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CIRED\Projet_Ademe\IMACLIM\"/>
    </mc:Choice>
  </mc:AlternateContent>
  <xr:revisionPtr revIDLastSave="0" documentId="13_ncr:1_{DAB61FB1-3503-40D5-A4FB-67FF7D5ABF91}" xr6:coauthVersionLast="44" xr6:coauthVersionMax="44" xr10:uidLastSave="{00000000-0000-0000-0000-000000000000}"/>
  <bookViews>
    <workbookView xWindow="20370" yWindow="-120" windowWidth="19440" windowHeight="15000" tabRatio="740" activeTab="1" xr2:uid="{00000000-000D-0000-FFFF-FFFF00000000}"/>
  </bookViews>
  <sheets>
    <sheet name="AME2010" sheetId="20" r:id="rId1"/>
    <sheet name="AME2025" sheetId="21" r:id="rId2"/>
    <sheet name="AME2030" sheetId="22" r:id="rId3"/>
    <sheet name="AME2035" sheetId="23" r:id="rId4"/>
    <sheet name="AMS2006" sheetId="6" r:id="rId5"/>
    <sheet name="AMS2010" sheetId="3" r:id="rId6"/>
    <sheet name="AMS2011" sheetId="16" r:id="rId7"/>
    <sheet name="AMS2025" sheetId="4" r:id="rId8"/>
    <sheet name="AMS2030" sheetId="5" r:id="rId9"/>
    <sheet name="AMS2035" sheetId="1" r:id="rId10"/>
    <sheet name="ssRES2010" sheetId="18" r:id="rId11"/>
    <sheet name="ssRES2025" sheetId="8" r:id="rId12"/>
    <sheet name="ssRES2030" sheetId="9" r:id="rId13"/>
    <sheet name="ssRES2035" sheetId="7" r:id="rId14"/>
    <sheet name="ssTCO2010" sheetId="17" r:id="rId15"/>
    <sheet name="ssTCO2025" sheetId="10" r:id="rId16"/>
    <sheet name="ssTCO2030" sheetId="11" r:id="rId17"/>
    <sheet name="ssTCO2035" sheetId="12" r:id="rId18"/>
    <sheet name="ssVE2010" sheetId="19" r:id="rId19"/>
    <sheet name="ssVE2025" sheetId="13" r:id="rId20"/>
    <sheet name="ssVE2030" sheetId="14" r:id="rId21"/>
    <sheet name="ssVE2035" sheetId="15" r:id="rId22"/>
  </sheets>
  <externalReferences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Labour" localSheetId="3">'AME2035'!$F$122:$AC$122</definedName>
    <definedName name="Labour" localSheetId="9">'AMS2035'!$F$122:$AC$122</definedName>
    <definedName name="solver_adj" localSheetId="0" hidden="1">'AME2010'!$BH$45</definedName>
    <definedName name="solver_adj" localSheetId="1" hidden="1">'AME2025'!$BH$45</definedName>
    <definedName name="solver_adj" localSheetId="2" hidden="1">'AME2030'!$BH$45</definedName>
    <definedName name="solver_adj" localSheetId="3" hidden="1">'AME2035'!$BH$45</definedName>
    <definedName name="solver_adj" localSheetId="4" hidden="1">'AMS2006'!$BH$45</definedName>
    <definedName name="solver_adj" localSheetId="5" hidden="1">'AMS2010'!$BH$45</definedName>
    <definedName name="solver_adj" localSheetId="6" hidden="1">'AMS2011'!$BH$45</definedName>
    <definedName name="solver_adj" localSheetId="7" hidden="1">'AMS2025'!$BH$45</definedName>
    <definedName name="solver_adj" localSheetId="8" hidden="1">'AMS2030'!$BH$45</definedName>
    <definedName name="solver_adj" localSheetId="9" hidden="1">'AMS2035'!$AO$45</definedName>
    <definedName name="solver_adj" localSheetId="10" hidden="1">ssRES2010!$BH$45</definedName>
    <definedName name="solver_adj" localSheetId="11" hidden="1">ssRES2025!$BH$45</definedName>
    <definedName name="solver_adj" localSheetId="12" hidden="1">ssRES2030!$BH$45</definedName>
    <definedName name="solver_adj" localSheetId="13" hidden="1">ssRES2035!$BH$45</definedName>
    <definedName name="solver_adj" localSheetId="14" hidden="1">ssTCO2010!$BH$45</definedName>
    <definedName name="solver_adj" localSheetId="15" hidden="1">ssTCO2025!$BH$45</definedName>
    <definedName name="solver_adj" localSheetId="16" hidden="1">ssTCO2030!$BH$45</definedName>
    <definedName name="solver_adj" localSheetId="17" hidden="1">ssTCO2035!$BH$45</definedName>
    <definedName name="solver_adj" localSheetId="18" hidden="1">ssVE2010!$BH$45</definedName>
    <definedName name="solver_adj" localSheetId="19" hidden="1">ssVE2025!$BH$45</definedName>
    <definedName name="solver_adj" localSheetId="20" hidden="1">ssVE2030!$BH$45</definedName>
    <definedName name="solver_adj" localSheetId="21" hidden="1">ssVE2035!$BH$45</definedName>
    <definedName name="solver_cvg" localSheetId="3" hidden="1">0.0001</definedName>
    <definedName name="solver_cvg" localSheetId="9" hidden="1">0.0001</definedName>
    <definedName name="solver_drv" localSheetId="3" hidden="1">1</definedName>
    <definedName name="solver_drv" localSheetId="9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15" hidden="1">1</definedName>
    <definedName name="solver_eng" localSheetId="16" hidden="1">1</definedName>
    <definedName name="solver_eng" localSheetId="17" hidden="1">1</definedName>
    <definedName name="solver_eng" localSheetId="18" hidden="1">1</definedName>
    <definedName name="solver_eng" localSheetId="19" hidden="1">1</definedName>
    <definedName name="solver_eng" localSheetId="20" hidden="1">1</definedName>
    <definedName name="solver_eng" localSheetId="21" hidden="1">1</definedName>
    <definedName name="solver_est" localSheetId="3" hidden="1">1</definedName>
    <definedName name="solver_est" localSheetId="9" hidden="1">1</definedName>
    <definedName name="solver_itr" localSheetId="3" hidden="1">2147483647</definedName>
    <definedName name="solver_itr" localSheetId="9" hidden="1">2147483647</definedName>
    <definedName name="solver_mip" localSheetId="3" hidden="1">2147483647</definedName>
    <definedName name="solver_mip" localSheetId="9" hidden="1">2147483647</definedName>
    <definedName name="solver_mni" localSheetId="3" hidden="1">30</definedName>
    <definedName name="solver_mni" localSheetId="9" hidden="1">30</definedName>
    <definedName name="solver_mrt" localSheetId="3" hidden="1">0.075</definedName>
    <definedName name="solver_mrt" localSheetId="9" hidden="1">0.075</definedName>
    <definedName name="solver_msl" localSheetId="3" hidden="1">2</definedName>
    <definedName name="solver_msl" localSheetId="9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15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eg" localSheetId="20" hidden="1">2</definedName>
    <definedName name="solver_neg" localSheetId="21" hidden="1">2</definedName>
    <definedName name="solver_nod" localSheetId="3" hidden="1">2147483647</definedName>
    <definedName name="solver_nod" localSheetId="9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um" localSheetId="20" hidden="1">0</definedName>
    <definedName name="solver_num" localSheetId="21" hidden="1">0</definedName>
    <definedName name="solver_nwt" localSheetId="3" hidden="1">1</definedName>
    <definedName name="solver_nwt" localSheetId="9" hidden="1">1</definedName>
    <definedName name="solver_opt" localSheetId="0" hidden="1">'AME2010'!$BH$43</definedName>
    <definedName name="solver_opt" localSheetId="1" hidden="1">'AME2025'!$BH$43</definedName>
    <definedName name="solver_opt" localSheetId="2" hidden="1">'AME2030'!$BH$43</definedName>
    <definedName name="solver_opt" localSheetId="3" hidden="1">'AME2035'!$BH$43</definedName>
    <definedName name="solver_opt" localSheetId="4" hidden="1">'AMS2006'!$BH$43</definedName>
    <definedName name="solver_opt" localSheetId="5" hidden="1">'AMS2010'!$BH$43</definedName>
    <definedName name="solver_opt" localSheetId="6" hidden="1">'AMS2011'!$BH$43</definedName>
    <definedName name="solver_opt" localSheetId="7" hidden="1">'AMS2025'!$BH$43</definedName>
    <definedName name="solver_opt" localSheetId="8" hidden="1">'AMS2030'!$BH$43</definedName>
    <definedName name="solver_opt" localSheetId="9" hidden="1">'AMS2035'!$AO$43</definedName>
    <definedName name="solver_opt" localSheetId="10" hidden="1">ssRES2010!$BH$43</definedName>
    <definedName name="solver_opt" localSheetId="11" hidden="1">ssRES2025!$BH$43</definedName>
    <definedName name="solver_opt" localSheetId="12" hidden="1">ssRES2030!$BH$43</definedName>
    <definedName name="solver_opt" localSheetId="13" hidden="1">ssRES2035!$BH$43</definedName>
    <definedName name="solver_opt" localSheetId="14" hidden="1">ssTCO2010!$BH$43</definedName>
    <definedName name="solver_opt" localSheetId="15" hidden="1">ssTCO2025!$BH$43</definedName>
    <definedName name="solver_opt" localSheetId="16" hidden="1">ssTCO2030!$BH$43</definedName>
    <definedName name="solver_opt" localSheetId="17" hidden="1">ssTCO2035!$BH$43</definedName>
    <definedName name="solver_opt" localSheetId="18" hidden="1">ssVE2010!$BH$43</definedName>
    <definedName name="solver_opt" localSheetId="19" hidden="1">ssVE2025!$BH$43</definedName>
    <definedName name="solver_opt" localSheetId="20" hidden="1">ssVE2030!$BH$43</definedName>
    <definedName name="solver_opt" localSheetId="21" hidden="1">ssVE2035!$BH$43</definedName>
    <definedName name="solver_pre" localSheetId="0" hidden="1">0.000000001</definedName>
    <definedName name="solver_pre" localSheetId="1" hidden="1">0.000000001</definedName>
    <definedName name="solver_pre" localSheetId="2" hidden="1">0.000000001</definedName>
    <definedName name="solver_pre" localSheetId="3" hidden="1">0.000000001</definedName>
    <definedName name="solver_pre" localSheetId="4" hidden="1">0.000000001</definedName>
    <definedName name="solver_pre" localSheetId="5" hidden="1">0.000000001</definedName>
    <definedName name="solver_pre" localSheetId="6" hidden="1">0.000000001</definedName>
    <definedName name="solver_pre" localSheetId="7" hidden="1">0.000000001</definedName>
    <definedName name="solver_pre" localSheetId="8" hidden="1">0.000000001</definedName>
    <definedName name="solver_pre" localSheetId="9" hidden="1">0.000000001</definedName>
    <definedName name="solver_pre" localSheetId="10" hidden="1">0.000000001</definedName>
    <definedName name="solver_pre" localSheetId="11" hidden="1">0.000000001</definedName>
    <definedName name="solver_pre" localSheetId="12" hidden="1">0.000000001</definedName>
    <definedName name="solver_pre" localSheetId="13" hidden="1">0.000000001</definedName>
    <definedName name="solver_pre" localSheetId="14" hidden="1">0.000000001</definedName>
    <definedName name="solver_pre" localSheetId="15" hidden="1">0.000000001</definedName>
    <definedName name="solver_pre" localSheetId="16" hidden="1">0.000000001</definedName>
    <definedName name="solver_pre" localSheetId="17" hidden="1">0.000000001</definedName>
    <definedName name="solver_pre" localSheetId="18" hidden="1">0.000000001</definedName>
    <definedName name="solver_pre" localSheetId="19" hidden="1">0.000000001</definedName>
    <definedName name="solver_pre" localSheetId="20" hidden="1">0.000000001</definedName>
    <definedName name="solver_pre" localSheetId="21" hidden="1">0.000000001</definedName>
    <definedName name="solver_rbv" localSheetId="3" hidden="1">1</definedName>
    <definedName name="solver_rbv" localSheetId="9" hidden="1">1</definedName>
    <definedName name="solver_rlx" localSheetId="3" hidden="1">2</definedName>
    <definedName name="solver_rlx" localSheetId="9" hidden="1">2</definedName>
    <definedName name="solver_rsd" localSheetId="3" hidden="1">0</definedName>
    <definedName name="solver_rsd" localSheetId="9" hidden="1">0</definedName>
    <definedName name="solver_scl" localSheetId="3" hidden="1">1</definedName>
    <definedName name="solver_scl" localSheetId="9" hidden="1">1</definedName>
    <definedName name="solver_sho" localSheetId="3" hidden="1">2</definedName>
    <definedName name="solver_sho" localSheetId="9" hidden="1">2</definedName>
    <definedName name="solver_ssz" localSheetId="3" hidden="1">100</definedName>
    <definedName name="solver_ssz" localSheetId="9" hidden="1">100</definedName>
    <definedName name="solver_tim" localSheetId="3" hidden="1">2147483647</definedName>
    <definedName name="solver_tim" localSheetId="9" hidden="1">2147483647</definedName>
    <definedName name="solver_tol" localSheetId="3" hidden="1">0.01</definedName>
    <definedName name="solver_tol" localSheetId="9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0" hidden="1">3</definedName>
    <definedName name="solver_typ" localSheetId="11" hidden="1">3</definedName>
    <definedName name="solver_typ" localSheetId="12" hidden="1">3</definedName>
    <definedName name="solver_typ" localSheetId="13" hidden="1">3</definedName>
    <definedName name="solver_typ" localSheetId="14" hidden="1">3</definedName>
    <definedName name="solver_typ" localSheetId="15" hidden="1">3</definedName>
    <definedName name="solver_typ" localSheetId="16" hidden="1">3</definedName>
    <definedName name="solver_typ" localSheetId="17" hidden="1">3</definedName>
    <definedName name="solver_typ" localSheetId="18" hidden="1">3</definedName>
    <definedName name="solver_typ" localSheetId="19" hidden="1">3</definedName>
    <definedName name="solver_typ" localSheetId="20" hidden="1">3</definedName>
    <definedName name="solver_typ" localSheetId="21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  <definedName name="solver_ver" localSheetId="20" hidden="1">3</definedName>
    <definedName name="solver_ver" localSheetId="2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T40" i="11" l="1"/>
  <c r="BT40" i="13"/>
  <c r="BT40" i="10"/>
  <c r="BT40" i="16"/>
  <c r="BU24" i="3"/>
  <c r="BT40" i="3"/>
  <c r="BT40" i="15"/>
  <c r="BT40" i="14"/>
  <c r="BT40" i="19"/>
  <c r="BT40" i="12"/>
  <c r="CP5" i="10"/>
  <c r="BT40" i="17"/>
  <c r="BT40" i="7"/>
  <c r="BT40" i="9"/>
  <c r="BT40" i="8"/>
  <c r="BT40" i="18"/>
  <c r="BT40" i="1"/>
  <c r="BT40" i="5"/>
  <c r="BT40" i="6"/>
  <c r="BT40" i="23"/>
  <c r="BT40" i="22"/>
  <c r="BT40" i="21"/>
  <c r="BT40" i="20"/>
  <c r="BT40" i="4"/>
  <c r="CP5" i="15"/>
  <c r="CP5" i="14"/>
  <c r="CP5" i="13"/>
  <c r="CP5" i="19"/>
  <c r="CP5" i="12"/>
  <c r="CP5" i="11"/>
  <c r="CP5" i="17"/>
  <c r="CP5" i="7"/>
  <c r="CP5" i="9"/>
  <c r="CP5" i="8"/>
  <c r="CP5" i="18"/>
  <c r="CP5" i="1"/>
  <c r="CP5" i="5"/>
  <c r="CP5" i="4"/>
  <c r="CP5" i="16"/>
  <c r="CP5" i="3"/>
  <c r="CP5" i="6"/>
  <c r="CP5" i="23"/>
  <c r="CP5" i="22"/>
  <c r="CP5" i="21"/>
  <c r="CP5" i="20"/>
  <c r="DA2" i="18" l="1" a="1"/>
  <c r="DA25" i="18" s="1"/>
  <c r="DA2" i="18" l="1"/>
  <c r="DA6" i="18"/>
  <c r="DA10" i="18"/>
  <c r="DA14" i="18"/>
  <c r="DA18" i="18"/>
  <c r="DA22" i="18"/>
  <c r="DA3" i="18"/>
  <c r="DA7" i="18"/>
  <c r="DA11" i="18"/>
  <c r="DA15" i="18"/>
  <c r="DA19" i="18"/>
  <c r="DA23" i="18"/>
  <c r="DA4" i="18"/>
  <c r="DA8" i="18"/>
  <c r="DA12" i="18"/>
  <c r="DA16" i="18"/>
  <c r="DA20" i="18"/>
  <c r="DA24" i="18"/>
  <c r="DA5" i="18"/>
  <c r="DA9" i="18"/>
  <c r="DA13" i="18"/>
  <c r="DA17" i="18"/>
  <c r="DA21" i="18"/>
  <c r="DA2" i="15" a="1"/>
  <c r="DA2" i="15" s="1"/>
  <c r="DA2" i="14" a="1"/>
  <c r="DA2" i="14" s="1"/>
  <c r="DA2" i="13" a="1"/>
  <c r="DA2" i="13" s="1"/>
  <c r="DA2" i="19" a="1"/>
  <c r="DA2" i="19" s="1"/>
  <c r="DA2" i="12" a="1"/>
  <c r="DA2" i="12" s="1"/>
  <c r="DA2" i="11" a="1"/>
  <c r="DA2" i="11" s="1"/>
  <c r="DA2" i="10" a="1"/>
  <c r="DA2" i="10" s="1"/>
  <c r="DA2" i="17" a="1"/>
  <c r="DA2" i="17" s="1"/>
  <c r="DA2" i="7" a="1"/>
  <c r="DA2" i="7" s="1"/>
  <c r="DA2" i="9" a="1"/>
  <c r="DA2" i="9" s="1"/>
  <c r="DA2" i="8" a="1"/>
  <c r="DA2" i="8" s="1"/>
  <c r="DA2" i="1" a="1"/>
  <c r="DA2" i="1" s="1"/>
  <c r="DA2" i="5" a="1"/>
  <c r="DA2" i="5" s="1"/>
  <c r="DA2" i="4" a="1"/>
  <c r="DA2" i="4" s="1"/>
  <c r="DA2" i="3" a="1"/>
  <c r="DA3" i="3" s="1"/>
  <c r="DA21" i="15" l="1"/>
  <c r="DA17" i="15"/>
  <c r="DA13" i="15"/>
  <c r="DA9" i="15"/>
  <c r="DA5" i="15"/>
  <c r="DA20" i="15"/>
  <c r="DA12" i="15"/>
  <c r="DA4" i="15"/>
  <c r="DA23" i="15"/>
  <c r="DA19" i="15"/>
  <c r="DA15" i="15"/>
  <c r="DA11" i="15"/>
  <c r="DA7" i="15"/>
  <c r="DA3" i="15"/>
  <c r="DA25" i="15"/>
  <c r="DA24" i="15"/>
  <c r="DA16" i="15"/>
  <c r="DA8" i="15"/>
  <c r="DA22" i="15"/>
  <c r="DA18" i="15"/>
  <c r="DA14" i="15"/>
  <c r="DA10" i="15"/>
  <c r="DA6" i="15"/>
  <c r="DA21" i="14"/>
  <c r="DA13" i="14"/>
  <c r="DA5" i="14"/>
  <c r="DA24" i="14"/>
  <c r="DA16" i="14"/>
  <c r="DA12" i="14"/>
  <c r="DA4" i="14"/>
  <c r="DA23" i="14"/>
  <c r="DA19" i="14"/>
  <c r="DA15" i="14"/>
  <c r="DA11" i="14"/>
  <c r="DA7" i="14"/>
  <c r="DA3" i="14"/>
  <c r="DA25" i="14"/>
  <c r="DA17" i="14"/>
  <c r="DA9" i="14"/>
  <c r="DA20" i="14"/>
  <c r="DA8" i="14"/>
  <c r="DA22" i="14"/>
  <c r="DA18" i="14"/>
  <c r="DA14" i="14"/>
  <c r="DA10" i="14"/>
  <c r="DA6" i="14"/>
  <c r="DA21" i="13"/>
  <c r="DA13" i="13"/>
  <c r="DA9" i="13"/>
  <c r="DA20" i="13"/>
  <c r="DA12" i="13"/>
  <c r="DA4" i="13"/>
  <c r="DA23" i="13"/>
  <c r="DA19" i="13"/>
  <c r="DA15" i="13"/>
  <c r="DA11" i="13"/>
  <c r="DA7" i="13"/>
  <c r="DA3" i="13"/>
  <c r="DA25" i="13"/>
  <c r="DA17" i="13"/>
  <c r="DA5" i="13"/>
  <c r="DA24" i="13"/>
  <c r="DA16" i="13"/>
  <c r="DA8" i="13"/>
  <c r="DA22" i="13"/>
  <c r="DA18" i="13"/>
  <c r="DA14" i="13"/>
  <c r="DA10" i="13"/>
  <c r="DA6" i="13"/>
  <c r="DA21" i="19"/>
  <c r="DA13" i="19"/>
  <c r="DA5" i="19"/>
  <c r="DA24" i="19"/>
  <c r="DA16" i="19"/>
  <c r="DA12" i="19"/>
  <c r="DA4" i="19"/>
  <c r="DA23" i="19"/>
  <c r="DA19" i="19"/>
  <c r="DA15" i="19"/>
  <c r="DA11" i="19"/>
  <c r="DA7" i="19"/>
  <c r="DA3" i="19"/>
  <c r="DA25" i="19"/>
  <c r="DA17" i="19"/>
  <c r="DA9" i="19"/>
  <c r="DA20" i="19"/>
  <c r="DA8" i="19"/>
  <c r="DA22" i="19"/>
  <c r="DA18" i="19"/>
  <c r="DA14" i="19"/>
  <c r="DA10" i="19"/>
  <c r="DA6" i="19"/>
  <c r="DA21" i="12"/>
  <c r="DA13" i="12"/>
  <c r="DA9" i="12"/>
  <c r="DA5" i="12"/>
  <c r="DA24" i="12"/>
  <c r="DA20" i="12"/>
  <c r="DA12" i="12"/>
  <c r="DA4" i="12"/>
  <c r="DA23" i="12"/>
  <c r="DA19" i="12"/>
  <c r="DA15" i="12"/>
  <c r="DA11" i="12"/>
  <c r="DA7" i="12"/>
  <c r="DA3" i="12"/>
  <c r="DA25" i="12"/>
  <c r="DA17" i="12"/>
  <c r="DA16" i="12"/>
  <c r="DA8" i="12"/>
  <c r="DA22" i="12"/>
  <c r="DA18" i="12"/>
  <c r="DA14" i="12"/>
  <c r="DA10" i="12"/>
  <c r="DA6" i="12"/>
  <c r="DA25" i="11"/>
  <c r="DA21" i="11"/>
  <c r="DA13" i="11"/>
  <c r="DA5" i="11"/>
  <c r="DA24" i="11"/>
  <c r="DA20" i="11"/>
  <c r="DA12" i="11"/>
  <c r="DA8" i="11"/>
  <c r="DA4" i="11"/>
  <c r="DA23" i="11"/>
  <c r="DA19" i="11"/>
  <c r="DA15" i="11"/>
  <c r="DA11" i="11"/>
  <c r="DA7" i="11"/>
  <c r="DA3" i="11"/>
  <c r="DA17" i="11"/>
  <c r="DA9" i="11"/>
  <c r="DA16" i="11"/>
  <c r="DA22" i="11"/>
  <c r="DA18" i="11"/>
  <c r="DA14" i="11"/>
  <c r="DA10" i="11"/>
  <c r="DA6" i="11"/>
  <c r="DA25" i="10"/>
  <c r="DA13" i="10"/>
  <c r="DA5" i="10"/>
  <c r="DA20" i="10"/>
  <c r="DA12" i="10"/>
  <c r="DA8" i="10"/>
  <c r="DA4" i="10"/>
  <c r="DA23" i="10"/>
  <c r="DA19" i="10"/>
  <c r="DA15" i="10"/>
  <c r="DA11" i="10"/>
  <c r="DA7" i="10"/>
  <c r="DA3" i="10"/>
  <c r="DA21" i="10"/>
  <c r="DA17" i="10"/>
  <c r="DA9" i="10"/>
  <c r="DA24" i="10"/>
  <c r="DA16" i="10"/>
  <c r="DA22" i="10"/>
  <c r="DA18" i="10"/>
  <c r="DA14" i="10"/>
  <c r="DA10" i="10"/>
  <c r="DA6" i="10"/>
  <c r="DA25" i="17"/>
  <c r="DA17" i="17"/>
  <c r="DA9" i="17"/>
  <c r="DA5" i="17"/>
  <c r="DA20" i="17"/>
  <c r="DA16" i="17"/>
  <c r="DA8" i="17"/>
  <c r="DA4" i="17"/>
  <c r="DA23" i="17"/>
  <c r="DA19" i="17"/>
  <c r="DA15" i="17"/>
  <c r="DA11" i="17"/>
  <c r="DA7" i="17"/>
  <c r="DA3" i="17"/>
  <c r="DA21" i="17"/>
  <c r="DA13" i="17"/>
  <c r="DA24" i="17"/>
  <c r="DA12" i="17"/>
  <c r="DA22" i="17"/>
  <c r="DA18" i="17"/>
  <c r="DA14" i="17"/>
  <c r="DA10" i="17"/>
  <c r="DA6" i="17"/>
  <c r="DA25" i="7"/>
  <c r="DA21" i="7"/>
  <c r="DA13" i="7"/>
  <c r="DA9" i="7"/>
  <c r="DA5" i="7"/>
  <c r="DA24" i="7"/>
  <c r="DA16" i="7"/>
  <c r="DA8" i="7"/>
  <c r="DA4" i="7"/>
  <c r="DA23" i="7"/>
  <c r="DA19" i="7"/>
  <c r="DA15" i="7"/>
  <c r="DA11" i="7"/>
  <c r="DA7" i="7"/>
  <c r="DA3" i="7"/>
  <c r="DA17" i="7"/>
  <c r="DA20" i="7"/>
  <c r="DA12" i="7"/>
  <c r="DA22" i="7"/>
  <c r="DA18" i="7"/>
  <c r="DA14" i="7"/>
  <c r="DA10" i="7"/>
  <c r="DA6" i="7"/>
  <c r="DA25" i="9"/>
  <c r="DA17" i="9"/>
  <c r="DA9" i="9"/>
  <c r="DA20" i="9"/>
  <c r="DA12" i="9"/>
  <c r="DA23" i="9"/>
  <c r="DA19" i="9"/>
  <c r="DA15" i="9"/>
  <c r="DA11" i="9"/>
  <c r="DA7" i="9"/>
  <c r="DA3" i="9"/>
  <c r="DA21" i="9"/>
  <c r="DA13" i="9"/>
  <c r="DA5" i="9"/>
  <c r="DA24" i="9"/>
  <c r="DA16" i="9"/>
  <c r="DA8" i="9"/>
  <c r="DA4" i="9"/>
  <c r="DA22" i="9"/>
  <c r="DA18" i="9"/>
  <c r="DA14" i="9"/>
  <c r="DA10" i="9"/>
  <c r="DA6" i="9"/>
  <c r="DA21" i="8"/>
  <c r="DA13" i="8"/>
  <c r="DA5" i="8"/>
  <c r="DA24" i="8"/>
  <c r="DA16" i="8"/>
  <c r="DA12" i="8"/>
  <c r="DA4" i="8"/>
  <c r="DA23" i="8"/>
  <c r="DA19" i="8"/>
  <c r="DA15" i="8"/>
  <c r="DA11" i="8"/>
  <c r="DA7" i="8"/>
  <c r="DA3" i="8"/>
  <c r="DA25" i="8"/>
  <c r="DA17" i="8"/>
  <c r="DA9" i="8"/>
  <c r="DA20" i="8"/>
  <c r="DA8" i="8"/>
  <c r="DA22" i="8"/>
  <c r="DA18" i="8"/>
  <c r="DA14" i="8"/>
  <c r="DA10" i="8"/>
  <c r="DA6" i="8"/>
  <c r="DA21" i="1"/>
  <c r="DA13" i="1"/>
  <c r="DA9" i="1"/>
  <c r="DA5" i="1"/>
  <c r="DA24" i="1"/>
  <c r="DA20" i="1"/>
  <c r="DA12" i="1"/>
  <c r="DA4" i="1"/>
  <c r="DA23" i="1"/>
  <c r="DA19" i="1"/>
  <c r="DA15" i="1"/>
  <c r="DA11" i="1"/>
  <c r="DA7" i="1"/>
  <c r="DA3" i="1"/>
  <c r="DA25" i="1"/>
  <c r="DA17" i="1"/>
  <c r="DA16" i="1"/>
  <c r="DA8" i="1"/>
  <c r="DA22" i="1"/>
  <c r="DA18" i="1"/>
  <c r="DA14" i="1"/>
  <c r="DA10" i="1"/>
  <c r="DA6" i="1"/>
  <c r="DA25" i="5"/>
  <c r="DA17" i="5"/>
  <c r="DA9" i="5"/>
  <c r="DA5" i="5"/>
  <c r="DA24" i="5"/>
  <c r="DA16" i="5"/>
  <c r="DA4" i="5"/>
  <c r="DA23" i="5"/>
  <c r="DA19" i="5"/>
  <c r="DA15" i="5"/>
  <c r="DA11" i="5"/>
  <c r="DA7" i="5"/>
  <c r="DA3" i="5"/>
  <c r="DA21" i="5"/>
  <c r="DA13" i="5"/>
  <c r="DA20" i="5"/>
  <c r="DA12" i="5"/>
  <c r="DA8" i="5"/>
  <c r="DA22" i="5"/>
  <c r="DA18" i="5"/>
  <c r="DA14" i="5"/>
  <c r="DA10" i="5"/>
  <c r="DA6" i="5"/>
  <c r="DA25" i="4"/>
  <c r="DA17" i="4"/>
  <c r="DA9" i="4"/>
  <c r="DA5" i="4"/>
  <c r="DA4" i="4"/>
  <c r="DA23" i="4"/>
  <c r="DA19" i="4"/>
  <c r="DA15" i="4"/>
  <c r="DA11" i="4"/>
  <c r="DA7" i="4"/>
  <c r="DA3" i="4"/>
  <c r="DA21" i="4"/>
  <c r="DA13" i="4"/>
  <c r="DA24" i="4"/>
  <c r="DA20" i="4"/>
  <c r="DA16" i="4"/>
  <c r="DA12" i="4"/>
  <c r="DA8" i="4"/>
  <c r="DA22" i="4"/>
  <c r="DA18" i="4"/>
  <c r="DA14" i="4"/>
  <c r="DA10" i="4"/>
  <c r="DA6" i="4"/>
  <c r="DA24" i="3"/>
  <c r="DA20" i="3"/>
  <c r="DA16" i="3"/>
  <c r="DA12" i="3"/>
  <c r="DA8" i="3"/>
  <c r="DA4" i="3"/>
  <c r="DA22" i="3"/>
  <c r="DA18" i="3"/>
  <c r="DA14" i="3"/>
  <c r="DA10" i="3"/>
  <c r="DA6" i="3"/>
  <c r="DA2" i="3"/>
  <c r="DA25" i="3"/>
  <c r="DA21" i="3"/>
  <c r="DA17" i="3"/>
  <c r="DA13" i="3"/>
  <c r="DA9" i="3"/>
  <c r="DA5" i="3"/>
  <c r="DA23" i="3"/>
  <c r="DA19" i="3"/>
  <c r="DA15" i="3"/>
  <c r="DA11" i="3"/>
  <c r="DA7" i="3"/>
  <c r="DA2" i="6" l="1" a="1"/>
  <c r="DA2" i="6" s="1"/>
  <c r="DA2" i="23" a="1"/>
  <c r="DA2" i="23" s="1"/>
  <c r="DA2" i="22" a="1"/>
  <c r="DA2" i="22" s="1"/>
  <c r="DA2" i="21" a="1"/>
  <c r="DA2" i="21" s="1"/>
  <c r="DA2" i="20" a="1"/>
  <c r="DA2" i="20" s="1"/>
  <c r="DA25" i="21" l="1"/>
  <c r="DA21" i="21"/>
  <c r="DA17" i="21"/>
  <c r="DA13" i="21"/>
  <c r="DA9" i="21"/>
  <c r="DA5" i="21"/>
  <c r="DA23" i="21"/>
  <c r="DA19" i="21"/>
  <c r="DA15" i="21"/>
  <c r="DA11" i="21"/>
  <c r="DA7" i="21"/>
  <c r="DA3" i="21"/>
  <c r="DA24" i="21"/>
  <c r="DA20" i="21"/>
  <c r="DA16" i="21"/>
  <c r="DA12" i="21"/>
  <c r="DA8" i="21"/>
  <c r="DA4" i="21"/>
  <c r="DA22" i="21"/>
  <c r="DA18" i="21"/>
  <c r="DA14" i="21"/>
  <c r="DA10" i="21"/>
  <c r="DA6" i="21"/>
  <c r="DA21" i="6"/>
  <c r="DA17" i="6"/>
  <c r="DA13" i="6"/>
  <c r="DA5" i="6"/>
  <c r="DA20" i="6"/>
  <c r="DA12" i="6"/>
  <c r="DA4" i="6"/>
  <c r="DA23" i="6"/>
  <c r="DA19" i="6"/>
  <c r="DA15" i="6"/>
  <c r="DA11" i="6"/>
  <c r="DA7" i="6"/>
  <c r="DA3" i="6"/>
  <c r="DA25" i="6"/>
  <c r="DA9" i="6"/>
  <c r="DA24" i="6"/>
  <c r="DA16" i="6"/>
  <c r="DA8" i="6"/>
  <c r="DA22" i="6"/>
  <c r="DA18" i="6"/>
  <c r="DA14" i="6"/>
  <c r="DA10" i="6"/>
  <c r="DA6" i="6"/>
  <c r="DA25" i="23"/>
  <c r="DA21" i="23"/>
  <c r="DA17" i="23"/>
  <c r="DA13" i="23"/>
  <c r="DA5" i="23"/>
  <c r="DA24" i="23"/>
  <c r="DA16" i="23"/>
  <c r="DA12" i="23"/>
  <c r="DA4" i="23"/>
  <c r="DA23" i="23"/>
  <c r="DA19" i="23"/>
  <c r="DA15" i="23"/>
  <c r="DA11" i="23"/>
  <c r="DA7" i="23"/>
  <c r="DA3" i="23"/>
  <c r="DA9" i="23"/>
  <c r="DA20" i="23"/>
  <c r="DA8" i="23"/>
  <c r="DA22" i="23"/>
  <c r="DA18" i="23"/>
  <c r="DA14" i="23"/>
  <c r="DA10" i="23"/>
  <c r="DA6" i="23"/>
  <c r="DA25" i="22"/>
  <c r="DA21" i="22"/>
  <c r="DA13" i="22"/>
  <c r="DA5" i="22"/>
  <c r="DA20" i="22"/>
  <c r="DA12" i="22"/>
  <c r="DA4" i="22"/>
  <c r="DA23" i="22"/>
  <c r="DA19" i="22"/>
  <c r="DA15" i="22"/>
  <c r="DA11" i="22"/>
  <c r="DA7" i="22"/>
  <c r="DA3" i="22"/>
  <c r="DA17" i="22"/>
  <c r="DA9" i="22"/>
  <c r="DA24" i="22"/>
  <c r="DA16" i="22"/>
  <c r="DA8" i="22"/>
  <c r="DA22" i="22"/>
  <c r="DA18" i="22"/>
  <c r="DA14" i="22"/>
  <c r="DA10" i="22"/>
  <c r="DA6" i="22"/>
  <c r="DA24" i="20"/>
  <c r="DA20" i="20"/>
  <c r="DA16" i="20"/>
  <c r="DA12" i="20"/>
  <c r="DA8" i="20"/>
  <c r="DA4" i="20"/>
  <c r="DA22" i="20"/>
  <c r="DA18" i="20"/>
  <c r="DA14" i="20"/>
  <c r="DA10" i="20"/>
  <c r="DA6" i="20"/>
  <c r="DA25" i="20"/>
  <c r="DA21" i="20"/>
  <c r="DA17" i="20"/>
  <c r="DA13" i="20"/>
  <c r="DA9" i="20"/>
  <c r="DA5" i="20"/>
  <c r="DA23" i="20"/>
  <c r="DA19" i="20"/>
  <c r="DA15" i="20"/>
  <c r="DA11" i="20"/>
  <c r="DA7" i="20"/>
  <c r="DA3" i="20"/>
  <c r="CY19" i="15" l="1" a="1"/>
  <c r="CY19" i="15" s="1"/>
  <c r="CY17" i="15"/>
  <c r="CY14" i="15"/>
  <c r="CY12" i="15"/>
  <c r="CY11" i="15"/>
  <c r="CY10" i="15"/>
  <c r="CY9" i="15"/>
  <c r="CY7" i="15"/>
  <c r="CY8" i="15" s="1"/>
  <c r="CY6" i="15"/>
  <c r="CY5" i="15"/>
  <c r="CY4" i="15"/>
  <c r="CY2" i="15"/>
  <c r="CP53" i="16" l="1"/>
  <c r="CO53" i="16"/>
  <c r="CN53" i="16"/>
  <c r="CM53" i="16"/>
  <c r="BR53" i="16" a="1"/>
  <c r="CL53" i="16" s="1"/>
  <c r="CO51" i="16"/>
  <c r="CN51" i="16"/>
  <c r="CM51" i="16"/>
  <c r="BR51" i="16" a="1"/>
  <c r="CI51" i="16" s="1"/>
  <c r="CP50" i="16" a="1"/>
  <c r="CP50" i="16" s="1"/>
  <c r="CO50" i="16"/>
  <c r="CN50" i="16"/>
  <c r="CM50" i="16"/>
  <c r="BR50" i="16" a="1"/>
  <c r="CP53" i="3"/>
  <c r="CO53" i="3"/>
  <c r="CN53" i="3"/>
  <c r="CM53" i="3"/>
  <c r="BR53" i="3" a="1"/>
  <c r="CL53" i="3" s="1"/>
  <c r="CO51" i="3"/>
  <c r="CN51" i="3"/>
  <c r="CM51" i="3"/>
  <c r="BR51" i="3" a="1"/>
  <c r="CI51" i="3" s="1"/>
  <c r="CP50" i="3" a="1"/>
  <c r="CP50" i="3" s="1"/>
  <c r="CO50" i="3"/>
  <c r="CN50" i="3"/>
  <c r="CM50" i="3"/>
  <c r="BR50" i="3" a="1"/>
  <c r="CF50" i="3" s="1"/>
  <c r="CP53" i="4"/>
  <c r="CO53" i="4"/>
  <c r="CN53" i="4"/>
  <c r="CM53" i="4"/>
  <c r="BR53" i="4" a="1"/>
  <c r="CL53" i="4" s="1"/>
  <c r="CO51" i="4"/>
  <c r="CN51" i="4"/>
  <c r="CM51" i="4"/>
  <c r="BR51" i="4" a="1"/>
  <c r="CI51" i="4" s="1"/>
  <c r="CP50" i="4" a="1"/>
  <c r="CP50" i="4" s="1"/>
  <c r="CO50" i="4"/>
  <c r="CN50" i="4"/>
  <c r="CM50" i="4"/>
  <c r="BR50" i="4" a="1"/>
  <c r="CP53" i="5"/>
  <c r="CO53" i="5"/>
  <c r="CN53" i="5"/>
  <c r="CM53" i="5"/>
  <c r="BR53" i="5" a="1"/>
  <c r="CL53" i="5" s="1"/>
  <c r="CO51" i="5"/>
  <c r="CN51" i="5"/>
  <c r="CM51" i="5"/>
  <c r="BR51" i="5" a="1"/>
  <c r="CI51" i="5" s="1"/>
  <c r="CP50" i="5" a="1"/>
  <c r="CP50" i="5" s="1"/>
  <c r="CO50" i="5"/>
  <c r="CN50" i="5"/>
  <c r="CM50" i="5"/>
  <c r="BR50" i="5" a="1"/>
  <c r="CF50" i="5" s="1"/>
  <c r="CP53" i="1"/>
  <c r="CO53" i="1"/>
  <c r="CN53" i="1"/>
  <c r="CM53" i="1"/>
  <c r="BR53" i="1" a="1"/>
  <c r="CL53" i="1" s="1"/>
  <c r="CO51" i="1"/>
  <c r="CN51" i="1"/>
  <c r="CM51" i="1"/>
  <c r="BR51" i="1" a="1"/>
  <c r="CI51" i="1" s="1"/>
  <c r="CP50" i="1" a="1"/>
  <c r="CP50" i="1" s="1"/>
  <c r="CO50" i="1"/>
  <c r="CN50" i="1"/>
  <c r="CM50" i="1"/>
  <c r="BR50" i="1" a="1"/>
  <c r="CP53" i="18"/>
  <c r="CO53" i="18"/>
  <c r="CN53" i="18"/>
  <c r="CM53" i="18"/>
  <c r="BR53" i="18" a="1"/>
  <c r="CL53" i="18" s="1"/>
  <c r="CO51" i="18"/>
  <c r="CN51" i="18"/>
  <c r="CM51" i="18"/>
  <c r="BR51" i="18" a="1"/>
  <c r="CI51" i="18" s="1"/>
  <c r="CP50" i="18" a="1"/>
  <c r="CP50" i="18" s="1"/>
  <c r="CO50" i="18"/>
  <c r="CN50" i="18"/>
  <c r="CM50" i="18"/>
  <c r="BR50" i="18" a="1"/>
  <c r="CF50" i="18" s="1"/>
  <c r="CP53" i="8"/>
  <c r="CO53" i="8"/>
  <c r="CN53" i="8"/>
  <c r="CM53" i="8"/>
  <c r="BR53" i="8" a="1"/>
  <c r="CL53" i="8" s="1"/>
  <c r="CO51" i="8"/>
  <c r="CN51" i="8"/>
  <c r="CM51" i="8"/>
  <c r="BR51" i="8" a="1"/>
  <c r="CI51" i="8" s="1"/>
  <c r="CP50" i="8" a="1"/>
  <c r="CP50" i="8" s="1"/>
  <c r="CO50" i="8"/>
  <c r="CN50" i="8"/>
  <c r="CM50" i="8"/>
  <c r="BR50" i="8" a="1"/>
  <c r="CP53" i="9"/>
  <c r="CO53" i="9"/>
  <c r="CN53" i="9"/>
  <c r="CM53" i="9"/>
  <c r="BR53" i="9" a="1"/>
  <c r="CL53" i="9" s="1"/>
  <c r="CO51" i="9"/>
  <c r="CN51" i="9"/>
  <c r="CM51" i="9"/>
  <c r="BR51" i="9" a="1"/>
  <c r="CI51" i="9" s="1"/>
  <c r="CP50" i="9" a="1"/>
  <c r="CP50" i="9" s="1"/>
  <c r="CO50" i="9"/>
  <c r="CN50" i="9"/>
  <c r="CM50" i="9"/>
  <c r="BR50" i="9" a="1"/>
  <c r="CF50" i="9" s="1"/>
  <c r="CP53" i="7"/>
  <c r="CO53" i="7"/>
  <c r="CN53" i="7"/>
  <c r="CM53" i="7"/>
  <c r="BR53" i="7" a="1"/>
  <c r="CL53" i="7" s="1"/>
  <c r="CO51" i="7"/>
  <c r="CN51" i="7"/>
  <c r="CM51" i="7"/>
  <c r="BR51" i="7" a="1"/>
  <c r="CI51" i="7" s="1"/>
  <c r="CP50" i="7" a="1"/>
  <c r="CP50" i="7" s="1"/>
  <c r="CO50" i="7"/>
  <c r="CN50" i="7"/>
  <c r="CM50" i="7"/>
  <c r="BR50" i="7" a="1"/>
  <c r="CF50" i="7" s="1"/>
  <c r="CP53" i="17"/>
  <c r="CO53" i="17"/>
  <c r="CN53" i="17"/>
  <c r="CM53" i="17"/>
  <c r="BR53" i="17" a="1"/>
  <c r="CL53" i="17" s="1"/>
  <c r="CO51" i="17"/>
  <c r="CN51" i="17"/>
  <c r="CM51" i="17"/>
  <c r="BR51" i="17" a="1"/>
  <c r="CI51" i="17" s="1"/>
  <c r="CP50" i="17" a="1"/>
  <c r="CP50" i="17" s="1"/>
  <c r="CO50" i="17"/>
  <c r="CN50" i="17"/>
  <c r="CM50" i="17"/>
  <c r="BR50" i="17" a="1"/>
  <c r="CF50" i="17" s="1"/>
  <c r="CP53" i="10"/>
  <c r="CO53" i="10"/>
  <c r="CN53" i="10"/>
  <c r="CM53" i="10"/>
  <c r="BR53" i="10" a="1"/>
  <c r="CL53" i="10" s="1"/>
  <c r="CO51" i="10"/>
  <c r="CN51" i="10"/>
  <c r="CM51" i="10"/>
  <c r="BR51" i="10" a="1"/>
  <c r="CI51" i="10" s="1"/>
  <c r="CP50" i="10" a="1"/>
  <c r="CP50" i="10" s="1"/>
  <c r="CO50" i="10"/>
  <c r="CN50" i="10"/>
  <c r="CM50" i="10"/>
  <c r="BR50" i="10" a="1"/>
  <c r="CP53" i="11"/>
  <c r="CO53" i="11"/>
  <c r="CN53" i="11"/>
  <c r="CM53" i="11"/>
  <c r="BR53" i="11" a="1"/>
  <c r="CL53" i="11" s="1"/>
  <c r="CO51" i="11"/>
  <c r="CN51" i="11"/>
  <c r="CM51" i="11"/>
  <c r="BR51" i="11" a="1"/>
  <c r="CI51" i="11" s="1"/>
  <c r="CP50" i="11" a="1"/>
  <c r="CP50" i="11" s="1"/>
  <c r="CO50" i="11"/>
  <c r="CN50" i="11"/>
  <c r="CM50" i="11"/>
  <c r="BR50" i="11" a="1"/>
  <c r="CF50" i="11" s="1"/>
  <c r="CP53" i="12"/>
  <c r="CO53" i="12"/>
  <c r="CN53" i="12"/>
  <c r="CM53" i="12"/>
  <c r="BR53" i="12" a="1"/>
  <c r="CL53" i="12" s="1"/>
  <c r="CO51" i="12"/>
  <c r="CN51" i="12"/>
  <c r="CM51" i="12"/>
  <c r="BR51" i="12" a="1"/>
  <c r="CI51" i="12" s="1"/>
  <c r="CP50" i="12" a="1"/>
  <c r="CP50" i="12" s="1"/>
  <c r="CO50" i="12"/>
  <c r="CN50" i="12"/>
  <c r="CM50" i="12"/>
  <c r="BR50" i="12" a="1"/>
  <c r="CF50" i="12" s="1"/>
  <c r="CP53" i="19"/>
  <c r="CO53" i="19"/>
  <c r="CN53" i="19"/>
  <c r="CM53" i="19"/>
  <c r="BR53" i="19" a="1"/>
  <c r="BW53" i="19" s="1"/>
  <c r="CO51" i="19"/>
  <c r="CN51" i="19"/>
  <c r="CM51" i="19"/>
  <c r="BR51" i="19" a="1"/>
  <c r="CI51" i="19" s="1"/>
  <c r="CP50" i="19" a="1"/>
  <c r="CP50" i="19" s="1"/>
  <c r="CO50" i="19"/>
  <c r="CN50" i="19"/>
  <c r="CM50" i="19"/>
  <c r="BR50" i="19" a="1"/>
  <c r="CF50" i="19" s="1"/>
  <c r="CP53" i="13"/>
  <c r="CO53" i="13"/>
  <c r="CN53" i="13"/>
  <c r="CM53" i="13"/>
  <c r="BR53" i="13" a="1"/>
  <c r="CO51" i="13"/>
  <c r="CN51" i="13"/>
  <c r="CM51" i="13"/>
  <c r="BR51" i="13" a="1"/>
  <c r="CF51" i="13" s="1"/>
  <c r="CP50" i="13" a="1"/>
  <c r="CP50" i="13" s="1"/>
  <c r="CO50" i="13"/>
  <c r="CN50" i="13"/>
  <c r="CM50" i="13"/>
  <c r="BR50" i="13" a="1"/>
  <c r="CB50" i="13" s="1"/>
  <c r="CP53" i="14"/>
  <c r="CO53" i="14"/>
  <c r="CN53" i="14"/>
  <c r="CM53" i="14"/>
  <c r="BR53" i="14" a="1"/>
  <c r="CL53" i="14" s="1"/>
  <c r="CO51" i="14"/>
  <c r="CN51" i="14"/>
  <c r="CM51" i="14"/>
  <c r="BR51" i="14" a="1"/>
  <c r="CI51" i="14" s="1"/>
  <c r="CP50" i="14" a="1"/>
  <c r="CP50" i="14" s="1"/>
  <c r="CO50" i="14"/>
  <c r="CN50" i="14"/>
  <c r="CM50" i="14"/>
  <c r="BR50" i="14" a="1"/>
  <c r="CI50" i="14" s="1"/>
  <c r="CP53" i="15"/>
  <c r="CO53" i="15"/>
  <c r="CN53" i="15"/>
  <c r="CM53" i="15"/>
  <c r="BR53" i="15" a="1"/>
  <c r="CL53" i="15" s="1"/>
  <c r="CO51" i="15"/>
  <c r="CN51" i="15"/>
  <c r="CM51" i="15"/>
  <c r="BR51" i="15" a="1"/>
  <c r="CI51" i="15" s="1"/>
  <c r="CP50" i="15" a="1"/>
  <c r="CP50" i="15" s="1"/>
  <c r="CO50" i="15"/>
  <c r="CN50" i="15"/>
  <c r="CM50" i="15"/>
  <c r="BR50" i="15" a="1"/>
  <c r="BR50" i="15" s="1"/>
  <c r="CP53" i="22"/>
  <c r="CO53" i="22"/>
  <c r="CN53" i="22"/>
  <c r="CM53" i="22"/>
  <c r="BR53" i="22" a="1"/>
  <c r="CL53" i="22" s="1"/>
  <c r="CO51" i="22"/>
  <c r="CN51" i="22"/>
  <c r="CM51" i="22"/>
  <c r="BR51" i="22" a="1"/>
  <c r="CI51" i="22" s="1"/>
  <c r="CP50" i="22" a="1"/>
  <c r="CP50" i="22" s="1"/>
  <c r="CO50" i="22"/>
  <c r="CN50" i="22"/>
  <c r="CM50" i="22"/>
  <c r="BR50" i="22" a="1"/>
  <c r="CI50" i="22" s="1"/>
  <c r="CP53" i="23"/>
  <c r="CO53" i="23"/>
  <c r="CN53" i="23"/>
  <c r="CM53" i="23"/>
  <c r="BR53" i="23" a="1"/>
  <c r="CL53" i="23" s="1"/>
  <c r="CO51" i="23"/>
  <c r="CN51" i="23"/>
  <c r="CM51" i="23"/>
  <c r="BR51" i="23" a="1"/>
  <c r="CI51" i="23" s="1"/>
  <c r="CP50" i="23" a="1"/>
  <c r="CP50" i="23" s="1"/>
  <c r="CO50" i="23"/>
  <c r="CN50" i="23"/>
  <c r="CM50" i="23"/>
  <c r="BR50" i="23" a="1"/>
  <c r="CI50" i="23" s="1"/>
  <c r="CP53" i="21"/>
  <c r="CO53" i="21"/>
  <c r="CN53" i="21"/>
  <c r="CM53" i="21"/>
  <c r="BR53" i="21" a="1"/>
  <c r="CL53" i="21" s="1"/>
  <c r="CO51" i="21"/>
  <c r="CN51" i="21"/>
  <c r="CM51" i="21"/>
  <c r="BR51" i="21" a="1"/>
  <c r="CI51" i="21" s="1"/>
  <c r="CP50" i="21" a="1"/>
  <c r="CP50" i="21" s="1"/>
  <c r="CO50" i="21"/>
  <c r="CN50" i="21"/>
  <c r="CM50" i="21"/>
  <c r="BR50" i="21" a="1"/>
  <c r="CI50" i="21" s="1"/>
  <c r="CP53" i="20"/>
  <c r="CO53" i="20"/>
  <c r="CN53" i="20"/>
  <c r="CM53" i="20"/>
  <c r="BR53" i="20" a="1"/>
  <c r="CL53" i="20" s="1"/>
  <c r="CO51" i="20"/>
  <c r="CN51" i="20"/>
  <c r="CM51" i="20"/>
  <c r="BR51" i="20" a="1"/>
  <c r="CI51" i="20" s="1"/>
  <c r="CP50" i="20" a="1"/>
  <c r="CP50" i="20" s="1"/>
  <c r="CO50" i="20"/>
  <c r="CN50" i="20"/>
  <c r="CM50" i="20"/>
  <c r="BR50" i="20" a="1"/>
  <c r="CI50" i="20" s="1"/>
  <c r="CO48" i="20"/>
  <c r="CN48" i="20"/>
  <c r="CM48" i="20"/>
  <c r="BR48" i="20" a="1"/>
  <c r="BR48" i="20" s="1"/>
  <c r="CO46" i="20"/>
  <c r="CN46" i="20"/>
  <c r="CM46" i="20"/>
  <c r="BR46" i="20" a="1"/>
  <c r="BR46" i="20" s="1"/>
  <c r="CP48" i="20"/>
  <c r="CP45" i="20" a="1"/>
  <c r="CP45" i="20" s="1"/>
  <c r="CO45" i="20"/>
  <c r="CN45" i="20"/>
  <c r="CM45" i="20"/>
  <c r="BR45" i="20" a="1"/>
  <c r="BR45" i="20" s="1"/>
  <c r="CH51" i="8" l="1"/>
  <c r="CH51" i="15"/>
  <c r="CB51" i="22"/>
  <c r="CL51" i="16"/>
  <c r="CP51" i="5"/>
  <c r="BZ51" i="4"/>
  <c r="CJ51" i="23"/>
  <c r="BR51" i="16"/>
  <c r="CL51" i="14"/>
  <c r="CP51" i="11"/>
  <c r="BV51" i="16"/>
  <c r="BT50" i="23"/>
  <c r="CA53" i="23"/>
  <c r="BR51" i="10"/>
  <c r="CP51" i="8"/>
  <c r="BV51" i="1"/>
  <c r="CL51" i="4"/>
  <c r="BV51" i="3"/>
  <c r="CJ50" i="23"/>
  <c r="CP51" i="15"/>
  <c r="BZ51" i="11"/>
  <c r="BZ51" i="10"/>
  <c r="CP51" i="9"/>
  <c r="CL51" i="1"/>
  <c r="BR51" i="5"/>
  <c r="BR51" i="4"/>
  <c r="BW53" i="4"/>
  <c r="BS53" i="21"/>
  <c r="BR51" i="14"/>
  <c r="CH51" i="10"/>
  <c r="BR51" i="8"/>
  <c r="BW53" i="5"/>
  <c r="BV51" i="4"/>
  <c r="CA53" i="16"/>
  <c r="CH51" i="9"/>
  <c r="CI53" i="21"/>
  <c r="BS53" i="22"/>
  <c r="BV51" i="14"/>
  <c r="BV51" i="12"/>
  <c r="CH51" i="11"/>
  <c r="CP51" i="10"/>
  <c r="BR51" i="9"/>
  <c r="CL51" i="9"/>
  <c r="BW53" i="8"/>
  <c r="BZ51" i="5"/>
  <c r="CP51" i="4"/>
  <c r="CB51" i="16"/>
  <c r="BT51" i="23"/>
  <c r="CB50" i="22"/>
  <c r="CI53" i="22"/>
  <c r="BR51" i="15"/>
  <c r="CP51" i="14"/>
  <c r="BZ51" i="14"/>
  <c r="CP51" i="13"/>
  <c r="CL51" i="12"/>
  <c r="BR51" i="11"/>
  <c r="CL51" i="11"/>
  <c r="BW53" i="10"/>
  <c r="BV51" i="17"/>
  <c r="BV51" i="9"/>
  <c r="BW53" i="9"/>
  <c r="CH51" i="5"/>
  <c r="CH51" i="4"/>
  <c r="CH51" i="16"/>
  <c r="BZ51" i="15"/>
  <c r="CH51" i="14"/>
  <c r="BX50" i="12"/>
  <c r="BV51" i="11"/>
  <c r="BW53" i="11"/>
  <c r="CL51" i="17"/>
  <c r="BZ51" i="9"/>
  <c r="BZ51" i="8"/>
  <c r="CD51" i="18"/>
  <c r="BT50" i="20"/>
  <c r="BS53" i="20"/>
  <c r="BT50" i="21"/>
  <c r="BT51" i="21"/>
  <c r="CA53" i="21"/>
  <c r="CB50" i="23"/>
  <c r="CB51" i="23"/>
  <c r="CI53" i="23"/>
  <c r="CJ50" i="22"/>
  <c r="CJ51" i="22"/>
  <c r="BV51" i="15"/>
  <c r="CL51" i="15"/>
  <c r="CD51" i="14"/>
  <c r="BX50" i="13"/>
  <c r="BX50" i="19"/>
  <c r="BR51" i="19"/>
  <c r="CH51" i="19"/>
  <c r="CP51" i="12"/>
  <c r="BZ51" i="12"/>
  <c r="BW53" i="12"/>
  <c r="CD51" i="11"/>
  <c r="BV51" i="10"/>
  <c r="CL51" i="10"/>
  <c r="CP51" i="17"/>
  <c r="BZ51" i="17"/>
  <c r="BW53" i="17"/>
  <c r="BR51" i="7"/>
  <c r="CH51" i="7"/>
  <c r="CD51" i="8"/>
  <c r="BR51" i="18"/>
  <c r="CH51" i="18"/>
  <c r="CP51" i="1"/>
  <c r="BZ51" i="1"/>
  <c r="BW53" i="1"/>
  <c r="CD51" i="5"/>
  <c r="CP51" i="3"/>
  <c r="BZ51" i="3"/>
  <c r="BZ51" i="16"/>
  <c r="CJ51" i="16"/>
  <c r="CD51" i="19"/>
  <c r="CD51" i="7"/>
  <c r="CA53" i="20"/>
  <c r="CB51" i="21"/>
  <c r="BV51" i="19"/>
  <c r="CL51" i="19"/>
  <c r="CD51" i="12"/>
  <c r="CD51" i="17"/>
  <c r="BV51" i="7"/>
  <c r="CL51" i="7"/>
  <c r="BV51" i="18"/>
  <c r="CL51" i="18"/>
  <c r="CD51" i="1"/>
  <c r="CH51" i="3"/>
  <c r="CB50" i="20"/>
  <c r="CB50" i="21"/>
  <c r="CJ50" i="20"/>
  <c r="CI53" i="20"/>
  <c r="CJ50" i="21"/>
  <c r="CJ51" i="21"/>
  <c r="BS53" i="23"/>
  <c r="BT50" i="22"/>
  <c r="BT51" i="22"/>
  <c r="CA53" i="22"/>
  <c r="CD51" i="15"/>
  <c r="BX50" i="14"/>
  <c r="CP51" i="19"/>
  <c r="BZ51" i="19"/>
  <c r="BR51" i="12"/>
  <c r="CH51" i="12"/>
  <c r="CD51" i="10"/>
  <c r="BR51" i="17"/>
  <c r="CH51" i="17"/>
  <c r="CP51" i="7"/>
  <c r="BZ51" i="7"/>
  <c r="BW53" i="7"/>
  <c r="CD51" i="9"/>
  <c r="BV51" i="8"/>
  <c r="CL51" i="8"/>
  <c r="CP51" i="18"/>
  <c r="BZ51" i="18"/>
  <c r="BW53" i="18"/>
  <c r="BR51" i="1"/>
  <c r="CH51" i="1"/>
  <c r="BV51" i="5"/>
  <c r="CL51" i="5"/>
  <c r="CD51" i="4"/>
  <c r="BR51" i="3"/>
  <c r="BW53" i="3"/>
  <c r="BT51" i="16"/>
  <c r="CD51" i="16"/>
  <c r="BW53" i="16"/>
  <c r="CF51" i="20"/>
  <c r="CE53" i="14"/>
  <c r="CL53" i="13"/>
  <c r="CA53" i="13"/>
  <c r="CI53" i="13"/>
  <c r="CI50" i="1"/>
  <c r="CB50" i="1"/>
  <c r="BX50" i="1"/>
  <c r="CJ50" i="1"/>
  <c r="BT50" i="1"/>
  <c r="CF50" i="20"/>
  <c r="BT51" i="20"/>
  <c r="CJ51" i="20"/>
  <c r="CE53" i="20"/>
  <c r="BX50" i="21"/>
  <c r="CP51" i="21"/>
  <c r="BV51" i="21"/>
  <c r="CD51" i="21"/>
  <c r="CL51" i="21"/>
  <c r="CE53" i="21"/>
  <c r="BX50" i="23"/>
  <c r="CP51" i="23"/>
  <c r="BV51" i="23"/>
  <c r="CD51" i="23"/>
  <c r="CL51" i="23"/>
  <c r="CE53" i="23"/>
  <c r="BX50" i="22"/>
  <c r="CP51" i="22"/>
  <c r="BV51" i="22"/>
  <c r="CD51" i="22"/>
  <c r="CL51" i="22"/>
  <c r="CE53" i="22"/>
  <c r="BX51" i="15"/>
  <c r="CF51" i="15"/>
  <c r="BS53" i="15"/>
  <c r="CI53" i="15"/>
  <c r="CB50" i="14"/>
  <c r="BX51" i="14"/>
  <c r="CF51" i="14"/>
  <c r="BS53" i="14"/>
  <c r="CI53" i="14"/>
  <c r="BR51" i="13"/>
  <c r="CD51" i="13"/>
  <c r="BS53" i="13"/>
  <c r="CI50" i="19"/>
  <c r="CJ50" i="19"/>
  <c r="BT50" i="19"/>
  <c r="CI50" i="17"/>
  <c r="CB50" i="17"/>
  <c r="BX50" i="17"/>
  <c r="CJ50" i="17"/>
  <c r="BT50" i="17"/>
  <c r="CI50" i="18"/>
  <c r="CB50" i="18"/>
  <c r="BX50" i="18"/>
  <c r="CJ50" i="18"/>
  <c r="BT50" i="18"/>
  <c r="CF50" i="1"/>
  <c r="CI50" i="3"/>
  <c r="CB50" i="3"/>
  <c r="BX50" i="3"/>
  <c r="CJ50" i="3"/>
  <c r="BT50" i="3"/>
  <c r="CE53" i="15"/>
  <c r="CL53" i="19"/>
  <c r="CI53" i="19"/>
  <c r="BS53" i="19"/>
  <c r="CA53" i="19"/>
  <c r="BX51" i="20"/>
  <c r="BX51" i="21"/>
  <c r="CF51" i="21"/>
  <c r="BX51" i="23"/>
  <c r="CF51" i="23"/>
  <c r="BX51" i="22"/>
  <c r="CF51" i="22"/>
  <c r="BW53" i="15"/>
  <c r="CF50" i="14"/>
  <c r="BW53" i="14"/>
  <c r="CI50" i="13"/>
  <c r="CJ50" i="13"/>
  <c r="CF50" i="13"/>
  <c r="BV51" i="13"/>
  <c r="BW53" i="13"/>
  <c r="CE53" i="19"/>
  <c r="CI50" i="10"/>
  <c r="CB50" i="10"/>
  <c r="BX50" i="10"/>
  <c r="CJ50" i="10"/>
  <c r="BT50" i="10"/>
  <c r="CI50" i="8"/>
  <c r="CB50" i="8"/>
  <c r="BX50" i="8"/>
  <c r="CJ50" i="8"/>
  <c r="BT50" i="8"/>
  <c r="CI50" i="4"/>
  <c r="CB50" i="4"/>
  <c r="BX50" i="4"/>
  <c r="CJ50" i="4"/>
  <c r="BT50" i="4"/>
  <c r="CI50" i="16"/>
  <c r="CB50" i="16"/>
  <c r="BX50" i="16"/>
  <c r="CJ50" i="16"/>
  <c r="BT50" i="16"/>
  <c r="CI51" i="13"/>
  <c r="CJ51" i="13"/>
  <c r="CB51" i="13"/>
  <c r="BT51" i="13"/>
  <c r="BZ51" i="13"/>
  <c r="CL51" i="13"/>
  <c r="CI50" i="7"/>
  <c r="CB50" i="7"/>
  <c r="BX50" i="7"/>
  <c r="CJ50" i="7"/>
  <c r="BT50" i="7"/>
  <c r="BX50" i="20"/>
  <c r="CP51" i="20"/>
  <c r="CB51" i="20"/>
  <c r="BW53" i="20"/>
  <c r="CF50" i="21"/>
  <c r="BR51" i="21"/>
  <c r="BZ51" i="21"/>
  <c r="CH51" i="21"/>
  <c r="BW53" i="21"/>
  <c r="CF50" i="23"/>
  <c r="BR51" i="23"/>
  <c r="BZ51" i="23"/>
  <c r="CH51" i="23"/>
  <c r="BW53" i="23"/>
  <c r="CF50" i="22"/>
  <c r="BR51" i="22"/>
  <c r="BZ51" i="22"/>
  <c r="CH51" i="22"/>
  <c r="BW53" i="22"/>
  <c r="BT51" i="15"/>
  <c r="CB51" i="15"/>
  <c r="CJ51" i="15"/>
  <c r="CA53" i="15"/>
  <c r="BT50" i="14"/>
  <c r="CJ50" i="14"/>
  <c r="BT51" i="14"/>
  <c r="CB51" i="14"/>
  <c r="CJ51" i="14"/>
  <c r="CA53" i="14"/>
  <c r="BT50" i="13"/>
  <c r="BX51" i="13"/>
  <c r="CH51" i="13"/>
  <c r="CE53" i="13"/>
  <c r="CB50" i="19"/>
  <c r="CI50" i="12"/>
  <c r="CB50" i="12"/>
  <c r="CJ50" i="12"/>
  <c r="BT50" i="12"/>
  <c r="CI50" i="11"/>
  <c r="CB50" i="11"/>
  <c r="BX50" i="11"/>
  <c r="CJ50" i="11"/>
  <c r="BT50" i="11"/>
  <c r="CF50" i="10"/>
  <c r="CI50" i="9"/>
  <c r="CB50" i="9"/>
  <c r="BX50" i="9"/>
  <c r="CJ50" i="9"/>
  <c r="BT50" i="9"/>
  <c r="CF50" i="8"/>
  <c r="CI50" i="5"/>
  <c r="CB50" i="5"/>
  <c r="BX50" i="5"/>
  <c r="CJ50" i="5"/>
  <c r="BT50" i="5"/>
  <c r="CF50" i="4"/>
  <c r="CF50" i="16"/>
  <c r="BT51" i="19"/>
  <c r="CB51" i="19"/>
  <c r="CJ51" i="19"/>
  <c r="BT51" i="12"/>
  <c r="CB51" i="12"/>
  <c r="CJ51" i="12"/>
  <c r="CA53" i="12"/>
  <c r="BT51" i="11"/>
  <c r="CB51" i="11"/>
  <c r="CJ51" i="11"/>
  <c r="CA53" i="11"/>
  <c r="BT51" i="10"/>
  <c r="CB51" i="10"/>
  <c r="CJ51" i="10"/>
  <c r="CA53" i="10"/>
  <c r="BT51" i="17"/>
  <c r="CB51" i="17"/>
  <c r="CJ51" i="17"/>
  <c r="CA53" i="17"/>
  <c r="BT51" i="7"/>
  <c r="CB51" i="7"/>
  <c r="CJ51" i="7"/>
  <c r="CA53" i="7"/>
  <c r="BT51" i="9"/>
  <c r="CB51" i="9"/>
  <c r="CJ51" i="9"/>
  <c r="CA53" i="9"/>
  <c r="BT51" i="8"/>
  <c r="CB51" i="8"/>
  <c r="CJ51" i="8"/>
  <c r="CA53" i="8"/>
  <c r="BT51" i="18"/>
  <c r="CB51" i="18"/>
  <c r="CJ51" i="18"/>
  <c r="CA53" i="18"/>
  <c r="BT51" i="1"/>
  <c r="CB51" i="1"/>
  <c r="CJ51" i="1"/>
  <c r="CA53" i="1"/>
  <c r="BT51" i="5"/>
  <c r="CB51" i="5"/>
  <c r="CJ51" i="5"/>
  <c r="CA53" i="5"/>
  <c r="BT51" i="4"/>
  <c r="CB51" i="4"/>
  <c r="CJ51" i="4"/>
  <c r="CA53" i="4"/>
  <c r="BT51" i="3"/>
  <c r="CB51" i="3"/>
  <c r="CJ51" i="3"/>
  <c r="CA53" i="3"/>
  <c r="CE53" i="12"/>
  <c r="CE53" i="11"/>
  <c r="CE53" i="10"/>
  <c r="CE53" i="17"/>
  <c r="CE53" i="7"/>
  <c r="CE53" i="9"/>
  <c r="CE53" i="8"/>
  <c r="CE53" i="18"/>
  <c r="CE53" i="1"/>
  <c r="CE53" i="5"/>
  <c r="CE53" i="4"/>
  <c r="CD51" i="3"/>
  <c r="CL51" i="3"/>
  <c r="CE53" i="3"/>
  <c r="CP51" i="16"/>
  <c r="CE53" i="16"/>
  <c r="BX51" i="19"/>
  <c r="CF51" i="19"/>
  <c r="BX51" i="12"/>
  <c r="CF51" i="12"/>
  <c r="BS53" i="12"/>
  <c r="CI53" i="12"/>
  <c r="BX51" i="11"/>
  <c r="CF51" i="11"/>
  <c r="BS53" i="11"/>
  <c r="CI53" i="11"/>
  <c r="BX51" i="10"/>
  <c r="CF51" i="10"/>
  <c r="BS53" i="10"/>
  <c r="CI53" i="10"/>
  <c r="BX51" i="17"/>
  <c r="CF51" i="17"/>
  <c r="BS53" i="17"/>
  <c r="CI53" i="17"/>
  <c r="BX51" i="7"/>
  <c r="CF51" i="7"/>
  <c r="BS53" i="7"/>
  <c r="CI53" i="7"/>
  <c r="BX51" i="9"/>
  <c r="CF51" i="9"/>
  <c r="BS53" i="9"/>
  <c r="CI53" i="9"/>
  <c r="BX51" i="8"/>
  <c r="CF51" i="8"/>
  <c r="BS53" i="8"/>
  <c r="CI53" i="8"/>
  <c r="BX51" i="18"/>
  <c r="CF51" i="18"/>
  <c r="BS53" i="18"/>
  <c r="CI53" i="18"/>
  <c r="BX51" i="1"/>
  <c r="CF51" i="1"/>
  <c r="BS53" i="1"/>
  <c r="CI53" i="1"/>
  <c r="BX51" i="5"/>
  <c r="CF51" i="5"/>
  <c r="BS53" i="5"/>
  <c r="CI53" i="5"/>
  <c r="BX51" i="4"/>
  <c r="CF51" i="4"/>
  <c r="BS53" i="4"/>
  <c r="CI53" i="4"/>
  <c r="BX51" i="3"/>
  <c r="CF51" i="3"/>
  <c r="BS53" i="3"/>
  <c r="CI53" i="3"/>
  <c r="BX51" i="16"/>
  <c r="CF51" i="16"/>
  <c r="BS53" i="16"/>
  <c r="CI53" i="16"/>
  <c r="BU50" i="16"/>
  <c r="BY50" i="16"/>
  <c r="CC50" i="16"/>
  <c r="CG50" i="16"/>
  <c r="CK50" i="16"/>
  <c r="BU51" i="16"/>
  <c r="BY51" i="16"/>
  <c r="CC51" i="16"/>
  <c r="CG51" i="16"/>
  <c r="CK51" i="16"/>
  <c r="BT53" i="16"/>
  <c r="BX53" i="16"/>
  <c r="CB53" i="16"/>
  <c r="CF53" i="16"/>
  <c r="CJ53" i="16"/>
  <c r="BR50" i="16"/>
  <c r="BV50" i="16"/>
  <c r="BZ50" i="16"/>
  <c r="CD50" i="16"/>
  <c r="CH50" i="16"/>
  <c r="CL50" i="16"/>
  <c r="BU53" i="16"/>
  <c r="BY53" i="16"/>
  <c r="CC53" i="16"/>
  <c r="CG53" i="16"/>
  <c r="CK53" i="16"/>
  <c r="BS50" i="16"/>
  <c r="BW50" i="16"/>
  <c r="CA50" i="16"/>
  <c r="CE50" i="16"/>
  <c r="BS51" i="16"/>
  <c r="BW51" i="16"/>
  <c r="CA51" i="16"/>
  <c r="CE51" i="16"/>
  <c r="BR53" i="16"/>
  <c r="BV53" i="16"/>
  <c r="BZ53" i="16"/>
  <c r="CD53" i="16"/>
  <c r="CH53" i="16"/>
  <c r="BU50" i="3"/>
  <c r="BY50" i="3"/>
  <c r="CC50" i="3"/>
  <c r="CG50" i="3"/>
  <c r="CK50" i="3"/>
  <c r="BU51" i="3"/>
  <c r="BY51" i="3"/>
  <c r="CC51" i="3"/>
  <c r="CG51" i="3"/>
  <c r="CK51" i="3"/>
  <c r="BT53" i="3"/>
  <c r="BX53" i="3"/>
  <c r="CB53" i="3"/>
  <c r="CF53" i="3"/>
  <c r="CJ53" i="3"/>
  <c r="BR50" i="3"/>
  <c r="BV50" i="3"/>
  <c r="BZ50" i="3"/>
  <c r="CD50" i="3"/>
  <c r="CH50" i="3"/>
  <c r="CL50" i="3"/>
  <c r="BU53" i="3"/>
  <c r="BY53" i="3"/>
  <c r="CC53" i="3"/>
  <c r="CG53" i="3"/>
  <c r="CK53" i="3"/>
  <c r="BS50" i="3"/>
  <c r="BW50" i="3"/>
  <c r="CA50" i="3"/>
  <c r="CE50" i="3"/>
  <c r="BS51" i="3"/>
  <c r="BW51" i="3"/>
  <c r="CA51" i="3"/>
  <c r="CE51" i="3"/>
  <c r="BR53" i="3"/>
  <c r="BV53" i="3"/>
  <c r="BZ53" i="3"/>
  <c r="CD53" i="3"/>
  <c r="CH53" i="3"/>
  <c r="BU50" i="4"/>
  <c r="BY50" i="4"/>
  <c r="CC50" i="4"/>
  <c r="CG50" i="4"/>
  <c r="CK50" i="4"/>
  <c r="BU51" i="4"/>
  <c r="BY51" i="4"/>
  <c r="CC51" i="4"/>
  <c r="CG51" i="4"/>
  <c r="CK51" i="4"/>
  <c r="BT53" i="4"/>
  <c r="BX53" i="4"/>
  <c r="CB53" i="4"/>
  <c r="CF53" i="4"/>
  <c r="CJ53" i="4"/>
  <c r="BR50" i="4"/>
  <c r="BV50" i="4"/>
  <c r="BZ50" i="4"/>
  <c r="CD50" i="4"/>
  <c r="CH50" i="4"/>
  <c r="CL50" i="4"/>
  <c r="BU53" i="4"/>
  <c r="BY53" i="4"/>
  <c r="CC53" i="4"/>
  <c r="CG53" i="4"/>
  <c r="CK53" i="4"/>
  <c r="BS50" i="4"/>
  <c r="BW50" i="4"/>
  <c r="CA50" i="4"/>
  <c r="CE50" i="4"/>
  <c r="BS51" i="4"/>
  <c r="BW51" i="4"/>
  <c r="CA51" i="4"/>
  <c r="CE51" i="4"/>
  <c r="BR53" i="4"/>
  <c r="BV53" i="4"/>
  <c r="BZ53" i="4"/>
  <c r="CD53" i="4"/>
  <c r="CH53" i="4"/>
  <c r="BU50" i="5"/>
  <c r="BY50" i="5"/>
  <c r="CC50" i="5"/>
  <c r="CG50" i="5"/>
  <c r="CK50" i="5"/>
  <c r="BU51" i="5"/>
  <c r="BY51" i="5"/>
  <c r="CC51" i="5"/>
  <c r="CG51" i="5"/>
  <c r="CK51" i="5"/>
  <c r="BT53" i="5"/>
  <c r="BX53" i="5"/>
  <c r="CB53" i="5"/>
  <c r="CF53" i="5"/>
  <c r="CJ53" i="5"/>
  <c r="BR50" i="5"/>
  <c r="BV50" i="5"/>
  <c r="BZ50" i="5"/>
  <c r="CD50" i="5"/>
  <c r="CH50" i="5"/>
  <c r="CL50" i="5"/>
  <c r="BU53" i="5"/>
  <c r="BY53" i="5"/>
  <c r="CC53" i="5"/>
  <c r="CG53" i="5"/>
  <c r="CK53" i="5"/>
  <c r="BS50" i="5"/>
  <c r="BW50" i="5"/>
  <c r="CA50" i="5"/>
  <c r="CE50" i="5"/>
  <c r="BS51" i="5"/>
  <c r="BW51" i="5"/>
  <c r="CA51" i="5"/>
  <c r="CE51" i="5"/>
  <c r="BR53" i="5"/>
  <c r="BV53" i="5"/>
  <c r="BZ53" i="5"/>
  <c r="CD53" i="5"/>
  <c r="CH53" i="5"/>
  <c r="BU50" i="1"/>
  <c r="BY50" i="1"/>
  <c r="CC50" i="1"/>
  <c r="CG50" i="1"/>
  <c r="CK50" i="1"/>
  <c r="BU51" i="1"/>
  <c r="BY51" i="1"/>
  <c r="CC51" i="1"/>
  <c r="CG51" i="1"/>
  <c r="CK51" i="1"/>
  <c r="BT53" i="1"/>
  <c r="BX53" i="1"/>
  <c r="CB53" i="1"/>
  <c r="CF53" i="1"/>
  <c r="CJ53" i="1"/>
  <c r="BR50" i="1"/>
  <c r="BV50" i="1"/>
  <c r="BZ50" i="1"/>
  <c r="CD50" i="1"/>
  <c r="CH50" i="1"/>
  <c r="CL50" i="1"/>
  <c r="BU53" i="1"/>
  <c r="BY53" i="1"/>
  <c r="CC53" i="1"/>
  <c r="CG53" i="1"/>
  <c r="CK53" i="1"/>
  <c r="BS50" i="1"/>
  <c r="BW50" i="1"/>
  <c r="CA50" i="1"/>
  <c r="CE50" i="1"/>
  <c r="BS51" i="1"/>
  <c r="BW51" i="1"/>
  <c r="CA51" i="1"/>
  <c r="CE51" i="1"/>
  <c r="BR53" i="1"/>
  <c r="BV53" i="1"/>
  <c r="BZ53" i="1"/>
  <c r="CD53" i="1"/>
  <c r="CH53" i="1"/>
  <c r="BU50" i="18"/>
  <c r="BY50" i="18"/>
  <c r="CC50" i="18"/>
  <c r="CG50" i="18"/>
  <c r="CK50" i="18"/>
  <c r="BU51" i="18"/>
  <c r="BY51" i="18"/>
  <c r="CC51" i="18"/>
  <c r="CG51" i="18"/>
  <c r="CK51" i="18"/>
  <c r="BT53" i="18"/>
  <c r="BX53" i="18"/>
  <c r="CB53" i="18"/>
  <c r="CF53" i="18"/>
  <c r="CJ53" i="18"/>
  <c r="BR50" i="18"/>
  <c r="BV50" i="18"/>
  <c r="BZ50" i="18"/>
  <c r="CD50" i="18"/>
  <c r="CH50" i="18"/>
  <c r="CL50" i="18"/>
  <c r="BU53" i="18"/>
  <c r="BY53" i="18"/>
  <c r="CC53" i="18"/>
  <c r="CG53" i="18"/>
  <c r="CK53" i="18"/>
  <c r="BS50" i="18"/>
  <c r="BW50" i="18"/>
  <c r="CA50" i="18"/>
  <c r="CE50" i="18"/>
  <c r="BS51" i="18"/>
  <c r="BW51" i="18"/>
  <c r="CA51" i="18"/>
  <c r="CE51" i="18"/>
  <c r="BR53" i="18"/>
  <c r="BV53" i="18"/>
  <c r="BZ53" i="18"/>
  <c r="CD53" i="18"/>
  <c r="CH53" i="18"/>
  <c r="BU50" i="8"/>
  <c r="BY50" i="8"/>
  <c r="CC50" i="8"/>
  <c r="CG50" i="8"/>
  <c r="CK50" i="8"/>
  <c r="BU51" i="8"/>
  <c r="BY51" i="8"/>
  <c r="CC51" i="8"/>
  <c r="CG51" i="8"/>
  <c r="CK51" i="8"/>
  <c r="BT53" i="8"/>
  <c r="BX53" i="8"/>
  <c r="CB53" i="8"/>
  <c r="CF53" i="8"/>
  <c r="CJ53" i="8"/>
  <c r="BR50" i="8"/>
  <c r="BV50" i="8"/>
  <c r="BZ50" i="8"/>
  <c r="CD50" i="8"/>
  <c r="CH50" i="8"/>
  <c r="CL50" i="8"/>
  <c r="BU53" i="8"/>
  <c r="BY53" i="8"/>
  <c r="CC53" i="8"/>
  <c r="CG53" i="8"/>
  <c r="CK53" i="8"/>
  <c r="BS50" i="8"/>
  <c r="BW50" i="8"/>
  <c r="CA50" i="8"/>
  <c r="CE50" i="8"/>
  <c r="BS51" i="8"/>
  <c r="BW51" i="8"/>
  <c r="CA51" i="8"/>
  <c r="CE51" i="8"/>
  <c r="BR53" i="8"/>
  <c r="BV53" i="8"/>
  <c r="BZ53" i="8"/>
  <c r="CD53" i="8"/>
  <c r="CH53" i="8"/>
  <c r="BU50" i="9"/>
  <c r="BY50" i="9"/>
  <c r="CC50" i="9"/>
  <c r="CG50" i="9"/>
  <c r="CK50" i="9"/>
  <c r="BU51" i="9"/>
  <c r="BY51" i="9"/>
  <c r="CC51" i="9"/>
  <c r="CG51" i="9"/>
  <c r="CK51" i="9"/>
  <c r="BT53" i="9"/>
  <c r="BX53" i="9"/>
  <c r="CB53" i="9"/>
  <c r="CF53" i="9"/>
  <c r="CJ53" i="9"/>
  <c r="BR50" i="9"/>
  <c r="BV50" i="9"/>
  <c r="BZ50" i="9"/>
  <c r="CD50" i="9"/>
  <c r="CH50" i="9"/>
  <c r="CL50" i="9"/>
  <c r="BU53" i="9"/>
  <c r="BY53" i="9"/>
  <c r="CC53" i="9"/>
  <c r="CG53" i="9"/>
  <c r="CK53" i="9"/>
  <c r="BS50" i="9"/>
  <c r="BW50" i="9"/>
  <c r="CA50" i="9"/>
  <c r="CE50" i="9"/>
  <c r="BS51" i="9"/>
  <c r="BW51" i="9"/>
  <c r="CA51" i="9"/>
  <c r="CE51" i="9"/>
  <c r="BR53" i="9"/>
  <c r="BV53" i="9"/>
  <c r="BZ53" i="9"/>
  <c r="CD53" i="9"/>
  <c r="CH53" i="9"/>
  <c r="BU50" i="7"/>
  <c r="BY50" i="7"/>
  <c r="CC50" i="7"/>
  <c r="CG50" i="7"/>
  <c r="CK50" i="7"/>
  <c r="BU51" i="7"/>
  <c r="BY51" i="7"/>
  <c r="CC51" i="7"/>
  <c r="CG51" i="7"/>
  <c r="CK51" i="7"/>
  <c r="BT53" i="7"/>
  <c r="BX53" i="7"/>
  <c r="CB53" i="7"/>
  <c r="CF53" i="7"/>
  <c r="CJ53" i="7"/>
  <c r="BR50" i="7"/>
  <c r="BV50" i="7"/>
  <c r="BZ50" i="7"/>
  <c r="CD50" i="7"/>
  <c r="CH50" i="7"/>
  <c r="CL50" i="7"/>
  <c r="BU53" i="7"/>
  <c r="BY53" i="7"/>
  <c r="CC53" i="7"/>
  <c r="CG53" i="7"/>
  <c r="CK53" i="7"/>
  <c r="BS50" i="7"/>
  <c r="BW50" i="7"/>
  <c r="CA50" i="7"/>
  <c r="CE50" i="7"/>
  <c r="BS51" i="7"/>
  <c r="BW51" i="7"/>
  <c r="CA51" i="7"/>
  <c r="CE51" i="7"/>
  <c r="BR53" i="7"/>
  <c r="BV53" i="7"/>
  <c r="BZ53" i="7"/>
  <c r="CD53" i="7"/>
  <c r="CH53" i="7"/>
  <c r="BU50" i="17"/>
  <c r="BY50" i="17"/>
  <c r="CC50" i="17"/>
  <c r="CG50" i="17"/>
  <c r="CK50" i="17"/>
  <c r="BU51" i="17"/>
  <c r="BY51" i="17"/>
  <c r="CC51" i="17"/>
  <c r="CG51" i="17"/>
  <c r="CK51" i="17"/>
  <c r="BT53" i="17"/>
  <c r="BX53" i="17"/>
  <c r="CB53" i="17"/>
  <c r="CF53" i="17"/>
  <c r="CJ53" i="17"/>
  <c r="BR50" i="17"/>
  <c r="BV50" i="17"/>
  <c r="BZ50" i="17"/>
  <c r="CD50" i="17"/>
  <c r="CH50" i="17"/>
  <c r="CL50" i="17"/>
  <c r="BU53" i="17"/>
  <c r="BY53" i="17"/>
  <c r="CC53" i="17"/>
  <c r="CG53" i="17"/>
  <c r="CK53" i="17"/>
  <c r="BS50" i="17"/>
  <c r="BW50" i="17"/>
  <c r="CA50" i="17"/>
  <c r="CE50" i="17"/>
  <c r="BS51" i="17"/>
  <c r="BW51" i="17"/>
  <c r="CA51" i="17"/>
  <c r="CE51" i="17"/>
  <c r="BR53" i="17"/>
  <c r="BV53" i="17"/>
  <c r="BZ53" i="17"/>
  <c r="CD53" i="17"/>
  <c r="CH53" i="17"/>
  <c r="BU50" i="10"/>
  <c r="BY50" i="10"/>
  <c r="CC50" i="10"/>
  <c r="CG50" i="10"/>
  <c r="CK50" i="10"/>
  <c r="BU51" i="10"/>
  <c r="BY51" i="10"/>
  <c r="CC51" i="10"/>
  <c r="CG51" i="10"/>
  <c r="CK51" i="10"/>
  <c r="BT53" i="10"/>
  <c r="BX53" i="10"/>
  <c r="CB53" i="10"/>
  <c r="CF53" i="10"/>
  <c r="CJ53" i="10"/>
  <c r="BR50" i="10"/>
  <c r="BV50" i="10"/>
  <c r="BZ50" i="10"/>
  <c r="CD50" i="10"/>
  <c r="CH50" i="10"/>
  <c r="CL50" i="10"/>
  <c r="BU53" i="10"/>
  <c r="BY53" i="10"/>
  <c r="CC53" i="10"/>
  <c r="CG53" i="10"/>
  <c r="CK53" i="10"/>
  <c r="BS50" i="10"/>
  <c r="BW50" i="10"/>
  <c r="CA50" i="10"/>
  <c r="CE50" i="10"/>
  <c r="BS51" i="10"/>
  <c r="BW51" i="10"/>
  <c r="CA51" i="10"/>
  <c r="CE51" i="10"/>
  <c r="BR53" i="10"/>
  <c r="BV53" i="10"/>
  <c r="BZ53" i="10"/>
  <c r="CD53" i="10"/>
  <c r="CH53" i="10"/>
  <c r="BU50" i="11"/>
  <c r="BY50" i="11"/>
  <c r="CC50" i="11"/>
  <c r="CG50" i="11"/>
  <c r="CK50" i="11"/>
  <c r="BU51" i="11"/>
  <c r="BY51" i="11"/>
  <c r="CC51" i="11"/>
  <c r="CG51" i="11"/>
  <c r="CK51" i="11"/>
  <c r="BT53" i="11"/>
  <c r="BX53" i="11"/>
  <c r="CB53" i="11"/>
  <c r="CF53" i="11"/>
  <c r="CJ53" i="11"/>
  <c r="BR50" i="11"/>
  <c r="BV50" i="11"/>
  <c r="BZ50" i="11"/>
  <c r="CD50" i="11"/>
  <c r="CH50" i="11"/>
  <c r="CL50" i="11"/>
  <c r="BU53" i="11"/>
  <c r="BY53" i="11"/>
  <c r="CC53" i="11"/>
  <c r="CG53" i="11"/>
  <c r="CK53" i="11"/>
  <c r="BS50" i="11"/>
  <c r="BW50" i="11"/>
  <c r="CA50" i="11"/>
  <c r="CE50" i="11"/>
  <c r="BS51" i="11"/>
  <c r="BW51" i="11"/>
  <c r="CA51" i="11"/>
  <c r="CE51" i="11"/>
  <c r="BR53" i="11"/>
  <c r="BV53" i="11"/>
  <c r="BZ53" i="11"/>
  <c r="CD53" i="11"/>
  <c r="CH53" i="11"/>
  <c r="BU50" i="12"/>
  <c r="BY50" i="12"/>
  <c r="CC50" i="12"/>
  <c r="CG50" i="12"/>
  <c r="CK50" i="12"/>
  <c r="BU51" i="12"/>
  <c r="BY51" i="12"/>
  <c r="CC51" i="12"/>
  <c r="CG51" i="12"/>
  <c r="CK51" i="12"/>
  <c r="BT53" i="12"/>
  <c r="BX53" i="12"/>
  <c r="CB53" i="12"/>
  <c r="CF53" i="12"/>
  <c r="CJ53" i="12"/>
  <c r="BR50" i="12"/>
  <c r="BV50" i="12"/>
  <c r="BZ50" i="12"/>
  <c r="CD50" i="12"/>
  <c r="CH50" i="12"/>
  <c r="CL50" i="12"/>
  <c r="BU53" i="12"/>
  <c r="BY53" i="12"/>
  <c r="CC53" i="12"/>
  <c r="CG53" i="12"/>
  <c r="CK53" i="12"/>
  <c r="BS50" i="12"/>
  <c r="BW50" i="12"/>
  <c r="CA50" i="12"/>
  <c r="CE50" i="12"/>
  <c r="BS51" i="12"/>
  <c r="BW51" i="12"/>
  <c r="CA51" i="12"/>
  <c r="CE51" i="12"/>
  <c r="BR53" i="12"/>
  <c r="BV53" i="12"/>
  <c r="BZ53" i="12"/>
  <c r="CD53" i="12"/>
  <c r="CH53" i="12"/>
  <c r="BU50" i="19"/>
  <c r="BY50" i="19"/>
  <c r="CC50" i="19"/>
  <c r="CG50" i="19"/>
  <c r="CK50" i="19"/>
  <c r="BU51" i="19"/>
  <c r="BY51" i="19"/>
  <c r="CC51" i="19"/>
  <c r="CG51" i="19"/>
  <c r="CK51" i="19"/>
  <c r="BT53" i="19"/>
  <c r="BX53" i="19"/>
  <c r="CB53" i="19"/>
  <c r="CF53" i="19"/>
  <c r="CJ53" i="19"/>
  <c r="BR50" i="19"/>
  <c r="BV50" i="19"/>
  <c r="BZ50" i="19"/>
  <c r="CD50" i="19"/>
  <c r="CH50" i="19"/>
  <c r="CL50" i="19"/>
  <c r="BU53" i="19"/>
  <c r="BY53" i="19"/>
  <c r="CC53" i="19"/>
  <c r="CG53" i="19"/>
  <c r="CK53" i="19"/>
  <c r="BS50" i="19"/>
  <c r="BW50" i="19"/>
  <c r="CA50" i="19"/>
  <c r="CE50" i="19"/>
  <c r="BS51" i="19"/>
  <c r="BW51" i="19"/>
  <c r="CA51" i="19"/>
  <c r="CE51" i="19"/>
  <c r="BR53" i="19"/>
  <c r="BV53" i="19"/>
  <c r="BZ53" i="19"/>
  <c r="CD53" i="19"/>
  <c r="CH53" i="19"/>
  <c r="BU50" i="13"/>
  <c r="BY50" i="13"/>
  <c r="CC50" i="13"/>
  <c r="CG50" i="13"/>
  <c r="CK50" i="13"/>
  <c r="BU51" i="13"/>
  <c r="BY51" i="13"/>
  <c r="CC51" i="13"/>
  <c r="CG51" i="13"/>
  <c r="CK51" i="13"/>
  <c r="BT53" i="13"/>
  <c r="BX53" i="13"/>
  <c r="CB53" i="13"/>
  <c r="CF53" i="13"/>
  <c r="CJ53" i="13"/>
  <c r="BR50" i="13"/>
  <c r="BV50" i="13"/>
  <c r="BZ50" i="13"/>
  <c r="CD50" i="13"/>
  <c r="CH50" i="13"/>
  <c r="CL50" i="13"/>
  <c r="BU53" i="13"/>
  <c r="BY53" i="13"/>
  <c r="CC53" i="13"/>
  <c r="CG53" i="13"/>
  <c r="CK53" i="13"/>
  <c r="BS50" i="13"/>
  <c r="BW50" i="13"/>
  <c r="CA50" i="13"/>
  <c r="CE50" i="13"/>
  <c r="BS51" i="13"/>
  <c r="BW51" i="13"/>
  <c r="CA51" i="13"/>
  <c r="CE51" i="13"/>
  <c r="BR53" i="13"/>
  <c r="BV53" i="13"/>
  <c r="BZ53" i="13"/>
  <c r="CD53" i="13"/>
  <c r="CH53" i="13"/>
  <c r="BU50" i="14"/>
  <c r="BY50" i="14"/>
  <c r="CC50" i="14"/>
  <c r="CG50" i="14"/>
  <c r="CK50" i="14"/>
  <c r="BU51" i="14"/>
  <c r="BY51" i="14"/>
  <c r="CC51" i="14"/>
  <c r="CG51" i="14"/>
  <c r="CK51" i="14"/>
  <c r="BT53" i="14"/>
  <c r="BX53" i="14"/>
  <c r="CB53" i="14"/>
  <c r="CF53" i="14"/>
  <c r="CJ53" i="14"/>
  <c r="BR50" i="14"/>
  <c r="BV50" i="14"/>
  <c r="BZ50" i="14"/>
  <c r="CD50" i="14"/>
  <c r="CH50" i="14"/>
  <c r="CL50" i="14"/>
  <c r="BU53" i="14"/>
  <c r="BY53" i="14"/>
  <c r="CC53" i="14"/>
  <c r="CG53" i="14"/>
  <c r="CK53" i="14"/>
  <c r="BS50" i="14"/>
  <c r="BW50" i="14"/>
  <c r="CA50" i="14"/>
  <c r="CE50" i="14"/>
  <c r="BS51" i="14"/>
  <c r="BW51" i="14"/>
  <c r="CA51" i="14"/>
  <c r="CE51" i="14"/>
  <c r="BR53" i="14"/>
  <c r="BV53" i="14"/>
  <c r="BZ53" i="14"/>
  <c r="CD53" i="14"/>
  <c r="CH53" i="14"/>
  <c r="BU51" i="15"/>
  <c r="BY51" i="15"/>
  <c r="CC51" i="15"/>
  <c r="CG51" i="15"/>
  <c r="CK51" i="15"/>
  <c r="BT53" i="15"/>
  <c r="BX53" i="15"/>
  <c r="CB53" i="15"/>
  <c r="CF53" i="15"/>
  <c r="CJ53" i="15"/>
  <c r="BU53" i="15"/>
  <c r="BY53" i="15"/>
  <c r="CC53" i="15"/>
  <c r="CG53" i="15"/>
  <c r="CK53" i="15"/>
  <c r="BS51" i="15"/>
  <c r="BW51" i="15"/>
  <c r="CA51" i="15"/>
  <c r="CE51" i="15"/>
  <c r="BR53" i="15"/>
  <c r="BV53" i="15"/>
  <c r="BZ53" i="15"/>
  <c r="CD53" i="15"/>
  <c r="CH53" i="15"/>
  <c r="CJ50" i="15"/>
  <c r="CF50" i="15"/>
  <c r="CB50" i="15"/>
  <c r="BX50" i="15"/>
  <c r="BT50" i="15"/>
  <c r="BY50" i="15"/>
  <c r="CI50" i="15"/>
  <c r="CE50" i="15"/>
  <c r="CA50" i="15"/>
  <c r="BW50" i="15"/>
  <c r="BS50" i="15"/>
  <c r="CK50" i="15"/>
  <c r="CG50" i="15"/>
  <c r="CC50" i="15"/>
  <c r="BU50" i="15"/>
  <c r="CL50" i="15"/>
  <c r="CH50" i="15"/>
  <c r="CD50" i="15"/>
  <c r="BZ50" i="15"/>
  <c r="BV50" i="15"/>
  <c r="BU50" i="22"/>
  <c r="BY50" i="22"/>
  <c r="CC50" i="22"/>
  <c r="CG50" i="22"/>
  <c r="CK50" i="22"/>
  <c r="BU51" i="22"/>
  <c r="BY51" i="22"/>
  <c r="CC51" i="22"/>
  <c r="CG51" i="22"/>
  <c r="CK51" i="22"/>
  <c r="BT53" i="22"/>
  <c r="BX53" i="22"/>
  <c r="CB53" i="22"/>
  <c r="CF53" i="22"/>
  <c r="CJ53" i="22"/>
  <c r="BR50" i="22"/>
  <c r="BV50" i="22"/>
  <c r="BZ50" i="22"/>
  <c r="CD50" i="22"/>
  <c r="CH50" i="22"/>
  <c r="CL50" i="22"/>
  <c r="BU53" i="22"/>
  <c r="BY53" i="22"/>
  <c r="CC53" i="22"/>
  <c r="CG53" i="22"/>
  <c r="CK53" i="22"/>
  <c r="BS50" i="22"/>
  <c r="BW50" i="22"/>
  <c r="CA50" i="22"/>
  <c r="CE50" i="22"/>
  <c r="BS51" i="22"/>
  <c r="BW51" i="22"/>
  <c r="CA51" i="22"/>
  <c r="CE51" i="22"/>
  <c r="BR53" i="22"/>
  <c r="BV53" i="22"/>
  <c r="BZ53" i="22"/>
  <c r="CD53" i="22"/>
  <c r="CH53" i="22"/>
  <c r="BU50" i="23"/>
  <c r="BY50" i="23"/>
  <c r="CC50" i="23"/>
  <c r="CG50" i="23"/>
  <c r="CK50" i="23"/>
  <c r="BU51" i="23"/>
  <c r="BY51" i="23"/>
  <c r="CC51" i="23"/>
  <c r="CG51" i="23"/>
  <c r="CK51" i="23"/>
  <c r="BT53" i="23"/>
  <c r="BX53" i="23"/>
  <c r="CB53" i="23"/>
  <c r="CF53" i="23"/>
  <c r="CJ53" i="23"/>
  <c r="BR50" i="23"/>
  <c r="BV50" i="23"/>
  <c r="BZ50" i="23"/>
  <c r="CD50" i="23"/>
  <c r="CH50" i="23"/>
  <c r="CL50" i="23"/>
  <c r="BU53" i="23"/>
  <c r="BY53" i="23"/>
  <c r="CC53" i="23"/>
  <c r="CG53" i="23"/>
  <c r="CK53" i="23"/>
  <c r="BS50" i="23"/>
  <c r="BW50" i="23"/>
  <c r="CA50" i="23"/>
  <c r="CE50" i="23"/>
  <c r="BS51" i="23"/>
  <c r="BW51" i="23"/>
  <c r="CA51" i="23"/>
  <c r="CE51" i="23"/>
  <c r="BR53" i="23"/>
  <c r="BV53" i="23"/>
  <c r="BZ53" i="23"/>
  <c r="CD53" i="23"/>
  <c r="CH53" i="23"/>
  <c r="BU50" i="21"/>
  <c r="BY50" i="21"/>
  <c r="CC50" i="21"/>
  <c r="CG50" i="21"/>
  <c r="CK50" i="21"/>
  <c r="BU51" i="21"/>
  <c r="BY51" i="21"/>
  <c r="CC51" i="21"/>
  <c r="CG51" i="21"/>
  <c r="CK51" i="21"/>
  <c r="BT53" i="21"/>
  <c r="BX53" i="21"/>
  <c r="CB53" i="21"/>
  <c r="CF53" i="21"/>
  <c r="CJ53" i="21"/>
  <c r="BR50" i="21"/>
  <c r="BV50" i="21"/>
  <c r="BZ50" i="21"/>
  <c r="CD50" i="21"/>
  <c r="CH50" i="21"/>
  <c r="CL50" i="21"/>
  <c r="BU53" i="21"/>
  <c r="BY53" i="21"/>
  <c r="CC53" i="21"/>
  <c r="CG53" i="21"/>
  <c r="CK53" i="21"/>
  <c r="BS50" i="21"/>
  <c r="BW50" i="21"/>
  <c r="CA50" i="21"/>
  <c r="CE50" i="21"/>
  <c r="BS51" i="21"/>
  <c r="BW51" i="21"/>
  <c r="CA51" i="21"/>
  <c r="CE51" i="21"/>
  <c r="BR53" i="21"/>
  <c r="BV53" i="21"/>
  <c r="BZ53" i="21"/>
  <c r="CD53" i="21"/>
  <c r="CH53" i="21"/>
  <c r="BU51" i="20"/>
  <c r="BY51" i="20"/>
  <c r="CC51" i="20"/>
  <c r="CG51" i="20"/>
  <c r="CK51" i="20"/>
  <c r="BT53" i="20"/>
  <c r="BX53" i="20"/>
  <c r="CB53" i="20"/>
  <c r="CF53" i="20"/>
  <c r="CJ53" i="20"/>
  <c r="BU53" i="20"/>
  <c r="BY53" i="20"/>
  <c r="CC53" i="20"/>
  <c r="CG53" i="20"/>
  <c r="CK53" i="20"/>
  <c r="BU50" i="20"/>
  <c r="BY50" i="20"/>
  <c r="CC50" i="20"/>
  <c r="CG50" i="20"/>
  <c r="CK50" i="20"/>
  <c r="BR50" i="20"/>
  <c r="BV50" i="20"/>
  <c r="BZ50" i="20"/>
  <c r="CD50" i="20"/>
  <c r="CH50" i="20"/>
  <c r="CL50" i="20"/>
  <c r="BR51" i="20"/>
  <c r="BV51" i="20"/>
  <c r="BZ51" i="20"/>
  <c r="CD51" i="20"/>
  <c r="CH51" i="20"/>
  <c r="CL51" i="20"/>
  <c r="BS50" i="20"/>
  <c r="BW50" i="20"/>
  <c r="CA50" i="20"/>
  <c r="CE50" i="20"/>
  <c r="BS51" i="20"/>
  <c r="BW51" i="20"/>
  <c r="CA51" i="20"/>
  <c r="CE51" i="20"/>
  <c r="BR53" i="20"/>
  <c r="BV53" i="20"/>
  <c r="BZ53" i="20"/>
  <c r="CD53" i="20"/>
  <c r="CH53" i="20"/>
  <c r="CG48" i="20"/>
  <c r="BY48" i="20"/>
  <c r="CB48" i="20"/>
  <c r="CI48" i="20"/>
  <c r="CE48" i="20"/>
  <c r="CA48" i="20"/>
  <c r="BW48" i="20"/>
  <c r="BS48" i="20"/>
  <c r="CK48" i="20"/>
  <c r="CC48" i="20"/>
  <c r="BU48" i="20"/>
  <c r="CJ48" i="20"/>
  <c r="CF48" i="20"/>
  <c r="BX48" i="20"/>
  <c r="BT48" i="20"/>
  <c r="CL48" i="20"/>
  <c r="CH48" i="20"/>
  <c r="CD48" i="20"/>
  <c r="BZ48" i="20"/>
  <c r="BV48" i="20"/>
  <c r="CK46" i="20"/>
  <c r="CG46" i="20"/>
  <c r="BY46" i="20"/>
  <c r="CJ46" i="20"/>
  <c r="CF46" i="20"/>
  <c r="CB46" i="20"/>
  <c r="BX46" i="20"/>
  <c r="BT46" i="20"/>
  <c r="CI46" i="20"/>
  <c r="CE46" i="20"/>
  <c r="CA46" i="20"/>
  <c r="BW46" i="20"/>
  <c r="BS46" i="20"/>
  <c r="CC46" i="20"/>
  <c r="BU46" i="20"/>
  <c r="CL46" i="20"/>
  <c r="CH46" i="20"/>
  <c r="CD46" i="20"/>
  <c r="BZ46" i="20"/>
  <c r="BV46" i="20"/>
  <c r="CP46" i="20"/>
  <c r="CG45" i="20"/>
  <c r="BY45" i="20"/>
  <c r="CB45" i="20"/>
  <c r="BS45" i="20"/>
  <c r="CK45" i="20"/>
  <c r="CC45" i="20"/>
  <c r="BU45" i="20"/>
  <c r="CJ45" i="20"/>
  <c r="CF45" i="20"/>
  <c r="BX45" i="20"/>
  <c r="BT45" i="20"/>
  <c r="CI45" i="20"/>
  <c r="CE45" i="20"/>
  <c r="CA45" i="20"/>
  <c r="BW45" i="20"/>
  <c r="CL45" i="20"/>
  <c r="CH45" i="20"/>
  <c r="CD45" i="20"/>
  <c r="BZ45" i="20"/>
  <c r="BV45" i="20"/>
  <c r="CY19" i="23" a="1"/>
  <c r="CY19" i="23" s="1"/>
  <c r="CY17" i="23"/>
  <c r="CY14" i="23"/>
  <c r="CY12" i="23"/>
  <c r="CY11" i="23"/>
  <c r="CY10" i="23"/>
  <c r="CY9" i="23"/>
  <c r="CY7" i="23"/>
  <c r="CY8" i="23" s="1"/>
  <c r="CY6" i="23"/>
  <c r="CY5" i="23"/>
  <c r="CY4" i="23"/>
  <c r="CY2" i="23"/>
  <c r="CY19" i="22" a="1"/>
  <c r="CY19" i="22" s="1"/>
  <c r="CY17" i="22"/>
  <c r="CY14" i="22"/>
  <c r="CY12" i="22"/>
  <c r="CY11" i="22"/>
  <c r="CY10" i="22"/>
  <c r="CY9" i="22"/>
  <c r="CY7" i="22"/>
  <c r="CY8" i="22" s="1"/>
  <c r="CY6" i="22"/>
  <c r="CY5" i="22"/>
  <c r="CY4" i="22"/>
  <c r="CY2" i="22"/>
  <c r="CY19" i="21" a="1"/>
  <c r="CY19" i="21" s="1"/>
  <c r="CY17" i="21"/>
  <c r="CY14" i="21"/>
  <c r="CY12" i="21"/>
  <c r="CY11" i="21"/>
  <c r="CY10" i="21"/>
  <c r="CY9" i="21"/>
  <c r="CY7" i="21"/>
  <c r="CY8" i="21" s="1"/>
  <c r="CY6" i="21"/>
  <c r="CY5" i="21"/>
  <c r="CY4" i="21"/>
  <c r="CY2" i="21"/>
  <c r="CY19" i="20" a="1"/>
  <c r="CY19" i="20" s="1"/>
  <c r="CY17" i="20"/>
  <c r="CY14" i="20"/>
  <c r="CY12" i="20"/>
  <c r="CY11" i="20"/>
  <c r="CY10" i="20"/>
  <c r="CY9" i="20"/>
  <c r="CY7" i="20"/>
  <c r="CY8" i="20" s="1"/>
  <c r="CY6" i="20"/>
  <c r="CY5" i="20"/>
  <c r="CY4" i="20"/>
  <c r="CY2" i="20"/>
  <c r="CT45" i="23" a="1"/>
  <c r="CP45" i="23" a="1"/>
  <c r="BR45" i="23" a="1"/>
  <c r="D45" i="23" a="1"/>
  <c r="D40" i="23" a="1"/>
  <c r="D39" i="23" a="1"/>
  <c r="D38" i="23" a="1"/>
  <c r="R38" i="23" s="1"/>
  <c r="AY38" i="23" s="1"/>
  <c r="AA37" i="23"/>
  <c r="BH37" i="23" s="1"/>
  <c r="CO37" i="23" s="1"/>
  <c r="Z37" i="23"/>
  <c r="BG37" i="23" s="1"/>
  <c r="CN37" i="23" s="1"/>
  <c r="Y37" i="23"/>
  <c r="BF37" i="23" s="1"/>
  <c r="CM37" i="23" s="1"/>
  <c r="X37" i="23"/>
  <c r="BE37" i="23" s="1"/>
  <c r="CL37" i="23" s="1"/>
  <c r="W37" i="23"/>
  <c r="BD37" i="23" s="1"/>
  <c r="CK37" i="23" s="1"/>
  <c r="U37" i="23"/>
  <c r="BB37" i="23" s="1"/>
  <c r="CI37" i="23" s="1"/>
  <c r="T37" i="23"/>
  <c r="BA37" i="23" s="1"/>
  <c r="CH37" i="23" s="1"/>
  <c r="S37" i="23"/>
  <c r="AZ37" i="23" s="1"/>
  <c r="CG37" i="23" s="1"/>
  <c r="R37" i="23"/>
  <c r="AY37" i="23" s="1"/>
  <c r="CF37" i="23" s="1"/>
  <c r="Q37" i="23"/>
  <c r="AX37" i="23" s="1"/>
  <c r="CE37" i="23" s="1"/>
  <c r="P37" i="23"/>
  <c r="AW37" i="23" s="1"/>
  <c r="CD37" i="23" s="1"/>
  <c r="O37" i="23"/>
  <c r="AV37" i="23" s="1"/>
  <c r="CC37" i="23" s="1"/>
  <c r="N37" i="23"/>
  <c r="AU37" i="23" s="1"/>
  <c r="CB37" i="23" s="1"/>
  <c r="M37" i="23"/>
  <c r="AT37" i="23" s="1"/>
  <c r="CA37" i="23" s="1"/>
  <c r="L37" i="23"/>
  <c r="K37" i="23"/>
  <c r="AR37" i="23" s="1"/>
  <c r="BY37" i="23" s="1"/>
  <c r="J37" i="23"/>
  <c r="AQ37" i="23" s="1"/>
  <c r="BX37" i="23" s="1"/>
  <c r="I37" i="23"/>
  <c r="AP37" i="23" s="1"/>
  <c r="BW37" i="23" s="1"/>
  <c r="H37" i="23"/>
  <c r="G37" i="23"/>
  <c r="F37" i="23"/>
  <c r="AM37" i="23" s="1"/>
  <c r="BT37" i="23" s="1"/>
  <c r="E37" i="23"/>
  <c r="AL37" i="23" s="1"/>
  <c r="BS37" i="23" s="1"/>
  <c r="D37" i="23"/>
  <c r="AA36" i="23"/>
  <c r="BH36" i="23" s="1"/>
  <c r="CO36" i="23" s="1"/>
  <c r="Z36" i="23"/>
  <c r="BG36" i="23" s="1"/>
  <c r="CN36" i="23" s="1"/>
  <c r="Y36" i="23"/>
  <c r="BF36" i="23" s="1"/>
  <c r="CM36" i="23" s="1"/>
  <c r="X36" i="23"/>
  <c r="BE36" i="23" s="1"/>
  <c r="CL36" i="23" s="1"/>
  <c r="W36" i="23"/>
  <c r="BD36" i="23" s="1"/>
  <c r="CK36" i="23" s="1"/>
  <c r="V36" i="23"/>
  <c r="BC36" i="23" s="1"/>
  <c r="CJ36" i="23" s="1"/>
  <c r="T36" i="23"/>
  <c r="BA36" i="23" s="1"/>
  <c r="CH36" i="23" s="1"/>
  <c r="S36" i="23"/>
  <c r="AZ36" i="23" s="1"/>
  <c r="CG36" i="23" s="1"/>
  <c r="R36" i="23"/>
  <c r="AY36" i="23" s="1"/>
  <c r="CF36" i="23" s="1"/>
  <c r="Q36" i="23"/>
  <c r="AX36" i="23" s="1"/>
  <c r="CE36" i="23" s="1"/>
  <c r="P36" i="23"/>
  <c r="AW36" i="23" s="1"/>
  <c r="CD36" i="23" s="1"/>
  <c r="O36" i="23"/>
  <c r="N36" i="23"/>
  <c r="AU36" i="23" s="1"/>
  <c r="CB36" i="23" s="1"/>
  <c r="M36" i="23"/>
  <c r="AT36" i="23" s="1"/>
  <c r="CA36" i="23" s="1"/>
  <c r="L36" i="23"/>
  <c r="AS36" i="23" s="1"/>
  <c r="BZ36" i="23" s="1"/>
  <c r="K36" i="23"/>
  <c r="AR36" i="23" s="1"/>
  <c r="BY36" i="23" s="1"/>
  <c r="J36" i="23"/>
  <c r="AQ36" i="23" s="1"/>
  <c r="BX36" i="23" s="1"/>
  <c r="I36" i="23"/>
  <c r="AP36" i="23" s="1"/>
  <c r="BW36" i="23" s="1"/>
  <c r="H36" i="23"/>
  <c r="AO36" i="23" s="1"/>
  <c r="BV36" i="23" s="1"/>
  <c r="G36" i="23"/>
  <c r="AN36" i="23" s="1"/>
  <c r="BU36" i="23" s="1"/>
  <c r="F36" i="23"/>
  <c r="AM36" i="23" s="1"/>
  <c r="BT36" i="23" s="1"/>
  <c r="E36" i="23"/>
  <c r="AL36" i="23" s="1"/>
  <c r="BS36" i="23" s="1"/>
  <c r="D36" i="23"/>
  <c r="AA35" i="23"/>
  <c r="BH35" i="23" s="1"/>
  <c r="CO35" i="23" s="1"/>
  <c r="Z35" i="23"/>
  <c r="BG35" i="23" s="1"/>
  <c r="CN35" i="23" s="1"/>
  <c r="Y35" i="23"/>
  <c r="BF35" i="23" s="1"/>
  <c r="CM35" i="23" s="1"/>
  <c r="X35" i="23"/>
  <c r="BE35" i="23" s="1"/>
  <c r="CL35" i="23" s="1"/>
  <c r="W35" i="23"/>
  <c r="V35" i="23"/>
  <c r="BC35" i="23" s="1"/>
  <c r="CJ35" i="23" s="1"/>
  <c r="U35" i="23"/>
  <c r="BB35" i="23" s="1"/>
  <c r="CI35" i="23" s="1"/>
  <c r="S35" i="23"/>
  <c r="AZ35" i="23" s="1"/>
  <c r="CG35" i="23" s="1"/>
  <c r="R35" i="23"/>
  <c r="AY35" i="23" s="1"/>
  <c r="CF35" i="23" s="1"/>
  <c r="Q35" i="23"/>
  <c r="AX35" i="23" s="1"/>
  <c r="CE35" i="23" s="1"/>
  <c r="P35" i="23"/>
  <c r="AW35" i="23" s="1"/>
  <c r="CD35" i="23" s="1"/>
  <c r="O35" i="23"/>
  <c r="AV35" i="23" s="1"/>
  <c r="CC35" i="23" s="1"/>
  <c r="N35" i="23"/>
  <c r="AU35" i="23" s="1"/>
  <c r="CB35" i="23" s="1"/>
  <c r="M35" i="23"/>
  <c r="AT35" i="23" s="1"/>
  <c r="CA35" i="23" s="1"/>
  <c r="L35" i="23"/>
  <c r="AS35" i="23" s="1"/>
  <c r="BZ35" i="23" s="1"/>
  <c r="K35" i="23"/>
  <c r="AR35" i="23" s="1"/>
  <c r="BY35" i="23" s="1"/>
  <c r="J35" i="23"/>
  <c r="AQ35" i="23" s="1"/>
  <c r="BX35" i="23" s="1"/>
  <c r="I35" i="23"/>
  <c r="AP35" i="23" s="1"/>
  <c r="BW35" i="23" s="1"/>
  <c r="H35" i="23"/>
  <c r="AO35" i="23" s="1"/>
  <c r="BV35" i="23" s="1"/>
  <c r="G35" i="23"/>
  <c r="AN35" i="23" s="1"/>
  <c r="BU35" i="23" s="1"/>
  <c r="F35" i="23"/>
  <c r="E35" i="23"/>
  <c r="AL35" i="23" s="1"/>
  <c r="BS35" i="23" s="1"/>
  <c r="D35" i="23"/>
  <c r="AK35" i="23" s="1"/>
  <c r="BR35" i="23" s="1"/>
  <c r="AA34" i="23"/>
  <c r="BH34" i="23" s="1"/>
  <c r="CO34" i="23" s="1"/>
  <c r="Z34" i="23"/>
  <c r="BG34" i="23" s="1"/>
  <c r="CN34" i="23" s="1"/>
  <c r="Y34" i="23"/>
  <c r="BF34" i="23" s="1"/>
  <c r="CM34" i="23" s="1"/>
  <c r="X34" i="23"/>
  <c r="BE34" i="23" s="1"/>
  <c r="CL34" i="23" s="1"/>
  <c r="W34" i="23"/>
  <c r="BD34" i="23" s="1"/>
  <c r="CK34" i="23" s="1"/>
  <c r="V34" i="23"/>
  <c r="BC34" i="23" s="1"/>
  <c r="CJ34" i="23" s="1"/>
  <c r="U34" i="23"/>
  <c r="BB34" i="23" s="1"/>
  <c r="CI34" i="23" s="1"/>
  <c r="T34" i="23"/>
  <c r="BA34" i="23" s="1"/>
  <c r="CH34" i="23" s="1"/>
  <c r="R34" i="23"/>
  <c r="AY34" i="23" s="1"/>
  <c r="CF34" i="23" s="1"/>
  <c r="Q34" i="23"/>
  <c r="AX34" i="23" s="1"/>
  <c r="CE34" i="23" s="1"/>
  <c r="P34" i="23"/>
  <c r="AW34" i="23" s="1"/>
  <c r="CD34" i="23" s="1"/>
  <c r="O34" i="23"/>
  <c r="AV34" i="23" s="1"/>
  <c r="CC34" i="23" s="1"/>
  <c r="N34" i="23"/>
  <c r="AU34" i="23" s="1"/>
  <c r="CB34" i="23" s="1"/>
  <c r="M34" i="23"/>
  <c r="L34" i="23"/>
  <c r="AS34" i="23" s="1"/>
  <c r="BZ34" i="23" s="1"/>
  <c r="K34" i="23"/>
  <c r="AR34" i="23" s="1"/>
  <c r="BY34" i="23" s="1"/>
  <c r="J34" i="23"/>
  <c r="AQ34" i="23" s="1"/>
  <c r="BX34" i="23" s="1"/>
  <c r="I34" i="23"/>
  <c r="AP34" i="23" s="1"/>
  <c r="BW34" i="23" s="1"/>
  <c r="H34" i="23"/>
  <c r="AO34" i="23" s="1"/>
  <c r="BV34" i="23" s="1"/>
  <c r="G34" i="23"/>
  <c r="AN34" i="23" s="1"/>
  <c r="BU34" i="23" s="1"/>
  <c r="F34" i="23"/>
  <c r="AM34" i="23" s="1"/>
  <c r="BT34" i="23" s="1"/>
  <c r="E34" i="23"/>
  <c r="AL34" i="23" s="1"/>
  <c r="BS34" i="23" s="1"/>
  <c r="D34" i="23"/>
  <c r="AK34" i="23" s="1"/>
  <c r="BR34" i="23" s="1"/>
  <c r="AA33" i="23"/>
  <c r="BH33" i="23" s="1"/>
  <c r="CO33" i="23" s="1"/>
  <c r="Z33" i="23"/>
  <c r="BG33" i="23" s="1"/>
  <c r="CN33" i="23" s="1"/>
  <c r="Y33" i="23"/>
  <c r="X33" i="23"/>
  <c r="BE33" i="23" s="1"/>
  <c r="CL33" i="23" s="1"/>
  <c r="W33" i="23"/>
  <c r="BD33" i="23" s="1"/>
  <c r="CK33" i="23" s="1"/>
  <c r="V33" i="23"/>
  <c r="BC33" i="23" s="1"/>
  <c r="CJ33" i="23" s="1"/>
  <c r="U33" i="23"/>
  <c r="BB33" i="23" s="1"/>
  <c r="CI33" i="23" s="1"/>
  <c r="T33" i="23"/>
  <c r="BA33" i="23" s="1"/>
  <c r="CH33" i="23" s="1"/>
  <c r="S33" i="23"/>
  <c r="AZ33" i="23" s="1"/>
  <c r="CG33" i="23" s="1"/>
  <c r="R33" i="23"/>
  <c r="AY33" i="23" s="1"/>
  <c r="CF33" i="23" s="1"/>
  <c r="P33" i="23"/>
  <c r="AW33" i="23" s="1"/>
  <c r="CD33" i="23" s="1"/>
  <c r="O33" i="23"/>
  <c r="AV33" i="23" s="1"/>
  <c r="CC33" i="23" s="1"/>
  <c r="N33" i="23"/>
  <c r="AU33" i="23" s="1"/>
  <c r="CB33" i="23" s="1"/>
  <c r="M33" i="23"/>
  <c r="AT33" i="23" s="1"/>
  <c r="CA33" i="23" s="1"/>
  <c r="L33" i="23"/>
  <c r="AS33" i="23" s="1"/>
  <c r="BZ33" i="23" s="1"/>
  <c r="K33" i="23"/>
  <c r="AR33" i="23" s="1"/>
  <c r="BY33" i="23" s="1"/>
  <c r="J33" i="23"/>
  <c r="AQ33" i="23" s="1"/>
  <c r="BX33" i="23" s="1"/>
  <c r="I33" i="23"/>
  <c r="AP33" i="23" s="1"/>
  <c r="BW33" i="23" s="1"/>
  <c r="H33" i="23"/>
  <c r="AO33" i="23" s="1"/>
  <c r="BV33" i="23" s="1"/>
  <c r="G33" i="23"/>
  <c r="F33" i="23"/>
  <c r="AM33" i="23" s="1"/>
  <c r="BT33" i="23" s="1"/>
  <c r="E33" i="23"/>
  <c r="AL33" i="23" s="1"/>
  <c r="BS33" i="23" s="1"/>
  <c r="D33" i="23"/>
  <c r="D32" i="23" a="1"/>
  <c r="Y32" i="23" s="1"/>
  <c r="AA29" i="23"/>
  <c r="BH29" i="23" s="1"/>
  <c r="Z29" i="23"/>
  <c r="BG29" i="23" s="1"/>
  <c r="Y29" i="23"/>
  <c r="BF29" i="23" s="1"/>
  <c r="X29" i="23"/>
  <c r="BE29" i="23" s="1"/>
  <c r="W29" i="23"/>
  <c r="BD29" i="23" s="1"/>
  <c r="V29" i="23"/>
  <c r="BC29" i="23" s="1"/>
  <c r="U29" i="23"/>
  <c r="BB29" i="23" s="1"/>
  <c r="T29" i="23"/>
  <c r="BA29" i="23" s="1"/>
  <c r="S29" i="23"/>
  <c r="AZ29" i="23" s="1"/>
  <c r="R29" i="23"/>
  <c r="AY29" i="23" s="1"/>
  <c r="Q29" i="23"/>
  <c r="AX29" i="23" s="1"/>
  <c r="P29" i="23"/>
  <c r="AW29" i="23" s="1"/>
  <c r="O29" i="23"/>
  <c r="AV29" i="23" s="1"/>
  <c r="N29" i="23"/>
  <c r="AU29" i="23" s="1"/>
  <c r="M29" i="23"/>
  <c r="AT29" i="23" s="1"/>
  <c r="L29" i="23"/>
  <c r="AS29" i="23" s="1"/>
  <c r="K29" i="23"/>
  <c r="AR29" i="23" s="1"/>
  <c r="J29" i="23"/>
  <c r="AQ29" i="23" s="1"/>
  <c r="I29" i="23"/>
  <c r="AP29" i="23" s="1"/>
  <c r="H29" i="23"/>
  <c r="AO29" i="23" s="1"/>
  <c r="G29" i="23"/>
  <c r="AN29" i="23" s="1"/>
  <c r="F29" i="23"/>
  <c r="AM29" i="23" s="1"/>
  <c r="E29" i="23"/>
  <c r="AL29" i="23" s="1"/>
  <c r="D29" i="23"/>
  <c r="AK29" i="23" s="1"/>
  <c r="AF26" i="23"/>
  <c r="AE26" i="23"/>
  <c r="BL26" i="23" s="1"/>
  <c r="CS26" i="23" s="1"/>
  <c r="AD26" i="23"/>
  <c r="BK26" i="23" s="1"/>
  <c r="CR26" i="23" s="1"/>
  <c r="AC26" i="23"/>
  <c r="BJ26" i="23" s="1"/>
  <c r="CQ26" i="23" s="1"/>
  <c r="AB26" i="23"/>
  <c r="BI26" i="23" s="1"/>
  <c r="CP26" i="23" s="1"/>
  <c r="AF25" i="23"/>
  <c r="AE25" i="23"/>
  <c r="BL25" i="23" s="1"/>
  <c r="CS25" i="23" s="1"/>
  <c r="AD25" i="23"/>
  <c r="BK25" i="23" s="1"/>
  <c r="CR25" i="23" s="1"/>
  <c r="AC25" i="23"/>
  <c r="BJ25" i="23" s="1"/>
  <c r="CQ25" i="23" s="1"/>
  <c r="AB25" i="23"/>
  <c r="BI25" i="23" s="1"/>
  <c r="CP25" i="23" s="1"/>
  <c r="AF24" i="23"/>
  <c r="AE24" i="23"/>
  <c r="BL24" i="23" s="1"/>
  <c r="CS24" i="23" s="1"/>
  <c r="AD24" i="23"/>
  <c r="BK24" i="23" s="1"/>
  <c r="CR24" i="23" s="1"/>
  <c r="AC24" i="23"/>
  <c r="BJ24" i="23" s="1"/>
  <c r="CQ24" i="23" s="1"/>
  <c r="AB24" i="23"/>
  <c r="BI24" i="23" s="1"/>
  <c r="CP24" i="23" s="1"/>
  <c r="AF23" i="23"/>
  <c r="AE23" i="23"/>
  <c r="BL23" i="23" s="1"/>
  <c r="CS23" i="23" s="1"/>
  <c r="AD23" i="23"/>
  <c r="BK23" i="23" s="1"/>
  <c r="CR23" i="23" s="1"/>
  <c r="AC23" i="23"/>
  <c r="BJ23" i="23" s="1"/>
  <c r="CQ23" i="23" s="1"/>
  <c r="AB23" i="23"/>
  <c r="BI23" i="23" s="1"/>
  <c r="CP23" i="23" s="1"/>
  <c r="AF22" i="23"/>
  <c r="AE22" i="23"/>
  <c r="BL22" i="23" s="1"/>
  <c r="CS22" i="23" s="1"/>
  <c r="AD22" i="23"/>
  <c r="BK22" i="23" s="1"/>
  <c r="CR22" i="23" s="1"/>
  <c r="AC22" i="23"/>
  <c r="BJ22" i="23" s="1"/>
  <c r="CQ22" i="23" s="1"/>
  <c r="AB22" i="23"/>
  <c r="BI22" i="23" s="1"/>
  <c r="CP22" i="23" s="1"/>
  <c r="AF21" i="23"/>
  <c r="AE21" i="23"/>
  <c r="BL21" i="23" s="1"/>
  <c r="CS21" i="23" s="1"/>
  <c r="AD21" i="23"/>
  <c r="BK21" i="23" s="1"/>
  <c r="CR21" i="23" s="1"/>
  <c r="AC21" i="23"/>
  <c r="BJ21" i="23" s="1"/>
  <c r="CQ21" i="23" s="1"/>
  <c r="AB21" i="23"/>
  <c r="BI21" i="23" s="1"/>
  <c r="CP21" i="23" s="1"/>
  <c r="AF20" i="23"/>
  <c r="AE20" i="23"/>
  <c r="BL20" i="23" s="1"/>
  <c r="CS20" i="23" s="1"/>
  <c r="AD20" i="23"/>
  <c r="BK20" i="23" s="1"/>
  <c r="CR20" i="23" s="1"/>
  <c r="AC20" i="23"/>
  <c r="BJ20" i="23" s="1"/>
  <c r="CQ20" i="23" s="1"/>
  <c r="AB20" i="23"/>
  <c r="BI20" i="23" s="1"/>
  <c r="CP20" i="23" s="1"/>
  <c r="AF19" i="23"/>
  <c r="AE19" i="23"/>
  <c r="BL19" i="23" s="1"/>
  <c r="CS19" i="23" s="1"/>
  <c r="AD19" i="23"/>
  <c r="BK19" i="23" s="1"/>
  <c r="CR19" i="23" s="1"/>
  <c r="AC19" i="23"/>
  <c r="BJ19" i="23" s="1"/>
  <c r="CQ19" i="23" s="1"/>
  <c r="AB19" i="23"/>
  <c r="BI19" i="23" s="1"/>
  <c r="CP19" i="23" s="1"/>
  <c r="AF18" i="23"/>
  <c r="AE18" i="23"/>
  <c r="BL18" i="23" s="1"/>
  <c r="CS18" i="23" s="1"/>
  <c r="AD18" i="23"/>
  <c r="BK18" i="23" s="1"/>
  <c r="CR18" i="23" s="1"/>
  <c r="AC18" i="23"/>
  <c r="BJ18" i="23" s="1"/>
  <c r="CQ18" i="23" s="1"/>
  <c r="AB18" i="23"/>
  <c r="BI18" i="23" s="1"/>
  <c r="CP18" i="23" s="1"/>
  <c r="AF17" i="23"/>
  <c r="AE17" i="23"/>
  <c r="BL17" i="23" s="1"/>
  <c r="CS17" i="23" s="1"/>
  <c r="AD17" i="23"/>
  <c r="BK17" i="23" s="1"/>
  <c r="CR17" i="23" s="1"/>
  <c r="AC17" i="23"/>
  <c r="BJ17" i="23" s="1"/>
  <c r="CQ17" i="23" s="1"/>
  <c r="AB17" i="23"/>
  <c r="BI17" i="23" s="1"/>
  <c r="CP17" i="23" s="1"/>
  <c r="AF16" i="23"/>
  <c r="AE16" i="23"/>
  <c r="BL16" i="23" s="1"/>
  <c r="CS16" i="23" s="1"/>
  <c r="AD16" i="23"/>
  <c r="BK16" i="23" s="1"/>
  <c r="CR16" i="23" s="1"/>
  <c r="AC16" i="23"/>
  <c r="BJ16" i="23" s="1"/>
  <c r="CQ16" i="23" s="1"/>
  <c r="AB16" i="23"/>
  <c r="BI16" i="23" s="1"/>
  <c r="CP16" i="23" s="1"/>
  <c r="AF15" i="23"/>
  <c r="AE15" i="23"/>
  <c r="BL15" i="23" s="1"/>
  <c r="CS15" i="23" s="1"/>
  <c r="AD15" i="23"/>
  <c r="BK15" i="23" s="1"/>
  <c r="CR15" i="23" s="1"/>
  <c r="AC15" i="23"/>
  <c r="BJ15" i="23" s="1"/>
  <c r="CQ15" i="23" s="1"/>
  <c r="AB15" i="23"/>
  <c r="BI15" i="23" s="1"/>
  <c r="CP15" i="23" s="1"/>
  <c r="AF14" i="23"/>
  <c r="AE14" i="23"/>
  <c r="BL14" i="23" s="1"/>
  <c r="CS14" i="23" s="1"/>
  <c r="AD14" i="23"/>
  <c r="BK14" i="23" s="1"/>
  <c r="CR14" i="23" s="1"/>
  <c r="AC14" i="23"/>
  <c r="AB14" i="23"/>
  <c r="BI14" i="23" s="1"/>
  <c r="CP14" i="23" s="1"/>
  <c r="AF13" i="23"/>
  <c r="AE13" i="23"/>
  <c r="BL13" i="23" s="1"/>
  <c r="CS13" i="23" s="1"/>
  <c r="AD13" i="23"/>
  <c r="BK13" i="23" s="1"/>
  <c r="CR13" i="23" s="1"/>
  <c r="AC13" i="23"/>
  <c r="BJ13" i="23" s="1"/>
  <c r="CQ13" i="23" s="1"/>
  <c r="AB13" i="23"/>
  <c r="BI13" i="23" s="1"/>
  <c r="CP13" i="23" s="1"/>
  <c r="AF12" i="23"/>
  <c r="AE12" i="23"/>
  <c r="BL12" i="23" s="1"/>
  <c r="CS12" i="23" s="1"/>
  <c r="AD12" i="23"/>
  <c r="BK12" i="23" s="1"/>
  <c r="CR12" i="23" s="1"/>
  <c r="AC12" i="23"/>
  <c r="BJ12" i="23" s="1"/>
  <c r="CQ12" i="23" s="1"/>
  <c r="AB12" i="23"/>
  <c r="BI12" i="23" s="1"/>
  <c r="CP12" i="23" s="1"/>
  <c r="AF11" i="23"/>
  <c r="AE11" i="23"/>
  <c r="BL11" i="23" s="1"/>
  <c r="CS11" i="23" s="1"/>
  <c r="AD11" i="23"/>
  <c r="BK11" i="23" s="1"/>
  <c r="CR11" i="23" s="1"/>
  <c r="AC11" i="23"/>
  <c r="BJ11" i="23" s="1"/>
  <c r="CQ11" i="23" s="1"/>
  <c r="AB11" i="23"/>
  <c r="BI11" i="23" s="1"/>
  <c r="CP11" i="23" s="1"/>
  <c r="AF10" i="23"/>
  <c r="AE10" i="23"/>
  <c r="BL10" i="23" s="1"/>
  <c r="CS10" i="23" s="1"/>
  <c r="AD10" i="23"/>
  <c r="BK10" i="23" s="1"/>
  <c r="CR10" i="23" s="1"/>
  <c r="AC10" i="23"/>
  <c r="BJ10" i="23" s="1"/>
  <c r="CQ10" i="23" s="1"/>
  <c r="AB10" i="23"/>
  <c r="BI10" i="23" s="1"/>
  <c r="CP10" i="23" s="1"/>
  <c r="AF9" i="23"/>
  <c r="AE9" i="23"/>
  <c r="BL9" i="23" s="1"/>
  <c r="CS9" i="23" s="1"/>
  <c r="AD9" i="23"/>
  <c r="BK9" i="23" s="1"/>
  <c r="CR9" i="23" s="1"/>
  <c r="AC9" i="23"/>
  <c r="BJ9" i="23" s="1"/>
  <c r="CQ9" i="23" s="1"/>
  <c r="AB9" i="23"/>
  <c r="BI9" i="23" s="1"/>
  <c r="CP9" i="23" s="1"/>
  <c r="AF8" i="23"/>
  <c r="AE8" i="23"/>
  <c r="BL8" i="23" s="1"/>
  <c r="CS8" i="23" s="1"/>
  <c r="AD8" i="23"/>
  <c r="BK8" i="23" s="1"/>
  <c r="CR8" i="23" s="1"/>
  <c r="AC8" i="23"/>
  <c r="BJ8" i="23" s="1"/>
  <c r="CQ8" i="23" s="1"/>
  <c r="AB8" i="23"/>
  <c r="BI8" i="23" s="1"/>
  <c r="CP8" i="23" s="1"/>
  <c r="AF7" i="23"/>
  <c r="AE7" i="23"/>
  <c r="BL7" i="23" s="1"/>
  <c r="CS7" i="23" s="1"/>
  <c r="AD7" i="23"/>
  <c r="BK7" i="23" s="1"/>
  <c r="CR7" i="23" s="1"/>
  <c r="AC7" i="23"/>
  <c r="BJ7" i="23" s="1"/>
  <c r="CQ7" i="23" s="1"/>
  <c r="AB7" i="23"/>
  <c r="BI7" i="23" s="1"/>
  <c r="CP7" i="23" s="1"/>
  <c r="AF6" i="23"/>
  <c r="AE6" i="23"/>
  <c r="BL6" i="23" s="1"/>
  <c r="CS6" i="23" s="1"/>
  <c r="AD6" i="23"/>
  <c r="BK6" i="23" s="1"/>
  <c r="CR6" i="23" s="1"/>
  <c r="AC6" i="23"/>
  <c r="BJ6" i="23" s="1"/>
  <c r="CQ6" i="23" s="1"/>
  <c r="AB6" i="23"/>
  <c r="BI6" i="23" s="1"/>
  <c r="CP6" i="23" s="1"/>
  <c r="AF5" i="23"/>
  <c r="AE5" i="23"/>
  <c r="BL5" i="23" s="1"/>
  <c r="CS5" i="23" s="1"/>
  <c r="AD5" i="23"/>
  <c r="BK5" i="23" s="1"/>
  <c r="CR5" i="23" s="1"/>
  <c r="AC5" i="23"/>
  <c r="BJ5" i="23" s="1"/>
  <c r="CQ5" i="23" s="1"/>
  <c r="AB5" i="23"/>
  <c r="BI5" i="23" s="1"/>
  <c r="AF4" i="23"/>
  <c r="AE4" i="23"/>
  <c r="BL4" i="23" s="1"/>
  <c r="CS4" i="23" s="1"/>
  <c r="AD4" i="23"/>
  <c r="BK4" i="23" s="1"/>
  <c r="CR4" i="23" s="1"/>
  <c r="AC4" i="23"/>
  <c r="BJ4" i="23" s="1"/>
  <c r="CQ4" i="23" s="1"/>
  <c r="AB4" i="23"/>
  <c r="BI4" i="23" s="1"/>
  <c r="CP4" i="23" s="1"/>
  <c r="AF3" i="23"/>
  <c r="AE3" i="23"/>
  <c r="BL3" i="23" s="1"/>
  <c r="CS3" i="23" s="1"/>
  <c r="AD3" i="23"/>
  <c r="BK3" i="23" s="1"/>
  <c r="CR3" i="23" s="1"/>
  <c r="AC3" i="23"/>
  <c r="BJ3" i="23" s="1"/>
  <c r="CQ3" i="23" s="1"/>
  <c r="AB3" i="23"/>
  <c r="BI3" i="23" s="1"/>
  <c r="CP3" i="23" s="1"/>
  <c r="D3" i="23" a="1"/>
  <c r="K26" i="23" s="1"/>
  <c r="AS37" i="23"/>
  <c r="BZ37" i="23" s="1"/>
  <c r="AO37" i="23"/>
  <c r="BV37" i="23" s="1"/>
  <c r="AV36" i="23"/>
  <c r="CC36" i="23" s="1"/>
  <c r="BD35" i="23"/>
  <c r="CK35" i="23" s="1"/>
  <c r="AM35" i="23"/>
  <c r="BT35" i="23" s="1"/>
  <c r="AT34" i="23"/>
  <c r="CA34" i="23" s="1"/>
  <c r="BF33" i="23"/>
  <c r="CM33" i="23" s="1"/>
  <c r="BJ14" i="23"/>
  <c r="CQ14" i="23" s="1"/>
  <c r="CT45" i="22" a="1"/>
  <c r="CT48" i="22" s="1"/>
  <c r="CP45" i="22" a="1"/>
  <c r="BR45" i="22" a="1"/>
  <c r="CH45" i="22" s="1"/>
  <c r="D45" i="22" a="1"/>
  <c r="D40" i="22" a="1"/>
  <c r="AA40" i="22" s="1"/>
  <c r="D39" i="22" a="1"/>
  <c r="D38" i="22" a="1"/>
  <c r="L38" i="22" s="1"/>
  <c r="AA37" i="22"/>
  <c r="BH37" i="22" s="1"/>
  <c r="CO37" i="22" s="1"/>
  <c r="Z37" i="22"/>
  <c r="BG37" i="22" s="1"/>
  <c r="CN37" i="22" s="1"/>
  <c r="Y37" i="22"/>
  <c r="BF37" i="22" s="1"/>
  <c r="CM37" i="22" s="1"/>
  <c r="X37" i="22"/>
  <c r="BE37" i="22" s="1"/>
  <c r="CL37" i="22" s="1"/>
  <c r="W37" i="22"/>
  <c r="BD37" i="22" s="1"/>
  <c r="CK37" i="22" s="1"/>
  <c r="U37" i="22"/>
  <c r="BB37" i="22" s="1"/>
  <c r="CI37" i="22" s="1"/>
  <c r="T37" i="22"/>
  <c r="BA37" i="22" s="1"/>
  <c r="CH37" i="22" s="1"/>
  <c r="S37" i="22"/>
  <c r="AZ37" i="22" s="1"/>
  <c r="CG37" i="22" s="1"/>
  <c r="R37" i="22"/>
  <c r="AY37" i="22" s="1"/>
  <c r="CF37" i="22" s="1"/>
  <c r="Q37" i="22"/>
  <c r="AX37" i="22" s="1"/>
  <c r="CE37" i="22" s="1"/>
  <c r="P37" i="22"/>
  <c r="AW37" i="22" s="1"/>
  <c r="CD37" i="22" s="1"/>
  <c r="O37" i="22"/>
  <c r="AV37" i="22" s="1"/>
  <c r="CC37" i="22" s="1"/>
  <c r="N37" i="22"/>
  <c r="AU37" i="22" s="1"/>
  <c r="CB37" i="22" s="1"/>
  <c r="M37" i="22"/>
  <c r="AT37" i="22" s="1"/>
  <c r="CA37" i="22" s="1"/>
  <c r="L37" i="22"/>
  <c r="AS37" i="22" s="1"/>
  <c r="BZ37" i="22" s="1"/>
  <c r="K37" i="22"/>
  <c r="AR37" i="22" s="1"/>
  <c r="BY37" i="22" s="1"/>
  <c r="J37" i="22"/>
  <c r="AQ37" i="22" s="1"/>
  <c r="BX37" i="22" s="1"/>
  <c r="I37" i="22"/>
  <c r="AP37" i="22" s="1"/>
  <c r="BW37" i="22" s="1"/>
  <c r="H37" i="22"/>
  <c r="AO37" i="22" s="1"/>
  <c r="BV37" i="22" s="1"/>
  <c r="G37" i="22"/>
  <c r="F37" i="22"/>
  <c r="E37" i="22"/>
  <c r="AL37" i="22" s="1"/>
  <c r="BS37" i="22" s="1"/>
  <c r="D37" i="22"/>
  <c r="AK37" i="22" s="1"/>
  <c r="BR37" i="22" s="1"/>
  <c r="AA36" i="22"/>
  <c r="BH36" i="22" s="1"/>
  <c r="CO36" i="22" s="1"/>
  <c r="Z36" i="22"/>
  <c r="BG36" i="22" s="1"/>
  <c r="CN36" i="22" s="1"/>
  <c r="Y36" i="22"/>
  <c r="BF36" i="22" s="1"/>
  <c r="CM36" i="22" s="1"/>
  <c r="X36" i="22"/>
  <c r="BE36" i="22" s="1"/>
  <c r="CL36" i="22" s="1"/>
  <c r="W36" i="22"/>
  <c r="BD36" i="22" s="1"/>
  <c r="CK36" i="22" s="1"/>
  <c r="V36" i="22"/>
  <c r="BC36" i="22" s="1"/>
  <c r="CJ36" i="22" s="1"/>
  <c r="T36" i="22"/>
  <c r="BA36" i="22" s="1"/>
  <c r="CH36" i="22" s="1"/>
  <c r="S36" i="22"/>
  <c r="R36" i="22"/>
  <c r="AY36" i="22" s="1"/>
  <c r="CF36" i="22" s="1"/>
  <c r="Q36" i="22"/>
  <c r="AX36" i="22" s="1"/>
  <c r="CE36" i="22" s="1"/>
  <c r="P36" i="22"/>
  <c r="AW36" i="22" s="1"/>
  <c r="CD36" i="22" s="1"/>
  <c r="O36" i="22"/>
  <c r="AV36" i="22" s="1"/>
  <c r="CC36" i="22" s="1"/>
  <c r="N36" i="22"/>
  <c r="AU36" i="22" s="1"/>
  <c r="CB36" i="22" s="1"/>
  <c r="M36" i="22"/>
  <c r="AT36" i="22" s="1"/>
  <c r="CA36" i="22" s="1"/>
  <c r="L36" i="22"/>
  <c r="AS36" i="22" s="1"/>
  <c r="BZ36" i="22" s="1"/>
  <c r="K36" i="22"/>
  <c r="AR36" i="22" s="1"/>
  <c r="BY36" i="22" s="1"/>
  <c r="J36" i="22"/>
  <c r="AQ36" i="22" s="1"/>
  <c r="BX36" i="22" s="1"/>
  <c r="I36" i="22"/>
  <c r="AP36" i="22" s="1"/>
  <c r="BW36" i="22" s="1"/>
  <c r="H36" i="22"/>
  <c r="AO36" i="22" s="1"/>
  <c r="BV36" i="22" s="1"/>
  <c r="G36" i="22"/>
  <c r="AN36" i="22" s="1"/>
  <c r="BU36" i="22" s="1"/>
  <c r="F36" i="22"/>
  <c r="AM36" i="22" s="1"/>
  <c r="BT36" i="22" s="1"/>
  <c r="E36" i="22"/>
  <c r="AL36" i="22" s="1"/>
  <c r="BS36" i="22" s="1"/>
  <c r="D36" i="22"/>
  <c r="AA35" i="22"/>
  <c r="BH35" i="22" s="1"/>
  <c r="CO35" i="22" s="1"/>
  <c r="Z35" i="22"/>
  <c r="BG35" i="22" s="1"/>
  <c r="CN35" i="22" s="1"/>
  <c r="Y35" i="22"/>
  <c r="BF35" i="22" s="1"/>
  <c r="CM35" i="22" s="1"/>
  <c r="X35" i="22"/>
  <c r="BE35" i="22" s="1"/>
  <c r="CL35" i="22" s="1"/>
  <c r="W35" i="22"/>
  <c r="BD35" i="22" s="1"/>
  <c r="CK35" i="22" s="1"/>
  <c r="V35" i="22"/>
  <c r="BC35" i="22" s="1"/>
  <c r="CJ35" i="22" s="1"/>
  <c r="U35" i="22"/>
  <c r="BB35" i="22" s="1"/>
  <c r="CI35" i="22" s="1"/>
  <c r="S35" i="22"/>
  <c r="AZ35" i="22" s="1"/>
  <c r="CG35" i="22" s="1"/>
  <c r="R35" i="22"/>
  <c r="AY35" i="22" s="1"/>
  <c r="CF35" i="22" s="1"/>
  <c r="Q35" i="22"/>
  <c r="AX35" i="22" s="1"/>
  <c r="CE35" i="22" s="1"/>
  <c r="P35" i="22"/>
  <c r="AW35" i="22" s="1"/>
  <c r="CD35" i="22" s="1"/>
  <c r="O35" i="22"/>
  <c r="AV35" i="22" s="1"/>
  <c r="CC35" i="22" s="1"/>
  <c r="N35" i="22"/>
  <c r="AU35" i="22" s="1"/>
  <c r="CB35" i="22" s="1"/>
  <c r="M35" i="22"/>
  <c r="AT35" i="22" s="1"/>
  <c r="CA35" i="22" s="1"/>
  <c r="L35" i="22"/>
  <c r="AS35" i="22" s="1"/>
  <c r="BZ35" i="22" s="1"/>
  <c r="K35" i="22"/>
  <c r="AR35" i="22" s="1"/>
  <c r="BY35" i="22" s="1"/>
  <c r="J35" i="22"/>
  <c r="AQ35" i="22" s="1"/>
  <c r="BX35" i="22" s="1"/>
  <c r="I35" i="22"/>
  <c r="AP35" i="22" s="1"/>
  <c r="BW35" i="22" s="1"/>
  <c r="H35" i="22"/>
  <c r="AO35" i="22" s="1"/>
  <c r="BV35" i="22" s="1"/>
  <c r="G35" i="22"/>
  <c r="AN35" i="22" s="1"/>
  <c r="BU35" i="22" s="1"/>
  <c r="F35" i="22"/>
  <c r="AM35" i="22" s="1"/>
  <c r="BT35" i="22" s="1"/>
  <c r="E35" i="22"/>
  <c r="AL35" i="22" s="1"/>
  <c r="BS35" i="22" s="1"/>
  <c r="D35" i="22"/>
  <c r="AK35" i="22" s="1"/>
  <c r="BR35" i="22" s="1"/>
  <c r="AA34" i="22"/>
  <c r="BH34" i="22" s="1"/>
  <c r="CO34" i="22" s="1"/>
  <c r="Z34" i="22"/>
  <c r="BG34" i="22" s="1"/>
  <c r="CN34" i="22" s="1"/>
  <c r="Y34" i="22"/>
  <c r="BF34" i="22" s="1"/>
  <c r="CM34" i="22" s="1"/>
  <c r="X34" i="22"/>
  <c r="BE34" i="22" s="1"/>
  <c r="CL34" i="22" s="1"/>
  <c r="W34" i="22"/>
  <c r="BD34" i="22" s="1"/>
  <c r="CK34" i="22" s="1"/>
  <c r="V34" i="22"/>
  <c r="BC34" i="22" s="1"/>
  <c r="CJ34" i="22" s="1"/>
  <c r="U34" i="22"/>
  <c r="BB34" i="22" s="1"/>
  <c r="CI34" i="22" s="1"/>
  <c r="T34" i="22"/>
  <c r="BA34" i="22" s="1"/>
  <c r="CH34" i="22" s="1"/>
  <c r="R34" i="22"/>
  <c r="AY34" i="22" s="1"/>
  <c r="CF34" i="22" s="1"/>
  <c r="Q34" i="22"/>
  <c r="AX34" i="22" s="1"/>
  <c r="CE34" i="22" s="1"/>
  <c r="P34" i="22"/>
  <c r="AW34" i="22" s="1"/>
  <c r="CD34" i="22" s="1"/>
  <c r="O34" i="22"/>
  <c r="AV34" i="22" s="1"/>
  <c r="CC34" i="22" s="1"/>
  <c r="N34" i="22"/>
  <c r="AU34" i="22" s="1"/>
  <c r="CB34" i="22" s="1"/>
  <c r="M34" i="22"/>
  <c r="L34" i="22"/>
  <c r="AS34" i="22" s="1"/>
  <c r="BZ34" i="22" s="1"/>
  <c r="K34" i="22"/>
  <c r="AR34" i="22" s="1"/>
  <c r="BY34" i="22" s="1"/>
  <c r="J34" i="22"/>
  <c r="AQ34" i="22" s="1"/>
  <c r="BX34" i="22" s="1"/>
  <c r="I34" i="22"/>
  <c r="AP34" i="22" s="1"/>
  <c r="BW34" i="22" s="1"/>
  <c r="H34" i="22"/>
  <c r="AO34" i="22" s="1"/>
  <c r="BV34" i="22" s="1"/>
  <c r="G34" i="22"/>
  <c r="AN34" i="22" s="1"/>
  <c r="BU34" i="22" s="1"/>
  <c r="F34" i="22"/>
  <c r="AM34" i="22" s="1"/>
  <c r="BT34" i="22" s="1"/>
  <c r="E34" i="22"/>
  <c r="AL34" i="22" s="1"/>
  <c r="BS34" i="22" s="1"/>
  <c r="D34" i="22"/>
  <c r="AK34" i="22" s="1"/>
  <c r="BR34" i="22" s="1"/>
  <c r="AA33" i="22"/>
  <c r="BH33" i="22" s="1"/>
  <c r="CO33" i="22" s="1"/>
  <c r="Z33" i="22"/>
  <c r="BG33" i="22" s="1"/>
  <c r="CN33" i="22" s="1"/>
  <c r="Y33" i="22"/>
  <c r="BF33" i="22" s="1"/>
  <c r="CM33" i="22" s="1"/>
  <c r="X33" i="22"/>
  <c r="BE33" i="22" s="1"/>
  <c r="CL33" i="22" s="1"/>
  <c r="W33" i="22"/>
  <c r="BD33" i="22" s="1"/>
  <c r="CK33" i="22" s="1"/>
  <c r="V33" i="22"/>
  <c r="BC33" i="22" s="1"/>
  <c r="CJ33" i="22" s="1"/>
  <c r="U33" i="22"/>
  <c r="BB33" i="22" s="1"/>
  <c r="CI33" i="22" s="1"/>
  <c r="T33" i="22"/>
  <c r="BA33" i="22" s="1"/>
  <c r="CH33" i="22" s="1"/>
  <c r="S33" i="22"/>
  <c r="AZ33" i="22" s="1"/>
  <c r="CG33" i="22" s="1"/>
  <c r="R33" i="22"/>
  <c r="AY33" i="22" s="1"/>
  <c r="CF33" i="22" s="1"/>
  <c r="P33" i="22"/>
  <c r="AW33" i="22" s="1"/>
  <c r="CD33" i="22" s="1"/>
  <c r="O33" i="22"/>
  <c r="AV33" i="22" s="1"/>
  <c r="CC33" i="22" s="1"/>
  <c r="N33" i="22"/>
  <c r="AU33" i="22" s="1"/>
  <c r="CB33" i="22" s="1"/>
  <c r="M33" i="22"/>
  <c r="AT33" i="22" s="1"/>
  <c r="CA33" i="22" s="1"/>
  <c r="L33" i="22"/>
  <c r="AS33" i="22" s="1"/>
  <c r="BZ33" i="22" s="1"/>
  <c r="K33" i="22"/>
  <c r="AR33" i="22" s="1"/>
  <c r="BY33" i="22" s="1"/>
  <c r="J33" i="22"/>
  <c r="AQ33" i="22" s="1"/>
  <c r="BX33" i="22" s="1"/>
  <c r="I33" i="22"/>
  <c r="AP33" i="22" s="1"/>
  <c r="BW33" i="22" s="1"/>
  <c r="H33" i="22"/>
  <c r="AO33" i="22" s="1"/>
  <c r="BV33" i="22" s="1"/>
  <c r="G33" i="22"/>
  <c r="AN33" i="22" s="1"/>
  <c r="BU33" i="22" s="1"/>
  <c r="F33" i="22"/>
  <c r="AM33" i="22" s="1"/>
  <c r="BT33" i="22" s="1"/>
  <c r="E33" i="22"/>
  <c r="AL33" i="22" s="1"/>
  <c r="BS33" i="22" s="1"/>
  <c r="D33" i="22"/>
  <c r="AK33" i="22" s="1"/>
  <c r="BR33" i="22" s="1"/>
  <c r="D32" i="22" a="1"/>
  <c r="Y32" i="22" s="1"/>
  <c r="AA29" i="22"/>
  <c r="BH29" i="22" s="1"/>
  <c r="Z29" i="22"/>
  <c r="BG29" i="22" s="1"/>
  <c r="Y29" i="22"/>
  <c r="BF29" i="22" s="1"/>
  <c r="X29" i="22"/>
  <c r="BE29" i="22" s="1"/>
  <c r="W29" i="22"/>
  <c r="BD29" i="22" s="1"/>
  <c r="V29" i="22"/>
  <c r="BC29" i="22" s="1"/>
  <c r="U29" i="22"/>
  <c r="BB29" i="22" s="1"/>
  <c r="T29" i="22"/>
  <c r="BA29" i="22" s="1"/>
  <c r="S29" i="22"/>
  <c r="AZ29" i="22" s="1"/>
  <c r="R29" i="22"/>
  <c r="AY29" i="22" s="1"/>
  <c r="Q29" i="22"/>
  <c r="AX29" i="22" s="1"/>
  <c r="P29" i="22"/>
  <c r="AW29" i="22" s="1"/>
  <c r="O29" i="22"/>
  <c r="AV29" i="22" s="1"/>
  <c r="N29" i="22"/>
  <c r="AU29" i="22" s="1"/>
  <c r="M29" i="22"/>
  <c r="AT29" i="22" s="1"/>
  <c r="L29" i="22"/>
  <c r="AS29" i="22" s="1"/>
  <c r="K29" i="22"/>
  <c r="AR29" i="22" s="1"/>
  <c r="J29" i="22"/>
  <c r="AQ29" i="22" s="1"/>
  <c r="I29" i="22"/>
  <c r="AP29" i="22" s="1"/>
  <c r="H29" i="22"/>
  <c r="AO29" i="22" s="1"/>
  <c r="G29" i="22"/>
  <c r="AN29" i="22" s="1"/>
  <c r="F29" i="22"/>
  <c r="AM29" i="22" s="1"/>
  <c r="E29" i="22"/>
  <c r="AL29" i="22" s="1"/>
  <c r="D29" i="22"/>
  <c r="AK29" i="22" s="1"/>
  <c r="AF26" i="22"/>
  <c r="AE26" i="22"/>
  <c r="BL26" i="22" s="1"/>
  <c r="CS26" i="22" s="1"/>
  <c r="AD26" i="22"/>
  <c r="BK26" i="22" s="1"/>
  <c r="CR26" i="22" s="1"/>
  <c r="AC26" i="22"/>
  <c r="BJ26" i="22" s="1"/>
  <c r="CQ26" i="22" s="1"/>
  <c r="AB26" i="22"/>
  <c r="BI26" i="22" s="1"/>
  <c r="CP26" i="22" s="1"/>
  <c r="AF25" i="22"/>
  <c r="AE25" i="22"/>
  <c r="BL25" i="22" s="1"/>
  <c r="CS25" i="22" s="1"/>
  <c r="AD25" i="22"/>
  <c r="BK25" i="22" s="1"/>
  <c r="CR25" i="22" s="1"/>
  <c r="AC25" i="22"/>
  <c r="BJ25" i="22" s="1"/>
  <c r="CQ25" i="22" s="1"/>
  <c r="AB25" i="22"/>
  <c r="BI25" i="22" s="1"/>
  <c r="CP25" i="22" s="1"/>
  <c r="AF24" i="22"/>
  <c r="AE24" i="22"/>
  <c r="BL24" i="22" s="1"/>
  <c r="CS24" i="22" s="1"/>
  <c r="AD24" i="22"/>
  <c r="BK24" i="22" s="1"/>
  <c r="CR24" i="22" s="1"/>
  <c r="AC24" i="22"/>
  <c r="BJ24" i="22" s="1"/>
  <c r="CQ24" i="22" s="1"/>
  <c r="AB24" i="22"/>
  <c r="BI24" i="22" s="1"/>
  <c r="CP24" i="22" s="1"/>
  <c r="AF23" i="22"/>
  <c r="AE23" i="22"/>
  <c r="BL23" i="22" s="1"/>
  <c r="CS23" i="22" s="1"/>
  <c r="AD23" i="22"/>
  <c r="BK23" i="22" s="1"/>
  <c r="CR23" i="22" s="1"/>
  <c r="AC23" i="22"/>
  <c r="BJ23" i="22" s="1"/>
  <c r="CQ23" i="22" s="1"/>
  <c r="AB23" i="22"/>
  <c r="BI23" i="22" s="1"/>
  <c r="CP23" i="22" s="1"/>
  <c r="AF22" i="22"/>
  <c r="AE22" i="22"/>
  <c r="BL22" i="22" s="1"/>
  <c r="CS22" i="22" s="1"/>
  <c r="AD22" i="22"/>
  <c r="BK22" i="22" s="1"/>
  <c r="CR22" i="22" s="1"/>
  <c r="AC22" i="22"/>
  <c r="BJ22" i="22" s="1"/>
  <c r="CQ22" i="22" s="1"/>
  <c r="AB22" i="22"/>
  <c r="BI22" i="22" s="1"/>
  <c r="CP22" i="22" s="1"/>
  <c r="AF21" i="22"/>
  <c r="AE21" i="22"/>
  <c r="BL21" i="22" s="1"/>
  <c r="CS21" i="22" s="1"/>
  <c r="AD21" i="22"/>
  <c r="BK21" i="22" s="1"/>
  <c r="CR21" i="22" s="1"/>
  <c r="AC21" i="22"/>
  <c r="BJ21" i="22" s="1"/>
  <c r="CQ21" i="22" s="1"/>
  <c r="AB21" i="22"/>
  <c r="BI21" i="22" s="1"/>
  <c r="CP21" i="22" s="1"/>
  <c r="AF20" i="22"/>
  <c r="AE20" i="22"/>
  <c r="BL20" i="22" s="1"/>
  <c r="CS20" i="22" s="1"/>
  <c r="AD20" i="22"/>
  <c r="BK20" i="22" s="1"/>
  <c r="CR20" i="22" s="1"/>
  <c r="AC20" i="22"/>
  <c r="BJ20" i="22" s="1"/>
  <c r="CQ20" i="22" s="1"/>
  <c r="AB20" i="22"/>
  <c r="BI20" i="22" s="1"/>
  <c r="CP20" i="22" s="1"/>
  <c r="AF19" i="22"/>
  <c r="AE19" i="22"/>
  <c r="BL19" i="22" s="1"/>
  <c r="CS19" i="22" s="1"/>
  <c r="AD19" i="22"/>
  <c r="BK19" i="22" s="1"/>
  <c r="CR19" i="22" s="1"/>
  <c r="AC19" i="22"/>
  <c r="BJ19" i="22" s="1"/>
  <c r="CQ19" i="22" s="1"/>
  <c r="AB19" i="22"/>
  <c r="BI19" i="22" s="1"/>
  <c r="CP19" i="22" s="1"/>
  <c r="AF18" i="22"/>
  <c r="AE18" i="22"/>
  <c r="BL18" i="22" s="1"/>
  <c r="CS18" i="22" s="1"/>
  <c r="AD18" i="22"/>
  <c r="BK18" i="22" s="1"/>
  <c r="CR18" i="22" s="1"/>
  <c r="AC18" i="22"/>
  <c r="BJ18" i="22" s="1"/>
  <c r="CQ18" i="22" s="1"/>
  <c r="AB18" i="22"/>
  <c r="BI18" i="22" s="1"/>
  <c r="CP18" i="22" s="1"/>
  <c r="AF17" i="22"/>
  <c r="AE17" i="22"/>
  <c r="BL17" i="22" s="1"/>
  <c r="CS17" i="22" s="1"/>
  <c r="AD17" i="22"/>
  <c r="BK17" i="22" s="1"/>
  <c r="CR17" i="22" s="1"/>
  <c r="AC17" i="22"/>
  <c r="BJ17" i="22" s="1"/>
  <c r="CQ17" i="22" s="1"/>
  <c r="AB17" i="22"/>
  <c r="BI17" i="22" s="1"/>
  <c r="CP17" i="22" s="1"/>
  <c r="AF16" i="22"/>
  <c r="AE16" i="22"/>
  <c r="BL16" i="22" s="1"/>
  <c r="CS16" i="22" s="1"/>
  <c r="AD16" i="22"/>
  <c r="BK16" i="22" s="1"/>
  <c r="CR16" i="22" s="1"/>
  <c r="AC16" i="22"/>
  <c r="BJ16" i="22" s="1"/>
  <c r="CQ16" i="22" s="1"/>
  <c r="AB16" i="22"/>
  <c r="BI16" i="22" s="1"/>
  <c r="CP16" i="22" s="1"/>
  <c r="AF15" i="22"/>
  <c r="AE15" i="22"/>
  <c r="BL15" i="22" s="1"/>
  <c r="CS15" i="22" s="1"/>
  <c r="AD15" i="22"/>
  <c r="BK15" i="22" s="1"/>
  <c r="CR15" i="22" s="1"/>
  <c r="AC15" i="22"/>
  <c r="BJ15" i="22" s="1"/>
  <c r="CQ15" i="22" s="1"/>
  <c r="AB15" i="22"/>
  <c r="BI15" i="22" s="1"/>
  <c r="CP15" i="22" s="1"/>
  <c r="AF14" i="22"/>
  <c r="AE14" i="22"/>
  <c r="BL14" i="22" s="1"/>
  <c r="CS14" i="22" s="1"/>
  <c r="AD14" i="22"/>
  <c r="BK14" i="22" s="1"/>
  <c r="CR14" i="22" s="1"/>
  <c r="AC14" i="22"/>
  <c r="BJ14" i="22" s="1"/>
  <c r="CQ14" i="22" s="1"/>
  <c r="AB14" i="22"/>
  <c r="BI14" i="22" s="1"/>
  <c r="CP14" i="22" s="1"/>
  <c r="AF13" i="22"/>
  <c r="AE13" i="22"/>
  <c r="BL13" i="22" s="1"/>
  <c r="CS13" i="22" s="1"/>
  <c r="AD13" i="22"/>
  <c r="BK13" i="22" s="1"/>
  <c r="CR13" i="22" s="1"/>
  <c r="AC13" i="22"/>
  <c r="BJ13" i="22" s="1"/>
  <c r="CQ13" i="22" s="1"/>
  <c r="AB13" i="22"/>
  <c r="BI13" i="22" s="1"/>
  <c r="CP13" i="22" s="1"/>
  <c r="AF12" i="22"/>
  <c r="AE12" i="22"/>
  <c r="BL12" i="22" s="1"/>
  <c r="CS12" i="22" s="1"/>
  <c r="AD12" i="22"/>
  <c r="BK12" i="22" s="1"/>
  <c r="CR12" i="22" s="1"/>
  <c r="AC12" i="22"/>
  <c r="BJ12" i="22" s="1"/>
  <c r="CQ12" i="22" s="1"/>
  <c r="AB12" i="22"/>
  <c r="BI12" i="22" s="1"/>
  <c r="CP12" i="22" s="1"/>
  <c r="AF11" i="22"/>
  <c r="AE11" i="22"/>
  <c r="BL11" i="22" s="1"/>
  <c r="CS11" i="22" s="1"/>
  <c r="AD11" i="22"/>
  <c r="BK11" i="22" s="1"/>
  <c r="CR11" i="22" s="1"/>
  <c r="AC11" i="22"/>
  <c r="BJ11" i="22" s="1"/>
  <c r="CQ11" i="22" s="1"/>
  <c r="AB11" i="22"/>
  <c r="BI11" i="22" s="1"/>
  <c r="CP11" i="22" s="1"/>
  <c r="AF10" i="22"/>
  <c r="AE10" i="22"/>
  <c r="BL10" i="22" s="1"/>
  <c r="CS10" i="22" s="1"/>
  <c r="AD10" i="22"/>
  <c r="BK10" i="22" s="1"/>
  <c r="CR10" i="22" s="1"/>
  <c r="AC10" i="22"/>
  <c r="BJ10" i="22" s="1"/>
  <c r="CQ10" i="22" s="1"/>
  <c r="AB10" i="22"/>
  <c r="BI10" i="22" s="1"/>
  <c r="CP10" i="22" s="1"/>
  <c r="AF9" i="22"/>
  <c r="AE9" i="22"/>
  <c r="BL9" i="22" s="1"/>
  <c r="CS9" i="22" s="1"/>
  <c r="AD9" i="22"/>
  <c r="BK9" i="22" s="1"/>
  <c r="CR9" i="22" s="1"/>
  <c r="AC9" i="22"/>
  <c r="BJ9" i="22" s="1"/>
  <c r="CQ9" i="22" s="1"/>
  <c r="AB9" i="22"/>
  <c r="BI9" i="22" s="1"/>
  <c r="CP9" i="22" s="1"/>
  <c r="AF8" i="22"/>
  <c r="AE8" i="22"/>
  <c r="BL8" i="22" s="1"/>
  <c r="CS8" i="22" s="1"/>
  <c r="AD8" i="22"/>
  <c r="BK8" i="22" s="1"/>
  <c r="CR8" i="22" s="1"/>
  <c r="AC8" i="22"/>
  <c r="BJ8" i="22" s="1"/>
  <c r="CQ8" i="22" s="1"/>
  <c r="AB8" i="22"/>
  <c r="BI8" i="22" s="1"/>
  <c r="CP8" i="22" s="1"/>
  <c r="AF7" i="22"/>
  <c r="AE7" i="22"/>
  <c r="BL7" i="22" s="1"/>
  <c r="CS7" i="22" s="1"/>
  <c r="AD7" i="22"/>
  <c r="BK7" i="22" s="1"/>
  <c r="CR7" i="22" s="1"/>
  <c r="AC7" i="22"/>
  <c r="BJ7" i="22" s="1"/>
  <c r="CQ7" i="22" s="1"/>
  <c r="AB7" i="22"/>
  <c r="BI7" i="22" s="1"/>
  <c r="CP7" i="22" s="1"/>
  <c r="AF6" i="22"/>
  <c r="AE6" i="22"/>
  <c r="BL6" i="22" s="1"/>
  <c r="CS6" i="22" s="1"/>
  <c r="AD6" i="22"/>
  <c r="BK6" i="22" s="1"/>
  <c r="CR6" i="22" s="1"/>
  <c r="AC6" i="22"/>
  <c r="BJ6" i="22" s="1"/>
  <c r="CQ6" i="22" s="1"/>
  <c r="AB6" i="22"/>
  <c r="BI6" i="22" s="1"/>
  <c r="CP6" i="22" s="1"/>
  <c r="AF5" i="22"/>
  <c r="AE5" i="22"/>
  <c r="BL5" i="22" s="1"/>
  <c r="CS5" i="22" s="1"/>
  <c r="AD5" i="22"/>
  <c r="BK5" i="22" s="1"/>
  <c r="CR5" i="22" s="1"/>
  <c r="AC5" i="22"/>
  <c r="BJ5" i="22" s="1"/>
  <c r="CQ5" i="22" s="1"/>
  <c r="AB5" i="22"/>
  <c r="BI5" i="22" s="1"/>
  <c r="AF4" i="22"/>
  <c r="AE4" i="22"/>
  <c r="BL4" i="22" s="1"/>
  <c r="CS4" i="22" s="1"/>
  <c r="AD4" i="22"/>
  <c r="BK4" i="22" s="1"/>
  <c r="CR4" i="22" s="1"/>
  <c r="AC4" i="22"/>
  <c r="BJ4" i="22" s="1"/>
  <c r="CQ4" i="22" s="1"/>
  <c r="AB4" i="22"/>
  <c r="BI4" i="22" s="1"/>
  <c r="CP4" i="22" s="1"/>
  <c r="AF3" i="22"/>
  <c r="AE3" i="22"/>
  <c r="BL3" i="22" s="1"/>
  <c r="CS3" i="22" s="1"/>
  <c r="AD3" i="22"/>
  <c r="BK3" i="22" s="1"/>
  <c r="CR3" i="22" s="1"/>
  <c r="AC3" i="22"/>
  <c r="BJ3" i="22" s="1"/>
  <c r="CQ3" i="22" s="1"/>
  <c r="AB3" i="22"/>
  <c r="BI3" i="22" s="1"/>
  <c r="CP3" i="22" s="1"/>
  <c r="D3" i="22" a="1"/>
  <c r="AA22" i="22" s="1"/>
  <c r="AZ36" i="22"/>
  <c r="CG36" i="22" s="1"/>
  <c r="AT34" i="22"/>
  <c r="CA34" i="22" s="1"/>
  <c r="CT45" i="21" a="1"/>
  <c r="CT48" i="21" s="1"/>
  <c r="CP45" i="21" a="1"/>
  <c r="BR45" i="21" a="1"/>
  <c r="CJ47" i="21" s="1"/>
  <c r="D45" i="21" a="1"/>
  <c r="O45" i="21" s="1"/>
  <c r="D40" i="21" a="1"/>
  <c r="H40" i="21" s="1"/>
  <c r="D39" i="21" a="1"/>
  <c r="D38" i="21" a="1"/>
  <c r="AA38" i="21" s="1"/>
  <c r="BH38" i="21" s="1"/>
  <c r="AA37" i="21"/>
  <c r="BH37" i="21" s="1"/>
  <c r="CO37" i="21" s="1"/>
  <c r="Z37" i="21"/>
  <c r="BG37" i="21" s="1"/>
  <c r="CN37" i="21" s="1"/>
  <c r="Y37" i="21"/>
  <c r="BF37" i="21" s="1"/>
  <c r="CM37" i="21" s="1"/>
  <c r="X37" i="21"/>
  <c r="BE37" i="21" s="1"/>
  <c r="CL37" i="21" s="1"/>
  <c r="W37" i="21"/>
  <c r="BD37" i="21" s="1"/>
  <c r="CK37" i="21" s="1"/>
  <c r="U37" i="21"/>
  <c r="BB37" i="21" s="1"/>
  <c r="CI37" i="21" s="1"/>
  <c r="T37" i="21"/>
  <c r="BA37" i="21" s="1"/>
  <c r="CH37" i="21" s="1"/>
  <c r="S37" i="21"/>
  <c r="R37" i="21"/>
  <c r="AY37" i="21" s="1"/>
  <c r="CF37" i="21" s="1"/>
  <c r="Q37" i="21"/>
  <c r="AX37" i="21" s="1"/>
  <c r="CE37" i="21" s="1"/>
  <c r="P37" i="21"/>
  <c r="AW37" i="21" s="1"/>
  <c r="CD37" i="21" s="1"/>
  <c r="O37" i="21"/>
  <c r="N37" i="21"/>
  <c r="AU37" i="21" s="1"/>
  <c r="CB37" i="21" s="1"/>
  <c r="M37" i="21"/>
  <c r="AT37" i="21" s="1"/>
  <c r="CA37" i="21" s="1"/>
  <c r="L37" i="21"/>
  <c r="AS37" i="21" s="1"/>
  <c r="BZ37" i="21" s="1"/>
  <c r="K37" i="21"/>
  <c r="J37" i="21"/>
  <c r="AQ37" i="21" s="1"/>
  <c r="BX37" i="21" s="1"/>
  <c r="I37" i="21"/>
  <c r="AP37" i="21" s="1"/>
  <c r="BW37" i="21" s="1"/>
  <c r="H37" i="21"/>
  <c r="AO37" i="21" s="1"/>
  <c r="BV37" i="21" s="1"/>
  <c r="G37" i="21"/>
  <c r="AN37" i="21" s="1"/>
  <c r="BU37" i="21" s="1"/>
  <c r="F37" i="21"/>
  <c r="AM37" i="21" s="1"/>
  <c r="BT37" i="21" s="1"/>
  <c r="E37" i="21"/>
  <c r="AL37" i="21" s="1"/>
  <c r="BS37" i="21" s="1"/>
  <c r="D37" i="21"/>
  <c r="AA36" i="21"/>
  <c r="Z36" i="21"/>
  <c r="BG36" i="21" s="1"/>
  <c r="CN36" i="21" s="1"/>
  <c r="Y36" i="21"/>
  <c r="BF36" i="21" s="1"/>
  <c r="CM36" i="21" s="1"/>
  <c r="X36" i="21"/>
  <c r="BE36" i="21" s="1"/>
  <c r="CL36" i="21" s="1"/>
  <c r="W36" i="21"/>
  <c r="BD36" i="21" s="1"/>
  <c r="CK36" i="21" s="1"/>
  <c r="V36" i="21"/>
  <c r="BC36" i="21" s="1"/>
  <c r="CJ36" i="21" s="1"/>
  <c r="T36" i="21"/>
  <c r="BA36" i="21" s="1"/>
  <c r="CH36" i="21" s="1"/>
  <c r="S36" i="21"/>
  <c r="AZ36" i="21" s="1"/>
  <c r="CG36" i="21" s="1"/>
  <c r="R36" i="21"/>
  <c r="AY36" i="21" s="1"/>
  <c r="CF36" i="21" s="1"/>
  <c r="Q36" i="21"/>
  <c r="AX36" i="21" s="1"/>
  <c r="CE36" i="21" s="1"/>
  <c r="P36" i="21"/>
  <c r="AW36" i="21" s="1"/>
  <c r="CD36" i="21" s="1"/>
  <c r="O36" i="21"/>
  <c r="AV36" i="21" s="1"/>
  <c r="CC36" i="21" s="1"/>
  <c r="N36" i="21"/>
  <c r="M36" i="21"/>
  <c r="AT36" i="21" s="1"/>
  <c r="CA36" i="21" s="1"/>
  <c r="L36" i="21"/>
  <c r="AS36" i="21" s="1"/>
  <c r="BZ36" i="21" s="1"/>
  <c r="K36" i="21"/>
  <c r="AR36" i="21" s="1"/>
  <c r="BY36" i="21" s="1"/>
  <c r="J36" i="21"/>
  <c r="I36" i="21"/>
  <c r="AP36" i="21" s="1"/>
  <c r="BW36" i="21" s="1"/>
  <c r="H36" i="21"/>
  <c r="AO36" i="21" s="1"/>
  <c r="BV36" i="21" s="1"/>
  <c r="G36" i="21"/>
  <c r="AN36" i="21" s="1"/>
  <c r="BU36" i="21" s="1"/>
  <c r="F36" i="21"/>
  <c r="AM36" i="21" s="1"/>
  <c r="BT36" i="21" s="1"/>
  <c r="E36" i="21"/>
  <c r="AL36" i="21" s="1"/>
  <c r="BS36" i="21" s="1"/>
  <c r="D36" i="21"/>
  <c r="AK36" i="21" s="1"/>
  <c r="BR36" i="21" s="1"/>
  <c r="AA35" i="21"/>
  <c r="BH35" i="21" s="1"/>
  <c r="CO35" i="21" s="1"/>
  <c r="Z35" i="21"/>
  <c r="BG35" i="21" s="1"/>
  <c r="CN35" i="21" s="1"/>
  <c r="Y35" i="21"/>
  <c r="BF35" i="21" s="1"/>
  <c r="CM35" i="21" s="1"/>
  <c r="X35" i="21"/>
  <c r="BE35" i="21" s="1"/>
  <c r="CL35" i="21" s="1"/>
  <c r="W35" i="21"/>
  <c r="BD35" i="21" s="1"/>
  <c r="CK35" i="21" s="1"/>
  <c r="V35" i="21"/>
  <c r="U35" i="21"/>
  <c r="BB35" i="21" s="1"/>
  <c r="CI35" i="21" s="1"/>
  <c r="S35" i="21"/>
  <c r="AZ35" i="21" s="1"/>
  <c r="CG35" i="21" s="1"/>
  <c r="R35" i="21"/>
  <c r="AY35" i="21" s="1"/>
  <c r="CF35" i="21" s="1"/>
  <c r="Q35" i="21"/>
  <c r="P35" i="21"/>
  <c r="AW35" i="21" s="1"/>
  <c r="CD35" i="21" s="1"/>
  <c r="O35" i="21"/>
  <c r="AV35" i="21" s="1"/>
  <c r="CC35" i="21" s="1"/>
  <c r="N35" i="21"/>
  <c r="AU35" i="21" s="1"/>
  <c r="CB35" i="21" s="1"/>
  <c r="M35" i="21"/>
  <c r="AT35" i="21" s="1"/>
  <c r="CA35" i="21" s="1"/>
  <c r="L35" i="21"/>
  <c r="AS35" i="21" s="1"/>
  <c r="BZ35" i="21" s="1"/>
  <c r="K35" i="21"/>
  <c r="AR35" i="21" s="1"/>
  <c r="BY35" i="21" s="1"/>
  <c r="J35" i="21"/>
  <c r="AQ35" i="21" s="1"/>
  <c r="BX35" i="21" s="1"/>
  <c r="I35" i="21"/>
  <c r="AP35" i="21" s="1"/>
  <c r="BW35" i="21" s="1"/>
  <c r="H35" i="21"/>
  <c r="AO35" i="21" s="1"/>
  <c r="BV35" i="21" s="1"/>
  <c r="G35" i="21"/>
  <c r="AN35" i="21" s="1"/>
  <c r="BU35" i="21" s="1"/>
  <c r="F35" i="21"/>
  <c r="AM35" i="21" s="1"/>
  <c r="BT35" i="21" s="1"/>
  <c r="E35" i="21"/>
  <c r="D35" i="21"/>
  <c r="AK35" i="21" s="1"/>
  <c r="BR35" i="21" s="1"/>
  <c r="AA34" i="21"/>
  <c r="BH34" i="21" s="1"/>
  <c r="CO34" i="21" s="1"/>
  <c r="Z34" i="21"/>
  <c r="BG34" i="21" s="1"/>
  <c r="CN34" i="21" s="1"/>
  <c r="Y34" i="21"/>
  <c r="X34" i="21"/>
  <c r="BE34" i="21" s="1"/>
  <c r="CL34" i="21" s="1"/>
  <c r="W34" i="21"/>
  <c r="BD34" i="21" s="1"/>
  <c r="CK34" i="21" s="1"/>
  <c r="V34" i="21"/>
  <c r="BC34" i="21" s="1"/>
  <c r="CJ34" i="21" s="1"/>
  <c r="U34" i="21"/>
  <c r="BB34" i="21" s="1"/>
  <c r="CI34" i="21" s="1"/>
  <c r="T34" i="21"/>
  <c r="BA34" i="21" s="1"/>
  <c r="CH34" i="21" s="1"/>
  <c r="R34" i="21"/>
  <c r="AY34" i="21" s="1"/>
  <c r="CF34" i="21" s="1"/>
  <c r="Q34" i="21"/>
  <c r="AX34" i="21" s="1"/>
  <c r="CE34" i="21" s="1"/>
  <c r="P34" i="21"/>
  <c r="AW34" i="21" s="1"/>
  <c r="CD34" i="21" s="1"/>
  <c r="O34" i="21"/>
  <c r="AV34" i="21" s="1"/>
  <c r="CC34" i="21" s="1"/>
  <c r="N34" i="21"/>
  <c r="AU34" i="21" s="1"/>
  <c r="CB34" i="21" s="1"/>
  <c r="M34" i="21"/>
  <c r="AT34" i="21" s="1"/>
  <c r="CA34" i="21" s="1"/>
  <c r="L34" i="21"/>
  <c r="K34" i="21"/>
  <c r="AR34" i="21" s="1"/>
  <c r="BY34" i="21" s="1"/>
  <c r="J34" i="21"/>
  <c r="AQ34" i="21" s="1"/>
  <c r="BX34" i="21" s="1"/>
  <c r="I34" i="21"/>
  <c r="AP34" i="21" s="1"/>
  <c r="BW34" i="21" s="1"/>
  <c r="H34" i="21"/>
  <c r="G34" i="21"/>
  <c r="AN34" i="21" s="1"/>
  <c r="BU34" i="21" s="1"/>
  <c r="F34" i="21"/>
  <c r="AM34" i="21" s="1"/>
  <c r="BT34" i="21" s="1"/>
  <c r="E34" i="21"/>
  <c r="AL34" i="21" s="1"/>
  <c r="BS34" i="21" s="1"/>
  <c r="D34" i="21"/>
  <c r="AK34" i="21" s="1"/>
  <c r="BR34" i="21" s="1"/>
  <c r="AA33" i="21"/>
  <c r="BH33" i="21" s="1"/>
  <c r="CO33" i="21" s="1"/>
  <c r="Z33" i="21"/>
  <c r="BG33" i="21" s="1"/>
  <c r="CN33" i="21" s="1"/>
  <c r="Y33" i="21"/>
  <c r="BF33" i="21" s="1"/>
  <c r="CM33" i="21" s="1"/>
  <c r="X33" i="21"/>
  <c r="BE33" i="21" s="1"/>
  <c r="CL33" i="21" s="1"/>
  <c r="W33" i="21"/>
  <c r="BD33" i="21" s="1"/>
  <c r="CK33" i="21" s="1"/>
  <c r="V33" i="21"/>
  <c r="BC33" i="21" s="1"/>
  <c r="CJ33" i="21" s="1"/>
  <c r="U33" i="21"/>
  <c r="BB33" i="21" s="1"/>
  <c r="CI33" i="21" s="1"/>
  <c r="T33" i="21"/>
  <c r="S33" i="21"/>
  <c r="AZ33" i="21" s="1"/>
  <c r="CG33" i="21" s="1"/>
  <c r="R33" i="21"/>
  <c r="AY33" i="21" s="1"/>
  <c r="CF33" i="21" s="1"/>
  <c r="P33" i="21"/>
  <c r="AW33" i="21" s="1"/>
  <c r="CD33" i="21" s="1"/>
  <c r="O33" i="21"/>
  <c r="N33" i="21"/>
  <c r="AU33" i="21" s="1"/>
  <c r="CB33" i="21" s="1"/>
  <c r="M33" i="21"/>
  <c r="AT33" i="21" s="1"/>
  <c r="CA33" i="21" s="1"/>
  <c r="L33" i="21"/>
  <c r="AS33" i="21" s="1"/>
  <c r="BZ33" i="21" s="1"/>
  <c r="K33" i="21"/>
  <c r="AR33" i="21" s="1"/>
  <c r="BY33" i="21" s="1"/>
  <c r="J33" i="21"/>
  <c r="AQ33" i="21" s="1"/>
  <c r="BX33" i="21" s="1"/>
  <c r="I33" i="21"/>
  <c r="AP33" i="21" s="1"/>
  <c r="BW33" i="21" s="1"/>
  <c r="H33" i="21"/>
  <c r="AO33" i="21" s="1"/>
  <c r="BV33" i="21" s="1"/>
  <c r="G33" i="21"/>
  <c r="AN33" i="21" s="1"/>
  <c r="BU33" i="21" s="1"/>
  <c r="F33" i="21"/>
  <c r="AM33" i="21" s="1"/>
  <c r="BT33" i="21" s="1"/>
  <c r="E33" i="21"/>
  <c r="AL33" i="21" s="1"/>
  <c r="BS33" i="21" s="1"/>
  <c r="D33" i="21"/>
  <c r="D32" i="21" a="1"/>
  <c r="Y32" i="21" s="1"/>
  <c r="BF32" i="21" s="1"/>
  <c r="CM32" i="21" s="1"/>
  <c r="AA29" i="21"/>
  <c r="BH29" i="21" s="1"/>
  <c r="Z29" i="21"/>
  <c r="BG29" i="21" s="1"/>
  <c r="Y29" i="21"/>
  <c r="BF29" i="21" s="1"/>
  <c r="X29" i="21"/>
  <c r="W29" i="21"/>
  <c r="BD29" i="21" s="1"/>
  <c r="V29" i="21"/>
  <c r="BC29" i="21" s="1"/>
  <c r="U29" i="21"/>
  <c r="BB29" i="21" s="1"/>
  <c r="T29" i="21"/>
  <c r="S29" i="21"/>
  <c r="AZ29" i="21" s="1"/>
  <c r="R29" i="21"/>
  <c r="AY29" i="21" s="1"/>
  <c r="Q29" i="21"/>
  <c r="AX29" i="21" s="1"/>
  <c r="P29" i="21"/>
  <c r="AW29" i="21" s="1"/>
  <c r="O29" i="21"/>
  <c r="AV29" i="21" s="1"/>
  <c r="N29" i="21"/>
  <c r="AU29" i="21" s="1"/>
  <c r="M29" i="21"/>
  <c r="AT29" i="21" s="1"/>
  <c r="L29" i="21"/>
  <c r="AS29" i="21" s="1"/>
  <c r="K29" i="21"/>
  <c r="AR29" i="21" s="1"/>
  <c r="J29" i="21"/>
  <c r="AQ29" i="21" s="1"/>
  <c r="I29" i="21"/>
  <c r="AP29" i="21" s="1"/>
  <c r="H29" i="21"/>
  <c r="AO29" i="21" s="1"/>
  <c r="G29" i="21"/>
  <c r="AN29" i="21" s="1"/>
  <c r="F29" i="21"/>
  <c r="AM29" i="21" s="1"/>
  <c r="E29" i="21"/>
  <c r="AL29" i="21" s="1"/>
  <c r="D29" i="21"/>
  <c r="AF26" i="21"/>
  <c r="AE26" i="21"/>
  <c r="BL26" i="21" s="1"/>
  <c r="CS26" i="21" s="1"/>
  <c r="AD26" i="21"/>
  <c r="BK26" i="21" s="1"/>
  <c r="CR26" i="21" s="1"/>
  <c r="AC26" i="21"/>
  <c r="BJ26" i="21" s="1"/>
  <c r="CQ26" i="21" s="1"/>
  <c r="AB26" i="21"/>
  <c r="BI26" i="21" s="1"/>
  <c r="CP26" i="21" s="1"/>
  <c r="AF25" i="21"/>
  <c r="AE25" i="21"/>
  <c r="BL25" i="21" s="1"/>
  <c r="CS25" i="21" s="1"/>
  <c r="AD25" i="21"/>
  <c r="AC25" i="21"/>
  <c r="BJ25" i="21" s="1"/>
  <c r="CQ25" i="21" s="1"/>
  <c r="AB25" i="21"/>
  <c r="BI25" i="21" s="1"/>
  <c r="CP25" i="21" s="1"/>
  <c r="AF24" i="21"/>
  <c r="AE24" i="21"/>
  <c r="BL24" i="21" s="1"/>
  <c r="CS24" i="21" s="1"/>
  <c r="AD24" i="21"/>
  <c r="BK24" i="21" s="1"/>
  <c r="CR24" i="21" s="1"/>
  <c r="AC24" i="21"/>
  <c r="BJ24" i="21" s="1"/>
  <c r="CQ24" i="21" s="1"/>
  <c r="AB24" i="21"/>
  <c r="BI24" i="21" s="1"/>
  <c r="CP24" i="21" s="1"/>
  <c r="AF23" i="21"/>
  <c r="AE23" i="21"/>
  <c r="BL23" i="21" s="1"/>
  <c r="CS23" i="21" s="1"/>
  <c r="AD23" i="21"/>
  <c r="BK23" i="21" s="1"/>
  <c r="CR23" i="21" s="1"/>
  <c r="AC23" i="21"/>
  <c r="BJ23" i="21" s="1"/>
  <c r="CQ23" i="21" s="1"/>
  <c r="AB23" i="21"/>
  <c r="BI23" i="21" s="1"/>
  <c r="CP23" i="21" s="1"/>
  <c r="AF22" i="21"/>
  <c r="AE22" i="21"/>
  <c r="BL22" i="21" s="1"/>
  <c r="CS22" i="21" s="1"/>
  <c r="AD22" i="21"/>
  <c r="BK22" i="21" s="1"/>
  <c r="CR22" i="21" s="1"/>
  <c r="AC22" i="21"/>
  <c r="BJ22" i="21" s="1"/>
  <c r="CQ22" i="21" s="1"/>
  <c r="AB22" i="21"/>
  <c r="BI22" i="21" s="1"/>
  <c r="CP22" i="21" s="1"/>
  <c r="AF21" i="21"/>
  <c r="AE21" i="21"/>
  <c r="BL21" i="21" s="1"/>
  <c r="CS21" i="21" s="1"/>
  <c r="AD21" i="21"/>
  <c r="AC21" i="21"/>
  <c r="BJ21" i="21" s="1"/>
  <c r="CQ21" i="21" s="1"/>
  <c r="AB21" i="21"/>
  <c r="BI21" i="21" s="1"/>
  <c r="CP21" i="21" s="1"/>
  <c r="AF20" i="21"/>
  <c r="AE20" i="21"/>
  <c r="AD20" i="21"/>
  <c r="BK20" i="21" s="1"/>
  <c r="CR20" i="21" s="1"/>
  <c r="AC20" i="21"/>
  <c r="BJ20" i="21" s="1"/>
  <c r="CQ20" i="21" s="1"/>
  <c r="AB20" i="21"/>
  <c r="BI20" i="21" s="1"/>
  <c r="CP20" i="21" s="1"/>
  <c r="AF19" i="21"/>
  <c r="AE19" i="21"/>
  <c r="BL19" i="21" s="1"/>
  <c r="CS19" i="21" s="1"/>
  <c r="AD19" i="21"/>
  <c r="BK19" i="21" s="1"/>
  <c r="CR19" i="21" s="1"/>
  <c r="AC19" i="21"/>
  <c r="BJ19" i="21" s="1"/>
  <c r="CQ19" i="21" s="1"/>
  <c r="AB19" i="21"/>
  <c r="BI19" i="21" s="1"/>
  <c r="CP19" i="21" s="1"/>
  <c r="AF18" i="21"/>
  <c r="AE18" i="21"/>
  <c r="BL18" i="21" s="1"/>
  <c r="CS18" i="21" s="1"/>
  <c r="AD18" i="21"/>
  <c r="BK18" i="21" s="1"/>
  <c r="CR18" i="21" s="1"/>
  <c r="AC18" i="21"/>
  <c r="BJ18" i="21" s="1"/>
  <c r="CQ18" i="21" s="1"/>
  <c r="AB18" i="21"/>
  <c r="BI18" i="21" s="1"/>
  <c r="CP18" i="21" s="1"/>
  <c r="AF17" i="21"/>
  <c r="AE17" i="21"/>
  <c r="BL17" i="21" s="1"/>
  <c r="CS17" i="21" s="1"/>
  <c r="AD17" i="21"/>
  <c r="BK17" i="21" s="1"/>
  <c r="CR17" i="21" s="1"/>
  <c r="AC17" i="21"/>
  <c r="BJ17" i="21" s="1"/>
  <c r="CQ17" i="21" s="1"/>
  <c r="AB17" i="21"/>
  <c r="BI17" i="21" s="1"/>
  <c r="CP17" i="21" s="1"/>
  <c r="AF16" i="21"/>
  <c r="AE16" i="21"/>
  <c r="AD16" i="21"/>
  <c r="BK16" i="21" s="1"/>
  <c r="CR16" i="21" s="1"/>
  <c r="AC16" i="21"/>
  <c r="BJ16" i="21" s="1"/>
  <c r="CQ16" i="21" s="1"/>
  <c r="AB16" i="21"/>
  <c r="BI16" i="21" s="1"/>
  <c r="CP16" i="21" s="1"/>
  <c r="AF15" i="21"/>
  <c r="AE15" i="21"/>
  <c r="BL15" i="21" s="1"/>
  <c r="CS15" i="21" s="1"/>
  <c r="AD15" i="21"/>
  <c r="BK15" i="21" s="1"/>
  <c r="CR15" i="21" s="1"/>
  <c r="AC15" i="21"/>
  <c r="BJ15" i="21" s="1"/>
  <c r="CQ15" i="21" s="1"/>
  <c r="AB15" i="21"/>
  <c r="AF14" i="21"/>
  <c r="AE14" i="21"/>
  <c r="BL14" i="21" s="1"/>
  <c r="CS14" i="21" s="1"/>
  <c r="AD14" i="21"/>
  <c r="BK14" i="21" s="1"/>
  <c r="CR14" i="21" s="1"/>
  <c r="AC14" i="21"/>
  <c r="BJ14" i="21" s="1"/>
  <c r="CQ14" i="21" s="1"/>
  <c r="AB14" i="21"/>
  <c r="BI14" i="21" s="1"/>
  <c r="CP14" i="21" s="1"/>
  <c r="AF13" i="21"/>
  <c r="AE13" i="21"/>
  <c r="BL13" i="21" s="1"/>
  <c r="CS13" i="21" s="1"/>
  <c r="AD13" i="21"/>
  <c r="BK13" i="21" s="1"/>
  <c r="CR13" i="21" s="1"/>
  <c r="AC13" i="21"/>
  <c r="BJ13" i="21" s="1"/>
  <c r="CQ13" i="21" s="1"/>
  <c r="AB13" i="21"/>
  <c r="BI13" i="21" s="1"/>
  <c r="CP13" i="21" s="1"/>
  <c r="AF12" i="21"/>
  <c r="AE12" i="21"/>
  <c r="BL12" i="21" s="1"/>
  <c r="CS12" i="21" s="1"/>
  <c r="AD12" i="21"/>
  <c r="BK12" i="21" s="1"/>
  <c r="CR12" i="21" s="1"/>
  <c r="AC12" i="21"/>
  <c r="BJ12" i="21" s="1"/>
  <c r="CQ12" i="21" s="1"/>
  <c r="AB12" i="21"/>
  <c r="BI12" i="21" s="1"/>
  <c r="CP12" i="21" s="1"/>
  <c r="AF11" i="21"/>
  <c r="AE11" i="21"/>
  <c r="BL11" i="21" s="1"/>
  <c r="CS11" i="21" s="1"/>
  <c r="AD11" i="21"/>
  <c r="BK11" i="21" s="1"/>
  <c r="CR11" i="21" s="1"/>
  <c r="AC11" i="21"/>
  <c r="BJ11" i="21" s="1"/>
  <c r="CQ11" i="21" s="1"/>
  <c r="AB11" i="21"/>
  <c r="AF10" i="21"/>
  <c r="AE10" i="21"/>
  <c r="BL10" i="21" s="1"/>
  <c r="CS10" i="21" s="1"/>
  <c r="AD10" i="21"/>
  <c r="BK10" i="21" s="1"/>
  <c r="CR10" i="21" s="1"/>
  <c r="AC10" i="21"/>
  <c r="BJ10" i="21" s="1"/>
  <c r="CQ10" i="21" s="1"/>
  <c r="AB10" i="21"/>
  <c r="BI10" i="21" s="1"/>
  <c r="CP10" i="21" s="1"/>
  <c r="AF9" i="21"/>
  <c r="AE9" i="21"/>
  <c r="BL9" i="21" s="1"/>
  <c r="CS9" i="21" s="1"/>
  <c r="AD9" i="21"/>
  <c r="AC9" i="21"/>
  <c r="BJ9" i="21" s="1"/>
  <c r="CQ9" i="21" s="1"/>
  <c r="AB9" i="21"/>
  <c r="BI9" i="21" s="1"/>
  <c r="CP9" i="21" s="1"/>
  <c r="AF8" i="21"/>
  <c r="AE8" i="21"/>
  <c r="BL8" i="21" s="1"/>
  <c r="CS8" i="21" s="1"/>
  <c r="AD8" i="21"/>
  <c r="BK8" i="21" s="1"/>
  <c r="CR8" i="21" s="1"/>
  <c r="AC8" i="21"/>
  <c r="BJ8" i="21" s="1"/>
  <c r="CQ8" i="21" s="1"/>
  <c r="AB8" i="21"/>
  <c r="BI8" i="21" s="1"/>
  <c r="CP8" i="21" s="1"/>
  <c r="AF7" i="21"/>
  <c r="AE7" i="21"/>
  <c r="BL7" i="21" s="1"/>
  <c r="CS7" i="21" s="1"/>
  <c r="AD7" i="21"/>
  <c r="BK7" i="21" s="1"/>
  <c r="CR7" i="21" s="1"/>
  <c r="AC7" i="21"/>
  <c r="BJ7" i="21" s="1"/>
  <c r="CQ7" i="21" s="1"/>
  <c r="AB7" i="21"/>
  <c r="BI7" i="21" s="1"/>
  <c r="CP7" i="21" s="1"/>
  <c r="AF6" i="21"/>
  <c r="AE6" i="21"/>
  <c r="BL6" i="21" s="1"/>
  <c r="CS6" i="21" s="1"/>
  <c r="AD6" i="21"/>
  <c r="BK6" i="21" s="1"/>
  <c r="CR6" i="21" s="1"/>
  <c r="AC6" i="21"/>
  <c r="BJ6" i="21" s="1"/>
  <c r="CQ6" i="21" s="1"/>
  <c r="AB6" i="21"/>
  <c r="BI6" i="21" s="1"/>
  <c r="CP6" i="21" s="1"/>
  <c r="AF5" i="21"/>
  <c r="AE5" i="21"/>
  <c r="BL5" i="21" s="1"/>
  <c r="CS5" i="21" s="1"/>
  <c r="AD5" i="21"/>
  <c r="AC5" i="21"/>
  <c r="BJ5" i="21" s="1"/>
  <c r="CQ5" i="21" s="1"/>
  <c r="AB5" i="21"/>
  <c r="BI5" i="21" s="1"/>
  <c r="AF4" i="21"/>
  <c r="AE4" i="21"/>
  <c r="AD4" i="21"/>
  <c r="BK4" i="21" s="1"/>
  <c r="CR4" i="21" s="1"/>
  <c r="AC4" i="21"/>
  <c r="BJ4" i="21" s="1"/>
  <c r="CQ4" i="21" s="1"/>
  <c r="AB4" i="21"/>
  <c r="BI4" i="21" s="1"/>
  <c r="CP4" i="21" s="1"/>
  <c r="AF3" i="21"/>
  <c r="AE3" i="21"/>
  <c r="BL3" i="21" s="1"/>
  <c r="CS3" i="21" s="1"/>
  <c r="AD3" i="21"/>
  <c r="BK3" i="21" s="1"/>
  <c r="CR3" i="21" s="1"/>
  <c r="AC3" i="21"/>
  <c r="BJ3" i="21" s="1"/>
  <c r="CQ3" i="21" s="1"/>
  <c r="AB3" i="21"/>
  <c r="BI3" i="21" s="1"/>
  <c r="CP3" i="21" s="1"/>
  <c r="D3" i="21" a="1"/>
  <c r="O24" i="21" s="1"/>
  <c r="AV37" i="21"/>
  <c r="CC37" i="21" s="1"/>
  <c r="AR37" i="21"/>
  <c r="BY37" i="21" s="1"/>
  <c r="AZ37" i="21"/>
  <c r="CG37" i="21" s="1"/>
  <c r="BH36" i="21"/>
  <c r="CO36" i="21" s="1"/>
  <c r="AU36" i="21"/>
  <c r="CB36" i="21" s="1"/>
  <c r="AQ36" i="21"/>
  <c r="BX36" i="21" s="1"/>
  <c r="BC35" i="21"/>
  <c r="CJ35" i="21" s="1"/>
  <c r="AX35" i="21"/>
  <c r="CE35" i="21" s="1"/>
  <c r="AL35" i="21"/>
  <c r="BS35" i="21" s="1"/>
  <c r="BF34" i="21"/>
  <c r="CM34" i="21" s="1"/>
  <c r="AS34" i="21"/>
  <c r="BZ34" i="21" s="1"/>
  <c r="AO34" i="21"/>
  <c r="BV34" i="21" s="1"/>
  <c r="BA33" i="21"/>
  <c r="CH33" i="21" s="1"/>
  <c r="AV33" i="21"/>
  <c r="CC33" i="21" s="1"/>
  <c r="BE29" i="21"/>
  <c r="BA29" i="21"/>
  <c r="AK29" i="21"/>
  <c r="BK25" i="21"/>
  <c r="CR25" i="21" s="1"/>
  <c r="BK21" i="21"/>
  <c r="CR21" i="21" s="1"/>
  <c r="BL20" i="21"/>
  <c r="CS20" i="21" s="1"/>
  <c r="BL16" i="21"/>
  <c r="CS16" i="21" s="1"/>
  <c r="BI15" i="21"/>
  <c r="CP15" i="21" s="1"/>
  <c r="BI11" i="21"/>
  <c r="CP11" i="21" s="1"/>
  <c r="BK9" i="21"/>
  <c r="CR9" i="21" s="1"/>
  <c r="BK5" i="21"/>
  <c r="CR5" i="21" s="1"/>
  <c r="BL4" i="21"/>
  <c r="CS4" i="21" s="1"/>
  <c r="D45" i="20" a="1"/>
  <c r="D40" i="20" a="1"/>
  <c r="P40" i="20" s="1"/>
  <c r="D39" i="20" a="1"/>
  <c r="T39" i="20" s="1"/>
  <c r="D38" i="20" a="1"/>
  <c r="AA37" i="20"/>
  <c r="BH37" i="20" s="1"/>
  <c r="CO37" i="20" s="1"/>
  <c r="Z37" i="20"/>
  <c r="BG37" i="20" s="1"/>
  <c r="CN37" i="20" s="1"/>
  <c r="Y37" i="20"/>
  <c r="X37" i="20"/>
  <c r="BE37" i="20" s="1"/>
  <c r="CL37" i="20" s="1"/>
  <c r="W37" i="20"/>
  <c r="BD37" i="20" s="1"/>
  <c r="CK37" i="20" s="1"/>
  <c r="U37" i="20"/>
  <c r="T37" i="20"/>
  <c r="BA37" i="20" s="1"/>
  <c r="CH37" i="20" s="1"/>
  <c r="S37" i="20"/>
  <c r="AZ37" i="20" s="1"/>
  <c r="CG37" i="20" s="1"/>
  <c r="R37" i="20"/>
  <c r="AY37" i="20" s="1"/>
  <c r="CF37" i="20" s="1"/>
  <c r="Q37" i="20"/>
  <c r="AX37" i="20" s="1"/>
  <c r="CE37" i="20" s="1"/>
  <c r="P37" i="20"/>
  <c r="O37" i="20"/>
  <c r="AV37" i="20" s="1"/>
  <c r="CC37" i="20" s="1"/>
  <c r="N37" i="20"/>
  <c r="AU37" i="20" s="1"/>
  <c r="CB37" i="20" s="1"/>
  <c r="M37" i="20"/>
  <c r="AT37" i="20" s="1"/>
  <c r="CA37" i="20" s="1"/>
  <c r="L37" i="20"/>
  <c r="AS37" i="20" s="1"/>
  <c r="BZ37" i="20" s="1"/>
  <c r="K37" i="20"/>
  <c r="AR37" i="20" s="1"/>
  <c r="BY37" i="20" s="1"/>
  <c r="J37" i="20"/>
  <c r="AQ37" i="20" s="1"/>
  <c r="BX37" i="20" s="1"/>
  <c r="I37" i="20"/>
  <c r="AP37" i="20" s="1"/>
  <c r="BW37" i="20" s="1"/>
  <c r="H37" i="20"/>
  <c r="G37" i="20"/>
  <c r="AN37" i="20" s="1"/>
  <c r="BU37" i="20" s="1"/>
  <c r="F37" i="20"/>
  <c r="AM37" i="20" s="1"/>
  <c r="BT37" i="20" s="1"/>
  <c r="E37" i="20"/>
  <c r="AL37" i="20" s="1"/>
  <c r="BS37" i="20" s="1"/>
  <c r="D37" i="20"/>
  <c r="AA36" i="20"/>
  <c r="BH36" i="20" s="1"/>
  <c r="CO36" i="20" s="1"/>
  <c r="Z36" i="20"/>
  <c r="BG36" i="20" s="1"/>
  <c r="CN36" i="20" s="1"/>
  <c r="Y36" i="20"/>
  <c r="BF36" i="20" s="1"/>
  <c r="CM36" i="20" s="1"/>
  <c r="X36" i="20"/>
  <c r="W36" i="20"/>
  <c r="BD36" i="20" s="1"/>
  <c r="CK36" i="20" s="1"/>
  <c r="V36" i="20"/>
  <c r="BC36" i="20" s="1"/>
  <c r="CJ36" i="20" s="1"/>
  <c r="T36" i="20"/>
  <c r="BA36" i="20" s="1"/>
  <c r="CH36" i="20" s="1"/>
  <c r="S36" i="20"/>
  <c r="AZ36" i="20" s="1"/>
  <c r="CG36" i="20" s="1"/>
  <c r="R36" i="20"/>
  <c r="AY36" i="20" s="1"/>
  <c r="CF36" i="20" s="1"/>
  <c r="Q36" i="20"/>
  <c r="AX36" i="20" s="1"/>
  <c r="CE36" i="20" s="1"/>
  <c r="P36" i="20"/>
  <c r="AW36" i="20" s="1"/>
  <c r="CD36" i="20" s="1"/>
  <c r="O36" i="20"/>
  <c r="N36" i="20"/>
  <c r="AU36" i="20" s="1"/>
  <c r="CB36" i="20" s="1"/>
  <c r="M36" i="20"/>
  <c r="AT36" i="20" s="1"/>
  <c r="CA36" i="20" s="1"/>
  <c r="L36" i="20"/>
  <c r="AS36" i="20" s="1"/>
  <c r="BZ36" i="20" s="1"/>
  <c r="K36" i="20"/>
  <c r="J36" i="20"/>
  <c r="AQ36" i="20" s="1"/>
  <c r="BX36" i="20" s="1"/>
  <c r="I36" i="20"/>
  <c r="AP36" i="20" s="1"/>
  <c r="BW36" i="20" s="1"/>
  <c r="H36" i="20"/>
  <c r="AO36" i="20" s="1"/>
  <c r="BV36" i="20" s="1"/>
  <c r="G36" i="20"/>
  <c r="F36" i="20"/>
  <c r="AM36" i="20" s="1"/>
  <c r="BT36" i="20" s="1"/>
  <c r="E36" i="20"/>
  <c r="AL36" i="20" s="1"/>
  <c r="BS36" i="20" s="1"/>
  <c r="D36" i="20"/>
  <c r="AA35" i="20"/>
  <c r="BH35" i="20" s="1"/>
  <c r="CO35" i="20" s="1"/>
  <c r="Z35" i="20"/>
  <c r="BG35" i="20" s="1"/>
  <c r="CN35" i="20" s="1"/>
  <c r="Y35" i="20"/>
  <c r="BF35" i="20" s="1"/>
  <c r="CM35" i="20" s="1"/>
  <c r="X35" i="20"/>
  <c r="BE35" i="20" s="1"/>
  <c r="CL35" i="20" s="1"/>
  <c r="W35" i="20"/>
  <c r="V35" i="20"/>
  <c r="BC35" i="20" s="1"/>
  <c r="CJ35" i="20" s="1"/>
  <c r="U35" i="20"/>
  <c r="BB35" i="20" s="1"/>
  <c r="CI35" i="20" s="1"/>
  <c r="S35" i="20"/>
  <c r="AZ35" i="20" s="1"/>
  <c r="CG35" i="20" s="1"/>
  <c r="R35" i="20"/>
  <c r="AY35" i="20" s="1"/>
  <c r="CF35" i="20" s="1"/>
  <c r="Q35" i="20"/>
  <c r="AX35" i="20" s="1"/>
  <c r="CE35" i="20" s="1"/>
  <c r="P35" i="20"/>
  <c r="AW35" i="20" s="1"/>
  <c r="CD35" i="20" s="1"/>
  <c r="O35" i="20"/>
  <c r="AV35" i="20" s="1"/>
  <c r="CC35" i="20" s="1"/>
  <c r="N35" i="20"/>
  <c r="M35" i="20"/>
  <c r="AT35" i="20" s="1"/>
  <c r="CA35" i="20" s="1"/>
  <c r="L35" i="20"/>
  <c r="AS35" i="20" s="1"/>
  <c r="BZ35" i="20" s="1"/>
  <c r="K35" i="20"/>
  <c r="AR35" i="20" s="1"/>
  <c r="BY35" i="20" s="1"/>
  <c r="J35" i="20"/>
  <c r="AQ35" i="20" s="1"/>
  <c r="BX35" i="20" s="1"/>
  <c r="I35" i="20"/>
  <c r="AP35" i="20" s="1"/>
  <c r="BW35" i="20" s="1"/>
  <c r="H35" i="20"/>
  <c r="AO35" i="20" s="1"/>
  <c r="BV35" i="20" s="1"/>
  <c r="G35" i="20"/>
  <c r="AN35" i="20" s="1"/>
  <c r="BU35" i="20" s="1"/>
  <c r="F35" i="20"/>
  <c r="E35" i="20"/>
  <c r="AL35" i="20" s="1"/>
  <c r="BS35" i="20" s="1"/>
  <c r="D35" i="20"/>
  <c r="AK35" i="20" s="1"/>
  <c r="BR35" i="20" s="1"/>
  <c r="AA34" i="20"/>
  <c r="BH34" i="20" s="1"/>
  <c r="CO34" i="20" s="1"/>
  <c r="Z34" i="20"/>
  <c r="Y34" i="20"/>
  <c r="BF34" i="20" s="1"/>
  <c r="CM34" i="20" s="1"/>
  <c r="X34" i="20"/>
  <c r="BE34" i="20" s="1"/>
  <c r="CL34" i="20" s="1"/>
  <c r="W34" i="20"/>
  <c r="BD34" i="20" s="1"/>
  <c r="CK34" i="20" s="1"/>
  <c r="V34" i="20"/>
  <c r="U34" i="20"/>
  <c r="BB34" i="20" s="1"/>
  <c r="CI34" i="20" s="1"/>
  <c r="T34" i="20"/>
  <c r="BA34" i="20" s="1"/>
  <c r="CH34" i="20" s="1"/>
  <c r="R34" i="20"/>
  <c r="AY34" i="20" s="1"/>
  <c r="CF34" i="20" s="1"/>
  <c r="Q34" i="20"/>
  <c r="AX34" i="20" s="1"/>
  <c r="CE34" i="20" s="1"/>
  <c r="P34" i="20"/>
  <c r="AW34" i="20" s="1"/>
  <c r="CD34" i="20" s="1"/>
  <c r="O34" i="20"/>
  <c r="AV34" i="20" s="1"/>
  <c r="CC34" i="20" s="1"/>
  <c r="N34" i="20"/>
  <c r="AU34" i="20" s="1"/>
  <c r="CB34" i="20" s="1"/>
  <c r="M34" i="20"/>
  <c r="L34" i="20"/>
  <c r="AS34" i="20" s="1"/>
  <c r="BZ34" i="20" s="1"/>
  <c r="K34" i="20"/>
  <c r="AR34" i="20" s="1"/>
  <c r="BY34" i="20" s="1"/>
  <c r="J34" i="20"/>
  <c r="AQ34" i="20" s="1"/>
  <c r="BX34" i="20" s="1"/>
  <c r="I34" i="20"/>
  <c r="AP34" i="20" s="1"/>
  <c r="BW34" i="20" s="1"/>
  <c r="H34" i="20"/>
  <c r="AO34" i="20" s="1"/>
  <c r="BV34" i="20" s="1"/>
  <c r="G34" i="20"/>
  <c r="F34" i="20"/>
  <c r="AM34" i="20" s="1"/>
  <c r="BT34" i="20" s="1"/>
  <c r="E34" i="20"/>
  <c r="D34" i="20"/>
  <c r="AA33" i="20"/>
  <c r="BH33" i="20" s="1"/>
  <c r="CO33" i="20" s="1"/>
  <c r="Z33" i="20"/>
  <c r="BG33" i="20" s="1"/>
  <c r="CN33" i="20" s="1"/>
  <c r="Y33" i="20"/>
  <c r="X33" i="20"/>
  <c r="BE33" i="20" s="1"/>
  <c r="CL33" i="20" s="1"/>
  <c r="W33" i="20"/>
  <c r="BD33" i="20" s="1"/>
  <c r="CK33" i="20" s="1"/>
  <c r="V33" i="20"/>
  <c r="BC33" i="20" s="1"/>
  <c r="CJ33" i="20" s="1"/>
  <c r="U33" i="20"/>
  <c r="T33" i="20"/>
  <c r="BA33" i="20" s="1"/>
  <c r="CH33" i="20" s="1"/>
  <c r="S33" i="20"/>
  <c r="AZ33" i="20" s="1"/>
  <c r="CG33" i="20" s="1"/>
  <c r="R33" i="20"/>
  <c r="AY33" i="20" s="1"/>
  <c r="CF33" i="20" s="1"/>
  <c r="P33" i="20"/>
  <c r="AW33" i="20" s="1"/>
  <c r="CD33" i="20" s="1"/>
  <c r="O33" i="20"/>
  <c r="AV33" i="20" s="1"/>
  <c r="CC33" i="20" s="1"/>
  <c r="N33" i="20"/>
  <c r="AU33" i="20" s="1"/>
  <c r="CB33" i="20" s="1"/>
  <c r="M33" i="20"/>
  <c r="AT33" i="20" s="1"/>
  <c r="CA33" i="20" s="1"/>
  <c r="L33" i="20"/>
  <c r="K33" i="20"/>
  <c r="AR33" i="20" s="1"/>
  <c r="BY33" i="20" s="1"/>
  <c r="J33" i="20"/>
  <c r="AQ33" i="20" s="1"/>
  <c r="BX33" i="20" s="1"/>
  <c r="I33" i="20"/>
  <c r="AP33" i="20" s="1"/>
  <c r="BW33" i="20" s="1"/>
  <c r="H33" i="20"/>
  <c r="AO33" i="20" s="1"/>
  <c r="BV33" i="20" s="1"/>
  <c r="G33" i="20"/>
  <c r="AN33" i="20" s="1"/>
  <c r="BU33" i="20" s="1"/>
  <c r="F33" i="20"/>
  <c r="AM33" i="20" s="1"/>
  <c r="BT33" i="20" s="1"/>
  <c r="E33" i="20"/>
  <c r="AL33" i="20" s="1"/>
  <c r="BS33" i="20" s="1"/>
  <c r="D33" i="20"/>
  <c r="D32" i="20" a="1"/>
  <c r="Z32" i="20" s="1"/>
  <c r="BG32" i="20" s="1"/>
  <c r="CN32" i="20" s="1"/>
  <c r="AA29" i="20"/>
  <c r="BH29" i="20" s="1"/>
  <c r="Z29" i="20"/>
  <c r="BG29" i="20" s="1"/>
  <c r="Y29" i="20"/>
  <c r="BF29" i="20" s="1"/>
  <c r="X29" i="20"/>
  <c r="BE29" i="20" s="1"/>
  <c r="W29" i="20"/>
  <c r="BD29" i="20" s="1"/>
  <c r="V29" i="20"/>
  <c r="BC29" i="20" s="1"/>
  <c r="U29" i="20"/>
  <c r="BB29" i="20" s="1"/>
  <c r="T29" i="20"/>
  <c r="BA29" i="20" s="1"/>
  <c r="S29" i="20"/>
  <c r="AZ29" i="20" s="1"/>
  <c r="R29" i="20"/>
  <c r="AY29" i="20" s="1"/>
  <c r="Q29" i="20"/>
  <c r="AX29" i="20" s="1"/>
  <c r="P29" i="20"/>
  <c r="AW29" i="20" s="1"/>
  <c r="O29" i="20"/>
  <c r="AV29" i="20" s="1"/>
  <c r="N29" i="20"/>
  <c r="AU29" i="20" s="1"/>
  <c r="M29" i="20"/>
  <c r="AT29" i="20" s="1"/>
  <c r="L29" i="20"/>
  <c r="AS29" i="20" s="1"/>
  <c r="K29" i="20"/>
  <c r="AR29" i="20" s="1"/>
  <c r="J29" i="20"/>
  <c r="AQ29" i="20" s="1"/>
  <c r="I29" i="20"/>
  <c r="AP29" i="20" s="1"/>
  <c r="H29" i="20"/>
  <c r="AO29" i="20" s="1"/>
  <c r="G29" i="20"/>
  <c r="AN29" i="20" s="1"/>
  <c r="F29" i="20"/>
  <c r="AM29" i="20" s="1"/>
  <c r="E29" i="20"/>
  <c r="AL29" i="20" s="1"/>
  <c r="D29" i="20"/>
  <c r="AK29" i="20" s="1"/>
  <c r="AF26" i="20"/>
  <c r="AE26" i="20"/>
  <c r="BL26" i="20" s="1"/>
  <c r="CS26" i="20" s="1"/>
  <c r="AD26" i="20"/>
  <c r="BK26" i="20" s="1"/>
  <c r="CR26" i="20" s="1"/>
  <c r="AC26" i="20"/>
  <c r="BJ26" i="20" s="1"/>
  <c r="CQ26" i="20" s="1"/>
  <c r="AB26" i="20"/>
  <c r="BI26" i="20" s="1"/>
  <c r="CP26" i="20" s="1"/>
  <c r="AF25" i="20"/>
  <c r="AE25" i="20"/>
  <c r="BL25" i="20" s="1"/>
  <c r="CS25" i="20" s="1"/>
  <c r="AD25" i="20"/>
  <c r="BK25" i="20" s="1"/>
  <c r="CR25" i="20" s="1"/>
  <c r="AC25" i="20"/>
  <c r="BJ25" i="20" s="1"/>
  <c r="CQ25" i="20" s="1"/>
  <c r="AB25" i="20"/>
  <c r="BI25" i="20" s="1"/>
  <c r="CP25" i="20" s="1"/>
  <c r="AF24" i="20"/>
  <c r="AE24" i="20"/>
  <c r="BL24" i="20" s="1"/>
  <c r="CS24" i="20" s="1"/>
  <c r="AD24" i="20"/>
  <c r="BK24" i="20" s="1"/>
  <c r="CR24" i="20" s="1"/>
  <c r="AC24" i="20"/>
  <c r="BJ24" i="20" s="1"/>
  <c r="CQ24" i="20" s="1"/>
  <c r="AB24" i="20"/>
  <c r="BI24" i="20" s="1"/>
  <c r="CP24" i="20" s="1"/>
  <c r="AF23" i="20"/>
  <c r="AE23" i="20"/>
  <c r="BL23" i="20" s="1"/>
  <c r="CS23" i="20" s="1"/>
  <c r="AD23" i="20"/>
  <c r="BK23" i="20" s="1"/>
  <c r="CR23" i="20" s="1"/>
  <c r="AC23" i="20"/>
  <c r="BJ23" i="20" s="1"/>
  <c r="CQ23" i="20" s="1"/>
  <c r="AB23" i="20"/>
  <c r="BI23" i="20" s="1"/>
  <c r="CP23" i="20" s="1"/>
  <c r="AF22" i="20"/>
  <c r="AE22" i="20"/>
  <c r="BL22" i="20" s="1"/>
  <c r="CS22" i="20" s="1"/>
  <c r="AD22" i="20"/>
  <c r="BK22" i="20" s="1"/>
  <c r="CR22" i="20" s="1"/>
  <c r="AC22" i="20"/>
  <c r="BJ22" i="20" s="1"/>
  <c r="CQ22" i="20" s="1"/>
  <c r="AB22" i="20"/>
  <c r="BI22" i="20" s="1"/>
  <c r="CP22" i="20" s="1"/>
  <c r="AF21" i="20"/>
  <c r="AE21" i="20"/>
  <c r="BL21" i="20" s="1"/>
  <c r="CS21" i="20" s="1"/>
  <c r="AD21" i="20"/>
  <c r="BK21" i="20" s="1"/>
  <c r="CR21" i="20" s="1"/>
  <c r="AC21" i="20"/>
  <c r="BJ21" i="20" s="1"/>
  <c r="CQ21" i="20" s="1"/>
  <c r="AB21" i="20"/>
  <c r="BI21" i="20" s="1"/>
  <c r="CP21" i="20" s="1"/>
  <c r="AF20" i="20"/>
  <c r="AE20" i="20"/>
  <c r="BL20" i="20" s="1"/>
  <c r="CS20" i="20" s="1"/>
  <c r="AD20" i="20"/>
  <c r="BK20" i="20" s="1"/>
  <c r="CR20" i="20" s="1"/>
  <c r="AC20" i="20"/>
  <c r="BJ20" i="20" s="1"/>
  <c r="CQ20" i="20" s="1"/>
  <c r="AB20" i="20"/>
  <c r="BI20" i="20" s="1"/>
  <c r="CP20" i="20" s="1"/>
  <c r="AF19" i="20"/>
  <c r="AE19" i="20"/>
  <c r="BL19" i="20" s="1"/>
  <c r="CS19" i="20" s="1"/>
  <c r="AD19" i="20"/>
  <c r="BK19" i="20" s="1"/>
  <c r="CR19" i="20" s="1"/>
  <c r="AC19" i="20"/>
  <c r="BJ19" i="20" s="1"/>
  <c r="CQ19" i="20" s="1"/>
  <c r="AB19" i="20"/>
  <c r="BI19" i="20" s="1"/>
  <c r="CP19" i="20" s="1"/>
  <c r="AF18" i="20"/>
  <c r="AE18" i="20"/>
  <c r="BL18" i="20" s="1"/>
  <c r="CS18" i="20" s="1"/>
  <c r="AD18" i="20"/>
  <c r="BK18" i="20" s="1"/>
  <c r="CR18" i="20" s="1"/>
  <c r="AC18" i="20"/>
  <c r="BJ18" i="20" s="1"/>
  <c r="CQ18" i="20" s="1"/>
  <c r="AB18" i="20"/>
  <c r="BI18" i="20" s="1"/>
  <c r="CP18" i="20" s="1"/>
  <c r="AF17" i="20"/>
  <c r="AE17" i="20"/>
  <c r="BL17" i="20" s="1"/>
  <c r="CS17" i="20" s="1"/>
  <c r="AD17" i="20"/>
  <c r="BK17" i="20" s="1"/>
  <c r="CR17" i="20" s="1"/>
  <c r="AC17" i="20"/>
  <c r="BJ17" i="20" s="1"/>
  <c r="CQ17" i="20" s="1"/>
  <c r="AB17" i="20"/>
  <c r="BI17" i="20" s="1"/>
  <c r="CP17" i="20" s="1"/>
  <c r="AF16" i="20"/>
  <c r="AE16" i="20"/>
  <c r="BL16" i="20" s="1"/>
  <c r="CS16" i="20" s="1"/>
  <c r="AD16" i="20"/>
  <c r="BK16" i="20" s="1"/>
  <c r="CR16" i="20" s="1"/>
  <c r="AC16" i="20"/>
  <c r="BJ16" i="20" s="1"/>
  <c r="CQ16" i="20" s="1"/>
  <c r="AB16" i="20"/>
  <c r="BI16" i="20" s="1"/>
  <c r="CP16" i="20" s="1"/>
  <c r="AF15" i="20"/>
  <c r="AE15" i="20"/>
  <c r="BL15" i="20" s="1"/>
  <c r="CS15" i="20" s="1"/>
  <c r="AD15" i="20"/>
  <c r="BK15" i="20" s="1"/>
  <c r="CR15" i="20" s="1"/>
  <c r="AC15" i="20"/>
  <c r="BJ15" i="20" s="1"/>
  <c r="CQ15" i="20" s="1"/>
  <c r="AB15" i="20"/>
  <c r="BI15" i="20" s="1"/>
  <c r="CP15" i="20" s="1"/>
  <c r="AF14" i="20"/>
  <c r="AE14" i="20"/>
  <c r="BL14" i="20" s="1"/>
  <c r="CS14" i="20" s="1"/>
  <c r="AD14" i="20"/>
  <c r="BK14" i="20" s="1"/>
  <c r="CR14" i="20" s="1"/>
  <c r="AC14" i="20"/>
  <c r="BJ14" i="20" s="1"/>
  <c r="CQ14" i="20" s="1"/>
  <c r="AB14" i="20"/>
  <c r="BI14" i="20" s="1"/>
  <c r="CP14" i="20" s="1"/>
  <c r="AF13" i="20"/>
  <c r="AE13" i="20"/>
  <c r="BL13" i="20" s="1"/>
  <c r="CS13" i="20" s="1"/>
  <c r="AD13" i="20"/>
  <c r="BK13" i="20" s="1"/>
  <c r="CR13" i="20" s="1"/>
  <c r="AC13" i="20"/>
  <c r="BJ13" i="20" s="1"/>
  <c r="CQ13" i="20" s="1"/>
  <c r="AB13" i="20"/>
  <c r="BI13" i="20" s="1"/>
  <c r="CP13" i="20" s="1"/>
  <c r="AF12" i="20"/>
  <c r="AE12" i="20"/>
  <c r="BL12" i="20" s="1"/>
  <c r="CS12" i="20" s="1"/>
  <c r="AD12" i="20"/>
  <c r="BK12" i="20" s="1"/>
  <c r="CR12" i="20" s="1"/>
  <c r="AC12" i="20"/>
  <c r="BJ12" i="20" s="1"/>
  <c r="CQ12" i="20" s="1"/>
  <c r="AB12" i="20"/>
  <c r="BI12" i="20" s="1"/>
  <c r="CP12" i="20" s="1"/>
  <c r="AF11" i="20"/>
  <c r="AE11" i="20"/>
  <c r="BL11" i="20" s="1"/>
  <c r="CS11" i="20" s="1"/>
  <c r="AD11" i="20"/>
  <c r="BK11" i="20" s="1"/>
  <c r="CR11" i="20" s="1"/>
  <c r="AC11" i="20"/>
  <c r="BJ11" i="20" s="1"/>
  <c r="CQ11" i="20" s="1"/>
  <c r="AB11" i="20"/>
  <c r="BI11" i="20" s="1"/>
  <c r="CP11" i="20" s="1"/>
  <c r="AF10" i="20"/>
  <c r="AE10" i="20"/>
  <c r="BL10" i="20" s="1"/>
  <c r="CS10" i="20" s="1"/>
  <c r="AD10" i="20"/>
  <c r="BK10" i="20" s="1"/>
  <c r="CR10" i="20" s="1"/>
  <c r="AC10" i="20"/>
  <c r="BJ10" i="20" s="1"/>
  <c r="CQ10" i="20" s="1"/>
  <c r="AB10" i="20"/>
  <c r="BI10" i="20" s="1"/>
  <c r="CP10" i="20" s="1"/>
  <c r="AF9" i="20"/>
  <c r="AE9" i="20"/>
  <c r="BL9" i="20" s="1"/>
  <c r="CS9" i="20" s="1"/>
  <c r="AD9" i="20"/>
  <c r="BK9" i="20" s="1"/>
  <c r="CR9" i="20" s="1"/>
  <c r="AC9" i="20"/>
  <c r="BJ9" i="20" s="1"/>
  <c r="CQ9" i="20" s="1"/>
  <c r="AB9" i="20"/>
  <c r="BI9" i="20" s="1"/>
  <c r="CP9" i="20" s="1"/>
  <c r="AF8" i="20"/>
  <c r="AE8" i="20"/>
  <c r="BL8" i="20" s="1"/>
  <c r="CS8" i="20" s="1"/>
  <c r="AD8" i="20"/>
  <c r="BK8" i="20" s="1"/>
  <c r="CR8" i="20" s="1"/>
  <c r="AC8" i="20"/>
  <c r="BJ8" i="20" s="1"/>
  <c r="CQ8" i="20" s="1"/>
  <c r="AB8" i="20"/>
  <c r="BI8" i="20" s="1"/>
  <c r="CP8" i="20" s="1"/>
  <c r="AF7" i="20"/>
  <c r="AE7" i="20"/>
  <c r="BL7" i="20" s="1"/>
  <c r="CS7" i="20" s="1"/>
  <c r="AD7" i="20"/>
  <c r="BK7" i="20" s="1"/>
  <c r="CR7" i="20" s="1"/>
  <c r="AC7" i="20"/>
  <c r="BJ7" i="20" s="1"/>
  <c r="CQ7" i="20" s="1"/>
  <c r="AB7" i="20"/>
  <c r="BI7" i="20" s="1"/>
  <c r="CP7" i="20" s="1"/>
  <c r="AF6" i="20"/>
  <c r="AE6" i="20"/>
  <c r="BL6" i="20" s="1"/>
  <c r="CS6" i="20" s="1"/>
  <c r="AD6" i="20"/>
  <c r="BK6" i="20" s="1"/>
  <c r="CR6" i="20" s="1"/>
  <c r="AC6" i="20"/>
  <c r="BJ6" i="20" s="1"/>
  <c r="CQ6" i="20" s="1"/>
  <c r="AB6" i="20"/>
  <c r="BI6" i="20" s="1"/>
  <c r="CP6" i="20" s="1"/>
  <c r="AF5" i="20"/>
  <c r="AE5" i="20"/>
  <c r="BL5" i="20" s="1"/>
  <c r="CS5" i="20" s="1"/>
  <c r="AD5" i="20"/>
  <c r="BK5" i="20" s="1"/>
  <c r="CR5" i="20" s="1"/>
  <c r="AC5" i="20"/>
  <c r="BJ5" i="20" s="1"/>
  <c r="CQ5" i="20" s="1"/>
  <c r="AB5" i="20"/>
  <c r="BI5" i="20" s="1"/>
  <c r="AF4" i="20"/>
  <c r="AE4" i="20"/>
  <c r="BL4" i="20" s="1"/>
  <c r="CS4" i="20" s="1"/>
  <c r="AD4" i="20"/>
  <c r="BK4" i="20" s="1"/>
  <c r="CR4" i="20" s="1"/>
  <c r="AC4" i="20"/>
  <c r="BJ4" i="20" s="1"/>
  <c r="CQ4" i="20" s="1"/>
  <c r="AB4" i="20"/>
  <c r="BI4" i="20" s="1"/>
  <c r="CP4" i="20" s="1"/>
  <c r="AF3" i="20"/>
  <c r="AE3" i="20"/>
  <c r="BL3" i="20" s="1"/>
  <c r="CS3" i="20" s="1"/>
  <c r="AD3" i="20"/>
  <c r="BK3" i="20" s="1"/>
  <c r="CR3" i="20" s="1"/>
  <c r="AC3" i="20"/>
  <c r="BJ3" i="20" s="1"/>
  <c r="CQ3" i="20" s="1"/>
  <c r="AB3" i="20"/>
  <c r="BI3" i="20" s="1"/>
  <c r="CP3" i="20" s="1"/>
  <c r="D3" i="20" a="1"/>
  <c r="AW37" i="20"/>
  <c r="CD37" i="20" s="1"/>
  <c r="AK37" i="20"/>
  <c r="BR37" i="20" s="1"/>
  <c r="BF37" i="20"/>
  <c r="CM37" i="20" s="1"/>
  <c r="BB37" i="20"/>
  <c r="CI37" i="20" s="1"/>
  <c r="AO37" i="20"/>
  <c r="BV37" i="20" s="1"/>
  <c r="BE36" i="20"/>
  <c r="CL36" i="20" s="1"/>
  <c r="AV36" i="20"/>
  <c r="CC36" i="20" s="1"/>
  <c r="AR36" i="20"/>
  <c r="BY36" i="20" s="1"/>
  <c r="AN36" i="20"/>
  <c r="BU36" i="20" s="1"/>
  <c r="BD35" i="20"/>
  <c r="CK35" i="20" s="1"/>
  <c r="AU35" i="20"/>
  <c r="CB35" i="20" s="1"/>
  <c r="AM35" i="20"/>
  <c r="BT35" i="20" s="1"/>
  <c r="BG34" i="20"/>
  <c r="CN34" i="20" s="1"/>
  <c r="BC34" i="20"/>
  <c r="CJ34" i="20" s="1"/>
  <c r="AT34" i="20"/>
  <c r="CA34" i="20" s="1"/>
  <c r="AL34" i="20"/>
  <c r="BS34" i="20" s="1"/>
  <c r="BF33" i="20"/>
  <c r="CM33" i="20" s="1"/>
  <c r="BB33" i="20"/>
  <c r="CI33" i="20" s="1"/>
  <c r="AS33" i="20"/>
  <c r="BZ33" i="20" s="1"/>
  <c r="D38" i="21" l="1"/>
  <c r="L39" i="20"/>
  <c r="BX46" i="21"/>
  <c r="Q38" i="21"/>
  <c r="AX38" i="21" s="1"/>
  <c r="CT45" i="21"/>
  <c r="J32" i="23"/>
  <c r="Z10" i="23"/>
  <c r="BG10" i="23" s="1"/>
  <c r="CN10" i="23" s="1"/>
  <c r="F32" i="20"/>
  <c r="AM32" i="20" s="1"/>
  <c r="BT32" i="20" s="1"/>
  <c r="J38" i="21"/>
  <c r="AQ38" i="21" s="1"/>
  <c r="CN46" i="21"/>
  <c r="CA45" i="21"/>
  <c r="Q19" i="22"/>
  <c r="AX19" i="22" s="1"/>
  <c r="CS48" i="22"/>
  <c r="CP47" i="22"/>
  <c r="AN33" i="23"/>
  <c r="BU33" i="23" s="1"/>
  <c r="Q33" i="23"/>
  <c r="AX33" i="23" s="1"/>
  <c r="CE33" i="23" s="1"/>
  <c r="CB47" i="23"/>
  <c r="CN46" i="23"/>
  <c r="BS46" i="23"/>
  <c r="BV45" i="23"/>
  <c r="P39" i="21"/>
  <c r="AW39" i="21" s="1"/>
  <c r="CD39" i="21" s="1"/>
  <c r="M39" i="21"/>
  <c r="AT39" i="21" s="1"/>
  <c r="CA39" i="21" s="1"/>
  <c r="H39" i="21"/>
  <c r="AO39" i="21" s="1"/>
  <c r="BV39" i="21" s="1"/>
  <c r="X39" i="21"/>
  <c r="BE39" i="21" s="1"/>
  <c r="CL39" i="21" s="1"/>
  <c r="E39" i="21"/>
  <c r="AL39" i="21" s="1"/>
  <c r="BS39" i="21" s="1"/>
  <c r="CP48" i="21"/>
  <c r="CQ46" i="21"/>
  <c r="CP46" i="21"/>
  <c r="CS48" i="23"/>
  <c r="CQ45" i="23"/>
  <c r="CP45" i="23"/>
  <c r="U36" i="20"/>
  <c r="BB36" i="20" s="1"/>
  <c r="CI36" i="20" s="1"/>
  <c r="U39" i="21"/>
  <c r="BB39" i="21" s="1"/>
  <c r="CI39" i="21" s="1"/>
  <c r="CH45" i="21"/>
  <c r="BZ46" i="21"/>
  <c r="CF47" i="21"/>
  <c r="J16" i="23"/>
  <c r="BT45" i="21"/>
  <c r="CJ45" i="21"/>
  <c r="CE46" i="21"/>
  <c r="CB48" i="21"/>
  <c r="AA3" i="22"/>
  <c r="V32" i="22"/>
  <c r="H40" i="22"/>
  <c r="AO40" i="22" s="1"/>
  <c r="BV40" i="22" s="1"/>
  <c r="CJ46" i="22"/>
  <c r="U4" i="23"/>
  <c r="BB4" i="23" s="1"/>
  <c r="CI4" i="23" s="1"/>
  <c r="R21" i="23"/>
  <c r="N32" i="21"/>
  <c r="AU32" i="21" s="1"/>
  <c r="CB32" i="21" s="1"/>
  <c r="Y38" i="21"/>
  <c r="BF38" i="21" s="1"/>
  <c r="P40" i="21"/>
  <c r="BV45" i="21"/>
  <c r="BR46" i="21"/>
  <c r="CM46" i="21"/>
  <c r="CJ48" i="21"/>
  <c r="K9" i="22"/>
  <c r="AR9" i="22" s="1"/>
  <c r="V38" i="22"/>
  <c r="BC38" i="22" s="1"/>
  <c r="L40" i="22"/>
  <c r="AS40" i="22" s="1"/>
  <c r="BZ40" i="22" s="1"/>
  <c r="CJ48" i="22"/>
  <c r="M7" i="23"/>
  <c r="J21" i="20"/>
  <c r="AQ21" i="20" s="1"/>
  <c r="BX21" i="20" s="1"/>
  <c r="S24" i="20"/>
  <c r="AZ24" i="20" s="1"/>
  <c r="CG24" i="20" s="1"/>
  <c r="J17" i="20"/>
  <c r="R14" i="20"/>
  <c r="AY14" i="20" s="1"/>
  <c r="CF14" i="20" s="1"/>
  <c r="Z11" i="20"/>
  <c r="BG11" i="20" s="1"/>
  <c r="CN11" i="20" s="1"/>
  <c r="L9" i="20"/>
  <c r="T7" i="20"/>
  <c r="L6" i="20"/>
  <c r="D5" i="20"/>
  <c r="T3" i="20"/>
  <c r="J20" i="20"/>
  <c r="J16" i="20"/>
  <c r="AQ16" i="20" s="1"/>
  <c r="BX16" i="20" s="1"/>
  <c r="R13" i="20"/>
  <c r="AY13" i="20" s="1"/>
  <c r="CF13" i="20" s="1"/>
  <c r="Z10" i="20"/>
  <c r="BG10" i="20" s="1"/>
  <c r="CN10" i="20" s="1"/>
  <c r="T8" i="20"/>
  <c r="H7" i="20"/>
  <c r="X5" i="20"/>
  <c r="BE5" i="20" s="1"/>
  <c r="CL5" i="20" s="1"/>
  <c r="P4" i="20"/>
  <c r="AW4" i="20" s="1"/>
  <c r="CD4" i="20" s="1"/>
  <c r="Z15" i="20"/>
  <c r="X3" i="20"/>
  <c r="P6" i="20"/>
  <c r="AW6" i="20" s="1"/>
  <c r="CD6" i="20" s="1"/>
  <c r="R9" i="20"/>
  <c r="AY9" i="20" s="1"/>
  <c r="CF9" i="20" s="1"/>
  <c r="Z14" i="20"/>
  <c r="Y32" i="20"/>
  <c r="BF32" i="20" s="1"/>
  <c r="CM32" i="20" s="1"/>
  <c r="V32" i="20"/>
  <c r="BC32" i="20" s="1"/>
  <c r="CJ32" i="20" s="1"/>
  <c r="J32" i="20"/>
  <c r="AQ32" i="20" s="1"/>
  <c r="BX32" i="20" s="1"/>
  <c r="R10" i="20"/>
  <c r="AA39" i="23"/>
  <c r="BH39" i="23" s="1"/>
  <c r="CO39" i="23" s="1"/>
  <c r="D39" i="23"/>
  <c r="AK39" i="23" s="1"/>
  <c r="BR39" i="23" s="1"/>
  <c r="T39" i="23"/>
  <c r="BA39" i="23" s="1"/>
  <c r="CH39" i="23" s="1"/>
  <c r="L39" i="23"/>
  <c r="D7" i="20"/>
  <c r="D3" i="20"/>
  <c r="H5" i="20"/>
  <c r="AO5" i="20" s="1"/>
  <c r="BV5" i="20" s="1"/>
  <c r="X7" i="20"/>
  <c r="J12" i="20"/>
  <c r="R17" i="20"/>
  <c r="AY17" i="20" s="1"/>
  <c r="CF17" i="20" s="1"/>
  <c r="H38" i="20"/>
  <c r="AO38" i="20" s="1"/>
  <c r="R38" i="20"/>
  <c r="AY38" i="20" s="1"/>
  <c r="L38" i="20"/>
  <c r="L4" i="20"/>
  <c r="AS4" i="20" s="1"/>
  <c r="BZ4" i="20" s="1"/>
  <c r="H3" i="20"/>
  <c r="T5" i="20"/>
  <c r="N8" i="20"/>
  <c r="J13" i="20"/>
  <c r="AQ13" i="20" s="1"/>
  <c r="BX13" i="20" s="1"/>
  <c r="Z19" i="20"/>
  <c r="BG19" i="20" s="1"/>
  <c r="CN19" i="20" s="1"/>
  <c r="V38" i="20"/>
  <c r="BC38" i="20" s="1"/>
  <c r="AN37" i="22"/>
  <c r="BU37" i="22" s="1"/>
  <c r="V37" i="22"/>
  <c r="BC37" i="22" s="1"/>
  <c r="CJ37" i="22" s="1"/>
  <c r="AA38" i="22"/>
  <c r="BH38" i="22" s="1"/>
  <c r="Z38" i="22"/>
  <c r="P38" i="22"/>
  <c r="AW38" i="22" s="1"/>
  <c r="E38" i="22"/>
  <c r="AL38" i="22" s="1"/>
  <c r="U38" i="22"/>
  <c r="BB38" i="22" s="1"/>
  <c r="J38" i="22"/>
  <c r="Q38" i="22"/>
  <c r="AX38" i="22" s="1"/>
  <c r="F38" i="22"/>
  <c r="AM38" i="22" s="1"/>
  <c r="CB48" i="22"/>
  <c r="BS47" i="22"/>
  <c r="CM45" i="22"/>
  <c r="BR45" i="22"/>
  <c r="CN47" i="22"/>
  <c r="CD46" i="22"/>
  <c r="CB45" i="22"/>
  <c r="CA47" i="22"/>
  <c r="BV46" i="22"/>
  <c r="BW45" i="22"/>
  <c r="CT48" i="23"/>
  <c r="CT45" i="23"/>
  <c r="D39" i="20"/>
  <c r="AK39" i="20" s="1"/>
  <c r="BR39" i="20" s="1"/>
  <c r="Y39" i="20"/>
  <c r="F38" i="21"/>
  <c r="AM38" i="21" s="1"/>
  <c r="N38" i="21"/>
  <c r="AU38" i="21" s="1"/>
  <c r="U38" i="21"/>
  <c r="BB38" i="21" s="1"/>
  <c r="CB45" i="21"/>
  <c r="BS46" i="21"/>
  <c r="CH46" i="21"/>
  <c r="CQ45" i="21"/>
  <c r="CQ48" i="21"/>
  <c r="S6" i="22"/>
  <c r="I14" i="22"/>
  <c r="AP14" i="22" s="1"/>
  <c r="X40" i="22"/>
  <c r="BE40" i="22" s="1"/>
  <c r="CL40" i="22" s="1"/>
  <c r="CP45" i="22"/>
  <c r="M3" i="23"/>
  <c r="E6" i="23"/>
  <c r="AL6" i="23" s="1"/>
  <c r="BS6" i="23" s="1"/>
  <c r="U8" i="23"/>
  <c r="BB8" i="23" s="1"/>
  <c r="CI8" i="23" s="1"/>
  <c r="R13" i="23"/>
  <c r="Z18" i="23"/>
  <c r="Z32" i="23"/>
  <c r="BG32" i="23" s="1"/>
  <c r="CN32" i="23" s="1"/>
  <c r="CJ48" i="23"/>
  <c r="CP47" i="23"/>
  <c r="S34" i="20"/>
  <c r="AZ34" i="20" s="1"/>
  <c r="CG34" i="20" s="1"/>
  <c r="I39" i="20"/>
  <c r="AP39" i="20" s="1"/>
  <c r="BW39" i="20" s="1"/>
  <c r="I38" i="21"/>
  <c r="P38" i="21"/>
  <c r="V38" i="21"/>
  <c r="BC38" i="21" s="1"/>
  <c r="K7" i="22"/>
  <c r="AR7" i="22" s="1"/>
  <c r="Q15" i="22"/>
  <c r="F32" i="22"/>
  <c r="CQ45" i="22"/>
  <c r="CT45" i="22"/>
  <c r="E4" i="23"/>
  <c r="U6" i="23"/>
  <c r="R9" i="23"/>
  <c r="AY9" i="23" s="1"/>
  <c r="CF9" i="23" s="1"/>
  <c r="Z14" i="23"/>
  <c r="BG14" i="23" s="1"/>
  <c r="CN14" i="23" s="1"/>
  <c r="J20" i="23"/>
  <c r="F32" i="23"/>
  <c r="H38" i="23"/>
  <c r="AO38" i="23" s="1"/>
  <c r="CQ47" i="23"/>
  <c r="E38" i="21"/>
  <c r="AL38" i="21" s="1"/>
  <c r="L38" i="21"/>
  <c r="AS38" i="21" s="1"/>
  <c r="T38" i="21"/>
  <c r="BA38" i="21" s="1"/>
  <c r="Z38" i="21"/>
  <c r="BG38" i="21" s="1"/>
  <c r="S4" i="22"/>
  <c r="I10" i="22"/>
  <c r="AP10" i="22" s="1"/>
  <c r="Y20" i="22"/>
  <c r="BF20" i="22" s="1"/>
  <c r="CQ47" i="22"/>
  <c r="M5" i="23"/>
  <c r="E8" i="23"/>
  <c r="AL8" i="23" s="1"/>
  <c r="BS8" i="23" s="1"/>
  <c r="J12" i="23"/>
  <c r="AQ12" i="23" s="1"/>
  <c r="BX12" i="23" s="1"/>
  <c r="R17" i="23"/>
  <c r="AY17" i="23" s="1"/>
  <c r="CF17" i="23" s="1"/>
  <c r="S24" i="23"/>
  <c r="V32" i="23"/>
  <c r="BC32" i="23" s="1"/>
  <c r="CJ32" i="23" s="1"/>
  <c r="AA39" i="22"/>
  <c r="BH39" i="22" s="1"/>
  <c r="CO39" i="22" s="1"/>
  <c r="X39" i="22"/>
  <c r="BE39" i="22" s="1"/>
  <c r="CL39" i="22" s="1"/>
  <c r="P39" i="22"/>
  <c r="AW39" i="22" s="1"/>
  <c r="CD39" i="22" s="1"/>
  <c r="H39" i="22"/>
  <c r="AO39" i="22" s="1"/>
  <c r="BV39" i="22" s="1"/>
  <c r="U39" i="22"/>
  <c r="BB39" i="22" s="1"/>
  <c r="CI39" i="22" s="1"/>
  <c r="M39" i="22"/>
  <c r="AT39" i="22" s="1"/>
  <c r="CA39" i="22" s="1"/>
  <c r="E39" i="22"/>
  <c r="T39" i="22"/>
  <c r="BA39" i="22" s="1"/>
  <c r="CH39" i="22" s="1"/>
  <c r="L39" i="22"/>
  <c r="AS39" i="22" s="1"/>
  <c r="BZ39" i="22" s="1"/>
  <c r="D39" i="22"/>
  <c r="AK39" i="22" s="1"/>
  <c r="BR39" i="22" s="1"/>
  <c r="Y39" i="22"/>
  <c r="Q39" i="22"/>
  <c r="AX39" i="22" s="1"/>
  <c r="CE39" i="22" s="1"/>
  <c r="I39" i="22"/>
  <c r="AP39" i="22" s="1"/>
  <c r="BW39" i="22" s="1"/>
  <c r="AN34" i="20"/>
  <c r="BU34" i="20" s="1"/>
  <c r="L3" i="20"/>
  <c r="D4" i="20"/>
  <c r="T4" i="20"/>
  <c r="BA4" i="20" s="1"/>
  <c r="CH4" i="20" s="1"/>
  <c r="L5" i="20"/>
  <c r="AS5" i="20" s="1"/>
  <c r="BZ5" i="20" s="1"/>
  <c r="D6" i="20"/>
  <c r="T6" i="20"/>
  <c r="BA6" i="20" s="1"/>
  <c r="CH6" i="20" s="1"/>
  <c r="L7" i="20"/>
  <c r="AS7" i="20" s="1"/>
  <c r="BZ7" i="20" s="1"/>
  <c r="D8" i="20"/>
  <c r="Y8" i="20"/>
  <c r="Z9" i="20"/>
  <c r="BG9" i="20" s="1"/>
  <c r="CN9" i="20" s="1"/>
  <c r="J11" i="20"/>
  <c r="AQ11" i="20" s="1"/>
  <c r="BX11" i="20" s="1"/>
  <c r="R12" i="20"/>
  <c r="AY12" i="20" s="1"/>
  <c r="CF12" i="20" s="1"/>
  <c r="Z13" i="20"/>
  <c r="J15" i="20"/>
  <c r="AQ15" i="20" s="1"/>
  <c r="BX15" i="20" s="1"/>
  <c r="R16" i="20"/>
  <c r="AY16" i="20" s="1"/>
  <c r="CF16" i="20" s="1"/>
  <c r="R18" i="20"/>
  <c r="AY18" i="20" s="1"/>
  <c r="CF18" i="20" s="1"/>
  <c r="AA38" i="20"/>
  <c r="Z38" i="20"/>
  <c r="BG38" i="20" s="1"/>
  <c r="U38" i="20"/>
  <c r="BB38" i="20" s="1"/>
  <c r="P38" i="20"/>
  <c r="AW38" i="20" s="1"/>
  <c r="J38" i="20"/>
  <c r="AQ38" i="20" s="1"/>
  <c r="E38" i="20"/>
  <c r="AL38" i="20" s="1"/>
  <c r="Y38" i="20"/>
  <c r="BF38" i="20" s="1"/>
  <c r="T38" i="20"/>
  <c r="BA38" i="20" s="1"/>
  <c r="N38" i="20"/>
  <c r="AU38" i="20" s="1"/>
  <c r="I38" i="20"/>
  <c r="AP38" i="20" s="1"/>
  <c r="D38" i="20"/>
  <c r="AK38" i="20" s="1"/>
  <c r="M38" i="20"/>
  <c r="AT38" i="20" s="1"/>
  <c r="X38" i="20"/>
  <c r="BE38" i="20" s="1"/>
  <c r="AA40" i="20"/>
  <c r="BH40" i="20" s="1"/>
  <c r="CO40" i="20" s="1"/>
  <c r="X40" i="20"/>
  <c r="BE40" i="20" s="1"/>
  <c r="CL40" i="20" s="1"/>
  <c r="H40" i="20"/>
  <c r="AO40" i="20" s="1"/>
  <c r="BV40" i="20" s="1"/>
  <c r="T40" i="20"/>
  <c r="D40" i="20"/>
  <c r="AK40" i="20" s="1"/>
  <c r="BR40" i="20" s="1"/>
  <c r="O45" i="22"/>
  <c r="AA45" i="22"/>
  <c r="K45" i="22"/>
  <c r="S26" i="20"/>
  <c r="K22" i="20"/>
  <c r="Z20" i="20"/>
  <c r="BG20" i="20" s="1"/>
  <c r="CN20" i="20" s="1"/>
  <c r="R19" i="20"/>
  <c r="AY19" i="20" s="1"/>
  <c r="CF19" i="20" s="1"/>
  <c r="J18" i="20"/>
  <c r="AA25" i="20"/>
  <c r="Z21" i="20"/>
  <c r="BG21" i="20" s="1"/>
  <c r="CN21" i="20" s="1"/>
  <c r="R20" i="20"/>
  <c r="AY20" i="20" s="1"/>
  <c r="CF20" i="20" s="1"/>
  <c r="J19" i="20"/>
  <c r="Z17" i="20"/>
  <c r="P3" i="20"/>
  <c r="H4" i="20"/>
  <c r="AO4" i="20" s="1"/>
  <c r="BV4" i="20" s="1"/>
  <c r="X4" i="20"/>
  <c r="P5" i="20"/>
  <c r="H6" i="20"/>
  <c r="AO6" i="20" s="1"/>
  <c r="BV6" i="20" s="1"/>
  <c r="X6" i="20"/>
  <c r="BE6" i="20" s="1"/>
  <c r="CL6" i="20" s="1"/>
  <c r="P7" i="20"/>
  <c r="I8" i="20"/>
  <c r="F9" i="20"/>
  <c r="AM9" i="20" s="1"/>
  <c r="BT9" i="20" s="1"/>
  <c r="J10" i="20"/>
  <c r="R11" i="20"/>
  <c r="Z12" i="20"/>
  <c r="J14" i="20"/>
  <c r="AQ14" i="20" s="1"/>
  <c r="BX14" i="20" s="1"/>
  <c r="R15" i="20"/>
  <c r="AY15" i="20" s="1"/>
  <c r="CF15" i="20" s="1"/>
  <c r="Z16" i="20"/>
  <c r="Z18" i="20"/>
  <c r="R21" i="20"/>
  <c r="AY21" i="20" s="1"/>
  <c r="CF21" i="20" s="1"/>
  <c r="F38" i="20"/>
  <c r="AM38" i="20" s="1"/>
  <c r="Q38" i="20"/>
  <c r="AX38" i="20" s="1"/>
  <c r="AA39" i="20"/>
  <c r="BH39" i="20" s="1"/>
  <c r="CO39" i="20" s="1"/>
  <c r="X39" i="20"/>
  <c r="BE39" i="20" s="1"/>
  <c r="CL39" i="20" s="1"/>
  <c r="P39" i="20"/>
  <c r="AW39" i="20" s="1"/>
  <c r="CD39" i="20" s="1"/>
  <c r="H39" i="20"/>
  <c r="U39" i="20"/>
  <c r="M39" i="20"/>
  <c r="AT39" i="20" s="1"/>
  <c r="CA39" i="20" s="1"/>
  <c r="E39" i="20"/>
  <c r="AL39" i="20" s="1"/>
  <c r="BS39" i="20" s="1"/>
  <c r="Q39" i="20"/>
  <c r="L40" i="20"/>
  <c r="Q33" i="21"/>
  <c r="AX33" i="21" s="1"/>
  <c r="CE33" i="21" s="1"/>
  <c r="AK33" i="21"/>
  <c r="BR33" i="21" s="1"/>
  <c r="AK37" i="21"/>
  <c r="BR37" i="21" s="1"/>
  <c r="V37" i="21"/>
  <c r="BC37" i="21" s="1"/>
  <c r="CJ37" i="21" s="1"/>
  <c r="K23" i="20"/>
  <c r="AR23" i="20" s="1"/>
  <c r="BY23" i="20" s="1"/>
  <c r="R32" i="21"/>
  <c r="AY32" i="21" s="1"/>
  <c r="CF32" i="21" s="1"/>
  <c r="N32" i="20"/>
  <c r="AU32" i="20" s="1"/>
  <c r="CB32" i="20" s="1"/>
  <c r="F32" i="21"/>
  <c r="AM32" i="21" s="1"/>
  <c r="BT32" i="21" s="1"/>
  <c r="V32" i="21"/>
  <c r="BC32" i="21" s="1"/>
  <c r="CJ32" i="21" s="1"/>
  <c r="AA39" i="21"/>
  <c r="BH39" i="21" s="1"/>
  <c r="CO39" i="21" s="1"/>
  <c r="Y39" i="21"/>
  <c r="BF39" i="21" s="1"/>
  <c r="CM39" i="21" s="1"/>
  <c r="I39" i="21"/>
  <c r="AP39" i="21" s="1"/>
  <c r="BW39" i="21" s="1"/>
  <c r="Q39" i="21"/>
  <c r="AX39" i="21" s="1"/>
  <c r="CE39" i="21" s="1"/>
  <c r="AA40" i="21"/>
  <c r="BH40" i="21" s="1"/>
  <c r="CO40" i="21" s="1"/>
  <c r="L40" i="21"/>
  <c r="AS40" i="21" s="1"/>
  <c r="BZ40" i="21" s="1"/>
  <c r="T40" i="21"/>
  <c r="BA40" i="21" s="1"/>
  <c r="CH40" i="21" s="1"/>
  <c r="CM48" i="21"/>
  <c r="CF48" i="21"/>
  <c r="CN47" i="21"/>
  <c r="BX47" i="21"/>
  <c r="CL46" i="21"/>
  <c r="CF46" i="21"/>
  <c r="CA46" i="21"/>
  <c r="BV46" i="21"/>
  <c r="CN45" i="21"/>
  <c r="CI45" i="21"/>
  <c r="CD45" i="21"/>
  <c r="BX45" i="21"/>
  <c r="BS45" i="21"/>
  <c r="BW45" i="21"/>
  <c r="CE45" i="21"/>
  <c r="CL45" i="21"/>
  <c r="BT46" i="21"/>
  <c r="CB46" i="21"/>
  <c r="CI46" i="21"/>
  <c r="BT47" i="21"/>
  <c r="BT48" i="21"/>
  <c r="CN48" i="21"/>
  <c r="AA40" i="23"/>
  <c r="BH40" i="23" s="1"/>
  <c r="CO40" i="23" s="1"/>
  <c r="L40" i="23"/>
  <c r="X40" i="23"/>
  <c r="BE40" i="23" s="1"/>
  <c r="CL40" i="23" s="1"/>
  <c r="H40" i="23"/>
  <c r="AO40" i="23" s="1"/>
  <c r="BV40" i="23" s="1"/>
  <c r="T40" i="23"/>
  <c r="BA40" i="23" s="1"/>
  <c r="CH40" i="23" s="1"/>
  <c r="D40" i="23"/>
  <c r="P40" i="23"/>
  <c r="AW40" i="23" s="1"/>
  <c r="CD40" i="23" s="1"/>
  <c r="R32" i="20"/>
  <c r="AY32" i="20" s="1"/>
  <c r="CF32" i="20" s="1"/>
  <c r="J32" i="21"/>
  <c r="AQ32" i="21" s="1"/>
  <c r="BX32" i="21" s="1"/>
  <c r="Z32" i="21"/>
  <c r="BG32" i="21" s="1"/>
  <c r="CN32" i="21" s="1"/>
  <c r="H38" i="21"/>
  <c r="AO38" i="21" s="1"/>
  <c r="M38" i="21"/>
  <c r="AT38" i="21" s="1"/>
  <c r="R38" i="21"/>
  <c r="AY38" i="21" s="1"/>
  <c r="X38" i="21"/>
  <c r="D39" i="21"/>
  <c r="AK39" i="21" s="1"/>
  <c r="BR39" i="21" s="1"/>
  <c r="L39" i="21"/>
  <c r="AS39" i="21" s="1"/>
  <c r="BZ39" i="21" s="1"/>
  <c r="T39" i="21"/>
  <c r="BA39" i="21" s="1"/>
  <c r="CH39" i="21" s="1"/>
  <c r="D40" i="21"/>
  <c r="AK40" i="21" s="1"/>
  <c r="BR40" i="21" s="1"/>
  <c r="X40" i="21"/>
  <c r="BE40" i="21" s="1"/>
  <c r="CL40" i="21" s="1"/>
  <c r="BR45" i="21"/>
  <c r="BZ45" i="21"/>
  <c r="CF45" i="21"/>
  <c r="CM45" i="21"/>
  <c r="BW46" i="21"/>
  <c r="CD46" i="21"/>
  <c r="CJ46" i="21"/>
  <c r="CB47" i="21"/>
  <c r="BX48" i="21"/>
  <c r="CS48" i="21"/>
  <c r="CP47" i="21"/>
  <c r="CP45" i="21"/>
  <c r="CQ47" i="21"/>
  <c r="K5" i="22"/>
  <c r="AR5" i="22" s="1"/>
  <c r="AA7" i="22"/>
  <c r="BH7" i="22" s="1"/>
  <c r="Q11" i="22"/>
  <c r="AX11" i="22" s="1"/>
  <c r="Y16" i="22"/>
  <c r="BF16" i="22" s="1"/>
  <c r="I22" i="22"/>
  <c r="AP22" i="22" s="1"/>
  <c r="J32" i="22"/>
  <c r="Z32" i="22"/>
  <c r="BG32" i="22" s="1"/>
  <c r="CN32" i="22" s="1"/>
  <c r="H38" i="22"/>
  <c r="AO38" i="22" s="1"/>
  <c r="M38" i="22"/>
  <c r="AT38" i="22" s="1"/>
  <c r="R38" i="22"/>
  <c r="AY38" i="22" s="1"/>
  <c r="X38" i="22"/>
  <c r="BE38" i="22" s="1"/>
  <c r="P40" i="22"/>
  <c r="AW40" i="22" s="1"/>
  <c r="CD40" i="22" s="1"/>
  <c r="BS45" i="22"/>
  <c r="BX45" i="22"/>
  <c r="CD45" i="22"/>
  <c r="CI45" i="22"/>
  <c r="CN45" i="22"/>
  <c r="BX46" i="22"/>
  <c r="CE46" i="22"/>
  <c r="CL46" i="22"/>
  <c r="BV47" i="22"/>
  <c r="CB47" i="22"/>
  <c r="BT48" i="22"/>
  <c r="M38" i="23"/>
  <c r="AT38" i="23" s="1"/>
  <c r="CA45" i="23"/>
  <c r="BX46" i="23"/>
  <c r="BV47" i="23"/>
  <c r="K3" i="22"/>
  <c r="AA5" i="22"/>
  <c r="BH5" i="22" s="1"/>
  <c r="S8" i="22"/>
  <c r="Y12" i="22"/>
  <c r="BF12" i="22" s="1"/>
  <c r="I18" i="22"/>
  <c r="AP18" i="22" s="1"/>
  <c r="AA26" i="22"/>
  <c r="BH26" i="22" s="1"/>
  <c r="N32" i="22"/>
  <c r="AU32" i="22" s="1"/>
  <c r="CB32" i="22" s="1"/>
  <c r="D38" i="22"/>
  <c r="AK38" i="22" s="1"/>
  <c r="I38" i="22"/>
  <c r="AP38" i="22" s="1"/>
  <c r="N38" i="22"/>
  <c r="AU38" i="22" s="1"/>
  <c r="T38" i="22"/>
  <c r="Y38" i="22"/>
  <c r="BF38" i="22" s="1"/>
  <c r="D40" i="22"/>
  <c r="AK40" i="22" s="1"/>
  <c r="BR40" i="22" s="1"/>
  <c r="T40" i="22"/>
  <c r="BA40" i="22" s="1"/>
  <c r="CH40" i="22" s="1"/>
  <c r="BT45" i="22"/>
  <c r="BZ45" i="22"/>
  <c r="CE45" i="22"/>
  <c r="CJ45" i="22"/>
  <c r="BS46" i="22"/>
  <c r="BZ46" i="22"/>
  <c r="CF46" i="22"/>
  <c r="CN46" i="22"/>
  <c r="BW47" i="22"/>
  <c r="CD47" i="22"/>
  <c r="CF45" i="23"/>
  <c r="CD46" i="23"/>
  <c r="R32" i="22"/>
  <c r="CM48" i="22"/>
  <c r="CN48" i="22"/>
  <c r="BX48" i="22"/>
  <c r="CF47" i="22"/>
  <c r="BZ47" i="22"/>
  <c r="BT47" i="22"/>
  <c r="CM46" i="22"/>
  <c r="CH46" i="22"/>
  <c r="CB46" i="22"/>
  <c r="BW46" i="22"/>
  <c r="BR46" i="22"/>
  <c r="BV45" i="22"/>
  <c r="CA45" i="22"/>
  <c r="CF45" i="22"/>
  <c r="CL45" i="22"/>
  <c r="BT46" i="22"/>
  <c r="CA46" i="22"/>
  <c r="CI46" i="22"/>
  <c r="BR47" i="22"/>
  <c r="BX47" i="22"/>
  <c r="CJ47" i="22"/>
  <c r="CF48" i="22"/>
  <c r="V37" i="23"/>
  <c r="BC37" i="23" s="1"/>
  <c r="CJ37" i="23" s="1"/>
  <c r="AN37" i="23"/>
  <c r="BU37" i="23" s="1"/>
  <c r="AA38" i="23"/>
  <c r="BH38" i="23" s="1"/>
  <c r="V38" i="23"/>
  <c r="BC38" i="23" s="1"/>
  <c r="Q38" i="23"/>
  <c r="AX38" i="23" s="1"/>
  <c r="L38" i="23"/>
  <c r="AS38" i="23" s="1"/>
  <c r="F38" i="23"/>
  <c r="AM38" i="23" s="1"/>
  <c r="Z38" i="23"/>
  <c r="BG38" i="23" s="1"/>
  <c r="U38" i="23"/>
  <c r="BB38" i="23" s="1"/>
  <c r="P38" i="23"/>
  <c r="AW38" i="23" s="1"/>
  <c r="J38" i="23"/>
  <c r="AQ38" i="23" s="1"/>
  <c r="E38" i="23"/>
  <c r="AL38" i="23" s="1"/>
  <c r="Y38" i="23"/>
  <c r="BF38" i="23" s="1"/>
  <c r="T38" i="23"/>
  <c r="BA38" i="23" s="1"/>
  <c r="N38" i="23"/>
  <c r="AU38" i="23" s="1"/>
  <c r="I38" i="23"/>
  <c r="AP38" i="23" s="1"/>
  <c r="D38" i="23"/>
  <c r="AK38" i="23" s="1"/>
  <c r="X38" i="23"/>
  <c r="BE38" i="23" s="1"/>
  <c r="CM48" i="23"/>
  <c r="CF48" i="23"/>
  <c r="CN47" i="23"/>
  <c r="CA47" i="23"/>
  <c r="BT47" i="23"/>
  <c r="CM46" i="23"/>
  <c r="CH46" i="23"/>
  <c r="CB46" i="23"/>
  <c r="BW46" i="23"/>
  <c r="BR46" i="23"/>
  <c r="CJ45" i="23"/>
  <c r="CE45" i="23"/>
  <c r="BZ45" i="23"/>
  <c r="BT45" i="23"/>
  <c r="CB48" i="23"/>
  <c r="CJ47" i="23"/>
  <c r="BX47" i="23"/>
  <c r="BS47" i="23"/>
  <c r="CL46" i="23"/>
  <c r="CF46" i="23"/>
  <c r="CA46" i="23"/>
  <c r="BV46" i="23"/>
  <c r="CN45" i="23"/>
  <c r="CI45" i="23"/>
  <c r="CD45" i="23"/>
  <c r="BX45" i="23"/>
  <c r="BS45" i="23"/>
  <c r="CN48" i="23"/>
  <c r="BX48" i="23"/>
  <c r="CF47" i="23"/>
  <c r="BW47" i="23"/>
  <c r="BR47" i="23"/>
  <c r="CJ46" i="23"/>
  <c r="CE46" i="23"/>
  <c r="BZ46" i="23"/>
  <c r="BT46" i="23"/>
  <c r="CM45" i="23"/>
  <c r="CH45" i="23"/>
  <c r="CB45" i="23"/>
  <c r="BW45" i="23"/>
  <c r="BR45" i="23"/>
  <c r="CL45" i="23"/>
  <c r="CI46" i="23"/>
  <c r="BT48" i="23"/>
  <c r="Q3" i="23"/>
  <c r="I4" i="23"/>
  <c r="AP4" i="23" s="1"/>
  <c r="BW4" i="23" s="1"/>
  <c r="Y4" i="23"/>
  <c r="BF4" i="23" s="1"/>
  <c r="CM4" i="23" s="1"/>
  <c r="Q5" i="23"/>
  <c r="I6" i="23"/>
  <c r="AP6" i="23" s="1"/>
  <c r="BW6" i="23" s="1"/>
  <c r="Y6" i="23"/>
  <c r="BF6" i="23" s="1"/>
  <c r="CM6" i="23" s="1"/>
  <c r="Q7" i="23"/>
  <c r="AX7" i="23" s="1"/>
  <c r="CE7" i="23" s="1"/>
  <c r="I8" i="23"/>
  <c r="Y8" i="23"/>
  <c r="BF8" i="23" s="1"/>
  <c r="CM8" i="23" s="1"/>
  <c r="Z9" i="23"/>
  <c r="BG9" i="23" s="1"/>
  <c r="CN9" i="23" s="1"/>
  <c r="J11" i="23"/>
  <c r="AQ11" i="23" s="1"/>
  <c r="BX11" i="23" s="1"/>
  <c r="R12" i="23"/>
  <c r="Z13" i="23"/>
  <c r="BG13" i="23" s="1"/>
  <c r="CN13" i="23" s="1"/>
  <c r="J15" i="23"/>
  <c r="AQ15" i="23" s="1"/>
  <c r="BX15" i="23" s="1"/>
  <c r="R16" i="23"/>
  <c r="AY16" i="23" s="1"/>
  <c r="CF16" i="23" s="1"/>
  <c r="Z17" i="23"/>
  <c r="BG17" i="23" s="1"/>
  <c r="CN17" i="23" s="1"/>
  <c r="J19" i="23"/>
  <c r="AQ19" i="23" s="1"/>
  <c r="BX19" i="23" s="1"/>
  <c r="R20" i="23"/>
  <c r="AY20" i="23" s="1"/>
  <c r="CF20" i="23" s="1"/>
  <c r="Z21" i="23"/>
  <c r="BG21" i="23" s="1"/>
  <c r="CN21" i="23" s="1"/>
  <c r="AA25" i="23"/>
  <c r="N32" i="23"/>
  <c r="AU32" i="23" s="1"/>
  <c r="CB32" i="23" s="1"/>
  <c r="E39" i="23"/>
  <c r="AL39" i="23" s="1"/>
  <c r="BS39" i="23" s="1"/>
  <c r="M39" i="23"/>
  <c r="AT39" i="23" s="1"/>
  <c r="CA39" i="23" s="1"/>
  <c r="U39" i="23"/>
  <c r="BB39" i="23" s="1"/>
  <c r="CI39" i="23" s="1"/>
  <c r="CP46" i="23"/>
  <c r="CP48" i="23"/>
  <c r="CP46" i="22"/>
  <c r="CP48" i="22"/>
  <c r="E3" i="23"/>
  <c r="U3" i="23"/>
  <c r="M4" i="23"/>
  <c r="AT4" i="23" s="1"/>
  <c r="CA4" i="23" s="1"/>
  <c r="E5" i="23"/>
  <c r="U5" i="23"/>
  <c r="BB5" i="23" s="1"/>
  <c r="CI5" i="23" s="1"/>
  <c r="M6" i="23"/>
  <c r="AT6" i="23" s="1"/>
  <c r="CA6" i="23" s="1"/>
  <c r="E7" i="23"/>
  <c r="AL7" i="23" s="1"/>
  <c r="BS7" i="23" s="1"/>
  <c r="U7" i="23"/>
  <c r="M8" i="23"/>
  <c r="AT8" i="23" s="1"/>
  <c r="CA8" i="23" s="1"/>
  <c r="F9" i="23"/>
  <c r="AM9" i="23" s="1"/>
  <c r="BT9" i="23" s="1"/>
  <c r="J10" i="23"/>
  <c r="AQ10" i="23" s="1"/>
  <c r="BX10" i="23" s="1"/>
  <c r="R11" i="23"/>
  <c r="Z12" i="23"/>
  <c r="BG12" i="23" s="1"/>
  <c r="CN12" i="23" s="1"/>
  <c r="J14" i="23"/>
  <c r="AQ14" i="23" s="1"/>
  <c r="BX14" i="23" s="1"/>
  <c r="R15" i="23"/>
  <c r="AY15" i="23" s="1"/>
  <c r="CF15" i="23" s="1"/>
  <c r="Z16" i="23"/>
  <c r="J18" i="23"/>
  <c r="AQ18" i="23" s="1"/>
  <c r="BX18" i="23" s="1"/>
  <c r="R19" i="23"/>
  <c r="AY19" i="23" s="1"/>
  <c r="CF19" i="23" s="1"/>
  <c r="Z20" i="23"/>
  <c r="BG20" i="23" s="1"/>
  <c r="CN20" i="23" s="1"/>
  <c r="K22" i="23"/>
  <c r="AR22" i="23" s="1"/>
  <c r="BY22" i="23" s="1"/>
  <c r="R32" i="23"/>
  <c r="AY32" i="23" s="1"/>
  <c r="CF32" i="23" s="1"/>
  <c r="H39" i="23"/>
  <c r="AO39" i="23" s="1"/>
  <c r="BV39" i="23" s="1"/>
  <c r="P39" i="23"/>
  <c r="AW39" i="23" s="1"/>
  <c r="CD39" i="23" s="1"/>
  <c r="X39" i="23"/>
  <c r="CQ46" i="23"/>
  <c r="CQ48" i="23"/>
  <c r="CQ46" i="22"/>
  <c r="CQ48" i="22"/>
  <c r="I3" i="23"/>
  <c r="Y3" i="23"/>
  <c r="Q4" i="23"/>
  <c r="AX4" i="23" s="1"/>
  <c r="CE4" i="23" s="1"/>
  <c r="I5" i="23"/>
  <c r="Y5" i="23"/>
  <c r="BF5" i="23" s="1"/>
  <c r="CM5" i="23" s="1"/>
  <c r="Q6" i="23"/>
  <c r="AX6" i="23" s="1"/>
  <c r="CE6" i="23" s="1"/>
  <c r="I7" i="23"/>
  <c r="AP7" i="23" s="1"/>
  <c r="BW7" i="23" s="1"/>
  <c r="Y7" i="23"/>
  <c r="BF7" i="23" s="1"/>
  <c r="CM7" i="23" s="1"/>
  <c r="Q8" i="23"/>
  <c r="AX8" i="23" s="1"/>
  <c r="CE8" i="23" s="1"/>
  <c r="L9" i="23"/>
  <c r="AS9" i="23" s="1"/>
  <c r="BZ9" i="23" s="1"/>
  <c r="R10" i="23"/>
  <c r="AY10" i="23" s="1"/>
  <c r="CF10" i="23" s="1"/>
  <c r="Z11" i="23"/>
  <c r="J13" i="23"/>
  <c r="AQ13" i="23" s="1"/>
  <c r="BX13" i="23" s="1"/>
  <c r="R14" i="23"/>
  <c r="AY14" i="23" s="1"/>
  <c r="CF14" i="23" s="1"/>
  <c r="Z15" i="23"/>
  <c r="BG15" i="23" s="1"/>
  <c r="CN15" i="23" s="1"/>
  <c r="J17" i="23"/>
  <c r="AQ17" i="23" s="1"/>
  <c r="BX17" i="23" s="1"/>
  <c r="R18" i="23"/>
  <c r="AY18" i="23" s="1"/>
  <c r="CF18" i="23" s="1"/>
  <c r="Z19" i="23"/>
  <c r="BG19" i="23" s="1"/>
  <c r="CN19" i="23" s="1"/>
  <c r="J21" i="23"/>
  <c r="AQ21" i="23" s="1"/>
  <c r="BX21" i="23" s="1"/>
  <c r="K23" i="23"/>
  <c r="I39" i="23"/>
  <c r="AP39" i="23" s="1"/>
  <c r="BW39" i="23" s="1"/>
  <c r="Q39" i="23"/>
  <c r="AX39" i="23" s="1"/>
  <c r="CE39" i="23" s="1"/>
  <c r="Y39" i="23"/>
  <c r="BF39" i="23" s="1"/>
  <c r="CM39" i="23" s="1"/>
  <c r="F3" i="23"/>
  <c r="J3" i="23"/>
  <c r="N3" i="23"/>
  <c r="R3" i="23"/>
  <c r="V3" i="23"/>
  <c r="Z3" i="23"/>
  <c r="F4" i="23"/>
  <c r="AM4" i="23" s="1"/>
  <c r="BT4" i="23" s="1"/>
  <c r="J4" i="23"/>
  <c r="AQ4" i="23" s="1"/>
  <c r="BX4" i="23" s="1"/>
  <c r="N4" i="23"/>
  <c r="AU4" i="23" s="1"/>
  <c r="CB4" i="23" s="1"/>
  <c r="R4" i="23"/>
  <c r="AY4" i="23" s="1"/>
  <c r="CF4" i="23" s="1"/>
  <c r="V4" i="23"/>
  <c r="BC4" i="23" s="1"/>
  <c r="CJ4" i="23" s="1"/>
  <c r="Z4" i="23"/>
  <c r="BG4" i="23" s="1"/>
  <c r="CN4" i="23" s="1"/>
  <c r="F5" i="23"/>
  <c r="AM5" i="23" s="1"/>
  <c r="BT5" i="23" s="1"/>
  <c r="J5" i="23"/>
  <c r="AQ5" i="23" s="1"/>
  <c r="BX5" i="23" s="1"/>
  <c r="N5" i="23"/>
  <c r="AU5" i="23" s="1"/>
  <c r="CB5" i="23" s="1"/>
  <c r="R5" i="23"/>
  <c r="AY5" i="23" s="1"/>
  <c r="CF5" i="23" s="1"/>
  <c r="V5" i="23"/>
  <c r="BC5" i="23" s="1"/>
  <c r="CJ5" i="23" s="1"/>
  <c r="Z5" i="23"/>
  <c r="BG5" i="23" s="1"/>
  <c r="CN5" i="23" s="1"/>
  <c r="F6" i="23"/>
  <c r="AM6" i="23" s="1"/>
  <c r="BT6" i="23" s="1"/>
  <c r="J6" i="23"/>
  <c r="AQ6" i="23" s="1"/>
  <c r="BX6" i="23" s="1"/>
  <c r="N6" i="23"/>
  <c r="AU6" i="23" s="1"/>
  <c r="CB6" i="23" s="1"/>
  <c r="R6" i="23"/>
  <c r="AY6" i="23" s="1"/>
  <c r="CF6" i="23" s="1"/>
  <c r="V6" i="23"/>
  <c r="BC6" i="23" s="1"/>
  <c r="CJ6" i="23" s="1"/>
  <c r="Z6" i="23"/>
  <c r="BG6" i="23" s="1"/>
  <c r="CN6" i="23" s="1"/>
  <c r="F7" i="23"/>
  <c r="AM7" i="23" s="1"/>
  <c r="BT7" i="23" s="1"/>
  <c r="J7" i="23"/>
  <c r="AQ7" i="23" s="1"/>
  <c r="BX7" i="23" s="1"/>
  <c r="N7" i="23"/>
  <c r="AU7" i="23" s="1"/>
  <c r="CB7" i="23" s="1"/>
  <c r="R7" i="23"/>
  <c r="AY7" i="23" s="1"/>
  <c r="CF7" i="23" s="1"/>
  <c r="V7" i="23"/>
  <c r="BC7" i="23" s="1"/>
  <c r="CJ7" i="23" s="1"/>
  <c r="Z7" i="23"/>
  <c r="BG7" i="23" s="1"/>
  <c r="CN7" i="23" s="1"/>
  <c r="F8" i="23"/>
  <c r="AM8" i="23" s="1"/>
  <c r="BT8" i="23" s="1"/>
  <c r="J8" i="23"/>
  <c r="AQ8" i="23" s="1"/>
  <c r="BX8" i="23" s="1"/>
  <c r="N8" i="23"/>
  <c r="AU8" i="23" s="1"/>
  <c r="CB8" i="23" s="1"/>
  <c r="R8" i="23"/>
  <c r="AY8" i="23" s="1"/>
  <c r="CF8" i="23" s="1"/>
  <c r="V8" i="23"/>
  <c r="BC8" i="23" s="1"/>
  <c r="CJ8" i="23" s="1"/>
  <c r="Z8" i="23"/>
  <c r="BG8" i="23" s="1"/>
  <c r="CN8" i="23" s="1"/>
  <c r="H9" i="23"/>
  <c r="AO9" i="23" s="1"/>
  <c r="BV9" i="23" s="1"/>
  <c r="M9" i="23"/>
  <c r="AT9" i="23" s="1"/>
  <c r="CA9" i="23" s="1"/>
  <c r="T9" i="23"/>
  <c r="BA9" i="23" s="1"/>
  <c r="CH9" i="23" s="1"/>
  <c r="D10" i="23"/>
  <c r="AK10" i="23" s="1"/>
  <c r="BR10" i="23" s="1"/>
  <c r="L10" i="23"/>
  <c r="AS10" i="23" s="1"/>
  <c r="BZ10" i="23" s="1"/>
  <c r="T10" i="23"/>
  <c r="BA10" i="23" s="1"/>
  <c r="CH10" i="23" s="1"/>
  <c r="D11" i="23"/>
  <c r="AK11" i="23" s="1"/>
  <c r="L11" i="23"/>
  <c r="AS11" i="23" s="1"/>
  <c r="BZ11" i="23" s="1"/>
  <c r="T11" i="23"/>
  <c r="BA11" i="23" s="1"/>
  <c r="CH11" i="23" s="1"/>
  <c r="D12" i="23"/>
  <c r="AK12" i="23" s="1"/>
  <c r="L12" i="23"/>
  <c r="AS12" i="23" s="1"/>
  <c r="BZ12" i="23" s="1"/>
  <c r="T12" i="23"/>
  <c r="BA12" i="23" s="1"/>
  <c r="CH12" i="23" s="1"/>
  <c r="D13" i="23"/>
  <c r="AK13" i="23" s="1"/>
  <c r="L13" i="23"/>
  <c r="AS13" i="23" s="1"/>
  <c r="BZ13" i="23" s="1"/>
  <c r="T13" i="23"/>
  <c r="BA13" i="23" s="1"/>
  <c r="CH13" i="23" s="1"/>
  <c r="D14" i="23"/>
  <c r="L14" i="23"/>
  <c r="AS14" i="23" s="1"/>
  <c r="BZ14" i="23" s="1"/>
  <c r="T14" i="23"/>
  <c r="BA14" i="23" s="1"/>
  <c r="CH14" i="23" s="1"/>
  <c r="D15" i="23"/>
  <c r="AK15" i="23" s="1"/>
  <c r="L15" i="23"/>
  <c r="AS15" i="23" s="1"/>
  <c r="BZ15" i="23" s="1"/>
  <c r="T15" i="23"/>
  <c r="BA15" i="23" s="1"/>
  <c r="CH15" i="23" s="1"/>
  <c r="D16" i="23"/>
  <c r="AK16" i="23" s="1"/>
  <c r="L16" i="23"/>
  <c r="AS16" i="23" s="1"/>
  <c r="BZ16" i="23" s="1"/>
  <c r="T16" i="23"/>
  <c r="BA16" i="23" s="1"/>
  <c r="CH16" i="23" s="1"/>
  <c r="D17" i="23"/>
  <c r="AK17" i="23" s="1"/>
  <c r="L17" i="23"/>
  <c r="AS17" i="23" s="1"/>
  <c r="BZ17" i="23" s="1"/>
  <c r="T17" i="23"/>
  <c r="BA17" i="23" s="1"/>
  <c r="CH17" i="23" s="1"/>
  <c r="D18" i="23"/>
  <c r="L18" i="23"/>
  <c r="AS18" i="23" s="1"/>
  <c r="BZ18" i="23" s="1"/>
  <c r="T18" i="23"/>
  <c r="BA18" i="23" s="1"/>
  <c r="CH18" i="23" s="1"/>
  <c r="D19" i="23"/>
  <c r="L19" i="23"/>
  <c r="AS19" i="23" s="1"/>
  <c r="BZ19" i="23" s="1"/>
  <c r="T19" i="23"/>
  <c r="BA19" i="23" s="1"/>
  <c r="CH19" i="23" s="1"/>
  <c r="D20" i="23"/>
  <c r="L20" i="23"/>
  <c r="AS20" i="23" s="1"/>
  <c r="BZ20" i="23" s="1"/>
  <c r="T20" i="23"/>
  <c r="BA20" i="23" s="1"/>
  <c r="CH20" i="23" s="1"/>
  <c r="D21" i="23"/>
  <c r="L21" i="23"/>
  <c r="AS21" i="23" s="1"/>
  <c r="BZ21" i="23" s="1"/>
  <c r="T21" i="23"/>
  <c r="BA21" i="23" s="1"/>
  <c r="CH21" i="23" s="1"/>
  <c r="D22" i="23"/>
  <c r="O22" i="23"/>
  <c r="AV22" i="23" s="1"/>
  <c r="CC22" i="23" s="1"/>
  <c r="S23" i="23"/>
  <c r="AZ23" i="23" s="1"/>
  <c r="CG23" i="23" s="1"/>
  <c r="AA24" i="23"/>
  <c r="BH24" i="23" s="1"/>
  <c r="CO24" i="23" s="1"/>
  <c r="Z45" i="23"/>
  <c r="V45" i="23"/>
  <c r="R45" i="23"/>
  <c r="N45" i="23"/>
  <c r="J45" i="23"/>
  <c r="F45" i="23"/>
  <c r="Y45" i="23"/>
  <c r="U45" i="23"/>
  <c r="Q45" i="23"/>
  <c r="M45" i="23"/>
  <c r="I45" i="23"/>
  <c r="E45" i="23"/>
  <c r="X45" i="23"/>
  <c r="T45" i="23"/>
  <c r="P45" i="23"/>
  <c r="L45" i="23"/>
  <c r="H45" i="23"/>
  <c r="D45" i="23"/>
  <c r="O45" i="23"/>
  <c r="AA45" i="23"/>
  <c r="K45" i="23"/>
  <c r="W45" i="23"/>
  <c r="G45" i="23"/>
  <c r="Z26" i="23"/>
  <c r="BG26" i="23" s="1"/>
  <c r="CN26" i="23" s="1"/>
  <c r="V26" i="23"/>
  <c r="BC26" i="23" s="1"/>
  <c r="CJ26" i="23" s="1"/>
  <c r="R26" i="23"/>
  <c r="AY26" i="23" s="1"/>
  <c r="CF26" i="23" s="1"/>
  <c r="N26" i="23"/>
  <c r="AU26" i="23" s="1"/>
  <c r="CB26" i="23" s="1"/>
  <c r="J26" i="23"/>
  <c r="AQ26" i="23" s="1"/>
  <c r="BX26" i="23" s="1"/>
  <c r="F26" i="23"/>
  <c r="AM26" i="23" s="1"/>
  <c r="BT26" i="23" s="1"/>
  <c r="Z25" i="23"/>
  <c r="BG25" i="23" s="1"/>
  <c r="CN25" i="23" s="1"/>
  <c r="V25" i="23"/>
  <c r="BC25" i="23" s="1"/>
  <c r="CJ25" i="23" s="1"/>
  <c r="R25" i="23"/>
  <c r="AY25" i="23" s="1"/>
  <c r="CF25" i="23" s="1"/>
  <c r="N25" i="23"/>
  <c r="AU25" i="23" s="1"/>
  <c r="CB25" i="23" s="1"/>
  <c r="J25" i="23"/>
  <c r="AQ25" i="23" s="1"/>
  <c r="BX25" i="23" s="1"/>
  <c r="F25" i="23"/>
  <c r="AM25" i="23" s="1"/>
  <c r="BT25" i="23" s="1"/>
  <c r="Z24" i="23"/>
  <c r="BG24" i="23" s="1"/>
  <c r="CN24" i="23" s="1"/>
  <c r="V24" i="23"/>
  <c r="BC24" i="23" s="1"/>
  <c r="CJ24" i="23" s="1"/>
  <c r="R24" i="23"/>
  <c r="AY24" i="23" s="1"/>
  <c r="CF24" i="23" s="1"/>
  <c r="N24" i="23"/>
  <c r="AU24" i="23" s="1"/>
  <c r="CB24" i="23" s="1"/>
  <c r="J24" i="23"/>
  <c r="AQ24" i="23" s="1"/>
  <c r="BX24" i="23" s="1"/>
  <c r="F24" i="23"/>
  <c r="AM24" i="23" s="1"/>
  <c r="BT24" i="23" s="1"/>
  <c r="Z23" i="23"/>
  <c r="BG23" i="23" s="1"/>
  <c r="CN23" i="23" s="1"/>
  <c r="V23" i="23"/>
  <c r="BC23" i="23" s="1"/>
  <c r="CJ23" i="23" s="1"/>
  <c r="R23" i="23"/>
  <c r="AY23" i="23" s="1"/>
  <c r="CF23" i="23" s="1"/>
  <c r="N23" i="23"/>
  <c r="AU23" i="23" s="1"/>
  <c r="CB23" i="23" s="1"/>
  <c r="J23" i="23"/>
  <c r="AQ23" i="23" s="1"/>
  <c r="BX23" i="23" s="1"/>
  <c r="F23" i="23"/>
  <c r="AM23" i="23" s="1"/>
  <c r="BT23" i="23" s="1"/>
  <c r="Z22" i="23"/>
  <c r="BG22" i="23" s="1"/>
  <c r="CN22" i="23" s="1"/>
  <c r="V22" i="23"/>
  <c r="BC22" i="23" s="1"/>
  <c r="CJ22" i="23" s="1"/>
  <c r="R22" i="23"/>
  <c r="AY22" i="23" s="1"/>
  <c r="CF22" i="23" s="1"/>
  <c r="N22" i="23"/>
  <c r="AU22" i="23" s="1"/>
  <c r="CB22" i="23" s="1"/>
  <c r="Y26" i="23"/>
  <c r="BF26" i="23" s="1"/>
  <c r="CM26" i="23" s="1"/>
  <c r="U26" i="23"/>
  <c r="BB26" i="23" s="1"/>
  <c r="CI26" i="23" s="1"/>
  <c r="Q26" i="23"/>
  <c r="AX26" i="23" s="1"/>
  <c r="CE26" i="23" s="1"/>
  <c r="M26" i="23"/>
  <c r="AT26" i="23" s="1"/>
  <c r="CA26" i="23" s="1"/>
  <c r="I26" i="23"/>
  <c r="AP26" i="23" s="1"/>
  <c r="BW26" i="23" s="1"/>
  <c r="E26" i="23"/>
  <c r="AL26" i="23" s="1"/>
  <c r="BS26" i="23" s="1"/>
  <c r="Y25" i="23"/>
  <c r="BF25" i="23" s="1"/>
  <c r="CM25" i="23" s="1"/>
  <c r="U25" i="23"/>
  <c r="BB25" i="23" s="1"/>
  <c r="CI25" i="23" s="1"/>
  <c r="Q25" i="23"/>
  <c r="AX25" i="23" s="1"/>
  <c r="CE25" i="23" s="1"/>
  <c r="M25" i="23"/>
  <c r="AT25" i="23" s="1"/>
  <c r="CA25" i="23" s="1"/>
  <c r="I25" i="23"/>
  <c r="AP25" i="23" s="1"/>
  <c r="BW25" i="23" s="1"/>
  <c r="E25" i="23"/>
  <c r="AL25" i="23" s="1"/>
  <c r="BS25" i="23" s="1"/>
  <c r="Y24" i="23"/>
  <c r="BF24" i="23" s="1"/>
  <c r="CM24" i="23" s="1"/>
  <c r="U24" i="23"/>
  <c r="BB24" i="23" s="1"/>
  <c r="CI24" i="23" s="1"/>
  <c r="Q24" i="23"/>
  <c r="AX24" i="23" s="1"/>
  <c r="CE24" i="23" s="1"/>
  <c r="M24" i="23"/>
  <c r="AT24" i="23" s="1"/>
  <c r="CA24" i="23" s="1"/>
  <c r="I24" i="23"/>
  <c r="AP24" i="23" s="1"/>
  <c r="BW24" i="23" s="1"/>
  <c r="E24" i="23"/>
  <c r="AL24" i="23" s="1"/>
  <c r="BS24" i="23" s="1"/>
  <c r="Y23" i="23"/>
  <c r="BF23" i="23" s="1"/>
  <c r="CM23" i="23" s="1"/>
  <c r="U23" i="23"/>
  <c r="BB23" i="23" s="1"/>
  <c r="CI23" i="23" s="1"/>
  <c r="Q23" i="23"/>
  <c r="AX23" i="23" s="1"/>
  <c r="CE23" i="23" s="1"/>
  <c r="M23" i="23"/>
  <c r="AT23" i="23" s="1"/>
  <c r="CA23" i="23" s="1"/>
  <c r="I23" i="23"/>
  <c r="AP23" i="23" s="1"/>
  <c r="BW23" i="23" s="1"/>
  <c r="E23" i="23"/>
  <c r="AL23" i="23" s="1"/>
  <c r="BS23" i="23" s="1"/>
  <c r="Y22" i="23"/>
  <c r="BF22" i="23" s="1"/>
  <c r="CM22" i="23" s="1"/>
  <c r="U22" i="23"/>
  <c r="BB22" i="23" s="1"/>
  <c r="CI22" i="23" s="1"/>
  <c r="Q22" i="23"/>
  <c r="AX22" i="23" s="1"/>
  <c r="CE22" i="23" s="1"/>
  <c r="M22" i="23"/>
  <c r="AT22" i="23" s="1"/>
  <c r="CA22" i="23" s="1"/>
  <c r="I22" i="23"/>
  <c r="AP22" i="23" s="1"/>
  <c r="BW22" i="23" s="1"/>
  <c r="X26" i="23"/>
  <c r="BE26" i="23" s="1"/>
  <c r="CL26" i="23" s="1"/>
  <c r="T26" i="23"/>
  <c r="BA26" i="23" s="1"/>
  <c r="CH26" i="23" s="1"/>
  <c r="P26" i="23"/>
  <c r="AW26" i="23" s="1"/>
  <c r="CD26" i="23" s="1"/>
  <c r="L26" i="23"/>
  <c r="AS26" i="23" s="1"/>
  <c r="BZ26" i="23" s="1"/>
  <c r="H26" i="23"/>
  <c r="AO26" i="23" s="1"/>
  <c r="BV26" i="23" s="1"/>
  <c r="D26" i="23"/>
  <c r="X25" i="23"/>
  <c r="BE25" i="23" s="1"/>
  <c r="CL25" i="23" s="1"/>
  <c r="T25" i="23"/>
  <c r="BA25" i="23" s="1"/>
  <c r="CH25" i="23" s="1"/>
  <c r="P25" i="23"/>
  <c r="AW25" i="23" s="1"/>
  <c r="CD25" i="23" s="1"/>
  <c r="L25" i="23"/>
  <c r="AS25" i="23" s="1"/>
  <c r="BZ25" i="23" s="1"/>
  <c r="H25" i="23"/>
  <c r="AO25" i="23" s="1"/>
  <c r="BV25" i="23" s="1"/>
  <c r="D25" i="23"/>
  <c r="X24" i="23"/>
  <c r="BE24" i="23" s="1"/>
  <c r="CL24" i="23" s="1"/>
  <c r="T24" i="23"/>
  <c r="BA24" i="23" s="1"/>
  <c r="CH24" i="23" s="1"/>
  <c r="P24" i="23"/>
  <c r="AW24" i="23" s="1"/>
  <c r="CD24" i="23" s="1"/>
  <c r="L24" i="23"/>
  <c r="AS24" i="23" s="1"/>
  <c r="BZ24" i="23" s="1"/>
  <c r="H24" i="23"/>
  <c r="AO24" i="23" s="1"/>
  <c r="BV24" i="23" s="1"/>
  <c r="D24" i="23"/>
  <c r="X23" i="23"/>
  <c r="BE23" i="23" s="1"/>
  <c r="CL23" i="23" s="1"/>
  <c r="T23" i="23"/>
  <c r="BA23" i="23" s="1"/>
  <c r="CH23" i="23" s="1"/>
  <c r="P23" i="23"/>
  <c r="AW23" i="23" s="1"/>
  <c r="CD23" i="23" s="1"/>
  <c r="L23" i="23"/>
  <c r="AS23" i="23" s="1"/>
  <c r="BZ23" i="23" s="1"/>
  <c r="H23" i="23"/>
  <c r="AO23" i="23" s="1"/>
  <c r="BV23" i="23" s="1"/>
  <c r="D23" i="23"/>
  <c r="X22" i="23"/>
  <c r="BE22" i="23" s="1"/>
  <c r="CL22" i="23" s="1"/>
  <c r="T22" i="23"/>
  <c r="BA22" i="23" s="1"/>
  <c r="CH22" i="23" s="1"/>
  <c r="O26" i="23"/>
  <c r="AV26" i="23" s="1"/>
  <c r="CC26" i="23" s="1"/>
  <c r="W25" i="23"/>
  <c r="BD25" i="23" s="1"/>
  <c r="CK25" i="23" s="1"/>
  <c r="G25" i="23"/>
  <c r="AN25" i="23" s="1"/>
  <c r="BU25" i="23" s="1"/>
  <c r="O24" i="23"/>
  <c r="AV24" i="23" s="1"/>
  <c r="CC24" i="23" s="1"/>
  <c r="W23" i="23"/>
  <c r="BD23" i="23" s="1"/>
  <c r="CK23" i="23" s="1"/>
  <c r="G23" i="23"/>
  <c r="AN23" i="23" s="1"/>
  <c r="BU23" i="23" s="1"/>
  <c r="P22" i="23"/>
  <c r="AW22" i="23" s="1"/>
  <c r="CD22" i="23" s="1"/>
  <c r="J22" i="23"/>
  <c r="AQ22" i="23" s="1"/>
  <c r="BX22" i="23" s="1"/>
  <c r="E22" i="23"/>
  <c r="AL22" i="23" s="1"/>
  <c r="BS22" i="23" s="1"/>
  <c r="Y21" i="23"/>
  <c r="BF21" i="23" s="1"/>
  <c r="CM21" i="23" s="1"/>
  <c r="U21" i="23"/>
  <c r="BB21" i="23" s="1"/>
  <c r="CI21" i="23" s="1"/>
  <c r="Q21" i="23"/>
  <c r="AX21" i="23" s="1"/>
  <c r="CE21" i="23" s="1"/>
  <c r="M21" i="23"/>
  <c r="AT21" i="23" s="1"/>
  <c r="CA21" i="23" s="1"/>
  <c r="I21" i="23"/>
  <c r="AP21" i="23" s="1"/>
  <c r="BW21" i="23" s="1"/>
  <c r="E21" i="23"/>
  <c r="AL21" i="23" s="1"/>
  <c r="BS21" i="23" s="1"/>
  <c r="Y20" i="23"/>
  <c r="BF20" i="23" s="1"/>
  <c r="CM20" i="23" s="1"/>
  <c r="U20" i="23"/>
  <c r="BB20" i="23" s="1"/>
  <c r="CI20" i="23" s="1"/>
  <c r="Q20" i="23"/>
  <c r="AX20" i="23" s="1"/>
  <c r="CE20" i="23" s="1"/>
  <c r="M20" i="23"/>
  <c r="AT20" i="23" s="1"/>
  <c r="CA20" i="23" s="1"/>
  <c r="I20" i="23"/>
  <c r="AP20" i="23" s="1"/>
  <c r="BW20" i="23" s="1"/>
  <c r="E20" i="23"/>
  <c r="AL20" i="23" s="1"/>
  <c r="BS20" i="23" s="1"/>
  <c r="Y19" i="23"/>
  <c r="BF19" i="23" s="1"/>
  <c r="CM19" i="23" s="1"/>
  <c r="U19" i="23"/>
  <c r="BB19" i="23" s="1"/>
  <c r="CI19" i="23" s="1"/>
  <c r="Q19" i="23"/>
  <c r="AX19" i="23" s="1"/>
  <c r="CE19" i="23" s="1"/>
  <c r="M19" i="23"/>
  <c r="AT19" i="23" s="1"/>
  <c r="CA19" i="23" s="1"/>
  <c r="I19" i="23"/>
  <c r="AP19" i="23" s="1"/>
  <c r="BW19" i="23" s="1"/>
  <c r="E19" i="23"/>
  <c r="AL19" i="23" s="1"/>
  <c r="BS19" i="23" s="1"/>
  <c r="Y18" i="23"/>
  <c r="BF18" i="23" s="1"/>
  <c r="CM18" i="23" s="1"/>
  <c r="U18" i="23"/>
  <c r="BB18" i="23" s="1"/>
  <c r="CI18" i="23" s="1"/>
  <c r="Q18" i="23"/>
  <c r="AX18" i="23" s="1"/>
  <c r="CE18" i="23" s="1"/>
  <c r="M18" i="23"/>
  <c r="AT18" i="23" s="1"/>
  <c r="CA18" i="23" s="1"/>
  <c r="I18" i="23"/>
  <c r="AP18" i="23" s="1"/>
  <c r="BW18" i="23" s="1"/>
  <c r="E18" i="23"/>
  <c r="AL18" i="23" s="1"/>
  <c r="BS18" i="23" s="1"/>
  <c r="Y17" i="23"/>
  <c r="BF17" i="23" s="1"/>
  <c r="CM17" i="23" s="1"/>
  <c r="U17" i="23"/>
  <c r="BB17" i="23" s="1"/>
  <c r="CI17" i="23" s="1"/>
  <c r="Q17" i="23"/>
  <c r="AX17" i="23" s="1"/>
  <c r="CE17" i="23" s="1"/>
  <c r="M17" i="23"/>
  <c r="AT17" i="23" s="1"/>
  <c r="CA17" i="23" s="1"/>
  <c r="I17" i="23"/>
  <c r="AP17" i="23" s="1"/>
  <c r="BW17" i="23" s="1"/>
  <c r="E17" i="23"/>
  <c r="AL17" i="23" s="1"/>
  <c r="BS17" i="23" s="1"/>
  <c r="Y16" i="23"/>
  <c r="BF16" i="23" s="1"/>
  <c r="CM16" i="23" s="1"/>
  <c r="U16" i="23"/>
  <c r="BB16" i="23" s="1"/>
  <c r="CI16" i="23" s="1"/>
  <c r="Q16" i="23"/>
  <c r="AX16" i="23" s="1"/>
  <c r="CE16" i="23" s="1"/>
  <c r="M16" i="23"/>
  <c r="AT16" i="23" s="1"/>
  <c r="CA16" i="23" s="1"/>
  <c r="I16" i="23"/>
  <c r="AP16" i="23" s="1"/>
  <c r="BW16" i="23" s="1"/>
  <c r="E16" i="23"/>
  <c r="AL16" i="23" s="1"/>
  <c r="BS16" i="23" s="1"/>
  <c r="Y15" i="23"/>
  <c r="BF15" i="23" s="1"/>
  <c r="CM15" i="23" s="1"/>
  <c r="U15" i="23"/>
  <c r="BB15" i="23" s="1"/>
  <c r="CI15" i="23" s="1"/>
  <c r="Q15" i="23"/>
  <c r="AX15" i="23" s="1"/>
  <c r="CE15" i="23" s="1"/>
  <c r="M15" i="23"/>
  <c r="AT15" i="23" s="1"/>
  <c r="CA15" i="23" s="1"/>
  <c r="I15" i="23"/>
  <c r="AP15" i="23" s="1"/>
  <c r="BW15" i="23" s="1"/>
  <c r="E15" i="23"/>
  <c r="AL15" i="23" s="1"/>
  <c r="BS15" i="23" s="1"/>
  <c r="Y14" i="23"/>
  <c r="BF14" i="23" s="1"/>
  <c r="CM14" i="23" s="1"/>
  <c r="U14" i="23"/>
  <c r="BB14" i="23" s="1"/>
  <c r="CI14" i="23" s="1"/>
  <c r="Q14" i="23"/>
  <c r="AX14" i="23" s="1"/>
  <c r="CE14" i="23" s="1"/>
  <c r="M14" i="23"/>
  <c r="AT14" i="23" s="1"/>
  <c r="CA14" i="23" s="1"/>
  <c r="I14" i="23"/>
  <c r="AP14" i="23" s="1"/>
  <c r="BW14" i="23" s="1"/>
  <c r="E14" i="23"/>
  <c r="AL14" i="23" s="1"/>
  <c r="BS14" i="23" s="1"/>
  <c r="Y13" i="23"/>
  <c r="BF13" i="23" s="1"/>
  <c r="CM13" i="23" s="1"/>
  <c r="U13" i="23"/>
  <c r="BB13" i="23" s="1"/>
  <c r="CI13" i="23" s="1"/>
  <c r="Q13" i="23"/>
  <c r="AX13" i="23" s="1"/>
  <c r="CE13" i="23" s="1"/>
  <c r="M13" i="23"/>
  <c r="AT13" i="23" s="1"/>
  <c r="CA13" i="23" s="1"/>
  <c r="I13" i="23"/>
  <c r="AP13" i="23" s="1"/>
  <c r="BW13" i="23" s="1"/>
  <c r="E13" i="23"/>
  <c r="AL13" i="23" s="1"/>
  <c r="BS13" i="23" s="1"/>
  <c r="Y12" i="23"/>
  <c r="BF12" i="23" s="1"/>
  <c r="CM12" i="23" s="1"/>
  <c r="U12" i="23"/>
  <c r="BB12" i="23" s="1"/>
  <c r="CI12" i="23" s="1"/>
  <c r="Q12" i="23"/>
  <c r="AX12" i="23" s="1"/>
  <c r="CE12" i="23" s="1"/>
  <c r="M12" i="23"/>
  <c r="AT12" i="23" s="1"/>
  <c r="CA12" i="23" s="1"/>
  <c r="I12" i="23"/>
  <c r="AP12" i="23" s="1"/>
  <c r="BW12" i="23" s="1"/>
  <c r="E12" i="23"/>
  <c r="AL12" i="23" s="1"/>
  <c r="BS12" i="23" s="1"/>
  <c r="Y11" i="23"/>
  <c r="BF11" i="23" s="1"/>
  <c r="CM11" i="23" s="1"/>
  <c r="U11" i="23"/>
  <c r="BB11" i="23" s="1"/>
  <c r="CI11" i="23" s="1"/>
  <c r="Q11" i="23"/>
  <c r="AX11" i="23" s="1"/>
  <c r="CE11" i="23" s="1"/>
  <c r="M11" i="23"/>
  <c r="AT11" i="23" s="1"/>
  <c r="CA11" i="23" s="1"/>
  <c r="I11" i="23"/>
  <c r="AP11" i="23" s="1"/>
  <c r="BW11" i="23" s="1"/>
  <c r="E11" i="23"/>
  <c r="AL11" i="23" s="1"/>
  <c r="BS11" i="23" s="1"/>
  <c r="Y10" i="23"/>
  <c r="BF10" i="23" s="1"/>
  <c r="CM10" i="23" s="1"/>
  <c r="U10" i="23"/>
  <c r="BB10" i="23" s="1"/>
  <c r="CI10" i="23" s="1"/>
  <c r="Q10" i="23"/>
  <c r="AX10" i="23" s="1"/>
  <c r="CE10" i="23" s="1"/>
  <c r="M10" i="23"/>
  <c r="I10" i="23"/>
  <c r="AP10" i="23" s="1"/>
  <c r="BW10" i="23" s="1"/>
  <c r="E10" i="23"/>
  <c r="AL10" i="23" s="1"/>
  <c r="BS10" i="23" s="1"/>
  <c r="Y9" i="23"/>
  <c r="BF9" i="23" s="1"/>
  <c r="CM9" i="23" s="1"/>
  <c r="U9" i="23"/>
  <c r="BB9" i="23" s="1"/>
  <c r="CI9" i="23" s="1"/>
  <c r="Q9" i="23"/>
  <c r="AX9" i="23" s="1"/>
  <c r="CE9" i="23" s="1"/>
  <c r="W26" i="23"/>
  <c r="BD26" i="23" s="1"/>
  <c r="CK26" i="23" s="1"/>
  <c r="G26" i="23"/>
  <c r="AN26" i="23" s="1"/>
  <c r="BU26" i="23" s="1"/>
  <c r="O25" i="23"/>
  <c r="AV25" i="23" s="1"/>
  <c r="CC25" i="23" s="1"/>
  <c r="W24" i="23"/>
  <c r="BD24" i="23" s="1"/>
  <c r="CK24" i="23" s="1"/>
  <c r="G24" i="23"/>
  <c r="AN24" i="23" s="1"/>
  <c r="BU24" i="23" s="1"/>
  <c r="O23" i="23"/>
  <c r="AV23" i="23" s="1"/>
  <c r="CC23" i="23" s="1"/>
  <c r="W22" i="23"/>
  <c r="BD22" i="23" s="1"/>
  <c r="CK22" i="23" s="1"/>
  <c r="L22" i="23"/>
  <c r="AS22" i="23" s="1"/>
  <c r="BZ22" i="23" s="1"/>
  <c r="G22" i="23"/>
  <c r="AN22" i="23" s="1"/>
  <c r="BU22" i="23" s="1"/>
  <c r="AA21" i="23"/>
  <c r="BH21" i="23" s="1"/>
  <c r="CO21" i="23" s="1"/>
  <c r="W21" i="23"/>
  <c r="BD21" i="23" s="1"/>
  <c r="CK21" i="23" s="1"/>
  <c r="S21" i="23"/>
  <c r="AZ21" i="23" s="1"/>
  <c r="CG21" i="23" s="1"/>
  <c r="O21" i="23"/>
  <c r="AV21" i="23" s="1"/>
  <c r="CC21" i="23" s="1"/>
  <c r="K21" i="23"/>
  <c r="AR21" i="23" s="1"/>
  <c r="BY21" i="23" s="1"/>
  <c r="G21" i="23"/>
  <c r="AN21" i="23" s="1"/>
  <c r="BU21" i="23" s="1"/>
  <c r="AA20" i="23"/>
  <c r="BH20" i="23" s="1"/>
  <c r="CO20" i="23" s="1"/>
  <c r="W20" i="23"/>
  <c r="BD20" i="23" s="1"/>
  <c r="CK20" i="23" s="1"/>
  <c r="S20" i="23"/>
  <c r="AZ20" i="23" s="1"/>
  <c r="CG20" i="23" s="1"/>
  <c r="O20" i="23"/>
  <c r="AV20" i="23" s="1"/>
  <c r="CC20" i="23" s="1"/>
  <c r="K20" i="23"/>
  <c r="AR20" i="23" s="1"/>
  <c r="BY20" i="23" s="1"/>
  <c r="G20" i="23"/>
  <c r="AN20" i="23" s="1"/>
  <c r="BU20" i="23" s="1"/>
  <c r="AA19" i="23"/>
  <c r="BH19" i="23" s="1"/>
  <c r="CO19" i="23" s="1"/>
  <c r="W19" i="23"/>
  <c r="BD19" i="23" s="1"/>
  <c r="CK19" i="23" s="1"/>
  <c r="S19" i="23"/>
  <c r="AZ19" i="23" s="1"/>
  <c r="CG19" i="23" s="1"/>
  <c r="O19" i="23"/>
  <c r="AV19" i="23" s="1"/>
  <c r="CC19" i="23" s="1"/>
  <c r="K19" i="23"/>
  <c r="AR19" i="23" s="1"/>
  <c r="BY19" i="23" s="1"/>
  <c r="G19" i="23"/>
  <c r="AN19" i="23" s="1"/>
  <c r="BU19" i="23" s="1"/>
  <c r="AA18" i="23"/>
  <c r="BH18" i="23" s="1"/>
  <c r="CO18" i="23" s="1"/>
  <c r="W18" i="23"/>
  <c r="BD18" i="23" s="1"/>
  <c r="CK18" i="23" s="1"/>
  <c r="S18" i="23"/>
  <c r="AZ18" i="23" s="1"/>
  <c r="CG18" i="23" s="1"/>
  <c r="O18" i="23"/>
  <c r="AV18" i="23" s="1"/>
  <c r="CC18" i="23" s="1"/>
  <c r="K18" i="23"/>
  <c r="AR18" i="23" s="1"/>
  <c r="BY18" i="23" s="1"/>
  <c r="G18" i="23"/>
  <c r="AN18" i="23" s="1"/>
  <c r="BU18" i="23" s="1"/>
  <c r="AA17" i="23"/>
  <c r="BH17" i="23" s="1"/>
  <c r="CO17" i="23" s="1"/>
  <c r="W17" i="23"/>
  <c r="BD17" i="23" s="1"/>
  <c r="CK17" i="23" s="1"/>
  <c r="S17" i="23"/>
  <c r="AZ17" i="23" s="1"/>
  <c r="CG17" i="23" s="1"/>
  <c r="O17" i="23"/>
  <c r="AV17" i="23" s="1"/>
  <c r="CC17" i="23" s="1"/>
  <c r="K17" i="23"/>
  <c r="AR17" i="23" s="1"/>
  <c r="BY17" i="23" s="1"/>
  <c r="G17" i="23"/>
  <c r="AA16" i="23"/>
  <c r="BH16" i="23" s="1"/>
  <c r="CO16" i="23" s="1"/>
  <c r="W16" i="23"/>
  <c r="BD16" i="23" s="1"/>
  <c r="CK16" i="23" s="1"/>
  <c r="S16" i="23"/>
  <c r="AZ16" i="23" s="1"/>
  <c r="CG16" i="23" s="1"/>
  <c r="O16" i="23"/>
  <c r="K16" i="23"/>
  <c r="AR16" i="23" s="1"/>
  <c r="BY16" i="23" s="1"/>
  <c r="G16" i="23"/>
  <c r="AN16" i="23" s="1"/>
  <c r="BU16" i="23" s="1"/>
  <c r="AA15" i="23"/>
  <c r="BH15" i="23" s="1"/>
  <c r="CO15" i="23" s="1"/>
  <c r="W15" i="23"/>
  <c r="S15" i="23"/>
  <c r="AZ15" i="23" s="1"/>
  <c r="CG15" i="23" s="1"/>
  <c r="O15" i="23"/>
  <c r="AV15" i="23" s="1"/>
  <c r="CC15" i="23" s="1"/>
  <c r="K15" i="23"/>
  <c r="AR15" i="23" s="1"/>
  <c r="BY15" i="23" s="1"/>
  <c r="G15" i="23"/>
  <c r="AN15" i="23" s="1"/>
  <c r="BU15" i="23" s="1"/>
  <c r="AA14" i="23"/>
  <c r="BH14" i="23" s="1"/>
  <c r="CO14" i="23" s="1"/>
  <c r="W14" i="23"/>
  <c r="BD14" i="23" s="1"/>
  <c r="CK14" i="23" s="1"/>
  <c r="S14" i="23"/>
  <c r="AZ14" i="23" s="1"/>
  <c r="CG14" i="23" s="1"/>
  <c r="O14" i="23"/>
  <c r="K14" i="23"/>
  <c r="AR14" i="23" s="1"/>
  <c r="BY14" i="23" s="1"/>
  <c r="G14" i="23"/>
  <c r="AN14" i="23" s="1"/>
  <c r="BU14" i="23" s="1"/>
  <c r="AA13" i="23"/>
  <c r="BH13" i="23" s="1"/>
  <c r="CO13" i="23" s="1"/>
  <c r="W13" i="23"/>
  <c r="BD13" i="23" s="1"/>
  <c r="CK13" i="23" s="1"/>
  <c r="S13" i="23"/>
  <c r="AZ13" i="23" s="1"/>
  <c r="CG13" i="23" s="1"/>
  <c r="O13" i="23"/>
  <c r="AV13" i="23" s="1"/>
  <c r="CC13" i="23" s="1"/>
  <c r="K13" i="23"/>
  <c r="AR13" i="23" s="1"/>
  <c r="BY13" i="23" s="1"/>
  <c r="G13" i="23"/>
  <c r="AA12" i="23"/>
  <c r="BH12" i="23" s="1"/>
  <c r="CO12" i="23" s="1"/>
  <c r="W12" i="23"/>
  <c r="BD12" i="23" s="1"/>
  <c r="CK12" i="23" s="1"/>
  <c r="S12" i="23"/>
  <c r="AZ12" i="23" s="1"/>
  <c r="CG12" i="23" s="1"/>
  <c r="O12" i="23"/>
  <c r="AV12" i="23" s="1"/>
  <c r="CC12" i="23" s="1"/>
  <c r="K12" i="23"/>
  <c r="AR12" i="23" s="1"/>
  <c r="BY12" i="23" s="1"/>
  <c r="G12" i="23"/>
  <c r="AN12" i="23" s="1"/>
  <c r="BU12" i="23" s="1"/>
  <c r="AA11" i="23"/>
  <c r="BH11" i="23" s="1"/>
  <c r="CO11" i="23" s="1"/>
  <c r="W11" i="23"/>
  <c r="S11" i="23"/>
  <c r="AZ11" i="23" s="1"/>
  <c r="CG11" i="23" s="1"/>
  <c r="O11" i="23"/>
  <c r="AV11" i="23" s="1"/>
  <c r="CC11" i="23" s="1"/>
  <c r="K11" i="23"/>
  <c r="AR11" i="23" s="1"/>
  <c r="BY11" i="23" s="1"/>
  <c r="G11" i="23"/>
  <c r="AA10" i="23"/>
  <c r="BH10" i="23" s="1"/>
  <c r="CO10" i="23" s="1"/>
  <c r="W10" i="23"/>
  <c r="BD10" i="23" s="1"/>
  <c r="CK10" i="23" s="1"/>
  <c r="S10" i="23"/>
  <c r="AZ10" i="23" s="1"/>
  <c r="CG10" i="23" s="1"/>
  <c r="O10" i="23"/>
  <c r="K10" i="23"/>
  <c r="AR10" i="23" s="1"/>
  <c r="BY10" i="23" s="1"/>
  <c r="G10" i="23"/>
  <c r="AN10" i="23" s="1"/>
  <c r="BU10" i="23" s="1"/>
  <c r="AA9" i="23"/>
  <c r="BH9" i="23" s="1"/>
  <c r="CO9" i="23" s="1"/>
  <c r="W9" i="23"/>
  <c r="BD9" i="23" s="1"/>
  <c r="CK9" i="23" s="1"/>
  <c r="S9" i="23"/>
  <c r="AZ9" i="23" s="1"/>
  <c r="CG9" i="23" s="1"/>
  <c r="O9" i="23"/>
  <c r="AV9" i="23" s="1"/>
  <c r="CC9" i="23" s="1"/>
  <c r="K9" i="23"/>
  <c r="AR9" i="23" s="1"/>
  <c r="BY9" i="23" s="1"/>
  <c r="G9" i="23"/>
  <c r="AA8" i="23"/>
  <c r="BH8" i="23" s="1"/>
  <c r="CO8" i="23" s="1"/>
  <c r="G3" i="23"/>
  <c r="K3" i="23"/>
  <c r="O3" i="23"/>
  <c r="S3" i="23"/>
  <c r="W3" i="23"/>
  <c r="AA3" i="23"/>
  <c r="G4" i="23"/>
  <c r="AN4" i="23" s="1"/>
  <c r="BU4" i="23" s="1"/>
  <c r="K4" i="23"/>
  <c r="AR4" i="23" s="1"/>
  <c r="BY4" i="23" s="1"/>
  <c r="O4" i="23"/>
  <c r="AV4" i="23" s="1"/>
  <c r="CC4" i="23" s="1"/>
  <c r="S4" i="23"/>
  <c r="AZ4" i="23" s="1"/>
  <c r="CG4" i="23" s="1"/>
  <c r="W4" i="23"/>
  <c r="BD4" i="23" s="1"/>
  <c r="CK4" i="23" s="1"/>
  <c r="AA4" i="23"/>
  <c r="BH4" i="23" s="1"/>
  <c r="CO4" i="23" s="1"/>
  <c r="G5" i="23"/>
  <c r="AN5" i="23" s="1"/>
  <c r="BU5" i="23" s="1"/>
  <c r="K5" i="23"/>
  <c r="AR5" i="23" s="1"/>
  <c r="BY5" i="23" s="1"/>
  <c r="O5" i="23"/>
  <c r="AV5" i="23" s="1"/>
  <c r="CC5" i="23" s="1"/>
  <c r="S5" i="23"/>
  <c r="AZ5" i="23" s="1"/>
  <c r="CG5" i="23" s="1"/>
  <c r="W5" i="23"/>
  <c r="BD5" i="23" s="1"/>
  <c r="CK5" i="23" s="1"/>
  <c r="AA5" i="23"/>
  <c r="BH5" i="23" s="1"/>
  <c r="CO5" i="23" s="1"/>
  <c r="G6" i="23"/>
  <c r="AN6" i="23" s="1"/>
  <c r="BU6" i="23" s="1"/>
  <c r="K6" i="23"/>
  <c r="AR6" i="23" s="1"/>
  <c r="BY6" i="23" s="1"/>
  <c r="O6" i="23"/>
  <c r="AV6" i="23" s="1"/>
  <c r="CC6" i="23" s="1"/>
  <c r="S6" i="23"/>
  <c r="AZ6" i="23" s="1"/>
  <c r="CG6" i="23" s="1"/>
  <c r="W6" i="23"/>
  <c r="BD6" i="23" s="1"/>
  <c r="CK6" i="23" s="1"/>
  <c r="AA6" i="23"/>
  <c r="BH6" i="23" s="1"/>
  <c r="CO6" i="23" s="1"/>
  <c r="G7" i="23"/>
  <c r="AN7" i="23" s="1"/>
  <c r="BU7" i="23" s="1"/>
  <c r="K7" i="23"/>
  <c r="AR7" i="23" s="1"/>
  <c r="BY7" i="23" s="1"/>
  <c r="O7" i="23"/>
  <c r="AV7" i="23" s="1"/>
  <c r="CC7" i="23" s="1"/>
  <c r="S7" i="23"/>
  <c r="AZ7" i="23" s="1"/>
  <c r="CG7" i="23" s="1"/>
  <c r="W7" i="23"/>
  <c r="BD7" i="23" s="1"/>
  <c r="CK7" i="23" s="1"/>
  <c r="AA7" i="23"/>
  <c r="BH7" i="23" s="1"/>
  <c r="CO7" i="23" s="1"/>
  <c r="G8" i="23"/>
  <c r="AN8" i="23" s="1"/>
  <c r="BU8" i="23" s="1"/>
  <c r="K8" i="23"/>
  <c r="AR8" i="23" s="1"/>
  <c r="BY8" i="23" s="1"/>
  <c r="O8" i="23"/>
  <c r="AV8" i="23" s="1"/>
  <c r="CC8" i="23" s="1"/>
  <c r="S8" i="23"/>
  <c r="AZ8" i="23" s="1"/>
  <c r="CG8" i="23" s="1"/>
  <c r="W8" i="23"/>
  <c r="BD8" i="23" s="1"/>
  <c r="CK8" i="23" s="1"/>
  <c r="D9" i="23"/>
  <c r="AK9" i="23" s="1"/>
  <c r="BR9" i="23" s="1"/>
  <c r="I9" i="23"/>
  <c r="AP9" i="23" s="1"/>
  <c r="BW9" i="23" s="1"/>
  <c r="N9" i="23"/>
  <c r="AU9" i="23" s="1"/>
  <c r="CB9" i="23" s="1"/>
  <c r="V9" i="23"/>
  <c r="BC9" i="23" s="1"/>
  <c r="CJ9" i="23" s="1"/>
  <c r="F10" i="23"/>
  <c r="AM10" i="23" s="1"/>
  <c r="BT10" i="23" s="1"/>
  <c r="N10" i="23"/>
  <c r="AU10" i="23" s="1"/>
  <c r="CB10" i="23" s="1"/>
  <c r="V10" i="23"/>
  <c r="BC10" i="23" s="1"/>
  <c r="CJ10" i="23" s="1"/>
  <c r="F11" i="23"/>
  <c r="AM11" i="23" s="1"/>
  <c r="BT11" i="23" s="1"/>
  <c r="N11" i="23"/>
  <c r="AU11" i="23" s="1"/>
  <c r="CB11" i="23" s="1"/>
  <c r="V11" i="23"/>
  <c r="BC11" i="23" s="1"/>
  <c r="CJ11" i="23" s="1"/>
  <c r="F12" i="23"/>
  <c r="AM12" i="23" s="1"/>
  <c r="BT12" i="23" s="1"/>
  <c r="N12" i="23"/>
  <c r="AU12" i="23" s="1"/>
  <c r="CB12" i="23" s="1"/>
  <c r="V12" i="23"/>
  <c r="BC12" i="23" s="1"/>
  <c r="CJ12" i="23" s="1"/>
  <c r="F13" i="23"/>
  <c r="AM13" i="23" s="1"/>
  <c r="BT13" i="23" s="1"/>
  <c r="N13" i="23"/>
  <c r="AU13" i="23" s="1"/>
  <c r="CB13" i="23" s="1"/>
  <c r="V13" i="23"/>
  <c r="BC13" i="23" s="1"/>
  <c r="CJ13" i="23" s="1"/>
  <c r="F14" i="23"/>
  <c r="AM14" i="23" s="1"/>
  <c r="BT14" i="23" s="1"/>
  <c r="N14" i="23"/>
  <c r="AU14" i="23" s="1"/>
  <c r="CB14" i="23" s="1"/>
  <c r="V14" i="23"/>
  <c r="BC14" i="23" s="1"/>
  <c r="CJ14" i="23" s="1"/>
  <c r="F15" i="23"/>
  <c r="AM15" i="23" s="1"/>
  <c r="BT15" i="23" s="1"/>
  <c r="N15" i="23"/>
  <c r="AU15" i="23" s="1"/>
  <c r="CB15" i="23" s="1"/>
  <c r="V15" i="23"/>
  <c r="BC15" i="23" s="1"/>
  <c r="CJ15" i="23" s="1"/>
  <c r="F16" i="23"/>
  <c r="AM16" i="23" s="1"/>
  <c r="BT16" i="23" s="1"/>
  <c r="N16" i="23"/>
  <c r="AU16" i="23" s="1"/>
  <c r="CB16" i="23" s="1"/>
  <c r="V16" i="23"/>
  <c r="BC16" i="23" s="1"/>
  <c r="CJ16" i="23" s="1"/>
  <c r="F17" i="23"/>
  <c r="AM17" i="23" s="1"/>
  <c r="BT17" i="23" s="1"/>
  <c r="N17" i="23"/>
  <c r="AU17" i="23" s="1"/>
  <c r="CB17" i="23" s="1"/>
  <c r="V17" i="23"/>
  <c r="BC17" i="23" s="1"/>
  <c r="CJ17" i="23" s="1"/>
  <c r="F18" i="23"/>
  <c r="AM18" i="23" s="1"/>
  <c r="BT18" i="23" s="1"/>
  <c r="N18" i="23"/>
  <c r="AU18" i="23" s="1"/>
  <c r="CB18" i="23" s="1"/>
  <c r="V18" i="23"/>
  <c r="BC18" i="23" s="1"/>
  <c r="CJ18" i="23" s="1"/>
  <c r="F19" i="23"/>
  <c r="AM19" i="23" s="1"/>
  <c r="BT19" i="23" s="1"/>
  <c r="N19" i="23"/>
  <c r="AU19" i="23" s="1"/>
  <c r="CB19" i="23" s="1"/>
  <c r="V19" i="23"/>
  <c r="BC19" i="23" s="1"/>
  <c r="CJ19" i="23" s="1"/>
  <c r="F20" i="23"/>
  <c r="AM20" i="23" s="1"/>
  <c r="BT20" i="23" s="1"/>
  <c r="N20" i="23"/>
  <c r="AU20" i="23" s="1"/>
  <c r="CB20" i="23" s="1"/>
  <c r="V20" i="23"/>
  <c r="BC20" i="23" s="1"/>
  <c r="CJ20" i="23" s="1"/>
  <c r="F21" i="23"/>
  <c r="AM21" i="23" s="1"/>
  <c r="BT21" i="23" s="1"/>
  <c r="N21" i="23"/>
  <c r="AU21" i="23" s="1"/>
  <c r="CB21" i="23" s="1"/>
  <c r="V21" i="23"/>
  <c r="BC21" i="23" s="1"/>
  <c r="CJ21" i="23" s="1"/>
  <c r="F22" i="23"/>
  <c r="AM22" i="23" s="1"/>
  <c r="BT22" i="23" s="1"/>
  <c r="S22" i="23"/>
  <c r="AZ22" i="23" s="1"/>
  <c r="CG22" i="23" s="1"/>
  <c r="AA23" i="23"/>
  <c r="BH23" i="23" s="1"/>
  <c r="CO23" i="23" s="1"/>
  <c r="K25" i="23"/>
  <c r="AR25" i="23" s="1"/>
  <c r="BY25" i="23" s="1"/>
  <c r="S26" i="23"/>
  <c r="AZ26" i="23" s="1"/>
  <c r="CG26" i="23" s="1"/>
  <c r="S45" i="23"/>
  <c r="D3" i="23"/>
  <c r="AK3" i="23" s="1"/>
  <c r="H3" i="23"/>
  <c r="L3" i="23"/>
  <c r="AS3" i="23" s="1"/>
  <c r="BZ3" i="23" s="1"/>
  <c r="P3" i="23"/>
  <c r="AW3" i="23" s="1"/>
  <c r="T3" i="23"/>
  <c r="BA3" i="23" s="1"/>
  <c r="CH3" i="23" s="1"/>
  <c r="X3" i="23"/>
  <c r="BE3" i="23" s="1"/>
  <c r="D4" i="23"/>
  <c r="H4" i="23"/>
  <c r="AO4" i="23" s="1"/>
  <c r="BV4" i="23" s="1"/>
  <c r="L4" i="23"/>
  <c r="AS4" i="23" s="1"/>
  <c r="BZ4" i="23" s="1"/>
  <c r="P4" i="23"/>
  <c r="AW4" i="23" s="1"/>
  <c r="CD4" i="23" s="1"/>
  <c r="T4" i="23"/>
  <c r="BA4" i="23" s="1"/>
  <c r="CH4" i="23" s="1"/>
  <c r="X4" i="23"/>
  <c r="BE4" i="23" s="1"/>
  <c r="CL4" i="23" s="1"/>
  <c r="D5" i="23"/>
  <c r="AK5" i="23" s="1"/>
  <c r="H5" i="23"/>
  <c r="AO5" i="23" s="1"/>
  <c r="BV5" i="23" s="1"/>
  <c r="L5" i="23"/>
  <c r="AS5" i="23" s="1"/>
  <c r="BZ5" i="23" s="1"/>
  <c r="P5" i="23"/>
  <c r="AW5" i="23" s="1"/>
  <c r="CD5" i="23" s="1"/>
  <c r="T5" i="23"/>
  <c r="BA5" i="23" s="1"/>
  <c r="CH5" i="23" s="1"/>
  <c r="X5" i="23"/>
  <c r="BE5" i="23" s="1"/>
  <c r="CL5" i="23" s="1"/>
  <c r="D6" i="23"/>
  <c r="AK6" i="23" s="1"/>
  <c r="BR6" i="23" s="1"/>
  <c r="H6" i="23"/>
  <c r="AO6" i="23" s="1"/>
  <c r="BV6" i="23" s="1"/>
  <c r="L6" i="23"/>
  <c r="AS6" i="23" s="1"/>
  <c r="BZ6" i="23" s="1"/>
  <c r="P6" i="23"/>
  <c r="AW6" i="23" s="1"/>
  <c r="CD6" i="23" s="1"/>
  <c r="T6" i="23"/>
  <c r="BA6" i="23" s="1"/>
  <c r="CH6" i="23" s="1"/>
  <c r="X6" i="23"/>
  <c r="BE6" i="23" s="1"/>
  <c r="CL6" i="23" s="1"/>
  <c r="D7" i="23"/>
  <c r="AK7" i="23" s="1"/>
  <c r="H7" i="23"/>
  <c r="AO7" i="23" s="1"/>
  <c r="BV7" i="23" s="1"/>
  <c r="L7" i="23"/>
  <c r="AS7" i="23" s="1"/>
  <c r="BZ7" i="23" s="1"/>
  <c r="P7" i="23"/>
  <c r="AW7" i="23" s="1"/>
  <c r="CD7" i="23" s="1"/>
  <c r="T7" i="23"/>
  <c r="BA7" i="23" s="1"/>
  <c r="CH7" i="23" s="1"/>
  <c r="X7" i="23"/>
  <c r="BE7" i="23" s="1"/>
  <c r="CL7" i="23" s="1"/>
  <c r="D8" i="23"/>
  <c r="AK8" i="23" s="1"/>
  <c r="H8" i="23"/>
  <c r="AO8" i="23" s="1"/>
  <c r="BV8" i="23" s="1"/>
  <c r="L8" i="23"/>
  <c r="AS8" i="23" s="1"/>
  <c r="BZ8" i="23" s="1"/>
  <c r="P8" i="23"/>
  <c r="AW8" i="23" s="1"/>
  <c r="CD8" i="23" s="1"/>
  <c r="T8" i="23"/>
  <c r="BA8" i="23" s="1"/>
  <c r="CH8" i="23" s="1"/>
  <c r="X8" i="23"/>
  <c r="BE8" i="23" s="1"/>
  <c r="CL8" i="23" s="1"/>
  <c r="E9" i="23"/>
  <c r="AL9" i="23" s="1"/>
  <c r="BS9" i="23" s="1"/>
  <c r="J9" i="23"/>
  <c r="AQ9" i="23" s="1"/>
  <c r="BX9" i="23" s="1"/>
  <c r="P9" i="23"/>
  <c r="AW9" i="23" s="1"/>
  <c r="CD9" i="23" s="1"/>
  <c r="X9" i="23"/>
  <c r="BE9" i="23" s="1"/>
  <c r="CL9" i="23" s="1"/>
  <c r="H10" i="23"/>
  <c r="AO10" i="23" s="1"/>
  <c r="BV10" i="23" s="1"/>
  <c r="P10" i="23"/>
  <c r="AW10" i="23" s="1"/>
  <c r="CD10" i="23" s="1"/>
  <c r="X10" i="23"/>
  <c r="BE10" i="23" s="1"/>
  <c r="CL10" i="23" s="1"/>
  <c r="H11" i="23"/>
  <c r="AO11" i="23" s="1"/>
  <c r="BV11" i="23" s="1"/>
  <c r="P11" i="23"/>
  <c r="AW11" i="23" s="1"/>
  <c r="CD11" i="23" s="1"/>
  <c r="X11" i="23"/>
  <c r="BE11" i="23" s="1"/>
  <c r="CL11" i="23" s="1"/>
  <c r="H12" i="23"/>
  <c r="AO12" i="23" s="1"/>
  <c r="BV12" i="23" s="1"/>
  <c r="P12" i="23"/>
  <c r="AW12" i="23" s="1"/>
  <c r="CD12" i="23" s="1"/>
  <c r="X12" i="23"/>
  <c r="BE12" i="23" s="1"/>
  <c r="CL12" i="23" s="1"/>
  <c r="H13" i="23"/>
  <c r="AO13" i="23" s="1"/>
  <c r="BV13" i="23" s="1"/>
  <c r="P13" i="23"/>
  <c r="AW13" i="23" s="1"/>
  <c r="CD13" i="23" s="1"/>
  <c r="X13" i="23"/>
  <c r="BE13" i="23" s="1"/>
  <c r="CL13" i="23" s="1"/>
  <c r="H14" i="23"/>
  <c r="AO14" i="23" s="1"/>
  <c r="BV14" i="23" s="1"/>
  <c r="P14" i="23"/>
  <c r="AW14" i="23" s="1"/>
  <c r="CD14" i="23" s="1"/>
  <c r="X14" i="23"/>
  <c r="BE14" i="23" s="1"/>
  <c r="CL14" i="23" s="1"/>
  <c r="H15" i="23"/>
  <c r="AO15" i="23" s="1"/>
  <c r="BV15" i="23" s="1"/>
  <c r="P15" i="23"/>
  <c r="AW15" i="23" s="1"/>
  <c r="CD15" i="23" s="1"/>
  <c r="X15" i="23"/>
  <c r="BE15" i="23" s="1"/>
  <c r="CL15" i="23" s="1"/>
  <c r="H16" i="23"/>
  <c r="AO16" i="23" s="1"/>
  <c r="BV16" i="23" s="1"/>
  <c r="P16" i="23"/>
  <c r="AW16" i="23" s="1"/>
  <c r="CD16" i="23" s="1"/>
  <c r="X16" i="23"/>
  <c r="BE16" i="23" s="1"/>
  <c r="CL16" i="23" s="1"/>
  <c r="H17" i="23"/>
  <c r="AO17" i="23" s="1"/>
  <c r="BV17" i="23" s="1"/>
  <c r="P17" i="23"/>
  <c r="AW17" i="23" s="1"/>
  <c r="CD17" i="23" s="1"/>
  <c r="X17" i="23"/>
  <c r="BE17" i="23" s="1"/>
  <c r="CL17" i="23" s="1"/>
  <c r="H18" i="23"/>
  <c r="AO18" i="23" s="1"/>
  <c r="BV18" i="23" s="1"/>
  <c r="P18" i="23"/>
  <c r="AW18" i="23" s="1"/>
  <c r="CD18" i="23" s="1"/>
  <c r="X18" i="23"/>
  <c r="BE18" i="23" s="1"/>
  <c r="CL18" i="23" s="1"/>
  <c r="H19" i="23"/>
  <c r="AO19" i="23" s="1"/>
  <c r="BV19" i="23" s="1"/>
  <c r="P19" i="23"/>
  <c r="AW19" i="23" s="1"/>
  <c r="CD19" i="23" s="1"/>
  <c r="X19" i="23"/>
  <c r="H20" i="23"/>
  <c r="AO20" i="23" s="1"/>
  <c r="BV20" i="23" s="1"/>
  <c r="P20" i="23"/>
  <c r="AW20" i="23" s="1"/>
  <c r="CD20" i="23" s="1"/>
  <c r="X20" i="23"/>
  <c r="BE20" i="23" s="1"/>
  <c r="CL20" i="23" s="1"/>
  <c r="H21" i="23"/>
  <c r="AO21" i="23" s="1"/>
  <c r="BV21" i="23" s="1"/>
  <c r="P21" i="23"/>
  <c r="AW21" i="23" s="1"/>
  <c r="CD21" i="23" s="1"/>
  <c r="X21" i="23"/>
  <c r="BE21" i="23" s="1"/>
  <c r="CL21" i="23" s="1"/>
  <c r="H22" i="23"/>
  <c r="AO22" i="23" s="1"/>
  <c r="BV22" i="23" s="1"/>
  <c r="AA22" i="23"/>
  <c r="BH22" i="23" s="1"/>
  <c r="CO22" i="23" s="1"/>
  <c r="K24" i="23"/>
  <c r="AR24" i="23" s="1"/>
  <c r="BY24" i="23" s="1"/>
  <c r="S25" i="23"/>
  <c r="AZ25" i="23" s="1"/>
  <c r="CG25" i="23" s="1"/>
  <c r="AA26" i="23"/>
  <c r="BH26" i="23" s="1"/>
  <c r="CO26" i="23" s="1"/>
  <c r="G32" i="23"/>
  <c r="AN32" i="23" s="1"/>
  <c r="BU32" i="23" s="1"/>
  <c r="K32" i="23"/>
  <c r="AR32" i="23" s="1"/>
  <c r="BY32" i="23" s="1"/>
  <c r="O32" i="23"/>
  <c r="AV32" i="23" s="1"/>
  <c r="CC32" i="23" s="1"/>
  <c r="S32" i="23"/>
  <c r="AZ32" i="23" s="1"/>
  <c r="CG32" i="23" s="1"/>
  <c r="W32" i="23"/>
  <c r="BD32" i="23" s="1"/>
  <c r="CK32" i="23" s="1"/>
  <c r="AA32" i="23"/>
  <c r="BH32" i="23" s="1"/>
  <c r="CO32" i="23" s="1"/>
  <c r="G38" i="23"/>
  <c r="AN38" i="23" s="1"/>
  <c r="K38" i="23"/>
  <c r="AR38" i="23" s="1"/>
  <c r="O38" i="23"/>
  <c r="AV38" i="23" s="1"/>
  <c r="S38" i="23"/>
  <c r="AZ38" i="23" s="1"/>
  <c r="W38" i="23"/>
  <c r="BD38" i="23" s="1"/>
  <c r="F39" i="23"/>
  <c r="AM39" i="23" s="1"/>
  <c r="BT39" i="23" s="1"/>
  <c r="J39" i="23"/>
  <c r="AQ39" i="23" s="1"/>
  <c r="BX39" i="23" s="1"/>
  <c r="N39" i="23"/>
  <c r="AU39" i="23" s="1"/>
  <c r="CB39" i="23" s="1"/>
  <c r="R39" i="23"/>
  <c r="AY39" i="23" s="1"/>
  <c r="CF39" i="23" s="1"/>
  <c r="V39" i="23"/>
  <c r="BC39" i="23" s="1"/>
  <c r="CJ39" i="23" s="1"/>
  <c r="Z39" i="23"/>
  <c r="BG39" i="23" s="1"/>
  <c r="CN39" i="23" s="1"/>
  <c r="E40" i="23"/>
  <c r="AL40" i="23" s="1"/>
  <c r="BS40" i="23" s="1"/>
  <c r="I40" i="23"/>
  <c r="AP40" i="23" s="1"/>
  <c r="BW40" i="23" s="1"/>
  <c r="M40" i="23"/>
  <c r="AT40" i="23" s="1"/>
  <c r="CA40" i="23" s="1"/>
  <c r="Q40" i="23"/>
  <c r="AX40" i="23" s="1"/>
  <c r="CE40" i="23" s="1"/>
  <c r="U40" i="23"/>
  <c r="BB40" i="23" s="1"/>
  <c r="CI40" i="23" s="1"/>
  <c r="Y40" i="23"/>
  <c r="BF40" i="23" s="1"/>
  <c r="CM40" i="23" s="1"/>
  <c r="BU45" i="23"/>
  <c r="BY45" i="23"/>
  <c r="CC45" i="23"/>
  <c r="CG45" i="23"/>
  <c r="CK45" i="23"/>
  <c r="CO45" i="23"/>
  <c r="BU46" i="23"/>
  <c r="BY46" i="23"/>
  <c r="CC46" i="23"/>
  <c r="CG46" i="23"/>
  <c r="CK46" i="23"/>
  <c r="CO46" i="23"/>
  <c r="BU47" i="23"/>
  <c r="BY47" i="23"/>
  <c r="CC47" i="23"/>
  <c r="CG47" i="23"/>
  <c r="CK47" i="23"/>
  <c r="CO47" i="23"/>
  <c r="BU48" i="23"/>
  <c r="BY48" i="23"/>
  <c r="CC48" i="23"/>
  <c r="CG48" i="23"/>
  <c r="CK48" i="23"/>
  <c r="CO48" i="23"/>
  <c r="CR45" i="23"/>
  <c r="CR46" i="23"/>
  <c r="CR47" i="23"/>
  <c r="CR48" i="23"/>
  <c r="CT46" i="23"/>
  <c r="D32" i="23"/>
  <c r="AK32" i="23" s="1"/>
  <c r="BR32" i="23" s="1"/>
  <c r="H32" i="23"/>
  <c r="AO32" i="23" s="1"/>
  <c r="BV32" i="23" s="1"/>
  <c r="L32" i="23"/>
  <c r="AS32" i="23" s="1"/>
  <c r="BZ32" i="23" s="1"/>
  <c r="P32" i="23"/>
  <c r="AW32" i="23" s="1"/>
  <c r="CD32" i="23" s="1"/>
  <c r="T32" i="23"/>
  <c r="BA32" i="23" s="1"/>
  <c r="CH32" i="23" s="1"/>
  <c r="X32" i="23"/>
  <c r="BE32" i="23" s="1"/>
  <c r="CL32" i="23" s="1"/>
  <c r="G39" i="23"/>
  <c r="AN39" i="23" s="1"/>
  <c r="BU39" i="23" s="1"/>
  <c r="K39" i="23"/>
  <c r="AR39" i="23" s="1"/>
  <c r="BY39" i="23" s="1"/>
  <c r="O39" i="23"/>
  <c r="AV39" i="23" s="1"/>
  <c r="CC39" i="23" s="1"/>
  <c r="S39" i="23"/>
  <c r="AZ39" i="23" s="1"/>
  <c r="CG39" i="23" s="1"/>
  <c r="W39" i="23"/>
  <c r="BD39" i="23" s="1"/>
  <c r="CK39" i="23" s="1"/>
  <c r="F40" i="23"/>
  <c r="AM40" i="23" s="1"/>
  <c r="J40" i="23"/>
  <c r="AQ40" i="23" s="1"/>
  <c r="BX40" i="23" s="1"/>
  <c r="N40" i="23"/>
  <c r="AU40" i="23" s="1"/>
  <c r="CB40" i="23" s="1"/>
  <c r="R40" i="23"/>
  <c r="AY40" i="23" s="1"/>
  <c r="CF40" i="23" s="1"/>
  <c r="V40" i="23"/>
  <c r="BC40" i="23" s="1"/>
  <c r="CJ40" i="23" s="1"/>
  <c r="Z40" i="23"/>
  <c r="BG40" i="23" s="1"/>
  <c r="CN40" i="23" s="1"/>
  <c r="BZ47" i="23"/>
  <c r="CD47" i="23"/>
  <c r="CH47" i="23"/>
  <c r="CL47" i="23"/>
  <c r="BR48" i="23"/>
  <c r="BV48" i="23"/>
  <c r="BZ48" i="23"/>
  <c r="CD48" i="23"/>
  <c r="CH48" i="23"/>
  <c r="CL48" i="23"/>
  <c r="CS45" i="23"/>
  <c r="CS46" i="23"/>
  <c r="CS47" i="23"/>
  <c r="CT47" i="23"/>
  <c r="E32" i="23"/>
  <c r="AL32" i="23" s="1"/>
  <c r="BS32" i="23" s="1"/>
  <c r="I32" i="23"/>
  <c r="AP32" i="23" s="1"/>
  <c r="BW32" i="23" s="1"/>
  <c r="M32" i="23"/>
  <c r="AT32" i="23" s="1"/>
  <c r="CA32" i="23" s="1"/>
  <c r="Q32" i="23"/>
  <c r="AX32" i="23" s="1"/>
  <c r="CE32" i="23" s="1"/>
  <c r="U32" i="23"/>
  <c r="BB32" i="23" s="1"/>
  <c r="CI32" i="23" s="1"/>
  <c r="G40" i="23"/>
  <c r="AN40" i="23" s="1"/>
  <c r="BU40" i="23" s="1"/>
  <c r="K40" i="23"/>
  <c r="AR40" i="23" s="1"/>
  <c r="BY40" i="23" s="1"/>
  <c r="O40" i="23"/>
  <c r="AV40" i="23" s="1"/>
  <c r="CC40" i="23" s="1"/>
  <c r="S40" i="23"/>
  <c r="AZ40" i="23" s="1"/>
  <c r="CG40" i="23" s="1"/>
  <c r="W40" i="23"/>
  <c r="BD40" i="23" s="1"/>
  <c r="CK40" i="23" s="1"/>
  <c r="CE47" i="23"/>
  <c r="CI47" i="23"/>
  <c r="CM47" i="23"/>
  <c r="BS48" i="23"/>
  <c r="BW48" i="23"/>
  <c r="CA48" i="23"/>
  <c r="CE48" i="23"/>
  <c r="CI48" i="23"/>
  <c r="AK4" i="23"/>
  <c r="AK14" i="23"/>
  <c r="AL4" i="23"/>
  <c r="BS4" i="23" s="1"/>
  <c r="AL5" i="23"/>
  <c r="BS5" i="23" s="1"/>
  <c r="AP5" i="23"/>
  <c r="BW5" i="23" s="1"/>
  <c r="AT5" i="23"/>
  <c r="CA5" i="23" s="1"/>
  <c r="AX5" i="23"/>
  <c r="CE5" i="23" s="1"/>
  <c r="BB6" i="23"/>
  <c r="CI6" i="23" s="1"/>
  <c r="AT7" i="23"/>
  <c r="CA7" i="23" s="1"/>
  <c r="BB7" i="23"/>
  <c r="CI7" i="23" s="1"/>
  <c r="AP8" i="23"/>
  <c r="BW8" i="23" s="1"/>
  <c r="AT10" i="23"/>
  <c r="CA10" i="23" s="1"/>
  <c r="AY11" i="23"/>
  <c r="CF11" i="23" s="1"/>
  <c r="BG11" i="23"/>
  <c r="CN11" i="23" s="1"/>
  <c r="AY12" i="23"/>
  <c r="CF12" i="23" s="1"/>
  <c r="AY13" i="23"/>
  <c r="CF13" i="23" s="1"/>
  <c r="AQ16" i="23"/>
  <c r="BX16" i="23" s="1"/>
  <c r="BG16" i="23"/>
  <c r="CN16" i="23" s="1"/>
  <c r="BG18" i="23"/>
  <c r="CN18" i="23" s="1"/>
  <c r="AQ20" i="23"/>
  <c r="BX20" i="23" s="1"/>
  <c r="AY21" i="23"/>
  <c r="CF21" i="23" s="1"/>
  <c r="BE19" i="23"/>
  <c r="CL19" i="23" s="1"/>
  <c r="AN9" i="23"/>
  <c r="BU9" i="23" s="1"/>
  <c r="AV10" i="23"/>
  <c r="CC10" i="23" s="1"/>
  <c r="AN11" i="23"/>
  <c r="BU11" i="23" s="1"/>
  <c r="BD11" i="23"/>
  <c r="CK11" i="23" s="1"/>
  <c r="AN13" i="23"/>
  <c r="BU13" i="23" s="1"/>
  <c r="AV14" i="23"/>
  <c r="CC14" i="23" s="1"/>
  <c r="BD15" i="23"/>
  <c r="CK15" i="23" s="1"/>
  <c r="AV16" i="23"/>
  <c r="CC16" i="23" s="1"/>
  <c r="AN17" i="23"/>
  <c r="BU17" i="23" s="1"/>
  <c r="AR23" i="23"/>
  <c r="BY23" i="23" s="1"/>
  <c r="AZ24" i="23"/>
  <c r="CG24" i="23" s="1"/>
  <c r="BH25" i="23"/>
  <c r="CO25" i="23" s="1"/>
  <c r="AR26" i="23"/>
  <c r="BY26" i="23" s="1"/>
  <c r="AO3" i="23"/>
  <c r="T35" i="23"/>
  <c r="BA35" i="23" s="1"/>
  <c r="CH35" i="23" s="1"/>
  <c r="U36" i="23"/>
  <c r="BB36" i="23" s="1"/>
  <c r="CI36" i="23" s="1"/>
  <c r="AK36" i="23"/>
  <c r="BR36" i="23" s="1"/>
  <c r="AQ32" i="23"/>
  <c r="BX32" i="23" s="1"/>
  <c r="AM32" i="23"/>
  <c r="BT32" i="23" s="1"/>
  <c r="BF32" i="23"/>
  <c r="CM32" i="23" s="1"/>
  <c r="AK33" i="23"/>
  <c r="BR33" i="23" s="1"/>
  <c r="S34" i="23"/>
  <c r="AZ34" i="23" s="1"/>
  <c r="CG34" i="23" s="1"/>
  <c r="AK37" i="23"/>
  <c r="BR37" i="23" s="1"/>
  <c r="AS39" i="23"/>
  <c r="BZ39" i="23" s="1"/>
  <c r="BE39" i="23"/>
  <c r="CL39" i="23" s="1"/>
  <c r="AK40" i="23"/>
  <c r="BR40" i="23" s="1"/>
  <c r="AS40" i="23"/>
  <c r="BZ40" i="23" s="1"/>
  <c r="O3" i="22"/>
  <c r="G4" i="22"/>
  <c r="AN4" i="22" s="1"/>
  <c r="W4" i="22"/>
  <c r="BD4" i="22" s="1"/>
  <c r="O5" i="22"/>
  <c r="AV5" i="22" s="1"/>
  <c r="G6" i="22"/>
  <c r="AN6" i="22" s="1"/>
  <c r="W6" i="22"/>
  <c r="O7" i="22"/>
  <c r="AV7" i="22" s="1"/>
  <c r="G8" i="22"/>
  <c r="AN8" i="22" s="1"/>
  <c r="W8" i="22"/>
  <c r="BD8" i="22" s="1"/>
  <c r="O9" i="22"/>
  <c r="AV9" i="22" s="1"/>
  <c r="Q10" i="22"/>
  <c r="AX10" i="22" s="1"/>
  <c r="Y11" i="22"/>
  <c r="BF11" i="22" s="1"/>
  <c r="I13" i="22"/>
  <c r="AP13" i="22" s="1"/>
  <c r="Q14" i="22"/>
  <c r="AX14" i="22" s="1"/>
  <c r="Y15" i="22"/>
  <c r="BF15" i="22" s="1"/>
  <c r="I17" i="22"/>
  <c r="AP17" i="22" s="1"/>
  <c r="Q18" i="22"/>
  <c r="AX18" i="22" s="1"/>
  <c r="Y19" i="22"/>
  <c r="BF19" i="22" s="1"/>
  <c r="I21" i="22"/>
  <c r="AP21" i="22" s="1"/>
  <c r="Z26" i="22"/>
  <c r="BG26" i="22" s="1"/>
  <c r="V26" i="22"/>
  <c r="BC26" i="22" s="1"/>
  <c r="R26" i="22"/>
  <c r="AY26" i="22" s="1"/>
  <c r="N26" i="22"/>
  <c r="AU26" i="22" s="1"/>
  <c r="J26" i="22"/>
  <c r="AQ26" i="22" s="1"/>
  <c r="F26" i="22"/>
  <c r="AM26" i="22" s="1"/>
  <c r="Z25" i="22"/>
  <c r="BG25" i="22" s="1"/>
  <c r="V25" i="22"/>
  <c r="BC25" i="22" s="1"/>
  <c r="R25" i="22"/>
  <c r="AY25" i="22" s="1"/>
  <c r="N25" i="22"/>
  <c r="AU25" i="22" s="1"/>
  <c r="J25" i="22"/>
  <c r="AQ25" i="22" s="1"/>
  <c r="F25" i="22"/>
  <c r="AM25" i="22" s="1"/>
  <c r="Z24" i="22"/>
  <c r="BG24" i="22" s="1"/>
  <c r="V24" i="22"/>
  <c r="BC24" i="22" s="1"/>
  <c r="R24" i="22"/>
  <c r="AY24" i="22" s="1"/>
  <c r="N24" i="22"/>
  <c r="AU24" i="22" s="1"/>
  <c r="J24" i="22"/>
  <c r="AQ24" i="22" s="1"/>
  <c r="F24" i="22"/>
  <c r="AM24" i="22" s="1"/>
  <c r="Z23" i="22"/>
  <c r="BG23" i="22" s="1"/>
  <c r="V23" i="22"/>
  <c r="BC23" i="22" s="1"/>
  <c r="R23" i="22"/>
  <c r="AY23" i="22" s="1"/>
  <c r="N23" i="22"/>
  <c r="AU23" i="22" s="1"/>
  <c r="J23" i="22"/>
  <c r="AQ23" i="22" s="1"/>
  <c r="F23" i="22"/>
  <c r="AM23" i="22" s="1"/>
  <c r="Z22" i="22"/>
  <c r="BG22" i="22" s="1"/>
  <c r="V22" i="22"/>
  <c r="BC22" i="22" s="1"/>
  <c r="R22" i="22"/>
  <c r="AY22" i="22" s="1"/>
  <c r="N22" i="22"/>
  <c r="AU22" i="22" s="1"/>
  <c r="J22" i="22"/>
  <c r="AQ22" i="22" s="1"/>
  <c r="Y26" i="22"/>
  <c r="BF26" i="22" s="1"/>
  <c r="U26" i="22"/>
  <c r="BB26" i="22" s="1"/>
  <c r="Q26" i="22"/>
  <c r="AX26" i="22" s="1"/>
  <c r="M26" i="22"/>
  <c r="AT26" i="22" s="1"/>
  <c r="I26" i="22"/>
  <c r="AP26" i="22" s="1"/>
  <c r="E26" i="22"/>
  <c r="AL26" i="22" s="1"/>
  <c r="Y25" i="22"/>
  <c r="BF25" i="22" s="1"/>
  <c r="U25" i="22"/>
  <c r="BB25" i="22" s="1"/>
  <c r="Q25" i="22"/>
  <c r="AX25" i="22" s="1"/>
  <c r="M25" i="22"/>
  <c r="AT25" i="22" s="1"/>
  <c r="I25" i="22"/>
  <c r="AP25" i="22" s="1"/>
  <c r="E25" i="22"/>
  <c r="AL25" i="22" s="1"/>
  <c r="Y24" i="22"/>
  <c r="BF24" i="22" s="1"/>
  <c r="U24" i="22"/>
  <c r="BB24" i="22" s="1"/>
  <c r="Q24" i="22"/>
  <c r="AX24" i="22" s="1"/>
  <c r="M24" i="22"/>
  <c r="AT24" i="22" s="1"/>
  <c r="I24" i="22"/>
  <c r="AP24" i="22" s="1"/>
  <c r="E24" i="22"/>
  <c r="AL24" i="22" s="1"/>
  <c r="Y23" i="22"/>
  <c r="BF23" i="22" s="1"/>
  <c r="U23" i="22"/>
  <c r="BB23" i="22" s="1"/>
  <c r="Q23" i="22"/>
  <c r="AX23" i="22" s="1"/>
  <c r="M23" i="22"/>
  <c r="AT23" i="22" s="1"/>
  <c r="I23" i="22"/>
  <c r="AP23" i="22" s="1"/>
  <c r="E23" i="22"/>
  <c r="AL23" i="22" s="1"/>
  <c r="Y22" i="22"/>
  <c r="BF22" i="22" s="1"/>
  <c r="U22" i="22"/>
  <c r="BB22" i="22" s="1"/>
  <c r="Q22" i="22"/>
  <c r="AX22" i="22" s="1"/>
  <c r="X26" i="22"/>
  <c r="BE26" i="22" s="1"/>
  <c r="T26" i="22"/>
  <c r="BA26" i="22" s="1"/>
  <c r="P26" i="22"/>
  <c r="AW26" i="22" s="1"/>
  <c r="L26" i="22"/>
  <c r="AS26" i="22" s="1"/>
  <c r="H26" i="22"/>
  <c r="AO26" i="22" s="1"/>
  <c r="D26" i="22"/>
  <c r="X25" i="22"/>
  <c r="BE25" i="22" s="1"/>
  <c r="T25" i="22"/>
  <c r="BA25" i="22" s="1"/>
  <c r="P25" i="22"/>
  <c r="AW25" i="22" s="1"/>
  <c r="L25" i="22"/>
  <c r="AS25" i="22" s="1"/>
  <c r="H25" i="22"/>
  <c r="AO25" i="22" s="1"/>
  <c r="D25" i="22"/>
  <c r="X24" i="22"/>
  <c r="BE24" i="22" s="1"/>
  <c r="T24" i="22"/>
  <c r="BA24" i="22" s="1"/>
  <c r="P24" i="22"/>
  <c r="AW24" i="22" s="1"/>
  <c r="L24" i="22"/>
  <c r="AS24" i="22" s="1"/>
  <c r="H24" i="22"/>
  <c r="AO24" i="22" s="1"/>
  <c r="D24" i="22"/>
  <c r="X23" i="22"/>
  <c r="BE23" i="22" s="1"/>
  <c r="T23" i="22"/>
  <c r="BA23" i="22" s="1"/>
  <c r="P23" i="22"/>
  <c r="AW23" i="22" s="1"/>
  <c r="L23" i="22"/>
  <c r="AS23" i="22" s="1"/>
  <c r="H23" i="22"/>
  <c r="AO23" i="22" s="1"/>
  <c r="D23" i="22"/>
  <c r="X22" i="22"/>
  <c r="BE22" i="22" s="1"/>
  <c r="T22" i="22"/>
  <c r="BA22" i="22" s="1"/>
  <c r="W26" i="22"/>
  <c r="BD26" i="22" s="1"/>
  <c r="G26" i="22"/>
  <c r="AN26" i="22" s="1"/>
  <c r="O25" i="22"/>
  <c r="AV25" i="22" s="1"/>
  <c r="W24" i="22"/>
  <c r="BD24" i="22" s="1"/>
  <c r="G24" i="22"/>
  <c r="AN24" i="22" s="1"/>
  <c r="O23" i="22"/>
  <c r="AV23" i="22" s="1"/>
  <c r="W22" i="22"/>
  <c r="BD22" i="22" s="1"/>
  <c r="M22" i="22"/>
  <c r="AT22" i="22" s="1"/>
  <c r="H22" i="22"/>
  <c r="AO22" i="22" s="1"/>
  <c r="D22" i="22"/>
  <c r="X21" i="22"/>
  <c r="BE21" i="22" s="1"/>
  <c r="T21" i="22"/>
  <c r="BA21" i="22" s="1"/>
  <c r="P21" i="22"/>
  <c r="AW21" i="22" s="1"/>
  <c r="L21" i="22"/>
  <c r="AS21" i="22" s="1"/>
  <c r="H21" i="22"/>
  <c r="AO21" i="22" s="1"/>
  <c r="D21" i="22"/>
  <c r="X20" i="22"/>
  <c r="BE20" i="22" s="1"/>
  <c r="T20" i="22"/>
  <c r="BA20" i="22" s="1"/>
  <c r="P20" i="22"/>
  <c r="AW20" i="22" s="1"/>
  <c r="L20" i="22"/>
  <c r="AS20" i="22" s="1"/>
  <c r="H20" i="22"/>
  <c r="AO20" i="22" s="1"/>
  <c r="D20" i="22"/>
  <c r="X19" i="22"/>
  <c r="BE19" i="22" s="1"/>
  <c r="T19" i="22"/>
  <c r="BA19" i="22" s="1"/>
  <c r="P19" i="22"/>
  <c r="AW19" i="22" s="1"/>
  <c r="L19" i="22"/>
  <c r="AS19" i="22" s="1"/>
  <c r="H19" i="22"/>
  <c r="AO19" i="22" s="1"/>
  <c r="D19" i="22"/>
  <c r="X18" i="22"/>
  <c r="BE18" i="22" s="1"/>
  <c r="T18" i="22"/>
  <c r="BA18" i="22" s="1"/>
  <c r="P18" i="22"/>
  <c r="AW18" i="22" s="1"/>
  <c r="L18" i="22"/>
  <c r="AS18" i="22" s="1"/>
  <c r="H18" i="22"/>
  <c r="AO18" i="22" s="1"/>
  <c r="D18" i="22"/>
  <c r="X17" i="22"/>
  <c r="BE17" i="22" s="1"/>
  <c r="T17" i="22"/>
  <c r="BA17" i="22" s="1"/>
  <c r="P17" i="22"/>
  <c r="AW17" i="22" s="1"/>
  <c r="L17" i="22"/>
  <c r="AS17" i="22" s="1"/>
  <c r="H17" i="22"/>
  <c r="AO17" i="22" s="1"/>
  <c r="D17" i="22"/>
  <c r="X16" i="22"/>
  <c r="BE16" i="22" s="1"/>
  <c r="T16" i="22"/>
  <c r="BA16" i="22" s="1"/>
  <c r="P16" i="22"/>
  <c r="AW16" i="22" s="1"/>
  <c r="L16" i="22"/>
  <c r="AS16" i="22" s="1"/>
  <c r="H16" i="22"/>
  <c r="AO16" i="22" s="1"/>
  <c r="D16" i="22"/>
  <c r="X15" i="22"/>
  <c r="BE15" i="22" s="1"/>
  <c r="T15" i="22"/>
  <c r="BA15" i="22" s="1"/>
  <c r="P15" i="22"/>
  <c r="AW15" i="22" s="1"/>
  <c r="L15" i="22"/>
  <c r="AS15" i="22" s="1"/>
  <c r="H15" i="22"/>
  <c r="AO15" i="22" s="1"/>
  <c r="D15" i="22"/>
  <c r="X14" i="22"/>
  <c r="BE14" i="22" s="1"/>
  <c r="T14" i="22"/>
  <c r="BA14" i="22" s="1"/>
  <c r="P14" i="22"/>
  <c r="AW14" i="22" s="1"/>
  <c r="L14" i="22"/>
  <c r="AS14" i="22" s="1"/>
  <c r="H14" i="22"/>
  <c r="D14" i="22"/>
  <c r="X13" i="22"/>
  <c r="BE13" i="22" s="1"/>
  <c r="T13" i="22"/>
  <c r="BA13" i="22" s="1"/>
  <c r="P13" i="22"/>
  <c r="AW13" i="22" s="1"/>
  <c r="L13" i="22"/>
  <c r="AS13" i="22" s="1"/>
  <c r="H13" i="22"/>
  <c r="AO13" i="22" s="1"/>
  <c r="D13" i="22"/>
  <c r="X12" i="22"/>
  <c r="BE12" i="22" s="1"/>
  <c r="T12" i="22"/>
  <c r="BA12" i="22" s="1"/>
  <c r="P12" i="22"/>
  <c r="AW12" i="22" s="1"/>
  <c r="L12" i="22"/>
  <c r="AS12" i="22" s="1"/>
  <c r="H12" i="22"/>
  <c r="AO12" i="22" s="1"/>
  <c r="D12" i="22"/>
  <c r="X11" i="22"/>
  <c r="BE11" i="22" s="1"/>
  <c r="T11" i="22"/>
  <c r="BA11" i="22" s="1"/>
  <c r="P11" i="22"/>
  <c r="AW11" i="22" s="1"/>
  <c r="L11" i="22"/>
  <c r="AS11" i="22" s="1"/>
  <c r="H11" i="22"/>
  <c r="AO11" i="22" s="1"/>
  <c r="D11" i="22"/>
  <c r="X10" i="22"/>
  <c r="BE10" i="22" s="1"/>
  <c r="T10" i="22"/>
  <c r="BA10" i="22" s="1"/>
  <c r="P10" i="22"/>
  <c r="AW10" i="22" s="1"/>
  <c r="L10" i="22"/>
  <c r="AS10" i="22" s="1"/>
  <c r="H10" i="22"/>
  <c r="AO10" i="22" s="1"/>
  <c r="D10" i="22"/>
  <c r="X9" i="22"/>
  <c r="BE9" i="22" s="1"/>
  <c r="O26" i="22"/>
  <c r="AV26" i="22" s="1"/>
  <c r="W25" i="22"/>
  <c r="BD25" i="22" s="1"/>
  <c r="G25" i="22"/>
  <c r="AN25" i="22" s="1"/>
  <c r="O24" i="22"/>
  <c r="AV24" i="22" s="1"/>
  <c r="W23" i="22"/>
  <c r="BD23" i="22" s="1"/>
  <c r="G23" i="22"/>
  <c r="AN23" i="22" s="1"/>
  <c r="P22" i="22"/>
  <c r="AW22" i="22" s="1"/>
  <c r="K22" i="22"/>
  <c r="AR22" i="22" s="1"/>
  <c r="F22" i="22"/>
  <c r="AM22" i="22" s="1"/>
  <c r="Z21" i="22"/>
  <c r="BG21" i="22" s="1"/>
  <c r="V21" i="22"/>
  <c r="BC21" i="22" s="1"/>
  <c r="R21" i="22"/>
  <c r="AY21" i="22" s="1"/>
  <c r="N21" i="22"/>
  <c r="AU21" i="22" s="1"/>
  <c r="J21" i="22"/>
  <c r="AQ21" i="22" s="1"/>
  <c r="F21" i="22"/>
  <c r="AM21" i="22" s="1"/>
  <c r="Z20" i="22"/>
  <c r="BG20" i="22" s="1"/>
  <c r="V20" i="22"/>
  <c r="BC20" i="22" s="1"/>
  <c r="R20" i="22"/>
  <c r="AY20" i="22" s="1"/>
  <c r="N20" i="22"/>
  <c r="AU20" i="22" s="1"/>
  <c r="J20" i="22"/>
  <c r="AQ20" i="22" s="1"/>
  <c r="F20" i="22"/>
  <c r="AM20" i="22" s="1"/>
  <c r="Z19" i="22"/>
  <c r="BG19" i="22" s="1"/>
  <c r="V19" i="22"/>
  <c r="BC19" i="22" s="1"/>
  <c r="R19" i="22"/>
  <c r="AY19" i="22" s="1"/>
  <c r="N19" i="22"/>
  <c r="AU19" i="22" s="1"/>
  <c r="J19" i="22"/>
  <c r="AQ19" i="22" s="1"/>
  <c r="F19" i="22"/>
  <c r="AM19" i="22" s="1"/>
  <c r="Z18" i="22"/>
  <c r="BG18" i="22" s="1"/>
  <c r="V18" i="22"/>
  <c r="BC18" i="22" s="1"/>
  <c r="R18" i="22"/>
  <c r="AY18" i="22" s="1"/>
  <c r="N18" i="22"/>
  <c r="AU18" i="22" s="1"/>
  <c r="J18" i="22"/>
  <c r="AQ18" i="22" s="1"/>
  <c r="F18" i="22"/>
  <c r="AM18" i="22" s="1"/>
  <c r="Z17" i="22"/>
  <c r="BG17" i="22" s="1"/>
  <c r="V17" i="22"/>
  <c r="BC17" i="22" s="1"/>
  <c r="R17" i="22"/>
  <c r="AY17" i="22" s="1"/>
  <c r="N17" i="22"/>
  <c r="AU17" i="22" s="1"/>
  <c r="J17" i="22"/>
  <c r="AQ17" i="22" s="1"/>
  <c r="F17" i="22"/>
  <c r="AM17" i="22" s="1"/>
  <c r="Z16" i="22"/>
  <c r="BG16" i="22" s="1"/>
  <c r="V16" i="22"/>
  <c r="BC16" i="22" s="1"/>
  <c r="R16" i="22"/>
  <c r="N16" i="22"/>
  <c r="AU16" i="22" s="1"/>
  <c r="J16" i="22"/>
  <c r="AQ16" i="22" s="1"/>
  <c r="F16" i="22"/>
  <c r="AM16" i="22" s="1"/>
  <c r="Z15" i="22"/>
  <c r="BG15" i="22" s="1"/>
  <c r="V15" i="22"/>
  <c r="BC15" i="22" s="1"/>
  <c r="R15" i="22"/>
  <c r="AY15" i="22" s="1"/>
  <c r="N15" i="22"/>
  <c r="AU15" i="22" s="1"/>
  <c r="J15" i="22"/>
  <c r="AQ15" i="22" s="1"/>
  <c r="F15" i="22"/>
  <c r="AM15" i="22" s="1"/>
  <c r="Z14" i="22"/>
  <c r="BG14" i="22" s="1"/>
  <c r="V14" i="22"/>
  <c r="BC14" i="22" s="1"/>
  <c r="R14" i="22"/>
  <c r="AY14" i="22" s="1"/>
  <c r="N14" i="22"/>
  <c r="AU14" i="22" s="1"/>
  <c r="J14" i="22"/>
  <c r="AQ14" i="22" s="1"/>
  <c r="F14" i="22"/>
  <c r="AM14" i="22" s="1"/>
  <c r="Z13" i="22"/>
  <c r="BG13" i="22" s="1"/>
  <c r="V13" i="22"/>
  <c r="BC13" i="22" s="1"/>
  <c r="R13" i="22"/>
  <c r="AY13" i="22" s="1"/>
  <c r="N13" i="22"/>
  <c r="AU13" i="22" s="1"/>
  <c r="J13" i="22"/>
  <c r="AQ13" i="22" s="1"/>
  <c r="F13" i="22"/>
  <c r="AM13" i="22" s="1"/>
  <c r="Z12" i="22"/>
  <c r="BG12" i="22" s="1"/>
  <c r="V12" i="22"/>
  <c r="BC12" i="22" s="1"/>
  <c r="R12" i="22"/>
  <c r="AY12" i="22" s="1"/>
  <c r="N12" i="22"/>
  <c r="AU12" i="22" s="1"/>
  <c r="J12" i="22"/>
  <c r="AQ12" i="22" s="1"/>
  <c r="F12" i="22"/>
  <c r="AM12" i="22" s="1"/>
  <c r="Z11" i="22"/>
  <c r="BG11" i="22" s="1"/>
  <c r="V11" i="22"/>
  <c r="BC11" i="22" s="1"/>
  <c r="R11" i="22"/>
  <c r="AY11" i="22" s="1"/>
  <c r="N11" i="22"/>
  <c r="AU11" i="22" s="1"/>
  <c r="J11" i="22"/>
  <c r="AQ11" i="22" s="1"/>
  <c r="F11" i="22"/>
  <c r="AM11" i="22" s="1"/>
  <c r="Z10" i="22"/>
  <c r="BG10" i="22" s="1"/>
  <c r="V10" i="22"/>
  <c r="BC10" i="22" s="1"/>
  <c r="R10" i="22"/>
  <c r="AY10" i="22" s="1"/>
  <c r="N10" i="22"/>
  <c r="AU10" i="22" s="1"/>
  <c r="J10" i="22"/>
  <c r="AQ10" i="22" s="1"/>
  <c r="F10" i="22"/>
  <c r="AM10" i="22" s="1"/>
  <c r="Z9" i="22"/>
  <c r="BG9" i="22" s="1"/>
  <c r="V9" i="22"/>
  <c r="BC9" i="22" s="1"/>
  <c r="S26" i="22"/>
  <c r="AZ26" i="22" s="1"/>
  <c r="K25" i="22"/>
  <c r="AR25" i="22" s="1"/>
  <c r="AA23" i="22"/>
  <c r="BH23" i="22" s="1"/>
  <c r="S22" i="22"/>
  <c r="AZ22" i="22" s="1"/>
  <c r="G22" i="22"/>
  <c r="AN22" i="22" s="1"/>
  <c r="W21" i="22"/>
  <c r="BD21" i="22" s="1"/>
  <c r="O21" i="22"/>
  <c r="AV21" i="22" s="1"/>
  <c r="G21" i="22"/>
  <c r="AN21" i="22" s="1"/>
  <c r="W20" i="22"/>
  <c r="BD20" i="22" s="1"/>
  <c r="O20" i="22"/>
  <c r="AV20" i="22" s="1"/>
  <c r="G20" i="22"/>
  <c r="AN20" i="22" s="1"/>
  <c r="W19" i="22"/>
  <c r="BD19" i="22" s="1"/>
  <c r="O19" i="22"/>
  <c r="AV19" i="22" s="1"/>
  <c r="G19" i="22"/>
  <c r="AN19" i="22" s="1"/>
  <c r="W18" i="22"/>
  <c r="BD18" i="22" s="1"/>
  <c r="O18" i="22"/>
  <c r="AV18" i="22" s="1"/>
  <c r="G18" i="22"/>
  <c r="AN18" i="22" s="1"/>
  <c r="W17" i="22"/>
  <c r="BD17" i="22" s="1"/>
  <c r="O17" i="22"/>
  <c r="AV17" i="22" s="1"/>
  <c r="G17" i="22"/>
  <c r="AN17" i="22" s="1"/>
  <c r="W16" i="22"/>
  <c r="BD16" i="22" s="1"/>
  <c r="O16" i="22"/>
  <c r="AV16" i="22" s="1"/>
  <c r="G16" i="22"/>
  <c r="AN16" i="22" s="1"/>
  <c r="W15" i="22"/>
  <c r="BD15" i="22" s="1"/>
  <c r="O15" i="22"/>
  <c r="AV15" i="22" s="1"/>
  <c r="G15" i="22"/>
  <c r="AN15" i="22" s="1"/>
  <c r="W14" i="22"/>
  <c r="BD14" i="22" s="1"/>
  <c r="O14" i="22"/>
  <c r="AV14" i="22" s="1"/>
  <c r="G14" i="22"/>
  <c r="AN14" i="22" s="1"/>
  <c r="W13" i="22"/>
  <c r="BD13" i="22" s="1"/>
  <c r="O13" i="22"/>
  <c r="AV13" i="22" s="1"/>
  <c r="G13" i="22"/>
  <c r="AN13" i="22" s="1"/>
  <c r="W12" i="22"/>
  <c r="BD12" i="22" s="1"/>
  <c r="O12" i="22"/>
  <c r="AV12" i="22" s="1"/>
  <c r="G12" i="22"/>
  <c r="AN12" i="22" s="1"/>
  <c r="W11" i="22"/>
  <c r="BD11" i="22" s="1"/>
  <c r="O11" i="22"/>
  <c r="AV11" i="22" s="1"/>
  <c r="G11" i="22"/>
  <c r="AN11" i="22" s="1"/>
  <c r="W10" i="22"/>
  <c r="BD10" i="22" s="1"/>
  <c r="O10" i="22"/>
  <c r="AV10" i="22" s="1"/>
  <c r="G10" i="22"/>
  <c r="AN10" i="22" s="1"/>
  <c r="W9" i="22"/>
  <c r="BD9" i="22" s="1"/>
  <c r="R9" i="22"/>
  <c r="AY9" i="22" s="1"/>
  <c r="N9" i="22"/>
  <c r="AU9" i="22" s="1"/>
  <c r="J9" i="22"/>
  <c r="AQ9" i="22" s="1"/>
  <c r="F9" i="22"/>
  <c r="AM9" i="22" s="1"/>
  <c r="Z8" i="22"/>
  <c r="BG8" i="22" s="1"/>
  <c r="V8" i="22"/>
  <c r="BC8" i="22" s="1"/>
  <c r="R8" i="22"/>
  <c r="AY8" i="22" s="1"/>
  <c r="N8" i="22"/>
  <c r="AU8" i="22" s="1"/>
  <c r="J8" i="22"/>
  <c r="AQ8" i="22" s="1"/>
  <c r="F8" i="22"/>
  <c r="AM8" i="22" s="1"/>
  <c r="Z7" i="22"/>
  <c r="BG7" i="22" s="1"/>
  <c r="V7" i="22"/>
  <c r="BC7" i="22" s="1"/>
  <c r="R7" i="22"/>
  <c r="AY7" i="22" s="1"/>
  <c r="N7" i="22"/>
  <c r="AU7" i="22" s="1"/>
  <c r="J7" i="22"/>
  <c r="AQ7" i="22" s="1"/>
  <c r="F7" i="22"/>
  <c r="AM7" i="22" s="1"/>
  <c r="Z6" i="22"/>
  <c r="BG6" i="22" s="1"/>
  <c r="V6" i="22"/>
  <c r="BC6" i="22" s="1"/>
  <c r="R6" i="22"/>
  <c r="AY6" i="22" s="1"/>
  <c r="N6" i="22"/>
  <c r="AU6" i="22" s="1"/>
  <c r="J6" i="22"/>
  <c r="AQ6" i="22" s="1"/>
  <c r="F6" i="22"/>
  <c r="AM6" i="22" s="1"/>
  <c r="Z5" i="22"/>
  <c r="BG5" i="22" s="1"/>
  <c r="V5" i="22"/>
  <c r="BC5" i="22" s="1"/>
  <c r="R5" i="22"/>
  <c r="AY5" i="22" s="1"/>
  <c r="N5" i="22"/>
  <c r="AU5" i="22" s="1"/>
  <c r="J5" i="22"/>
  <c r="AQ5" i="22" s="1"/>
  <c r="F5" i="22"/>
  <c r="AM5" i="22" s="1"/>
  <c r="Z4" i="22"/>
  <c r="BG4" i="22" s="1"/>
  <c r="V4" i="22"/>
  <c r="BC4" i="22" s="1"/>
  <c r="R4" i="22"/>
  <c r="AY4" i="22" s="1"/>
  <c r="N4" i="22"/>
  <c r="AU4" i="22" s="1"/>
  <c r="J4" i="22"/>
  <c r="AQ4" i="22" s="1"/>
  <c r="F4" i="22"/>
  <c r="AM4" i="22" s="1"/>
  <c r="Z3" i="22"/>
  <c r="V3" i="22"/>
  <c r="R3" i="22"/>
  <c r="N3" i="22"/>
  <c r="J3" i="22"/>
  <c r="F3" i="22"/>
  <c r="K26" i="22"/>
  <c r="AA24" i="22"/>
  <c r="BH24" i="22" s="1"/>
  <c r="S23" i="22"/>
  <c r="AZ23" i="22" s="1"/>
  <c r="O22" i="22"/>
  <c r="AV22" i="22" s="1"/>
  <c r="E22" i="22"/>
  <c r="AL22" i="22" s="1"/>
  <c r="U21" i="22"/>
  <c r="BB21" i="22" s="1"/>
  <c r="M21" i="22"/>
  <c r="AT21" i="22" s="1"/>
  <c r="E21" i="22"/>
  <c r="AL21" i="22" s="1"/>
  <c r="U20" i="22"/>
  <c r="BB20" i="22" s="1"/>
  <c r="M20" i="22"/>
  <c r="AT20" i="22" s="1"/>
  <c r="E20" i="22"/>
  <c r="AL20" i="22" s="1"/>
  <c r="U19" i="22"/>
  <c r="BB19" i="22" s="1"/>
  <c r="M19" i="22"/>
  <c r="AT19" i="22" s="1"/>
  <c r="E19" i="22"/>
  <c r="AL19" i="22" s="1"/>
  <c r="U18" i="22"/>
  <c r="BB18" i="22" s="1"/>
  <c r="M18" i="22"/>
  <c r="AT18" i="22" s="1"/>
  <c r="E18" i="22"/>
  <c r="AL18" i="22" s="1"/>
  <c r="U17" i="22"/>
  <c r="BB17" i="22" s="1"/>
  <c r="M17" i="22"/>
  <c r="AT17" i="22" s="1"/>
  <c r="E17" i="22"/>
  <c r="AL17" i="22" s="1"/>
  <c r="U16" i="22"/>
  <c r="BB16" i="22" s="1"/>
  <c r="M16" i="22"/>
  <c r="AT16" i="22" s="1"/>
  <c r="E16" i="22"/>
  <c r="AL16" i="22" s="1"/>
  <c r="U15" i="22"/>
  <c r="BB15" i="22" s="1"/>
  <c r="M15" i="22"/>
  <c r="AT15" i="22" s="1"/>
  <c r="E15" i="22"/>
  <c r="AL15" i="22" s="1"/>
  <c r="U14" i="22"/>
  <c r="BB14" i="22" s="1"/>
  <c r="M14" i="22"/>
  <c r="AT14" i="22" s="1"/>
  <c r="E14" i="22"/>
  <c r="AL14" i="22" s="1"/>
  <c r="U13" i="22"/>
  <c r="BB13" i="22" s="1"/>
  <c r="M13" i="22"/>
  <c r="AT13" i="22" s="1"/>
  <c r="E13" i="22"/>
  <c r="AL13" i="22" s="1"/>
  <c r="U12" i="22"/>
  <c r="BB12" i="22" s="1"/>
  <c r="M12" i="22"/>
  <c r="AT12" i="22" s="1"/>
  <c r="E12" i="22"/>
  <c r="AL12" i="22" s="1"/>
  <c r="U11" i="22"/>
  <c r="BB11" i="22" s="1"/>
  <c r="M11" i="22"/>
  <c r="AT11" i="22" s="1"/>
  <c r="E11" i="22"/>
  <c r="AL11" i="22" s="1"/>
  <c r="U10" i="22"/>
  <c r="BB10" i="22" s="1"/>
  <c r="M10" i="22"/>
  <c r="AT10" i="22" s="1"/>
  <c r="E10" i="22"/>
  <c r="AL10" i="22" s="1"/>
  <c r="U9" i="22"/>
  <c r="BB9" i="22" s="1"/>
  <c r="Q9" i="22"/>
  <c r="AX9" i="22" s="1"/>
  <c r="M9" i="22"/>
  <c r="AT9" i="22" s="1"/>
  <c r="I9" i="22"/>
  <c r="AP9" i="22" s="1"/>
  <c r="E9" i="22"/>
  <c r="AL9" i="22" s="1"/>
  <c r="Y8" i="22"/>
  <c r="BF8" i="22" s="1"/>
  <c r="U8" i="22"/>
  <c r="BB8" i="22" s="1"/>
  <c r="Q8" i="22"/>
  <c r="AX8" i="22" s="1"/>
  <c r="M8" i="22"/>
  <c r="AT8" i="22" s="1"/>
  <c r="I8" i="22"/>
  <c r="AP8" i="22" s="1"/>
  <c r="E8" i="22"/>
  <c r="AL8" i="22" s="1"/>
  <c r="Y7" i="22"/>
  <c r="BF7" i="22" s="1"/>
  <c r="U7" i="22"/>
  <c r="BB7" i="22" s="1"/>
  <c r="Q7" i="22"/>
  <c r="AX7" i="22" s="1"/>
  <c r="M7" i="22"/>
  <c r="AT7" i="22" s="1"/>
  <c r="I7" i="22"/>
  <c r="AP7" i="22" s="1"/>
  <c r="E7" i="22"/>
  <c r="AL7" i="22" s="1"/>
  <c r="Y6" i="22"/>
  <c r="BF6" i="22" s="1"/>
  <c r="U6" i="22"/>
  <c r="BB6" i="22" s="1"/>
  <c r="Q6" i="22"/>
  <c r="M6" i="22"/>
  <c r="AT6" i="22" s="1"/>
  <c r="I6" i="22"/>
  <c r="AP6" i="22" s="1"/>
  <c r="E6" i="22"/>
  <c r="AL6" i="22" s="1"/>
  <c r="Y5" i="22"/>
  <c r="BF5" i="22" s="1"/>
  <c r="U5" i="22"/>
  <c r="BB5" i="22" s="1"/>
  <c r="Q5" i="22"/>
  <c r="AX5" i="22" s="1"/>
  <c r="M5" i="22"/>
  <c r="AT5" i="22" s="1"/>
  <c r="I5" i="22"/>
  <c r="AP5" i="22" s="1"/>
  <c r="E5" i="22"/>
  <c r="AL5" i="22" s="1"/>
  <c r="Y4" i="22"/>
  <c r="BF4" i="22" s="1"/>
  <c r="U4" i="22"/>
  <c r="BB4" i="22" s="1"/>
  <c r="Q4" i="22"/>
  <c r="AX4" i="22" s="1"/>
  <c r="M4" i="22"/>
  <c r="AT4" i="22" s="1"/>
  <c r="I4" i="22"/>
  <c r="AP4" i="22" s="1"/>
  <c r="E4" i="22"/>
  <c r="AL4" i="22" s="1"/>
  <c r="Y3" i="22"/>
  <c r="U3" i="22"/>
  <c r="Q3" i="22"/>
  <c r="M3" i="22"/>
  <c r="I3" i="22"/>
  <c r="E3" i="22"/>
  <c r="AA25" i="22"/>
  <c r="BH25" i="22" s="1"/>
  <c r="S24" i="22"/>
  <c r="AZ24" i="22" s="1"/>
  <c r="K23" i="22"/>
  <c r="AR23" i="22" s="1"/>
  <c r="L22" i="22"/>
  <c r="AS22" i="22" s="1"/>
  <c r="AA21" i="22"/>
  <c r="BH21" i="22" s="1"/>
  <c r="S21" i="22"/>
  <c r="AZ21" i="22" s="1"/>
  <c r="K21" i="22"/>
  <c r="AR21" i="22" s="1"/>
  <c r="AA20" i="22"/>
  <c r="BH20" i="22" s="1"/>
  <c r="S20" i="22"/>
  <c r="AZ20" i="22" s="1"/>
  <c r="K20" i="22"/>
  <c r="AR20" i="22" s="1"/>
  <c r="AA19" i="22"/>
  <c r="BH19" i="22" s="1"/>
  <c r="S19" i="22"/>
  <c r="AZ19" i="22" s="1"/>
  <c r="K19" i="22"/>
  <c r="AR19" i="22" s="1"/>
  <c r="AA18" i="22"/>
  <c r="BH18" i="22" s="1"/>
  <c r="S18" i="22"/>
  <c r="AZ18" i="22" s="1"/>
  <c r="K18" i="22"/>
  <c r="AR18" i="22" s="1"/>
  <c r="AA17" i="22"/>
  <c r="BH17" i="22" s="1"/>
  <c r="S17" i="22"/>
  <c r="AZ17" i="22" s="1"/>
  <c r="K17" i="22"/>
  <c r="AR17" i="22" s="1"/>
  <c r="AA16" i="22"/>
  <c r="BH16" i="22" s="1"/>
  <c r="S16" i="22"/>
  <c r="AZ16" i="22" s="1"/>
  <c r="K16" i="22"/>
  <c r="AR16" i="22" s="1"/>
  <c r="AA15" i="22"/>
  <c r="BH15" i="22" s="1"/>
  <c r="S15" i="22"/>
  <c r="AZ15" i="22" s="1"/>
  <c r="K15" i="22"/>
  <c r="AR15" i="22" s="1"/>
  <c r="AA14" i="22"/>
  <c r="BH14" i="22" s="1"/>
  <c r="S14" i="22"/>
  <c r="AZ14" i="22" s="1"/>
  <c r="K14" i="22"/>
  <c r="AR14" i="22" s="1"/>
  <c r="AA13" i="22"/>
  <c r="BH13" i="22" s="1"/>
  <c r="S13" i="22"/>
  <c r="AZ13" i="22" s="1"/>
  <c r="K13" i="22"/>
  <c r="AR13" i="22" s="1"/>
  <c r="AA12" i="22"/>
  <c r="BH12" i="22" s="1"/>
  <c r="S12" i="22"/>
  <c r="AZ12" i="22" s="1"/>
  <c r="K12" i="22"/>
  <c r="AR12" i="22" s="1"/>
  <c r="AA11" i="22"/>
  <c r="BH11" i="22" s="1"/>
  <c r="S11" i="22"/>
  <c r="AZ11" i="22" s="1"/>
  <c r="K11" i="22"/>
  <c r="AR11" i="22" s="1"/>
  <c r="AA10" i="22"/>
  <c r="BH10" i="22" s="1"/>
  <c r="S10" i="22"/>
  <c r="AZ10" i="22" s="1"/>
  <c r="K10" i="22"/>
  <c r="AR10" i="22" s="1"/>
  <c r="AA9" i="22"/>
  <c r="BH9" i="22" s="1"/>
  <c r="T9" i="22"/>
  <c r="BA9" i="22" s="1"/>
  <c r="P9" i="22"/>
  <c r="AW9" i="22" s="1"/>
  <c r="L9" i="22"/>
  <c r="AS9" i="22" s="1"/>
  <c r="H9" i="22"/>
  <c r="AO9" i="22" s="1"/>
  <c r="D9" i="22"/>
  <c r="X8" i="22"/>
  <c r="BE8" i="22" s="1"/>
  <c r="T8" i="22"/>
  <c r="BA8" i="22" s="1"/>
  <c r="P8" i="22"/>
  <c r="AW8" i="22" s="1"/>
  <c r="L8" i="22"/>
  <c r="AS8" i="22" s="1"/>
  <c r="H8" i="22"/>
  <c r="AO8" i="22" s="1"/>
  <c r="D8" i="22"/>
  <c r="X7" i="22"/>
  <c r="BE7" i="22" s="1"/>
  <c r="T7" i="22"/>
  <c r="BA7" i="22" s="1"/>
  <c r="P7" i="22"/>
  <c r="AW7" i="22" s="1"/>
  <c r="L7" i="22"/>
  <c r="AS7" i="22" s="1"/>
  <c r="H7" i="22"/>
  <c r="AO7" i="22" s="1"/>
  <c r="D7" i="22"/>
  <c r="X6" i="22"/>
  <c r="BE6" i="22" s="1"/>
  <c r="T6" i="22"/>
  <c r="BA6" i="22" s="1"/>
  <c r="P6" i="22"/>
  <c r="AW6" i="22" s="1"/>
  <c r="L6" i="22"/>
  <c r="AS6" i="22" s="1"/>
  <c r="H6" i="22"/>
  <c r="AO6" i="22" s="1"/>
  <c r="D6" i="22"/>
  <c r="X5" i="22"/>
  <c r="BE5" i="22" s="1"/>
  <c r="T5" i="22"/>
  <c r="BA5" i="22" s="1"/>
  <c r="P5" i="22"/>
  <c r="AW5" i="22" s="1"/>
  <c r="L5" i="22"/>
  <c r="AS5" i="22" s="1"/>
  <c r="H5" i="22"/>
  <c r="AO5" i="22" s="1"/>
  <c r="D5" i="22"/>
  <c r="X4" i="22"/>
  <c r="BE4" i="22" s="1"/>
  <c r="T4" i="22"/>
  <c r="BA4" i="22" s="1"/>
  <c r="P4" i="22"/>
  <c r="AW4" i="22" s="1"/>
  <c r="L4" i="22"/>
  <c r="AS4" i="22" s="1"/>
  <c r="H4" i="22"/>
  <c r="AO4" i="22" s="1"/>
  <c r="D4" i="22"/>
  <c r="X3" i="22"/>
  <c r="T3" i="22"/>
  <c r="P3" i="22"/>
  <c r="L3" i="22"/>
  <c r="H3" i="22"/>
  <c r="D3" i="22"/>
  <c r="S3" i="22"/>
  <c r="K4" i="22"/>
  <c r="AR4" i="22" s="1"/>
  <c r="AA4" i="22"/>
  <c r="BH4" i="22" s="1"/>
  <c r="S5" i="22"/>
  <c r="AZ5" i="22" s="1"/>
  <c r="K6" i="22"/>
  <c r="AR6" i="22" s="1"/>
  <c r="AA6" i="22"/>
  <c r="BH6" i="22" s="1"/>
  <c r="S7" i="22"/>
  <c r="AZ7" i="22" s="1"/>
  <c r="K8" i="22"/>
  <c r="AR8" i="22" s="1"/>
  <c r="AA8" i="22"/>
  <c r="BH8" i="22" s="1"/>
  <c r="S9" i="22"/>
  <c r="AZ9" i="22" s="1"/>
  <c r="Y10" i="22"/>
  <c r="BF10" i="22" s="1"/>
  <c r="I12" i="22"/>
  <c r="AP12" i="22" s="1"/>
  <c r="Q13" i="22"/>
  <c r="AX13" i="22" s="1"/>
  <c r="Y14" i="22"/>
  <c r="BF14" i="22" s="1"/>
  <c r="I16" i="22"/>
  <c r="AP16" i="22" s="1"/>
  <c r="Q17" i="22"/>
  <c r="AX17" i="22" s="1"/>
  <c r="Y18" i="22"/>
  <c r="BF18" i="22" s="1"/>
  <c r="I20" i="22"/>
  <c r="AP20" i="22" s="1"/>
  <c r="Q21" i="22"/>
  <c r="AX21" i="22" s="1"/>
  <c r="K24" i="22"/>
  <c r="AR24" i="22" s="1"/>
  <c r="G3" i="22"/>
  <c r="W3" i="22"/>
  <c r="O4" i="22"/>
  <c r="AV4" i="22" s="1"/>
  <c r="G5" i="22"/>
  <c r="AN5" i="22" s="1"/>
  <c r="W5" i="22"/>
  <c r="BD5" i="22" s="1"/>
  <c r="O6" i="22"/>
  <c r="AV6" i="22" s="1"/>
  <c r="G7" i="22"/>
  <c r="AN7" i="22" s="1"/>
  <c r="W7" i="22"/>
  <c r="BD7" i="22" s="1"/>
  <c r="O8" i="22"/>
  <c r="AV8" i="22" s="1"/>
  <c r="G9" i="22"/>
  <c r="AN9" i="22" s="1"/>
  <c r="Y9" i="22"/>
  <c r="BF9" i="22" s="1"/>
  <c r="I11" i="22"/>
  <c r="AP11" i="22" s="1"/>
  <c r="Q12" i="22"/>
  <c r="AX12" i="22" s="1"/>
  <c r="Y13" i="22"/>
  <c r="BF13" i="22" s="1"/>
  <c r="I15" i="22"/>
  <c r="AP15" i="22" s="1"/>
  <c r="Q16" i="22"/>
  <c r="AX16" i="22" s="1"/>
  <c r="Y17" i="22"/>
  <c r="BF17" i="22" s="1"/>
  <c r="I19" i="22"/>
  <c r="AP19" i="22" s="1"/>
  <c r="Q20" i="22"/>
  <c r="AX20" i="22" s="1"/>
  <c r="Y21" i="22"/>
  <c r="BF21" i="22" s="1"/>
  <c r="S25" i="22"/>
  <c r="AZ25" i="22" s="1"/>
  <c r="Z45" i="22"/>
  <c r="V45" i="22"/>
  <c r="R45" i="22"/>
  <c r="N45" i="22"/>
  <c r="J45" i="22"/>
  <c r="F45" i="22"/>
  <c r="Y45" i="22"/>
  <c r="U45" i="22"/>
  <c r="Q45" i="22"/>
  <c r="M45" i="22"/>
  <c r="I45" i="22"/>
  <c r="E45" i="22"/>
  <c r="X45" i="22"/>
  <c r="T45" i="22"/>
  <c r="P45" i="22"/>
  <c r="L45" i="22"/>
  <c r="H45" i="22"/>
  <c r="D45" i="22"/>
  <c r="S45" i="22"/>
  <c r="G45" i="22"/>
  <c r="W45" i="22"/>
  <c r="G32" i="22"/>
  <c r="AN32" i="22" s="1"/>
  <c r="BU32" i="22" s="1"/>
  <c r="K32" i="22"/>
  <c r="AR32" i="22" s="1"/>
  <c r="BY32" i="22" s="1"/>
  <c r="O32" i="22"/>
  <c r="AV32" i="22" s="1"/>
  <c r="CC32" i="22" s="1"/>
  <c r="S32" i="22"/>
  <c r="AZ32" i="22" s="1"/>
  <c r="CG32" i="22" s="1"/>
  <c r="W32" i="22"/>
  <c r="BD32" i="22" s="1"/>
  <c r="CK32" i="22" s="1"/>
  <c r="AA32" i="22"/>
  <c r="BH32" i="22" s="1"/>
  <c r="CO32" i="22" s="1"/>
  <c r="G38" i="22"/>
  <c r="AN38" i="22" s="1"/>
  <c r="K38" i="22"/>
  <c r="AR38" i="22" s="1"/>
  <c r="O38" i="22"/>
  <c r="AV38" i="22" s="1"/>
  <c r="S38" i="22"/>
  <c r="AZ38" i="22" s="1"/>
  <c r="W38" i="22"/>
  <c r="BD38" i="22" s="1"/>
  <c r="F39" i="22"/>
  <c r="AM39" i="22" s="1"/>
  <c r="BT39" i="22" s="1"/>
  <c r="J39" i="22"/>
  <c r="AQ39" i="22" s="1"/>
  <c r="BX39" i="22" s="1"/>
  <c r="N39" i="22"/>
  <c r="AU39" i="22" s="1"/>
  <c r="CB39" i="22" s="1"/>
  <c r="R39" i="22"/>
  <c r="AY39" i="22" s="1"/>
  <c r="CF39" i="22" s="1"/>
  <c r="V39" i="22"/>
  <c r="BC39" i="22" s="1"/>
  <c r="CJ39" i="22" s="1"/>
  <c r="Z39" i="22"/>
  <c r="BG39" i="22" s="1"/>
  <c r="CN39" i="22" s="1"/>
  <c r="E40" i="22"/>
  <c r="AL40" i="22" s="1"/>
  <c r="BS40" i="22" s="1"/>
  <c r="I40" i="22"/>
  <c r="AP40" i="22" s="1"/>
  <c r="BW40" i="22" s="1"/>
  <c r="M40" i="22"/>
  <c r="AT40" i="22" s="1"/>
  <c r="CA40" i="22" s="1"/>
  <c r="Q40" i="22"/>
  <c r="AX40" i="22" s="1"/>
  <c r="CE40" i="22" s="1"/>
  <c r="U40" i="22"/>
  <c r="BB40" i="22" s="1"/>
  <c r="CI40" i="22" s="1"/>
  <c r="Y40" i="22"/>
  <c r="BF40" i="22" s="1"/>
  <c r="CM40" i="22" s="1"/>
  <c r="BU45" i="22"/>
  <c r="BY45" i="22"/>
  <c r="CC45" i="22"/>
  <c r="CG45" i="22"/>
  <c r="CK45" i="22"/>
  <c r="CO45" i="22"/>
  <c r="BU46" i="22"/>
  <c r="BY46" i="22"/>
  <c r="CC46" i="22"/>
  <c r="CG46" i="22"/>
  <c r="CK46" i="22"/>
  <c r="CO46" i="22"/>
  <c r="BU47" i="22"/>
  <c r="BY47" i="22"/>
  <c r="CC47" i="22"/>
  <c r="CG47" i="22"/>
  <c r="CK47" i="22"/>
  <c r="CO47" i="22"/>
  <c r="BU48" i="22"/>
  <c r="BY48" i="22"/>
  <c r="CC48" i="22"/>
  <c r="CG48" i="22"/>
  <c r="CK48" i="22"/>
  <c r="CO48" i="22"/>
  <c r="CR45" i="22"/>
  <c r="CR46" i="22"/>
  <c r="CR47" i="22"/>
  <c r="CR48" i="22"/>
  <c r="CT46" i="22"/>
  <c r="D32" i="22"/>
  <c r="AK32" i="22" s="1"/>
  <c r="BR32" i="22" s="1"/>
  <c r="H32" i="22"/>
  <c r="AO32" i="22" s="1"/>
  <c r="BV32" i="22" s="1"/>
  <c r="L32" i="22"/>
  <c r="AS32" i="22" s="1"/>
  <c r="BZ32" i="22" s="1"/>
  <c r="P32" i="22"/>
  <c r="AW32" i="22" s="1"/>
  <c r="CD32" i="22" s="1"/>
  <c r="T32" i="22"/>
  <c r="BA32" i="22" s="1"/>
  <c r="CH32" i="22" s="1"/>
  <c r="X32" i="22"/>
  <c r="BE32" i="22" s="1"/>
  <c r="CL32" i="22" s="1"/>
  <c r="G39" i="22"/>
  <c r="AN39" i="22" s="1"/>
  <c r="BU39" i="22" s="1"/>
  <c r="K39" i="22"/>
  <c r="AR39" i="22" s="1"/>
  <c r="BY39" i="22" s="1"/>
  <c r="O39" i="22"/>
  <c r="AV39" i="22" s="1"/>
  <c r="CC39" i="22" s="1"/>
  <c r="S39" i="22"/>
  <c r="AZ39" i="22" s="1"/>
  <c r="CG39" i="22" s="1"/>
  <c r="W39" i="22"/>
  <c r="BD39" i="22" s="1"/>
  <c r="CK39" i="22" s="1"/>
  <c r="F40" i="22"/>
  <c r="AM40" i="22" s="1"/>
  <c r="J40" i="22"/>
  <c r="AQ40" i="22" s="1"/>
  <c r="BX40" i="22" s="1"/>
  <c r="N40" i="22"/>
  <c r="AU40" i="22" s="1"/>
  <c r="CB40" i="22" s="1"/>
  <c r="R40" i="22"/>
  <c r="AY40" i="22" s="1"/>
  <c r="CF40" i="22" s="1"/>
  <c r="V40" i="22"/>
  <c r="BC40" i="22" s="1"/>
  <c r="CJ40" i="22" s="1"/>
  <c r="Z40" i="22"/>
  <c r="BG40" i="22" s="1"/>
  <c r="CN40" i="22" s="1"/>
  <c r="CH47" i="22"/>
  <c r="CL47" i="22"/>
  <c r="BR48" i="22"/>
  <c r="BV48" i="22"/>
  <c r="BZ48" i="22"/>
  <c r="CD48" i="22"/>
  <c r="CH48" i="22"/>
  <c r="CL48" i="22"/>
  <c r="CS45" i="22"/>
  <c r="CS46" i="22"/>
  <c r="CS47" i="22"/>
  <c r="CT47" i="22"/>
  <c r="E32" i="22"/>
  <c r="AL32" i="22" s="1"/>
  <c r="BS32" i="22" s="1"/>
  <c r="I32" i="22"/>
  <c r="AP32" i="22" s="1"/>
  <c r="BW32" i="22" s="1"/>
  <c r="M32" i="22"/>
  <c r="AT32" i="22" s="1"/>
  <c r="CA32" i="22" s="1"/>
  <c r="Q32" i="22"/>
  <c r="AX32" i="22" s="1"/>
  <c r="CE32" i="22" s="1"/>
  <c r="U32" i="22"/>
  <c r="BB32" i="22" s="1"/>
  <c r="CI32" i="22" s="1"/>
  <c r="G40" i="22"/>
  <c r="AN40" i="22" s="1"/>
  <c r="BU40" i="22" s="1"/>
  <c r="K40" i="22"/>
  <c r="AR40" i="22" s="1"/>
  <c r="BY40" i="22" s="1"/>
  <c r="O40" i="22"/>
  <c r="AV40" i="22" s="1"/>
  <c r="CC40" i="22" s="1"/>
  <c r="S40" i="22"/>
  <c r="AZ40" i="22" s="1"/>
  <c r="CG40" i="22" s="1"/>
  <c r="W40" i="22"/>
  <c r="BD40" i="22" s="1"/>
  <c r="CK40" i="22" s="1"/>
  <c r="CE47" i="22"/>
  <c r="CI47" i="22"/>
  <c r="CM47" i="22"/>
  <c r="BS48" i="22"/>
  <c r="BW48" i="22"/>
  <c r="CA48" i="22"/>
  <c r="CE48" i="22"/>
  <c r="CI48" i="22"/>
  <c r="AZ4" i="22"/>
  <c r="AO14" i="22"/>
  <c r="BD6" i="22"/>
  <c r="AZ8" i="22"/>
  <c r="AX6" i="22"/>
  <c r="AX15" i="22"/>
  <c r="AZ6" i="22"/>
  <c r="BH22" i="22"/>
  <c r="AY16" i="22"/>
  <c r="AR26" i="22"/>
  <c r="BC32" i="22"/>
  <c r="CJ32" i="22" s="1"/>
  <c r="AY32" i="22"/>
  <c r="CF32" i="22" s="1"/>
  <c r="AQ32" i="22"/>
  <c r="BX32" i="22" s="1"/>
  <c r="AM32" i="22"/>
  <c r="BT32" i="22" s="1"/>
  <c r="BF32" i="22"/>
  <c r="CM32" i="22" s="1"/>
  <c r="Q33" i="22"/>
  <c r="AX33" i="22" s="1"/>
  <c r="CE33" i="22" s="1"/>
  <c r="AM37" i="22"/>
  <c r="BT37" i="22" s="1"/>
  <c r="U36" i="22"/>
  <c r="BB36" i="22" s="1"/>
  <c r="CI36" i="22" s="1"/>
  <c r="S34" i="22"/>
  <c r="AZ34" i="22" s="1"/>
  <c r="CG34" i="22" s="1"/>
  <c r="BF39" i="22"/>
  <c r="CM39" i="22" s="1"/>
  <c r="AL39" i="22"/>
  <c r="BS39" i="22" s="1"/>
  <c r="T35" i="22"/>
  <c r="BA35" i="22" s="1"/>
  <c r="CH35" i="22" s="1"/>
  <c r="AK36" i="22"/>
  <c r="BR36" i="22" s="1"/>
  <c r="BA38" i="22"/>
  <c r="AS38" i="22"/>
  <c r="AQ38" i="22"/>
  <c r="BG38" i="22"/>
  <c r="BH40" i="22"/>
  <c r="CO40" i="22" s="1"/>
  <c r="K3" i="21"/>
  <c r="W3" i="21"/>
  <c r="BD3" i="21" s="1"/>
  <c r="K4" i="21"/>
  <c r="AR4" i="21" s="1"/>
  <c r="S4" i="21"/>
  <c r="AZ4" i="21" s="1"/>
  <c r="G5" i="21"/>
  <c r="AN5" i="21" s="1"/>
  <c r="Y5" i="21"/>
  <c r="BF5" i="21" s="1"/>
  <c r="Y6" i="21"/>
  <c r="BF6" i="21" s="1"/>
  <c r="Q7" i="21"/>
  <c r="AX7" i="21" s="1"/>
  <c r="Q8" i="21"/>
  <c r="AX8" i="21" s="1"/>
  <c r="S9" i="21"/>
  <c r="AZ9" i="21" s="1"/>
  <c r="P10" i="21"/>
  <c r="AW10" i="21" s="1"/>
  <c r="H13" i="21"/>
  <c r="AO13" i="21" s="1"/>
  <c r="AA14" i="21"/>
  <c r="BH14" i="21" s="1"/>
  <c r="P18" i="21"/>
  <c r="AW18" i="21" s="1"/>
  <c r="K20" i="21"/>
  <c r="AR20" i="21" s="1"/>
  <c r="AA26" i="21"/>
  <c r="BH26" i="21" s="1"/>
  <c r="D3" i="21"/>
  <c r="H3" i="21"/>
  <c r="L3" i="21"/>
  <c r="AS3" i="21" s="1"/>
  <c r="P3" i="21"/>
  <c r="T3" i="21"/>
  <c r="BA3" i="21" s="1"/>
  <c r="X3" i="21"/>
  <c r="D4" i="21"/>
  <c r="AK4" i="21" s="1"/>
  <c r="H4" i="21"/>
  <c r="AO4" i="21" s="1"/>
  <c r="L4" i="21"/>
  <c r="AS4" i="21" s="1"/>
  <c r="P4" i="21"/>
  <c r="AW4" i="21" s="1"/>
  <c r="T4" i="21"/>
  <c r="BA4" i="21" s="1"/>
  <c r="X4" i="21"/>
  <c r="BE4" i="21" s="1"/>
  <c r="D5" i="21"/>
  <c r="AK5" i="21" s="1"/>
  <c r="H5" i="21"/>
  <c r="AO5" i="21" s="1"/>
  <c r="L5" i="21"/>
  <c r="AS5" i="21" s="1"/>
  <c r="S5" i="21"/>
  <c r="AZ5" i="21" s="1"/>
  <c r="AA5" i="21"/>
  <c r="BH5" i="21" s="1"/>
  <c r="K6" i="21"/>
  <c r="AR6" i="21" s="1"/>
  <c r="S6" i="21"/>
  <c r="AZ6" i="21" s="1"/>
  <c r="AA6" i="21"/>
  <c r="BH6" i="21" s="1"/>
  <c r="K7" i="21"/>
  <c r="AR7" i="21" s="1"/>
  <c r="S7" i="21"/>
  <c r="AZ7" i="21" s="1"/>
  <c r="AA7" i="21"/>
  <c r="BH7" i="21" s="1"/>
  <c r="K8" i="21"/>
  <c r="AR8" i="21" s="1"/>
  <c r="S8" i="21"/>
  <c r="AZ8" i="21" s="1"/>
  <c r="AA8" i="21"/>
  <c r="BH8" i="21" s="1"/>
  <c r="K9" i="21"/>
  <c r="AR9" i="21" s="1"/>
  <c r="U9" i="21"/>
  <c r="BB9" i="21" s="1"/>
  <c r="H10" i="21"/>
  <c r="AO10" i="21" s="1"/>
  <c r="U10" i="21"/>
  <c r="BB10" i="21" s="1"/>
  <c r="S11" i="21"/>
  <c r="AZ11" i="21" s="1"/>
  <c r="P12" i="21"/>
  <c r="AW12" i="21" s="1"/>
  <c r="M13" i="21"/>
  <c r="AT13" i="21" s="1"/>
  <c r="K14" i="21"/>
  <c r="AR14" i="21" s="1"/>
  <c r="H15" i="21"/>
  <c r="AO15" i="21" s="1"/>
  <c r="E16" i="21"/>
  <c r="AL16" i="21" s="1"/>
  <c r="AA16" i="21"/>
  <c r="BH16" i="21" s="1"/>
  <c r="X17" i="21"/>
  <c r="BE17" i="21" s="1"/>
  <c r="U18" i="21"/>
  <c r="BB18" i="21" s="1"/>
  <c r="S19" i="21"/>
  <c r="AZ19" i="21" s="1"/>
  <c r="P20" i="21"/>
  <c r="AW20" i="21" s="1"/>
  <c r="M21" i="21"/>
  <c r="AT21" i="21" s="1"/>
  <c r="S23" i="21"/>
  <c r="AZ23" i="21" s="1"/>
  <c r="O3" i="21"/>
  <c r="AV3" i="21" s="1"/>
  <c r="AA3" i="21"/>
  <c r="O4" i="21"/>
  <c r="AV4" i="21" s="1"/>
  <c r="AA4" i="21"/>
  <c r="BH4" i="21" s="1"/>
  <c r="Q5" i="21"/>
  <c r="AX5" i="21" s="1"/>
  <c r="Q6" i="21"/>
  <c r="AX6" i="21" s="1"/>
  <c r="Y7" i="21"/>
  <c r="BF7" i="21" s="1"/>
  <c r="I9" i="21"/>
  <c r="AP9" i="21" s="1"/>
  <c r="M11" i="21"/>
  <c r="AT11" i="21" s="1"/>
  <c r="X15" i="21"/>
  <c r="BE15" i="21" s="1"/>
  <c r="H21" i="21"/>
  <c r="AO21" i="21" s="1"/>
  <c r="E3" i="21"/>
  <c r="I3" i="21"/>
  <c r="M3" i="21"/>
  <c r="Q3" i="21"/>
  <c r="U3" i="21"/>
  <c r="Y3" i="21"/>
  <c r="E4" i="21"/>
  <c r="AL4" i="21" s="1"/>
  <c r="I4" i="21"/>
  <c r="AP4" i="21" s="1"/>
  <c r="M4" i="21"/>
  <c r="AT4" i="21" s="1"/>
  <c r="Q4" i="21"/>
  <c r="AX4" i="21" s="1"/>
  <c r="U4" i="21"/>
  <c r="BB4" i="21" s="1"/>
  <c r="Y4" i="21"/>
  <c r="BF4" i="21" s="1"/>
  <c r="E5" i="21"/>
  <c r="I5" i="21"/>
  <c r="AP5" i="21" s="1"/>
  <c r="M5" i="21"/>
  <c r="AT5" i="21" s="1"/>
  <c r="U5" i="21"/>
  <c r="BB5" i="21" s="1"/>
  <c r="E6" i="21"/>
  <c r="AL6" i="21" s="1"/>
  <c r="M6" i="21"/>
  <c r="AT6" i="21" s="1"/>
  <c r="U6" i="21"/>
  <c r="BB6" i="21" s="1"/>
  <c r="E7" i="21"/>
  <c r="AL7" i="21" s="1"/>
  <c r="M7" i="21"/>
  <c r="AT7" i="21" s="1"/>
  <c r="U7" i="21"/>
  <c r="BB7" i="21" s="1"/>
  <c r="E8" i="21"/>
  <c r="AL8" i="21" s="1"/>
  <c r="M8" i="21"/>
  <c r="AT8" i="21" s="1"/>
  <c r="U8" i="21"/>
  <c r="BB8" i="21" s="1"/>
  <c r="E9" i="21"/>
  <c r="AL9" i="21" s="1"/>
  <c r="M9" i="21"/>
  <c r="AT9" i="21" s="1"/>
  <c r="X9" i="21"/>
  <c r="BE9" i="21" s="1"/>
  <c r="K10" i="21"/>
  <c r="AR10" i="21" s="1"/>
  <c r="AA10" i="21"/>
  <c r="BH10" i="21" s="1"/>
  <c r="X11" i="21"/>
  <c r="BE11" i="21" s="1"/>
  <c r="U12" i="21"/>
  <c r="BB12" i="21" s="1"/>
  <c r="S13" i="21"/>
  <c r="AZ13" i="21" s="1"/>
  <c r="P14" i="21"/>
  <c r="AW14" i="21" s="1"/>
  <c r="M15" i="21"/>
  <c r="AT15" i="21" s="1"/>
  <c r="K16" i="21"/>
  <c r="AR16" i="21" s="1"/>
  <c r="H17" i="21"/>
  <c r="AO17" i="21" s="1"/>
  <c r="E18" i="21"/>
  <c r="AL18" i="21" s="1"/>
  <c r="AA18" i="21"/>
  <c r="BH18" i="21" s="1"/>
  <c r="X19" i="21"/>
  <c r="BE19" i="21" s="1"/>
  <c r="U20" i="21"/>
  <c r="BB20" i="21" s="1"/>
  <c r="W21" i="21"/>
  <c r="BD21" i="21" s="1"/>
  <c r="Z26" i="21"/>
  <c r="BG26" i="21" s="1"/>
  <c r="V26" i="21"/>
  <c r="BC26" i="21" s="1"/>
  <c r="R26" i="21"/>
  <c r="AY26" i="21" s="1"/>
  <c r="N26" i="21"/>
  <c r="AU26" i="21" s="1"/>
  <c r="J26" i="21"/>
  <c r="AQ26" i="21" s="1"/>
  <c r="F26" i="21"/>
  <c r="AM26" i="21" s="1"/>
  <c r="Z25" i="21"/>
  <c r="BG25" i="21" s="1"/>
  <c r="V25" i="21"/>
  <c r="BC25" i="21" s="1"/>
  <c r="R25" i="21"/>
  <c r="AY25" i="21" s="1"/>
  <c r="N25" i="21"/>
  <c r="AU25" i="21" s="1"/>
  <c r="J25" i="21"/>
  <c r="AQ25" i="21" s="1"/>
  <c r="F25" i="21"/>
  <c r="AM25" i="21" s="1"/>
  <c r="Z24" i="21"/>
  <c r="BG24" i="21" s="1"/>
  <c r="V24" i="21"/>
  <c r="BC24" i="21" s="1"/>
  <c r="R24" i="21"/>
  <c r="AY24" i="21" s="1"/>
  <c r="N24" i="21"/>
  <c r="AU24" i="21" s="1"/>
  <c r="J24" i="21"/>
  <c r="AQ24" i="21" s="1"/>
  <c r="F24" i="21"/>
  <c r="AM24" i="21" s="1"/>
  <c r="Z23" i="21"/>
  <c r="BG23" i="21" s="1"/>
  <c r="V23" i="21"/>
  <c r="BC23" i="21" s="1"/>
  <c r="R23" i="21"/>
  <c r="AY23" i="21" s="1"/>
  <c r="N23" i="21"/>
  <c r="AU23" i="21" s="1"/>
  <c r="J23" i="21"/>
  <c r="AQ23" i="21" s="1"/>
  <c r="F23" i="21"/>
  <c r="AM23" i="21" s="1"/>
  <c r="Z22" i="21"/>
  <c r="BG22" i="21" s="1"/>
  <c r="V22" i="21"/>
  <c r="BC22" i="21" s="1"/>
  <c r="R22" i="21"/>
  <c r="AY22" i="21" s="1"/>
  <c r="N22" i="21"/>
  <c r="AU22" i="21" s="1"/>
  <c r="J22" i="21"/>
  <c r="AQ22" i="21" s="1"/>
  <c r="F22" i="21"/>
  <c r="AM22" i="21" s="1"/>
  <c r="Z21" i="21"/>
  <c r="BG21" i="21" s="1"/>
  <c r="V21" i="21"/>
  <c r="BC21" i="21" s="1"/>
  <c r="R21" i="21"/>
  <c r="AY21" i="21" s="1"/>
  <c r="N21" i="21"/>
  <c r="AU21" i="21" s="1"/>
  <c r="Y26" i="21"/>
  <c r="BF26" i="21" s="1"/>
  <c r="U26" i="21"/>
  <c r="BB26" i="21" s="1"/>
  <c r="Q26" i="21"/>
  <c r="AX26" i="21" s="1"/>
  <c r="M26" i="21"/>
  <c r="AT26" i="21" s="1"/>
  <c r="I26" i="21"/>
  <c r="AP26" i="21" s="1"/>
  <c r="E26" i="21"/>
  <c r="AL26" i="21" s="1"/>
  <c r="Y25" i="21"/>
  <c r="BF25" i="21" s="1"/>
  <c r="U25" i="21"/>
  <c r="BB25" i="21" s="1"/>
  <c r="Q25" i="21"/>
  <c r="AX25" i="21" s="1"/>
  <c r="M25" i="21"/>
  <c r="AT25" i="21" s="1"/>
  <c r="I25" i="21"/>
  <c r="AP25" i="21" s="1"/>
  <c r="E25" i="21"/>
  <c r="AL25" i="21" s="1"/>
  <c r="Y24" i="21"/>
  <c r="BF24" i="21" s="1"/>
  <c r="U24" i="21"/>
  <c r="BB24" i="21" s="1"/>
  <c r="Q24" i="21"/>
  <c r="AX24" i="21" s="1"/>
  <c r="M24" i="21"/>
  <c r="AT24" i="21" s="1"/>
  <c r="I24" i="21"/>
  <c r="AP24" i="21" s="1"/>
  <c r="E24" i="21"/>
  <c r="AL24" i="21" s="1"/>
  <c r="Y23" i="21"/>
  <c r="BF23" i="21" s="1"/>
  <c r="U23" i="21"/>
  <c r="BB23" i="21" s="1"/>
  <c r="Q23" i="21"/>
  <c r="AX23" i="21" s="1"/>
  <c r="M23" i="21"/>
  <c r="AT23" i="21" s="1"/>
  <c r="I23" i="21"/>
  <c r="AP23" i="21" s="1"/>
  <c r="E23" i="21"/>
  <c r="AL23" i="21" s="1"/>
  <c r="Y22" i="21"/>
  <c r="BF22" i="21" s="1"/>
  <c r="U22" i="21"/>
  <c r="BB22" i="21" s="1"/>
  <c r="Q22" i="21"/>
  <c r="AX22" i="21" s="1"/>
  <c r="M22" i="21"/>
  <c r="AT22" i="21" s="1"/>
  <c r="I22" i="21"/>
  <c r="AP22" i="21" s="1"/>
  <c r="E22" i="21"/>
  <c r="AL22" i="21" s="1"/>
  <c r="Y21" i="21"/>
  <c r="BF21" i="21" s="1"/>
  <c r="U21" i="21"/>
  <c r="BB21" i="21" s="1"/>
  <c r="X26" i="21"/>
  <c r="BE26" i="21" s="1"/>
  <c r="T26" i="21"/>
  <c r="BA26" i="21" s="1"/>
  <c r="P26" i="21"/>
  <c r="AW26" i="21" s="1"/>
  <c r="L26" i="21"/>
  <c r="AS26" i="21" s="1"/>
  <c r="H26" i="21"/>
  <c r="AO26" i="21" s="1"/>
  <c r="D26" i="21"/>
  <c r="X25" i="21"/>
  <c r="BE25" i="21" s="1"/>
  <c r="T25" i="21"/>
  <c r="BA25" i="21" s="1"/>
  <c r="P25" i="21"/>
  <c r="AW25" i="21" s="1"/>
  <c r="L25" i="21"/>
  <c r="AS25" i="21" s="1"/>
  <c r="H25" i="21"/>
  <c r="AO25" i="21" s="1"/>
  <c r="D25" i="21"/>
  <c r="X24" i="21"/>
  <c r="BE24" i="21" s="1"/>
  <c r="T24" i="21"/>
  <c r="BA24" i="21" s="1"/>
  <c r="P24" i="21"/>
  <c r="AW24" i="21" s="1"/>
  <c r="L24" i="21"/>
  <c r="AS24" i="21" s="1"/>
  <c r="H24" i="21"/>
  <c r="AO24" i="21" s="1"/>
  <c r="D24" i="21"/>
  <c r="X23" i="21"/>
  <c r="BE23" i="21" s="1"/>
  <c r="T23" i="21"/>
  <c r="BA23" i="21" s="1"/>
  <c r="P23" i="21"/>
  <c r="AW23" i="21" s="1"/>
  <c r="L23" i="21"/>
  <c r="AS23" i="21" s="1"/>
  <c r="H23" i="21"/>
  <c r="AO23" i="21" s="1"/>
  <c r="D23" i="21"/>
  <c r="X22" i="21"/>
  <c r="BE22" i="21" s="1"/>
  <c r="T22" i="21"/>
  <c r="BA22" i="21" s="1"/>
  <c r="W26" i="21"/>
  <c r="BD26" i="21" s="1"/>
  <c r="G26" i="21"/>
  <c r="AN26" i="21" s="1"/>
  <c r="O25" i="21"/>
  <c r="W24" i="21"/>
  <c r="BD24" i="21" s="1"/>
  <c r="G24" i="21"/>
  <c r="AN24" i="21" s="1"/>
  <c r="O23" i="21"/>
  <c r="AV23" i="21" s="1"/>
  <c r="W22" i="21"/>
  <c r="BD22" i="21" s="1"/>
  <c r="L22" i="21"/>
  <c r="AS22" i="21" s="1"/>
  <c r="D22" i="21"/>
  <c r="T21" i="21"/>
  <c r="BA21" i="21" s="1"/>
  <c r="O21" i="21"/>
  <c r="AV21" i="21" s="1"/>
  <c r="J21" i="21"/>
  <c r="AQ21" i="21" s="1"/>
  <c r="F21" i="21"/>
  <c r="AM21" i="21" s="1"/>
  <c r="Z20" i="21"/>
  <c r="BG20" i="21" s="1"/>
  <c r="V20" i="21"/>
  <c r="BC20" i="21" s="1"/>
  <c r="R20" i="21"/>
  <c r="AY20" i="21" s="1"/>
  <c r="N20" i="21"/>
  <c r="AU20" i="21" s="1"/>
  <c r="J20" i="21"/>
  <c r="AQ20" i="21" s="1"/>
  <c r="F20" i="21"/>
  <c r="AM20" i="21" s="1"/>
  <c r="Z19" i="21"/>
  <c r="BG19" i="21" s="1"/>
  <c r="V19" i="21"/>
  <c r="BC19" i="21" s="1"/>
  <c r="R19" i="21"/>
  <c r="AY19" i="21" s="1"/>
  <c r="N19" i="21"/>
  <c r="AU19" i="21" s="1"/>
  <c r="J19" i="21"/>
  <c r="AQ19" i="21" s="1"/>
  <c r="F19" i="21"/>
  <c r="AM19" i="21" s="1"/>
  <c r="Z18" i="21"/>
  <c r="BG18" i="21" s="1"/>
  <c r="V18" i="21"/>
  <c r="BC18" i="21" s="1"/>
  <c r="R18" i="21"/>
  <c r="AY18" i="21" s="1"/>
  <c r="N18" i="21"/>
  <c r="AU18" i="21" s="1"/>
  <c r="J18" i="21"/>
  <c r="AQ18" i="21" s="1"/>
  <c r="F18" i="21"/>
  <c r="AM18" i="21" s="1"/>
  <c r="Z17" i="21"/>
  <c r="BG17" i="21" s="1"/>
  <c r="V17" i="21"/>
  <c r="BC17" i="21" s="1"/>
  <c r="R17" i="21"/>
  <c r="AY17" i="21" s="1"/>
  <c r="N17" i="21"/>
  <c r="AU17" i="21" s="1"/>
  <c r="J17" i="21"/>
  <c r="AQ17" i="21" s="1"/>
  <c r="F17" i="21"/>
  <c r="AM17" i="21" s="1"/>
  <c r="Z16" i="21"/>
  <c r="BG16" i="21" s="1"/>
  <c r="V16" i="21"/>
  <c r="BC16" i="21" s="1"/>
  <c r="R16" i="21"/>
  <c r="AY16" i="21" s="1"/>
  <c r="N16" i="21"/>
  <c r="AU16" i="21" s="1"/>
  <c r="J16" i="21"/>
  <c r="AQ16" i="21" s="1"/>
  <c r="F16" i="21"/>
  <c r="AM16" i="21" s="1"/>
  <c r="Z15" i="21"/>
  <c r="BG15" i="21" s="1"/>
  <c r="V15" i="21"/>
  <c r="BC15" i="21" s="1"/>
  <c r="R15" i="21"/>
  <c r="AY15" i="21" s="1"/>
  <c r="N15" i="21"/>
  <c r="AU15" i="21" s="1"/>
  <c r="J15" i="21"/>
  <c r="AQ15" i="21" s="1"/>
  <c r="F15" i="21"/>
  <c r="AM15" i="21" s="1"/>
  <c r="Z14" i="21"/>
  <c r="BG14" i="21" s="1"/>
  <c r="V14" i="21"/>
  <c r="BC14" i="21" s="1"/>
  <c r="R14" i="21"/>
  <c r="AY14" i="21" s="1"/>
  <c r="N14" i="21"/>
  <c r="AU14" i="21" s="1"/>
  <c r="J14" i="21"/>
  <c r="AQ14" i="21" s="1"/>
  <c r="F14" i="21"/>
  <c r="AM14" i="21" s="1"/>
  <c r="Z13" i="21"/>
  <c r="BG13" i="21" s="1"/>
  <c r="V13" i="21"/>
  <c r="BC13" i="21" s="1"/>
  <c r="R13" i="21"/>
  <c r="AY13" i="21" s="1"/>
  <c r="N13" i="21"/>
  <c r="AU13" i="21" s="1"/>
  <c r="J13" i="21"/>
  <c r="AQ13" i="21" s="1"/>
  <c r="F13" i="21"/>
  <c r="AM13" i="21" s="1"/>
  <c r="Z12" i="21"/>
  <c r="BG12" i="21" s="1"/>
  <c r="V12" i="21"/>
  <c r="BC12" i="21" s="1"/>
  <c r="R12" i="21"/>
  <c r="AY12" i="21" s="1"/>
  <c r="N12" i="21"/>
  <c r="AU12" i="21" s="1"/>
  <c r="J12" i="21"/>
  <c r="AQ12" i="21" s="1"/>
  <c r="F12" i="21"/>
  <c r="AM12" i="21" s="1"/>
  <c r="Z11" i="21"/>
  <c r="BG11" i="21" s="1"/>
  <c r="V11" i="21"/>
  <c r="BC11" i="21" s="1"/>
  <c r="R11" i="21"/>
  <c r="AY11" i="21" s="1"/>
  <c r="N11" i="21"/>
  <c r="AU11" i="21" s="1"/>
  <c r="J11" i="21"/>
  <c r="AQ11" i="21" s="1"/>
  <c r="F11" i="21"/>
  <c r="AM11" i="21" s="1"/>
  <c r="Z10" i="21"/>
  <c r="BG10" i="21" s="1"/>
  <c r="V10" i="21"/>
  <c r="BC10" i="21" s="1"/>
  <c r="R10" i="21"/>
  <c r="AY10" i="21" s="1"/>
  <c r="N10" i="21"/>
  <c r="AU10" i="21" s="1"/>
  <c r="J10" i="21"/>
  <c r="AQ10" i="21" s="1"/>
  <c r="F10" i="21"/>
  <c r="AM10" i="21" s="1"/>
  <c r="Z9" i="21"/>
  <c r="BG9" i="21" s="1"/>
  <c r="V9" i="21"/>
  <c r="BC9" i="21" s="1"/>
  <c r="R9" i="21"/>
  <c r="AY9" i="21" s="1"/>
  <c r="N9" i="21"/>
  <c r="AU9" i="21" s="1"/>
  <c r="S26" i="21"/>
  <c r="AZ26" i="21" s="1"/>
  <c r="AA25" i="21"/>
  <c r="BH25" i="21" s="1"/>
  <c r="K25" i="21"/>
  <c r="AR25" i="21" s="1"/>
  <c r="O26" i="21"/>
  <c r="AV26" i="21" s="1"/>
  <c r="G25" i="21"/>
  <c r="AN25" i="21" s="1"/>
  <c r="K24" i="21"/>
  <c r="AR24" i="21" s="1"/>
  <c r="K23" i="21"/>
  <c r="AR23" i="21" s="1"/>
  <c r="P22" i="21"/>
  <c r="AW22" i="21" s="1"/>
  <c r="G22" i="21"/>
  <c r="AN22" i="21" s="1"/>
  <c r="S21" i="21"/>
  <c r="AZ21" i="21" s="1"/>
  <c r="L21" i="21"/>
  <c r="AS21" i="21" s="1"/>
  <c r="G21" i="21"/>
  <c r="AN21" i="21" s="1"/>
  <c r="Y20" i="21"/>
  <c r="BF20" i="21" s="1"/>
  <c r="T20" i="21"/>
  <c r="BA20" i="21" s="1"/>
  <c r="O20" i="21"/>
  <c r="AV20" i="21" s="1"/>
  <c r="I20" i="21"/>
  <c r="AP20" i="21" s="1"/>
  <c r="D20" i="21"/>
  <c r="W19" i="21"/>
  <c r="BD19" i="21" s="1"/>
  <c r="Q19" i="21"/>
  <c r="AX19" i="21" s="1"/>
  <c r="L19" i="21"/>
  <c r="AS19" i="21" s="1"/>
  <c r="G19" i="21"/>
  <c r="AN19" i="21" s="1"/>
  <c r="Y18" i="21"/>
  <c r="BF18" i="21" s="1"/>
  <c r="T18" i="21"/>
  <c r="BA18" i="21" s="1"/>
  <c r="O18" i="21"/>
  <c r="AV18" i="21" s="1"/>
  <c r="I18" i="21"/>
  <c r="AP18" i="21" s="1"/>
  <c r="D18" i="21"/>
  <c r="W17" i="21"/>
  <c r="BD17" i="21" s="1"/>
  <c r="Q17" i="21"/>
  <c r="AX17" i="21" s="1"/>
  <c r="L17" i="21"/>
  <c r="AS17" i="21" s="1"/>
  <c r="G17" i="21"/>
  <c r="AN17" i="21" s="1"/>
  <c r="Y16" i="21"/>
  <c r="BF16" i="21" s="1"/>
  <c r="T16" i="21"/>
  <c r="BA16" i="21" s="1"/>
  <c r="O16" i="21"/>
  <c r="AV16" i="21" s="1"/>
  <c r="I16" i="21"/>
  <c r="AP16" i="21" s="1"/>
  <c r="D16" i="21"/>
  <c r="W15" i="21"/>
  <c r="BD15" i="21" s="1"/>
  <c r="Q15" i="21"/>
  <c r="AX15" i="21" s="1"/>
  <c r="L15" i="21"/>
  <c r="AS15" i="21" s="1"/>
  <c r="G15" i="21"/>
  <c r="AN15" i="21" s="1"/>
  <c r="Y14" i="21"/>
  <c r="BF14" i="21" s="1"/>
  <c r="T14" i="21"/>
  <c r="O14" i="21"/>
  <c r="AV14" i="21" s="1"/>
  <c r="I14" i="21"/>
  <c r="AP14" i="21" s="1"/>
  <c r="D14" i="21"/>
  <c r="W13" i="21"/>
  <c r="BD13" i="21" s="1"/>
  <c r="Q13" i="21"/>
  <c r="AX13" i="21" s="1"/>
  <c r="L13" i="21"/>
  <c r="AS13" i="21" s="1"/>
  <c r="G13" i="21"/>
  <c r="AN13" i="21" s="1"/>
  <c r="Y12" i="21"/>
  <c r="BF12" i="21" s="1"/>
  <c r="T12" i="21"/>
  <c r="BA12" i="21" s="1"/>
  <c r="O12" i="21"/>
  <c r="AV12" i="21" s="1"/>
  <c r="I12" i="21"/>
  <c r="AP12" i="21" s="1"/>
  <c r="D12" i="21"/>
  <c r="AK12" i="21" s="1"/>
  <c r="W11" i="21"/>
  <c r="BD11" i="21" s="1"/>
  <c r="Q11" i="21"/>
  <c r="AX11" i="21" s="1"/>
  <c r="L11" i="21"/>
  <c r="AS11" i="21" s="1"/>
  <c r="G11" i="21"/>
  <c r="AN11" i="21" s="1"/>
  <c r="Y10" i="21"/>
  <c r="BF10" i="21" s="1"/>
  <c r="T10" i="21"/>
  <c r="BA10" i="21" s="1"/>
  <c r="O10" i="21"/>
  <c r="AV10" i="21" s="1"/>
  <c r="I10" i="21"/>
  <c r="AP10" i="21" s="1"/>
  <c r="D10" i="21"/>
  <c r="AK10" i="21" s="1"/>
  <c r="W9" i="21"/>
  <c r="BD9" i="21" s="1"/>
  <c r="Q9" i="21"/>
  <c r="AX9" i="21" s="1"/>
  <c r="L9" i="21"/>
  <c r="AS9" i="21" s="1"/>
  <c r="H9" i="21"/>
  <c r="AO9" i="21" s="1"/>
  <c r="D9" i="21"/>
  <c r="AK9" i="21" s="1"/>
  <c r="X8" i="21"/>
  <c r="BE8" i="21" s="1"/>
  <c r="T8" i="21"/>
  <c r="BA8" i="21" s="1"/>
  <c r="P8" i="21"/>
  <c r="AW8" i="21" s="1"/>
  <c r="L8" i="21"/>
  <c r="AS8" i="21" s="1"/>
  <c r="H8" i="21"/>
  <c r="AO8" i="21" s="1"/>
  <c r="D8" i="21"/>
  <c r="AK8" i="21" s="1"/>
  <c r="X7" i="21"/>
  <c r="BE7" i="21" s="1"/>
  <c r="T7" i="21"/>
  <c r="BA7" i="21" s="1"/>
  <c r="P7" i="21"/>
  <c r="AW7" i="21" s="1"/>
  <c r="L7" i="21"/>
  <c r="AS7" i="21" s="1"/>
  <c r="H7" i="21"/>
  <c r="AO7" i="21" s="1"/>
  <c r="D7" i="21"/>
  <c r="X6" i="21"/>
  <c r="BE6" i="21" s="1"/>
  <c r="T6" i="21"/>
  <c r="BA6" i="21" s="1"/>
  <c r="P6" i="21"/>
  <c r="AW6" i="21" s="1"/>
  <c r="L6" i="21"/>
  <c r="AS6" i="21" s="1"/>
  <c r="H6" i="21"/>
  <c r="AO6" i="21" s="1"/>
  <c r="D6" i="21"/>
  <c r="AK6" i="21" s="1"/>
  <c r="X5" i="21"/>
  <c r="BE5" i="21" s="1"/>
  <c r="T5" i="21"/>
  <c r="BA5" i="21" s="1"/>
  <c r="P5" i="21"/>
  <c r="AW5" i="21" s="1"/>
  <c r="K26" i="21"/>
  <c r="AR26" i="21" s="1"/>
  <c r="AA24" i="21"/>
  <c r="BH24" i="21" s="1"/>
  <c r="AA23" i="21"/>
  <c r="BH23" i="21" s="1"/>
  <c r="G23" i="21"/>
  <c r="AN23" i="21" s="1"/>
  <c r="O22" i="21"/>
  <c r="AV22" i="21" s="1"/>
  <c r="AA21" i="21"/>
  <c r="BH21" i="21" s="1"/>
  <c r="Q21" i="21"/>
  <c r="AX21" i="21" s="1"/>
  <c r="K21" i="21"/>
  <c r="AR21" i="21" s="1"/>
  <c r="E21" i="21"/>
  <c r="AL21" i="21" s="1"/>
  <c r="X20" i="21"/>
  <c r="BE20" i="21" s="1"/>
  <c r="S20" i="21"/>
  <c r="AZ20" i="21" s="1"/>
  <c r="M20" i="21"/>
  <c r="AT20" i="21" s="1"/>
  <c r="H20" i="21"/>
  <c r="AO20" i="21" s="1"/>
  <c r="AA19" i="21"/>
  <c r="BH19" i="21" s="1"/>
  <c r="U19" i="21"/>
  <c r="BB19" i="21" s="1"/>
  <c r="P19" i="21"/>
  <c r="AW19" i="21" s="1"/>
  <c r="K19" i="21"/>
  <c r="AR19" i="21" s="1"/>
  <c r="E19" i="21"/>
  <c r="AL19" i="21" s="1"/>
  <c r="X18" i="21"/>
  <c r="BE18" i="21" s="1"/>
  <c r="S18" i="21"/>
  <c r="AZ18" i="21" s="1"/>
  <c r="M18" i="21"/>
  <c r="AT18" i="21" s="1"/>
  <c r="H18" i="21"/>
  <c r="AO18" i="21" s="1"/>
  <c r="AA17" i="21"/>
  <c r="BH17" i="21" s="1"/>
  <c r="U17" i="21"/>
  <c r="BB17" i="21" s="1"/>
  <c r="P17" i="21"/>
  <c r="AW17" i="21" s="1"/>
  <c r="K17" i="21"/>
  <c r="AR17" i="21" s="1"/>
  <c r="E17" i="21"/>
  <c r="AL17" i="21" s="1"/>
  <c r="X16" i="21"/>
  <c r="BE16" i="21" s="1"/>
  <c r="S16" i="21"/>
  <c r="AZ16" i="21" s="1"/>
  <c r="M16" i="21"/>
  <c r="AT16" i="21" s="1"/>
  <c r="H16" i="21"/>
  <c r="AO16" i="21" s="1"/>
  <c r="AA15" i="21"/>
  <c r="BH15" i="21" s="1"/>
  <c r="U15" i="21"/>
  <c r="BB15" i="21" s="1"/>
  <c r="P15" i="21"/>
  <c r="AW15" i="21" s="1"/>
  <c r="K15" i="21"/>
  <c r="AR15" i="21" s="1"/>
  <c r="E15" i="21"/>
  <c r="AL15" i="21" s="1"/>
  <c r="X14" i="21"/>
  <c r="BE14" i="21" s="1"/>
  <c r="S14" i="21"/>
  <c r="AZ14" i="21" s="1"/>
  <c r="M14" i="21"/>
  <c r="AT14" i="21" s="1"/>
  <c r="H14" i="21"/>
  <c r="AO14" i="21" s="1"/>
  <c r="AA13" i="21"/>
  <c r="BH13" i="21" s="1"/>
  <c r="U13" i="21"/>
  <c r="BB13" i="21" s="1"/>
  <c r="P13" i="21"/>
  <c r="AW13" i="21" s="1"/>
  <c r="K13" i="21"/>
  <c r="AR13" i="21" s="1"/>
  <c r="E13" i="21"/>
  <c r="AL13" i="21" s="1"/>
  <c r="X12" i="21"/>
  <c r="BE12" i="21" s="1"/>
  <c r="S12" i="21"/>
  <c r="AZ12" i="21" s="1"/>
  <c r="M12" i="21"/>
  <c r="AT12" i="21" s="1"/>
  <c r="H12" i="21"/>
  <c r="AO12" i="21" s="1"/>
  <c r="AA11" i="21"/>
  <c r="BH11" i="21" s="1"/>
  <c r="U11" i="21"/>
  <c r="BB11" i="21" s="1"/>
  <c r="P11" i="21"/>
  <c r="AW11" i="21" s="1"/>
  <c r="K11" i="21"/>
  <c r="AR11" i="21" s="1"/>
  <c r="E11" i="21"/>
  <c r="AL11" i="21" s="1"/>
  <c r="X10" i="21"/>
  <c r="BE10" i="21" s="1"/>
  <c r="S10" i="21"/>
  <c r="AZ10" i="21" s="1"/>
  <c r="W25" i="21"/>
  <c r="BD25" i="21" s="1"/>
  <c r="S24" i="21"/>
  <c r="AZ24" i="21" s="1"/>
  <c r="W23" i="21"/>
  <c r="BD23" i="21" s="1"/>
  <c r="AA22" i="21"/>
  <c r="BH22" i="21" s="1"/>
  <c r="K22" i="21"/>
  <c r="AR22" i="21" s="1"/>
  <c r="X21" i="21"/>
  <c r="BE21" i="21" s="1"/>
  <c r="P21" i="21"/>
  <c r="AW21" i="21" s="1"/>
  <c r="I21" i="21"/>
  <c r="AP21" i="21" s="1"/>
  <c r="D21" i="21"/>
  <c r="W20" i="21"/>
  <c r="BD20" i="21" s="1"/>
  <c r="Q20" i="21"/>
  <c r="AX20" i="21" s="1"/>
  <c r="L20" i="21"/>
  <c r="AS20" i="21" s="1"/>
  <c r="G20" i="21"/>
  <c r="AN20" i="21" s="1"/>
  <c r="Y19" i="21"/>
  <c r="BF19" i="21" s="1"/>
  <c r="T19" i="21"/>
  <c r="BA19" i="21" s="1"/>
  <c r="O19" i="21"/>
  <c r="AV19" i="21" s="1"/>
  <c r="I19" i="21"/>
  <c r="AP19" i="21" s="1"/>
  <c r="D19" i="21"/>
  <c r="W18" i="21"/>
  <c r="BD18" i="21" s="1"/>
  <c r="Q18" i="21"/>
  <c r="AX18" i="21" s="1"/>
  <c r="L18" i="21"/>
  <c r="AS18" i="21" s="1"/>
  <c r="G18" i="21"/>
  <c r="AN18" i="21" s="1"/>
  <c r="Y17" i="21"/>
  <c r="BF17" i="21" s="1"/>
  <c r="T17" i="21"/>
  <c r="BA17" i="21" s="1"/>
  <c r="O17" i="21"/>
  <c r="AV17" i="21" s="1"/>
  <c r="I17" i="21"/>
  <c r="AP17" i="21" s="1"/>
  <c r="D17" i="21"/>
  <c r="W16" i="21"/>
  <c r="BD16" i="21" s="1"/>
  <c r="Q16" i="21"/>
  <c r="AX16" i="21" s="1"/>
  <c r="L16" i="21"/>
  <c r="AS16" i="21" s="1"/>
  <c r="G16" i="21"/>
  <c r="AN16" i="21" s="1"/>
  <c r="Y15" i="21"/>
  <c r="BF15" i="21" s="1"/>
  <c r="T15" i="21"/>
  <c r="BA15" i="21" s="1"/>
  <c r="O15" i="21"/>
  <c r="AV15" i="21" s="1"/>
  <c r="I15" i="21"/>
  <c r="AP15" i="21" s="1"/>
  <c r="D15" i="21"/>
  <c r="W14" i="21"/>
  <c r="BD14" i="21" s="1"/>
  <c r="Q14" i="21"/>
  <c r="AX14" i="21" s="1"/>
  <c r="L14" i="21"/>
  <c r="AS14" i="21" s="1"/>
  <c r="G14" i="21"/>
  <c r="AN14" i="21" s="1"/>
  <c r="Y13" i="21"/>
  <c r="BF13" i="21" s="1"/>
  <c r="T13" i="21"/>
  <c r="BA13" i="21" s="1"/>
  <c r="O13" i="21"/>
  <c r="AV13" i="21" s="1"/>
  <c r="I13" i="21"/>
  <c r="AP13" i="21" s="1"/>
  <c r="D13" i="21"/>
  <c r="W12" i="21"/>
  <c r="BD12" i="21" s="1"/>
  <c r="Q12" i="21"/>
  <c r="AX12" i="21" s="1"/>
  <c r="L12" i="21"/>
  <c r="AS12" i="21" s="1"/>
  <c r="G12" i="21"/>
  <c r="AN12" i="21" s="1"/>
  <c r="Y11" i="21"/>
  <c r="BF11" i="21" s="1"/>
  <c r="T11" i="21"/>
  <c r="BA11" i="21" s="1"/>
  <c r="O11" i="21"/>
  <c r="AV11" i="21" s="1"/>
  <c r="I11" i="21"/>
  <c r="AP11" i="21" s="1"/>
  <c r="D11" i="21"/>
  <c r="AK11" i="21" s="1"/>
  <c r="W10" i="21"/>
  <c r="BD10" i="21" s="1"/>
  <c r="Q10" i="21"/>
  <c r="AX10" i="21" s="1"/>
  <c r="L10" i="21"/>
  <c r="AS10" i="21" s="1"/>
  <c r="G10" i="21"/>
  <c r="AN10" i="21" s="1"/>
  <c r="Y9" i="21"/>
  <c r="BF9" i="21" s="1"/>
  <c r="T9" i="21"/>
  <c r="BA9" i="21" s="1"/>
  <c r="O9" i="21"/>
  <c r="AV9" i="21" s="1"/>
  <c r="J9" i="21"/>
  <c r="AQ9" i="21" s="1"/>
  <c r="F9" i="21"/>
  <c r="AM9" i="21" s="1"/>
  <c r="Z8" i="21"/>
  <c r="BG8" i="21" s="1"/>
  <c r="V8" i="21"/>
  <c r="BC8" i="21" s="1"/>
  <c r="R8" i="21"/>
  <c r="AY8" i="21" s="1"/>
  <c r="N8" i="21"/>
  <c r="AU8" i="21" s="1"/>
  <c r="J8" i="21"/>
  <c r="AQ8" i="21" s="1"/>
  <c r="F8" i="21"/>
  <c r="AM8" i="21" s="1"/>
  <c r="Z7" i="21"/>
  <c r="BG7" i="21" s="1"/>
  <c r="V7" i="21"/>
  <c r="BC7" i="21" s="1"/>
  <c r="R7" i="21"/>
  <c r="AY7" i="21" s="1"/>
  <c r="N7" i="21"/>
  <c r="AU7" i="21" s="1"/>
  <c r="J7" i="21"/>
  <c r="AQ7" i="21" s="1"/>
  <c r="F7" i="21"/>
  <c r="AM7" i="21" s="1"/>
  <c r="Z6" i="21"/>
  <c r="BG6" i="21" s="1"/>
  <c r="V6" i="21"/>
  <c r="BC6" i="21" s="1"/>
  <c r="R6" i="21"/>
  <c r="AY6" i="21" s="1"/>
  <c r="N6" i="21"/>
  <c r="AU6" i="21" s="1"/>
  <c r="J6" i="21"/>
  <c r="AQ6" i="21" s="1"/>
  <c r="F6" i="21"/>
  <c r="AM6" i="21" s="1"/>
  <c r="Z5" i="21"/>
  <c r="BG5" i="21" s="1"/>
  <c r="V5" i="21"/>
  <c r="BC5" i="21" s="1"/>
  <c r="R5" i="21"/>
  <c r="AY5" i="21" s="1"/>
  <c r="N5" i="21"/>
  <c r="AU5" i="21" s="1"/>
  <c r="G3" i="21"/>
  <c r="AN3" i="21" s="1"/>
  <c r="S3" i="21"/>
  <c r="G4" i="21"/>
  <c r="AN4" i="21" s="1"/>
  <c r="W4" i="21"/>
  <c r="BD4" i="21" s="1"/>
  <c r="K5" i="21"/>
  <c r="AR5" i="21" s="1"/>
  <c r="I6" i="21"/>
  <c r="AP6" i="21" s="1"/>
  <c r="I7" i="21"/>
  <c r="AP7" i="21" s="1"/>
  <c r="I8" i="21"/>
  <c r="AP8" i="21" s="1"/>
  <c r="Y8" i="21"/>
  <c r="BF8" i="21" s="1"/>
  <c r="E10" i="21"/>
  <c r="AL10" i="21" s="1"/>
  <c r="K12" i="21"/>
  <c r="AR12" i="21" s="1"/>
  <c r="E14" i="21"/>
  <c r="AL14" i="21" s="1"/>
  <c r="U16" i="21"/>
  <c r="BB16" i="21" s="1"/>
  <c r="S17" i="21"/>
  <c r="AZ17" i="21" s="1"/>
  <c r="M19" i="21"/>
  <c r="AT19" i="21" s="1"/>
  <c r="S22" i="21"/>
  <c r="AZ22" i="21" s="1"/>
  <c r="F3" i="21"/>
  <c r="J3" i="21"/>
  <c r="N3" i="21"/>
  <c r="R3" i="21"/>
  <c r="V3" i="21"/>
  <c r="Z3" i="21"/>
  <c r="F4" i="21"/>
  <c r="AM4" i="21" s="1"/>
  <c r="J4" i="21"/>
  <c r="AQ4" i="21" s="1"/>
  <c r="N4" i="21"/>
  <c r="AU4" i="21" s="1"/>
  <c r="R4" i="21"/>
  <c r="AY4" i="21" s="1"/>
  <c r="V4" i="21"/>
  <c r="BC4" i="21" s="1"/>
  <c r="Z4" i="21"/>
  <c r="BG4" i="21" s="1"/>
  <c r="F5" i="21"/>
  <c r="AM5" i="21" s="1"/>
  <c r="J5" i="21"/>
  <c r="AQ5" i="21" s="1"/>
  <c r="O5" i="21"/>
  <c r="AV5" i="21" s="1"/>
  <c r="W5" i="21"/>
  <c r="BD5" i="21" s="1"/>
  <c r="G6" i="21"/>
  <c r="AN6" i="21" s="1"/>
  <c r="O6" i="21"/>
  <c r="AV6" i="21" s="1"/>
  <c r="W6" i="21"/>
  <c r="BD6" i="21" s="1"/>
  <c r="G7" i="21"/>
  <c r="AN7" i="21" s="1"/>
  <c r="O7" i="21"/>
  <c r="AV7" i="21" s="1"/>
  <c r="W7" i="21"/>
  <c r="BD7" i="21" s="1"/>
  <c r="G8" i="21"/>
  <c r="AN8" i="21" s="1"/>
  <c r="O8" i="21"/>
  <c r="AV8" i="21" s="1"/>
  <c r="W8" i="21"/>
  <c r="BD8" i="21" s="1"/>
  <c r="G9" i="21"/>
  <c r="AN9" i="21" s="1"/>
  <c r="P9" i="21"/>
  <c r="AW9" i="21" s="1"/>
  <c r="AA9" i="21"/>
  <c r="BH9" i="21" s="1"/>
  <c r="M10" i="21"/>
  <c r="AT10" i="21" s="1"/>
  <c r="H11" i="21"/>
  <c r="AO11" i="21" s="1"/>
  <c r="E12" i="21"/>
  <c r="AL12" i="21" s="1"/>
  <c r="AA12" i="21"/>
  <c r="BH12" i="21" s="1"/>
  <c r="X13" i="21"/>
  <c r="BE13" i="21" s="1"/>
  <c r="U14" i="21"/>
  <c r="BB14" i="21" s="1"/>
  <c r="S15" i="21"/>
  <c r="AZ15" i="21" s="1"/>
  <c r="P16" i="21"/>
  <c r="AW16" i="21" s="1"/>
  <c r="M17" i="21"/>
  <c r="AT17" i="21" s="1"/>
  <c r="K18" i="21"/>
  <c r="AR18" i="21" s="1"/>
  <c r="H19" i="21"/>
  <c r="AO19" i="21" s="1"/>
  <c r="E20" i="21"/>
  <c r="AL20" i="21" s="1"/>
  <c r="AA20" i="21"/>
  <c r="BH20" i="21" s="1"/>
  <c r="H22" i="21"/>
  <c r="AO22" i="21" s="1"/>
  <c r="S25" i="21"/>
  <c r="AZ25" i="21" s="1"/>
  <c r="Z45" i="21"/>
  <c r="V45" i="21"/>
  <c r="R45" i="21"/>
  <c r="N45" i="21"/>
  <c r="J45" i="21"/>
  <c r="F45" i="21"/>
  <c r="Y45" i="21"/>
  <c r="U45" i="21"/>
  <c r="Q45" i="21"/>
  <c r="M45" i="21"/>
  <c r="I45" i="21"/>
  <c r="E45" i="21"/>
  <c r="X45" i="21"/>
  <c r="T45" i="21"/>
  <c r="P45" i="21"/>
  <c r="L45" i="21"/>
  <c r="H45" i="21"/>
  <c r="D45" i="21"/>
  <c r="S45" i="21"/>
  <c r="G45" i="21"/>
  <c r="W45" i="21"/>
  <c r="K45" i="21"/>
  <c r="AA45" i="21"/>
  <c r="G32" i="21"/>
  <c r="AN32" i="21" s="1"/>
  <c r="BU32" i="21" s="1"/>
  <c r="K32" i="21"/>
  <c r="AR32" i="21" s="1"/>
  <c r="BY32" i="21" s="1"/>
  <c r="O32" i="21"/>
  <c r="AV32" i="21" s="1"/>
  <c r="CC32" i="21" s="1"/>
  <c r="S32" i="21"/>
  <c r="AZ32" i="21" s="1"/>
  <c r="CG32" i="21" s="1"/>
  <c r="W32" i="21"/>
  <c r="BD32" i="21" s="1"/>
  <c r="CK32" i="21" s="1"/>
  <c r="AA32" i="21"/>
  <c r="BH32" i="21" s="1"/>
  <c r="CO32" i="21" s="1"/>
  <c r="G38" i="21"/>
  <c r="AN38" i="21" s="1"/>
  <c r="K38" i="21"/>
  <c r="AR38" i="21" s="1"/>
  <c r="O38" i="21"/>
  <c r="AV38" i="21" s="1"/>
  <c r="S38" i="21"/>
  <c r="AZ38" i="21" s="1"/>
  <c r="W38" i="21"/>
  <c r="BD38" i="21" s="1"/>
  <c r="F39" i="21"/>
  <c r="AM39" i="21" s="1"/>
  <c r="BT39" i="21" s="1"/>
  <c r="J39" i="21"/>
  <c r="AQ39" i="21" s="1"/>
  <c r="BX39" i="21" s="1"/>
  <c r="N39" i="21"/>
  <c r="AU39" i="21" s="1"/>
  <c r="CB39" i="21" s="1"/>
  <c r="R39" i="21"/>
  <c r="AY39" i="21" s="1"/>
  <c r="CF39" i="21" s="1"/>
  <c r="V39" i="21"/>
  <c r="BC39" i="21" s="1"/>
  <c r="CJ39" i="21" s="1"/>
  <c r="Z39" i="21"/>
  <c r="BG39" i="21" s="1"/>
  <c r="CN39" i="21" s="1"/>
  <c r="E40" i="21"/>
  <c r="AL40" i="21" s="1"/>
  <c r="BS40" i="21" s="1"/>
  <c r="I40" i="21"/>
  <c r="AP40" i="21" s="1"/>
  <c r="BW40" i="21" s="1"/>
  <c r="M40" i="21"/>
  <c r="AT40" i="21" s="1"/>
  <c r="CA40" i="21" s="1"/>
  <c r="Q40" i="21"/>
  <c r="AX40" i="21" s="1"/>
  <c r="CE40" i="21" s="1"/>
  <c r="U40" i="21"/>
  <c r="BB40" i="21" s="1"/>
  <c r="CI40" i="21" s="1"/>
  <c r="Y40" i="21"/>
  <c r="BF40" i="21" s="1"/>
  <c r="CM40" i="21" s="1"/>
  <c r="BU45" i="21"/>
  <c r="BY45" i="21"/>
  <c r="CC45" i="21"/>
  <c r="CG45" i="21"/>
  <c r="CK45" i="21"/>
  <c r="CO45" i="21"/>
  <c r="BU46" i="21"/>
  <c r="BY46" i="21"/>
  <c r="CC46" i="21"/>
  <c r="CG46" i="21"/>
  <c r="CK46" i="21"/>
  <c r="CO46" i="21"/>
  <c r="BU47" i="21"/>
  <c r="BY47" i="21"/>
  <c r="CC47" i="21"/>
  <c r="CG47" i="21"/>
  <c r="CK47" i="21"/>
  <c r="CO47" i="21"/>
  <c r="BU48" i="21"/>
  <c r="BY48" i="21"/>
  <c r="CC48" i="21"/>
  <c r="CG48" i="21"/>
  <c r="CK48" i="21"/>
  <c r="CO48" i="21"/>
  <c r="CR45" i="21"/>
  <c r="CR46" i="21"/>
  <c r="CR47" i="21"/>
  <c r="CR48" i="21"/>
  <c r="CT46" i="21"/>
  <c r="D32" i="21"/>
  <c r="AK32" i="21" s="1"/>
  <c r="BR32" i="21" s="1"/>
  <c r="H32" i="21"/>
  <c r="AO32" i="21" s="1"/>
  <c r="BV32" i="21" s="1"/>
  <c r="L32" i="21"/>
  <c r="AS32" i="21" s="1"/>
  <c r="BZ32" i="21" s="1"/>
  <c r="P32" i="21"/>
  <c r="AW32" i="21" s="1"/>
  <c r="CD32" i="21" s="1"/>
  <c r="T32" i="21"/>
  <c r="BA32" i="21" s="1"/>
  <c r="CH32" i="21" s="1"/>
  <c r="X32" i="21"/>
  <c r="BE32" i="21" s="1"/>
  <c r="CL32" i="21" s="1"/>
  <c r="G39" i="21"/>
  <c r="AN39" i="21" s="1"/>
  <c r="BU39" i="21" s="1"/>
  <c r="K39" i="21"/>
  <c r="AR39" i="21" s="1"/>
  <c r="BY39" i="21" s="1"/>
  <c r="O39" i="21"/>
  <c r="AV39" i="21" s="1"/>
  <c r="CC39" i="21" s="1"/>
  <c r="S39" i="21"/>
  <c r="AZ39" i="21" s="1"/>
  <c r="CG39" i="21" s="1"/>
  <c r="W39" i="21"/>
  <c r="BD39" i="21" s="1"/>
  <c r="CK39" i="21" s="1"/>
  <c r="F40" i="21"/>
  <c r="AM40" i="21" s="1"/>
  <c r="J40" i="21"/>
  <c r="AQ40" i="21" s="1"/>
  <c r="BX40" i="21" s="1"/>
  <c r="N40" i="21"/>
  <c r="AU40" i="21" s="1"/>
  <c r="CB40" i="21" s="1"/>
  <c r="R40" i="21"/>
  <c r="AY40" i="21" s="1"/>
  <c r="CF40" i="21" s="1"/>
  <c r="V40" i="21"/>
  <c r="BC40" i="21" s="1"/>
  <c r="CJ40" i="21" s="1"/>
  <c r="Z40" i="21"/>
  <c r="BG40" i="21" s="1"/>
  <c r="CN40" i="21" s="1"/>
  <c r="BR47" i="21"/>
  <c r="BV47" i="21"/>
  <c r="BZ47" i="21"/>
  <c r="CD47" i="21"/>
  <c r="CH47" i="21"/>
  <c r="CL47" i="21"/>
  <c r="BR48" i="21"/>
  <c r="BV48" i="21"/>
  <c r="BZ48" i="21"/>
  <c r="CD48" i="21"/>
  <c r="CH48" i="21"/>
  <c r="CL48" i="21"/>
  <c r="CS45" i="21"/>
  <c r="CS46" i="21"/>
  <c r="CS47" i="21"/>
  <c r="CT47" i="21"/>
  <c r="E32" i="21"/>
  <c r="AL32" i="21" s="1"/>
  <c r="BS32" i="21" s="1"/>
  <c r="I32" i="21"/>
  <c r="AP32" i="21" s="1"/>
  <c r="BW32" i="21" s="1"/>
  <c r="M32" i="21"/>
  <c r="AT32" i="21" s="1"/>
  <c r="CA32" i="21" s="1"/>
  <c r="Q32" i="21"/>
  <c r="AX32" i="21" s="1"/>
  <c r="CE32" i="21" s="1"/>
  <c r="U32" i="21"/>
  <c r="BB32" i="21" s="1"/>
  <c r="CI32" i="21" s="1"/>
  <c r="G40" i="21"/>
  <c r="AN40" i="21" s="1"/>
  <c r="BU40" i="21" s="1"/>
  <c r="K40" i="21"/>
  <c r="AR40" i="21" s="1"/>
  <c r="BY40" i="21" s="1"/>
  <c r="O40" i="21"/>
  <c r="AV40" i="21" s="1"/>
  <c r="CC40" i="21" s="1"/>
  <c r="S40" i="21"/>
  <c r="AZ40" i="21" s="1"/>
  <c r="CG40" i="21" s="1"/>
  <c r="W40" i="21"/>
  <c r="BD40" i="21" s="1"/>
  <c r="CK40" i="21" s="1"/>
  <c r="BS47" i="21"/>
  <c r="BW47" i="21"/>
  <c r="CA47" i="21"/>
  <c r="CE47" i="21"/>
  <c r="CI47" i="21"/>
  <c r="CM47" i="21"/>
  <c r="BS48" i="21"/>
  <c r="BW48" i="21"/>
  <c r="CA48" i="21"/>
  <c r="CE48" i="21"/>
  <c r="CI48" i="21"/>
  <c r="AK3" i="21"/>
  <c r="AK7" i="21"/>
  <c r="AV25" i="21"/>
  <c r="BA14" i="21"/>
  <c r="AV24" i="21"/>
  <c r="AW40" i="21"/>
  <c r="CD40" i="21" s="1"/>
  <c r="AO40" i="21"/>
  <c r="BV40" i="21" s="1"/>
  <c r="U36" i="21"/>
  <c r="BB36" i="21" s="1"/>
  <c r="CI36" i="21" s="1"/>
  <c r="S34" i="21"/>
  <c r="AZ34" i="21" s="1"/>
  <c r="CG34" i="21" s="1"/>
  <c r="T35" i="21"/>
  <c r="BA35" i="21" s="1"/>
  <c r="CH35" i="21" s="1"/>
  <c r="BE38" i="21"/>
  <c r="AW38" i="21"/>
  <c r="AK38" i="21"/>
  <c r="AP38" i="21"/>
  <c r="E3" i="20"/>
  <c r="I3" i="20"/>
  <c r="M3" i="20"/>
  <c r="Q3" i="20"/>
  <c r="U3" i="20"/>
  <c r="Y3" i="20"/>
  <c r="E4" i="20"/>
  <c r="I4" i="20"/>
  <c r="AP4" i="20" s="1"/>
  <c r="BW4" i="20" s="1"/>
  <c r="M4" i="20"/>
  <c r="AT4" i="20" s="1"/>
  <c r="CA4" i="20" s="1"/>
  <c r="Q4" i="20"/>
  <c r="AX4" i="20" s="1"/>
  <c r="CE4" i="20" s="1"/>
  <c r="U4" i="20"/>
  <c r="BB4" i="20" s="1"/>
  <c r="CI4" i="20" s="1"/>
  <c r="Y4" i="20"/>
  <c r="BF4" i="20" s="1"/>
  <c r="CM4" i="20" s="1"/>
  <c r="E5" i="20"/>
  <c r="AL5" i="20" s="1"/>
  <c r="BS5" i="20" s="1"/>
  <c r="I5" i="20"/>
  <c r="AP5" i="20" s="1"/>
  <c r="BW5" i="20" s="1"/>
  <c r="M5" i="20"/>
  <c r="AT5" i="20" s="1"/>
  <c r="CA5" i="20" s="1"/>
  <c r="Q5" i="20"/>
  <c r="AX5" i="20" s="1"/>
  <c r="CE5" i="20" s="1"/>
  <c r="U5" i="20"/>
  <c r="BB5" i="20" s="1"/>
  <c r="CI5" i="20" s="1"/>
  <c r="Y5" i="20"/>
  <c r="BF5" i="20" s="1"/>
  <c r="CM5" i="20" s="1"/>
  <c r="E6" i="20"/>
  <c r="AL6" i="20" s="1"/>
  <c r="BS6" i="20" s="1"/>
  <c r="I6" i="20"/>
  <c r="AP6" i="20" s="1"/>
  <c r="BW6" i="20" s="1"/>
  <c r="M6" i="20"/>
  <c r="AT6" i="20" s="1"/>
  <c r="CA6" i="20" s="1"/>
  <c r="Q6" i="20"/>
  <c r="AX6" i="20" s="1"/>
  <c r="CE6" i="20" s="1"/>
  <c r="U6" i="20"/>
  <c r="BB6" i="20" s="1"/>
  <c r="CI6" i="20" s="1"/>
  <c r="Y6" i="20"/>
  <c r="BF6" i="20" s="1"/>
  <c r="CM6" i="20" s="1"/>
  <c r="E7" i="20"/>
  <c r="AL7" i="20" s="1"/>
  <c r="BS7" i="20" s="1"/>
  <c r="I7" i="20"/>
  <c r="AP7" i="20" s="1"/>
  <c r="BW7" i="20" s="1"/>
  <c r="M7" i="20"/>
  <c r="Q7" i="20"/>
  <c r="AX7" i="20" s="1"/>
  <c r="CE7" i="20" s="1"/>
  <c r="U7" i="20"/>
  <c r="BB7" i="20" s="1"/>
  <c r="CI7" i="20" s="1"/>
  <c r="Y7" i="20"/>
  <c r="BF7" i="20" s="1"/>
  <c r="CM7" i="20" s="1"/>
  <c r="E8" i="20"/>
  <c r="AL8" i="20" s="1"/>
  <c r="BS8" i="20" s="1"/>
  <c r="J8" i="20"/>
  <c r="AQ8" i="20" s="1"/>
  <c r="BX8" i="20" s="1"/>
  <c r="P8" i="20"/>
  <c r="AW8" i="20" s="1"/>
  <c r="CD8" i="20" s="1"/>
  <c r="U8" i="20"/>
  <c r="BB8" i="20" s="1"/>
  <c r="CI8" i="20" s="1"/>
  <c r="Z8" i="20"/>
  <c r="H9" i="20"/>
  <c r="AO9" i="20" s="1"/>
  <c r="BV9" i="20" s="1"/>
  <c r="M9" i="20"/>
  <c r="AT9" i="20" s="1"/>
  <c r="CA9" i="20" s="1"/>
  <c r="T9" i="20"/>
  <c r="BA9" i="20" s="1"/>
  <c r="CH9" i="20" s="1"/>
  <c r="D10" i="20"/>
  <c r="L10" i="20"/>
  <c r="AS10" i="20" s="1"/>
  <c r="BZ10" i="20" s="1"/>
  <c r="T10" i="20"/>
  <c r="BA10" i="20" s="1"/>
  <c r="CH10" i="20" s="1"/>
  <c r="D11" i="20"/>
  <c r="L11" i="20"/>
  <c r="AS11" i="20" s="1"/>
  <c r="BZ11" i="20" s="1"/>
  <c r="T11" i="20"/>
  <c r="BA11" i="20" s="1"/>
  <c r="CH11" i="20" s="1"/>
  <c r="D12" i="20"/>
  <c r="L12" i="20"/>
  <c r="AS12" i="20" s="1"/>
  <c r="BZ12" i="20" s="1"/>
  <c r="T12" i="20"/>
  <c r="BA12" i="20" s="1"/>
  <c r="CH12" i="20" s="1"/>
  <c r="D13" i="20"/>
  <c r="L13" i="20"/>
  <c r="AS13" i="20" s="1"/>
  <c r="BZ13" i="20" s="1"/>
  <c r="T13" i="20"/>
  <c r="BA13" i="20" s="1"/>
  <c r="CH13" i="20" s="1"/>
  <c r="D14" i="20"/>
  <c r="L14" i="20"/>
  <c r="AS14" i="20" s="1"/>
  <c r="BZ14" i="20" s="1"/>
  <c r="T14" i="20"/>
  <c r="BA14" i="20" s="1"/>
  <c r="CH14" i="20" s="1"/>
  <c r="D15" i="20"/>
  <c r="L15" i="20"/>
  <c r="AS15" i="20" s="1"/>
  <c r="BZ15" i="20" s="1"/>
  <c r="T15" i="20"/>
  <c r="BA15" i="20" s="1"/>
  <c r="CH15" i="20" s="1"/>
  <c r="D16" i="20"/>
  <c r="L16" i="20"/>
  <c r="AS16" i="20" s="1"/>
  <c r="BZ16" i="20" s="1"/>
  <c r="T16" i="20"/>
  <c r="BA16" i="20" s="1"/>
  <c r="CH16" i="20" s="1"/>
  <c r="D17" i="20"/>
  <c r="L17" i="20"/>
  <c r="AS17" i="20" s="1"/>
  <c r="BZ17" i="20" s="1"/>
  <c r="T17" i="20"/>
  <c r="BA17" i="20" s="1"/>
  <c r="CH17" i="20" s="1"/>
  <c r="D18" i="20"/>
  <c r="L18" i="20"/>
  <c r="AS18" i="20" s="1"/>
  <c r="BZ18" i="20" s="1"/>
  <c r="T18" i="20"/>
  <c r="BA18" i="20" s="1"/>
  <c r="CH18" i="20" s="1"/>
  <c r="D19" i="20"/>
  <c r="L19" i="20"/>
  <c r="AS19" i="20" s="1"/>
  <c r="BZ19" i="20" s="1"/>
  <c r="T19" i="20"/>
  <c r="BA19" i="20" s="1"/>
  <c r="CH19" i="20" s="1"/>
  <c r="D20" i="20"/>
  <c r="L20" i="20"/>
  <c r="AS20" i="20" s="1"/>
  <c r="BZ20" i="20" s="1"/>
  <c r="T20" i="20"/>
  <c r="BA20" i="20" s="1"/>
  <c r="CH20" i="20" s="1"/>
  <c r="D21" i="20"/>
  <c r="L21" i="20"/>
  <c r="AS21" i="20" s="1"/>
  <c r="BZ21" i="20" s="1"/>
  <c r="T21" i="20"/>
  <c r="BA21" i="20" s="1"/>
  <c r="CH21" i="20" s="1"/>
  <c r="D22" i="20"/>
  <c r="O22" i="20"/>
  <c r="AV22" i="20" s="1"/>
  <c r="CC22" i="20" s="1"/>
  <c r="S23" i="20"/>
  <c r="AZ23" i="20" s="1"/>
  <c r="CG23" i="20" s="1"/>
  <c r="AA24" i="20"/>
  <c r="BH24" i="20" s="1"/>
  <c r="CO24" i="20" s="1"/>
  <c r="K26" i="20"/>
  <c r="AR26" i="20" s="1"/>
  <c r="BY26" i="20" s="1"/>
  <c r="Z45" i="20"/>
  <c r="V45" i="20"/>
  <c r="R45" i="20"/>
  <c r="N45" i="20"/>
  <c r="J45" i="20"/>
  <c r="F45" i="20"/>
  <c r="Y45" i="20"/>
  <c r="U45" i="20"/>
  <c r="Q45" i="20"/>
  <c r="M45" i="20"/>
  <c r="I45" i="20"/>
  <c r="E45" i="20"/>
  <c r="X45" i="20"/>
  <c r="T45" i="20"/>
  <c r="P45" i="20"/>
  <c r="L45" i="20"/>
  <c r="H45" i="20"/>
  <c r="D45" i="20"/>
  <c r="O45" i="20"/>
  <c r="AA45" i="20"/>
  <c r="K45" i="20"/>
  <c r="W45" i="20"/>
  <c r="G45" i="20"/>
  <c r="F3" i="20"/>
  <c r="J3" i="20"/>
  <c r="N3" i="20"/>
  <c r="R3" i="20"/>
  <c r="V3" i="20"/>
  <c r="Z3" i="20"/>
  <c r="F4" i="20"/>
  <c r="AM4" i="20" s="1"/>
  <c r="BT4" i="20" s="1"/>
  <c r="J4" i="20"/>
  <c r="AQ4" i="20" s="1"/>
  <c r="BX4" i="20" s="1"/>
  <c r="N4" i="20"/>
  <c r="AU4" i="20" s="1"/>
  <c r="CB4" i="20" s="1"/>
  <c r="R4" i="20"/>
  <c r="AY4" i="20" s="1"/>
  <c r="CF4" i="20" s="1"/>
  <c r="V4" i="20"/>
  <c r="BC4" i="20" s="1"/>
  <c r="CJ4" i="20" s="1"/>
  <c r="Z4" i="20"/>
  <c r="F5" i="20"/>
  <c r="J5" i="20"/>
  <c r="AQ5" i="20" s="1"/>
  <c r="BX5" i="20" s="1"/>
  <c r="N5" i="20"/>
  <c r="AU5" i="20" s="1"/>
  <c r="CB5" i="20" s="1"/>
  <c r="R5" i="20"/>
  <c r="AY5" i="20" s="1"/>
  <c r="CF5" i="20" s="1"/>
  <c r="V5" i="20"/>
  <c r="BC5" i="20" s="1"/>
  <c r="CJ5" i="20" s="1"/>
  <c r="Z5" i="20"/>
  <c r="BG5" i="20" s="1"/>
  <c r="CN5" i="20" s="1"/>
  <c r="F6" i="20"/>
  <c r="AM6" i="20" s="1"/>
  <c r="BT6" i="20" s="1"/>
  <c r="J6" i="20"/>
  <c r="N6" i="20"/>
  <c r="R6" i="20"/>
  <c r="AY6" i="20" s="1"/>
  <c r="CF6" i="20" s="1"/>
  <c r="V6" i="20"/>
  <c r="BC6" i="20" s="1"/>
  <c r="CJ6" i="20" s="1"/>
  <c r="Z6" i="20"/>
  <c r="BG6" i="20" s="1"/>
  <c r="CN6" i="20" s="1"/>
  <c r="F7" i="20"/>
  <c r="AM7" i="20" s="1"/>
  <c r="BT7" i="20" s="1"/>
  <c r="J7" i="20"/>
  <c r="AQ7" i="20" s="1"/>
  <c r="BX7" i="20" s="1"/>
  <c r="N7" i="20"/>
  <c r="AU7" i="20" s="1"/>
  <c r="CB7" i="20" s="1"/>
  <c r="R7" i="20"/>
  <c r="AY7" i="20" s="1"/>
  <c r="CF7" i="20" s="1"/>
  <c r="V7" i="20"/>
  <c r="BC7" i="20" s="1"/>
  <c r="CJ7" i="20" s="1"/>
  <c r="Z7" i="20"/>
  <c r="BG7" i="20" s="1"/>
  <c r="CN7" i="20" s="1"/>
  <c r="F8" i="20"/>
  <c r="AM8" i="20" s="1"/>
  <c r="BT8" i="20" s="1"/>
  <c r="L8" i="20"/>
  <c r="AS8" i="20" s="1"/>
  <c r="BZ8" i="20" s="1"/>
  <c r="Q8" i="20"/>
  <c r="AX8" i="20" s="1"/>
  <c r="CE8" i="20" s="1"/>
  <c r="V8" i="20"/>
  <c r="BC8" i="20" s="1"/>
  <c r="CJ8" i="20" s="1"/>
  <c r="D9" i="20"/>
  <c r="I9" i="20"/>
  <c r="AP9" i="20" s="1"/>
  <c r="BW9" i="20" s="1"/>
  <c r="N9" i="20"/>
  <c r="AU9" i="20" s="1"/>
  <c r="CB9" i="20" s="1"/>
  <c r="V9" i="20"/>
  <c r="BC9" i="20" s="1"/>
  <c r="CJ9" i="20" s="1"/>
  <c r="F10" i="20"/>
  <c r="AM10" i="20" s="1"/>
  <c r="BT10" i="20" s="1"/>
  <c r="N10" i="20"/>
  <c r="AU10" i="20" s="1"/>
  <c r="CB10" i="20" s="1"/>
  <c r="V10" i="20"/>
  <c r="F11" i="20"/>
  <c r="AM11" i="20" s="1"/>
  <c r="BT11" i="20" s="1"/>
  <c r="N11" i="20"/>
  <c r="AU11" i="20" s="1"/>
  <c r="CB11" i="20" s="1"/>
  <c r="V11" i="20"/>
  <c r="BC11" i="20" s="1"/>
  <c r="CJ11" i="20" s="1"/>
  <c r="F12" i="20"/>
  <c r="AM12" i="20" s="1"/>
  <c r="BT12" i="20" s="1"/>
  <c r="N12" i="20"/>
  <c r="AU12" i="20" s="1"/>
  <c r="CB12" i="20" s="1"/>
  <c r="V12" i="20"/>
  <c r="BC12" i="20" s="1"/>
  <c r="CJ12" i="20" s="1"/>
  <c r="F13" i="20"/>
  <c r="AM13" i="20" s="1"/>
  <c r="BT13" i="20" s="1"/>
  <c r="N13" i="20"/>
  <c r="AU13" i="20" s="1"/>
  <c r="CB13" i="20" s="1"/>
  <c r="V13" i="20"/>
  <c r="BC13" i="20" s="1"/>
  <c r="CJ13" i="20" s="1"/>
  <c r="F14" i="20"/>
  <c r="AM14" i="20" s="1"/>
  <c r="BT14" i="20" s="1"/>
  <c r="N14" i="20"/>
  <c r="AU14" i="20" s="1"/>
  <c r="CB14" i="20" s="1"/>
  <c r="V14" i="20"/>
  <c r="F15" i="20"/>
  <c r="AM15" i="20" s="1"/>
  <c r="BT15" i="20" s="1"/>
  <c r="N15" i="20"/>
  <c r="AU15" i="20" s="1"/>
  <c r="CB15" i="20" s="1"/>
  <c r="V15" i="20"/>
  <c r="BC15" i="20" s="1"/>
  <c r="CJ15" i="20" s="1"/>
  <c r="F16" i="20"/>
  <c r="AM16" i="20" s="1"/>
  <c r="BT16" i="20" s="1"/>
  <c r="N16" i="20"/>
  <c r="AU16" i="20" s="1"/>
  <c r="CB16" i="20" s="1"/>
  <c r="V16" i="20"/>
  <c r="BC16" i="20" s="1"/>
  <c r="CJ16" i="20" s="1"/>
  <c r="F17" i="20"/>
  <c r="AM17" i="20" s="1"/>
  <c r="BT17" i="20" s="1"/>
  <c r="N17" i="20"/>
  <c r="V17" i="20"/>
  <c r="BC17" i="20" s="1"/>
  <c r="CJ17" i="20" s="1"/>
  <c r="F18" i="20"/>
  <c r="AM18" i="20" s="1"/>
  <c r="BT18" i="20" s="1"/>
  <c r="N18" i="20"/>
  <c r="AU18" i="20" s="1"/>
  <c r="CB18" i="20" s="1"/>
  <c r="V18" i="20"/>
  <c r="BC18" i="20" s="1"/>
  <c r="CJ18" i="20" s="1"/>
  <c r="F19" i="20"/>
  <c r="AM19" i="20" s="1"/>
  <c r="BT19" i="20" s="1"/>
  <c r="N19" i="20"/>
  <c r="AU19" i="20" s="1"/>
  <c r="CB19" i="20" s="1"/>
  <c r="V19" i="20"/>
  <c r="BC19" i="20" s="1"/>
  <c r="CJ19" i="20" s="1"/>
  <c r="F20" i="20"/>
  <c r="AM20" i="20" s="1"/>
  <c r="BT20" i="20" s="1"/>
  <c r="N20" i="20"/>
  <c r="AU20" i="20" s="1"/>
  <c r="CB20" i="20" s="1"/>
  <c r="V20" i="20"/>
  <c r="BC20" i="20" s="1"/>
  <c r="CJ20" i="20" s="1"/>
  <c r="F21" i="20"/>
  <c r="AM21" i="20" s="1"/>
  <c r="BT21" i="20" s="1"/>
  <c r="N21" i="20"/>
  <c r="V21" i="20"/>
  <c r="BC21" i="20" s="1"/>
  <c r="CJ21" i="20" s="1"/>
  <c r="F22" i="20"/>
  <c r="AM22" i="20" s="1"/>
  <c r="BT22" i="20" s="1"/>
  <c r="S22" i="20"/>
  <c r="AZ22" i="20" s="1"/>
  <c r="CG22" i="20" s="1"/>
  <c r="AA23" i="20"/>
  <c r="BH23" i="20" s="1"/>
  <c r="CO23" i="20" s="1"/>
  <c r="K25" i="20"/>
  <c r="AR25" i="20" s="1"/>
  <c r="BY25" i="20" s="1"/>
  <c r="S45" i="20"/>
  <c r="Z26" i="20"/>
  <c r="BG26" i="20" s="1"/>
  <c r="CN26" i="20" s="1"/>
  <c r="V26" i="20"/>
  <c r="BC26" i="20" s="1"/>
  <c r="CJ26" i="20" s="1"/>
  <c r="R26" i="20"/>
  <c r="AY26" i="20" s="1"/>
  <c r="CF26" i="20" s="1"/>
  <c r="N26" i="20"/>
  <c r="AU26" i="20" s="1"/>
  <c r="CB26" i="20" s="1"/>
  <c r="J26" i="20"/>
  <c r="AQ26" i="20" s="1"/>
  <c r="BX26" i="20" s="1"/>
  <c r="F26" i="20"/>
  <c r="Z25" i="20"/>
  <c r="BG25" i="20" s="1"/>
  <c r="CN25" i="20" s="1"/>
  <c r="V25" i="20"/>
  <c r="BC25" i="20" s="1"/>
  <c r="CJ25" i="20" s="1"/>
  <c r="R25" i="20"/>
  <c r="AY25" i="20" s="1"/>
  <c r="CF25" i="20" s="1"/>
  <c r="N25" i="20"/>
  <c r="AU25" i="20" s="1"/>
  <c r="CB25" i="20" s="1"/>
  <c r="J25" i="20"/>
  <c r="AQ25" i="20" s="1"/>
  <c r="BX25" i="20" s="1"/>
  <c r="F25" i="20"/>
  <c r="AM25" i="20" s="1"/>
  <c r="BT25" i="20" s="1"/>
  <c r="Z24" i="20"/>
  <c r="BG24" i="20" s="1"/>
  <c r="CN24" i="20" s="1"/>
  <c r="V24" i="20"/>
  <c r="BC24" i="20" s="1"/>
  <c r="CJ24" i="20" s="1"/>
  <c r="R24" i="20"/>
  <c r="AY24" i="20" s="1"/>
  <c r="CF24" i="20" s="1"/>
  <c r="N24" i="20"/>
  <c r="AU24" i="20" s="1"/>
  <c r="CB24" i="20" s="1"/>
  <c r="J24" i="20"/>
  <c r="AQ24" i="20" s="1"/>
  <c r="BX24" i="20" s="1"/>
  <c r="F24" i="20"/>
  <c r="Z23" i="20"/>
  <c r="BG23" i="20" s="1"/>
  <c r="CN23" i="20" s="1"/>
  <c r="V23" i="20"/>
  <c r="BC23" i="20" s="1"/>
  <c r="CJ23" i="20" s="1"/>
  <c r="R23" i="20"/>
  <c r="AY23" i="20" s="1"/>
  <c r="CF23" i="20" s="1"/>
  <c r="N23" i="20"/>
  <c r="AU23" i="20" s="1"/>
  <c r="CB23" i="20" s="1"/>
  <c r="J23" i="20"/>
  <c r="AQ23" i="20" s="1"/>
  <c r="BX23" i="20" s="1"/>
  <c r="F23" i="20"/>
  <c r="AM23" i="20" s="1"/>
  <c r="BT23" i="20" s="1"/>
  <c r="Z22" i="20"/>
  <c r="BG22" i="20" s="1"/>
  <c r="CN22" i="20" s="1"/>
  <c r="V22" i="20"/>
  <c r="BC22" i="20" s="1"/>
  <c r="CJ22" i="20" s="1"/>
  <c r="R22" i="20"/>
  <c r="AY22" i="20" s="1"/>
  <c r="CF22" i="20" s="1"/>
  <c r="N22" i="20"/>
  <c r="AU22" i="20" s="1"/>
  <c r="CB22" i="20" s="1"/>
  <c r="Y26" i="20"/>
  <c r="BF26" i="20" s="1"/>
  <c r="CM26" i="20" s="1"/>
  <c r="U26" i="20"/>
  <c r="BB26" i="20" s="1"/>
  <c r="CI26" i="20" s="1"/>
  <c r="Q26" i="20"/>
  <c r="AX26" i="20" s="1"/>
  <c r="CE26" i="20" s="1"/>
  <c r="M26" i="20"/>
  <c r="AT26" i="20" s="1"/>
  <c r="CA26" i="20" s="1"/>
  <c r="I26" i="20"/>
  <c r="AP26" i="20" s="1"/>
  <c r="BW26" i="20" s="1"/>
  <c r="E26" i="20"/>
  <c r="Y25" i="20"/>
  <c r="BF25" i="20" s="1"/>
  <c r="CM25" i="20" s="1"/>
  <c r="U25" i="20"/>
  <c r="BB25" i="20" s="1"/>
  <c r="CI25" i="20" s="1"/>
  <c r="Q25" i="20"/>
  <c r="AX25" i="20" s="1"/>
  <c r="CE25" i="20" s="1"/>
  <c r="M25" i="20"/>
  <c r="AT25" i="20" s="1"/>
  <c r="CA25" i="20" s="1"/>
  <c r="I25" i="20"/>
  <c r="AP25" i="20" s="1"/>
  <c r="BW25" i="20" s="1"/>
  <c r="E25" i="20"/>
  <c r="AL25" i="20" s="1"/>
  <c r="BS25" i="20" s="1"/>
  <c r="Y24" i="20"/>
  <c r="BF24" i="20" s="1"/>
  <c r="CM24" i="20" s="1"/>
  <c r="U24" i="20"/>
  <c r="BB24" i="20" s="1"/>
  <c r="CI24" i="20" s="1"/>
  <c r="Q24" i="20"/>
  <c r="AX24" i="20" s="1"/>
  <c r="CE24" i="20" s="1"/>
  <c r="M24" i="20"/>
  <c r="AT24" i="20" s="1"/>
  <c r="CA24" i="20" s="1"/>
  <c r="I24" i="20"/>
  <c r="AP24" i="20" s="1"/>
  <c r="BW24" i="20" s="1"/>
  <c r="E24" i="20"/>
  <c r="AL24" i="20" s="1"/>
  <c r="BS24" i="20" s="1"/>
  <c r="Y23" i="20"/>
  <c r="BF23" i="20" s="1"/>
  <c r="CM23" i="20" s="1"/>
  <c r="U23" i="20"/>
  <c r="BB23" i="20" s="1"/>
  <c r="CI23" i="20" s="1"/>
  <c r="Q23" i="20"/>
  <c r="AX23" i="20" s="1"/>
  <c r="CE23" i="20" s="1"/>
  <c r="M23" i="20"/>
  <c r="AT23" i="20" s="1"/>
  <c r="CA23" i="20" s="1"/>
  <c r="I23" i="20"/>
  <c r="AP23" i="20" s="1"/>
  <c r="BW23" i="20" s="1"/>
  <c r="E23" i="20"/>
  <c r="AL23" i="20" s="1"/>
  <c r="BS23" i="20" s="1"/>
  <c r="Y22" i="20"/>
  <c r="BF22" i="20" s="1"/>
  <c r="CM22" i="20" s="1"/>
  <c r="U22" i="20"/>
  <c r="BB22" i="20" s="1"/>
  <c r="CI22" i="20" s="1"/>
  <c r="Q22" i="20"/>
  <c r="AX22" i="20" s="1"/>
  <c r="CE22" i="20" s="1"/>
  <c r="M22" i="20"/>
  <c r="AT22" i="20" s="1"/>
  <c r="CA22" i="20" s="1"/>
  <c r="I22" i="20"/>
  <c r="AP22" i="20" s="1"/>
  <c r="BW22" i="20" s="1"/>
  <c r="X26" i="20"/>
  <c r="BE26" i="20" s="1"/>
  <c r="CL26" i="20" s="1"/>
  <c r="T26" i="20"/>
  <c r="BA26" i="20" s="1"/>
  <c r="CH26" i="20" s="1"/>
  <c r="P26" i="20"/>
  <c r="AW26" i="20" s="1"/>
  <c r="CD26" i="20" s="1"/>
  <c r="L26" i="20"/>
  <c r="AS26" i="20" s="1"/>
  <c r="BZ26" i="20" s="1"/>
  <c r="H26" i="20"/>
  <c r="AO26" i="20" s="1"/>
  <c r="BV26" i="20" s="1"/>
  <c r="D26" i="20"/>
  <c r="X25" i="20"/>
  <c r="BE25" i="20" s="1"/>
  <c r="CL25" i="20" s="1"/>
  <c r="T25" i="20"/>
  <c r="BA25" i="20" s="1"/>
  <c r="CH25" i="20" s="1"/>
  <c r="P25" i="20"/>
  <c r="AW25" i="20" s="1"/>
  <c r="CD25" i="20" s="1"/>
  <c r="L25" i="20"/>
  <c r="AS25" i="20" s="1"/>
  <c r="BZ25" i="20" s="1"/>
  <c r="H25" i="20"/>
  <c r="AO25" i="20" s="1"/>
  <c r="BV25" i="20" s="1"/>
  <c r="D25" i="20"/>
  <c r="X24" i="20"/>
  <c r="BE24" i="20" s="1"/>
  <c r="CL24" i="20" s="1"/>
  <c r="T24" i="20"/>
  <c r="BA24" i="20" s="1"/>
  <c r="CH24" i="20" s="1"/>
  <c r="P24" i="20"/>
  <c r="AW24" i="20" s="1"/>
  <c r="CD24" i="20" s="1"/>
  <c r="L24" i="20"/>
  <c r="AS24" i="20" s="1"/>
  <c r="BZ24" i="20" s="1"/>
  <c r="H24" i="20"/>
  <c r="AO24" i="20" s="1"/>
  <c r="BV24" i="20" s="1"/>
  <c r="D24" i="20"/>
  <c r="X23" i="20"/>
  <c r="BE23" i="20" s="1"/>
  <c r="CL23" i="20" s="1"/>
  <c r="T23" i="20"/>
  <c r="BA23" i="20" s="1"/>
  <c r="CH23" i="20" s="1"/>
  <c r="P23" i="20"/>
  <c r="AW23" i="20" s="1"/>
  <c r="CD23" i="20" s="1"/>
  <c r="L23" i="20"/>
  <c r="AS23" i="20" s="1"/>
  <c r="BZ23" i="20" s="1"/>
  <c r="H23" i="20"/>
  <c r="AO23" i="20" s="1"/>
  <c r="BV23" i="20" s="1"/>
  <c r="D23" i="20"/>
  <c r="X22" i="20"/>
  <c r="BE22" i="20" s="1"/>
  <c r="CL22" i="20" s="1"/>
  <c r="T22" i="20"/>
  <c r="BA22" i="20" s="1"/>
  <c r="CH22" i="20" s="1"/>
  <c r="O26" i="20"/>
  <c r="AV26" i="20" s="1"/>
  <c r="CC26" i="20" s="1"/>
  <c r="W25" i="20"/>
  <c r="BD25" i="20" s="1"/>
  <c r="CK25" i="20" s="1"/>
  <c r="G25" i="20"/>
  <c r="AN25" i="20" s="1"/>
  <c r="BU25" i="20" s="1"/>
  <c r="O24" i="20"/>
  <c r="AV24" i="20" s="1"/>
  <c r="CC24" i="20" s="1"/>
  <c r="W23" i="20"/>
  <c r="BD23" i="20" s="1"/>
  <c r="CK23" i="20" s="1"/>
  <c r="G23" i="20"/>
  <c r="AN23" i="20" s="1"/>
  <c r="BU23" i="20" s="1"/>
  <c r="P22" i="20"/>
  <c r="AW22" i="20" s="1"/>
  <c r="CD22" i="20" s="1"/>
  <c r="J22" i="20"/>
  <c r="AQ22" i="20" s="1"/>
  <c r="BX22" i="20" s="1"/>
  <c r="E22" i="20"/>
  <c r="AL22" i="20" s="1"/>
  <c r="BS22" i="20" s="1"/>
  <c r="Y21" i="20"/>
  <c r="BF21" i="20" s="1"/>
  <c r="CM21" i="20" s="1"/>
  <c r="U21" i="20"/>
  <c r="BB21" i="20" s="1"/>
  <c r="CI21" i="20" s="1"/>
  <c r="Q21" i="20"/>
  <c r="AX21" i="20" s="1"/>
  <c r="CE21" i="20" s="1"/>
  <c r="M21" i="20"/>
  <c r="AT21" i="20" s="1"/>
  <c r="CA21" i="20" s="1"/>
  <c r="I21" i="20"/>
  <c r="AP21" i="20" s="1"/>
  <c r="BW21" i="20" s="1"/>
  <c r="E21" i="20"/>
  <c r="AL21" i="20" s="1"/>
  <c r="BS21" i="20" s="1"/>
  <c r="Y20" i="20"/>
  <c r="BF20" i="20" s="1"/>
  <c r="CM20" i="20" s="1"/>
  <c r="U20" i="20"/>
  <c r="BB20" i="20" s="1"/>
  <c r="CI20" i="20" s="1"/>
  <c r="Q20" i="20"/>
  <c r="AX20" i="20" s="1"/>
  <c r="CE20" i="20" s="1"/>
  <c r="M20" i="20"/>
  <c r="AT20" i="20" s="1"/>
  <c r="CA20" i="20" s="1"/>
  <c r="I20" i="20"/>
  <c r="AP20" i="20" s="1"/>
  <c r="BW20" i="20" s="1"/>
  <c r="E20" i="20"/>
  <c r="AL20" i="20" s="1"/>
  <c r="BS20" i="20" s="1"/>
  <c r="Y19" i="20"/>
  <c r="BF19" i="20" s="1"/>
  <c r="CM19" i="20" s="1"/>
  <c r="U19" i="20"/>
  <c r="BB19" i="20" s="1"/>
  <c r="CI19" i="20" s="1"/>
  <c r="Q19" i="20"/>
  <c r="AX19" i="20" s="1"/>
  <c r="CE19" i="20" s="1"/>
  <c r="M19" i="20"/>
  <c r="AT19" i="20" s="1"/>
  <c r="CA19" i="20" s="1"/>
  <c r="I19" i="20"/>
  <c r="AP19" i="20" s="1"/>
  <c r="BW19" i="20" s="1"/>
  <c r="E19" i="20"/>
  <c r="Y18" i="20"/>
  <c r="BF18" i="20" s="1"/>
  <c r="CM18" i="20" s="1"/>
  <c r="U18" i="20"/>
  <c r="BB18" i="20" s="1"/>
  <c r="CI18" i="20" s="1"/>
  <c r="Q18" i="20"/>
  <c r="AX18" i="20" s="1"/>
  <c r="CE18" i="20" s="1"/>
  <c r="M18" i="20"/>
  <c r="AT18" i="20" s="1"/>
  <c r="CA18" i="20" s="1"/>
  <c r="I18" i="20"/>
  <c r="AP18" i="20" s="1"/>
  <c r="BW18" i="20" s="1"/>
  <c r="E18" i="20"/>
  <c r="AL18" i="20" s="1"/>
  <c r="BS18" i="20" s="1"/>
  <c r="Y17" i="20"/>
  <c r="BF17" i="20" s="1"/>
  <c r="CM17" i="20" s="1"/>
  <c r="U17" i="20"/>
  <c r="BB17" i="20" s="1"/>
  <c r="CI17" i="20" s="1"/>
  <c r="Q17" i="20"/>
  <c r="AX17" i="20" s="1"/>
  <c r="CE17" i="20" s="1"/>
  <c r="M17" i="20"/>
  <c r="AT17" i="20" s="1"/>
  <c r="CA17" i="20" s="1"/>
  <c r="I17" i="20"/>
  <c r="AP17" i="20" s="1"/>
  <c r="BW17" i="20" s="1"/>
  <c r="E17" i="20"/>
  <c r="AL17" i="20" s="1"/>
  <c r="BS17" i="20" s="1"/>
  <c r="Y16" i="20"/>
  <c r="BF16" i="20" s="1"/>
  <c r="CM16" i="20" s="1"/>
  <c r="U16" i="20"/>
  <c r="BB16" i="20" s="1"/>
  <c r="CI16" i="20" s="1"/>
  <c r="Q16" i="20"/>
  <c r="AX16" i="20" s="1"/>
  <c r="CE16" i="20" s="1"/>
  <c r="M16" i="20"/>
  <c r="I16" i="20"/>
  <c r="AP16" i="20" s="1"/>
  <c r="BW16" i="20" s="1"/>
  <c r="E16" i="20"/>
  <c r="AL16" i="20" s="1"/>
  <c r="BS16" i="20" s="1"/>
  <c r="Y15" i="20"/>
  <c r="BF15" i="20" s="1"/>
  <c r="CM15" i="20" s="1"/>
  <c r="U15" i="20"/>
  <c r="BB15" i="20" s="1"/>
  <c r="CI15" i="20" s="1"/>
  <c r="Q15" i="20"/>
  <c r="AX15" i="20" s="1"/>
  <c r="CE15" i="20" s="1"/>
  <c r="M15" i="20"/>
  <c r="AT15" i="20" s="1"/>
  <c r="CA15" i="20" s="1"/>
  <c r="I15" i="20"/>
  <c r="AP15" i="20" s="1"/>
  <c r="BW15" i="20" s="1"/>
  <c r="E15" i="20"/>
  <c r="AL15" i="20" s="1"/>
  <c r="BS15" i="20" s="1"/>
  <c r="Y14" i="20"/>
  <c r="BF14" i="20" s="1"/>
  <c r="CM14" i="20" s="1"/>
  <c r="U14" i="20"/>
  <c r="BB14" i="20" s="1"/>
  <c r="CI14" i="20" s="1"/>
  <c r="Q14" i="20"/>
  <c r="AX14" i="20" s="1"/>
  <c r="CE14" i="20" s="1"/>
  <c r="M14" i="20"/>
  <c r="AT14" i="20" s="1"/>
  <c r="CA14" i="20" s="1"/>
  <c r="I14" i="20"/>
  <c r="AP14" i="20" s="1"/>
  <c r="BW14" i="20" s="1"/>
  <c r="E14" i="20"/>
  <c r="AL14" i="20" s="1"/>
  <c r="BS14" i="20" s="1"/>
  <c r="Y13" i="20"/>
  <c r="BF13" i="20" s="1"/>
  <c r="CM13" i="20" s="1"/>
  <c r="U13" i="20"/>
  <c r="BB13" i="20" s="1"/>
  <c r="CI13" i="20" s="1"/>
  <c r="Q13" i="20"/>
  <c r="AX13" i="20" s="1"/>
  <c r="CE13" i="20" s="1"/>
  <c r="M13" i="20"/>
  <c r="AT13" i="20" s="1"/>
  <c r="CA13" i="20" s="1"/>
  <c r="I13" i="20"/>
  <c r="AP13" i="20" s="1"/>
  <c r="BW13" i="20" s="1"/>
  <c r="E13" i="20"/>
  <c r="AL13" i="20" s="1"/>
  <c r="BS13" i="20" s="1"/>
  <c r="Y12" i="20"/>
  <c r="BF12" i="20" s="1"/>
  <c r="CM12" i="20" s="1"/>
  <c r="U12" i="20"/>
  <c r="BB12" i="20" s="1"/>
  <c r="CI12" i="20" s="1"/>
  <c r="Q12" i="20"/>
  <c r="AX12" i="20" s="1"/>
  <c r="CE12" i="20" s="1"/>
  <c r="M12" i="20"/>
  <c r="AT12" i="20" s="1"/>
  <c r="CA12" i="20" s="1"/>
  <c r="I12" i="20"/>
  <c r="AP12" i="20" s="1"/>
  <c r="BW12" i="20" s="1"/>
  <c r="E12" i="20"/>
  <c r="AL12" i="20" s="1"/>
  <c r="BS12" i="20" s="1"/>
  <c r="Y11" i="20"/>
  <c r="BF11" i="20" s="1"/>
  <c r="CM11" i="20" s="1"/>
  <c r="U11" i="20"/>
  <c r="BB11" i="20" s="1"/>
  <c r="CI11" i="20" s="1"/>
  <c r="Q11" i="20"/>
  <c r="AX11" i="20" s="1"/>
  <c r="CE11" i="20" s="1"/>
  <c r="M11" i="20"/>
  <c r="AT11" i="20" s="1"/>
  <c r="CA11" i="20" s="1"/>
  <c r="I11" i="20"/>
  <c r="AP11" i="20" s="1"/>
  <c r="BW11" i="20" s="1"/>
  <c r="E11" i="20"/>
  <c r="Y10" i="20"/>
  <c r="BF10" i="20" s="1"/>
  <c r="CM10" i="20" s="1"/>
  <c r="U10" i="20"/>
  <c r="BB10" i="20" s="1"/>
  <c r="CI10" i="20" s="1"/>
  <c r="Q10" i="20"/>
  <c r="AX10" i="20" s="1"/>
  <c r="CE10" i="20" s="1"/>
  <c r="M10" i="20"/>
  <c r="AT10" i="20" s="1"/>
  <c r="CA10" i="20" s="1"/>
  <c r="I10" i="20"/>
  <c r="AP10" i="20" s="1"/>
  <c r="BW10" i="20" s="1"/>
  <c r="E10" i="20"/>
  <c r="AL10" i="20" s="1"/>
  <c r="BS10" i="20" s="1"/>
  <c r="Y9" i="20"/>
  <c r="BF9" i="20" s="1"/>
  <c r="CM9" i="20" s="1"/>
  <c r="U9" i="20"/>
  <c r="BB9" i="20" s="1"/>
  <c r="CI9" i="20" s="1"/>
  <c r="Q9" i="20"/>
  <c r="AX9" i="20" s="1"/>
  <c r="CE9" i="20" s="1"/>
  <c r="W26" i="20"/>
  <c r="BD26" i="20" s="1"/>
  <c r="CK26" i="20" s="1"/>
  <c r="G26" i="20"/>
  <c r="AN26" i="20" s="1"/>
  <c r="BU26" i="20" s="1"/>
  <c r="O25" i="20"/>
  <c r="AV25" i="20" s="1"/>
  <c r="CC25" i="20" s="1"/>
  <c r="W24" i="20"/>
  <c r="BD24" i="20" s="1"/>
  <c r="CK24" i="20" s="1"/>
  <c r="G24" i="20"/>
  <c r="AN24" i="20" s="1"/>
  <c r="BU24" i="20" s="1"/>
  <c r="O23" i="20"/>
  <c r="AV23" i="20" s="1"/>
  <c r="CC23" i="20" s="1"/>
  <c r="W22" i="20"/>
  <c r="BD22" i="20" s="1"/>
  <c r="CK22" i="20" s="1"/>
  <c r="L22" i="20"/>
  <c r="AS22" i="20" s="1"/>
  <c r="BZ22" i="20" s="1"/>
  <c r="G22" i="20"/>
  <c r="AN22" i="20" s="1"/>
  <c r="BU22" i="20" s="1"/>
  <c r="AA21" i="20"/>
  <c r="BH21" i="20" s="1"/>
  <c r="CO21" i="20" s="1"/>
  <c r="W21" i="20"/>
  <c r="S21" i="20"/>
  <c r="AZ21" i="20" s="1"/>
  <c r="CG21" i="20" s="1"/>
  <c r="O21" i="20"/>
  <c r="AV21" i="20" s="1"/>
  <c r="CC21" i="20" s="1"/>
  <c r="K21" i="20"/>
  <c r="AR21" i="20" s="1"/>
  <c r="BY21" i="20" s="1"/>
  <c r="G21" i="20"/>
  <c r="AN21" i="20" s="1"/>
  <c r="BU21" i="20" s="1"/>
  <c r="AA20" i="20"/>
  <c r="BH20" i="20" s="1"/>
  <c r="CO20" i="20" s="1"/>
  <c r="W20" i="20"/>
  <c r="BD20" i="20" s="1"/>
  <c r="CK20" i="20" s="1"/>
  <c r="S20" i="20"/>
  <c r="AZ20" i="20" s="1"/>
  <c r="CG20" i="20" s="1"/>
  <c r="O20" i="20"/>
  <c r="AV20" i="20" s="1"/>
  <c r="CC20" i="20" s="1"/>
  <c r="K20" i="20"/>
  <c r="AR20" i="20" s="1"/>
  <c r="BY20" i="20" s="1"/>
  <c r="G20" i="20"/>
  <c r="AN20" i="20" s="1"/>
  <c r="BU20" i="20" s="1"/>
  <c r="AA19" i="20"/>
  <c r="BH19" i="20" s="1"/>
  <c r="CO19" i="20" s="1"/>
  <c r="W19" i="20"/>
  <c r="BD19" i="20" s="1"/>
  <c r="CK19" i="20" s="1"/>
  <c r="S19" i="20"/>
  <c r="AZ19" i="20" s="1"/>
  <c r="CG19" i="20" s="1"/>
  <c r="O19" i="20"/>
  <c r="AV19" i="20" s="1"/>
  <c r="CC19" i="20" s="1"/>
  <c r="K19" i="20"/>
  <c r="AR19" i="20" s="1"/>
  <c r="BY19" i="20" s="1"/>
  <c r="G19" i="20"/>
  <c r="AN19" i="20" s="1"/>
  <c r="BU19" i="20" s="1"/>
  <c r="AA18" i="20"/>
  <c r="BH18" i="20" s="1"/>
  <c r="CO18" i="20" s="1"/>
  <c r="W18" i="20"/>
  <c r="BD18" i="20" s="1"/>
  <c r="CK18" i="20" s="1"/>
  <c r="S18" i="20"/>
  <c r="AZ18" i="20" s="1"/>
  <c r="CG18" i="20" s="1"/>
  <c r="O18" i="20"/>
  <c r="AV18" i="20" s="1"/>
  <c r="CC18" i="20" s="1"/>
  <c r="K18" i="20"/>
  <c r="AR18" i="20" s="1"/>
  <c r="BY18" i="20" s="1"/>
  <c r="G18" i="20"/>
  <c r="AN18" i="20" s="1"/>
  <c r="BU18" i="20" s="1"/>
  <c r="AA17" i="20"/>
  <c r="BH17" i="20" s="1"/>
  <c r="CO17" i="20" s="1"/>
  <c r="W17" i="20"/>
  <c r="BD17" i="20" s="1"/>
  <c r="CK17" i="20" s="1"/>
  <c r="S17" i="20"/>
  <c r="AZ17" i="20" s="1"/>
  <c r="CG17" i="20" s="1"/>
  <c r="O17" i="20"/>
  <c r="AV17" i="20" s="1"/>
  <c r="CC17" i="20" s="1"/>
  <c r="K17" i="20"/>
  <c r="AR17" i="20" s="1"/>
  <c r="BY17" i="20" s="1"/>
  <c r="G17" i="20"/>
  <c r="AN17" i="20" s="1"/>
  <c r="BU17" i="20" s="1"/>
  <c r="AA16" i="20"/>
  <c r="BH16" i="20" s="1"/>
  <c r="CO16" i="20" s="1"/>
  <c r="W16" i="20"/>
  <c r="BD16" i="20" s="1"/>
  <c r="CK16" i="20" s="1"/>
  <c r="S16" i="20"/>
  <c r="AZ16" i="20" s="1"/>
  <c r="CG16" i="20" s="1"/>
  <c r="O16" i="20"/>
  <c r="AV16" i="20" s="1"/>
  <c r="CC16" i="20" s="1"/>
  <c r="K16" i="20"/>
  <c r="AR16" i="20" s="1"/>
  <c r="BY16" i="20" s="1"/>
  <c r="G16" i="20"/>
  <c r="AN16" i="20" s="1"/>
  <c r="BU16" i="20" s="1"/>
  <c r="AA15" i="20"/>
  <c r="BH15" i="20" s="1"/>
  <c r="CO15" i="20" s="1"/>
  <c r="W15" i="20"/>
  <c r="BD15" i="20" s="1"/>
  <c r="CK15" i="20" s="1"/>
  <c r="S15" i="20"/>
  <c r="AZ15" i="20" s="1"/>
  <c r="CG15" i="20" s="1"/>
  <c r="O15" i="20"/>
  <c r="AV15" i="20" s="1"/>
  <c r="CC15" i="20" s="1"/>
  <c r="K15" i="20"/>
  <c r="G15" i="20"/>
  <c r="AN15" i="20" s="1"/>
  <c r="BU15" i="20" s="1"/>
  <c r="AA14" i="20"/>
  <c r="BH14" i="20" s="1"/>
  <c r="CO14" i="20" s="1"/>
  <c r="W14" i="20"/>
  <c r="BD14" i="20" s="1"/>
  <c r="CK14" i="20" s="1"/>
  <c r="S14" i="20"/>
  <c r="AZ14" i="20" s="1"/>
  <c r="CG14" i="20" s="1"/>
  <c r="O14" i="20"/>
  <c r="AV14" i="20" s="1"/>
  <c r="CC14" i="20" s="1"/>
  <c r="K14" i="20"/>
  <c r="AR14" i="20" s="1"/>
  <c r="BY14" i="20" s="1"/>
  <c r="G14" i="20"/>
  <c r="AN14" i="20" s="1"/>
  <c r="BU14" i="20" s="1"/>
  <c r="AA13" i="20"/>
  <c r="BH13" i="20" s="1"/>
  <c r="CO13" i="20" s="1"/>
  <c r="W13" i="20"/>
  <c r="BD13" i="20" s="1"/>
  <c r="CK13" i="20" s="1"/>
  <c r="S13" i="20"/>
  <c r="AZ13" i="20" s="1"/>
  <c r="CG13" i="20" s="1"/>
  <c r="O13" i="20"/>
  <c r="AV13" i="20" s="1"/>
  <c r="CC13" i="20" s="1"/>
  <c r="K13" i="20"/>
  <c r="AR13" i="20" s="1"/>
  <c r="BY13" i="20" s="1"/>
  <c r="G13" i="20"/>
  <c r="AN13" i="20" s="1"/>
  <c r="BU13" i="20" s="1"/>
  <c r="AA12" i="20"/>
  <c r="BH12" i="20" s="1"/>
  <c r="CO12" i="20" s="1"/>
  <c r="W12" i="20"/>
  <c r="BD12" i="20" s="1"/>
  <c r="CK12" i="20" s="1"/>
  <c r="S12" i="20"/>
  <c r="AZ12" i="20" s="1"/>
  <c r="CG12" i="20" s="1"/>
  <c r="O12" i="20"/>
  <c r="AV12" i="20" s="1"/>
  <c r="CC12" i="20" s="1"/>
  <c r="K12" i="20"/>
  <c r="AR12" i="20" s="1"/>
  <c r="BY12" i="20" s="1"/>
  <c r="G12" i="20"/>
  <c r="AN12" i="20" s="1"/>
  <c r="BU12" i="20" s="1"/>
  <c r="AA11" i="20"/>
  <c r="BH11" i="20" s="1"/>
  <c r="CO11" i="20" s="1"/>
  <c r="W11" i="20"/>
  <c r="BD11" i="20" s="1"/>
  <c r="CK11" i="20" s="1"/>
  <c r="S11" i="20"/>
  <c r="AZ11" i="20" s="1"/>
  <c r="CG11" i="20" s="1"/>
  <c r="O11" i="20"/>
  <c r="AV11" i="20" s="1"/>
  <c r="CC11" i="20" s="1"/>
  <c r="K11" i="20"/>
  <c r="AR11" i="20" s="1"/>
  <c r="BY11" i="20" s="1"/>
  <c r="G11" i="20"/>
  <c r="AN11" i="20" s="1"/>
  <c r="BU11" i="20" s="1"/>
  <c r="AA10" i="20"/>
  <c r="BH10" i="20" s="1"/>
  <c r="CO10" i="20" s="1"/>
  <c r="W10" i="20"/>
  <c r="BD10" i="20" s="1"/>
  <c r="CK10" i="20" s="1"/>
  <c r="S10" i="20"/>
  <c r="AZ10" i="20" s="1"/>
  <c r="CG10" i="20" s="1"/>
  <c r="O10" i="20"/>
  <c r="AV10" i="20" s="1"/>
  <c r="CC10" i="20" s="1"/>
  <c r="K10" i="20"/>
  <c r="AR10" i="20" s="1"/>
  <c r="BY10" i="20" s="1"/>
  <c r="G10" i="20"/>
  <c r="AN10" i="20" s="1"/>
  <c r="BU10" i="20" s="1"/>
  <c r="AA9" i="20"/>
  <c r="BH9" i="20" s="1"/>
  <c r="CO9" i="20" s="1"/>
  <c r="W9" i="20"/>
  <c r="BD9" i="20" s="1"/>
  <c r="CK9" i="20" s="1"/>
  <c r="S9" i="20"/>
  <c r="AZ9" i="20" s="1"/>
  <c r="CG9" i="20" s="1"/>
  <c r="O9" i="20"/>
  <c r="AV9" i="20" s="1"/>
  <c r="CC9" i="20" s="1"/>
  <c r="K9" i="20"/>
  <c r="AR9" i="20" s="1"/>
  <c r="BY9" i="20" s="1"/>
  <c r="G9" i="20"/>
  <c r="AN9" i="20" s="1"/>
  <c r="BU9" i="20" s="1"/>
  <c r="AA8" i="20"/>
  <c r="BH8" i="20" s="1"/>
  <c r="CO8" i="20" s="1"/>
  <c r="W8" i="20"/>
  <c r="BD8" i="20" s="1"/>
  <c r="CK8" i="20" s="1"/>
  <c r="S8" i="20"/>
  <c r="AZ8" i="20" s="1"/>
  <c r="CG8" i="20" s="1"/>
  <c r="O8" i="20"/>
  <c r="AV8" i="20" s="1"/>
  <c r="CC8" i="20" s="1"/>
  <c r="K8" i="20"/>
  <c r="AR8" i="20" s="1"/>
  <c r="BY8" i="20" s="1"/>
  <c r="G8" i="20"/>
  <c r="AN8" i="20" s="1"/>
  <c r="BU8" i="20" s="1"/>
  <c r="G3" i="20"/>
  <c r="K3" i="20"/>
  <c r="O3" i="20"/>
  <c r="S3" i="20"/>
  <c r="W3" i="20"/>
  <c r="AA3" i="20"/>
  <c r="G4" i="20"/>
  <c r="AN4" i="20" s="1"/>
  <c r="BU4" i="20" s="1"/>
  <c r="K4" i="20"/>
  <c r="AR4" i="20" s="1"/>
  <c r="BY4" i="20" s="1"/>
  <c r="O4" i="20"/>
  <c r="AV4" i="20" s="1"/>
  <c r="CC4" i="20" s="1"/>
  <c r="S4" i="20"/>
  <c r="AZ4" i="20" s="1"/>
  <c r="CG4" i="20" s="1"/>
  <c r="W4" i="20"/>
  <c r="BD4" i="20" s="1"/>
  <c r="CK4" i="20" s="1"/>
  <c r="AA4" i="20"/>
  <c r="BH4" i="20" s="1"/>
  <c r="CO4" i="20" s="1"/>
  <c r="G5" i="20"/>
  <c r="AN5" i="20" s="1"/>
  <c r="BU5" i="20" s="1"/>
  <c r="K5" i="20"/>
  <c r="AR5" i="20" s="1"/>
  <c r="BY5" i="20" s="1"/>
  <c r="O5" i="20"/>
  <c r="AV5" i="20" s="1"/>
  <c r="CC5" i="20" s="1"/>
  <c r="S5" i="20"/>
  <c r="AZ5" i="20" s="1"/>
  <c r="CG5" i="20" s="1"/>
  <c r="W5" i="20"/>
  <c r="BD5" i="20" s="1"/>
  <c r="CK5" i="20" s="1"/>
  <c r="AA5" i="20"/>
  <c r="G6" i="20"/>
  <c r="AN6" i="20" s="1"/>
  <c r="BU6" i="20" s="1"/>
  <c r="K6" i="20"/>
  <c r="AR6" i="20" s="1"/>
  <c r="BY6" i="20" s="1"/>
  <c r="O6" i="20"/>
  <c r="AV6" i="20" s="1"/>
  <c r="CC6" i="20" s="1"/>
  <c r="S6" i="20"/>
  <c r="AZ6" i="20" s="1"/>
  <c r="CG6" i="20" s="1"/>
  <c r="W6" i="20"/>
  <c r="BD6" i="20" s="1"/>
  <c r="CK6" i="20" s="1"/>
  <c r="AA6" i="20"/>
  <c r="BH6" i="20" s="1"/>
  <c r="CO6" i="20" s="1"/>
  <c r="G7" i="20"/>
  <c r="AN7" i="20" s="1"/>
  <c r="BU7" i="20" s="1"/>
  <c r="K7" i="20"/>
  <c r="AR7" i="20" s="1"/>
  <c r="BY7" i="20" s="1"/>
  <c r="O7" i="20"/>
  <c r="AV7" i="20" s="1"/>
  <c r="CC7" i="20" s="1"/>
  <c r="S7" i="20"/>
  <c r="AZ7" i="20" s="1"/>
  <c r="CG7" i="20" s="1"/>
  <c r="W7" i="20"/>
  <c r="BD7" i="20" s="1"/>
  <c r="CK7" i="20" s="1"/>
  <c r="AA7" i="20"/>
  <c r="BH7" i="20" s="1"/>
  <c r="CO7" i="20" s="1"/>
  <c r="H8" i="20"/>
  <c r="AO8" i="20" s="1"/>
  <c r="BV8" i="20" s="1"/>
  <c r="M8" i="20"/>
  <c r="AT8" i="20" s="1"/>
  <c r="CA8" i="20" s="1"/>
  <c r="R8" i="20"/>
  <c r="AY8" i="20" s="1"/>
  <c r="CF8" i="20" s="1"/>
  <c r="X8" i="20"/>
  <c r="BE8" i="20" s="1"/>
  <c r="CL8" i="20" s="1"/>
  <c r="E9" i="20"/>
  <c r="AL9" i="20" s="1"/>
  <c r="BS9" i="20" s="1"/>
  <c r="J9" i="20"/>
  <c r="AQ9" i="20" s="1"/>
  <c r="BX9" i="20" s="1"/>
  <c r="P9" i="20"/>
  <c r="AW9" i="20" s="1"/>
  <c r="CD9" i="20" s="1"/>
  <c r="X9" i="20"/>
  <c r="BE9" i="20" s="1"/>
  <c r="CL9" i="20" s="1"/>
  <c r="H10" i="20"/>
  <c r="AO10" i="20" s="1"/>
  <c r="BV10" i="20" s="1"/>
  <c r="P10" i="20"/>
  <c r="AW10" i="20" s="1"/>
  <c r="CD10" i="20" s="1"/>
  <c r="X10" i="20"/>
  <c r="BE10" i="20" s="1"/>
  <c r="CL10" i="20" s="1"/>
  <c r="H11" i="20"/>
  <c r="AO11" i="20" s="1"/>
  <c r="BV11" i="20" s="1"/>
  <c r="P11" i="20"/>
  <c r="AW11" i="20" s="1"/>
  <c r="CD11" i="20" s="1"/>
  <c r="X11" i="20"/>
  <c r="BE11" i="20" s="1"/>
  <c r="CL11" i="20" s="1"/>
  <c r="H12" i="20"/>
  <c r="AO12" i="20" s="1"/>
  <c r="BV12" i="20" s="1"/>
  <c r="P12" i="20"/>
  <c r="AW12" i="20" s="1"/>
  <c r="CD12" i="20" s="1"/>
  <c r="X12" i="20"/>
  <c r="BE12" i="20" s="1"/>
  <c r="CL12" i="20" s="1"/>
  <c r="H13" i="20"/>
  <c r="AO13" i="20" s="1"/>
  <c r="BV13" i="20" s="1"/>
  <c r="P13" i="20"/>
  <c r="AW13" i="20" s="1"/>
  <c r="CD13" i="20" s="1"/>
  <c r="X13" i="20"/>
  <c r="H14" i="20"/>
  <c r="AO14" i="20" s="1"/>
  <c r="BV14" i="20" s="1"/>
  <c r="P14" i="20"/>
  <c r="AW14" i="20" s="1"/>
  <c r="CD14" i="20" s="1"/>
  <c r="X14" i="20"/>
  <c r="BE14" i="20" s="1"/>
  <c r="CL14" i="20" s="1"/>
  <c r="H15" i="20"/>
  <c r="AO15" i="20" s="1"/>
  <c r="BV15" i="20" s="1"/>
  <c r="P15" i="20"/>
  <c r="AW15" i="20" s="1"/>
  <c r="CD15" i="20" s="1"/>
  <c r="X15" i="20"/>
  <c r="BE15" i="20" s="1"/>
  <c r="CL15" i="20" s="1"/>
  <c r="H16" i="20"/>
  <c r="AO16" i="20" s="1"/>
  <c r="BV16" i="20" s="1"/>
  <c r="P16" i="20"/>
  <c r="AW16" i="20" s="1"/>
  <c r="CD16" i="20" s="1"/>
  <c r="X16" i="20"/>
  <c r="BE16" i="20" s="1"/>
  <c r="CL16" i="20" s="1"/>
  <c r="H17" i="20"/>
  <c r="AO17" i="20" s="1"/>
  <c r="BV17" i="20" s="1"/>
  <c r="P17" i="20"/>
  <c r="AW17" i="20" s="1"/>
  <c r="CD17" i="20" s="1"/>
  <c r="X17" i="20"/>
  <c r="BE17" i="20" s="1"/>
  <c r="CL17" i="20" s="1"/>
  <c r="H18" i="20"/>
  <c r="AO18" i="20" s="1"/>
  <c r="BV18" i="20" s="1"/>
  <c r="P18" i="20"/>
  <c r="AW18" i="20" s="1"/>
  <c r="CD18" i="20" s="1"/>
  <c r="X18" i="20"/>
  <c r="BE18" i="20" s="1"/>
  <c r="CL18" i="20" s="1"/>
  <c r="H19" i="20"/>
  <c r="AO19" i="20" s="1"/>
  <c r="BV19" i="20" s="1"/>
  <c r="P19" i="20"/>
  <c r="AW19" i="20" s="1"/>
  <c r="CD19" i="20" s="1"/>
  <c r="X19" i="20"/>
  <c r="BE19" i="20" s="1"/>
  <c r="CL19" i="20" s="1"/>
  <c r="H20" i="20"/>
  <c r="AO20" i="20" s="1"/>
  <c r="BV20" i="20" s="1"/>
  <c r="P20" i="20"/>
  <c r="AW20" i="20" s="1"/>
  <c r="CD20" i="20" s="1"/>
  <c r="X20" i="20"/>
  <c r="BE20" i="20" s="1"/>
  <c r="CL20" i="20" s="1"/>
  <c r="H21" i="20"/>
  <c r="AO21" i="20" s="1"/>
  <c r="BV21" i="20" s="1"/>
  <c r="P21" i="20"/>
  <c r="AW21" i="20" s="1"/>
  <c r="CD21" i="20" s="1"/>
  <c r="X21" i="20"/>
  <c r="BE21" i="20" s="1"/>
  <c r="CL21" i="20" s="1"/>
  <c r="H22" i="20"/>
  <c r="AO22" i="20" s="1"/>
  <c r="BV22" i="20" s="1"/>
  <c r="AA22" i="20"/>
  <c r="BH22" i="20" s="1"/>
  <c r="CO22" i="20" s="1"/>
  <c r="K24" i="20"/>
  <c r="AR24" i="20" s="1"/>
  <c r="BY24" i="20" s="1"/>
  <c r="S25" i="20"/>
  <c r="AZ25" i="20" s="1"/>
  <c r="CG25" i="20" s="1"/>
  <c r="AA26" i="20"/>
  <c r="BH26" i="20" s="1"/>
  <c r="CO26" i="20" s="1"/>
  <c r="G32" i="20"/>
  <c r="AN32" i="20" s="1"/>
  <c r="BU32" i="20" s="1"/>
  <c r="K32" i="20"/>
  <c r="AR32" i="20" s="1"/>
  <c r="BY32" i="20" s="1"/>
  <c r="O32" i="20"/>
  <c r="AV32" i="20" s="1"/>
  <c r="CC32" i="20" s="1"/>
  <c r="S32" i="20"/>
  <c r="AZ32" i="20" s="1"/>
  <c r="CG32" i="20" s="1"/>
  <c r="W32" i="20"/>
  <c r="BD32" i="20" s="1"/>
  <c r="CK32" i="20" s="1"/>
  <c r="AA32" i="20"/>
  <c r="BH32" i="20" s="1"/>
  <c r="CO32" i="20" s="1"/>
  <c r="G38" i="20"/>
  <c r="AN38" i="20" s="1"/>
  <c r="K38" i="20"/>
  <c r="AR38" i="20" s="1"/>
  <c r="O38" i="20"/>
  <c r="AV38" i="20" s="1"/>
  <c r="S38" i="20"/>
  <c r="AZ38" i="20" s="1"/>
  <c r="W38" i="20"/>
  <c r="BD38" i="20" s="1"/>
  <c r="F39" i="20"/>
  <c r="AM39" i="20" s="1"/>
  <c r="BT39" i="20" s="1"/>
  <c r="J39" i="20"/>
  <c r="AQ39" i="20" s="1"/>
  <c r="BX39" i="20" s="1"/>
  <c r="N39" i="20"/>
  <c r="AU39" i="20" s="1"/>
  <c r="CB39" i="20" s="1"/>
  <c r="R39" i="20"/>
  <c r="AY39" i="20" s="1"/>
  <c r="CF39" i="20" s="1"/>
  <c r="V39" i="20"/>
  <c r="BC39" i="20" s="1"/>
  <c r="CJ39" i="20" s="1"/>
  <c r="Z39" i="20"/>
  <c r="BG39" i="20" s="1"/>
  <c r="CN39" i="20" s="1"/>
  <c r="E40" i="20"/>
  <c r="AL40" i="20" s="1"/>
  <c r="BS40" i="20" s="1"/>
  <c r="I40" i="20"/>
  <c r="AP40" i="20" s="1"/>
  <c r="BW40" i="20" s="1"/>
  <c r="M40" i="20"/>
  <c r="AT40" i="20" s="1"/>
  <c r="CA40" i="20" s="1"/>
  <c r="Q40" i="20"/>
  <c r="AX40" i="20" s="1"/>
  <c r="CE40" i="20" s="1"/>
  <c r="U40" i="20"/>
  <c r="BB40" i="20" s="1"/>
  <c r="CI40" i="20" s="1"/>
  <c r="Y40" i="20"/>
  <c r="BF40" i="20" s="1"/>
  <c r="CM40" i="20" s="1"/>
  <c r="D32" i="20"/>
  <c r="AK32" i="20" s="1"/>
  <c r="BR32" i="20" s="1"/>
  <c r="H32" i="20"/>
  <c r="AO32" i="20" s="1"/>
  <c r="BV32" i="20" s="1"/>
  <c r="L32" i="20"/>
  <c r="AS32" i="20" s="1"/>
  <c r="BZ32" i="20" s="1"/>
  <c r="P32" i="20"/>
  <c r="AW32" i="20" s="1"/>
  <c r="CD32" i="20" s="1"/>
  <c r="T32" i="20"/>
  <c r="BA32" i="20" s="1"/>
  <c r="CH32" i="20" s="1"/>
  <c r="X32" i="20"/>
  <c r="BE32" i="20" s="1"/>
  <c r="CL32" i="20" s="1"/>
  <c r="G39" i="20"/>
  <c r="AN39" i="20" s="1"/>
  <c r="BU39" i="20" s="1"/>
  <c r="K39" i="20"/>
  <c r="AR39" i="20" s="1"/>
  <c r="BY39" i="20" s="1"/>
  <c r="O39" i="20"/>
  <c r="AV39" i="20" s="1"/>
  <c r="CC39" i="20" s="1"/>
  <c r="S39" i="20"/>
  <c r="AZ39" i="20" s="1"/>
  <c r="CG39" i="20" s="1"/>
  <c r="W39" i="20"/>
  <c r="BD39" i="20" s="1"/>
  <c r="CK39" i="20" s="1"/>
  <c r="F40" i="20"/>
  <c r="AM40" i="20" s="1"/>
  <c r="J40" i="20"/>
  <c r="AQ40" i="20" s="1"/>
  <c r="BX40" i="20" s="1"/>
  <c r="N40" i="20"/>
  <c r="AU40" i="20" s="1"/>
  <c r="CB40" i="20" s="1"/>
  <c r="R40" i="20"/>
  <c r="AY40" i="20" s="1"/>
  <c r="CF40" i="20" s="1"/>
  <c r="V40" i="20"/>
  <c r="BC40" i="20" s="1"/>
  <c r="CJ40" i="20" s="1"/>
  <c r="Z40" i="20"/>
  <c r="BG40" i="20" s="1"/>
  <c r="CN40" i="20" s="1"/>
  <c r="E32" i="20"/>
  <c r="AL32" i="20" s="1"/>
  <c r="BS32" i="20" s="1"/>
  <c r="I32" i="20"/>
  <c r="AP32" i="20" s="1"/>
  <c r="BW32" i="20" s="1"/>
  <c r="M32" i="20"/>
  <c r="AT32" i="20" s="1"/>
  <c r="CA32" i="20" s="1"/>
  <c r="Q32" i="20"/>
  <c r="AX32" i="20" s="1"/>
  <c r="CE32" i="20" s="1"/>
  <c r="U32" i="20"/>
  <c r="BB32" i="20" s="1"/>
  <c r="CI32" i="20" s="1"/>
  <c r="G40" i="20"/>
  <c r="AN40" i="20" s="1"/>
  <c r="BU40" i="20" s="1"/>
  <c r="K40" i="20"/>
  <c r="AR40" i="20" s="1"/>
  <c r="BY40" i="20" s="1"/>
  <c r="O40" i="20"/>
  <c r="AV40" i="20" s="1"/>
  <c r="CC40" i="20" s="1"/>
  <c r="S40" i="20"/>
  <c r="AZ40" i="20" s="1"/>
  <c r="CG40" i="20" s="1"/>
  <c r="W40" i="20"/>
  <c r="BD40" i="20" s="1"/>
  <c r="CK40" i="20" s="1"/>
  <c r="BH5" i="20"/>
  <c r="CO5" i="20" s="1"/>
  <c r="BH25" i="20"/>
  <c r="CO25" i="20" s="1"/>
  <c r="BE4" i="20"/>
  <c r="CL4" i="20" s="1"/>
  <c r="AW5" i="20"/>
  <c r="CD5" i="20" s="1"/>
  <c r="BA5" i="20"/>
  <c r="CH5" i="20" s="1"/>
  <c r="AS6" i="20"/>
  <c r="BZ6" i="20" s="1"/>
  <c r="AO7" i="20"/>
  <c r="BV7" i="20" s="1"/>
  <c r="AW7" i="20"/>
  <c r="CD7" i="20" s="1"/>
  <c r="BA7" i="20"/>
  <c r="CH7" i="20" s="1"/>
  <c r="BE7" i="20"/>
  <c r="CL7" i="20" s="1"/>
  <c r="BA8" i="20"/>
  <c r="CH8" i="20" s="1"/>
  <c r="AS9" i="20"/>
  <c r="BZ9" i="20" s="1"/>
  <c r="BE13" i="20"/>
  <c r="CL13" i="20" s="1"/>
  <c r="AL4" i="20"/>
  <c r="BS4" i="20" s="1"/>
  <c r="AT7" i="20"/>
  <c r="CA7" i="20" s="1"/>
  <c r="AP8" i="20"/>
  <c r="BW8" i="20" s="1"/>
  <c r="BF8" i="20"/>
  <c r="CM8" i="20" s="1"/>
  <c r="AL11" i="20"/>
  <c r="BS11" i="20" s="1"/>
  <c r="AT16" i="20"/>
  <c r="CA16" i="20" s="1"/>
  <c r="AL19" i="20"/>
  <c r="BS19" i="20" s="1"/>
  <c r="AL26" i="20"/>
  <c r="BS26" i="20" s="1"/>
  <c r="AR15" i="20"/>
  <c r="BY15" i="20" s="1"/>
  <c r="BD21" i="20"/>
  <c r="CK21" i="20" s="1"/>
  <c r="AR22" i="20"/>
  <c r="BY22" i="20" s="1"/>
  <c r="AZ26" i="20"/>
  <c r="CG26" i="20" s="1"/>
  <c r="BG4" i="20"/>
  <c r="CN4" i="20" s="1"/>
  <c r="AM5" i="20"/>
  <c r="BT5" i="20" s="1"/>
  <c r="AQ6" i="20"/>
  <c r="BX6" i="20" s="1"/>
  <c r="AU6" i="20"/>
  <c r="CB6" i="20" s="1"/>
  <c r="AU8" i="20"/>
  <c r="CB8" i="20" s="1"/>
  <c r="BG8" i="20"/>
  <c r="CN8" i="20" s="1"/>
  <c r="AQ10" i="20"/>
  <c r="BX10" i="20" s="1"/>
  <c r="AY10" i="20"/>
  <c r="CF10" i="20" s="1"/>
  <c r="BC10" i="20"/>
  <c r="CJ10" i="20" s="1"/>
  <c r="AY11" i="20"/>
  <c r="CF11" i="20" s="1"/>
  <c r="AQ12" i="20"/>
  <c r="BX12" i="20" s="1"/>
  <c r="BG12" i="20"/>
  <c r="CN12" i="20" s="1"/>
  <c r="BG13" i="20"/>
  <c r="CN13" i="20" s="1"/>
  <c r="BC14" i="20"/>
  <c r="CJ14" i="20" s="1"/>
  <c r="BG14" i="20"/>
  <c r="CN14" i="20" s="1"/>
  <c r="BG15" i="20"/>
  <c r="CN15" i="20" s="1"/>
  <c r="BG16" i="20"/>
  <c r="CN16" i="20" s="1"/>
  <c r="AQ17" i="20"/>
  <c r="BX17" i="20" s="1"/>
  <c r="AU17" i="20"/>
  <c r="CB17" i="20" s="1"/>
  <c r="BG17" i="20"/>
  <c r="CN17" i="20" s="1"/>
  <c r="AQ18" i="20"/>
  <c r="BX18" i="20" s="1"/>
  <c r="BG18" i="20"/>
  <c r="CN18" i="20" s="1"/>
  <c r="AQ19" i="20"/>
  <c r="BX19" i="20" s="1"/>
  <c r="AQ20" i="20"/>
  <c r="BX20" i="20" s="1"/>
  <c r="AU21" i="20"/>
  <c r="CB21" i="20" s="1"/>
  <c r="AM24" i="20"/>
  <c r="BT24" i="20" s="1"/>
  <c r="AM26" i="20"/>
  <c r="BT26" i="20" s="1"/>
  <c r="Q33" i="20"/>
  <c r="AX33" i="20" s="1"/>
  <c r="CE33" i="20" s="1"/>
  <c r="AK33" i="20"/>
  <c r="BR33" i="20" s="1"/>
  <c r="AK36" i="20"/>
  <c r="BR36" i="20" s="1"/>
  <c r="V37" i="20"/>
  <c r="BC37" i="20" s="1"/>
  <c r="CJ37" i="20" s="1"/>
  <c r="AK34" i="20"/>
  <c r="BR34" i="20" s="1"/>
  <c r="T35" i="20"/>
  <c r="BA35" i="20" s="1"/>
  <c r="CH35" i="20" s="1"/>
  <c r="BF39" i="20"/>
  <c r="CM39" i="20" s="1"/>
  <c r="BB39" i="20"/>
  <c r="CI39" i="20" s="1"/>
  <c r="AX39" i="20"/>
  <c r="CE39" i="20" s="1"/>
  <c r="AO39" i="20"/>
  <c r="BV39" i="20" s="1"/>
  <c r="BA39" i="20"/>
  <c r="CH39" i="20" s="1"/>
  <c r="AS39" i="20"/>
  <c r="BZ39" i="20" s="1"/>
  <c r="BH38" i="20"/>
  <c r="AS40" i="20"/>
  <c r="BZ40" i="20" s="1"/>
  <c r="AW40" i="20"/>
  <c r="CD40" i="20" s="1"/>
  <c r="BA40" i="20"/>
  <c r="CH40" i="20" s="1"/>
  <c r="AS38" i="20"/>
  <c r="CY19" i="19" a="1"/>
  <c r="CY19" i="19" s="1"/>
  <c r="CY17" i="19"/>
  <c r="CY14" i="19"/>
  <c r="CY12" i="19"/>
  <c r="CY11" i="19"/>
  <c r="CY10" i="19"/>
  <c r="CY9" i="19"/>
  <c r="CY7" i="19"/>
  <c r="CY8" i="19" s="1"/>
  <c r="CY6" i="19"/>
  <c r="CY5" i="19"/>
  <c r="CY4" i="19"/>
  <c r="CY2" i="19"/>
  <c r="CT45" i="19" a="1"/>
  <c r="CT48" i="19" s="1"/>
  <c r="CP45" i="19" a="1"/>
  <c r="CP48" i="19" s="1"/>
  <c r="BR45" i="19" a="1"/>
  <c r="CM48" i="19" s="1"/>
  <c r="D45" i="19" a="1"/>
  <c r="O45" i="19" s="1"/>
  <c r="D40" i="19" a="1"/>
  <c r="AA40" i="19" s="1"/>
  <c r="D39" i="19" a="1"/>
  <c r="AA39" i="19" s="1"/>
  <c r="BH39" i="19" s="1"/>
  <c r="CO39" i="19" s="1"/>
  <c r="D38" i="19" a="1"/>
  <c r="AA38" i="19" s="1"/>
  <c r="BH38" i="19" s="1"/>
  <c r="AA37" i="19"/>
  <c r="BH37" i="19" s="1"/>
  <c r="CO37" i="19" s="1"/>
  <c r="Z37" i="19"/>
  <c r="BG37" i="19" s="1"/>
  <c r="CN37" i="19" s="1"/>
  <c r="Y37" i="19"/>
  <c r="BF37" i="19" s="1"/>
  <c r="CM37" i="19" s="1"/>
  <c r="X37" i="19"/>
  <c r="BE37" i="19" s="1"/>
  <c r="CL37" i="19" s="1"/>
  <c r="W37" i="19"/>
  <c r="BD37" i="19" s="1"/>
  <c r="CK37" i="19" s="1"/>
  <c r="U37" i="19"/>
  <c r="BB37" i="19" s="1"/>
  <c r="CI37" i="19" s="1"/>
  <c r="T37" i="19"/>
  <c r="BA37" i="19" s="1"/>
  <c r="CH37" i="19" s="1"/>
  <c r="S37" i="19"/>
  <c r="AZ37" i="19" s="1"/>
  <c r="CG37" i="19" s="1"/>
  <c r="R37" i="19"/>
  <c r="AY37" i="19" s="1"/>
  <c r="CF37" i="19" s="1"/>
  <c r="Q37" i="19"/>
  <c r="AX37" i="19" s="1"/>
  <c r="CE37" i="19" s="1"/>
  <c r="P37" i="19"/>
  <c r="AW37" i="19" s="1"/>
  <c r="CD37" i="19" s="1"/>
  <c r="O37" i="19"/>
  <c r="AV37" i="19" s="1"/>
  <c r="CC37" i="19" s="1"/>
  <c r="N37" i="19"/>
  <c r="AU37" i="19" s="1"/>
  <c r="CB37" i="19" s="1"/>
  <c r="M37" i="19"/>
  <c r="AT37" i="19" s="1"/>
  <c r="CA37" i="19" s="1"/>
  <c r="L37" i="19"/>
  <c r="AS37" i="19" s="1"/>
  <c r="BZ37" i="19" s="1"/>
  <c r="K37" i="19"/>
  <c r="AR37" i="19" s="1"/>
  <c r="BY37" i="19" s="1"/>
  <c r="J37" i="19"/>
  <c r="AQ37" i="19" s="1"/>
  <c r="BX37" i="19" s="1"/>
  <c r="I37" i="19"/>
  <c r="AP37" i="19" s="1"/>
  <c r="BW37" i="19" s="1"/>
  <c r="H37" i="19"/>
  <c r="AO37" i="19" s="1"/>
  <c r="BV37" i="19" s="1"/>
  <c r="G37" i="19"/>
  <c r="AN37" i="19" s="1"/>
  <c r="BU37" i="19" s="1"/>
  <c r="F37" i="19"/>
  <c r="AM37" i="19" s="1"/>
  <c r="BT37" i="19" s="1"/>
  <c r="E37" i="19"/>
  <c r="AL37" i="19" s="1"/>
  <c r="BS37" i="19" s="1"/>
  <c r="D37" i="19"/>
  <c r="AK37" i="19" s="1"/>
  <c r="BR37" i="19" s="1"/>
  <c r="AA36" i="19"/>
  <c r="BH36" i="19" s="1"/>
  <c r="CO36" i="19" s="1"/>
  <c r="Z36" i="19"/>
  <c r="BG36" i="19" s="1"/>
  <c r="CN36" i="19" s="1"/>
  <c r="Y36" i="19"/>
  <c r="BF36" i="19" s="1"/>
  <c r="CM36" i="19" s="1"/>
  <c r="X36" i="19"/>
  <c r="BE36" i="19" s="1"/>
  <c r="CL36" i="19" s="1"/>
  <c r="W36" i="19"/>
  <c r="BD36" i="19" s="1"/>
  <c r="CK36" i="19" s="1"/>
  <c r="V36" i="19"/>
  <c r="BC36" i="19" s="1"/>
  <c r="CJ36" i="19" s="1"/>
  <c r="T36" i="19"/>
  <c r="BA36" i="19" s="1"/>
  <c r="CH36" i="19" s="1"/>
  <c r="S36" i="19"/>
  <c r="AZ36" i="19" s="1"/>
  <c r="CG36" i="19" s="1"/>
  <c r="R36" i="19"/>
  <c r="AY36" i="19" s="1"/>
  <c r="CF36" i="19" s="1"/>
  <c r="Q36" i="19"/>
  <c r="AX36" i="19" s="1"/>
  <c r="CE36" i="19" s="1"/>
  <c r="P36" i="19"/>
  <c r="AW36" i="19" s="1"/>
  <c r="CD36" i="19" s="1"/>
  <c r="O36" i="19"/>
  <c r="AV36" i="19" s="1"/>
  <c r="CC36" i="19" s="1"/>
  <c r="N36" i="19"/>
  <c r="AU36" i="19" s="1"/>
  <c r="CB36" i="19" s="1"/>
  <c r="M36" i="19"/>
  <c r="AT36" i="19" s="1"/>
  <c r="CA36" i="19" s="1"/>
  <c r="L36" i="19"/>
  <c r="AS36" i="19" s="1"/>
  <c r="BZ36" i="19" s="1"/>
  <c r="K36" i="19"/>
  <c r="AR36" i="19" s="1"/>
  <c r="BY36" i="19" s="1"/>
  <c r="J36" i="19"/>
  <c r="AQ36" i="19" s="1"/>
  <c r="BX36" i="19" s="1"/>
  <c r="I36" i="19"/>
  <c r="AP36" i="19" s="1"/>
  <c r="BW36" i="19" s="1"/>
  <c r="H36" i="19"/>
  <c r="AO36" i="19" s="1"/>
  <c r="BV36" i="19" s="1"/>
  <c r="G36" i="19"/>
  <c r="AN36" i="19" s="1"/>
  <c r="BU36" i="19" s="1"/>
  <c r="F36" i="19"/>
  <c r="AM36" i="19" s="1"/>
  <c r="BT36" i="19" s="1"/>
  <c r="E36" i="19"/>
  <c r="AL36" i="19" s="1"/>
  <c r="BS36" i="19" s="1"/>
  <c r="D36" i="19"/>
  <c r="AK36" i="19" s="1"/>
  <c r="BR36" i="19" s="1"/>
  <c r="AA35" i="19"/>
  <c r="BH35" i="19" s="1"/>
  <c r="CO35" i="19" s="1"/>
  <c r="Z35" i="19"/>
  <c r="BG35" i="19" s="1"/>
  <c r="CN35" i="19" s="1"/>
  <c r="Y35" i="19"/>
  <c r="BF35" i="19" s="1"/>
  <c r="CM35" i="19" s="1"/>
  <c r="X35" i="19"/>
  <c r="BE35" i="19" s="1"/>
  <c r="CL35" i="19" s="1"/>
  <c r="W35" i="19"/>
  <c r="BD35" i="19" s="1"/>
  <c r="CK35" i="19" s="1"/>
  <c r="V35" i="19"/>
  <c r="BC35" i="19" s="1"/>
  <c r="CJ35" i="19" s="1"/>
  <c r="U35" i="19"/>
  <c r="BB35" i="19" s="1"/>
  <c r="CI35" i="19" s="1"/>
  <c r="S35" i="19"/>
  <c r="AZ35" i="19" s="1"/>
  <c r="CG35" i="19" s="1"/>
  <c r="R35" i="19"/>
  <c r="AY35" i="19" s="1"/>
  <c r="CF35" i="19" s="1"/>
  <c r="Q35" i="19"/>
  <c r="AX35" i="19" s="1"/>
  <c r="CE35" i="19" s="1"/>
  <c r="P35" i="19"/>
  <c r="AW35" i="19" s="1"/>
  <c r="CD35" i="19" s="1"/>
  <c r="O35" i="19"/>
  <c r="AV35" i="19" s="1"/>
  <c r="CC35" i="19" s="1"/>
  <c r="N35" i="19"/>
  <c r="AU35" i="19" s="1"/>
  <c r="CB35" i="19" s="1"/>
  <c r="M35" i="19"/>
  <c r="AT35" i="19" s="1"/>
  <c r="CA35" i="19" s="1"/>
  <c r="L35" i="19"/>
  <c r="AS35" i="19" s="1"/>
  <c r="BZ35" i="19" s="1"/>
  <c r="K35" i="19"/>
  <c r="AR35" i="19" s="1"/>
  <c r="BY35" i="19" s="1"/>
  <c r="J35" i="19"/>
  <c r="AQ35" i="19" s="1"/>
  <c r="BX35" i="19" s="1"/>
  <c r="I35" i="19"/>
  <c r="AP35" i="19" s="1"/>
  <c r="BW35" i="19" s="1"/>
  <c r="H35" i="19"/>
  <c r="AO35" i="19" s="1"/>
  <c r="BV35" i="19" s="1"/>
  <c r="G35" i="19"/>
  <c r="AN35" i="19" s="1"/>
  <c r="BU35" i="19" s="1"/>
  <c r="F35" i="19"/>
  <c r="AM35" i="19" s="1"/>
  <c r="BT35" i="19" s="1"/>
  <c r="E35" i="19"/>
  <c r="AL35" i="19" s="1"/>
  <c r="BS35" i="19" s="1"/>
  <c r="D35" i="19"/>
  <c r="AK35" i="19" s="1"/>
  <c r="BR35" i="19" s="1"/>
  <c r="AA34" i="19"/>
  <c r="BH34" i="19" s="1"/>
  <c r="CO34" i="19" s="1"/>
  <c r="Z34" i="19"/>
  <c r="BG34" i="19" s="1"/>
  <c r="CN34" i="19" s="1"/>
  <c r="Y34" i="19"/>
  <c r="BF34" i="19" s="1"/>
  <c r="CM34" i="19" s="1"/>
  <c r="X34" i="19"/>
  <c r="BE34" i="19" s="1"/>
  <c r="CL34" i="19" s="1"/>
  <c r="W34" i="19"/>
  <c r="BD34" i="19" s="1"/>
  <c r="CK34" i="19" s="1"/>
  <c r="V34" i="19"/>
  <c r="BC34" i="19" s="1"/>
  <c r="CJ34" i="19" s="1"/>
  <c r="U34" i="19"/>
  <c r="BB34" i="19" s="1"/>
  <c r="CI34" i="19" s="1"/>
  <c r="T34" i="19"/>
  <c r="BA34" i="19" s="1"/>
  <c r="CH34" i="19" s="1"/>
  <c r="R34" i="19"/>
  <c r="AY34" i="19" s="1"/>
  <c r="CF34" i="19" s="1"/>
  <c r="Q34" i="19"/>
  <c r="AX34" i="19" s="1"/>
  <c r="CE34" i="19" s="1"/>
  <c r="P34" i="19"/>
  <c r="AW34" i="19" s="1"/>
  <c r="CD34" i="19" s="1"/>
  <c r="O34" i="19"/>
  <c r="AV34" i="19" s="1"/>
  <c r="CC34" i="19" s="1"/>
  <c r="N34" i="19"/>
  <c r="AU34" i="19" s="1"/>
  <c r="CB34" i="19" s="1"/>
  <c r="M34" i="19"/>
  <c r="AT34" i="19" s="1"/>
  <c r="CA34" i="19" s="1"/>
  <c r="L34" i="19"/>
  <c r="AS34" i="19" s="1"/>
  <c r="BZ34" i="19" s="1"/>
  <c r="K34" i="19"/>
  <c r="AR34" i="19" s="1"/>
  <c r="BY34" i="19" s="1"/>
  <c r="J34" i="19"/>
  <c r="AQ34" i="19" s="1"/>
  <c r="BX34" i="19" s="1"/>
  <c r="I34" i="19"/>
  <c r="AP34" i="19" s="1"/>
  <c r="BW34" i="19" s="1"/>
  <c r="H34" i="19"/>
  <c r="AO34" i="19" s="1"/>
  <c r="BV34" i="19" s="1"/>
  <c r="G34" i="19"/>
  <c r="AN34" i="19" s="1"/>
  <c r="BU34" i="19" s="1"/>
  <c r="F34" i="19"/>
  <c r="AM34" i="19" s="1"/>
  <c r="BT34" i="19" s="1"/>
  <c r="E34" i="19"/>
  <c r="AL34" i="19" s="1"/>
  <c r="BS34" i="19" s="1"/>
  <c r="D34" i="19"/>
  <c r="AK34" i="19" s="1"/>
  <c r="BR34" i="19" s="1"/>
  <c r="AA33" i="19"/>
  <c r="BH33" i="19" s="1"/>
  <c r="CO33" i="19" s="1"/>
  <c r="Z33" i="19"/>
  <c r="BG33" i="19" s="1"/>
  <c r="CN33" i="19" s="1"/>
  <c r="Y33" i="19"/>
  <c r="BF33" i="19" s="1"/>
  <c r="CM33" i="19" s="1"/>
  <c r="X33" i="19"/>
  <c r="BE33" i="19" s="1"/>
  <c r="CL33" i="19" s="1"/>
  <c r="W33" i="19"/>
  <c r="BD33" i="19" s="1"/>
  <c r="CK33" i="19" s="1"/>
  <c r="V33" i="19"/>
  <c r="BC33" i="19" s="1"/>
  <c r="CJ33" i="19" s="1"/>
  <c r="U33" i="19"/>
  <c r="BB33" i="19" s="1"/>
  <c r="CI33" i="19" s="1"/>
  <c r="T33" i="19"/>
  <c r="BA33" i="19" s="1"/>
  <c r="CH33" i="19" s="1"/>
  <c r="S33" i="19"/>
  <c r="AZ33" i="19" s="1"/>
  <c r="CG33" i="19" s="1"/>
  <c r="R33" i="19"/>
  <c r="AY33" i="19" s="1"/>
  <c r="CF33" i="19" s="1"/>
  <c r="P33" i="19"/>
  <c r="AW33" i="19" s="1"/>
  <c r="CD33" i="19" s="1"/>
  <c r="O33" i="19"/>
  <c r="AV33" i="19" s="1"/>
  <c r="CC33" i="19" s="1"/>
  <c r="N33" i="19"/>
  <c r="AU33" i="19" s="1"/>
  <c r="CB33" i="19" s="1"/>
  <c r="M33" i="19"/>
  <c r="AT33" i="19" s="1"/>
  <c r="CA33" i="19" s="1"/>
  <c r="L33" i="19"/>
  <c r="AS33" i="19" s="1"/>
  <c r="BZ33" i="19" s="1"/>
  <c r="K33" i="19"/>
  <c r="AR33" i="19" s="1"/>
  <c r="BY33" i="19" s="1"/>
  <c r="J33" i="19"/>
  <c r="AQ33" i="19" s="1"/>
  <c r="BX33" i="19" s="1"/>
  <c r="I33" i="19"/>
  <c r="AP33" i="19" s="1"/>
  <c r="BW33" i="19" s="1"/>
  <c r="H33" i="19"/>
  <c r="AO33" i="19" s="1"/>
  <c r="BV33" i="19" s="1"/>
  <c r="G33" i="19"/>
  <c r="AN33" i="19" s="1"/>
  <c r="BU33" i="19" s="1"/>
  <c r="F33" i="19"/>
  <c r="AM33" i="19" s="1"/>
  <c r="BT33" i="19" s="1"/>
  <c r="E33" i="19"/>
  <c r="AL33" i="19" s="1"/>
  <c r="BS33" i="19" s="1"/>
  <c r="D33" i="19"/>
  <c r="AK33" i="19" s="1"/>
  <c r="BR33" i="19" s="1"/>
  <c r="D32" i="19" a="1"/>
  <c r="Y32" i="19" s="1"/>
  <c r="AA30" i="19"/>
  <c r="BH30" i="19" s="1"/>
  <c r="CO30" i="19" s="1"/>
  <c r="Z30" i="19"/>
  <c r="BG30" i="19" s="1"/>
  <c r="CN30" i="19" s="1"/>
  <c r="Y30" i="19"/>
  <c r="BF30" i="19" s="1"/>
  <c r="CM30" i="19" s="1"/>
  <c r="X30" i="19"/>
  <c r="BE30" i="19" s="1"/>
  <c r="CL30" i="19" s="1"/>
  <c r="W30" i="19"/>
  <c r="BD30" i="19" s="1"/>
  <c r="CK30" i="19" s="1"/>
  <c r="V30" i="19"/>
  <c r="BC30" i="19" s="1"/>
  <c r="CJ30" i="19" s="1"/>
  <c r="U30" i="19"/>
  <c r="BB30" i="19" s="1"/>
  <c r="CI30" i="19" s="1"/>
  <c r="T30" i="19"/>
  <c r="BA30" i="19" s="1"/>
  <c r="CH30" i="19" s="1"/>
  <c r="S30" i="19"/>
  <c r="AZ30" i="19" s="1"/>
  <c r="CG30" i="19" s="1"/>
  <c r="R30" i="19"/>
  <c r="AY30" i="19" s="1"/>
  <c r="CF30" i="19" s="1"/>
  <c r="Q30" i="19"/>
  <c r="AX30" i="19" s="1"/>
  <c r="CE30" i="19" s="1"/>
  <c r="P30" i="19"/>
  <c r="AW30" i="19" s="1"/>
  <c r="CD30" i="19" s="1"/>
  <c r="O30" i="19"/>
  <c r="AV30" i="19" s="1"/>
  <c r="CC30" i="19" s="1"/>
  <c r="N30" i="19"/>
  <c r="AU30" i="19" s="1"/>
  <c r="CB30" i="19" s="1"/>
  <c r="M30" i="19"/>
  <c r="AT30" i="19" s="1"/>
  <c r="CA30" i="19" s="1"/>
  <c r="L30" i="19"/>
  <c r="AS30" i="19" s="1"/>
  <c r="BZ30" i="19" s="1"/>
  <c r="K30" i="19"/>
  <c r="AR30" i="19" s="1"/>
  <c r="BY30" i="19" s="1"/>
  <c r="J30" i="19"/>
  <c r="AQ30" i="19" s="1"/>
  <c r="BX30" i="19" s="1"/>
  <c r="I30" i="19"/>
  <c r="AP30" i="19" s="1"/>
  <c r="BW30" i="19" s="1"/>
  <c r="H30" i="19"/>
  <c r="AO30" i="19" s="1"/>
  <c r="BV30" i="19" s="1"/>
  <c r="G30" i="19"/>
  <c r="AN30" i="19" s="1"/>
  <c r="BU30" i="19" s="1"/>
  <c r="F30" i="19"/>
  <c r="AM30" i="19" s="1"/>
  <c r="BT30" i="19" s="1"/>
  <c r="E30" i="19"/>
  <c r="AL30" i="19" s="1"/>
  <c r="BS30" i="19" s="1"/>
  <c r="D30" i="19"/>
  <c r="AK30" i="19" s="1"/>
  <c r="BR30" i="19" s="1"/>
  <c r="AA29" i="19"/>
  <c r="BH29" i="19" s="1"/>
  <c r="Z29" i="19"/>
  <c r="BG29" i="19" s="1"/>
  <c r="Y29" i="19"/>
  <c r="BF29" i="19" s="1"/>
  <c r="X29" i="19"/>
  <c r="BE29" i="19" s="1"/>
  <c r="W29" i="19"/>
  <c r="BD29" i="19" s="1"/>
  <c r="V29" i="19"/>
  <c r="BC29" i="19" s="1"/>
  <c r="U29" i="19"/>
  <c r="BB29" i="19" s="1"/>
  <c r="T29" i="19"/>
  <c r="BA29" i="19" s="1"/>
  <c r="S29" i="19"/>
  <c r="AZ29" i="19" s="1"/>
  <c r="R29" i="19"/>
  <c r="AY29" i="19" s="1"/>
  <c r="Q29" i="19"/>
  <c r="AX29" i="19" s="1"/>
  <c r="P29" i="19"/>
  <c r="AW29" i="19" s="1"/>
  <c r="O29" i="19"/>
  <c r="AV29" i="19" s="1"/>
  <c r="N29" i="19"/>
  <c r="AU29" i="19" s="1"/>
  <c r="M29" i="19"/>
  <c r="AT29" i="19" s="1"/>
  <c r="L29" i="19"/>
  <c r="AS29" i="19" s="1"/>
  <c r="K29" i="19"/>
  <c r="AR29" i="19" s="1"/>
  <c r="J29" i="19"/>
  <c r="AQ29" i="19" s="1"/>
  <c r="I29" i="19"/>
  <c r="AP29" i="19" s="1"/>
  <c r="H29" i="19"/>
  <c r="AO29" i="19" s="1"/>
  <c r="G29" i="19"/>
  <c r="AN29" i="19" s="1"/>
  <c r="F29" i="19"/>
  <c r="AM29" i="19" s="1"/>
  <c r="E29" i="19"/>
  <c r="AL29" i="19" s="1"/>
  <c r="D29" i="19"/>
  <c r="AK29" i="19" s="1"/>
  <c r="AA28" i="19"/>
  <c r="BH28" i="19" s="1"/>
  <c r="CO28" i="19" s="1"/>
  <c r="Z28" i="19"/>
  <c r="BG28" i="19" s="1"/>
  <c r="CN28" i="19" s="1"/>
  <c r="Y28" i="19"/>
  <c r="BF28" i="19" s="1"/>
  <c r="CM28" i="19" s="1"/>
  <c r="X28" i="19"/>
  <c r="BE28" i="19" s="1"/>
  <c r="CL28" i="19" s="1"/>
  <c r="W28" i="19"/>
  <c r="BD28" i="19" s="1"/>
  <c r="CK28" i="19" s="1"/>
  <c r="V28" i="19"/>
  <c r="BC28" i="19" s="1"/>
  <c r="CJ28" i="19" s="1"/>
  <c r="U28" i="19"/>
  <c r="BB28" i="19" s="1"/>
  <c r="CI28" i="19" s="1"/>
  <c r="T28" i="19"/>
  <c r="BA28" i="19" s="1"/>
  <c r="CH28" i="19" s="1"/>
  <c r="S28" i="19"/>
  <c r="AZ28" i="19" s="1"/>
  <c r="CG28" i="19" s="1"/>
  <c r="R28" i="19"/>
  <c r="AY28" i="19" s="1"/>
  <c r="CF28" i="19" s="1"/>
  <c r="Q28" i="19"/>
  <c r="AX28" i="19" s="1"/>
  <c r="CE28" i="19" s="1"/>
  <c r="P28" i="19"/>
  <c r="AW28" i="19" s="1"/>
  <c r="CD28" i="19" s="1"/>
  <c r="O28" i="19"/>
  <c r="AV28" i="19" s="1"/>
  <c r="CC28" i="19" s="1"/>
  <c r="N28" i="19"/>
  <c r="AU28" i="19" s="1"/>
  <c r="CB28" i="19" s="1"/>
  <c r="M28" i="19"/>
  <c r="AT28" i="19" s="1"/>
  <c r="CA28" i="19" s="1"/>
  <c r="L28" i="19"/>
  <c r="AS28" i="19" s="1"/>
  <c r="BZ28" i="19" s="1"/>
  <c r="K28" i="19"/>
  <c r="AR28" i="19" s="1"/>
  <c r="BY28" i="19" s="1"/>
  <c r="J28" i="19"/>
  <c r="AQ28" i="19" s="1"/>
  <c r="BX28" i="19" s="1"/>
  <c r="I28" i="19"/>
  <c r="AP28" i="19" s="1"/>
  <c r="BW28" i="19" s="1"/>
  <c r="H28" i="19"/>
  <c r="AO28" i="19" s="1"/>
  <c r="BV28" i="19" s="1"/>
  <c r="G28" i="19"/>
  <c r="AN28" i="19" s="1"/>
  <c r="BU28" i="19" s="1"/>
  <c r="F28" i="19"/>
  <c r="AM28" i="19" s="1"/>
  <c r="BT28" i="19" s="1"/>
  <c r="E28" i="19"/>
  <c r="AL28" i="19" s="1"/>
  <c r="BS28" i="19" s="1"/>
  <c r="D28" i="19"/>
  <c r="AK28" i="19" s="1"/>
  <c r="BR28" i="19" s="1"/>
  <c r="AA27" i="19"/>
  <c r="BH27" i="19" s="1"/>
  <c r="CO27" i="19" s="1"/>
  <c r="Z27" i="19"/>
  <c r="BG27" i="19" s="1"/>
  <c r="CN27" i="19" s="1"/>
  <c r="Y27" i="19"/>
  <c r="BF27" i="19" s="1"/>
  <c r="CM27" i="19" s="1"/>
  <c r="X27" i="19"/>
  <c r="BE27" i="19" s="1"/>
  <c r="CL27" i="19" s="1"/>
  <c r="W27" i="19"/>
  <c r="BD27" i="19" s="1"/>
  <c r="CK27" i="19" s="1"/>
  <c r="V27" i="19"/>
  <c r="BC27" i="19" s="1"/>
  <c r="CJ27" i="19" s="1"/>
  <c r="U27" i="19"/>
  <c r="BB27" i="19" s="1"/>
  <c r="CI27" i="19" s="1"/>
  <c r="T27" i="19"/>
  <c r="BA27" i="19" s="1"/>
  <c r="CH27" i="19" s="1"/>
  <c r="S27" i="19"/>
  <c r="AZ27" i="19" s="1"/>
  <c r="CG27" i="19" s="1"/>
  <c r="R27" i="19"/>
  <c r="AY27" i="19" s="1"/>
  <c r="CF27" i="19" s="1"/>
  <c r="Q27" i="19"/>
  <c r="AX27" i="19" s="1"/>
  <c r="CE27" i="19" s="1"/>
  <c r="P27" i="19"/>
  <c r="AW27" i="19" s="1"/>
  <c r="CD27" i="19" s="1"/>
  <c r="O27" i="19"/>
  <c r="AV27" i="19" s="1"/>
  <c r="CC27" i="19" s="1"/>
  <c r="N27" i="19"/>
  <c r="AU27" i="19" s="1"/>
  <c r="CB27" i="19" s="1"/>
  <c r="M27" i="19"/>
  <c r="AT27" i="19" s="1"/>
  <c r="CA27" i="19" s="1"/>
  <c r="L27" i="19"/>
  <c r="AS27" i="19" s="1"/>
  <c r="BZ27" i="19" s="1"/>
  <c r="K27" i="19"/>
  <c r="AR27" i="19" s="1"/>
  <c r="BY27" i="19" s="1"/>
  <c r="J27" i="19"/>
  <c r="AQ27" i="19" s="1"/>
  <c r="BX27" i="19" s="1"/>
  <c r="I27" i="19"/>
  <c r="AP27" i="19" s="1"/>
  <c r="BW27" i="19" s="1"/>
  <c r="H27" i="19"/>
  <c r="AO27" i="19" s="1"/>
  <c r="BV27" i="19" s="1"/>
  <c r="G27" i="19"/>
  <c r="AN27" i="19" s="1"/>
  <c r="BU27" i="19" s="1"/>
  <c r="F27" i="19"/>
  <c r="AM27" i="19" s="1"/>
  <c r="BT27" i="19" s="1"/>
  <c r="E27" i="19"/>
  <c r="AL27" i="19" s="1"/>
  <c r="BS27" i="19" s="1"/>
  <c r="D27" i="19"/>
  <c r="AK27" i="19" s="1"/>
  <c r="BR27" i="19" s="1"/>
  <c r="AF26" i="19"/>
  <c r="AE26" i="19"/>
  <c r="BL26" i="19" s="1"/>
  <c r="CS26" i="19" s="1"/>
  <c r="AD26" i="19"/>
  <c r="BK26" i="19" s="1"/>
  <c r="CR26" i="19" s="1"/>
  <c r="AC26" i="19"/>
  <c r="BJ26" i="19" s="1"/>
  <c r="CQ26" i="19" s="1"/>
  <c r="AB26" i="19"/>
  <c r="BI26" i="19" s="1"/>
  <c r="CP26" i="19" s="1"/>
  <c r="AF25" i="19"/>
  <c r="AE25" i="19"/>
  <c r="BL25" i="19" s="1"/>
  <c r="CS25" i="19" s="1"/>
  <c r="AD25" i="19"/>
  <c r="BK25" i="19" s="1"/>
  <c r="CR25" i="19" s="1"/>
  <c r="AC25" i="19"/>
  <c r="BJ25" i="19" s="1"/>
  <c r="CQ25" i="19" s="1"/>
  <c r="AB25" i="19"/>
  <c r="BI25" i="19" s="1"/>
  <c r="CP25" i="19" s="1"/>
  <c r="AF24" i="19"/>
  <c r="AE24" i="19"/>
  <c r="BL24" i="19" s="1"/>
  <c r="CS24" i="19" s="1"/>
  <c r="AD24" i="19"/>
  <c r="BK24" i="19" s="1"/>
  <c r="CR24" i="19" s="1"/>
  <c r="AC24" i="19"/>
  <c r="BJ24" i="19" s="1"/>
  <c r="CQ24" i="19" s="1"/>
  <c r="AB24" i="19"/>
  <c r="BI24" i="19" s="1"/>
  <c r="CP24" i="19" s="1"/>
  <c r="AF23" i="19"/>
  <c r="AE23" i="19"/>
  <c r="BL23" i="19" s="1"/>
  <c r="CS23" i="19" s="1"/>
  <c r="AD23" i="19"/>
  <c r="BK23" i="19" s="1"/>
  <c r="CR23" i="19" s="1"/>
  <c r="AC23" i="19"/>
  <c r="BJ23" i="19" s="1"/>
  <c r="CQ23" i="19" s="1"/>
  <c r="AB23" i="19"/>
  <c r="BI23" i="19" s="1"/>
  <c r="CP23" i="19" s="1"/>
  <c r="AF22" i="19"/>
  <c r="AE22" i="19"/>
  <c r="BL22" i="19" s="1"/>
  <c r="CS22" i="19" s="1"/>
  <c r="AD22" i="19"/>
  <c r="BK22" i="19" s="1"/>
  <c r="CR22" i="19" s="1"/>
  <c r="AC22" i="19"/>
  <c r="BJ22" i="19" s="1"/>
  <c r="CQ22" i="19" s="1"/>
  <c r="AB22" i="19"/>
  <c r="BI22" i="19" s="1"/>
  <c r="CP22" i="19" s="1"/>
  <c r="AF21" i="19"/>
  <c r="AE21" i="19"/>
  <c r="BL21" i="19" s="1"/>
  <c r="CS21" i="19" s="1"/>
  <c r="AD21" i="19"/>
  <c r="BK21" i="19" s="1"/>
  <c r="CR21" i="19" s="1"/>
  <c r="AC21" i="19"/>
  <c r="BJ21" i="19" s="1"/>
  <c r="CQ21" i="19" s="1"/>
  <c r="AB21" i="19"/>
  <c r="BI21" i="19" s="1"/>
  <c r="CP21" i="19" s="1"/>
  <c r="AF20" i="19"/>
  <c r="AE20" i="19"/>
  <c r="BL20" i="19" s="1"/>
  <c r="CS20" i="19" s="1"/>
  <c r="AD20" i="19"/>
  <c r="BK20" i="19" s="1"/>
  <c r="CR20" i="19" s="1"/>
  <c r="AC20" i="19"/>
  <c r="BJ20" i="19" s="1"/>
  <c r="CQ20" i="19" s="1"/>
  <c r="AB20" i="19"/>
  <c r="BI20" i="19" s="1"/>
  <c r="CP20" i="19" s="1"/>
  <c r="AF19" i="19"/>
  <c r="AE19" i="19"/>
  <c r="BL19" i="19" s="1"/>
  <c r="CS19" i="19" s="1"/>
  <c r="AD19" i="19"/>
  <c r="BK19" i="19" s="1"/>
  <c r="CR19" i="19" s="1"/>
  <c r="AC19" i="19"/>
  <c r="BJ19" i="19" s="1"/>
  <c r="CQ19" i="19" s="1"/>
  <c r="AB19" i="19"/>
  <c r="BI19" i="19" s="1"/>
  <c r="CP19" i="19" s="1"/>
  <c r="AF18" i="19"/>
  <c r="AE18" i="19"/>
  <c r="BL18" i="19" s="1"/>
  <c r="CS18" i="19" s="1"/>
  <c r="AD18" i="19"/>
  <c r="BK18" i="19" s="1"/>
  <c r="CR18" i="19" s="1"/>
  <c r="AC18" i="19"/>
  <c r="BJ18" i="19" s="1"/>
  <c r="CQ18" i="19" s="1"/>
  <c r="AB18" i="19"/>
  <c r="BI18" i="19" s="1"/>
  <c r="CP18" i="19" s="1"/>
  <c r="AF17" i="19"/>
  <c r="AE17" i="19"/>
  <c r="BL17" i="19" s="1"/>
  <c r="CS17" i="19" s="1"/>
  <c r="AD17" i="19"/>
  <c r="BK17" i="19" s="1"/>
  <c r="CR17" i="19" s="1"/>
  <c r="AC17" i="19"/>
  <c r="BJ17" i="19" s="1"/>
  <c r="CQ17" i="19" s="1"/>
  <c r="AB17" i="19"/>
  <c r="BI17" i="19" s="1"/>
  <c r="CP17" i="19" s="1"/>
  <c r="AF16" i="19"/>
  <c r="AE16" i="19"/>
  <c r="BL16" i="19" s="1"/>
  <c r="CS16" i="19" s="1"/>
  <c r="AD16" i="19"/>
  <c r="BK16" i="19" s="1"/>
  <c r="CR16" i="19" s="1"/>
  <c r="AC16" i="19"/>
  <c r="BJ16" i="19" s="1"/>
  <c r="CQ16" i="19" s="1"/>
  <c r="AB16" i="19"/>
  <c r="BI16" i="19" s="1"/>
  <c r="CP16" i="19" s="1"/>
  <c r="AF15" i="19"/>
  <c r="AE15" i="19"/>
  <c r="BL15" i="19" s="1"/>
  <c r="CS15" i="19" s="1"/>
  <c r="AD15" i="19"/>
  <c r="BK15" i="19" s="1"/>
  <c r="CR15" i="19" s="1"/>
  <c r="AC15" i="19"/>
  <c r="BJ15" i="19" s="1"/>
  <c r="CQ15" i="19" s="1"/>
  <c r="AB15" i="19"/>
  <c r="BI15" i="19" s="1"/>
  <c r="CP15" i="19" s="1"/>
  <c r="AF14" i="19"/>
  <c r="AE14" i="19"/>
  <c r="BL14" i="19" s="1"/>
  <c r="CS14" i="19" s="1"/>
  <c r="AD14" i="19"/>
  <c r="BK14" i="19" s="1"/>
  <c r="CR14" i="19" s="1"/>
  <c r="AC14" i="19"/>
  <c r="BJ14" i="19" s="1"/>
  <c r="CQ14" i="19" s="1"/>
  <c r="AB14" i="19"/>
  <c r="BI14" i="19" s="1"/>
  <c r="CP14" i="19" s="1"/>
  <c r="AF13" i="19"/>
  <c r="AE13" i="19"/>
  <c r="BL13" i="19" s="1"/>
  <c r="CS13" i="19" s="1"/>
  <c r="AD13" i="19"/>
  <c r="BK13" i="19" s="1"/>
  <c r="CR13" i="19" s="1"/>
  <c r="AC13" i="19"/>
  <c r="BJ13" i="19" s="1"/>
  <c r="CQ13" i="19" s="1"/>
  <c r="AB13" i="19"/>
  <c r="BI13" i="19" s="1"/>
  <c r="CP13" i="19" s="1"/>
  <c r="AF12" i="19"/>
  <c r="AE12" i="19"/>
  <c r="BL12" i="19" s="1"/>
  <c r="CS12" i="19" s="1"/>
  <c r="AD12" i="19"/>
  <c r="BK12" i="19" s="1"/>
  <c r="CR12" i="19" s="1"/>
  <c r="AC12" i="19"/>
  <c r="BJ12" i="19" s="1"/>
  <c r="CQ12" i="19" s="1"/>
  <c r="AB12" i="19"/>
  <c r="BI12" i="19" s="1"/>
  <c r="CP12" i="19" s="1"/>
  <c r="AF11" i="19"/>
  <c r="AE11" i="19"/>
  <c r="BL11" i="19" s="1"/>
  <c r="CS11" i="19" s="1"/>
  <c r="AD11" i="19"/>
  <c r="BK11" i="19" s="1"/>
  <c r="CR11" i="19" s="1"/>
  <c r="AC11" i="19"/>
  <c r="BJ11" i="19" s="1"/>
  <c r="CQ11" i="19" s="1"/>
  <c r="AB11" i="19"/>
  <c r="BI11" i="19" s="1"/>
  <c r="CP11" i="19" s="1"/>
  <c r="AF10" i="19"/>
  <c r="AE10" i="19"/>
  <c r="BL10" i="19" s="1"/>
  <c r="CS10" i="19" s="1"/>
  <c r="AD10" i="19"/>
  <c r="BK10" i="19" s="1"/>
  <c r="CR10" i="19" s="1"/>
  <c r="AC10" i="19"/>
  <c r="BJ10" i="19" s="1"/>
  <c r="CQ10" i="19" s="1"/>
  <c r="AB10" i="19"/>
  <c r="BI10" i="19" s="1"/>
  <c r="CP10" i="19" s="1"/>
  <c r="AF9" i="19"/>
  <c r="AE9" i="19"/>
  <c r="BL9" i="19" s="1"/>
  <c r="CS9" i="19" s="1"/>
  <c r="AD9" i="19"/>
  <c r="BK9" i="19" s="1"/>
  <c r="CR9" i="19" s="1"/>
  <c r="AC9" i="19"/>
  <c r="BJ9" i="19" s="1"/>
  <c r="CQ9" i="19" s="1"/>
  <c r="AB9" i="19"/>
  <c r="BI9" i="19" s="1"/>
  <c r="CP9" i="19" s="1"/>
  <c r="AF8" i="19"/>
  <c r="AE8" i="19"/>
  <c r="BL8" i="19" s="1"/>
  <c r="CS8" i="19" s="1"/>
  <c r="AD8" i="19"/>
  <c r="BK8" i="19" s="1"/>
  <c r="CR8" i="19" s="1"/>
  <c r="AC8" i="19"/>
  <c r="BJ8" i="19" s="1"/>
  <c r="CQ8" i="19" s="1"/>
  <c r="AB8" i="19"/>
  <c r="BI8" i="19" s="1"/>
  <c r="CP8" i="19" s="1"/>
  <c r="AF7" i="19"/>
  <c r="AE7" i="19"/>
  <c r="BL7" i="19" s="1"/>
  <c r="CS7" i="19" s="1"/>
  <c r="AD7" i="19"/>
  <c r="BK7" i="19" s="1"/>
  <c r="CR7" i="19" s="1"/>
  <c r="AC7" i="19"/>
  <c r="BJ7" i="19" s="1"/>
  <c r="CQ7" i="19" s="1"/>
  <c r="AB7" i="19"/>
  <c r="BI7" i="19" s="1"/>
  <c r="CP7" i="19" s="1"/>
  <c r="AF6" i="19"/>
  <c r="AE6" i="19"/>
  <c r="BL6" i="19" s="1"/>
  <c r="CS6" i="19" s="1"/>
  <c r="AD6" i="19"/>
  <c r="BK6" i="19" s="1"/>
  <c r="CR6" i="19" s="1"/>
  <c r="AC6" i="19"/>
  <c r="BJ6" i="19" s="1"/>
  <c r="CQ6" i="19" s="1"/>
  <c r="AB6" i="19"/>
  <c r="BI6" i="19" s="1"/>
  <c r="CP6" i="19" s="1"/>
  <c r="AF5" i="19"/>
  <c r="AE5" i="19"/>
  <c r="BL5" i="19" s="1"/>
  <c r="CS5" i="19" s="1"/>
  <c r="AD5" i="19"/>
  <c r="BK5" i="19" s="1"/>
  <c r="CR5" i="19" s="1"/>
  <c r="AC5" i="19"/>
  <c r="BJ5" i="19" s="1"/>
  <c r="CQ5" i="19" s="1"/>
  <c r="AB5" i="19"/>
  <c r="BI5" i="19" s="1"/>
  <c r="AF4" i="19"/>
  <c r="AE4" i="19"/>
  <c r="BL4" i="19" s="1"/>
  <c r="CS4" i="19" s="1"/>
  <c r="AD4" i="19"/>
  <c r="BK4" i="19" s="1"/>
  <c r="CR4" i="19" s="1"/>
  <c r="AC4" i="19"/>
  <c r="BJ4" i="19" s="1"/>
  <c r="CQ4" i="19" s="1"/>
  <c r="AB4" i="19"/>
  <c r="BI4" i="19" s="1"/>
  <c r="CP4" i="19" s="1"/>
  <c r="AF3" i="19"/>
  <c r="AE3" i="19"/>
  <c r="BL3" i="19" s="1"/>
  <c r="CS3" i="19" s="1"/>
  <c r="AD3" i="19"/>
  <c r="BK3" i="19" s="1"/>
  <c r="CR3" i="19" s="1"/>
  <c r="AC3" i="19"/>
  <c r="BJ3" i="19" s="1"/>
  <c r="CQ3" i="19" s="1"/>
  <c r="AB3" i="19"/>
  <c r="BI3" i="19" s="1"/>
  <c r="CP3" i="19" s="1"/>
  <c r="D3" i="19" a="1"/>
  <c r="CY15" i="21" l="1"/>
  <c r="CY25" i="22"/>
  <c r="CY25" i="23"/>
  <c r="CY25" i="20"/>
  <c r="CY25" i="21"/>
  <c r="CY23" i="19"/>
  <c r="CY24" i="19" s="1"/>
  <c r="AG5" i="21"/>
  <c r="AL5" i="21"/>
  <c r="BN4" i="21"/>
  <c r="AG12" i="23"/>
  <c r="AX3" i="23"/>
  <c r="BN16" i="23"/>
  <c r="BR16" i="23"/>
  <c r="CU16" i="23" s="1"/>
  <c r="CU10" i="23"/>
  <c r="BN9" i="23"/>
  <c r="CD3" i="23"/>
  <c r="AV3" i="23"/>
  <c r="AG19" i="23"/>
  <c r="AK19" i="23"/>
  <c r="AK21" i="23"/>
  <c r="AG21" i="23"/>
  <c r="AK23" i="23"/>
  <c r="AG23" i="23"/>
  <c r="AK25" i="23"/>
  <c r="AG25" i="23"/>
  <c r="BN17" i="23"/>
  <c r="BR17" i="23"/>
  <c r="CU17" i="23" s="1"/>
  <c r="BR12" i="23"/>
  <c r="CU12" i="23" s="1"/>
  <c r="BN12" i="23"/>
  <c r="AG5" i="23"/>
  <c r="AU3" i="23"/>
  <c r="AG11" i="23"/>
  <c r="AG6" i="23"/>
  <c r="AT3" i="23"/>
  <c r="AG14" i="23"/>
  <c r="AG8" i="23"/>
  <c r="AG4" i="23"/>
  <c r="CU9" i="23"/>
  <c r="AZ3" i="23"/>
  <c r="AG17" i="23"/>
  <c r="AY3" i="23"/>
  <c r="BR13" i="23"/>
  <c r="CU13" i="23" s="1"/>
  <c r="BN13" i="23"/>
  <c r="CU6" i="23"/>
  <c r="CY15" i="23"/>
  <c r="AK47" i="23" a="1"/>
  <c r="AG10" i="23"/>
  <c r="BV3" i="23"/>
  <c r="AG18" i="23"/>
  <c r="AK18" i="23"/>
  <c r="BH3" i="23"/>
  <c r="AR3" i="23"/>
  <c r="AG15" i="23"/>
  <c r="AG9" i="23"/>
  <c r="BG3" i="23"/>
  <c r="AQ3" i="23"/>
  <c r="BR11" i="23"/>
  <c r="CU11" i="23" s="1"/>
  <c r="BN11" i="23"/>
  <c r="BR3" i="23"/>
  <c r="BF3" i="23"/>
  <c r="AP3" i="23"/>
  <c r="BR14" i="23"/>
  <c r="CU14" i="23" s="1"/>
  <c r="BN14" i="23"/>
  <c r="BN8" i="23"/>
  <c r="BR8" i="23"/>
  <c r="CU8" i="23" s="1"/>
  <c r="BN4" i="23"/>
  <c r="BR4" i="23"/>
  <c r="CU4" i="23" s="1"/>
  <c r="CL3" i="23"/>
  <c r="BR7" i="23"/>
  <c r="CU7" i="23" s="1"/>
  <c r="BN7" i="23"/>
  <c r="AG3" i="23"/>
  <c r="BR5" i="23"/>
  <c r="CU5" i="23" s="1"/>
  <c r="BN5" i="23"/>
  <c r="BD3" i="23"/>
  <c r="AN3" i="23"/>
  <c r="AK20" i="23"/>
  <c r="AG20" i="23"/>
  <c r="AK22" i="23"/>
  <c r="AG22" i="23"/>
  <c r="AK24" i="23"/>
  <c r="AG24" i="23"/>
  <c r="AK26" i="23"/>
  <c r="AG26" i="23"/>
  <c r="BR15" i="23"/>
  <c r="CU15" i="23" s="1"/>
  <c r="BN15" i="23"/>
  <c r="AG7" i="23"/>
  <c r="BC3" i="23"/>
  <c r="AM3" i="23"/>
  <c r="AG13" i="23"/>
  <c r="BB3" i="23"/>
  <c r="AL3" i="23"/>
  <c r="AG16" i="23"/>
  <c r="BN10" i="23"/>
  <c r="BN6" i="23"/>
  <c r="AL3" i="22"/>
  <c r="AK24" i="22"/>
  <c r="BN24" i="22" s="1"/>
  <c r="AG24" i="22"/>
  <c r="AK18" i="22"/>
  <c r="BN18" i="22" s="1"/>
  <c r="AG18" i="22"/>
  <c r="AG6" i="22"/>
  <c r="AK6" i="22"/>
  <c r="BN6" i="22" s="1"/>
  <c r="AK4" i="22"/>
  <c r="BN4" i="22" s="1"/>
  <c r="AG4" i="22"/>
  <c r="AS3" i="22"/>
  <c r="CY15" i="22"/>
  <c r="AU3" i="22"/>
  <c r="AK25" i="22"/>
  <c r="BN25" i="22" s="1"/>
  <c r="AG25" i="22"/>
  <c r="AK26" i="22"/>
  <c r="BN26" i="22" s="1"/>
  <c r="AG26" i="22"/>
  <c r="AX3" i="22"/>
  <c r="BD3" i="22"/>
  <c r="BE3" i="22"/>
  <c r="AO3" i="22"/>
  <c r="AK20" i="22"/>
  <c r="BN20" i="22" s="1"/>
  <c r="AG20" i="22"/>
  <c r="AK16" i="22"/>
  <c r="BN16" i="22" s="1"/>
  <c r="AG16" i="22"/>
  <c r="AK12" i="22"/>
  <c r="BN12" i="22" s="1"/>
  <c r="AG12" i="22"/>
  <c r="AG8" i="22"/>
  <c r="AK8" i="22"/>
  <c r="BN8" i="22" s="1"/>
  <c r="AK47" i="22" a="1"/>
  <c r="BG3" i="22"/>
  <c r="AQ3" i="22"/>
  <c r="BH3" i="22"/>
  <c r="AT3" i="22"/>
  <c r="AR3" i="22"/>
  <c r="AK23" i="22"/>
  <c r="BN23" i="22" s="1"/>
  <c r="AG23" i="22"/>
  <c r="AK21" i="22"/>
  <c r="BN21" i="22" s="1"/>
  <c r="AG21" i="22"/>
  <c r="AK19" i="22"/>
  <c r="BN19" i="22" s="1"/>
  <c r="AG19" i="22"/>
  <c r="AK17" i="22"/>
  <c r="BN17" i="22" s="1"/>
  <c r="AG17" i="22"/>
  <c r="AG15" i="22"/>
  <c r="AK15" i="22"/>
  <c r="BN15" i="22" s="1"/>
  <c r="AK13" i="22"/>
  <c r="BN13" i="22" s="1"/>
  <c r="AG13" i="22"/>
  <c r="AK11" i="22"/>
  <c r="BN11" i="22" s="1"/>
  <c r="AG11" i="22"/>
  <c r="AK9" i="22"/>
  <c r="BN9" i="22" s="1"/>
  <c r="AG9" i="22"/>
  <c r="AK7" i="22"/>
  <c r="BN7" i="22" s="1"/>
  <c r="AG7" i="22"/>
  <c r="AK5" i="22"/>
  <c r="BN5" i="22" s="1"/>
  <c r="AG5" i="22"/>
  <c r="BA3" i="22"/>
  <c r="AG3" i="22"/>
  <c r="AK3" i="22"/>
  <c r="AV3" i="22"/>
  <c r="AY3" i="22"/>
  <c r="AN3" i="22"/>
  <c r="BB3" i="22"/>
  <c r="AK22" i="22"/>
  <c r="BN22" i="22" s="1"/>
  <c r="AG22" i="22"/>
  <c r="AK14" i="22"/>
  <c r="BN14" i="22" s="1"/>
  <c r="AG14" i="22"/>
  <c r="AG10" i="22"/>
  <c r="AK10" i="22"/>
  <c r="BN10" i="22" s="1"/>
  <c r="BC3" i="22"/>
  <c r="AM3" i="22"/>
  <c r="AZ3" i="22"/>
  <c r="BF3" i="22"/>
  <c r="AP3" i="22"/>
  <c r="AW3" i="22"/>
  <c r="BN5" i="21"/>
  <c r="AK13" i="21"/>
  <c r="BN13" i="21" s="1"/>
  <c r="AG13" i="21"/>
  <c r="AG21" i="21"/>
  <c r="AK21" i="21"/>
  <c r="BN21" i="21" s="1"/>
  <c r="AK25" i="21"/>
  <c r="BN25" i="21" s="1"/>
  <c r="AG25" i="21"/>
  <c r="AT3" i="21"/>
  <c r="AK47" i="21" a="1"/>
  <c r="BH3" i="21"/>
  <c r="AG16" i="21"/>
  <c r="AK16" i="21"/>
  <c r="BN16" i="21" s="1"/>
  <c r="AG20" i="21"/>
  <c r="AK20" i="21"/>
  <c r="BN20" i="21" s="1"/>
  <c r="AK24" i="21"/>
  <c r="BN24" i="21" s="1"/>
  <c r="AG24" i="21"/>
  <c r="AX3" i="21"/>
  <c r="BF3" i="21"/>
  <c r="AM3" i="21"/>
  <c r="BC3" i="21"/>
  <c r="BN12" i="21"/>
  <c r="AO3" i="21"/>
  <c r="AG10" i="21"/>
  <c r="AG8" i="21"/>
  <c r="AG6" i="21"/>
  <c r="AG3" i="21"/>
  <c r="AZ3" i="21"/>
  <c r="AK15" i="21"/>
  <c r="BN15" i="21" s="1"/>
  <c r="AG15" i="21"/>
  <c r="AK19" i="21"/>
  <c r="BN19" i="21" s="1"/>
  <c r="AG19" i="21"/>
  <c r="AG23" i="21"/>
  <c r="AK23" i="21"/>
  <c r="BN23" i="21" s="1"/>
  <c r="AL3" i="21"/>
  <c r="BB3" i="21"/>
  <c r="AQ3" i="21"/>
  <c r="BG3" i="21"/>
  <c r="AG4" i="21"/>
  <c r="AG12" i="21"/>
  <c r="BN10" i="21"/>
  <c r="BN8" i="21"/>
  <c r="BN6" i="21"/>
  <c r="AK17" i="21"/>
  <c r="BN17" i="21" s="1"/>
  <c r="AG17" i="21"/>
  <c r="AY3" i="21"/>
  <c r="AW3" i="21"/>
  <c r="AG11" i="21"/>
  <c r="BN9" i="21"/>
  <c r="AG7" i="21"/>
  <c r="AR3" i="21"/>
  <c r="AK14" i="21"/>
  <c r="BN14" i="21" s="1"/>
  <c r="AG14" i="21"/>
  <c r="AK18" i="21"/>
  <c r="BN18" i="21" s="1"/>
  <c r="AG18" i="21"/>
  <c r="AK22" i="21"/>
  <c r="BN22" i="21" s="1"/>
  <c r="AG22" i="21"/>
  <c r="AK26" i="21"/>
  <c r="BN26" i="21" s="1"/>
  <c r="AG26" i="21"/>
  <c r="AP3" i="21"/>
  <c r="AU3" i="21"/>
  <c r="BE3" i="21"/>
  <c r="BN11" i="21"/>
  <c r="AG9" i="21"/>
  <c r="BN7" i="21"/>
  <c r="AY3" i="20"/>
  <c r="AV3" i="20"/>
  <c r="BB3" i="20"/>
  <c r="AL3" i="20"/>
  <c r="BH3" i="20"/>
  <c r="AW3" i="20"/>
  <c r="AU3" i="20"/>
  <c r="AX3" i="20"/>
  <c r="AZ3" i="20"/>
  <c r="AK26" i="20"/>
  <c r="AG26" i="20"/>
  <c r="AG24" i="20"/>
  <c r="AK24" i="20"/>
  <c r="AK22" i="20"/>
  <c r="AG22" i="20"/>
  <c r="AK20" i="20"/>
  <c r="AG20" i="20"/>
  <c r="AG18" i="20"/>
  <c r="AK18" i="20"/>
  <c r="AK16" i="20"/>
  <c r="AG16" i="20"/>
  <c r="AK14" i="20"/>
  <c r="AG14" i="20"/>
  <c r="AK12" i="20"/>
  <c r="AG12" i="20"/>
  <c r="AK10" i="20"/>
  <c r="AG10" i="20"/>
  <c r="AK8" i="20"/>
  <c r="AG8" i="20"/>
  <c r="AG6" i="20"/>
  <c r="AK6" i="20"/>
  <c r="AK4" i="20"/>
  <c r="AG4" i="20"/>
  <c r="AS3" i="20"/>
  <c r="AK47" i="20" a="1"/>
  <c r="BG3" i="20"/>
  <c r="AQ3" i="20"/>
  <c r="AT3" i="20"/>
  <c r="AN3" i="20"/>
  <c r="BE3" i="20"/>
  <c r="AO3" i="20"/>
  <c r="BD3" i="20"/>
  <c r="CY15" i="20"/>
  <c r="BC3" i="20"/>
  <c r="AM3" i="20"/>
  <c r="BF3" i="20"/>
  <c r="AP3" i="20"/>
  <c r="AK25" i="20"/>
  <c r="AG25" i="20"/>
  <c r="AG23" i="20"/>
  <c r="AK23" i="20"/>
  <c r="AK21" i="20"/>
  <c r="AG21" i="20"/>
  <c r="AG19" i="20"/>
  <c r="AK19" i="20"/>
  <c r="AK17" i="20"/>
  <c r="AG17" i="20"/>
  <c r="AG15" i="20"/>
  <c r="AK15" i="20"/>
  <c r="AK13" i="20"/>
  <c r="AG13" i="20"/>
  <c r="AG11" i="20"/>
  <c r="AK11" i="20"/>
  <c r="AK9" i="20"/>
  <c r="AG9" i="20"/>
  <c r="AG7" i="20"/>
  <c r="AK7" i="20"/>
  <c r="AK5" i="20"/>
  <c r="AG5" i="20"/>
  <c r="BA3" i="20"/>
  <c r="AK3" i="20"/>
  <c r="AG3" i="20"/>
  <c r="AR3" i="20"/>
  <c r="X39" i="19"/>
  <c r="BE39" i="19" s="1"/>
  <c r="CL39" i="19" s="1"/>
  <c r="CJ46" i="19"/>
  <c r="D39" i="19"/>
  <c r="AK39" i="19" s="1"/>
  <c r="BR39" i="19" s="1"/>
  <c r="X40" i="19"/>
  <c r="BE40" i="19" s="1"/>
  <c r="CL40" i="19" s="1"/>
  <c r="BT45" i="19"/>
  <c r="BR46" i="19"/>
  <c r="CJ47" i="19"/>
  <c r="H39" i="19"/>
  <c r="AO39" i="19" s="1"/>
  <c r="BV39" i="19" s="1"/>
  <c r="CB45" i="19"/>
  <c r="CE46" i="19"/>
  <c r="CJ48" i="19"/>
  <c r="CE45" i="19"/>
  <c r="BR45" i="19"/>
  <c r="CM45" i="19"/>
  <c r="CB47" i="19"/>
  <c r="E38" i="19"/>
  <c r="AL38" i="19" s="1"/>
  <c r="Z38" i="19"/>
  <c r="BG38" i="19" s="1"/>
  <c r="L39" i="19"/>
  <c r="AS39" i="19" s="1"/>
  <c r="BZ39" i="19" s="1"/>
  <c r="BW45" i="19"/>
  <c r="CH45" i="19"/>
  <c r="BT46" i="19"/>
  <c r="BR47" i="19"/>
  <c r="BT48" i="19"/>
  <c r="CQ45" i="19"/>
  <c r="U38" i="19"/>
  <c r="BB38" i="19" s="1"/>
  <c r="J38" i="19"/>
  <c r="P39" i="19"/>
  <c r="AW39" i="19" s="1"/>
  <c r="CD39" i="19" s="1"/>
  <c r="H40" i="19"/>
  <c r="AO40" i="19" s="1"/>
  <c r="BV40" i="19" s="1"/>
  <c r="BZ45" i="19"/>
  <c r="CJ45" i="19"/>
  <c r="BZ46" i="19"/>
  <c r="BW47" i="19"/>
  <c r="CB48" i="19"/>
  <c r="CQ47" i="19"/>
  <c r="P38" i="19"/>
  <c r="AW38" i="19" s="1"/>
  <c r="T39" i="19"/>
  <c r="BA39" i="19" s="1"/>
  <c r="CH39" i="19" s="1"/>
  <c r="N32" i="19"/>
  <c r="AU32" i="19" s="1"/>
  <c r="CB32" i="19" s="1"/>
  <c r="D38" i="19"/>
  <c r="I38" i="19"/>
  <c r="AP38" i="19" s="1"/>
  <c r="N38" i="19"/>
  <c r="AU38" i="19" s="1"/>
  <c r="T38" i="19"/>
  <c r="BA38" i="19" s="1"/>
  <c r="Y38" i="19"/>
  <c r="E39" i="19"/>
  <c r="AL39" i="19" s="1"/>
  <c r="BS39" i="19" s="1"/>
  <c r="M39" i="19"/>
  <c r="AT39" i="19" s="1"/>
  <c r="CA39" i="19" s="1"/>
  <c r="U39" i="19"/>
  <c r="BB39" i="19" s="1"/>
  <c r="CI39" i="19" s="1"/>
  <c r="D40" i="19"/>
  <c r="T40" i="19"/>
  <c r="BA40" i="19" s="1"/>
  <c r="CH40" i="19" s="1"/>
  <c r="BV45" i="19"/>
  <c r="CA45" i="19"/>
  <c r="CF45" i="19"/>
  <c r="CL45" i="19"/>
  <c r="BS46" i="19"/>
  <c r="BX46" i="19"/>
  <c r="CD46" i="19"/>
  <c r="CI46" i="19"/>
  <c r="CN46" i="19"/>
  <c r="BV47" i="19"/>
  <c r="CA47" i="19"/>
  <c r="CH47" i="19"/>
  <c r="BR48" i="19"/>
  <c r="BZ48" i="19"/>
  <c r="CH48" i="19"/>
  <c r="CQ48" i="19"/>
  <c r="R32" i="19"/>
  <c r="AY32" i="19" s="1"/>
  <c r="CF32" i="19" s="1"/>
  <c r="F32" i="19"/>
  <c r="AM32" i="19" s="1"/>
  <c r="BT32" i="19" s="1"/>
  <c r="V32" i="19"/>
  <c r="BC32" i="19" s="1"/>
  <c r="CJ32" i="19" s="1"/>
  <c r="F38" i="19"/>
  <c r="AM38" i="19" s="1"/>
  <c r="L38" i="19"/>
  <c r="AS38" i="19" s="1"/>
  <c r="Q38" i="19"/>
  <c r="AX38" i="19" s="1"/>
  <c r="V38" i="19"/>
  <c r="BC38" i="19" s="1"/>
  <c r="I39" i="19"/>
  <c r="AP39" i="19" s="1"/>
  <c r="BW39" i="19" s="1"/>
  <c r="Q39" i="19"/>
  <c r="AX39" i="19" s="1"/>
  <c r="CE39" i="19" s="1"/>
  <c r="Y39" i="19"/>
  <c r="BF39" i="19" s="1"/>
  <c r="CM39" i="19" s="1"/>
  <c r="L40" i="19"/>
  <c r="BS45" i="19"/>
  <c r="BX45" i="19"/>
  <c r="CD45" i="19"/>
  <c r="CI45" i="19"/>
  <c r="CN45" i="19"/>
  <c r="BV46" i="19"/>
  <c r="CA46" i="19"/>
  <c r="CF46" i="19"/>
  <c r="CL46" i="19"/>
  <c r="BS47" i="19"/>
  <c r="BX47" i="19"/>
  <c r="CD47" i="19"/>
  <c r="CL47" i="19"/>
  <c r="BV48" i="19"/>
  <c r="CD48" i="19"/>
  <c r="CL48" i="19"/>
  <c r="CQ46" i="19"/>
  <c r="CT45" i="19"/>
  <c r="J32" i="19"/>
  <c r="AQ32" i="19" s="1"/>
  <c r="BX32" i="19" s="1"/>
  <c r="Z32" i="19"/>
  <c r="BG32" i="19" s="1"/>
  <c r="CN32" i="19" s="1"/>
  <c r="H38" i="19"/>
  <c r="AO38" i="19" s="1"/>
  <c r="M38" i="19"/>
  <c r="AT38" i="19" s="1"/>
  <c r="R38" i="19"/>
  <c r="X38" i="19"/>
  <c r="P40" i="19"/>
  <c r="AW40" i="19" s="1"/>
  <c r="CD40" i="19" s="1"/>
  <c r="BW46" i="19"/>
  <c r="CB46" i="19"/>
  <c r="CH46" i="19"/>
  <c r="CM46" i="19"/>
  <c r="BT47" i="19"/>
  <c r="BZ47" i="19"/>
  <c r="CF47" i="19"/>
  <c r="CN47" i="19"/>
  <c r="BX48" i="19"/>
  <c r="CF48" i="19"/>
  <c r="CN48" i="19"/>
  <c r="CT47" i="19"/>
  <c r="CY21" i="19"/>
  <c r="Z26" i="19"/>
  <c r="BG26" i="19" s="1"/>
  <c r="CN26" i="19" s="1"/>
  <c r="V26" i="19"/>
  <c r="R26" i="19"/>
  <c r="AY26" i="19" s="1"/>
  <c r="CF26" i="19" s="1"/>
  <c r="N26" i="19"/>
  <c r="AU26" i="19" s="1"/>
  <c r="CB26" i="19" s="1"/>
  <c r="J26" i="19"/>
  <c r="AQ26" i="19" s="1"/>
  <c r="BX26" i="19" s="1"/>
  <c r="F26" i="19"/>
  <c r="Z25" i="19"/>
  <c r="BG25" i="19" s="1"/>
  <c r="CN25" i="19" s="1"/>
  <c r="V25" i="19"/>
  <c r="BC25" i="19" s="1"/>
  <c r="CJ25" i="19" s="1"/>
  <c r="R25" i="19"/>
  <c r="AY25" i="19" s="1"/>
  <c r="CF25" i="19" s="1"/>
  <c r="N25" i="19"/>
  <c r="J25" i="19"/>
  <c r="AQ25" i="19" s="1"/>
  <c r="BX25" i="19" s="1"/>
  <c r="F25" i="19"/>
  <c r="AM25" i="19" s="1"/>
  <c r="BT25" i="19" s="1"/>
  <c r="Z24" i="19"/>
  <c r="BG24" i="19" s="1"/>
  <c r="CN24" i="19" s="1"/>
  <c r="V24" i="19"/>
  <c r="BC24" i="19" s="1"/>
  <c r="CJ24" i="19" s="1"/>
  <c r="R24" i="19"/>
  <c r="AY24" i="19" s="1"/>
  <c r="CF24" i="19" s="1"/>
  <c r="N24" i="19"/>
  <c r="AU24" i="19" s="1"/>
  <c r="CB24" i="19" s="1"/>
  <c r="J24" i="19"/>
  <c r="AQ24" i="19" s="1"/>
  <c r="BX24" i="19" s="1"/>
  <c r="F24" i="19"/>
  <c r="Z23" i="19"/>
  <c r="BG23" i="19" s="1"/>
  <c r="CN23" i="19" s="1"/>
  <c r="V23" i="19"/>
  <c r="BC23" i="19" s="1"/>
  <c r="CJ23" i="19" s="1"/>
  <c r="R23" i="19"/>
  <c r="AY23" i="19" s="1"/>
  <c r="CF23" i="19" s="1"/>
  <c r="N23" i="19"/>
  <c r="AU23" i="19" s="1"/>
  <c r="CB23" i="19" s="1"/>
  <c r="J23" i="19"/>
  <c r="AQ23" i="19" s="1"/>
  <c r="BX23" i="19" s="1"/>
  <c r="F23" i="19"/>
  <c r="AM23" i="19" s="1"/>
  <c r="BT23" i="19" s="1"/>
  <c r="Z22" i="19"/>
  <c r="BG22" i="19" s="1"/>
  <c r="CN22" i="19" s="1"/>
  <c r="V22" i="19"/>
  <c r="BC22" i="19" s="1"/>
  <c r="CJ22" i="19" s="1"/>
  <c r="R22" i="19"/>
  <c r="AY22" i="19" s="1"/>
  <c r="CF22" i="19" s="1"/>
  <c r="N22" i="19"/>
  <c r="AU22" i="19" s="1"/>
  <c r="CB22" i="19" s="1"/>
  <c r="J22" i="19"/>
  <c r="AQ22" i="19" s="1"/>
  <c r="BX22" i="19" s="1"/>
  <c r="F22" i="19"/>
  <c r="AM22" i="19" s="1"/>
  <c r="BT22" i="19" s="1"/>
  <c r="Z21" i="19"/>
  <c r="BG21" i="19" s="1"/>
  <c r="CN21" i="19" s="1"/>
  <c r="V21" i="19"/>
  <c r="BC21" i="19" s="1"/>
  <c r="CJ21" i="19" s="1"/>
  <c r="R21" i="19"/>
  <c r="AY21" i="19" s="1"/>
  <c r="CF21" i="19" s="1"/>
  <c r="Y26" i="19"/>
  <c r="U26" i="19"/>
  <c r="BB26" i="19" s="1"/>
  <c r="CI26" i="19" s="1"/>
  <c r="Q26" i="19"/>
  <c r="AX26" i="19" s="1"/>
  <c r="CE26" i="19" s="1"/>
  <c r="M26" i="19"/>
  <c r="AT26" i="19" s="1"/>
  <c r="CA26" i="19" s="1"/>
  <c r="I26" i="19"/>
  <c r="E26" i="19"/>
  <c r="AL26" i="19" s="1"/>
  <c r="BS26" i="19" s="1"/>
  <c r="Y25" i="19"/>
  <c r="BF25" i="19" s="1"/>
  <c r="CM25" i="19" s="1"/>
  <c r="U25" i="19"/>
  <c r="BB25" i="19" s="1"/>
  <c r="CI25" i="19" s="1"/>
  <c r="Q25" i="19"/>
  <c r="AX25" i="19" s="1"/>
  <c r="CE25" i="19" s="1"/>
  <c r="M25" i="19"/>
  <c r="AT25" i="19" s="1"/>
  <c r="CA25" i="19" s="1"/>
  <c r="I25" i="19"/>
  <c r="AP25" i="19" s="1"/>
  <c r="BW25" i="19" s="1"/>
  <c r="E25" i="19"/>
  <c r="AL25" i="19" s="1"/>
  <c r="BS25" i="19" s="1"/>
  <c r="Y24" i="19"/>
  <c r="U24" i="19"/>
  <c r="BB24" i="19" s="1"/>
  <c r="CI24" i="19" s="1"/>
  <c r="Q24" i="19"/>
  <c r="AX24" i="19" s="1"/>
  <c r="CE24" i="19" s="1"/>
  <c r="M24" i="19"/>
  <c r="AT24" i="19" s="1"/>
  <c r="CA24" i="19" s="1"/>
  <c r="I24" i="19"/>
  <c r="AP24" i="19" s="1"/>
  <c r="BW24" i="19" s="1"/>
  <c r="E24" i="19"/>
  <c r="AL24" i="19" s="1"/>
  <c r="BS24" i="19" s="1"/>
  <c r="Y23" i="19"/>
  <c r="BF23" i="19" s="1"/>
  <c r="CM23" i="19" s="1"/>
  <c r="U23" i="19"/>
  <c r="BB23" i="19" s="1"/>
  <c r="CI23" i="19" s="1"/>
  <c r="Q23" i="19"/>
  <c r="AX23" i="19" s="1"/>
  <c r="CE23" i="19" s="1"/>
  <c r="M23" i="19"/>
  <c r="AT23" i="19" s="1"/>
  <c r="CA23" i="19" s="1"/>
  <c r="I23" i="19"/>
  <c r="AP23" i="19" s="1"/>
  <c r="BW23" i="19" s="1"/>
  <c r="E23" i="19"/>
  <c r="AL23" i="19" s="1"/>
  <c r="BS23" i="19" s="1"/>
  <c r="Y22" i="19"/>
  <c r="U22" i="19"/>
  <c r="BB22" i="19" s="1"/>
  <c r="CI22" i="19" s="1"/>
  <c r="Q22" i="19"/>
  <c r="AX22" i="19" s="1"/>
  <c r="CE22" i="19" s="1"/>
  <c r="M22" i="19"/>
  <c r="AT22" i="19" s="1"/>
  <c r="CA22" i="19" s="1"/>
  <c r="I22" i="19"/>
  <c r="AP22" i="19" s="1"/>
  <c r="BW22" i="19" s="1"/>
  <c r="E22" i="19"/>
  <c r="AL22" i="19" s="1"/>
  <c r="BS22" i="19" s="1"/>
  <c r="Y21" i="19"/>
  <c r="BF21" i="19" s="1"/>
  <c r="CM21" i="19" s="1"/>
  <c r="U21" i="19"/>
  <c r="BB21" i="19" s="1"/>
  <c r="CI21" i="19" s="1"/>
  <c r="Q21" i="19"/>
  <c r="X26" i="19"/>
  <c r="BE26" i="19" s="1"/>
  <c r="CL26" i="19" s="1"/>
  <c r="T26" i="19"/>
  <c r="BA26" i="19" s="1"/>
  <c r="CH26" i="19" s="1"/>
  <c r="P26" i="19"/>
  <c r="AW26" i="19" s="1"/>
  <c r="CD26" i="19" s="1"/>
  <c r="L26" i="19"/>
  <c r="H26" i="19"/>
  <c r="AO26" i="19" s="1"/>
  <c r="BV26" i="19" s="1"/>
  <c r="D26" i="19"/>
  <c r="X25" i="19"/>
  <c r="BE25" i="19" s="1"/>
  <c r="CL25" i="19" s="1"/>
  <c r="T25" i="19"/>
  <c r="BA25" i="19" s="1"/>
  <c r="CH25" i="19" s="1"/>
  <c r="P25" i="19"/>
  <c r="AW25" i="19" s="1"/>
  <c r="CD25" i="19" s="1"/>
  <c r="L25" i="19"/>
  <c r="AS25" i="19" s="1"/>
  <c r="BZ25" i="19" s="1"/>
  <c r="H25" i="19"/>
  <c r="AO25" i="19" s="1"/>
  <c r="BV25" i="19" s="1"/>
  <c r="D25" i="19"/>
  <c r="X24" i="19"/>
  <c r="BE24" i="19" s="1"/>
  <c r="CL24" i="19" s="1"/>
  <c r="T24" i="19"/>
  <c r="BA24" i="19" s="1"/>
  <c r="CH24" i="19" s="1"/>
  <c r="P24" i="19"/>
  <c r="AW24" i="19" s="1"/>
  <c r="CD24" i="19" s="1"/>
  <c r="L24" i="19"/>
  <c r="H24" i="19"/>
  <c r="AO24" i="19" s="1"/>
  <c r="BV24" i="19" s="1"/>
  <c r="D24" i="19"/>
  <c r="X23" i="19"/>
  <c r="BE23" i="19" s="1"/>
  <c r="CL23" i="19" s="1"/>
  <c r="T23" i="19"/>
  <c r="BA23" i="19" s="1"/>
  <c r="CH23" i="19" s="1"/>
  <c r="P23" i="19"/>
  <c r="AW23" i="19" s="1"/>
  <c r="CD23" i="19" s="1"/>
  <c r="L23" i="19"/>
  <c r="AS23" i="19" s="1"/>
  <c r="BZ23" i="19" s="1"/>
  <c r="H23" i="19"/>
  <c r="AO23" i="19" s="1"/>
  <c r="BV23" i="19" s="1"/>
  <c r="D23" i="19"/>
  <c r="X22" i="19"/>
  <c r="BE22" i="19" s="1"/>
  <c r="CL22" i="19" s="1"/>
  <c r="T22" i="19"/>
  <c r="BA22" i="19" s="1"/>
  <c r="CH22" i="19" s="1"/>
  <c r="W26" i="19"/>
  <c r="BD26" i="19" s="1"/>
  <c r="CK26" i="19" s="1"/>
  <c r="G26" i="19"/>
  <c r="AN26" i="19" s="1"/>
  <c r="BU26" i="19" s="1"/>
  <c r="O25" i="19"/>
  <c r="AV25" i="19" s="1"/>
  <c r="CC25" i="19" s="1"/>
  <c r="W24" i="19"/>
  <c r="BD24" i="19" s="1"/>
  <c r="CK24" i="19" s="1"/>
  <c r="G24" i="19"/>
  <c r="AN24" i="19" s="1"/>
  <c r="BU24" i="19" s="1"/>
  <c r="O23" i="19"/>
  <c r="AV23" i="19" s="1"/>
  <c r="CC23" i="19" s="1"/>
  <c r="W22" i="19"/>
  <c r="BD22" i="19" s="1"/>
  <c r="CK22" i="19" s="1"/>
  <c r="L22" i="19"/>
  <c r="AS22" i="19" s="1"/>
  <c r="BZ22" i="19" s="1"/>
  <c r="D22" i="19"/>
  <c r="T21" i="19"/>
  <c r="BA21" i="19" s="1"/>
  <c r="CH21" i="19" s="1"/>
  <c r="N21" i="19"/>
  <c r="AU21" i="19" s="1"/>
  <c r="CB21" i="19" s="1"/>
  <c r="J21" i="19"/>
  <c r="AQ21" i="19" s="1"/>
  <c r="BX21" i="19" s="1"/>
  <c r="F21" i="19"/>
  <c r="AM21" i="19" s="1"/>
  <c r="BT21" i="19" s="1"/>
  <c r="Z20" i="19"/>
  <c r="V20" i="19"/>
  <c r="BC20" i="19" s="1"/>
  <c r="CJ20" i="19" s="1"/>
  <c r="R20" i="19"/>
  <c r="AY20" i="19" s="1"/>
  <c r="CF20" i="19" s="1"/>
  <c r="N20" i="19"/>
  <c r="AU20" i="19" s="1"/>
  <c r="CB20" i="19" s="1"/>
  <c r="J20" i="19"/>
  <c r="F20" i="19"/>
  <c r="AM20" i="19" s="1"/>
  <c r="BT20" i="19" s="1"/>
  <c r="Z19" i="19"/>
  <c r="BG19" i="19" s="1"/>
  <c r="CN19" i="19" s="1"/>
  <c r="V19" i="19"/>
  <c r="BC19" i="19" s="1"/>
  <c r="CJ19" i="19" s="1"/>
  <c r="R19" i="19"/>
  <c r="N19" i="19"/>
  <c r="AU19" i="19" s="1"/>
  <c r="CB19" i="19" s="1"/>
  <c r="J19" i="19"/>
  <c r="AQ19" i="19" s="1"/>
  <c r="BX19" i="19" s="1"/>
  <c r="F19" i="19"/>
  <c r="AM19" i="19" s="1"/>
  <c r="BT19" i="19" s="1"/>
  <c r="Z18" i="19"/>
  <c r="BG18" i="19" s="1"/>
  <c r="CN18" i="19" s="1"/>
  <c r="V18" i="19"/>
  <c r="BC18" i="19" s="1"/>
  <c r="CJ18" i="19" s="1"/>
  <c r="R18" i="19"/>
  <c r="AY18" i="19" s="1"/>
  <c r="CF18" i="19" s="1"/>
  <c r="N18" i="19"/>
  <c r="AU18" i="19" s="1"/>
  <c r="CB18" i="19" s="1"/>
  <c r="J18" i="19"/>
  <c r="F18" i="19"/>
  <c r="AM18" i="19" s="1"/>
  <c r="BT18" i="19" s="1"/>
  <c r="Z17" i="19"/>
  <c r="BG17" i="19" s="1"/>
  <c r="CN17" i="19" s="1"/>
  <c r="V17" i="19"/>
  <c r="BC17" i="19" s="1"/>
  <c r="CJ17" i="19" s="1"/>
  <c r="R17" i="19"/>
  <c r="AY17" i="19" s="1"/>
  <c r="CF17" i="19" s="1"/>
  <c r="N17" i="19"/>
  <c r="AU17" i="19" s="1"/>
  <c r="CB17" i="19" s="1"/>
  <c r="J17" i="19"/>
  <c r="AQ17" i="19" s="1"/>
  <c r="BX17" i="19" s="1"/>
  <c r="F17" i="19"/>
  <c r="AM17" i="19" s="1"/>
  <c r="BT17" i="19" s="1"/>
  <c r="Z16" i="19"/>
  <c r="BG16" i="19" s="1"/>
  <c r="CN16" i="19" s="1"/>
  <c r="V16" i="19"/>
  <c r="BC16" i="19" s="1"/>
  <c r="CJ16" i="19" s="1"/>
  <c r="R16" i="19"/>
  <c r="AY16" i="19" s="1"/>
  <c r="CF16" i="19" s="1"/>
  <c r="N16" i="19"/>
  <c r="AU16" i="19" s="1"/>
  <c r="CB16" i="19" s="1"/>
  <c r="J16" i="19"/>
  <c r="F16" i="19"/>
  <c r="AM16" i="19" s="1"/>
  <c r="BT16" i="19" s="1"/>
  <c r="Z15" i="19"/>
  <c r="BG15" i="19" s="1"/>
  <c r="CN15" i="19" s="1"/>
  <c r="V15" i="19"/>
  <c r="BC15" i="19" s="1"/>
  <c r="CJ15" i="19" s="1"/>
  <c r="R15" i="19"/>
  <c r="N15" i="19"/>
  <c r="AU15" i="19" s="1"/>
  <c r="CB15" i="19" s="1"/>
  <c r="J15" i="19"/>
  <c r="AQ15" i="19" s="1"/>
  <c r="BX15" i="19" s="1"/>
  <c r="F15" i="19"/>
  <c r="AM15" i="19" s="1"/>
  <c r="BT15" i="19" s="1"/>
  <c r="Z14" i="19"/>
  <c r="V14" i="19"/>
  <c r="BC14" i="19" s="1"/>
  <c r="CJ14" i="19" s="1"/>
  <c r="R14" i="19"/>
  <c r="AY14" i="19" s="1"/>
  <c r="CF14" i="19" s="1"/>
  <c r="N14" i="19"/>
  <c r="AU14" i="19" s="1"/>
  <c r="CB14" i="19" s="1"/>
  <c r="J14" i="19"/>
  <c r="F14" i="19"/>
  <c r="AM14" i="19" s="1"/>
  <c r="BT14" i="19" s="1"/>
  <c r="Z13" i="19"/>
  <c r="BG13" i="19" s="1"/>
  <c r="CN13" i="19" s="1"/>
  <c r="V13" i="19"/>
  <c r="BC13" i="19" s="1"/>
  <c r="CJ13" i="19" s="1"/>
  <c r="R13" i="19"/>
  <c r="AY13" i="19" s="1"/>
  <c r="CF13" i="19" s="1"/>
  <c r="N13" i="19"/>
  <c r="AU13" i="19" s="1"/>
  <c r="CB13" i="19" s="1"/>
  <c r="J13" i="19"/>
  <c r="AQ13" i="19" s="1"/>
  <c r="BX13" i="19" s="1"/>
  <c r="F13" i="19"/>
  <c r="AM13" i="19" s="1"/>
  <c r="BT13" i="19" s="1"/>
  <c r="Z12" i="19"/>
  <c r="V12" i="19"/>
  <c r="BC12" i="19" s="1"/>
  <c r="CJ12" i="19" s="1"/>
  <c r="R12" i="19"/>
  <c r="AY12" i="19" s="1"/>
  <c r="CF12" i="19" s="1"/>
  <c r="N12" i="19"/>
  <c r="AU12" i="19" s="1"/>
  <c r="CB12" i="19" s="1"/>
  <c r="J12" i="19"/>
  <c r="AQ12" i="19" s="1"/>
  <c r="BX12" i="19" s="1"/>
  <c r="F12" i="19"/>
  <c r="AM12" i="19" s="1"/>
  <c r="BT12" i="19" s="1"/>
  <c r="Z11" i="19"/>
  <c r="BG11" i="19" s="1"/>
  <c r="CN11" i="19" s="1"/>
  <c r="V11" i="19"/>
  <c r="BC11" i="19" s="1"/>
  <c r="CJ11" i="19" s="1"/>
  <c r="R11" i="19"/>
  <c r="AY11" i="19" s="1"/>
  <c r="CF11" i="19" s="1"/>
  <c r="N11" i="19"/>
  <c r="AU11" i="19" s="1"/>
  <c r="CB11" i="19" s="1"/>
  <c r="J11" i="19"/>
  <c r="AQ11" i="19" s="1"/>
  <c r="BX11" i="19" s="1"/>
  <c r="F11" i="19"/>
  <c r="AM11" i="19" s="1"/>
  <c r="BT11" i="19" s="1"/>
  <c r="Z10" i="19"/>
  <c r="V10" i="19"/>
  <c r="BC10" i="19" s="1"/>
  <c r="CJ10" i="19" s="1"/>
  <c r="R10" i="19"/>
  <c r="AY10" i="19" s="1"/>
  <c r="CF10" i="19" s="1"/>
  <c r="N10" i="19"/>
  <c r="AU10" i="19" s="1"/>
  <c r="CB10" i="19" s="1"/>
  <c r="J10" i="19"/>
  <c r="F10" i="19"/>
  <c r="AM10" i="19" s="1"/>
  <c r="BT10" i="19" s="1"/>
  <c r="Z9" i="19"/>
  <c r="BG9" i="19" s="1"/>
  <c r="CN9" i="19" s="1"/>
  <c r="V9" i="19"/>
  <c r="BC9" i="19" s="1"/>
  <c r="CJ9" i="19" s="1"/>
  <c r="R9" i="19"/>
  <c r="N9" i="19"/>
  <c r="AU9" i="19" s="1"/>
  <c r="CB9" i="19" s="1"/>
  <c r="S26" i="19"/>
  <c r="AZ26" i="19" s="1"/>
  <c r="CG26" i="19" s="1"/>
  <c r="W25" i="19"/>
  <c r="BD25" i="19" s="1"/>
  <c r="CK25" i="19" s="1"/>
  <c r="AA24" i="19"/>
  <c r="BH24" i="19" s="1"/>
  <c r="CO24" i="19" s="1"/>
  <c r="AA23" i="19"/>
  <c r="BH23" i="19" s="1"/>
  <c r="CO23" i="19" s="1"/>
  <c r="G23" i="19"/>
  <c r="AN23" i="19" s="1"/>
  <c r="BU23" i="19" s="1"/>
  <c r="O22" i="19"/>
  <c r="AV22" i="19" s="1"/>
  <c r="CC22" i="19" s="1"/>
  <c r="AA21" i="19"/>
  <c r="BH21" i="19" s="1"/>
  <c r="CO21" i="19" s="1"/>
  <c r="P21" i="19"/>
  <c r="AW21" i="19" s="1"/>
  <c r="CD21" i="19" s="1"/>
  <c r="K21" i="19"/>
  <c r="AR21" i="19" s="1"/>
  <c r="BY21" i="19" s="1"/>
  <c r="E21" i="19"/>
  <c r="AL21" i="19" s="1"/>
  <c r="BS21" i="19" s="1"/>
  <c r="X20" i="19"/>
  <c r="S20" i="19"/>
  <c r="AZ20" i="19" s="1"/>
  <c r="CG20" i="19" s="1"/>
  <c r="M20" i="19"/>
  <c r="AT20" i="19" s="1"/>
  <c r="CA20" i="19" s="1"/>
  <c r="H20" i="19"/>
  <c r="AO20" i="19" s="1"/>
  <c r="BV20" i="19" s="1"/>
  <c r="AA19" i="19"/>
  <c r="BH19" i="19" s="1"/>
  <c r="CO19" i="19" s="1"/>
  <c r="U19" i="19"/>
  <c r="BB19" i="19" s="1"/>
  <c r="CI19" i="19" s="1"/>
  <c r="P19" i="19"/>
  <c r="AW19" i="19" s="1"/>
  <c r="CD19" i="19" s="1"/>
  <c r="K19" i="19"/>
  <c r="AR19" i="19" s="1"/>
  <c r="BY19" i="19" s="1"/>
  <c r="E19" i="19"/>
  <c r="X18" i="19"/>
  <c r="S18" i="19"/>
  <c r="AZ18" i="19" s="1"/>
  <c r="CG18" i="19" s="1"/>
  <c r="M18" i="19"/>
  <c r="AT18" i="19" s="1"/>
  <c r="CA18" i="19" s="1"/>
  <c r="H18" i="19"/>
  <c r="AA17" i="19"/>
  <c r="BH17" i="19" s="1"/>
  <c r="CO17" i="19" s="1"/>
  <c r="U17" i="19"/>
  <c r="BB17" i="19" s="1"/>
  <c r="CI17" i="19" s="1"/>
  <c r="P17" i="19"/>
  <c r="AW17" i="19" s="1"/>
  <c r="CD17" i="19" s="1"/>
  <c r="K17" i="19"/>
  <c r="AR17" i="19" s="1"/>
  <c r="BY17" i="19" s="1"/>
  <c r="E17" i="19"/>
  <c r="AL17" i="19" s="1"/>
  <c r="BS17" i="19" s="1"/>
  <c r="X16" i="19"/>
  <c r="BE16" i="19" s="1"/>
  <c r="CL16" i="19" s="1"/>
  <c r="S16" i="19"/>
  <c r="AZ16" i="19" s="1"/>
  <c r="CG16" i="19" s="1"/>
  <c r="M16" i="19"/>
  <c r="AT16" i="19" s="1"/>
  <c r="CA16" i="19" s="1"/>
  <c r="H16" i="19"/>
  <c r="AO16" i="19" s="1"/>
  <c r="BV16" i="19" s="1"/>
  <c r="AA15" i="19"/>
  <c r="BH15" i="19" s="1"/>
  <c r="CO15" i="19" s="1"/>
  <c r="U15" i="19"/>
  <c r="BB15" i="19" s="1"/>
  <c r="CI15" i="19" s="1"/>
  <c r="P15" i="19"/>
  <c r="K15" i="19"/>
  <c r="AR15" i="19" s="1"/>
  <c r="BY15" i="19" s="1"/>
  <c r="E15" i="19"/>
  <c r="AL15" i="19" s="1"/>
  <c r="BS15" i="19" s="1"/>
  <c r="X14" i="19"/>
  <c r="BE14" i="19" s="1"/>
  <c r="CL14" i="19" s="1"/>
  <c r="S14" i="19"/>
  <c r="AZ14" i="19" s="1"/>
  <c r="CG14" i="19" s="1"/>
  <c r="M14" i="19"/>
  <c r="AT14" i="19" s="1"/>
  <c r="CA14" i="19" s="1"/>
  <c r="H14" i="19"/>
  <c r="AO14" i="19" s="1"/>
  <c r="BV14" i="19" s="1"/>
  <c r="AA13" i="19"/>
  <c r="BH13" i="19" s="1"/>
  <c r="CO13" i="19" s="1"/>
  <c r="U13" i="19"/>
  <c r="P13" i="19"/>
  <c r="AW13" i="19" s="1"/>
  <c r="CD13" i="19" s="1"/>
  <c r="K13" i="19"/>
  <c r="AR13" i="19" s="1"/>
  <c r="BY13" i="19" s="1"/>
  <c r="E13" i="19"/>
  <c r="AL13" i="19" s="1"/>
  <c r="BS13" i="19" s="1"/>
  <c r="X12" i="19"/>
  <c r="BE12" i="19" s="1"/>
  <c r="CL12" i="19" s="1"/>
  <c r="S12" i="19"/>
  <c r="AZ12" i="19" s="1"/>
  <c r="CG12" i="19" s="1"/>
  <c r="M12" i="19"/>
  <c r="AT12" i="19" s="1"/>
  <c r="CA12" i="19" s="1"/>
  <c r="H12" i="19"/>
  <c r="AO12" i="19" s="1"/>
  <c r="BV12" i="19" s="1"/>
  <c r="AA11" i="19"/>
  <c r="U11" i="19"/>
  <c r="BB11" i="19" s="1"/>
  <c r="CI11" i="19" s="1"/>
  <c r="P11" i="19"/>
  <c r="AW11" i="19" s="1"/>
  <c r="CD11" i="19" s="1"/>
  <c r="K11" i="19"/>
  <c r="AR11" i="19" s="1"/>
  <c r="BY11" i="19" s="1"/>
  <c r="E11" i="19"/>
  <c r="X10" i="19"/>
  <c r="BE10" i="19" s="1"/>
  <c r="CL10" i="19" s="1"/>
  <c r="S10" i="19"/>
  <c r="AZ10" i="19" s="1"/>
  <c r="CG10" i="19" s="1"/>
  <c r="M10" i="19"/>
  <c r="AT10" i="19" s="1"/>
  <c r="CA10" i="19" s="1"/>
  <c r="H10" i="19"/>
  <c r="AO10" i="19" s="1"/>
  <c r="BV10" i="19" s="1"/>
  <c r="AA9" i="19"/>
  <c r="BH9" i="19" s="1"/>
  <c r="CO9" i="19" s="1"/>
  <c r="U9" i="19"/>
  <c r="BB9" i="19" s="1"/>
  <c r="CI9" i="19" s="1"/>
  <c r="P9" i="19"/>
  <c r="AW9" i="19" s="1"/>
  <c r="CD9" i="19" s="1"/>
  <c r="K9" i="19"/>
  <c r="AR9" i="19" s="1"/>
  <c r="BY9" i="19" s="1"/>
  <c r="G9" i="19"/>
  <c r="AN9" i="19" s="1"/>
  <c r="BU9" i="19" s="1"/>
  <c r="AA8" i="19"/>
  <c r="BH8" i="19" s="1"/>
  <c r="CO8" i="19" s="1"/>
  <c r="W8" i="19"/>
  <c r="BD8" i="19" s="1"/>
  <c r="CK8" i="19" s="1"/>
  <c r="S8" i="19"/>
  <c r="AZ8" i="19" s="1"/>
  <c r="CG8" i="19" s="1"/>
  <c r="O8" i="19"/>
  <c r="AV8" i="19" s="1"/>
  <c r="CC8" i="19" s="1"/>
  <c r="K8" i="19"/>
  <c r="AR8" i="19" s="1"/>
  <c r="BY8" i="19" s="1"/>
  <c r="G8" i="19"/>
  <c r="AN8" i="19" s="1"/>
  <c r="BU8" i="19" s="1"/>
  <c r="AA7" i="19"/>
  <c r="BH7" i="19" s="1"/>
  <c r="CO7" i="19" s="1"/>
  <c r="W7" i="19"/>
  <c r="BD7" i="19" s="1"/>
  <c r="CK7" i="19" s="1"/>
  <c r="S7" i="19"/>
  <c r="AZ7" i="19" s="1"/>
  <c r="CG7" i="19" s="1"/>
  <c r="O7" i="19"/>
  <c r="AV7" i="19" s="1"/>
  <c r="CC7" i="19" s="1"/>
  <c r="K7" i="19"/>
  <c r="G7" i="19"/>
  <c r="AN7" i="19" s="1"/>
  <c r="BU7" i="19" s="1"/>
  <c r="AA6" i="19"/>
  <c r="BH6" i="19" s="1"/>
  <c r="CO6" i="19" s="1"/>
  <c r="W6" i="19"/>
  <c r="BD6" i="19" s="1"/>
  <c r="CK6" i="19" s="1"/>
  <c r="S6" i="19"/>
  <c r="AZ6" i="19" s="1"/>
  <c r="CG6" i="19" s="1"/>
  <c r="O6" i="19"/>
  <c r="AV6" i="19" s="1"/>
  <c r="CC6" i="19" s="1"/>
  <c r="K6" i="19"/>
  <c r="AR6" i="19" s="1"/>
  <c r="BY6" i="19" s="1"/>
  <c r="G6" i="19"/>
  <c r="AN6" i="19" s="1"/>
  <c r="BU6" i="19" s="1"/>
  <c r="AA5" i="19"/>
  <c r="W5" i="19"/>
  <c r="BD5" i="19" s="1"/>
  <c r="CK5" i="19" s="1"/>
  <c r="S5" i="19"/>
  <c r="AZ5" i="19" s="1"/>
  <c r="CG5" i="19" s="1"/>
  <c r="O26" i="19"/>
  <c r="AV26" i="19" s="1"/>
  <c r="CC26" i="19" s="1"/>
  <c r="S25" i="19"/>
  <c r="AZ25" i="19" s="1"/>
  <c r="CG25" i="19" s="1"/>
  <c r="S24" i="19"/>
  <c r="AZ24" i="19" s="1"/>
  <c r="CG24" i="19" s="1"/>
  <c r="W23" i="19"/>
  <c r="BD23" i="19" s="1"/>
  <c r="CK23" i="19" s="1"/>
  <c r="AA22" i="19"/>
  <c r="BH22" i="19" s="1"/>
  <c r="CO22" i="19" s="1"/>
  <c r="K22" i="19"/>
  <c r="X21" i="19"/>
  <c r="BE21" i="19" s="1"/>
  <c r="CL21" i="19" s="1"/>
  <c r="O21" i="19"/>
  <c r="AV21" i="19" s="1"/>
  <c r="CC21" i="19" s="1"/>
  <c r="I21" i="19"/>
  <c r="AP21" i="19" s="1"/>
  <c r="BW21" i="19" s="1"/>
  <c r="D21" i="19"/>
  <c r="W20" i="19"/>
  <c r="BD20" i="19" s="1"/>
  <c r="CK20" i="19" s="1"/>
  <c r="Q20" i="19"/>
  <c r="AX20" i="19" s="1"/>
  <c r="CE20" i="19" s="1"/>
  <c r="L20" i="19"/>
  <c r="AS20" i="19" s="1"/>
  <c r="BZ20" i="19" s="1"/>
  <c r="G20" i="19"/>
  <c r="Y19" i="19"/>
  <c r="BF19" i="19" s="1"/>
  <c r="CM19" i="19" s="1"/>
  <c r="T19" i="19"/>
  <c r="BA19" i="19" s="1"/>
  <c r="CH19" i="19" s="1"/>
  <c r="O19" i="19"/>
  <c r="AV19" i="19" s="1"/>
  <c r="CC19" i="19" s="1"/>
  <c r="I19" i="19"/>
  <c r="AP19" i="19" s="1"/>
  <c r="BW19" i="19" s="1"/>
  <c r="D19" i="19"/>
  <c r="W18" i="19"/>
  <c r="BD18" i="19" s="1"/>
  <c r="CK18" i="19" s="1"/>
  <c r="Q18" i="19"/>
  <c r="AX18" i="19" s="1"/>
  <c r="CE18" i="19" s="1"/>
  <c r="L18" i="19"/>
  <c r="G18" i="19"/>
  <c r="AN18" i="19" s="1"/>
  <c r="BU18" i="19" s="1"/>
  <c r="Y17" i="19"/>
  <c r="BF17" i="19" s="1"/>
  <c r="CM17" i="19" s="1"/>
  <c r="T17" i="19"/>
  <c r="BA17" i="19" s="1"/>
  <c r="CH17" i="19" s="1"/>
  <c r="O17" i="19"/>
  <c r="I17" i="19"/>
  <c r="AP17" i="19" s="1"/>
  <c r="BW17" i="19" s="1"/>
  <c r="D17" i="19"/>
  <c r="W16" i="19"/>
  <c r="BD16" i="19" s="1"/>
  <c r="CK16" i="19" s="1"/>
  <c r="Q16" i="19"/>
  <c r="L16" i="19"/>
  <c r="AS16" i="19" s="1"/>
  <c r="BZ16" i="19" s="1"/>
  <c r="G16" i="19"/>
  <c r="AN16" i="19" s="1"/>
  <c r="BU16" i="19" s="1"/>
  <c r="Y15" i="19"/>
  <c r="BF15" i="19" s="1"/>
  <c r="CM15" i="19" s="1"/>
  <c r="T15" i="19"/>
  <c r="BA15" i="19" s="1"/>
  <c r="CH15" i="19" s="1"/>
  <c r="O15" i="19"/>
  <c r="AV15" i="19" s="1"/>
  <c r="CC15" i="19" s="1"/>
  <c r="I15" i="19"/>
  <c r="AP15" i="19" s="1"/>
  <c r="BW15" i="19" s="1"/>
  <c r="D15" i="19"/>
  <c r="W14" i="19"/>
  <c r="BD14" i="19" s="1"/>
  <c r="CK14" i="19" s="1"/>
  <c r="Q14" i="19"/>
  <c r="AX14" i="19" s="1"/>
  <c r="CE14" i="19" s="1"/>
  <c r="L14" i="19"/>
  <c r="AS14" i="19" s="1"/>
  <c r="BZ14" i="19" s="1"/>
  <c r="G14" i="19"/>
  <c r="AN14" i="19" s="1"/>
  <c r="BU14" i="19" s="1"/>
  <c r="Y13" i="19"/>
  <c r="BF13" i="19" s="1"/>
  <c r="CM13" i="19" s="1"/>
  <c r="T13" i="19"/>
  <c r="BA13" i="19" s="1"/>
  <c r="CH13" i="19" s="1"/>
  <c r="O13" i="19"/>
  <c r="AV13" i="19" s="1"/>
  <c r="CC13" i="19" s="1"/>
  <c r="I13" i="19"/>
  <c r="AP13" i="19" s="1"/>
  <c r="BW13" i="19" s="1"/>
  <c r="D13" i="19"/>
  <c r="W12" i="19"/>
  <c r="BD12" i="19" s="1"/>
  <c r="CK12" i="19" s="1"/>
  <c r="Q12" i="19"/>
  <c r="AX12" i="19" s="1"/>
  <c r="CE12" i="19" s="1"/>
  <c r="L12" i="19"/>
  <c r="AS12" i="19" s="1"/>
  <c r="BZ12" i="19" s="1"/>
  <c r="G12" i="19"/>
  <c r="AN12" i="19" s="1"/>
  <c r="BU12" i="19" s="1"/>
  <c r="Y11" i="19"/>
  <c r="BF11" i="19" s="1"/>
  <c r="CM11" i="19" s="1"/>
  <c r="T11" i="19"/>
  <c r="BA11" i="19" s="1"/>
  <c r="CH11" i="19" s="1"/>
  <c r="O11" i="19"/>
  <c r="AV11" i="19" s="1"/>
  <c r="CC11" i="19" s="1"/>
  <c r="I11" i="19"/>
  <c r="D11" i="19"/>
  <c r="W10" i="19"/>
  <c r="BD10" i="19" s="1"/>
  <c r="CK10" i="19" s="1"/>
  <c r="Q10" i="19"/>
  <c r="AX10" i="19" s="1"/>
  <c r="CE10" i="19" s="1"/>
  <c r="L10" i="19"/>
  <c r="AS10" i="19" s="1"/>
  <c r="BZ10" i="19" s="1"/>
  <c r="G10" i="19"/>
  <c r="AN10" i="19" s="1"/>
  <c r="BU10" i="19" s="1"/>
  <c r="Y9" i="19"/>
  <c r="BF9" i="19" s="1"/>
  <c r="CM9" i="19" s="1"/>
  <c r="T9" i="19"/>
  <c r="BA9" i="19" s="1"/>
  <c r="CH9" i="19" s="1"/>
  <c r="O9" i="19"/>
  <c r="J9" i="19"/>
  <c r="AQ9" i="19" s="1"/>
  <c r="BX9" i="19" s="1"/>
  <c r="F9" i="19"/>
  <c r="AM9" i="19" s="1"/>
  <c r="BT9" i="19" s="1"/>
  <c r="Z8" i="19"/>
  <c r="BG8" i="19" s="1"/>
  <c r="CN8" i="19" s="1"/>
  <c r="V8" i="19"/>
  <c r="BC8" i="19" s="1"/>
  <c r="CJ8" i="19" s="1"/>
  <c r="R8" i="19"/>
  <c r="AY8" i="19" s="1"/>
  <c r="CF8" i="19" s="1"/>
  <c r="N8" i="19"/>
  <c r="AU8" i="19" s="1"/>
  <c r="CB8" i="19" s="1"/>
  <c r="J8" i="19"/>
  <c r="AQ8" i="19" s="1"/>
  <c r="BX8" i="19" s="1"/>
  <c r="F8" i="19"/>
  <c r="Z7" i="19"/>
  <c r="BG7" i="19" s="1"/>
  <c r="CN7" i="19" s="1"/>
  <c r="V7" i="19"/>
  <c r="BC7" i="19" s="1"/>
  <c r="CJ7" i="19" s="1"/>
  <c r="R7" i="19"/>
  <c r="AY7" i="19" s="1"/>
  <c r="CF7" i="19" s="1"/>
  <c r="N7" i="19"/>
  <c r="AU7" i="19" s="1"/>
  <c r="CB7" i="19" s="1"/>
  <c r="J7" i="19"/>
  <c r="AQ7" i="19" s="1"/>
  <c r="BX7" i="19" s="1"/>
  <c r="F7" i="19"/>
  <c r="AM7" i="19" s="1"/>
  <c r="BT7" i="19" s="1"/>
  <c r="Z6" i="19"/>
  <c r="BG6" i="19" s="1"/>
  <c r="CN6" i="19" s="1"/>
  <c r="V6" i="19"/>
  <c r="BC6" i="19" s="1"/>
  <c r="CJ6" i="19" s="1"/>
  <c r="R6" i="19"/>
  <c r="AY6" i="19" s="1"/>
  <c r="CF6" i="19" s="1"/>
  <c r="N6" i="19"/>
  <c r="AU6" i="19" s="1"/>
  <c r="CB6" i="19" s="1"/>
  <c r="J6" i="19"/>
  <c r="AQ6" i="19" s="1"/>
  <c r="BX6" i="19" s="1"/>
  <c r="F6" i="19"/>
  <c r="AM6" i="19" s="1"/>
  <c r="BT6" i="19" s="1"/>
  <c r="Z5" i="19"/>
  <c r="BG5" i="19" s="1"/>
  <c r="CN5" i="19" s="1"/>
  <c r="V5" i="19"/>
  <c r="BC5" i="19" s="1"/>
  <c r="CJ5" i="19" s="1"/>
  <c r="R5" i="19"/>
  <c r="AY5" i="19" s="1"/>
  <c r="CF5" i="19" s="1"/>
  <c r="N5" i="19"/>
  <c r="J5" i="19"/>
  <c r="AQ5" i="19" s="1"/>
  <c r="BX5" i="19" s="1"/>
  <c r="F5" i="19"/>
  <c r="AM5" i="19" s="1"/>
  <c r="BT5" i="19" s="1"/>
  <c r="Z4" i="19"/>
  <c r="BG4" i="19" s="1"/>
  <c r="CN4" i="19" s="1"/>
  <c r="V4" i="19"/>
  <c r="R4" i="19"/>
  <c r="AY4" i="19" s="1"/>
  <c r="CF4" i="19" s="1"/>
  <c r="N4" i="19"/>
  <c r="AU4" i="19" s="1"/>
  <c r="CB4" i="19" s="1"/>
  <c r="J4" i="19"/>
  <c r="AQ4" i="19" s="1"/>
  <c r="BX4" i="19" s="1"/>
  <c r="F4" i="19"/>
  <c r="Z3" i="19"/>
  <c r="V3" i="19"/>
  <c r="R3" i="19"/>
  <c r="N3" i="19"/>
  <c r="J3" i="19"/>
  <c r="F3" i="19"/>
  <c r="K26" i="19"/>
  <c r="AR26" i="19" s="1"/>
  <c r="BY26" i="19" s="1"/>
  <c r="K25" i="19"/>
  <c r="O24" i="19"/>
  <c r="AV24" i="19" s="1"/>
  <c r="CC24" i="19" s="1"/>
  <c r="S23" i="19"/>
  <c r="AZ23" i="19" s="1"/>
  <c r="CG23" i="19" s="1"/>
  <c r="S22" i="19"/>
  <c r="AZ22" i="19" s="1"/>
  <c r="CG22" i="19" s="1"/>
  <c r="H22" i="19"/>
  <c r="AO22" i="19" s="1"/>
  <c r="BV22" i="19" s="1"/>
  <c r="W21" i="19"/>
  <c r="BD21" i="19" s="1"/>
  <c r="CK21" i="19" s="1"/>
  <c r="M21" i="19"/>
  <c r="AT21" i="19" s="1"/>
  <c r="CA21" i="19" s="1"/>
  <c r="H21" i="19"/>
  <c r="AO21" i="19" s="1"/>
  <c r="BV21" i="19" s="1"/>
  <c r="AA20" i="19"/>
  <c r="U20" i="19"/>
  <c r="BB20" i="19" s="1"/>
  <c r="CI20" i="19" s="1"/>
  <c r="P20" i="19"/>
  <c r="AW20" i="19" s="1"/>
  <c r="CD20" i="19" s="1"/>
  <c r="K20" i="19"/>
  <c r="AR20" i="19" s="1"/>
  <c r="BY20" i="19" s="1"/>
  <c r="E20" i="19"/>
  <c r="X19" i="19"/>
  <c r="BE19" i="19" s="1"/>
  <c r="CL19" i="19" s="1"/>
  <c r="S19" i="19"/>
  <c r="AZ19" i="19" s="1"/>
  <c r="CG19" i="19" s="1"/>
  <c r="M19" i="19"/>
  <c r="AT19" i="19" s="1"/>
  <c r="CA19" i="19" s="1"/>
  <c r="H19" i="19"/>
  <c r="AA18" i="19"/>
  <c r="BH18" i="19" s="1"/>
  <c r="CO18" i="19" s="1"/>
  <c r="U18" i="19"/>
  <c r="BB18" i="19" s="1"/>
  <c r="CI18" i="19" s="1"/>
  <c r="P18" i="19"/>
  <c r="AW18" i="19" s="1"/>
  <c r="CD18" i="19" s="1"/>
  <c r="K18" i="19"/>
  <c r="AR18" i="19" s="1"/>
  <c r="BY18" i="19" s="1"/>
  <c r="E18" i="19"/>
  <c r="AL18" i="19" s="1"/>
  <c r="BS18" i="19" s="1"/>
  <c r="X17" i="19"/>
  <c r="BE17" i="19" s="1"/>
  <c r="CL17" i="19" s="1"/>
  <c r="S17" i="19"/>
  <c r="AZ17" i="19" s="1"/>
  <c r="CG17" i="19" s="1"/>
  <c r="M17" i="19"/>
  <c r="AT17" i="19" s="1"/>
  <c r="CA17" i="19" s="1"/>
  <c r="H17" i="19"/>
  <c r="AO17" i="19" s="1"/>
  <c r="BV17" i="19" s="1"/>
  <c r="AA16" i="19"/>
  <c r="BH16" i="19" s="1"/>
  <c r="CO16" i="19" s="1"/>
  <c r="U16" i="19"/>
  <c r="BB16" i="19" s="1"/>
  <c r="CI16" i="19" s="1"/>
  <c r="P16" i="19"/>
  <c r="AW16" i="19" s="1"/>
  <c r="CD16" i="19" s="1"/>
  <c r="K16" i="19"/>
  <c r="AR16" i="19" s="1"/>
  <c r="BY16" i="19" s="1"/>
  <c r="E16" i="19"/>
  <c r="AL16" i="19" s="1"/>
  <c r="BS16" i="19" s="1"/>
  <c r="X15" i="19"/>
  <c r="BE15" i="19" s="1"/>
  <c r="CL15" i="19" s="1"/>
  <c r="S15" i="19"/>
  <c r="M15" i="19"/>
  <c r="AT15" i="19" s="1"/>
  <c r="CA15" i="19" s="1"/>
  <c r="H15" i="19"/>
  <c r="AO15" i="19" s="1"/>
  <c r="BV15" i="19" s="1"/>
  <c r="AA14" i="19"/>
  <c r="BH14" i="19" s="1"/>
  <c r="CO14" i="19" s="1"/>
  <c r="U14" i="19"/>
  <c r="BB14" i="19" s="1"/>
  <c r="CI14" i="19" s="1"/>
  <c r="P14" i="19"/>
  <c r="AW14" i="19" s="1"/>
  <c r="CD14" i="19" s="1"/>
  <c r="K14" i="19"/>
  <c r="AR14" i="19" s="1"/>
  <c r="BY14" i="19" s="1"/>
  <c r="E14" i="19"/>
  <c r="AL14" i="19" s="1"/>
  <c r="BS14" i="19" s="1"/>
  <c r="X13" i="19"/>
  <c r="S13" i="19"/>
  <c r="AZ13" i="19" s="1"/>
  <c r="CG13" i="19" s="1"/>
  <c r="M13" i="19"/>
  <c r="AT13" i="19" s="1"/>
  <c r="CA13" i="19" s="1"/>
  <c r="H13" i="19"/>
  <c r="AO13" i="19" s="1"/>
  <c r="BV13" i="19" s="1"/>
  <c r="AA12" i="19"/>
  <c r="U12" i="19"/>
  <c r="BB12" i="19" s="1"/>
  <c r="CI12" i="19" s="1"/>
  <c r="P12" i="19"/>
  <c r="AW12" i="19" s="1"/>
  <c r="CD12" i="19" s="1"/>
  <c r="K12" i="19"/>
  <c r="AR12" i="19" s="1"/>
  <c r="BY12" i="19" s="1"/>
  <c r="E12" i="19"/>
  <c r="X11" i="19"/>
  <c r="BE11" i="19" s="1"/>
  <c r="CL11" i="19" s="1"/>
  <c r="S11" i="19"/>
  <c r="AZ11" i="19" s="1"/>
  <c r="CG11" i="19" s="1"/>
  <c r="M11" i="19"/>
  <c r="AT11" i="19" s="1"/>
  <c r="CA11" i="19" s="1"/>
  <c r="H11" i="19"/>
  <c r="AO11" i="19" s="1"/>
  <c r="BV11" i="19" s="1"/>
  <c r="AA10" i="19"/>
  <c r="BH10" i="19" s="1"/>
  <c r="CO10" i="19" s="1"/>
  <c r="U10" i="19"/>
  <c r="BB10" i="19" s="1"/>
  <c r="CI10" i="19" s="1"/>
  <c r="P10" i="19"/>
  <c r="AW10" i="19" s="1"/>
  <c r="CD10" i="19" s="1"/>
  <c r="K10" i="19"/>
  <c r="AR10" i="19" s="1"/>
  <c r="BY10" i="19" s="1"/>
  <c r="E10" i="19"/>
  <c r="AL10" i="19" s="1"/>
  <c r="BS10" i="19" s="1"/>
  <c r="X9" i="19"/>
  <c r="BE9" i="19" s="1"/>
  <c r="CL9" i="19" s="1"/>
  <c r="S9" i="19"/>
  <c r="AZ9" i="19" s="1"/>
  <c r="CG9" i="19" s="1"/>
  <c r="M9" i="19"/>
  <c r="AT9" i="19" s="1"/>
  <c r="CA9" i="19" s="1"/>
  <c r="I9" i="19"/>
  <c r="AP9" i="19" s="1"/>
  <c r="BW9" i="19" s="1"/>
  <c r="E9" i="19"/>
  <c r="AL9" i="19" s="1"/>
  <c r="BS9" i="19" s="1"/>
  <c r="Y8" i="19"/>
  <c r="BF8" i="19" s="1"/>
  <c r="CM8" i="19" s="1"/>
  <c r="U8" i="19"/>
  <c r="Q8" i="19"/>
  <c r="AX8" i="19" s="1"/>
  <c r="CE8" i="19" s="1"/>
  <c r="M8" i="19"/>
  <c r="AT8" i="19" s="1"/>
  <c r="CA8" i="19" s="1"/>
  <c r="I8" i="19"/>
  <c r="AP8" i="19" s="1"/>
  <c r="BW8" i="19" s="1"/>
  <c r="E8" i="19"/>
  <c r="Y7" i="19"/>
  <c r="BF7" i="19" s="1"/>
  <c r="CM7" i="19" s="1"/>
  <c r="U7" i="19"/>
  <c r="BB7" i="19" s="1"/>
  <c r="CI7" i="19" s="1"/>
  <c r="Q7" i="19"/>
  <c r="AX7" i="19" s="1"/>
  <c r="CE7" i="19" s="1"/>
  <c r="M7" i="19"/>
  <c r="I7" i="19"/>
  <c r="AP7" i="19" s="1"/>
  <c r="BW7" i="19" s="1"/>
  <c r="E7" i="19"/>
  <c r="AL7" i="19" s="1"/>
  <c r="BS7" i="19" s="1"/>
  <c r="Y6" i="19"/>
  <c r="BF6" i="19" s="1"/>
  <c r="CM6" i="19" s="1"/>
  <c r="U6" i="19"/>
  <c r="Q6" i="19"/>
  <c r="AX6" i="19" s="1"/>
  <c r="CE6" i="19" s="1"/>
  <c r="M6" i="19"/>
  <c r="AT6" i="19" s="1"/>
  <c r="CA6" i="19" s="1"/>
  <c r="I6" i="19"/>
  <c r="AP6" i="19" s="1"/>
  <c r="BW6" i="19" s="1"/>
  <c r="E6" i="19"/>
  <c r="AL6" i="19" s="1"/>
  <c r="BS6" i="19" s="1"/>
  <c r="Y5" i="19"/>
  <c r="BF5" i="19" s="1"/>
  <c r="CM5" i="19" s="1"/>
  <c r="U5" i="19"/>
  <c r="BB5" i="19" s="1"/>
  <c r="CI5" i="19" s="1"/>
  <c r="Q5" i="19"/>
  <c r="AX5" i="19" s="1"/>
  <c r="CE5" i="19" s="1"/>
  <c r="M5" i="19"/>
  <c r="AT5" i="19" s="1"/>
  <c r="CA5" i="19" s="1"/>
  <c r="I5" i="19"/>
  <c r="AP5" i="19" s="1"/>
  <c r="BW5" i="19" s="1"/>
  <c r="E5" i="19"/>
  <c r="AL5" i="19" s="1"/>
  <c r="BS5" i="19" s="1"/>
  <c r="Y4" i="19"/>
  <c r="BF4" i="19" s="1"/>
  <c r="CM4" i="19" s="1"/>
  <c r="U4" i="19"/>
  <c r="Q4" i="19"/>
  <c r="AX4" i="19" s="1"/>
  <c r="CE4" i="19" s="1"/>
  <c r="M4" i="19"/>
  <c r="AT4" i="19" s="1"/>
  <c r="CA4" i="19" s="1"/>
  <c r="I4" i="19"/>
  <c r="AP4" i="19" s="1"/>
  <c r="BW4" i="19" s="1"/>
  <c r="E4" i="19"/>
  <c r="Y3" i="19"/>
  <c r="U3" i="19"/>
  <c r="Q3" i="19"/>
  <c r="M3" i="19"/>
  <c r="I3" i="19"/>
  <c r="E3" i="19"/>
  <c r="K3" i="19"/>
  <c r="S3" i="19"/>
  <c r="AA3" i="19"/>
  <c r="K4" i="19"/>
  <c r="AR4" i="19" s="1"/>
  <c r="BY4" i="19" s="1"/>
  <c r="S4" i="19"/>
  <c r="AZ4" i="19" s="1"/>
  <c r="CG4" i="19" s="1"/>
  <c r="AA4" i="19"/>
  <c r="K5" i="19"/>
  <c r="AR5" i="19" s="1"/>
  <c r="BY5" i="19" s="1"/>
  <c r="T5" i="19"/>
  <c r="BA5" i="19" s="1"/>
  <c r="CH5" i="19" s="1"/>
  <c r="L6" i="19"/>
  <c r="AS6" i="19" s="1"/>
  <c r="BZ6" i="19" s="1"/>
  <c r="D7" i="19"/>
  <c r="T7" i="19"/>
  <c r="BA7" i="19" s="1"/>
  <c r="CH7" i="19" s="1"/>
  <c r="L8" i="19"/>
  <c r="AS8" i="19" s="1"/>
  <c r="BZ8" i="19" s="1"/>
  <c r="D9" i="19"/>
  <c r="W9" i="19"/>
  <c r="T10" i="19"/>
  <c r="BA10" i="19" s="1"/>
  <c r="CH10" i="19" s="1"/>
  <c r="Q11" i="19"/>
  <c r="AX11" i="19" s="1"/>
  <c r="CE11" i="19" s="1"/>
  <c r="O12" i="19"/>
  <c r="AV12" i="19" s="1"/>
  <c r="CC12" i="19" s="1"/>
  <c r="L13" i="19"/>
  <c r="AS13" i="19" s="1"/>
  <c r="BZ13" i="19" s="1"/>
  <c r="I14" i="19"/>
  <c r="AP14" i="19" s="1"/>
  <c r="BW14" i="19" s="1"/>
  <c r="G15" i="19"/>
  <c r="AN15" i="19" s="1"/>
  <c r="BU15" i="19" s="1"/>
  <c r="D16" i="19"/>
  <c r="Y16" i="19"/>
  <c r="W17" i="19"/>
  <c r="BD17" i="19" s="1"/>
  <c r="CK17" i="19" s="1"/>
  <c r="T18" i="19"/>
  <c r="BA18" i="19" s="1"/>
  <c r="CH18" i="19" s="1"/>
  <c r="Q19" i="19"/>
  <c r="AX19" i="19" s="1"/>
  <c r="CE19" i="19" s="1"/>
  <c r="O20" i="19"/>
  <c r="L21" i="19"/>
  <c r="AS21" i="19" s="1"/>
  <c r="BZ21" i="19" s="1"/>
  <c r="K23" i="19"/>
  <c r="AR23" i="19" s="1"/>
  <c r="BY23" i="19" s="1"/>
  <c r="AA26" i="19"/>
  <c r="BH26" i="19" s="1"/>
  <c r="CO26" i="19" s="1"/>
  <c r="D3" i="19"/>
  <c r="L3" i="19"/>
  <c r="T3" i="19"/>
  <c r="D4" i="19"/>
  <c r="L4" i="19"/>
  <c r="T4" i="19"/>
  <c r="BA4" i="19" s="1"/>
  <c r="CH4" i="19" s="1"/>
  <c r="D5" i="19"/>
  <c r="L5" i="19"/>
  <c r="AS5" i="19" s="1"/>
  <c r="BZ5" i="19" s="1"/>
  <c r="X5" i="19"/>
  <c r="BE5" i="19" s="1"/>
  <c r="CL5" i="19" s="1"/>
  <c r="P6" i="19"/>
  <c r="AW6" i="19" s="1"/>
  <c r="CD6" i="19" s="1"/>
  <c r="H7" i="19"/>
  <c r="AO7" i="19" s="1"/>
  <c r="BV7" i="19" s="1"/>
  <c r="X7" i="19"/>
  <c r="BE7" i="19" s="1"/>
  <c r="CL7" i="19" s="1"/>
  <c r="P8" i="19"/>
  <c r="AW8" i="19" s="1"/>
  <c r="CD8" i="19" s="1"/>
  <c r="H9" i="19"/>
  <c r="AO9" i="19" s="1"/>
  <c r="BV9" i="19" s="1"/>
  <c r="D10" i="19"/>
  <c r="Y10" i="19"/>
  <c r="BF10" i="19" s="1"/>
  <c r="CM10" i="19" s="1"/>
  <c r="W11" i="19"/>
  <c r="T12" i="19"/>
  <c r="BA12" i="19" s="1"/>
  <c r="CH12" i="19" s="1"/>
  <c r="Q13" i="19"/>
  <c r="AX13" i="19" s="1"/>
  <c r="CE13" i="19" s="1"/>
  <c r="O14" i="19"/>
  <c r="AV14" i="19" s="1"/>
  <c r="CC14" i="19" s="1"/>
  <c r="L15" i="19"/>
  <c r="AS15" i="19" s="1"/>
  <c r="BZ15" i="19" s="1"/>
  <c r="I16" i="19"/>
  <c r="AP16" i="19" s="1"/>
  <c r="BW16" i="19" s="1"/>
  <c r="G17" i="19"/>
  <c r="AN17" i="19" s="1"/>
  <c r="BU17" i="19" s="1"/>
  <c r="D18" i="19"/>
  <c r="Y18" i="19"/>
  <c r="BF18" i="19" s="1"/>
  <c r="CM18" i="19" s="1"/>
  <c r="W19" i="19"/>
  <c r="BD19" i="19" s="1"/>
  <c r="CK19" i="19" s="1"/>
  <c r="T20" i="19"/>
  <c r="BA20" i="19" s="1"/>
  <c r="CH20" i="19" s="1"/>
  <c r="S21" i="19"/>
  <c r="AZ21" i="19" s="1"/>
  <c r="CG21" i="19" s="1"/>
  <c r="K24" i="19"/>
  <c r="AR24" i="19" s="1"/>
  <c r="BY24" i="19" s="1"/>
  <c r="G3" i="19"/>
  <c r="O3" i="19"/>
  <c r="W3" i="19"/>
  <c r="G4" i="19"/>
  <c r="O4" i="19"/>
  <c r="AV4" i="19" s="1"/>
  <c r="CC4" i="19" s="1"/>
  <c r="W4" i="19"/>
  <c r="BD4" i="19" s="1"/>
  <c r="CK4" i="19" s="1"/>
  <c r="G5" i="19"/>
  <c r="AN5" i="19" s="1"/>
  <c r="BU5" i="19" s="1"/>
  <c r="O5" i="19"/>
  <c r="AV5" i="19" s="1"/>
  <c r="CC5" i="19" s="1"/>
  <c r="D6" i="19"/>
  <c r="T6" i="19"/>
  <c r="BA6" i="19" s="1"/>
  <c r="CH6" i="19" s="1"/>
  <c r="L7" i="19"/>
  <c r="AS7" i="19" s="1"/>
  <c r="BZ7" i="19" s="1"/>
  <c r="D8" i="19"/>
  <c r="T8" i="19"/>
  <c r="BA8" i="19" s="1"/>
  <c r="CH8" i="19" s="1"/>
  <c r="L9" i="19"/>
  <c r="AS9" i="19" s="1"/>
  <c r="BZ9" i="19" s="1"/>
  <c r="I10" i="19"/>
  <c r="AP10" i="19" s="1"/>
  <c r="BW10" i="19" s="1"/>
  <c r="G11" i="19"/>
  <c r="AN11" i="19" s="1"/>
  <c r="BU11" i="19" s="1"/>
  <c r="D12" i="19"/>
  <c r="Y12" i="19"/>
  <c r="BF12" i="19" s="1"/>
  <c r="CM12" i="19" s="1"/>
  <c r="W13" i="19"/>
  <c r="BD13" i="19" s="1"/>
  <c r="CK13" i="19" s="1"/>
  <c r="T14" i="19"/>
  <c r="Q15" i="19"/>
  <c r="AX15" i="19" s="1"/>
  <c r="CE15" i="19" s="1"/>
  <c r="O16" i="19"/>
  <c r="AV16" i="19" s="1"/>
  <c r="CC16" i="19" s="1"/>
  <c r="L17" i="19"/>
  <c r="AS17" i="19" s="1"/>
  <c r="BZ17" i="19" s="1"/>
  <c r="I18" i="19"/>
  <c r="AP18" i="19" s="1"/>
  <c r="BW18" i="19" s="1"/>
  <c r="G19" i="19"/>
  <c r="AN19" i="19" s="1"/>
  <c r="BU19" i="19" s="1"/>
  <c r="D20" i="19"/>
  <c r="Y20" i="19"/>
  <c r="BF20" i="19" s="1"/>
  <c r="CM20" i="19" s="1"/>
  <c r="G22" i="19"/>
  <c r="G25" i="19"/>
  <c r="AN25" i="19" s="1"/>
  <c r="BU25" i="19" s="1"/>
  <c r="H3" i="19"/>
  <c r="P3" i="19"/>
  <c r="X3" i="19"/>
  <c r="H4" i="19"/>
  <c r="AO4" i="19" s="1"/>
  <c r="BV4" i="19" s="1"/>
  <c r="P4" i="19"/>
  <c r="AW4" i="19" s="1"/>
  <c r="CD4" i="19" s="1"/>
  <c r="X4" i="19"/>
  <c r="BE4" i="19" s="1"/>
  <c r="CL4" i="19" s="1"/>
  <c r="H5" i="19"/>
  <c r="P5" i="19"/>
  <c r="AW5" i="19" s="1"/>
  <c r="CD5" i="19" s="1"/>
  <c r="H6" i="19"/>
  <c r="AO6" i="19" s="1"/>
  <c r="BV6" i="19" s="1"/>
  <c r="X6" i="19"/>
  <c r="BE6" i="19" s="1"/>
  <c r="CL6" i="19" s="1"/>
  <c r="P7" i="19"/>
  <c r="AW7" i="19" s="1"/>
  <c r="CD7" i="19" s="1"/>
  <c r="H8" i="19"/>
  <c r="AO8" i="19" s="1"/>
  <c r="BV8" i="19" s="1"/>
  <c r="X8" i="19"/>
  <c r="BE8" i="19" s="1"/>
  <c r="CL8" i="19" s="1"/>
  <c r="Q9" i="19"/>
  <c r="AX9" i="19" s="1"/>
  <c r="CE9" i="19" s="1"/>
  <c r="O10" i="19"/>
  <c r="L11" i="19"/>
  <c r="AS11" i="19" s="1"/>
  <c r="BZ11" i="19" s="1"/>
  <c r="I12" i="19"/>
  <c r="AP12" i="19" s="1"/>
  <c r="BW12" i="19" s="1"/>
  <c r="G13" i="19"/>
  <c r="AN13" i="19" s="1"/>
  <c r="BU13" i="19" s="1"/>
  <c r="D14" i="19"/>
  <c r="Y14" i="19"/>
  <c r="BF14" i="19" s="1"/>
  <c r="CM14" i="19" s="1"/>
  <c r="W15" i="19"/>
  <c r="BD15" i="19" s="1"/>
  <c r="CK15" i="19" s="1"/>
  <c r="T16" i="19"/>
  <c r="BA16" i="19" s="1"/>
  <c r="CH16" i="19" s="1"/>
  <c r="Q17" i="19"/>
  <c r="AX17" i="19" s="1"/>
  <c r="CE17" i="19" s="1"/>
  <c r="O18" i="19"/>
  <c r="AV18" i="19" s="1"/>
  <c r="CC18" i="19" s="1"/>
  <c r="L19" i="19"/>
  <c r="AS19" i="19" s="1"/>
  <c r="BZ19" i="19" s="1"/>
  <c r="I20" i="19"/>
  <c r="AP20" i="19" s="1"/>
  <c r="BW20" i="19" s="1"/>
  <c r="G21" i="19"/>
  <c r="P22" i="19"/>
  <c r="AW22" i="19" s="1"/>
  <c r="CD22" i="19" s="1"/>
  <c r="AA25" i="19"/>
  <c r="BH25" i="19" s="1"/>
  <c r="CO25" i="19" s="1"/>
  <c r="Z45" i="19"/>
  <c r="V45" i="19"/>
  <c r="R45" i="19"/>
  <c r="N45" i="19"/>
  <c r="J45" i="19"/>
  <c r="F45" i="19"/>
  <c r="Y45" i="19"/>
  <c r="U45" i="19"/>
  <c r="Q45" i="19"/>
  <c r="M45" i="19"/>
  <c r="I45" i="19"/>
  <c r="E45" i="19"/>
  <c r="X45" i="19"/>
  <c r="T45" i="19"/>
  <c r="P45" i="19"/>
  <c r="L45" i="19"/>
  <c r="H45" i="19"/>
  <c r="D45" i="19"/>
  <c r="S45" i="19"/>
  <c r="G45" i="19"/>
  <c r="W45" i="19"/>
  <c r="K45" i="19"/>
  <c r="AA45" i="19"/>
  <c r="G32" i="19"/>
  <c r="AN32" i="19" s="1"/>
  <c r="BU32" i="19" s="1"/>
  <c r="K32" i="19"/>
  <c r="AR32" i="19" s="1"/>
  <c r="BY32" i="19" s="1"/>
  <c r="O32" i="19"/>
  <c r="AV32" i="19" s="1"/>
  <c r="CC32" i="19" s="1"/>
  <c r="S32" i="19"/>
  <c r="AZ32" i="19" s="1"/>
  <c r="CG32" i="19" s="1"/>
  <c r="W32" i="19"/>
  <c r="BD32" i="19" s="1"/>
  <c r="CK32" i="19" s="1"/>
  <c r="AA32" i="19"/>
  <c r="BH32" i="19" s="1"/>
  <c r="CO32" i="19" s="1"/>
  <c r="G38" i="19"/>
  <c r="K38" i="19"/>
  <c r="AR38" i="19" s="1"/>
  <c r="O38" i="19"/>
  <c r="AV38" i="19" s="1"/>
  <c r="S38" i="19"/>
  <c r="AZ38" i="19" s="1"/>
  <c r="W38" i="19"/>
  <c r="BD38" i="19" s="1"/>
  <c r="F39" i="19"/>
  <c r="AM39" i="19" s="1"/>
  <c r="BT39" i="19" s="1"/>
  <c r="J39" i="19"/>
  <c r="AQ39" i="19" s="1"/>
  <c r="BX39" i="19" s="1"/>
  <c r="N39" i="19"/>
  <c r="AU39" i="19" s="1"/>
  <c r="CB39" i="19" s="1"/>
  <c r="R39" i="19"/>
  <c r="AY39" i="19" s="1"/>
  <c r="CF39" i="19" s="1"/>
  <c r="V39" i="19"/>
  <c r="BC39" i="19" s="1"/>
  <c r="CJ39" i="19" s="1"/>
  <c r="Z39" i="19"/>
  <c r="BG39" i="19" s="1"/>
  <c r="CN39" i="19" s="1"/>
  <c r="E40" i="19"/>
  <c r="AL40" i="19" s="1"/>
  <c r="BS40" i="19" s="1"/>
  <c r="I40" i="19"/>
  <c r="M40" i="19"/>
  <c r="AT40" i="19" s="1"/>
  <c r="CA40" i="19" s="1"/>
  <c r="Q40" i="19"/>
  <c r="AX40" i="19" s="1"/>
  <c r="CE40" i="19" s="1"/>
  <c r="U40" i="19"/>
  <c r="BB40" i="19" s="1"/>
  <c r="CI40" i="19" s="1"/>
  <c r="Y40" i="19"/>
  <c r="BF40" i="19" s="1"/>
  <c r="CM40" i="19" s="1"/>
  <c r="BU45" i="19"/>
  <c r="BY45" i="19"/>
  <c r="CC45" i="19"/>
  <c r="CG45" i="19"/>
  <c r="CK45" i="19"/>
  <c r="CO45" i="19"/>
  <c r="BU46" i="19"/>
  <c r="BY46" i="19"/>
  <c r="CC46" i="19"/>
  <c r="CG46" i="19"/>
  <c r="CK46" i="19"/>
  <c r="CO46" i="19"/>
  <c r="BU47" i="19"/>
  <c r="BY47" i="19"/>
  <c r="CC47" i="19"/>
  <c r="CG47" i="19"/>
  <c r="CK47" i="19"/>
  <c r="CO47" i="19"/>
  <c r="BU48" i="19"/>
  <c r="BY48" i="19"/>
  <c r="CC48" i="19"/>
  <c r="CG48" i="19"/>
  <c r="CK48" i="19"/>
  <c r="CO48" i="19"/>
  <c r="CR45" i="19"/>
  <c r="CR46" i="19"/>
  <c r="CR47" i="19"/>
  <c r="CR48" i="19"/>
  <c r="CT46" i="19"/>
  <c r="D32" i="19"/>
  <c r="AK32" i="19" s="1"/>
  <c r="BR32" i="19" s="1"/>
  <c r="H32" i="19"/>
  <c r="AO32" i="19" s="1"/>
  <c r="BV32" i="19" s="1"/>
  <c r="L32" i="19"/>
  <c r="AS32" i="19" s="1"/>
  <c r="BZ32" i="19" s="1"/>
  <c r="P32" i="19"/>
  <c r="AW32" i="19" s="1"/>
  <c r="CD32" i="19" s="1"/>
  <c r="T32" i="19"/>
  <c r="BA32" i="19" s="1"/>
  <c r="CH32" i="19" s="1"/>
  <c r="X32" i="19"/>
  <c r="BE32" i="19" s="1"/>
  <c r="CL32" i="19" s="1"/>
  <c r="G39" i="19"/>
  <c r="K39" i="19"/>
  <c r="AR39" i="19" s="1"/>
  <c r="BY39" i="19" s="1"/>
  <c r="O39" i="19"/>
  <c r="AV39" i="19" s="1"/>
  <c r="CC39" i="19" s="1"/>
  <c r="S39" i="19"/>
  <c r="AZ39" i="19" s="1"/>
  <c r="CG39" i="19" s="1"/>
  <c r="W39" i="19"/>
  <c r="BD39" i="19" s="1"/>
  <c r="CK39" i="19" s="1"/>
  <c r="F40" i="19"/>
  <c r="AM40" i="19" s="1"/>
  <c r="J40" i="19"/>
  <c r="AQ40" i="19" s="1"/>
  <c r="BX40" i="19" s="1"/>
  <c r="N40" i="19"/>
  <c r="AU40" i="19" s="1"/>
  <c r="CB40" i="19" s="1"/>
  <c r="R40" i="19"/>
  <c r="V40" i="19"/>
  <c r="BC40" i="19" s="1"/>
  <c r="CJ40" i="19" s="1"/>
  <c r="Z40" i="19"/>
  <c r="BG40" i="19" s="1"/>
  <c r="CN40" i="19" s="1"/>
  <c r="CS45" i="19"/>
  <c r="CS46" i="19"/>
  <c r="CS47" i="19"/>
  <c r="CS48" i="19"/>
  <c r="E32" i="19"/>
  <c r="AL32" i="19" s="1"/>
  <c r="BS32" i="19" s="1"/>
  <c r="I32" i="19"/>
  <c r="M32" i="19"/>
  <c r="AT32" i="19" s="1"/>
  <c r="CA32" i="19" s="1"/>
  <c r="Q32" i="19"/>
  <c r="AX32" i="19" s="1"/>
  <c r="CE32" i="19" s="1"/>
  <c r="U32" i="19"/>
  <c r="BB32" i="19" s="1"/>
  <c r="CI32" i="19" s="1"/>
  <c r="G40" i="19"/>
  <c r="AN40" i="19" s="1"/>
  <c r="BU40" i="19" s="1"/>
  <c r="K40" i="19"/>
  <c r="AR40" i="19" s="1"/>
  <c r="BY40" i="19" s="1"/>
  <c r="O40" i="19"/>
  <c r="AV40" i="19" s="1"/>
  <c r="CC40" i="19" s="1"/>
  <c r="S40" i="19"/>
  <c r="AZ40" i="19" s="1"/>
  <c r="CG40" i="19" s="1"/>
  <c r="W40" i="19"/>
  <c r="CE47" i="19"/>
  <c r="CI47" i="19"/>
  <c r="CM47" i="19"/>
  <c r="BS48" i="19"/>
  <c r="BW48" i="19"/>
  <c r="CA48" i="19"/>
  <c r="CE48" i="19"/>
  <c r="CI48" i="19"/>
  <c r="CP45" i="19"/>
  <c r="CP46" i="19"/>
  <c r="CP47" i="19"/>
  <c r="AN4" i="19"/>
  <c r="BU4" i="19" s="1"/>
  <c r="AS4" i="19"/>
  <c r="BZ4" i="19" s="1"/>
  <c r="AV9" i="19"/>
  <c r="CC9" i="19" s="1"/>
  <c r="AP11" i="19"/>
  <c r="BW11" i="19" s="1"/>
  <c r="AX16" i="19"/>
  <c r="CE16" i="19" s="1"/>
  <c r="AV17" i="19"/>
  <c r="CC17" i="19" s="1"/>
  <c r="AS18" i="19"/>
  <c r="BZ18" i="19" s="1"/>
  <c r="AN20" i="19"/>
  <c r="BU20" i="19" s="1"/>
  <c r="AN22" i="19"/>
  <c r="BU22" i="19" s="1"/>
  <c r="BF24" i="19"/>
  <c r="CM24" i="19" s="1"/>
  <c r="AP26" i="19"/>
  <c r="BW26" i="19" s="1"/>
  <c r="BH5" i="19"/>
  <c r="CO5" i="19" s="1"/>
  <c r="AR7" i="19"/>
  <c r="BY7" i="19" s="1"/>
  <c r="AL11" i="19"/>
  <c r="BS11" i="19" s="1"/>
  <c r="BH11" i="19"/>
  <c r="CO11" i="19" s="1"/>
  <c r="BB13" i="19"/>
  <c r="CI13" i="19" s="1"/>
  <c r="AW15" i="19"/>
  <c r="CD15" i="19" s="1"/>
  <c r="AO18" i="19"/>
  <c r="BV18" i="19" s="1"/>
  <c r="BE18" i="19"/>
  <c r="CL18" i="19" s="1"/>
  <c r="AL19" i="19"/>
  <c r="BS19" i="19" s="1"/>
  <c r="BE20" i="19"/>
  <c r="CL20" i="19" s="1"/>
  <c r="BD9" i="19"/>
  <c r="CK9" i="19" s="1"/>
  <c r="AV10" i="19"/>
  <c r="CC10" i="19" s="1"/>
  <c r="BD11" i="19"/>
  <c r="CK11" i="19" s="1"/>
  <c r="BA14" i="19"/>
  <c r="CH14" i="19" s="1"/>
  <c r="BF16" i="19"/>
  <c r="CM16" i="19" s="1"/>
  <c r="AV20" i="19"/>
  <c r="CC20" i="19" s="1"/>
  <c r="AN21" i="19"/>
  <c r="BU21" i="19" s="1"/>
  <c r="AX21" i="19"/>
  <c r="CE21" i="19" s="1"/>
  <c r="BF22" i="19"/>
  <c r="CM22" i="19" s="1"/>
  <c r="BC26" i="19"/>
  <c r="CJ26" i="19" s="1"/>
  <c r="AM26" i="19"/>
  <c r="BT26" i="19" s="1"/>
  <c r="AU25" i="19"/>
  <c r="CB25" i="19" s="1"/>
  <c r="AM24" i="19"/>
  <c r="BT24" i="19" s="1"/>
  <c r="BG20" i="19"/>
  <c r="CN20" i="19" s="1"/>
  <c r="AQ20" i="19"/>
  <c r="BX20" i="19" s="1"/>
  <c r="AY19" i="19"/>
  <c r="CF19" i="19" s="1"/>
  <c r="AQ18" i="19"/>
  <c r="BX18" i="19" s="1"/>
  <c r="AQ16" i="19"/>
  <c r="BX16" i="19" s="1"/>
  <c r="AY15" i="19"/>
  <c r="CF15" i="19" s="1"/>
  <c r="BG14" i="19"/>
  <c r="CN14" i="19" s="1"/>
  <c r="AQ14" i="19"/>
  <c r="BX14" i="19" s="1"/>
  <c r="BG12" i="19"/>
  <c r="CN12" i="19" s="1"/>
  <c r="BG10" i="19"/>
  <c r="CN10" i="19" s="1"/>
  <c r="AQ10" i="19"/>
  <c r="BX10" i="19" s="1"/>
  <c r="AY9" i="19"/>
  <c r="CF9" i="19" s="1"/>
  <c r="AM8" i="19"/>
  <c r="BT8" i="19" s="1"/>
  <c r="AU5" i="19"/>
  <c r="CB5" i="19" s="1"/>
  <c r="BC4" i="19"/>
  <c r="CJ4" i="19" s="1"/>
  <c r="AM4" i="19"/>
  <c r="BT4" i="19" s="1"/>
  <c r="BF26" i="19"/>
  <c r="CM26" i="19" s="1"/>
  <c r="AR25" i="19"/>
  <c r="BY25" i="19" s="1"/>
  <c r="AS26" i="19"/>
  <c r="BZ26" i="19" s="1"/>
  <c r="AS24" i="19"/>
  <c r="BZ24" i="19" s="1"/>
  <c r="AL4" i="19"/>
  <c r="BS4" i="19" s="1"/>
  <c r="BB4" i="19"/>
  <c r="CI4" i="19" s="1"/>
  <c r="BH4" i="19"/>
  <c r="CO4" i="19" s="1"/>
  <c r="AO5" i="19"/>
  <c r="BV5" i="19" s="1"/>
  <c r="BB6" i="19"/>
  <c r="CI6" i="19" s="1"/>
  <c r="AT7" i="19"/>
  <c r="CA7" i="19" s="1"/>
  <c r="AL8" i="19"/>
  <c r="BS8" i="19" s="1"/>
  <c r="BB8" i="19"/>
  <c r="CI8" i="19" s="1"/>
  <c r="AL12" i="19"/>
  <c r="BS12" i="19" s="1"/>
  <c r="BH12" i="19"/>
  <c r="CO12" i="19" s="1"/>
  <c r="BE13" i="19"/>
  <c r="CL13" i="19" s="1"/>
  <c r="AZ15" i="19"/>
  <c r="CG15" i="19" s="1"/>
  <c r="AO19" i="19"/>
  <c r="BV19" i="19" s="1"/>
  <c r="AL20" i="19"/>
  <c r="BS20" i="19" s="1"/>
  <c r="BH20" i="19"/>
  <c r="CO20" i="19" s="1"/>
  <c r="AR22" i="19"/>
  <c r="BY22" i="19" s="1"/>
  <c r="V37" i="19"/>
  <c r="BC37" i="19" s="1"/>
  <c r="CJ37" i="19" s="1"/>
  <c r="AY40" i="19"/>
  <c r="CF40" i="19" s="1"/>
  <c r="BD40" i="19"/>
  <c r="CK40" i="19" s="1"/>
  <c r="AS40" i="19"/>
  <c r="BZ40" i="19" s="1"/>
  <c r="BH40" i="19"/>
  <c r="CO40" i="19" s="1"/>
  <c r="AP40" i="19"/>
  <c r="BW40" i="19" s="1"/>
  <c r="S34" i="19"/>
  <c r="AZ34" i="19" s="1"/>
  <c r="CG34" i="19" s="1"/>
  <c r="AK40" i="19"/>
  <c r="BR40" i="19" s="1"/>
  <c r="Q33" i="19"/>
  <c r="AX33" i="19" s="1"/>
  <c r="CE33" i="19" s="1"/>
  <c r="U36" i="19"/>
  <c r="BB36" i="19" s="1"/>
  <c r="CI36" i="19" s="1"/>
  <c r="T35" i="19"/>
  <c r="BA35" i="19" s="1"/>
  <c r="CH35" i="19" s="1"/>
  <c r="BE38" i="19"/>
  <c r="AK38" i="19"/>
  <c r="AY38" i="19"/>
  <c r="AN38" i="19"/>
  <c r="AQ38" i="19"/>
  <c r="BF38" i="19"/>
  <c r="BF32" i="19"/>
  <c r="CM32" i="19" s="1"/>
  <c r="AP32" i="19"/>
  <c r="BW32" i="19" s="1"/>
  <c r="AN39" i="19"/>
  <c r="BU39" i="19" s="1"/>
  <c r="CY25" i="19" l="1"/>
  <c r="BN3" i="21"/>
  <c r="BR26" i="23"/>
  <c r="CU26" i="23" s="1"/>
  <c r="BN26" i="23"/>
  <c r="CM3" i="23"/>
  <c r="CC3" i="23"/>
  <c r="BS3" i="23"/>
  <c r="CJ3" i="23"/>
  <c r="CK3" i="23"/>
  <c r="D41" i="23" a="1"/>
  <c r="CN3" i="23"/>
  <c r="CA3" i="23"/>
  <c r="CB3" i="23"/>
  <c r="BR25" i="23"/>
  <c r="CU25" i="23" s="1"/>
  <c r="BN25" i="23"/>
  <c r="BR21" i="23"/>
  <c r="CU21" i="23" s="1"/>
  <c r="BN21" i="23"/>
  <c r="BR24" i="23"/>
  <c r="CU24" i="23" s="1"/>
  <c r="BN24" i="23"/>
  <c r="BR20" i="23"/>
  <c r="CU20" i="23" s="1"/>
  <c r="BN20" i="23"/>
  <c r="BW3" i="23"/>
  <c r="BY3" i="23"/>
  <c r="BR18" i="23"/>
  <c r="CU18" i="23" s="1"/>
  <c r="BN18" i="23"/>
  <c r="BR19" i="23"/>
  <c r="CU19" i="23" s="1"/>
  <c r="BN19" i="23"/>
  <c r="BR22" i="23"/>
  <c r="CU22" i="23" s="1"/>
  <c r="BN22" i="23"/>
  <c r="CO3" i="23"/>
  <c r="CF3" i="23"/>
  <c r="CE3" i="23"/>
  <c r="CI3" i="23"/>
  <c r="BT3" i="23"/>
  <c r="BU3" i="23"/>
  <c r="BN3" i="23"/>
  <c r="BX3" i="23"/>
  <c r="BH47" i="23"/>
  <c r="BD47" i="23"/>
  <c r="AZ47" i="23"/>
  <c r="AV47" i="23"/>
  <c r="AR47" i="23"/>
  <c r="AN47" i="23"/>
  <c r="BG47" i="23"/>
  <c r="BC47" i="23"/>
  <c r="AY47" i="23"/>
  <c r="AU47" i="23"/>
  <c r="AQ47" i="23"/>
  <c r="AM47" i="23"/>
  <c r="BF47" i="23"/>
  <c r="BB47" i="23"/>
  <c r="AX47" i="23"/>
  <c r="AT47" i="23"/>
  <c r="AP47" i="23"/>
  <c r="AL47" i="23"/>
  <c r="BE47" i="23"/>
  <c r="AO47" i="23"/>
  <c r="BA47" i="23"/>
  <c r="AK47" i="23"/>
  <c r="AW47" i="23"/>
  <c r="AS47" i="23"/>
  <c r="CG3" i="23"/>
  <c r="BR23" i="23"/>
  <c r="CU23" i="23" s="1"/>
  <c r="BN23" i="23"/>
  <c r="BR3" i="22" a="1"/>
  <c r="BN3" i="22"/>
  <c r="D41" i="22" a="1"/>
  <c r="BH47" i="22"/>
  <c r="BD47" i="22"/>
  <c r="AZ47" i="22"/>
  <c r="AV47" i="22"/>
  <c r="AR47" i="22"/>
  <c r="AN47" i="22"/>
  <c r="BG47" i="22"/>
  <c r="BC47" i="22"/>
  <c r="AY47" i="22"/>
  <c r="AU47" i="22"/>
  <c r="AQ47" i="22"/>
  <c r="AM47" i="22"/>
  <c r="BF47" i="22"/>
  <c r="BB47" i="22"/>
  <c r="AX47" i="22"/>
  <c r="AT47" i="22"/>
  <c r="AP47" i="22"/>
  <c r="AL47" i="22"/>
  <c r="BE47" i="22"/>
  <c r="AO47" i="22"/>
  <c r="BA47" i="22"/>
  <c r="AK47" i="22"/>
  <c r="AW47" i="22"/>
  <c r="AS47" i="22"/>
  <c r="D41" i="21" a="1"/>
  <c r="BH47" i="21"/>
  <c r="BD47" i="21"/>
  <c r="AZ47" i="21"/>
  <c r="AV47" i="21"/>
  <c r="AR47" i="21"/>
  <c r="AN47" i="21"/>
  <c r="BG47" i="21"/>
  <c r="BC47" i="21"/>
  <c r="AY47" i="21"/>
  <c r="AU47" i="21"/>
  <c r="AQ47" i="21"/>
  <c r="AM47" i="21"/>
  <c r="BF47" i="21"/>
  <c r="AX47" i="21"/>
  <c r="AP47" i="21"/>
  <c r="BE47" i="21"/>
  <c r="AW47" i="21"/>
  <c r="AO47" i="21"/>
  <c r="BB47" i="21"/>
  <c r="AL47" i="21"/>
  <c r="BA47" i="21"/>
  <c r="AK47" i="21"/>
  <c r="AT47" i="21"/>
  <c r="AS47" i="21"/>
  <c r="BR3" i="21" a="1"/>
  <c r="BN5" i="20"/>
  <c r="BR5" i="20"/>
  <c r="CU5" i="20" s="1"/>
  <c r="BR13" i="20"/>
  <c r="CU13" i="20" s="1"/>
  <c r="BN13" i="20"/>
  <c r="BR21" i="20"/>
  <c r="CU21" i="20" s="1"/>
  <c r="BN21" i="20"/>
  <c r="BV3" i="20"/>
  <c r="BX3" i="20"/>
  <c r="BR8" i="20"/>
  <c r="CU8" i="20" s="1"/>
  <c r="BN8" i="20"/>
  <c r="BR20" i="20"/>
  <c r="CU20" i="20" s="1"/>
  <c r="BN20" i="20"/>
  <c r="CH3" i="20"/>
  <c r="BR7" i="20"/>
  <c r="CU7" i="20" s="1"/>
  <c r="BN7" i="20"/>
  <c r="BR11" i="20"/>
  <c r="CU11" i="20" s="1"/>
  <c r="BN11" i="20"/>
  <c r="BR15" i="20"/>
  <c r="CU15" i="20" s="1"/>
  <c r="BN15" i="20"/>
  <c r="BR19" i="20"/>
  <c r="CU19" i="20" s="1"/>
  <c r="BN19" i="20"/>
  <c r="BR23" i="20"/>
  <c r="CU23" i="20" s="1"/>
  <c r="BN23" i="20"/>
  <c r="BW3" i="20"/>
  <c r="BT3" i="20"/>
  <c r="BZ3" i="20"/>
  <c r="BN6" i="20"/>
  <c r="BR6" i="20"/>
  <c r="CU6" i="20" s="1"/>
  <c r="BR18" i="20"/>
  <c r="CU18" i="20" s="1"/>
  <c r="BN18" i="20"/>
  <c r="CE3" i="20"/>
  <c r="CD3" i="20"/>
  <c r="BS3" i="20"/>
  <c r="CC3" i="20"/>
  <c r="BY3" i="20"/>
  <c r="BR9" i="20"/>
  <c r="CU9" i="20" s="1"/>
  <c r="BN9" i="20"/>
  <c r="BN17" i="20"/>
  <c r="BR17" i="20"/>
  <c r="CU17" i="20" s="1"/>
  <c r="BN25" i="20"/>
  <c r="BR25" i="20"/>
  <c r="CU25" i="20" s="1"/>
  <c r="BU3" i="20"/>
  <c r="BN4" i="20"/>
  <c r="BR4" i="20"/>
  <c r="CU4" i="20" s="1"/>
  <c r="BN16" i="20"/>
  <c r="BR16" i="20"/>
  <c r="CU16" i="20" s="1"/>
  <c r="D41" i="20" a="1"/>
  <c r="CK3" i="20"/>
  <c r="CL3" i="20"/>
  <c r="CA3" i="20"/>
  <c r="CN3" i="20"/>
  <c r="BN10" i="20"/>
  <c r="BR10" i="20"/>
  <c r="CU10" i="20" s="1"/>
  <c r="BR14" i="20"/>
  <c r="CU14" i="20" s="1"/>
  <c r="BN14" i="20"/>
  <c r="BN22" i="20"/>
  <c r="BR22" i="20"/>
  <c r="CU22" i="20" s="1"/>
  <c r="BN26" i="20"/>
  <c r="BR26" i="20"/>
  <c r="CU26" i="20" s="1"/>
  <c r="BH47" i="20"/>
  <c r="BD47" i="20"/>
  <c r="AZ47" i="20"/>
  <c r="AV47" i="20"/>
  <c r="AR47" i="20"/>
  <c r="AN47" i="20"/>
  <c r="BG47" i="20"/>
  <c r="BC47" i="20"/>
  <c r="AY47" i="20"/>
  <c r="AU47" i="20"/>
  <c r="AQ47" i="20"/>
  <c r="AM47" i="20"/>
  <c r="BF47" i="20"/>
  <c r="BB47" i="20"/>
  <c r="AX47" i="20"/>
  <c r="AT47" i="20"/>
  <c r="AP47" i="20"/>
  <c r="AL47" i="20"/>
  <c r="AW47" i="20"/>
  <c r="AS47" i="20"/>
  <c r="BE47" i="20"/>
  <c r="AO47" i="20"/>
  <c r="BA47" i="20"/>
  <c r="AK47" i="20"/>
  <c r="BR12" i="20"/>
  <c r="CU12" i="20" s="1"/>
  <c r="BN12" i="20"/>
  <c r="BN3" i="20"/>
  <c r="BR3" i="20"/>
  <c r="CM3" i="20"/>
  <c r="CJ3" i="20"/>
  <c r="BN24" i="20"/>
  <c r="BR24" i="20"/>
  <c r="CU24" i="20" s="1"/>
  <c r="CG3" i="20"/>
  <c r="CB3" i="20"/>
  <c r="CO3" i="20"/>
  <c r="CI3" i="20"/>
  <c r="CF3" i="20"/>
  <c r="CY15" i="19"/>
  <c r="AK47" i="19" a="1"/>
  <c r="BH47" i="19" s="1"/>
  <c r="AO3" i="19"/>
  <c r="AQ3" i="19"/>
  <c r="BG3" i="19"/>
  <c r="AK22" i="19"/>
  <c r="AG22" i="19"/>
  <c r="AG14" i="19"/>
  <c r="AK14" i="19"/>
  <c r="BB3" i="19"/>
  <c r="AG17" i="19"/>
  <c r="AK17" i="19"/>
  <c r="AG9" i="19"/>
  <c r="AK9" i="19"/>
  <c r="BA3" i="19"/>
  <c r="AK6" i="19"/>
  <c r="AG6" i="19"/>
  <c r="AX3" i="19"/>
  <c r="BE3" i="19"/>
  <c r="AG25" i="19"/>
  <c r="AK25" i="19"/>
  <c r="AU3" i="19"/>
  <c r="AG20" i="19"/>
  <c r="AK20" i="19"/>
  <c r="AK12" i="19"/>
  <c r="AG12" i="19"/>
  <c r="AK8" i="19"/>
  <c r="AG8" i="19"/>
  <c r="AW3" i="19"/>
  <c r="AG24" i="19"/>
  <c r="AK24" i="19"/>
  <c r="AG23" i="19"/>
  <c r="AK23" i="19"/>
  <c r="AG15" i="19"/>
  <c r="AK15" i="19"/>
  <c r="AK7" i="19"/>
  <c r="AG7" i="19"/>
  <c r="AV3" i="19"/>
  <c r="AS3" i="19"/>
  <c r="AZ3" i="19"/>
  <c r="AY3" i="19"/>
  <c r="AK18" i="19"/>
  <c r="AG18" i="19"/>
  <c r="AK10" i="19"/>
  <c r="AG10" i="19"/>
  <c r="AK4" i="19"/>
  <c r="AG4" i="19"/>
  <c r="AL3" i="19"/>
  <c r="AG21" i="19"/>
  <c r="AK21" i="19"/>
  <c r="AG13" i="19"/>
  <c r="AK13" i="19"/>
  <c r="AG5" i="19"/>
  <c r="AK5" i="19"/>
  <c r="AP3" i="19"/>
  <c r="AN3" i="19"/>
  <c r="AT3" i="19"/>
  <c r="AM3" i="19"/>
  <c r="BC3" i="19"/>
  <c r="AK26" i="19"/>
  <c r="AG26" i="19"/>
  <c r="AG16" i="19"/>
  <c r="AK16" i="19"/>
  <c r="BH3" i="19"/>
  <c r="AG19" i="19"/>
  <c r="AK19" i="19"/>
  <c r="AK11" i="19"/>
  <c r="AG11" i="19"/>
  <c r="BF3" i="19"/>
  <c r="AK3" i="19"/>
  <c r="AG3" i="19"/>
  <c r="BD3" i="19"/>
  <c r="AR3" i="19"/>
  <c r="BR38" i="23" l="1" a="1"/>
  <c r="CN38" i="23" s="1"/>
  <c r="CN29" i="23" s="1"/>
  <c r="Y41" i="23"/>
  <c r="U41" i="23"/>
  <c r="Q41" i="23"/>
  <c r="M41" i="23"/>
  <c r="I41" i="23"/>
  <c r="E41" i="23"/>
  <c r="AA41" i="23"/>
  <c r="V41" i="23"/>
  <c r="P41" i="23"/>
  <c r="K41" i="23"/>
  <c r="F41" i="23"/>
  <c r="Z41" i="23"/>
  <c r="T41" i="23"/>
  <c r="O41" i="23"/>
  <c r="J41" i="23"/>
  <c r="D41" i="23"/>
  <c r="X41" i="23"/>
  <c r="S41" i="23"/>
  <c r="N41" i="23"/>
  <c r="H41" i="23"/>
  <c r="L41" i="23"/>
  <c r="G41" i="23"/>
  <c r="W41" i="23"/>
  <c r="R41" i="23"/>
  <c r="CU3" i="23"/>
  <c r="BR38" i="22" a="1"/>
  <c r="CM38" i="22" s="1"/>
  <c r="CM29" i="22" s="1"/>
  <c r="CM26" i="22"/>
  <c r="CI26" i="22"/>
  <c r="CE26" i="22"/>
  <c r="CA26" i="22"/>
  <c r="BW26" i="22"/>
  <c r="BS26" i="22"/>
  <c r="CM25" i="22"/>
  <c r="CI25" i="22"/>
  <c r="CE25" i="22"/>
  <c r="CA25" i="22"/>
  <c r="BW25" i="22"/>
  <c r="BS25" i="22"/>
  <c r="CM24" i="22"/>
  <c r="CI24" i="22"/>
  <c r="CE24" i="22"/>
  <c r="CA24" i="22"/>
  <c r="BW24" i="22"/>
  <c r="BS24" i="22"/>
  <c r="CM23" i="22"/>
  <c r="CI23" i="22"/>
  <c r="CE23" i="22"/>
  <c r="CA23" i="22"/>
  <c r="BW23" i="22"/>
  <c r="BS23" i="22"/>
  <c r="CM22" i="22"/>
  <c r="CI22" i="22"/>
  <c r="CE22" i="22"/>
  <c r="CA22" i="22"/>
  <c r="BW22" i="22"/>
  <c r="BS22" i="22"/>
  <c r="CM21" i="22"/>
  <c r="CI21" i="22"/>
  <c r="CE21" i="22"/>
  <c r="CA21" i="22"/>
  <c r="BW21" i="22"/>
  <c r="BS21" i="22"/>
  <c r="CM20" i="22"/>
  <c r="CI20" i="22"/>
  <c r="CE20" i="22"/>
  <c r="CA20" i="22"/>
  <c r="BW20" i="22"/>
  <c r="BS20" i="22"/>
  <c r="CM19" i="22"/>
  <c r="CI19" i="22"/>
  <c r="CE19" i="22"/>
  <c r="CA19" i="22"/>
  <c r="BW19" i="22"/>
  <c r="BS19" i="22"/>
  <c r="CM18" i="22"/>
  <c r="CI18" i="22"/>
  <c r="CE18" i="22"/>
  <c r="CA18" i="22"/>
  <c r="BW18" i="22"/>
  <c r="BS18" i="22"/>
  <c r="CM17" i="22"/>
  <c r="CI17" i="22"/>
  <c r="CE17" i="22"/>
  <c r="CA17" i="22"/>
  <c r="BW17" i="22"/>
  <c r="BS17" i="22"/>
  <c r="CM16" i="22"/>
  <c r="CI16" i="22"/>
  <c r="CE16" i="22"/>
  <c r="CA16" i="22"/>
  <c r="BW16" i="22"/>
  <c r="BS16" i="22"/>
  <c r="CM15" i="22"/>
  <c r="CI15" i="22"/>
  <c r="CE15" i="22"/>
  <c r="CA15" i="22"/>
  <c r="BW15" i="22"/>
  <c r="BS15" i="22"/>
  <c r="CM14" i="22"/>
  <c r="CI14" i="22"/>
  <c r="CE14" i="22"/>
  <c r="CA14" i="22"/>
  <c r="BW14" i="22"/>
  <c r="BS14" i="22"/>
  <c r="CM13" i="22"/>
  <c r="CI13" i="22"/>
  <c r="CE13" i="22"/>
  <c r="CA13" i="22"/>
  <c r="BW13" i="22"/>
  <c r="BS13" i="22"/>
  <c r="CM12" i="22"/>
  <c r="CI12" i="22"/>
  <c r="CE12" i="22"/>
  <c r="CA12" i="22"/>
  <c r="BW12" i="22"/>
  <c r="BS12" i="22"/>
  <c r="CM11" i="22"/>
  <c r="CI11" i="22"/>
  <c r="CE11" i="22"/>
  <c r="CA11" i="22"/>
  <c r="BW11" i="22"/>
  <c r="BS11" i="22"/>
  <c r="CM10" i="22"/>
  <c r="CI10" i="22"/>
  <c r="CE10" i="22"/>
  <c r="CA10" i="22"/>
  <c r="BW10" i="22"/>
  <c r="BS10" i="22"/>
  <c r="CM9" i="22"/>
  <c r="CI9" i="22"/>
  <c r="CE9" i="22"/>
  <c r="CA9" i="22"/>
  <c r="BW9" i="22"/>
  <c r="BS9" i="22"/>
  <c r="CM8" i="22"/>
  <c r="CI8" i="22"/>
  <c r="CE8" i="22"/>
  <c r="CA8" i="22"/>
  <c r="BW8" i="22"/>
  <c r="BS8" i="22"/>
  <c r="CM7" i="22"/>
  <c r="CI7" i="22"/>
  <c r="CE7" i="22"/>
  <c r="CA7" i="22"/>
  <c r="BW7" i="22"/>
  <c r="BS7" i="22"/>
  <c r="CM6" i="22"/>
  <c r="CI6" i="22"/>
  <c r="CE6" i="22"/>
  <c r="CA6" i="22"/>
  <c r="BW6" i="22"/>
  <c r="BS6" i="22"/>
  <c r="CM5" i="22"/>
  <c r="CI5" i="22"/>
  <c r="CE5" i="22"/>
  <c r="CA5" i="22"/>
  <c r="BW5" i="22"/>
  <c r="BS5" i="22"/>
  <c r="CM4" i="22"/>
  <c r="CI4" i="22"/>
  <c r="CE4" i="22"/>
  <c r="CA4" i="22"/>
  <c r="BW4" i="22"/>
  <c r="BS4" i="22"/>
  <c r="CM3" i="22"/>
  <c r="CI3" i="22"/>
  <c r="CE3" i="22"/>
  <c r="CA3" i="22"/>
  <c r="BW3" i="22"/>
  <c r="BS3" i="22"/>
  <c r="CL26" i="22"/>
  <c r="CH26" i="22"/>
  <c r="CD26" i="22"/>
  <c r="BZ26" i="22"/>
  <c r="BV26" i="22"/>
  <c r="BR26" i="22"/>
  <c r="CL25" i="22"/>
  <c r="CH25" i="22"/>
  <c r="CD25" i="22"/>
  <c r="BZ25" i="22"/>
  <c r="BV25" i="22"/>
  <c r="BR25" i="22"/>
  <c r="CL24" i="22"/>
  <c r="CH24" i="22"/>
  <c r="CD24" i="22"/>
  <c r="BZ24" i="22"/>
  <c r="BV24" i="22"/>
  <c r="BR24" i="22"/>
  <c r="CL23" i="22"/>
  <c r="CH23" i="22"/>
  <c r="CD23" i="22"/>
  <c r="BZ23" i="22"/>
  <c r="BV23" i="22"/>
  <c r="BR23" i="22"/>
  <c r="CL22" i="22"/>
  <c r="CH22" i="22"/>
  <c r="CD22" i="22"/>
  <c r="BZ22" i="22"/>
  <c r="BV22" i="22"/>
  <c r="BR22" i="22"/>
  <c r="CL21" i="22"/>
  <c r="CH21" i="22"/>
  <c r="CD21" i="22"/>
  <c r="BZ21" i="22"/>
  <c r="BV21" i="22"/>
  <c r="BR21" i="22"/>
  <c r="CL20" i="22"/>
  <c r="CH20" i="22"/>
  <c r="CD20" i="22"/>
  <c r="BZ20" i="22"/>
  <c r="BV20" i="22"/>
  <c r="BR20" i="22"/>
  <c r="CL19" i="22"/>
  <c r="CH19" i="22"/>
  <c r="CD19" i="22"/>
  <c r="BZ19" i="22"/>
  <c r="BV19" i="22"/>
  <c r="BR19" i="22"/>
  <c r="CL18" i="22"/>
  <c r="CH18" i="22"/>
  <c r="CD18" i="22"/>
  <c r="BZ18" i="22"/>
  <c r="BV18" i="22"/>
  <c r="BR18" i="22"/>
  <c r="CL17" i="22"/>
  <c r="CH17" i="22"/>
  <c r="CD17" i="22"/>
  <c r="BZ17" i="22"/>
  <c r="BV17" i="22"/>
  <c r="BR17" i="22"/>
  <c r="CL16" i="22"/>
  <c r="CH16" i="22"/>
  <c r="CD16" i="22"/>
  <c r="BZ16" i="22"/>
  <c r="BV16" i="22"/>
  <c r="BR16" i="22"/>
  <c r="CL15" i="22"/>
  <c r="CH15" i="22"/>
  <c r="CD15" i="22"/>
  <c r="BZ15" i="22"/>
  <c r="BV15" i="22"/>
  <c r="BR15" i="22"/>
  <c r="CL14" i="22"/>
  <c r="CH14" i="22"/>
  <c r="CD14" i="22"/>
  <c r="BZ14" i="22"/>
  <c r="BV14" i="22"/>
  <c r="BR14" i="22"/>
  <c r="CL13" i="22"/>
  <c r="CH13" i="22"/>
  <c r="CD13" i="22"/>
  <c r="BZ13" i="22"/>
  <c r="BV13" i="22"/>
  <c r="BR13" i="22"/>
  <c r="CL12" i="22"/>
  <c r="CH12" i="22"/>
  <c r="CD12" i="22"/>
  <c r="BZ12" i="22"/>
  <c r="BV12" i="22"/>
  <c r="BR12" i="22"/>
  <c r="CL11" i="22"/>
  <c r="CH11" i="22"/>
  <c r="CD11" i="22"/>
  <c r="BZ11" i="22"/>
  <c r="BV11" i="22"/>
  <c r="BR11" i="22"/>
  <c r="CL10" i="22"/>
  <c r="CH10" i="22"/>
  <c r="CD10" i="22"/>
  <c r="BZ10" i="22"/>
  <c r="BV10" i="22"/>
  <c r="BR10" i="22"/>
  <c r="CL9" i="22"/>
  <c r="CH9" i="22"/>
  <c r="CD9" i="22"/>
  <c r="BZ9" i="22"/>
  <c r="BV9" i="22"/>
  <c r="BR9" i="22"/>
  <c r="CL8" i="22"/>
  <c r="CH8" i="22"/>
  <c r="CD8" i="22"/>
  <c r="BZ8" i="22"/>
  <c r="BV8" i="22"/>
  <c r="BR8" i="22"/>
  <c r="CO26" i="22"/>
  <c r="CK26" i="22"/>
  <c r="CG26" i="22"/>
  <c r="CC26" i="22"/>
  <c r="BY26" i="22"/>
  <c r="BU26" i="22"/>
  <c r="CO25" i="22"/>
  <c r="CK25" i="22"/>
  <c r="CG25" i="22"/>
  <c r="CC25" i="22"/>
  <c r="BY25" i="22"/>
  <c r="BU25" i="22"/>
  <c r="CO24" i="22"/>
  <c r="CK24" i="22"/>
  <c r="CG24" i="22"/>
  <c r="CC24" i="22"/>
  <c r="BY24" i="22"/>
  <c r="BU24" i="22"/>
  <c r="CO23" i="22"/>
  <c r="CK23" i="22"/>
  <c r="CG23" i="22"/>
  <c r="CC23" i="22"/>
  <c r="BY23" i="22"/>
  <c r="BU23" i="22"/>
  <c r="CO22" i="22"/>
  <c r="CK22" i="22"/>
  <c r="CG22" i="22"/>
  <c r="CC22" i="22"/>
  <c r="BY22" i="22"/>
  <c r="BU22" i="22"/>
  <c r="CO21" i="22"/>
  <c r="CK21" i="22"/>
  <c r="CG21" i="22"/>
  <c r="CC21" i="22"/>
  <c r="BY21" i="22"/>
  <c r="BU21" i="22"/>
  <c r="CO20" i="22"/>
  <c r="CK20" i="22"/>
  <c r="CG20" i="22"/>
  <c r="CC20" i="22"/>
  <c r="BY20" i="22"/>
  <c r="BU20" i="22"/>
  <c r="CO19" i="22"/>
  <c r="CK19" i="22"/>
  <c r="CG19" i="22"/>
  <c r="CC19" i="22"/>
  <c r="BY19" i="22"/>
  <c r="BU19" i="22"/>
  <c r="CO18" i="22"/>
  <c r="CK18" i="22"/>
  <c r="CG18" i="22"/>
  <c r="CC18" i="22"/>
  <c r="BY18" i="22"/>
  <c r="BU18" i="22"/>
  <c r="CO17" i="22"/>
  <c r="CK17" i="22"/>
  <c r="CG17" i="22"/>
  <c r="CC17" i="22"/>
  <c r="BY17" i="22"/>
  <c r="BU17" i="22"/>
  <c r="CO16" i="22"/>
  <c r="CK16" i="22"/>
  <c r="CG16" i="22"/>
  <c r="CC16" i="22"/>
  <c r="BY16" i="22"/>
  <c r="BU16" i="22"/>
  <c r="CO15" i="22"/>
  <c r="CK15" i="22"/>
  <c r="CG15" i="22"/>
  <c r="CC15" i="22"/>
  <c r="BY15" i="22"/>
  <c r="BU15" i="22"/>
  <c r="CO14" i="22"/>
  <c r="CK14" i="22"/>
  <c r="CG14" i="22"/>
  <c r="CC14" i="22"/>
  <c r="BY14" i="22"/>
  <c r="BU14" i="22"/>
  <c r="CO13" i="22"/>
  <c r="CK13" i="22"/>
  <c r="CG13" i="22"/>
  <c r="CC13" i="22"/>
  <c r="BY13" i="22"/>
  <c r="BU13" i="22"/>
  <c r="CO12" i="22"/>
  <c r="CK12" i="22"/>
  <c r="CG12" i="22"/>
  <c r="CC12" i="22"/>
  <c r="BY12" i="22"/>
  <c r="BU12" i="22"/>
  <c r="CO11" i="22"/>
  <c r="CK11" i="22"/>
  <c r="CG11" i="22"/>
  <c r="CC11" i="22"/>
  <c r="BY11" i="22"/>
  <c r="BU11" i="22"/>
  <c r="CO10" i="22"/>
  <c r="CK10" i="22"/>
  <c r="CG10" i="22"/>
  <c r="CC10" i="22"/>
  <c r="BY10" i="22"/>
  <c r="BU10" i="22"/>
  <c r="CO9" i="22"/>
  <c r="CK9" i="22"/>
  <c r="CG9" i="22"/>
  <c r="CC9" i="22"/>
  <c r="BY9" i="22"/>
  <c r="BU9" i="22"/>
  <c r="CO8" i="22"/>
  <c r="CK8" i="22"/>
  <c r="CG8" i="22"/>
  <c r="CC8" i="22"/>
  <c r="BY8" i="22"/>
  <c r="BU8" i="22"/>
  <c r="CO7" i="22"/>
  <c r="CK7" i="22"/>
  <c r="CG7" i="22"/>
  <c r="CC7" i="22"/>
  <c r="BY7" i="22"/>
  <c r="BU7" i="22"/>
  <c r="CO6" i="22"/>
  <c r="CK6" i="22"/>
  <c r="CG6" i="22"/>
  <c r="CC6" i="22"/>
  <c r="BY6" i="22"/>
  <c r="BU6" i="22"/>
  <c r="CO5" i="22"/>
  <c r="CK5" i="22"/>
  <c r="CG5" i="22"/>
  <c r="CC5" i="22"/>
  <c r="BY5" i="22"/>
  <c r="BU5" i="22"/>
  <c r="CO4" i="22"/>
  <c r="CK4" i="22"/>
  <c r="CG4" i="22"/>
  <c r="CC4" i="22"/>
  <c r="BY4" i="22"/>
  <c r="BU4" i="22"/>
  <c r="CO3" i="22"/>
  <c r="CB26" i="22"/>
  <c r="CJ25" i="22"/>
  <c r="BT25" i="22"/>
  <c r="CB24" i="22"/>
  <c r="CJ23" i="22"/>
  <c r="BT23" i="22"/>
  <c r="CB22" i="22"/>
  <c r="CJ21" i="22"/>
  <c r="BT21" i="22"/>
  <c r="CB20" i="22"/>
  <c r="CJ19" i="22"/>
  <c r="BT19" i="22"/>
  <c r="CB18" i="22"/>
  <c r="CJ17" i="22"/>
  <c r="BT17" i="22"/>
  <c r="CB16" i="22"/>
  <c r="CJ15" i="22"/>
  <c r="BT15" i="22"/>
  <c r="CB14" i="22"/>
  <c r="CJ13" i="22"/>
  <c r="BT13" i="22"/>
  <c r="CB12" i="22"/>
  <c r="CJ11" i="22"/>
  <c r="BT11" i="22"/>
  <c r="CB10" i="22"/>
  <c r="CJ9" i="22"/>
  <c r="BT9" i="22"/>
  <c r="CB8" i="22"/>
  <c r="CL7" i="22"/>
  <c r="CD7" i="22"/>
  <c r="BV7" i="22"/>
  <c r="CL6" i="22"/>
  <c r="CD6" i="22"/>
  <c r="BV6" i="22"/>
  <c r="CL5" i="22"/>
  <c r="CD5" i="22"/>
  <c r="BV5" i="22"/>
  <c r="CL4" i="22"/>
  <c r="CD4" i="22"/>
  <c r="BV4" i="22"/>
  <c r="CL3" i="22"/>
  <c r="CG3" i="22"/>
  <c r="CB3" i="22"/>
  <c r="BV3" i="22"/>
  <c r="CF26" i="22"/>
  <c r="CN25" i="22"/>
  <c r="CN23" i="22"/>
  <c r="CF22" i="22"/>
  <c r="CF20" i="22"/>
  <c r="BX19" i="22"/>
  <c r="BX17" i="22"/>
  <c r="BX15" i="22"/>
  <c r="CN13" i="22"/>
  <c r="CN11" i="22"/>
  <c r="CN9" i="22"/>
  <c r="CF7" i="22"/>
  <c r="CF6" i="22"/>
  <c r="CN5" i="22"/>
  <c r="CF4" i="22"/>
  <c r="CH3" i="22"/>
  <c r="BR3" i="22"/>
  <c r="CN26" i="22"/>
  <c r="BX26" i="22"/>
  <c r="CF25" i="22"/>
  <c r="CN24" i="22"/>
  <c r="BX24" i="22"/>
  <c r="CF23" i="22"/>
  <c r="CN22" i="22"/>
  <c r="BX22" i="22"/>
  <c r="CF21" i="22"/>
  <c r="CN20" i="22"/>
  <c r="BX20" i="22"/>
  <c r="CF19" i="22"/>
  <c r="CN18" i="22"/>
  <c r="BX18" i="22"/>
  <c r="CF17" i="22"/>
  <c r="CN16" i="22"/>
  <c r="BX16" i="22"/>
  <c r="CF15" i="22"/>
  <c r="CN14" i="22"/>
  <c r="BX14" i="22"/>
  <c r="CF13" i="22"/>
  <c r="CN12" i="22"/>
  <c r="BX12" i="22"/>
  <c r="CF11" i="22"/>
  <c r="CN10" i="22"/>
  <c r="BX10" i="22"/>
  <c r="CF9" i="22"/>
  <c r="CN8" i="22"/>
  <c r="BX8" i="22"/>
  <c r="CJ7" i="22"/>
  <c r="CB7" i="22"/>
  <c r="BT7" i="22"/>
  <c r="CJ6" i="22"/>
  <c r="CB6" i="22"/>
  <c r="BT6" i="22"/>
  <c r="CJ5" i="22"/>
  <c r="CB5" i="22"/>
  <c r="BT5" i="22"/>
  <c r="CJ4" i="22"/>
  <c r="CB4" i="22"/>
  <c r="BT4" i="22"/>
  <c r="CK3" i="22"/>
  <c r="CF3" i="22"/>
  <c r="BZ3" i="22"/>
  <c r="BU3" i="22"/>
  <c r="CF24" i="22"/>
  <c r="BX21" i="22"/>
  <c r="CF18" i="22"/>
  <c r="CF16" i="22"/>
  <c r="CF14" i="22"/>
  <c r="CF12" i="22"/>
  <c r="CF10" i="22"/>
  <c r="CF8" i="22"/>
  <c r="BX7" i="22"/>
  <c r="BX6" i="22"/>
  <c r="BX5" i="22"/>
  <c r="BX4" i="22"/>
  <c r="CC3" i="22"/>
  <c r="CJ26" i="22"/>
  <c r="BT26" i="22"/>
  <c r="CB25" i="22"/>
  <c r="CJ24" i="22"/>
  <c r="BT24" i="22"/>
  <c r="CB23" i="22"/>
  <c r="CJ22" i="22"/>
  <c r="BT22" i="22"/>
  <c r="CB21" i="22"/>
  <c r="CJ20" i="22"/>
  <c r="BT20" i="22"/>
  <c r="CB19" i="22"/>
  <c r="CJ18" i="22"/>
  <c r="BT18" i="22"/>
  <c r="CB17" i="22"/>
  <c r="CJ16" i="22"/>
  <c r="BT16" i="22"/>
  <c r="CB15" i="22"/>
  <c r="CJ14" i="22"/>
  <c r="BT14" i="22"/>
  <c r="CB13" i="22"/>
  <c r="CJ12" i="22"/>
  <c r="BT12" i="22"/>
  <c r="CB11" i="22"/>
  <c r="CJ10" i="22"/>
  <c r="BT10" i="22"/>
  <c r="CB9" i="22"/>
  <c r="CJ8" i="22"/>
  <c r="BT8" i="22"/>
  <c r="CH7" i="22"/>
  <c r="BZ7" i="22"/>
  <c r="BR7" i="22"/>
  <c r="CH6" i="22"/>
  <c r="BZ6" i="22"/>
  <c r="BR6" i="22"/>
  <c r="CH5" i="22"/>
  <c r="BZ5" i="22"/>
  <c r="BR5" i="22"/>
  <c r="CH4" i="22"/>
  <c r="BZ4" i="22"/>
  <c r="BR4" i="22"/>
  <c r="CJ3" i="22"/>
  <c r="CD3" i="22"/>
  <c r="BY3" i="22"/>
  <c r="BT3" i="22"/>
  <c r="BX25" i="22"/>
  <c r="BX23" i="22"/>
  <c r="CN21" i="22"/>
  <c r="CN19" i="22"/>
  <c r="CN17" i="22"/>
  <c r="CN15" i="22"/>
  <c r="BX13" i="22"/>
  <c r="BX11" i="22"/>
  <c r="BX9" i="22"/>
  <c r="CN7" i="22"/>
  <c r="CN6" i="22"/>
  <c r="CF5" i="22"/>
  <c r="CN4" i="22"/>
  <c r="CN3" i="22"/>
  <c r="BX3" i="22"/>
  <c r="AA41" i="22"/>
  <c r="W41" i="22"/>
  <c r="S41" i="22"/>
  <c r="O41" i="22"/>
  <c r="K41" i="22"/>
  <c r="G41" i="22"/>
  <c r="Y41" i="22"/>
  <c r="U41" i="22"/>
  <c r="Q41" i="22"/>
  <c r="M41" i="22"/>
  <c r="I41" i="22"/>
  <c r="E41" i="22"/>
  <c r="X41" i="22"/>
  <c r="P41" i="22"/>
  <c r="H41" i="22"/>
  <c r="V41" i="22"/>
  <c r="N41" i="22"/>
  <c r="F41" i="22"/>
  <c r="T41" i="22"/>
  <c r="L41" i="22"/>
  <c r="D41" i="22"/>
  <c r="Z41" i="22"/>
  <c r="R41" i="22"/>
  <c r="J41" i="22"/>
  <c r="BR38" i="21" a="1"/>
  <c r="AA41" i="21"/>
  <c r="W41" i="21"/>
  <c r="S41" i="21"/>
  <c r="O41" i="21"/>
  <c r="K41" i="21"/>
  <c r="G41" i="21"/>
  <c r="Z41" i="21"/>
  <c r="V41" i="21"/>
  <c r="R41" i="21"/>
  <c r="N41" i="21"/>
  <c r="J41" i="21"/>
  <c r="F41" i="21"/>
  <c r="Y41" i="21"/>
  <c r="Q41" i="21"/>
  <c r="I41" i="21"/>
  <c r="X41" i="21"/>
  <c r="P41" i="21"/>
  <c r="H41" i="21"/>
  <c r="M41" i="21"/>
  <c r="L41" i="21"/>
  <c r="E41" i="21"/>
  <c r="D41" i="21"/>
  <c r="U41" i="21"/>
  <c r="T41" i="21"/>
  <c r="CM26" i="21"/>
  <c r="CI26" i="21"/>
  <c r="CE26" i="21"/>
  <c r="CA26" i="21"/>
  <c r="BW26" i="21"/>
  <c r="BS26" i="21"/>
  <c r="CM25" i="21"/>
  <c r="CI25" i="21"/>
  <c r="CE25" i="21"/>
  <c r="CA25" i="21"/>
  <c r="BW25" i="21"/>
  <c r="BS25" i="21"/>
  <c r="CM24" i="21"/>
  <c r="CI24" i="21"/>
  <c r="CE24" i="21"/>
  <c r="CA24" i="21"/>
  <c r="BW24" i="21"/>
  <c r="BS24" i="21"/>
  <c r="CM23" i="21"/>
  <c r="CI23" i="21"/>
  <c r="CE23" i="21"/>
  <c r="CA23" i="21"/>
  <c r="BW23" i="21"/>
  <c r="BS23" i="21"/>
  <c r="CM22" i="21"/>
  <c r="CI22" i="21"/>
  <c r="CE22" i="21"/>
  <c r="CA22" i="21"/>
  <c r="BW22" i="21"/>
  <c r="BS22" i="21"/>
  <c r="CM21" i="21"/>
  <c r="CI21" i="21"/>
  <c r="CE21" i="21"/>
  <c r="CA21" i="21"/>
  <c r="BW21" i="21"/>
  <c r="BS21" i="21"/>
  <c r="CM20" i="21"/>
  <c r="CI20" i="21"/>
  <c r="CE20" i="21"/>
  <c r="CA20" i="21"/>
  <c r="BW20" i="21"/>
  <c r="BS20" i="21"/>
  <c r="CM19" i="21"/>
  <c r="CI19" i="21"/>
  <c r="CE19" i="21"/>
  <c r="CA19" i="21"/>
  <c r="BW19" i="21"/>
  <c r="BS19" i="21"/>
  <c r="CM18" i="21"/>
  <c r="CI18" i="21"/>
  <c r="CE18" i="21"/>
  <c r="CA18" i="21"/>
  <c r="BW18" i="21"/>
  <c r="BS18" i="21"/>
  <c r="CM17" i="21"/>
  <c r="CI17" i="21"/>
  <c r="CE17" i="21"/>
  <c r="CA17" i="21"/>
  <c r="BW17" i="21"/>
  <c r="BS17" i="21"/>
  <c r="CM16" i="21"/>
  <c r="CI16" i="21"/>
  <c r="CE16" i="21"/>
  <c r="CA16" i="21"/>
  <c r="BW16" i="21"/>
  <c r="BS16" i="21"/>
  <c r="CM15" i="21"/>
  <c r="CI15" i="21"/>
  <c r="CE15" i="21"/>
  <c r="CA15" i="21"/>
  <c r="BW15" i="21"/>
  <c r="BS15" i="21"/>
  <c r="CM14" i="21"/>
  <c r="CI14" i="21"/>
  <c r="CE14" i="21"/>
  <c r="CA14" i="21"/>
  <c r="BW14" i="21"/>
  <c r="BS14" i="21"/>
  <c r="CM13" i="21"/>
  <c r="CI13" i="21"/>
  <c r="CE13" i="21"/>
  <c r="CA13" i="21"/>
  <c r="BW13" i="21"/>
  <c r="BS13" i="21"/>
  <c r="CM12" i="21"/>
  <c r="CI12" i="21"/>
  <c r="CE12" i="21"/>
  <c r="CA12" i="21"/>
  <c r="BW12" i="21"/>
  <c r="BS12" i="21"/>
  <c r="CM11" i="21"/>
  <c r="CI11" i="21"/>
  <c r="CE11" i="21"/>
  <c r="CA11" i="21"/>
  <c r="BW11" i="21"/>
  <c r="BS11" i="21"/>
  <c r="CM10" i="21"/>
  <c r="CI10" i="21"/>
  <c r="CE10" i="21"/>
  <c r="CA10" i="21"/>
  <c r="BW10" i="21"/>
  <c r="BS10" i="21"/>
  <c r="CM9" i="21"/>
  <c r="CI9" i="21"/>
  <c r="CE9" i="21"/>
  <c r="CA9" i="21"/>
  <c r="BW9" i="21"/>
  <c r="BS9" i="21"/>
  <c r="CM8" i="21"/>
  <c r="CI8" i="21"/>
  <c r="CE8" i="21"/>
  <c r="CA8" i="21"/>
  <c r="BW8" i="21"/>
  <c r="BS8" i="21"/>
  <c r="CM7" i="21"/>
  <c r="CI7" i="21"/>
  <c r="CE7" i="21"/>
  <c r="CA7" i="21"/>
  <c r="BW7" i="21"/>
  <c r="BS7" i="21"/>
  <c r="CM6" i="21"/>
  <c r="CI6" i="21"/>
  <c r="CE6" i="21"/>
  <c r="CA6" i="21"/>
  <c r="BW6" i="21"/>
  <c r="BS6" i="21"/>
  <c r="CM5" i="21"/>
  <c r="CI5" i="21"/>
  <c r="CE5" i="21"/>
  <c r="CA5" i="21"/>
  <c r="BW5" i="21"/>
  <c r="BS5" i="21"/>
  <c r="CM4" i="21"/>
  <c r="CI4" i="21"/>
  <c r="CE4" i="21"/>
  <c r="CA4" i="21"/>
  <c r="BW4" i="21"/>
  <c r="BS4" i="21"/>
  <c r="CL26" i="21"/>
  <c r="CH26" i="21"/>
  <c r="CD26" i="21"/>
  <c r="BZ26" i="21"/>
  <c r="BV26" i="21"/>
  <c r="BR26" i="21"/>
  <c r="CL25" i="21"/>
  <c r="CH25" i="21"/>
  <c r="CD25" i="21"/>
  <c r="BZ25" i="21"/>
  <c r="BV25" i="21"/>
  <c r="BR25" i="21"/>
  <c r="CL24" i="21"/>
  <c r="CH24" i="21"/>
  <c r="CD24" i="21"/>
  <c r="BZ24" i="21"/>
  <c r="BV24" i="21"/>
  <c r="BR24" i="21"/>
  <c r="CL23" i="21"/>
  <c r="CH23" i="21"/>
  <c r="CD23" i="21"/>
  <c r="BZ23" i="21"/>
  <c r="BV23" i="21"/>
  <c r="BR23" i="21"/>
  <c r="CL22" i="21"/>
  <c r="CH22" i="21"/>
  <c r="CD22" i="21"/>
  <c r="BZ22" i="21"/>
  <c r="BV22" i="21"/>
  <c r="BR22" i="21"/>
  <c r="CL21" i="21"/>
  <c r="CH21" i="21"/>
  <c r="CD21" i="21"/>
  <c r="BZ21" i="21"/>
  <c r="BV21" i="21"/>
  <c r="BR21" i="21"/>
  <c r="CL20" i="21"/>
  <c r="CH20" i="21"/>
  <c r="CD20" i="21"/>
  <c r="BZ20" i="21"/>
  <c r="BV20" i="21"/>
  <c r="BR20" i="21"/>
  <c r="CL19" i="21"/>
  <c r="CH19" i="21"/>
  <c r="CD19" i="21"/>
  <c r="BZ19" i="21"/>
  <c r="BV19" i="21"/>
  <c r="BR19" i="21"/>
  <c r="CL18" i="21"/>
  <c r="CH18" i="21"/>
  <c r="CD18" i="21"/>
  <c r="BZ18" i="21"/>
  <c r="BV18" i="21"/>
  <c r="BR18" i="21"/>
  <c r="CL17" i="21"/>
  <c r="CH17" i="21"/>
  <c r="CD17" i="21"/>
  <c r="BZ17" i="21"/>
  <c r="BV17" i="21"/>
  <c r="BR17" i="21"/>
  <c r="CL16" i="21"/>
  <c r="CH16" i="21"/>
  <c r="CD16" i="21"/>
  <c r="BZ16" i="21"/>
  <c r="BV16" i="21"/>
  <c r="BR16" i="21"/>
  <c r="CL15" i="21"/>
  <c r="CH15" i="21"/>
  <c r="CD15" i="21"/>
  <c r="BZ15" i="21"/>
  <c r="BV15" i="21"/>
  <c r="BR15" i="21"/>
  <c r="CL14" i="21"/>
  <c r="CH14" i="21"/>
  <c r="CD14" i="21"/>
  <c r="BZ14" i="21"/>
  <c r="BV14" i="21"/>
  <c r="BR14" i="21"/>
  <c r="CL13" i="21"/>
  <c r="CH13" i="21"/>
  <c r="CD13" i="21"/>
  <c r="BZ13" i="21"/>
  <c r="BV13" i="21"/>
  <c r="BR13" i="21"/>
  <c r="CL12" i="21"/>
  <c r="CH12" i="21"/>
  <c r="CD12" i="21"/>
  <c r="BZ12" i="21"/>
  <c r="BV12" i="21"/>
  <c r="BR12" i="21"/>
  <c r="CL11" i="21"/>
  <c r="CH11" i="21"/>
  <c r="CD11" i="21"/>
  <c r="BZ11" i="21"/>
  <c r="BV11" i="21"/>
  <c r="BR11" i="21"/>
  <c r="CL10" i="21"/>
  <c r="CH10" i="21"/>
  <c r="CD10" i="21"/>
  <c r="BZ10" i="21"/>
  <c r="BV10" i="21"/>
  <c r="BR10" i="21"/>
  <c r="CL9" i="21"/>
  <c r="CH9" i="21"/>
  <c r="CD9" i="21"/>
  <c r="BZ9" i="21"/>
  <c r="BV9" i="21"/>
  <c r="BR9" i="21"/>
  <c r="CL8" i="21"/>
  <c r="CH8" i="21"/>
  <c r="CD8" i="21"/>
  <c r="BZ8" i="21"/>
  <c r="BV8" i="21"/>
  <c r="BR8" i="21"/>
  <c r="CL7" i="21"/>
  <c r="CH7" i="21"/>
  <c r="CD7" i="21"/>
  <c r="BZ7" i="21"/>
  <c r="BV7" i="21"/>
  <c r="BR7" i="21"/>
  <c r="CL6" i="21"/>
  <c r="CH6" i="21"/>
  <c r="CD6" i="21"/>
  <c r="BZ6" i="21"/>
  <c r="BV6" i="21"/>
  <c r="BR6" i="21"/>
  <c r="CL5" i="21"/>
  <c r="CH5" i="21"/>
  <c r="CD5" i="21"/>
  <c r="BZ5" i="21"/>
  <c r="BV5" i="21"/>
  <c r="BR5" i="21"/>
  <c r="CL4" i="21"/>
  <c r="CH4" i="21"/>
  <c r="CD4" i="21"/>
  <c r="BZ4" i="21"/>
  <c r="BV4" i="21"/>
  <c r="BR4" i="21"/>
  <c r="CN26" i="21"/>
  <c r="CF26" i="21"/>
  <c r="BX26" i="21"/>
  <c r="CN25" i="21"/>
  <c r="CF25" i="21"/>
  <c r="BX25" i="21"/>
  <c r="CN24" i="21"/>
  <c r="CF24" i="21"/>
  <c r="BX24" i="21"/>
  <c r="CN23" i="21"/>
  <c r="CF23" i="21"/>
  <c r="BX23" i="21"/>
  <c r="CN22" i="21"/>
  <c r="CF22" i="21"/>
  <c r="BX22" i="21"/>
  <c r="CN21" i="21"/>
  <c r="CF21" i="21"/>
  <c r="BX21" i="21"/>
  <c r="CN20" i="21"/>
  <c r="CF20" i="21"/>
  <c r="BX20" i="21"/>
  <c r="CN19" i="21"/>
  <c r="CF19" i="21"/>
  <c r="BX19" i="21"/>
  <c r="CN18" i="21"/>
  <c r="CF18" i="21"/>
  <c r="BX18" i="21"/>
  <c r="CN17" i="21"/>
  <c r="CF17" i="21"/>
  <c r="BX17" i="21"/>
  <c r="CN16" i="21"/>
  <c r="CF16" i="21"/>
  <c r="BX16" i="21"/>
  <c r="CN15" i="21"/>
  <c r="CF15" i="21"/>
  <c r="BX15" i="21"/>
  <c r="CN14" i="21"/>
  <c r="CF14" i="21"/>
  <c r="BX14" i="21"/>
  <c r="CN13" i="21"/>
  <c r="CF13" i="21"/>
  <c r="BX13" i="21"/>
  <c r="CN12" i="21"/>
  <c r="CF12" i="21"/>
  <c r="BX12" i="21"/>
  <c r="CN11" i="21"/>
  <c r="CF11" i="21"/>
  <c r="BX11" i="21"/>
  <c r="CN10" i="21"/>
  <c r="CF10" i="21"/>
  <c r="BX10" i="21"/>
  <c r="CN9" i="21"/>
  <c r="CF9" i="21"/>
  <c r="BX9" i="21"/>
  <c r="CN8" i="21"/>
  <c r="CF8" i="21"/>
  <c r="BX8" i="21"/>
  <c r="CN7" i="21"/>
  <c r="CF7" i="21"/>
  <c r="BX7" i="21"/>
  <c r="CN6" i="21"/>
  <c r="CF6" i="21"/>
  <c r="BX6" i="21"/>
  <c r="CN5" i="21"/>
  <c r="CF5" i="21"/>
  <c r="BX5" i="21"/>
  <c r="CN4" i="21"/>
  <c r="CF4" i="21"/>
  <c r="BX4" i="21"/>
  <c r="CN3" i="21"/>
  <c r="CJ3" i="21"/>
  <c r="CF3" i="21"/>
  <c r="CB3" i="21"/>
  <c r="BX3" i="21"/>
  <c r="BT3" i="21"/>
  <c r="CK15" i="21"/>
  <c r="BU12" i="21"/>
  <c r="BU11" i="21"/>
  <c r="CC10" i="21"/>
  <c r="CK9" i="21"/>
  <c r="BU9" i="21"/>
  <c r="CC8" i="21"/>
  <c r="CK7" i="21"/>
  <c r="BU7" i="21"/>
  <c r="CC6" i="21"/>
  <c r="CK5" i="21"/>
  <c r="BU5" i="21"/>
  <c r="CC4" i="21"/>
  <c r="CM3" i="21"/>
  <c r="CE3" i="21"/>
  <c r="BW3" i="21"/>
  <c r="CJ25" i="21"/>
  <c r="BT25" i="21"/>
  <c r="CB24" i="21"/>
  <c r="CJ23" i="21"/>
  <c r="BT23" i="21"/>
  <c r="CB22" i="21"/>
  <c r="CJ21" i="21"/>
  <c r="BT21" i="21"/>
  <c r="CB20" i="21"/>
  <c r="CJ19" i="21"/>
  <c r="BT19" i="21"/>
  <c r="CB18" i="21"/>
  <c r="CJ17" i="21"/>
  <c r="BT17" i="21"/>
  <c r="CB16" i="21"/>
  <c r="CJ15" i="21"/>
  <c r="BT15" i="21"/>
  <c r="CB14" i="21"/>
  <c r="CJ13" i="21"/>
  <c r="BT13" i="21"/>
  <c r="CB12" i="21"/>
  <c r="CJ11" i="21"/>
  <c r="BT11" i="21"/>
  <c r="CB10" i="21"/>
  <c r="CJ9" i="21"/>
  <c r="BT9" i="21"/>
  <c r="CB8" i="21"/>
  <c r="CJ7" i="21"/>
  <c r="BT7" i="21"/>
  <c r="CB6" i="21"/>
  <c r="CJ5" i="21"/>
  <c r="BT5" i="21"/>
  <c r="CB4" i="21"/>
  <c r="CL3" i="21"/>
  <c r="CD3" i="21"/>
  <c r="BV3" i="21"/>
  <c r="CK26" i="21"/>
  <c r="CC26" i="21"/>
  <c r="BU26" i="21"/>
  <c r="CK25" i="21"/>
  <c r="CC25" i="21"/>
  <c r="BU25" i="21"/>
  <c r="CK24" i="21"/>
  <c r="CC24" i="21"/>
  <c r="BU24" i="21"/>
  <c r="CK23" i="21"/>
  <c r="CC23" i="21"/>
  <c r="BU23" i="21"/>
  <c r="CK22" i="21"/>
  <c r="CC22" i="21"/>
  <c r="BU22" i="21"/>
  <c r="CK21" i="21"/>
  <c r="CC21" i="21"/>
  <c r="BU21" i="21"/>
  <c r="CK20" i="21"/>
  <c r="CC20" i="21"/>
  <c r="BU20" i="21"/>
  <c r="CK19" i="21"/>
  <c r="CC19" i="21"/>
  <c r="BU19" i="21"/>
  <c r="CK18" i="21"/>
  <c r="CC18" i="21"/>
  <c r="BU18" i="21"/>
  <c r="CK17" i="21"/>
  <c r="CC17" i="21"/>
  <c r="BU17" i="21"/>
  <c r="CK16" i="21"/>
  <c r="CC16" i="21"/>
  <c r="BU16" i="21"/>
  <c r="CC15" i="21"/>
  <c r="BU15" i="21"/>
  <c r="CK14" i="21"/>
  <c r="CC14" i="21"/>
  <c r="BU14" i="21"/>
  <c r="CK13" i="21"/>
  <c r="CC13" i="21"/>
  <c r="BU13" i="21"/>
  <c r="CK12" i="21"/>
  <c r="CC12" i="21"/>
  <c r="CK11" i="21"/>
  <c r="CC11" i="21"/>
  <c r="CK10" i="21"/>
  <c r="BU10" i="21"/>
  <c r="CC9" i="21"/>
  <c r="CK8" i="21"/>
  <c r="BU8" i="21"/>
  <c r="CC7" i="21"/>
  <c r="CK6" i="21"/>
  <c r="BU6" i="21"/>
  <c r="CC5" i="21"/>
  <c r="CK4" i="21"/>
  <c r="BU4" i="21"/>
  <c r="CI3" i="21"/>
  <c r="CA3" i="21"/>
  <c r="BS3" i="21"/>
  <c r="CJ26" i="21"/>
  <c r="CB26" i="21"/>
  <c r="BT26" i="21"/>
  <c r="CB25" i="21"/>
  <c r="CJ24" i="21"/>
  <c r="BT24" i="21"/>
  <c r="CB23" i="21"/>
  <c r="CJ22" i="21"/>
  <c r="BT22" i="21"/>
  <c r="CB21" i="21"/>
  <c r="CJ20" i="21"/>
  <c r="BT20" i="21"/>
  <c r="CB19" i="21"/>
  <c r="CJ18" i="21"/>
  <c r="BT18" i="21"/>
  <c r="CB17" i="21"/>
  <c r="CJ16" i="21"/>
  <c r="BT16" i="21"/>
  <c r="CB15" i="21"/>
  <c r="CJ14" i="21"/>
  <c r="BT14" i="21"/>
  <c r="CB13" i="21"/>
  <c r="CJ12" i="21"/>
  <c r="BT12" i="21"/>
  <c r="CB11" i="21"/>
  <c r="CJ10" i="21"/>
  <c r="BT10" i="21"/>
  <c r="CB9" i="21"/>
  <c r="CJ8" i="21"/>
  <c r="BT8" i="21"/>
  <c r="CB7" i="21"/>
  <c r="CJ6" i="21"/>
  <c r="BT6" i="21"/>
  <c r="CB5" i="21"/>
  <c r="CJ4" i="21"/>
  <c r="BT4" i="21"/>
  <c r="CH3" i="21"/>
  <c r="BZ3" i="21"/>
  <c r="BR3" i="21"/>
  <c r="CO26" i="21"/>
  <c r="CG25" i="21"/>
  <c r="BY24" i="21"/>
  <c r="CO22" i="21"/>
  <c r="CG21" i="21"/>
  <c r="BY20" i="21"/>
  <c r="CO18" i="21"/>
  <c r="CG17" i="21"/>
  <c r="BY16" i="21"/>
  <c r="CO14" i="21"/>
  <c r="CG13" i="21"/>
  <c r="BY12" i="21"/>
  <c r="CO10" i="21"/>
  <c r="CG9" i="21"/>
  <c r="BY8" i="21"/>
  <c r="CO6" i="21"/>
  <c r="CG5" i="21"/>
  <c r="BY4" i="21"/>
  <c r="CC3" i="21"/>
  <c r="CO25" i="21"/>
  <c r="BY23" i="21"/>
  <c r="CO21" i="21"/>
  <c r="CG20" i="21"/>
  <c r="CO17" i="21"/>
  <c r="CG16" i="21"/>
  <c r="CO13" i="21"/>
  <c r="CG12" i="21"/>
  <c r="CO9" i="21"/>
  <c r="BY7" i="21"/>
  <c r="CG4" i="21"/>
  <c r="CG26" i="21"/>
  <c r="BY25" i="21"/>
  <c r="CO23" i="21"/>
  <c r="CG22" i="21"/>
  <c r="BY21" i="21"/>
  <c r="CO19" i="21"/>
  <c r="CG18" i="21"/>
  <c r="BY17" i="21"/>
  <c r="CO15" i="21"/>
  <c r="CG14" i="21"/>
  <c r="BY13" i="21"/>
  <c r="CO11" i="21"/>
  <c r="CG10" i="21"/>
  <c r="BY9" i="21"/>
  <c r="CO7" i="21"/>
  <c r="CG6" i="21"/>
  <c r="BY5" i="21"/>
  <c r="CO3" i="21"/>
  <c r="BY3" i="21"/>
  <c r="BY26" i="21"/>
  <c r="CO24" i="21"/>
  <c r="CG23" i="21"/>
  <c r="BY22" i="21"/>
  <c r="CO20" i="21"/>
  <c r="CG19" i="21"/>
  <c r="BY18" i="21"/>
  <c r="CO16" i="21"/>
  <c r="CG15" i="21"/>
  <c r="BY14" i="21"/>
  <c r="CO12" i="21"/>
  <c r="CG11" i="21"/>
  <c r="BY10" i="21"/>
  <c r="CO8" i="21"/>
  <c r="CG7" i="21"/>
  <c r="BY6" i="21"/>
  <c r="CO4" i="21"/>
  <c r="CK3" i="21"/>
  <c r="BU3" i="21"/>
  <c r="CG24" i="21"/>
  <c r="BY19" i="21"/>
  <c r="BY15" i="21"/>
  <c r="BY11" i="21"/>
  <c r="CG8" i="21"/>
  <c r="CO5" i="21"/>
  <c r="CG3" i="21"/>
  <c r="BR38" i="20" a="1"/>
  <c r="Y41" i="20"/>
  <c r="X41" i="20"/>
  <c r="T41" i="20"/>
  <c r="P41" i="20"/>
  <c r="L41" i="20"/>
  <c r="H41" i="20"/>
  <c r="D41" i="20"/>
  <c r="W41" i="20"/>
  <c r="S41" i="20"/>
  <c r="O41" i="20"/>
  <c r="K41" i="20"/>
  <c r="G41" i="20"/>
  <c r="AA41" i="20"/>
  <c r="V41" i="20"/>
  <c r="R41" i="20"/>
  <c r="N41" i="20"/>
  <c r="J41" i="20"/>
  <c r="F41" i="20"/>
  <c r="Q41" i="20"/>
  <c r="M41" i="20"/>
  <c r="Z41" i="20"/>
  <c r="I41" i="20"/>
  <c r="U41" i="20"/>
  <c r="E41" i="20"/>
  <c r="CU3" i="20"/>
  <c r="BE47" i="19"/>
  <c r="AS47" i="19"/>
  <c r="BG47" i="19"/>
  <c r="AO47" i="19"/>
  <c r="AM47" i="19"/>
  <c r="AV47" i="19"/>
  <c r="AL47" i="19"/>
  <c r="BC47" i="19"/>
  <c r="AP47" i="19"/>
  <c r="BB47" i="19"/>
  <c r="AQ47" i="19"/>
  <c r="AZ47" i="19"/>
  <c r="AW47" i="19"/>
  <c r="AK47" i="19"/>
  <c r="AX47" i="19"/>
  <c r="AU47" i="19"/>
  <c r="AN47" i="19"/>
  <c r="BD47" i="19"/>
  <c r="D41" i="19" a="1"/>
  <c r="AA41" i="19" s="1"/>
  <c r="AA31" i="19" s="1"/>
  <c r="BA47" i="19"/>
  <c r="AT47" i="19"/>
  <c r="BF47" i="19"/>
  <c r="AY47" i="19"/>
  <c r="AR47" i="19"/>
  <c r="BN4" i="19"/>
  <c r="BR4" i="19"/>
  <c r="CU4" i="19" s="1"/>
  <c r="BR18" i="19"/>
  <c r="CU18" i="19" s="1"/>
  <c r="BN18" i="19"/>
  <c r="BN8" i="19"/>
  <c r="BR8" i="19"/>
  <c r="CU8" i="19" s="1"/>
  <c r="CE3" i="19"/>
  <c r="CH3" i="19"/>
  <c r="BN17" i="19"/>
  <c r="BR17" i="19"/>
  <c r="CU17" i="19" s="1"/>
  <c r="BN14" i="19"/>
  <c r="BR14" i="19"/>
  <c r="CU14" i="19" s="1"/>
  <c r="CN3" i="19"/>
  <c r="BV3" i="19"/>
  <c r="BY3" i="19"/>
  <c r="CO3" i="19"/>
  <c r="BT3" i="19"/>
  <c r="BW3" i="19"/>
  <c r="BN13" i="19"/>
  <c r="BR13" i="19"/>
  <c r="CU13" i="19" s="1"/>
  <c r="BS3" i="19"/>
  <c r="CF3" i="19"/>
  <c r="BZ3" i="19"/>
  <c r="BR23" i="19"/>
  <c r="CU23" i="19" s="1"/>
  <c r="BN23" i="19"/>
  <c r="CB3" i="19"/>
  <c r="CK3" i="19"/>
  <c r="BN3" i="19"/>
  <c r="BR3" i="19"/>
  <c r="BR11" i="19"/>
  <c r="CU11" i="19" s="1"/>
  <c r="BN11" i="19"/>
  <c r="BN26" i="19"/>
  <c r="BR26" i="19"/>
  <c r="CU26" i="19" s="1"/>
  <c r="BR10" i="19"/>
  <c r="CU10" i="19" s="1"/>
  <c r="BN10" i="19"/>
  <c r="BR7" i="19"/>
  <c r="CU7" i="19" s="1"/>
  <c r="BN7" i="19"/>
  <c r="CD3" i="19"/>
  <c r="BN12" i="19"/>
  <c r="BR12" i="19"/>
  <c r="CU12" i="19" s="1"/>
  <c r="CL3" i="19"/>
  <c r="BR9" i="19"/>
  <c r="CU9" i="19" s="1"/>
  <c r="BN9" i="19"/>
  <c r="CI3" i="19"/>
  <c r="BX3" i="19"/>
  <c r="CM3" i="19"/>
  <c r="BR19" i="19"/>
  <c r="CU19" i="19" s="1"/>
  <c r="BN19" i="19"/>
  <c r="BN16" i="19"/>
  <c r="BR16" i="19"/>
  <c r="CU16" i="19" s="1"/>
  <c r="CJ3" i="19"/>
  <c r="CA3" i="19"/>
  <c r="BU3" i="19"/>
  <c r="BR5" i="19"/>
  <c r="CU5" i="19" s="1"/>
  <c r="BN5" i="19"/>
  <c r="BR21" i="19"/>
  <c r="CU21" i="19" s="1"/>
  <c r="BN21" i="19"/>
  <c r="CG3" i="19"/>
  <c r="CC3" i="19"/>
  <c r="BR15" i="19"/>
  <c r="CU15" i="19" s="1"/>
  <c r="BN15" i="19"/>
  <c r="BN24" i="19"/>
  <c r="BR24" i="19"/>
  <c r="CU24" i="19" s="1"/>
  <c r="BN20" i="19"/>
  <c r="BR20" i="19"/>
  <c r="CU20" i="19" s="1"/>
  <c r="BR25" i="19"/>
  <c r="CU25" i="19" s="1"/>
  <c r="BN25" i="19"/>
  <c r="BN6" i="19"/>
  <c r="BR6" i="19"/>
  <c r="CU6" i="19" s="1"/>
  <c r="BN22" i="19"/>
  <c r="BR22" i="19"/>
  <c r="CU22" i="19" s="1"/>
  <c r="BT38" i="22" l="1"/>
  <c r="BT29" i="22" s="1"/>
  <c r="CJ38" i="22"/>
  <c r="CJ29" i="22" s="1"/>
  <c r="BY38" i="22"/>
  <c r="BY29" i="22" s="1"/>
  <c r="BZ38" i="22"/>
  <c r="BZ29" i="22" s="1"/>
  <c r="CA38" i="22"/>
  <c r="CA29" i="22" s="1"/>
  <c r="CC38" i="22"/>
  <c r="CC29" i="22" s="1"/>
  <c r="CI38" i="22"/>
  <c r="CI29" i="22" s="1"/>
  <c r="CF38" i="22"/>
  <c r="CF29" i="22" s="1"/>
  <c r="CG38" i="22"/>
  <c r="CG29" i="22" s="1"/>
  <c r="CH38" i="22"/>
  <c r="CH29" i="22" s="1"/>
  <c r="BU38" i="22"/>
  <c r="BU29" i="22" s="1"/>
  <c r="CN38" i="22"/>
  <c r="CN29" i="22" s="1"/>
  <c r="CL38" i="22"/>
  <c r="CL29" i="22" s="1"/>
  <c r="CK38" i="22"/>
  <c r="CK29" i="22" s="1"/>
  <c r="BX38" i="22"/>
  <c r="BX29" i="22" s="1"/>
  <c r="BR38" i="22"/>
  <c r="BR29" i="22" s="1"/>
  <c r="CD38" i="22"/>
  <c r="CD29" i="22" s="1"/>
  <c r="BW38" i="22"/>
  <c r="BW29" i="22" s="1"/>
  <c r="CE38" i="22"/>
  <c r="CE29" i="22" s="1"/>
  <c r="CB38" i="22"/>
  <c r="CB29" i="22" s="1"/>
  <c r="CO38" i="22"/>
  <c r="CO29" i="22" s="1"/>
  <c r="BS38" i="22"/>
  <c r="BS29" i="22" s="1"/>
  <c r="BV38" i="22"/>
  <c r="BV29" i="22" s="1"/>
  <c r="CE38" i="23"/>
  <c r="CE29" i="23" s="1"/>
  <c r="BR38" i="23"/>
  <c r="BR29" i="23" s="1"/>
  <c r="CI38" i="23"/>
  <c r="CI29" i="23" s="1"/>
  <c r="CK38" i="23"/>
  <c r="CK29" i="23" s="1"/>
  <c r="BW38" i="23"/>
  <c r="BW29" i="23" s="1"/>
  <c r="CO38" i="23"/>
  <c r="CO29" i="23" s="1"/>
  <c r="BV38" i="23"/>
  <c r="BV29" i="23" s="1"/>
  <c r="CM38" i="23"/>
  <c r="CM29" i="23" s="1"/>
  <c r="CB38" i="23"/>
  <c r="CB29" i="23" s="1"/>
  <c r="CA38" i="23"/>
  <c r="CA29" i="23" s="1"/>
  <c r="BS38" i="23"/>
  <c r="BS29" i="23" s="1"/>
  <c r="CF38" i="23"/>
  <c r="CF29" i="23" s="1"/>
  <c r="BU38" i="23"/>
  <c r="BU29" i="23" s="1"/>
  <c r="CG38" i="23"/>
  <c r="CG29" i="23" s="1"/>
  <c r="CC38" i="23"/>
  <c r="CC29" i="23" s="1"/>
  <c r="BY38" i="23"/>
  <c r="BY29" i="23" s="1"/>
  <c r="BT38" i="23"/>
  <c r="BT29" i="23" s="1"/>
  <c r="CJ38" i="23"/>
  <c r="CJ29" i="23" s="1"/>
  <c r="BZ38" i="23"/>
  <c r="BZ29" i="23" s="1"/>
  <c r="CL38" i="23"/>
  <c r="CL29" i="23" s="1"/>
  <c r="CH38" i="23"/>
  <c r="CH29" i="23" s="1"/>
  <c r="CD38" i="23"/>
  <c r="CD29" i="23" s="1"/>
  <c r="BX38" i="23"/>
  <c r="BX29" i="23" s="1"/>
  <c r="CU7" i="22"/>
  <c r="CU9" i="22"/>
  <c r="CU15" i="22"/>
  <c r="CU19" i="22"/>
  <c r="CU23" i="22"/>
  <c r="CU6" i="22"/>
  <c r="CU5" i="22"/>
  <c r="CU3" i="22"/>
  <c r="CU8" i="22"/>
  <c r="CU10" i="22"/>
  <c r="CU12" i="22"/>
  <c r="CU14" i="22"/>
  <c r="CU16" i="22"/>
  <c r="CU18" i="22"/>
  <c r="CU20" i="22"/>
  <c r="CU22" i="22"/>
  <c r="CU24" i="22"/>
  <c r="CU26" i="22"/>
  <c r="CU11" i="22"/>
  <c r="CU13" i="22"/>
  <c r="CU17" i="22"/>
  <c r="CU21" i="22"/>
  <c r="CU25" i="22"/>
  <c r="CU4" i="22"/>
  <c r="CU5" i="21"/>
  <c r="CU7" i="21"/>
  <c r="CU9" i="21"/>
  <c r="CU11" i="21"/>
  <c r="CU13" i="21"/>
  <c r="CU15" i="21"/>
  <c r="CU17" i="21"/>
  <c r="CU19" i="21"/>
  <c r="CU21" i="21"/>
  <c r="CU23" i="21"/>
  <c r="CU25" i="21"/>
  <c r="CU3" i="21"/>
  <c r="CU4" i="21"/>
  <c r="CU6" i="21"/>
  <c r="CU8" i="21"/>
  <c r="CU10" i="21"/>
  <c r="CU12" i="21"/>
  <c r="CU14" i="21"/>
  <c r="CU16" i="21"/>
  <c r="CU18" i="21"/>
  <c r="CU20" i="21"/>
  <c r="CU22" i="21"/>
  <c r="CU24" i="21"/>
  <c r="CU26" i="21"/>
  <c r="CL38" i="21"/>
  <c r="CL29" i="21" s="1"/>
  <c r="CH38" i="21"/>
  <c r="CH29" i="21" s="1"/>
  <c r="CD38" i="21"/>
  <c r="CD29" i="21" s="1"/>
  <c r="BZ38" i="21"/>
  <c r="BZ29" i="21" s="1"/>
  <c r="BV38" i="21"/>
  <c r="BV29" i="21" s="1"/>
  <c r="BR38" i="21"/>
  <c r="BR29" i="21" s="1"/>
  <c r="CO38" i="21"/>
  <c r="CO29" i="21" s="1"/>
  <c r="CK38" i="21"/>
  <c r="CK29" i="21" s="1"/>
  <c r="CG38" i="21"/>
  <c r="CG29" i="21" s="1"/>
  <c r="CC38" i="21"/>
  <c r="CC29" i="21" s="1"/>
  <c r="BY38" i="21"/>
  <c r="BY29" i="21" s="1"/>
  <c r="BU38" i="21"/>
  <c r="BU29" i="21" s="1"/>
  <c r="CI38" i="21"/>
  <c r="CI29" i="21" s="1"/>
  <c r="CA38" i="21"/>
  <c r="CA29" i="21" s="1"/>
  <c r="BS38" i="21"/>
  <c r="BS29" i="21" s="1"/>
  <c r="CN38" i="21"/>
  <c r="CN29" i="21" s="1"/>
  <c r="CF38" i="21"/>
  <c r="CF29" i="21" s="1"/>
  <c r="BX38" i="21"/>
  <c r="BX29" i="21" s="1"/>
  <c r="CB38" i="21"/>
  <c r="CB29" i="21" s="1"/>
  <c r="CM38" i="21"/>
  <c r="CM29" i="21" s="1"/>
  <c r="BW38" i="21"/>
  <c r="BW29" i="21" s="1"/>
  <c r="CJ38" i="21"/>
  <c r="CJ29" i="21" s="1"/>
  <c r="CE38" i="21"/>
  <c r="CE29" i="21" s="1"/>
  <c r="BT38" i="21"/>
  <c r="BT29" i="21" s="1"/>
  <c r="CO38" i="20"/>
  <c r="CO29" i="20" s="1"/>
  <c r="CK38" i="20"/>
  <c r="CK29" i="20" s="1"/>
  <c r="CG38" i="20"/>
  <c r="CG29" i="20" s="1"/>
  <c r="CC38" i="20"/>
  <c r="CC29" i="20" s="1"/>
  <c r="BY38" i="20"/>
  <c r="BY29" i="20" s="1"/>
  <c r="BU38" i="20"/>
  <c r="BU29" i="20" s="1"/>
  <c r="CN38" i="20"/>
  <c r="CN29" i="20" s="1"/>
  <c r="CJ38" i="20"/>
  <c r="CJ29" i="20" s="1"/>
  <c r="CF38" i="20"/>
  <c r="CF29" i="20" s="1"/>
  <c r="CB38" i="20"/>
  <c r="CB29" i="20" s="1"/>
  <c r="BX38" i="20"/>
  <c r="BX29" i="20" s="1"/>
  <c r="BT38" i="20"/>
  <c r="BT29" i="20" s="1"/>
  <c r="CM38" i="20"/>
  <c r="CM29" i="20" s="1"/>
  <c r="CE38" i="20"/>
  <c r="CE29" i="20" s="1"/>
  <c r="BW38" i="20"/>
  <c r="BW29" i="20" s="1"/>
  <c r="CL38" i="20"/>
  <c r="CL29" i="20" s="1"/>
  <c r="CD38" i="20"/>
  <c r="CD29" i="20" s="1"/>
  <c r="BV38" i="20"/>
  <c r="BV29" i="20" s="1"/>
  <c r="CI38" i="20"/>
  <c r="CI29" i="20" s="1"/>
  <c r="CA38" i="20"/>
  <c r="CA29" i="20" s="1"/>
  <c r="BS38" i="20"/>
  <c r="BS29" i="20" s="1"/>
  <c r="CH38" i="20"/>
  <c r="CH29" i="20" s="1"/>
  <c r="BZ38" i="20"/>
  <c r="BZ29" i="20" s="1"/>
  <c r="BR38" i="20"/>
  <c r="BR29" i="20" s="1"/>
  <c r="BR38" i="19" a="1"/>
  <c r="CH38" i="19" s="1"/>
  <c r="CH29" i="19" s="1"/>
  <c r="T41" i="19"/>
  <c r="T31" i="19" s="1"/>
  <c r="BA31" i="19" s="1"/>
  <c r="X41" i="19"/>
  <c r="X31" i="19" s="1"/>
  <c r="X43" i="19" s="1"/>
  <c r="X47" i="19" s="1"/>
  <c r="J41" i="19"/>
  <c r="J31" i="19" s="1"/>
  <c r="AQ31" i="19" s="1"/>
  <c r="N41" i="19"/>
  <c r="N31" i="19" s="1"/>
  <c r="AU31" i="19" s="1"/>
  <c r="P41" i="19"/>
  <c r="P31" i="19" s="1"/>
  <c r="G41" i="19"/>
  <c r="G31" i="19" s="1"/>
  <c r="AN31" i="19" s="1"/>
  <c r="I41" i="19"/>
  <c r="I31" i="19" s="1"/>
  <c r="AP31" i="19" s="1"/>
  <c r="O41" i="19"/>
  <c r="O31" i="19" s="1"/>
  <c r="O43" i="19" s="1"/>
  <c r="O47" i="19" s="1"/>
  <c r="L41" i="19"/>
  <c r="L31" i="19" s="1"/>
  <c r="AS31" i="19" s="1"/>
  <c r="H41" i="19"/>
  <c r="H31" i="19" s="1"/>
  <c r="H43" i="19" s="1"/>
  <c r="H47" i="19" s="1"/>
  <c r="Q41" i="19"/>
  <c r="Q31" i="19" s="1"/>
  <c r="AX31" i="19" s="1"/>
  <c r="V41" i="19"/>
  <c r="V31" i="19" s="1"/>
  <c r="BC31" i="19" s="1"/>
  <c r="S41" i="19"/>
  <c r="S31" i="19" s="1"/>
  <c r="M41" i="19"/>
  <c r="M31" i="19" s="1"/>
  <c r="AT31" i="19" s="1"/>
  <c r="U41" i="19"/>
  <c r="U31" i="19" s="1"/>
  <c r="BB31" i="19" s="1"/>
  <c r="F41" i="19"/>
  <c r="F31" i="19" s="1"/>
  <c r="AM31" i="19" s="1"/>
  <c r="Z41" i="19"/>
  <c r="Z31" i="19" s="1"/>
  <c r="BG31" i="19" s="1"/>
  <c r="W41" i="19"/>
  <c r="W31" i="19" s="1"/>
  <c r="W43" i="19" s="1"/>
  <c r="W47" i="19" s="1"/>
  <c r="D41" i="19"/>
  <c r="D31" i="19" s="1"/>
  <c r="AK31" i="19" s="1"/>
  <c r="E41" i="19"/>
  <c r="E31" i="19" s="1"/>
  <c r="AL31" i="19" s="1"/>
  <c r="Y41" i="19"/>
  <c r="Y31" i="19" s="1"/>
  <c r="R41" i="19"/>
  <c r="R31" i="19" s="1"/>
  <c r="K41" i="19"/>
  <c r="K31" i="19" s="1"/>
  <c r="AR31" i="19" s="1"/>
  <c r="CU3" i="19"/>
  <c r="L43" i="19"/>
  <c r="L47" i="19" s="1"/>
  <c r="AW31" i="19"/>
  <c r="P43" i="19"/>
  <c r="P47" i="19" s="1"/>
  <c r="AZ31" i="19"/>
  <c r="S43" i="19"/>
  <c r="S47" i="19" s="1"/>
  <c r="BF31" i="19"/>
  <c r="Y43" i="19"/>
  <c r="Y47" i="19" s="1"/>
  <c r="BH31" i="19"/>
  <c r="AA43" i="19"/>
  <c r="AA47" i="19" s="1"/>
  <c r="BE31" i="19" l="1"/>
  <c r="Z43" i="19"/>
  <c r="Z47" i="19" s="1"/>
  <c r="AO31" i="19"/>
  <c r="T43" i="19"/>
  <c r="T47" i="19" s="1"/>
  <c r="U43" i="19"/>
  <c r="U47" i="19" s="1"/>
  <c r="BW38" i="19"/>
  <c r="BW29" i="19" s="1"/>
  <c r="CD38" i="19"/>
  <c r="CD29" i="19" s="1"/>
  <c r="BD31" i="19"/>
  <c r="BD41" i="19" s="1"/>
  <c r="CO38" i="19"/>
  <c r="CO29" i="19" s="1"/>
  <c r="CL38" i="19"/>
  <c r="CL29" i="19" s="1"/>
  <c r="N43" i="19"/>
  <c r="N47" i="19" s="1"/>
  <c r="CG38" i="19"/>
  <c r="CG29" i="19" s="1"/>
  <c r="CE38" i="19"/>
  <c r="CE29" i="19" s="1"/>
  <c r="BS38" i="19"/>
  <c r="BS29" i="19" s="1"/>
  <c r="CC38" i="19"/>
  <c r="CC29" i="19" s="1"/>
  <c r="J43" i="19"/>
  <c r="J47" i="19" s="1"/>
  <c r="CN38" i="19"/>
  <c r="CN29" i="19" s="1"/>
  <c r="K43" i="19"/>
  <c r="K47" i="19" s="1"/>
  <c r="D43" i="19"/>
  <c r="D47" i="19" s="1"/>
  <c r="Q43" i="19"/>
  <c r="Q47" i="19" s="1"/>
  <c r="I43" i="19"/>
  <c r="I47" i="19" s="1"/>
  <c r="BT38" i="19"/>
  <c r="BT29" i="19" s="1"/>
  <c r="CB38" i="19"/>
  <c r="CB29" i="19" s="1"/>
  <c r="BV38" i="19"/>
  <c r="BV29" i="19" s="1"/>
  <c r="CA38" i="19"/>
  <c r="CA29" i="19" s="1"/>
  <c r="CM38" i="19"/>
  <c r="CM29" i="19" s="1"/>
  <c r="BY38" i="19"/>
  <c r="BY29" i="19" s="1"/>
  <c r="CJ38" i="19"/>
  <c r="CJ29" i="19" s="1"/>
  <c r="CI38" i="19"/>
  <c r="CI29" i="19" s="1"/>
  <c r="BZ38" i="19"/>
  <c r="BZ29" i="19" s="1"/>
  <c r="AV31" i="19"/>
  <c r="CC31" i="19" s="1"/>
  <c r="CC41" i="19" s="1"/>
  <c r="CK38" i="19"/>
  <c r="CK29" i="19" s="1"/>
  <c r="CF38" i="19"/>
  <c r="CF29" i="19" s="1"/>
  <c r="BU38" i="19"/>
  <c r="BU29" i="19" s="1"/>
  <c r="BX38" i="19"/>
  <c r="BX29" i="19" s="1"/>
  <c r="BR38" i="19"/>
  <c r="BR29" i="19" s="1"/>
  <c r="G43" i="19"/>
  <c r="G47" i="19" s="1"/>
  <c r="M43" i="19"/>
  <c r="M47" i="19" s="1"/>
  <c r="F43" i="19"/>
  <c r="F47" i="19" s="1"/>
  <c r="E43" i="19"/>
  <c r="E47" i="19" s="1"/>
  <c r="V43" i="19"/>
  <c r="V47" i="19" s="1"/>
  <c r="R43" i="19"/>
  <c r="R47" i="19" s="1"/>
  <c r="AY31" i="19"/>
  <c r="CF31" i="19" s="1"/>
  <c r="BU31" i="19"/>
  <c r="AN41" i="19"/>
  <c r="CB31" i="19"/>
  <c r="AU41" i="19"/>
  <c r="CH31" i="19"/>
  <c r="CH41" i="19" s="1"/>
  <c r="BA41" i="19"/>
  <c r="CD31" i="19"/>
  <c r="AW41" i="19"/>
  <c r="CM31" i="19"/>
  <c r="CM41" i="19" s="1"/>
  <c r="BF41" i="19"/>
  <c r="CI31" i="19"/>
  <c r="BB41" i="19"/>
  <c r="BX31" i="19"/>
  <c r="AQ41" i="19"/>
  <c r="BW31" i="19"/>
  <c r="AP41" i="19"/>
  <c r="BT31" i="19"/>
  <c r="AM41" i="19"/>
  <c r="BY31" i="19"/>
  <c r="AR41" i="19"/>
  <c r="BR31" i="19"/>
  <c r="AK41" i="19"/>
  <c r="CE31" i="19"/>
  <c r="AX41" i="19"/>
  <c r="CN31" i="19"/>
  <c r="BG41" i="19"/>
  <c r="BZ31" i="19"/>
  <c r="BZ41" i="19" s="1"/>
  <c r="AS41" i="19"/>
  <c r="CO31" i="19"/>
  <c r="BH41" i="19"/>
  <c r="BS31" i="19"/>
  <c r="AL41" i="19"/>
  <c r="CG31" i="19"/>
  <c r="AZ41" i="19"/>
  <c r="BV31" i="19"/>
  <c r="AO41" i="19"/>
  <c r="CA31" i="19"/>
  <c r="AT41" i="19"/>
  <c r="CJ31" i="19"/>
  <c r="BC41" i="19"/>
  <c r="CL31" i="19"/>
  <c r="CL41" i="19" s="1"/>
  <c r="BE41" i="19"/>
  <c r="BT41" i="19" l="1"/>
  <c r="BS41" i="19"/>
  <c r="BW41" i="19"/>
  <c r="BV41" i="19"/>
  <c r="AV41" i="19"/>
  <c r="CG41" i="19"/>
  <c r="CK31" i="19"/>
  <c r="CD41" i="19"/>
  <c r="CE41" i="19"/>
  <c r="BU41" i="19"/>
  <c r="CO41" i="19"/>
  <c r="CN41" i="19"/>
  <c r="BX41" i="19"/>
  <c r="CB41" i="19"/>
  <c r="BY41" i="19"/>
  <c r="CI41" i="19"/>
  <c r="CF41" i="19"/>
  <c r="CJ41" i="19"/>
  <c r="CA41" i="19"/>
  <c r="BR41" i="19"/>
  <c r="CK41" i="19"/>
  <c r="AY41" i="19"/>
  <c r="AK43" i="19" s="1" a="1"/>
  <c r="BR43" i="19" l="1" a="1"/>
  <c r="CL43" i="19" s="1"/>
  <c r="BG43" i="19"/>
  <c r="BC43" i="19"/>
  <c r="AY43" i="19"/>
  <c r="AU43" i="19"/>
  <c r="AQ43" i="19"/>
  <c r="AM43" i="19"/>
  <c r="BF43" i="19"/>
  <c r="BB43" i="19"/>
  <c r="AX43" i="19"/>
  <c r="AT43" i="19"/>
  <c r="AP43" i="19"/>
  <c r="AL43" i="19"/>
  <c r="BE43" i="19"/>
  <c r="AW43" i="19"/>
  <c r="AO43" i="19"/>
  <c r="BH43" i="19"/>
  <c r="AV43" i="19"/>
  <c r="AK43" i="19"/>
  <c r="BD43" i="19"/>
  <c r="AR43" i="19"/>
  <c r="BA43" i="19"/>
  <c r="AZ43" i="19"/>
  <c r="AN43" i="19"/>
  <c r="AS43" i="19"/>
  <c r="BS43" i="19" l="1"/>
  <c r="CA43" i="19"/>
  <c r="BT43" i="19"/>
  <c r="BY43" i="19"/>
  <c r="CO43" i="19"/>
  <c r="CD43" i="19"/>
  <c r="CM43" i="19"/>
  <c r="CE43" i="19"/>
  <c r="CI43" i="19"/>
  <c r="BU43" i="19"/>
  <c r="CK43" i="19"/>
  <c r="BZ43" i="19"/>
  <c r="CF43" i="19"/>
  <c r="CN43" i="19"/>
  <c r="CB43" i="19"/>
  <c r="CC43" i="19"/>
  <c r="BR43" i="19"/>
  <c r="CH43" i="19"/>
  <c r="BW43" i="19"/>
  <c r="BX43" i="19"/>
  <c r="CJ43" i="19"/>
  <c r="CG43" i="19"/>
  <c r="BV43" i="19"/>
  <c r="BJ43" i="19"/>
  <c r="CY19" i="18" l="1" a="1"/>
  <c r="CY19" i="18" s="1"/>
  <c r="CY17" i="18"/>
  <c r="CY14" i="18"/>
  <c r="CY12" i="18"/>
  <c r="CY11" i="18"/>
  <c r="CY10" i="18"/>
  <c r="CY9" i="18"/>
  <c r="CY7" i="18"/>
  <c r="CY8" i="18" s="1"/>
  <c r="CY6" i="18"/>
  <c r="CY5" i="18"/>
  <c r="CY4" i="18"/>
  <c r="CY2" i="18"/>
  <c r="CT47" i="18"/>
  <c r="CT45" i="18" a="1"/>
  <c r="CT48" i="18" s="1"/>
  <c r="CP45" i="18" a="1"/>
  <c r="CS47" i="18" s="1"/>
  <c r="BR45" i="18" a="1"/>
  <c r="CM48" i="18" s="1"/>
  <c r="D45" i="18" a="1"/>
  <c r="Z45" i="18" s="1"/>
  <c r="D40" i="18" a="1"/>
  <c r="AA40" i="18" s="1"/>
  <c r="D39" i="18" a="1"/>
  <c r="O39" i="18" s="1"/>
  <c r="D38" i="18" a="1"/>
  <c r="AA38" i="18" s="1"/>
  <c r="AA37" i="18"/>
  <c r="Z37" i="18"/>
  <c r="Y37" i="18"/>
  <c r="X37" i="18"/>
  <c r="W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AA36" i="18"/>
  <c r="Z36" i="18"/>
  <c r="Y36" i="18"/>
  <c r="X36" i="18"/>
  <c r="W36" i="18"/>
  <c r="V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AA35" i="18"/>
  <c r="Z35" i="18"/>
  <c r="Y35" i="18"/>
  <c r="X35" i="18"/>
  <c r="W35" i="18"/>
  <c r="V35" i="18"/>
  <c r="U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AA34" i="18"/>
  <c r="Z34" i="18"/>
  <c r="Y34" i="18"/>
  <c r="X34" i="18"/>
  <c r="W34" i="18"/>
  <c r="V34" i="18"/>
  <c r="U34" i="18"/>
  <c r="T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AA33" i="18"/>
  <c r="Z33" i="18"/>
  <c r="Y33" i="18"/>
  <c r="X33" i="18"/>
  <c r="W33" i="18"/>
  <c r="V33" i="18"/>
  <c r="U33" i="18"/>
  <c r="T33" i="18"/>
  <c r="S33" i="18"/>
  <c r="R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D32" i="18" a="1"/>
  <c r="Y32" i="18" s="1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AF26" i="18"/>
  <c r="AE26" i="18"/>
  <c r="AD26" i="18"/>
  <c r="AC26" i="18"/>
  <c r="AB26" i="18"/>
  <c r="AF25" i="18"/>
  <c r="AE25" i="18"/>
  <c r="AD25" i="18"/>
  <c r="AC25" i="18"/>
  <c r="AB25" i="18"/>
  <c r="AF24" i="18"/>
  <c r="AE24" i="18"/>
  <c r="AD24" i="18"/>
  <c r="AC24" i="18"/>
  <c r="AB24" i="18"/>
  <c r="AF23" i="18"/>
  <c r="AE23" i="18"/>
  <c r="AD23" i="18"/>
  <c r="AC23" i="18"/>
  <c r="AB23" i="18"/>
  <c r="AF22" i="18"/>
  <c r="AE22" i="18"/>
  <c r="AD22" i="18"/>
  <c r="AC22" i="18"/>
  <c r="AB22" i="18"/>
  <c r="AF21" i="18"/>
  <c r="AE21" i="18"/>
  <c r="AD21" i="18"/>
  <c r="AC21" i="18"/>
  <c r="AB21" i="18"/>
  <c r="AF20" i="18"/>
  <c r="AE20" i="18"/>
  <c r="AD20" i="18"/>
  <c r="AC20" i="18"/>
  <c r="AB20" i="18"/>
  <c r="AF19" i="18"/>
  <c r="AE19" i="18"/>
  <c r="AD19" i="18"/>
  <c r="AC19" i="18"/>
  <c r="AB19" i="18"/>
  <c r="AF18" i="18"/>
  <c r="AE18" i="18"/>
  <c r="AD18" i="18"/>
  <c r="AC18" i="18"/>
  <c r="AB18" i="18"/>
  <c r="AF17" i="18"/>
  <c r="AE17" i="18"/>
  <c r="AD17" i="18"/>
  <c r="AC17" i="18"/>
  <c r="AB17" i="18"/>
  <c r="AF16" i="18"/>
  <c r="AE16" i="18"/>
  <c r="AD16" i="18"/>
  <c r="AC16" i="18"/>
  <c r="AB16" i="18"/>
  <c r="AF15" i="18"/>
  <c r="AE15" i="18"/>
  <c r="AD15" i="18"/>
  <c r="AC15" i="18"/>
  <c r="AB15" i="18"/>
  <c r="AF14" i="18"/>
  <c r="AE14" i="18"/>
  <c r="AD14" i="18"/>
  <c r="AC14" i="18"/>
  <c r="AB14" i="18"/>
  <c r="AF13" i="18"/>
  <c r="AE13" i="18"/>
  <c r="AD13" i="18"/>
  <c r="AC13" i="18"/>
  <c r="AB13" i="18"/>
  <c r="AF12" i="18"/>
  <c r="AE12" i="18"/>
  <c r="AD12" i="18"/>
  <c r="AC12" i="18"/>
  <c r="AB12" i="18"/>
  <c r="AF11" i="18"/>
  <c r="AE11" i="18"/>
  <c r="AD11" i="18"/>
  <c r="AC11" i="18"/>
  <c r="AB11" i="18"/>
  <c r="AF10" i="18"/>
  <c r="AE10" i="18"/>
  <c r="AD10" i="18"/>
  <c r="AC10" i="18"/>
  <c r="AB10" i="18"/>
  <c r="AF9" i="18"/>
  <c r="AE9" i="18"/>
  <c r="AD9" i="18"/>
  <c r="AC9" i="18"/>
  <c r="AB9" i="18"/>
  <c r="AF8" i="18"/>
  <c r="AE8" i="18"/>
  <c r="AD8" i="18"/>
  <c r="AC8" i="18"/>
  <c r="AB8" i="18"/>
  <c r="AF7" i="18"/>
  <c r="AE7" i="18"/>
  <c r="AD7" i="18"/>
  <c r="AC7" i="18"/>
  <c r="AB7" i="18"/>
  <c r="AF6" i="18"/>
  <c r="AE6" i="18"/>
  <c r="AD6" i="18"/>
  <c r="AC6" i="18"/>
  <c r="AB6" i="18"/>
  <c r="AF5" i="18"/>
  <c r="AE5" i="18"/>
  <c r="AD5" i="18"/>
  <c r="AC5" i="18"/>
  <c r="AB5" i="18"/>
  <c r="AF4" i="18"/>
  <c r="AE4" i="18"/>
  <c r="AD4" i="18"/>
  <c r="AC4" i="18"/>
  <c r="AB4" i="18"/>
  <c r="AF3" i="18"/>
  <c r="AE3" i="18"/>
  <c r="AD3" i="18"/>
  <c r="AC3" i="18"/>
  <c r="AB3" i="18"/>
  <c r="D3" i="18" a="1"/>
  <c r="Q26" i="18" s="1"/>
  <c r="X32" i="18" l="1"/>
  <c r="D3" i="18"/>
  <c r="Q13" i="18"/>
  <c r="T9" i="18"/>
  <c r="L4" i="18"/>
  <c r="T6" i="18"/>
  <c r="D32" i="18"/>
  <c r="L3" i="18"/>
  <c r="T4" i="18"/>
  <c r="L7" i="18"/>
  <c r="Q10" i="18"/>
  <c r="V14" i="18"/>
  <c r="E32" i="18"/>
  <c r="D38" i="18"/>
  <c r="I45" i="18"/>
  <c r="BT45" i="18"/>
  <c r="CA46" i="18"/>
  <c r="CI47" i="18"/>
  <c r="CS45" i="18"/>
  <c r="BS46" i="18"/>
  <c r="CA47" i="18"/>
  <c r="T3" i="18"/>
  <c r="L5" i="18"/>
  <c r="D8" i="18"/>
  <c r="O11" i="18"/>
  <c r="Z15" i="18"/>
  <c r="L32" i="18"/>
  <c r="L38" i="18"/>
  <c r="F40" i="18"/>
  <c r="M45" i="18"/>
  <c r="CA45" i="18"/>
  <c r="CI46" i="18"/>
  <c r="BS48" i="18"/>
  <c r="D4" i="18"/>
  <c r="D6" i="18"/>
  <c r="W8" i="18"/>
  <c r="M12" i="18"/>
  <c r="M32" i="18"/>
  <c r="T38" i="18"/>
  <c r="V40" i="18"/>
  <c r="Y45" i="18"/>
  <c r="CI45" i="18"/>
  <c r="BS47" i="18"/>
  <c r="CD48" i="18"/>
  <c r="K18" i="18"/>
  <c r="O19" i="18"/>
  <c r="Y21" i="18"/>
  <c r="V24" i="18"/>
  <c r="M26" i="18"/>
  <c r="F3" i="18"/>
  <c r="V3" i="18"/>
  <c r="F4" i="18"/>
  <c r="N4" i="18"/>
  <c r="X4" i="18"/>
  <c r="P5" i="18"/>
  <c r="H6" i="18"/>
  <c r="X6" i="18"/>
  <c r="P7" i="18"/>
  <c r="H8" i="18"/>
  <c r="D9" i="18"/>
  <c r="Y9" i="18"/>
  <c r="W10" i="18"/>
  <c r="T11" i="18"/>
  <c r="S12" i="18"/>
  <c r="Y13" i="18"/>
  <c r="E15" i="18"/>
  <c r="I16" i="18"/>
  <c r="N17" i="18"/>
  <c r="R18" i="18"/>
  <c r="V19" i="18"/>
  <c r="AA20" i="18"/>
  <c r="G22" i="18"/>
  <c r="Q23" i="18"/>
  <c r="I25" i="18"/>
  <c r="V26" i="18"/>
  <c r="H32" i="18"/>
  <c r="P32" i="18"/>
  <c r="E38" i="18"/>
  <c r="M38" i="18"/>
  <c r="U38" i="18"/>
  <c r="K39" i="18"/>
  <c r="J40" i="18"/>
  <c r="Z40" i="18"/>
  <c r="BV45" i="18"/>
  <c r="CD45" i="18"/>
  <c r="CL45" i="18"/>
  <c r="BV46" i="18"/>
  <c r="CD46" i="18"/>
  <c r="CL46" i="18"/>
  <c r="BV47" i="18"/>
  <c r="CD47" i="18"/>
  <c r="CL47" i="18"/>
  <c r="BV48" i="18"/>
  <c r="CH48" i="18"/>
  <c r="F17" i="18"/>
  <c r="S20" i="18"/>
  <c r="I23" i="18"/>
  <c r="N3" i="18"/>
  <c r="H3" i="18"/>
  <c r="P3" i="18"/>
  <c r="X3" i="18"/>
  <c r="H4" i="18"/>
  <c r="P4" i="18"/>
  <c r="D5" i="18"/>
  <c r="T5" i="18"/>
  <c r="L6" i="18"/>
  <c r="D7" i="18"/>
  <c r="T7" i="18"/>
  <c r="L8" i="18"/>
  <c r="I9" i="18"/>
  <c r="G10" i="18"/>
  <c r="D11" i="18"/>
  <c r="Y11" i="18"/>
  <c r="AA12" i="18"/>
  <c r="G14" i="18"/>
  <c r="K15" i="18"/>
  <c r="Q16" i="18"/>
  <c r="U17" i="18"/>
  <c r="Y18" i="18"/>
  <c r="F20" i="18"/>
  <c r="J21" i="18"/>
  <c r="N22" i="18"/>
  <c r="D24" i="18"/>
  <c r="Q25" i="18"/>
  <c r="I32" i="18"/>
  <c r="T32" i="18"/>
  <c r="H38" i="18"/>
  <c r="P38" i="18"/>
  <c r="X38" i="18"/>
  <c r="AA39" i="18"/>
  <c r="N40" i="18"/>
  <c r="Q45" i="18"/>
  <c r="BR45" i="18"/>
  <c r="BW45" i="18"/>
  <c r="CE45" i="18"/>
  <c r="CM45" i="18"/>
  <c r="BW46" i="18"/>
  <c r="CE46" i="18"/>
  <c r="CM46" i="18"/>
  <c r="BW47" i="18"/>
  <c r="CE47" i="18"/>
  <c r="CM47" i="18"/>
  <c r="BW48" i="18"/>
  <c r="CL48" i="18"/>
  <c r="J3" i="18"/>
  <c r="R3" i="18"/>
  <c r="Z3" i="18"/>
  <c r="J4" i="18"/>
  <c r="R4" i="18"/>
  <c r="H5" i="18"/>
  <c r="X5" i="18"/>
  <c r="P6" i="18"/>
  <c r="H7" i="18"/>
  <c r="X7" i="18"/>
  <c r="Q8" i="18"/>
  <c r="O9" i="18"/>
  <c r="L10" i="18"/>
  <c r="I11" i="18"/>
  <c r="G12" i="18"/>
  <c r="J13" i="18"/>
  <c r="N14" i="18"/>
  <c r="S15" i="18"/>
  <c r="W16" i="18"/>
  <c r="AA17" i="18"/>
  <c r="I19" i="18"/>
  <c r="M20" i="18"/>
  <c r="Q21" i="18"/>
  <c r="X22" i="18"/>
  <c r="M24" i="18"/>
  <c r="Z25" i="18"/>
  <c r="I38" i="18"/>
  <c r="Q38" i="18"/>
  <c r="Y38" i="18"/>
  <c r="R40" i="18"/>
  <c r="E45" i="18"/>
  <c r="U45" i="18"/>
  <c r="BS45" i="18"/>
  <c r="BZ45" i="18"/>
  <c r="CH45" i="18"/>
  <c r="BR46" i="18"/>
  <c r="BZ46" i="18"/>
  <c r="CH46" i="18"/>
  <c r="BR47" i="18"/>
  <c r="BZ47" i="18"/>
  <c r="CH47" i="18"/>
  <c r="BR48" i="18"/>
  <c r="BZ48" i="18"/>
  <c r="E3" i="18"/>
  <c r="I3" i="18"/>
  <c r="M3" i="18"/>
  <c r="Q3" i="18"/>
  <c r="U3" i="18"/>
  <c r="Y3" i="18"/>
  <c r="E4" i="18"/>
  <c r="I4" i="18"/>
  <c r="M4" i="18"/>
  <c r="Q4" i="18"/>
  <c r="U4" i="18"/>
  <c r="Y4" i="18"/>
  <c r="E5" i="18"/>
  <c r="I5" i="18"/>
  <c r="M5" i="18"/>
  <c r="Q5" i="18"/>
  <c r="U5" i="18"/>
  <c r="Y5" i="18"/>
  <c r="E6" i="18"/>
  <c r="I6" i="18"/>
  <c r="M6" i="18"/>
  <c r="Q6" i="18"/>
  <c r="U6" i="18"/>
  <c r="Y6" i="18"/>
  <c r="E7" i="18"/>
  <c r="I7" i="18"/>
  <c r="M7" i="18"/>
  <c r="Q7" i="18"/>
  <c r="U7" i="18"/>
  <c r="Y7" i="18"/>
  <c r="E8" i="18"/>
  <c r="I8" i="18"/>
  <c r="M8" i="18"/>
  <c r="S8" i="18"/>
  <c r="X8" i="18"/>
  <c r="E9" i="18"/>
  <c r="K9" i="18"/>
  <c r="P9" i="18"/>
  <c r="U9" i="18"/>
  <c r="AA9" i="18"/>
  <c r="H10" i="18"/>
  <c r="M10" i="18"/>
  <c r="S10" i="18"/>
  <c r="X10" i="18"/>
  <c r="E11" i="18"/>
  <c r="K11" i="18"/>
  <c r="P11" i="18"/>
  <c r="U11" i="18"/>
  <c r="AA11" i="18"/>
  <c r="H12" i="18"/>
  <c r="N12" i="18"/>
  <c r="V12" i="18"/>
  <c r="E13" i="18"/>
  <c r="K13" i="18"/>
  <c r="S13" i="18"/>
  <c r="Z13" i="18"/>
  <c r="I14" i="18"/>
  <c r="Q14" i="18"/>
  <c r="W14" i="18"/>
  <c r="F15" i="18"/>
  <c r="N15" i="18"/>
  <c r="U15" i="18"/>
  <c r="AA15" i="18"/>
  <c r="K16" i="18"/>
  <c r="R16" i="18"/>
  <c r="Y16" i="18"/>
  <c r="I17" i="18"/>
  <c r="O17" i="18"/>
  <c r="V17" i="18"/>
  <c r="F18" i="18"/>
  <c r="M18" i="18"/>
  <c r="S18" i="18"/>
  <c r="AA18" i="18"/>
  <c r="J19" i="18"/>
  <c r="Q19" i="18"/>
  <c r="Y19" i="18"/>
  <c r="G20" i="18"/>
  <c r="N20" i="18"/>
  <c r="V20" i="18"/>
  <c r="E21" i="18"/>
  <c r="K21" i="18"/>
  <c r="S21" i="18"/>
  <c r="Z21" i="18"/>
  <c r="I22" i="18"/>
  <c r="Q22" i="18"/>
  <c r="Y22" i="18"/>
  <c r="J23" i="18"/>
  <c r="U23" i="18"/>
  <c r="F24" i="18"/>
  <c r="N24" i="18"/>
  <c r="Y24" i="18"/>
  <c r="J25" i="18"/>
  <c r="T25" i="18"/>
  <c r="F26" i="18"/>
  <c r="N26" i="18"/>
  <c r="X26" i="18"/>
  <c r="V4" i="18"/>
  <c r="Z4" i="18"/>
  <c r="F5" i="18"/>
  <c r="J5" i="18"/>
  <c r="N5" i="18"/>
  <c r="R5" i="18"/>
  <c r="V5" i="18"/>
  <c r="Z5" i="18"/>
  <c r="F6" i="18"/>
  <c r="J6" i="18"/>
  <c r="N6" i="18"/>
  <c r="R6" i="18"/>
  <c r="V6" i="18"/>
  <c r="Z6" i="18"/>
  <c r="F7" i="18"/>
  <c r="J7" i="18"/>
  <c r="N7" i="18"/>
  <c r="R7" i="18"/>
  <c r="V7" i="18"/>
  <c r="Z7" i="18"/>
  <c r="F8" i="18"/>
  <c r="J8" i="18"/>
  <c r="O8" i="18"/>
  <c r="T8" i="18"/>
  <c r="Y8" i="18"/>
  <c r="G9" i="18"/>
  <c r="L9" i="18"/>
  <c r="Q9" i="18"/>
  <c r="W9" i="18"/>
  <c r="D10" i="18"/>
  <c r="I10" i="18"/>
  <c r="O10" i="18"/>
  <c r="T10" i="18"/>
  <c r="Y10" i="18"/>
  <c r="G11" i="18"/>
  <c r="L11" i="18"/>
  <c r="Q11" i="18"/>
  <c r="W11" i="18"/>
  <c r="D12" i="18"/>
  <c r="I12" i="18"/>
  <c r="Q12" i="18"/>
  <c r="W12" i="18"/>
  <c r="F13" i="18"/>
  <c r="N13" i="18"/>
  <c r="U13" i="18"/>
  <c r="AA13" i="18"/>
  <c r="K14" i="18"/>
  <c r="R14" i="18"/>
  <c r="Y14" i="18"/>
  <c r="I15" i="18"/>
  <c r="O15" i="18"/>
  <c r="V15" i="18"/>
  <c r="F16" i="18"/>
  <c r="M16" i="18"/>
  <c r="S16" i="18"/>
  <c r="AA16" i="18"/>
  <c r="J17" i="18"/>
  <c r="Q17" i="18"/>
  <c r="Y17" i="18"/>
  <c r="G18" i="18"/>
  <c r="N18" i="18"/>
  <c r="V18" i="18"/>
  <c r="E19" i="18"/>
  <c r="K19" i="18"/>
  <c r="S19" i="18"/>
  <c r="Z19" i="18"/>
  <c r="I20" i="18"/>
  <c r="Q20" i="18"/>
  <c r="W20" i="18"/>
  <c r="F21" i="18"/>
  <c r="N21" i="18"/>
  <c r="U21" i="18"/>
  <c r="AA21" i="18"/>
  <c r="K22" i="18"/>
  <c r="R22" i="18"/>
  <c r="D23" i="18"/>
  <c r="N23" i="18"/>
  <c r="V23" i="18"/>
  <c r="H24" i="18"/>
  <c r="R24" i="18"/>
  <c r="D25" i="18"/>
  <c r="L25" i="18"/>
  <c r="V25" i="18"/>
  <c r="H26" i="18"/>
  <c r="AA26" i="18"/>
  <c r="W26" i="18"/>
  <c r="S26" i="18"/>
  <c r="O26" i="18"/>
  <c r="K26" i="18"/>
  <c r="G26" i="18"/>
  <c r="AA25" i="18"/>
  <c r="W25" i="18"/>
  <c r="S25" i="18"/>
  <c r="O25" i="18"/>
  <c r="K25" i="18"/>
  <c r="G25" i="18"/>
  <c r="AA24" i="18"/>
  <c r="W24" i="18"/>
  <c r="S24" i="18"/>
  <c r="O24" i="18"/>
  <c r="K24" i="18"/>
  <c r="G24" i="18"/>
  <c r="AA23" i="18"/>
  <c r="W23" i="18"/>
  <c r="S23" i="18"/>
  <c r="O23" i="18"/>
  <c r="K23" i="18"/>
  <c r="G23" i="18"/>
  <c r="AA22" i="18"/>
  <c r="W22" i="18"/>
  <c r="S22" i="18"/>
  <c r="Z26" i="18"/>
  <c r="U26" i="18"/>
  <c r="P26" i="18"/>
  <c r="J26" i="18"/>
  <c r="E26" i="18"/>
  <c r="X25" i="18"/>
  <c r="R25" i="18"/>
  <c r="M25" i="18"/>
  <c r="H25" i="18"/>
  <c r="Z24" i="18"/>
  <c r="U24" i="18"/>
  <c r="P24" i="18"/>
  <c r="J24" i="18"/>
  <c r="E24" i="18"/>
  <c r="X23" i="18"/>
  <c r="R23" i="18"/>
  <c r="M23" i="18"/>
  <c r="H23" i="18"/>
  <c r="Z22" i="18"/>
  <c r="U22" i="18"/>
  <c r="P22" i="18"/>
  <c r="L22" i="18"/>
  <c r="H22" i="18"/>
  <c r="D22" i="18"/>
  <c r="X21" i="18"/>
  <c r="T21" i="18"/>
  <c r="P21" i="18"/>
  <c r="L21" i="18"/>
  <c r="H21" i="18"/>
  <c r="D21" i="18"/>
  <c r="X20" i="18"/>
  <c r="T20" i="18"/>
  <c r="P20" i="18"/>
  <c r="L20" i="18"/>
  <c r="H20" i="18"/>
  <c r="D20" i="18"/>
  <c r="X19" i="18"/>
  <c r="T19" i="18"/>
  <c r="P19" i="18"/>
  <c r="L19" i="18"/>
  <c r="H19" i="18"/>
  <c r="D19" i="18"/>
  <c r="X18" i="18"/>
  <c r="T18" i="18"/>
  <c r="P18" i="18"/>
  <c r="L18" i="18"/>
  <c r="H18" i="18"/>
  <c r="D18" i="18"/>
  <c r="X17" i="18"/>
  <c r="T17" i="18"/>
  <c r="P17" i="18"/>
  <c r="L17" i="18"/>
  <c r="H17" i="18"/>
  <c r="D17" i="18"/>
  <c r="X16" i="18"/>
  <c r="T16" i="18"/>
  <c r="P16" i="18"/>
  <c r="L16" i="18"/>
  <c r="H16" i="18"/>
  <c r="D16" i="18"/>
  <c r="X15" i="18"/>
  <c r="T15" i="18"/>
  <c r="P15" i="18"/>
  <c r="L15" i="18"/>
  <c r="H15" i="18"/>
  <c r="D15" i="18"/>
  <c r="X14" i="18"/>
  <c r="T14" i="18"/>
  <c r="P14" i="18"/>
  <c r="L14" i="18"/>
  <c r="H14" i="18"/>
  <c r="D14" i="18"/>
  <c r="X13" i="18"/>
  <c r="T13" i="18"/>
  <c r="P13" i="18"/>
  <c r="L13" i="18"/>
  <c r="H13" i="18"/>
  <c r="D13" i="18"/>
  <c r="X12" i="18"/>
  <c r="T12" i="18"/>
  <c r="P12" i="18"/>
  <c r="L12" i="18"/>
  <c r="Y26" i="18"/>
  <c r="R26" i="18"/>
  <c r="L26" i="18"/>
  <c r="D26" i="18"/>
  <c r="U25" i="18"/>
  <c r="N25" i="18"/>
  <c r="F25" i="18"/>
  <c r="X24" i="18"/>
  <c r="Q24" i="18"/>
  <c r="I24" i="18"/>
  <c r="Z23" i="18"/>
  <c r="T23" i="18"/>
  <c r="L23" i="18"/>
  <c r="E23" i="18"/>
  <c r="V22" i="18"/>
  <c r="O22" i="18"/>
  <c r="J22" i="18"/>
  <c r="E22" i="18"/>
  <c r="W21" i="18"/>
  <c r="R21" i="18"/>
  <c r="M21" i="18"/>
  <c r="G21" i="18"/>
  <c r="Z20" i="18"/>
  <c r="U20" i="18"/>
  <c r="O20" i="18"/>
  <c r="J20" i="18"/>
  <c r="E20" i="18"/>
  <c r="W19" i="18"/>
  <c r="R19" i="18"/>
  <c r="M19" i="18"/>
  <c r="G19" i="18"/>
  <c r="Z18" i="18"/>
  <c r="U18" i="18"/>
  <c r="O18" i="18"/>
  <c r="J18" i="18"/>
  <c r="E18" i="18"/>
  <c r="W17" i="18"/>
  <c r="R17" i="18"/>
  <c r="M17" i="18"/>
  <c r="G17" i="18"/>
  <c r="Z16" i="18"/>
  <c r="U16" i="18"/>
  <c r="O16" i="18"/>
  <c r="J16" i="18"/>
  <c r="E16" i="18"/>
  <c r="W15" i="18"/>
  <c r="R15" i="18"/>
  <c r="M15" i="18"/>
  <c r="G15" i="18"/>
  <c r="Z14" i="18"/>
  <c r="U14" i="18"/>
  <c r="O14" i="18"/>
  <c r="J14" i="18"/>
  <c r="E14" i="18"/>
  <c r="W13" i="18"/>
  <c r="R13" i="18"/>
  <c r="M13" i="18"/>
  <c r="G13" i="18"/>
  <c r="Z12" i="18"/>
  <c r="U12" i="18"/>
  <c r="O12" i="18"/>
  <c r="J12" i="18"/>
  <c r="F12" i="18"/>
  <c r="Z11" i="18"/>
  <c r="V11" i="18"/>
  <c r="R11" i="18"/>
  <c r="N11" i="18"/>
  <c r="J11" i="18"/>
  <c r="F11" i="18"/>
  <c r="Z10" i="18"/>
  <c r="V10" i="18"/>
  <c r="R10" i="18"/>
  <c r="N10" i="18"/>
  <c r="J10" i="18"/>
  <c r="F10" i="18"/>
  <c r="Z9" i="18"/>
  <c r="V9" i="18"/>
  <c r="R9" i="18"/>
  <c r="N9" i="18"/>
  <c r="J9" i="18"/>
  <c r="F9" i="18"/>
  <c r="Z8" i="18"/>
  <c r="V8" i="18"/>
  <c r="R8" i="18"/>
  <c r="N8" i="18"/>
  <c r="G3" i="18"/>
  <c r="K3" i="18"/>
  <c r="O3" i="18"/>
  <c r="S3" i="18"/>
  <c r="W3" i="18"/>
  <c r="AA3" i="18"/>
  <c r="G4" i="18"/>
  <c r="K4" i="18"/>
  <c r="O4" i="18"/>
  <c r="S4" i="18"/>
  <c r="W4" i="18"/>
  <c r="AA4" i="18"/>
  <c r="G5" i="18"/>
  <c r="K5" i="18"/>
  <c r="O5" i="18"/>
  <c r="S5" i="18"/>
  <c r="W5" i="18"/>
  <c r="AA5" i="18"/>
  <c r="G6" i="18"/>
  <c r="K6" i="18"/>
  <c r="O6" i="18"/>
  <c r="S6" i="18"/>
  <c r="W6" i="18"/>
  <c r="AA6" i="18"/>
  <c r="G7" i="18"/>
  <c r="K7" i="18"/>
  <c r="O7" i="18"/>
  <c r="S7" i="18"/>
  <c r="W7" i="18"/>
  <c r="AA7" i="18"/>
  <c r="G8" i="18"/>
  <c r="K8" i="18"/>
  <c r="P8" i="18"/>
  <c r="U8" i="18"/>
  <c r="AA8" i="18"/>
  <c r="H9" i="18"/>
  <c r="M9" i="18"/>
  <c r="S9" i="18"/>
  <c r="X9" i="18"/>
  <c r="E10" i="18"/>
  <c r="K10" i="18"/>
  <c r="P10" i="18"/>
  <c r="U10" i="18"/>
  <c r="AA10" i="18"/>
  <c r="H11" i="18"/>
  <c r="M11" i="18"/>
  <c r="S11" i="18"/>
  <c r="X11" i="18"/>
  <c r="E12" i="18"/>
  <c r="K12" i="18"/>
  <c r="R12" i="18"/>
  <c r="Y12" i="18"/>
  <c r="I13" i="18"/>
  <c r="O13" i="18"/>
  <c r="V13" i="18"/>
  <c r="F14" i="18"/>
  <c r="M14" i="18"/>
  <c r="S14" i="18"/>
  <c r="AA14" i="18"/>
  <c r="J15" i="18"/>
  <c r="Q15" i="18"/>
  <c r="Y15" i="18"/>
  <c r="G16" i="18"/>
  <c r="N16" i="18"/>
  <c r="V16" i="18"/>
  <c r="E17" i="18"/>
  <c r="K17" i="18"/>
  <c r="S17" i="18"/>
  <c r="Z17" i="18"/>
  <c r="I18" i="18"/>
  <c r="Q18" i="18"/>
  <c r="W18" i="18"/>
  <c r="F19" i="18"/>
  <c r="N19" i="18"/>
  <c r="U19" i="18"/>
  <c r="AA19" i="18"/>
  <c r="K20" i="18"/>
  <c r="R20" i="18"/>
  <c r="Y20" i="18"/>
  <c r="I21" i="18"/>
  <c r="O21" i="18"/>
  <c r="V21" i="18"/>
  <c r="F22" i="18"/>
  <c r="M22" i="18"/>
  <c r="T22" i="18"/>
  <c r="F23" i="18"/>
  <c r="P23" i="18"/>
  <c r="Y23" i="18"/>
  <c r="L24" i="18"/>
  <c r="T24" i="18"/>
  <c r="E25" i="18"/>
  <c r="P25" i="18"/>
  <c r="Y25" i="18"/>
  <c r="I26" i="18"/>
  <c r="T26" i="18"/>
  <c r="CP48" i="18"/>
  <c r="CP47" i="18"/>
  <c r="CP46" i="18"/>
  <c r="CP45" i="18"/>
  <c r="CR48" i="18"/>
  <c r="CR47" i="18"/>
  <c r="CR46" i="18"/>
  <c r="CR45" i="18"/>
  <c r="CQ48" i="18"/>
  <c r="CQ47" i="18"/>
  <c r="CQ46" i="18"/>
  <c r="CQ45" i="18"/>
  <c r="CS48" i="18"/>
  <c r="X39" i="18"/>
  <c r="T39" i="18"/>
  <c r="P39" i="18"/>
  <c r="L39" i="18"/>
  <c r="H39" i="18"/>
  <c r="D39" i="18"/>
  <c r="Z39" i="18"/>
  <c r="V39" i="18"/>
  <c r="R39" i="18"/>
  <c r="N39" i="18"/>
  <c r="J39" i="18"/>
  <c r="F39" i="18"/>
  <c r="Y39" i="18"/>
  <c r="U39" i="18"/>
  <c r="Q39" i="18"/>
  <c r="M39" i="18"/>
  <c r="I39" i="18"/>
  <c r="E39" i="18"/>
  <c r="S39" i="18"/>
  <c r="G39" i="18"/>
  <c r="W39" i="18"/>
  <c r="CS46" i="18"/>
  <c r="F32" i="18"/>
  <c r="J32" i="18"/>
  <c r="N32" i="18"/>
  <c r="R32" i="18"/>
  <c r="V32" i="18"/>
  <c r="Z32" i="18"/>
  <c r="F38" i="18"/>
  <c r="J38" i="18"/>
  <c r="N38" i="18"/>
  <c r="R38" i="18"/>
  <c r="V38" i="18"/>
  <c r="Z38" i="18"/>
  <c r="D40" i="18"/>
  <c r="H40" i="18"/>
  <c r="L40" i="18"/>
  <c r="P40" i="18"/>
  <c r="T40" i="18"/>
  <c r="X40" i="18"/>
  <c r="G45" i="18"/>
  <c r="K45" i="18"/>
  <c r="O45" i="18"/>
  <c r="S45" i="18"/>
  <c r="W45" i="18"/>
  <c r="AA45" i="18"/>
  <c r="BX45" i="18"/>
  <c r="CB45" i="18"/>
  <c r="CF45" i="18"/>
  <c r="CJ45" i="18"/>
  <c r="CN45" i="18"/>
  <c r="BT46" i="18"/>
  <c r="BX46" i="18"/>
  <c r="CB46" i="18"/>
  <c r="CF46" i="18"/>
  <c r="CJ46" i="18"/>
  <c r="CN46" i="18"/>
  <c r="BT47" i="18"/>
  <c r="BX47" i="18"/>
  <c r="CB47" i="18"/>
  <c r="CF47" i="18"/>
  <c r="CJ47" i="18"/>
  <c r="CN47" i="18"/>
  <c r="BT48" i="18"/>
  <c r="BX48" i="18"/>
  <c r="CB48" i="18"/>
  <c r="CF48" i="18"/>
  <c r="CJ48" i="18"/>
  <c r="CN48" i="18"/>
  <c r="CT45" i="18"/>
  <c r="G32" i="18"/>
  <c r="K32" i="18"/>
  <c r="O32" i="18"/>
  <c r="S32" i="18"/>
  <c r="W32" i="18"/>
  <c r="AA32" i="18"/>
  <c r="G38" i="18"/>
  <c r="K38" i="18"/>
  <c r="O38" i="18"/>
  <c r="S38" i="18"/>
  <c r="W38" i="18"/>
  <c r="E40" i="18"/>
  <c r="I40" i="18"/>
  <c r="M40" i="18"/>
  <c r="Q40" i="18"/>
  <c r="U40" i="18"/>
  <c r="Y40" i="18"/>
  <c r="D45" i="18"/>
  <c r="H45" i="18"/>
  <c r="L45" i="18"/>
  <c r="P45" i="18"/>
  <c r="T45" i="18"/>
  <c r="X45" i="18"/>
  <c r="BU45" i="18"/>
  <c r="BY45" i="18"/>
  <c r="CC45" i="18"/>
  <c r="CG45" i="18"/>
  <c r="CK45" i="18"/>
  <c r="CO45" i="18"/>
  <c r="BU46" i="18"/>
  <c r="BY46" i="18"/>
  <c r="CC46" i="18"/>
  <c r="CG46" i="18"/>
  <c r="CK46" i="18"/>
  <c r="CO46" i="18"/>
  <c r="BU47" i="18"/>
  <c r="BY47" i="18"/>
  <c r="CC47" i="18"/>
  <c r="CG47" i="18"/>
  <c r="CK47" i="18"/>
  <c r="CO47" i="18"/>
  <c r="BU48" i="18"/>
  <c r="BY48" i="18"/>
  <c r="CC48" i="18"/>
  <c r="CG48" i="18"/>
  <c r="CK48" i="18"/>
  <c r="CO48" i="18"/>
  <c r="CT46" i="18"/>
  <c r="Q32" i="18"/>
  <c r="U32" i="18"/>
  <c r="G40" i="18"/>
  <c r="K40" i="18"/>
  <c r="O40" i="18"/>
  <c r="S40" i="18"/>
  <c r="W40" i="18"/>
  <c r="F45" i="18"/>
  <c r="J45" i="18"/>
  <c r="N45" i="18"/>
  <c r="R45" i="18"/>
  <c r="V45" i="18"/>
  <c r="CA48" i="18"/>
  <c r="CE48" i="18"/>
  <c r="CI48" i="18"/>
  <c r="AP40" i="18" l="1"/>
  <c r="BW40" i="18" s="1"/>
  <c r="BF40" i="18"/>
  <c r="CM40" i="18" s="1"/>
  <c r="AT40" i="18"/>
  <c r="CA40" i="18" s="1"/>
  <c r="BE40" i="18"/>
  <c r="CL40" i="18" s="1"/>
  <c r="BH39" i="18"/>
  <c r="CO39" i="18" s="1"/>
  <c r="BE38" i="18"/>
  <c r="BC38" i="18"/>
  <c r="AW38" i="18"/>
  <c r="AU38" i="18"/>
  <c r="AO38" i="18"/>
  <c r="AM38" i="18"/>
  <c r="BH38" i="18"/>
  <c r="BH37" i="18"/>
  <c r="CO37" i="18" s="1"/>
  <c r="BB37" i="18"/>
  <c r="CI37" i="18" s="1"/>
  <c r="AM37" i="18"/>
  <c r="BT37" i="18" s="1"/>
  <c r="BG37" i="18"/>
  <c r="CN37" i="18" s="1"/>
  <c r="BF37" i="18"/>
  <c r="CM37" i="18" s="1"/>
  <c r="BE37" i="18"/>
  <c r="CL37" i="18" s="1"/>
  <c r="BD37" i="18"/>
  <c r="CK37" i="18" s="1"/>
  <c r="BA37" i="18"/>
  <c r="CH37" i="18" s="1"/>
  <c r="AZ37" i="18"/>
  <c r="CG37" i="18" s="1"/>
  <c r="AY37" i="18"/>
  <c r="CF37" i="18" s="1"/>
  <c r="AX37" i="18"/>
  <c r="CE37" i="18" s="1"/>
  <c r="AW37" i="18"/>
  <c r="CD37" i="18" s="1"/>
  <c r="AV37" i="18"/>
  <c r="CC37" i="18" s="1"/>
  <c r="AU37" i="18"/>
  <c r="CB37" i="18" s="1"/>
  <c r="AT37" i="18"/>
  <c r="CA37" i="18" s="1"/>
  <c r="AS37" i="18"/>
  <c r="BZ37" i="18" s="1"/>
  <c r="AR37" i="18"/>
  <c r="BY37" i="18" s="1"/>
  <c r="AQ37" i="18"/>
  <c r="BX37" i="18" s="1"/>
  <c r="AP37" i="18"/>
  <c r="BW37" i="18" s="1"/>
  <c r="AO37" i="18"/>
  <c r="BV37" i="18" s="1"/>
  <c r="AN37" i="18"/>
  <c r="BU37" i="18" s="1"/>
  <c r="AL37" i="18"/>
  <c r="BS37" i="18" s="1"/>
  <c r="AK37" i="18"/>
  <c r="BR37" i="18" s="1"/>
  <c r="BH36" i="18"/>
  <c r="CO36" i="18" s="1"/>
  <c r="BG36" i="18"/>
  <c r="CN36" i="18" s="1"/>
  <c r="BF36" i="18"/>
  <c r="CM36" i="18" s="1"/>
  <c r="BE36" i="18"/>
  <c r="CL36" i="18" s="1"/>
  <c r="BD36" i="18"/>
  <c r="CK36" i="18" s="1"/>
  <c r="BC36" i="18"/>
  <c r="CJ36" i="18" s="1"/>
  <c r="BA36" i="18"/>
  <c r="CH36" i="18" s="1"/>
  <c r="AZ36" i="18"/>
  <c r="CG36" i="18" s="1"/>
  <c r="AY36" i="18"/>
  <c r="CF36" i="18" s="1"/>
  <c r="AX36" i="18"/>
  <c r="CE36" i="18" s="1"/>
  <c r="AW36" i="18"/>
  <c r="CD36" i="18" s="1"/>
  <c r="AV36" i="18"/>
  <c r="CC36" i="18" s="1"/>
  <c r="AU36" i="18"/>
  <c r="CB36" i="18" s="1"/>
  <c r="AT36" i="18"/>
  <c r="CA36" i="18" s="1"/>
  <c r="AS36" i="18"/>
  <c r="BZ36" i="18" s="1"/>
  <c r="AR36" i="18"/>
  <c r="BY36" i="18" s="1"/>
  <c r="AQ36" i="18"/>
  <c r="BX36" i="18" s="1"/>
  <c r="AP36" i="18"/>
  <c r="BW36" i="18" s="1"/>
  <c r="AO36" i="18"/>
  <c r="BV36" i="18" s="1"/>
  <c r="AN36" i="18"/>
  <c r="BU36" i="18" s="1"/>
  <c r="AM36" i="18"/>
  <c r="BT36" i="18" s="1"/>
  <c r="AL36" i="18"/>
  <c r="BS36" i="18" s="1"/>
  <c r="AK36" i="18"/>
  <c r="BR36" i="18" s="1"/>
  <c r="BH35" i="18"/>
  <c r="CO35" i="18" s="1"/>
  <c r="BG35" i="18"/>
  <c r="CN35" i="18" s="1"/>
  <c r="BF35" i="18"/>
  <c r="CM35" i="18" s="1"/>
  <c r="BE35" i="18"/>
  <c r="CL35" i="18" s="1"/>
  <c r="BD35" i="18"/>
  <c r="CK35" i="18" s="1"/>
  <c r="BC35" i="18"/>
  <c r="CJ35" i="18" s="1"/>
  <c r="BB35" i="18"/>
  <c r="CI35" i="18" s="1"/>
  <c r="AZ35" i="18"/>
  <c r="CG35" i="18" s="1"/>
  <c r="AY35" i="18"/>
  <c r="CF35" i="18" s="1"/>
  <c r="AX35" i="18"/>
  <c r="CE35" i="18" s="1"/>
  <c r="AW35" i="18"/>
  <c r="CD35" i="18" s="1"/>
  <c r="AV35" i="18"/>
  <c r="CC35" i="18" s="1"/>
  <c r="AU35" i="18"/>
  <c r="CB35" i="18" s="1"/>
  <c r="AT35" i="18"/>
  <c r="CA35" i="18" s="1"/>
  <c r="AS35" i="18"/>
  <c r="BZ35" i="18" s="1"/>
  <c r="AR35" i="18"/>
  <c r="BY35" i="18" s="1"/>
  <c r="AQ35" i="18"/>
  <c r="BX35" i="18" s="1"/>
  <c r="AP35" i="18"/>
  <c r="BW35" i="18" s="1"/>
  <c r="AO35" i="18"/>
  <c r="BV35" i="18" s="1"/>
  <c r="AN35" i="18"/>
  <c r="BU35" i="18" s="1"/>
  <c r="AM35" i="18"/>
  <c r="BT35" i="18" s="1"/>
  <c r="AL35" i="18"/>
  <c r="BS35" i="18" s="1"/>
  <c r="AK35" i="18"/>
  <c r="BR35" i="18" s="1"/>
  <c r="BH34" i="18"/>
  <c r="CO34" i="18" s="1"/>
  <c r="BG34" i="18"/>
  <c r="CN34" i="18" s="1"/>
  <c r="BF34" i="18"/>
  <c r="CM34" i="18" s="1"/>
  <c r="BE34" i="18"/>
  <c r="CL34" i="18" s="1"/>
  <c r="BD34" i="18"/>
  <c r="CK34" i="18" s="1"/>
  <c r="BC34" i="18"/>
  <c r="CJ34" i="18" s="1"/>
  <c r="BB34" i="18"/>
  <c r="CI34" i="18" s="1"/>
  <c r="BA34" i="18"/>
  <c r="CH34" i="18" s="1"/>
  <c r="AY34" i="18"/>
  <c r="CF34" i="18" s="1"/>
  <c r="AX34" i="18"/>
  <c r="CE34" i="18" s="1"/>
  <c r="AW34" i="18"/>
  <c r="CD34" i="18" s="1"/>
  <c r="AV34" i="18"/>
  <c r="CC34" i="18" s="1"/>
  <c r="AU34" i="18"/>
  <c r="CB34" i="18" s="1"/>
  <c r="AT34" i="18"/>
  <c r="CA34" i="18" s="1"/>
  <c r="AS34" i="18"/>
  <c r="BZ34" i="18" s="1"/>
  <c r="AR34" i="18"/>
  <c r="BY34" i="18" s="1"/>
  <c r="AQ34" i="18"/>
  <c r="BX34" i="18" s="1"/>
  <c r="AP34" i="18"/>
  <c r="BW34" i="18" s="1"/>
  <c r="AO34" i="18"/>
  <c r="BV34" i="18" s="1"/>
  <c r="AN34" i="18"/>
  <c r="BU34" i="18" s="1"/>
  <c r="AM34" i="18"/>
  <c r="BT34" i="18" s="1"/>
  <c r="AL34" i="18"/>
  <c r="BS34" i="18" s="1"/>
  <c r="AK34" i="18"/>
  <c r="BR34" i="18" s="1"/>
  <c r="AQ33" i="18"/>
  <c r="BX33" i="18" s="1"/>
  <c r="BH33" i="18"/>
  <c r="CO33" i="18" s="1"/>
  <c r="BG33" i="18"/>
  <c r="CN33" i="18" s="1"/>
  <c r="BF33" i="18"/>
  <c r="CM33" i="18" s="1"/>
  <c r="BE33" i="18"/>
  <c r="CL33" i="18" s="1"/>
  <c r="BD33" i="18"/>
  <c r="CK33" i="18" s="1"/>
  <c r="BC33" i="18"/>
  <c r="CJ33" i="18" s="1"/>
  <c r="BB33" i="18"/>
  <c r="CI33" i="18" s="1"/>
  <c r="BA33" i="18"/>
  <c r="CH33" i="18" s="1"/>
  <c r="AZ33" i="18"/>
  <c r="CG33" i="18" s="1"/>
  <c r="AY33" i="18"/>
  <c r="CF33" i="18" s="1"/>
  <c r="AW33" i="18"/>
  <c r="CD33" i="18" s="1"/>
  <c r="AV33" i="18"/>
  <c r="CC33" i="18" s="1"/>
  <c r="AU33" i="18"/>
  <c r="CB33" i="18" s="1"/>
  <c r="AT33" i="18"/>
  <c r="CA33" i="18" s="1"/>
  <c r="AS33" i="18"/>
  <c r="BZ33" i="18" s="1"/>
  <c r="AR33" i="18"/>
  <c r="BY33" i="18" s="1"/>
  <c r="AP33" i="18"/>
  <c r="BW33" i="18" s="1"/>
  <c r="AO33" i="18"/>
  <c r="BV33" i="18" s="1"/>
  <c r="AN33" i="18"/>
  <c r="BU33" i="18" s="1"/>
  <c r="AM33" i="18"/>
  <c r="BT33" i="18" s="1"/>
  <c r="AL33" i="18"/>
  <c r="BS33" i="18" s="1"/>
  <c r="BE32" i="18"/>
  <c r="CL32" i="18" s="1"/>
  <c r="BH30" i="18"/>
  <c r="CO30" i="18" s="1"/>
  <c r="BG30" i="18"/>
  <c r="CN30" i="18" s="1"/>
  <c r="BF30" i="18"/>
  <c r="CM30" i="18" s="1"/>
  <c r="BE30" i="18"/>
  <c r="CL30" i="18" s="1"/>
  <c r="BD30" i="18"/>
  <c r="CK30" i="18" s="1"/>
  <c r="BC30" i="18"/>
  <c r="CJ30" i="18" s="1"/>
  <c r="BB30" i="18"/>
  <c r="CI30" i="18" s="1"/>
  <c r="BA30" i="18"/>
  <c r="CH30" i="18" s="1"/>
  <c r="AZ30" i="18"/>
  <c r="CG30" i="18" s="1"/>
  <c r="AY30" i="18"/>
  <c r="CF30" i="18" s="1"/>
  <c r="AX30" i="18"/>
  <c r="CE30" i="18" s="1"/>
  <c r="AW30" i="18"/>
  <c r="CD30" i="18" s="1"/>
  <c r="AV30" i="18"/>
  <c r="CC30" i="18" s="1"/>
  <c r="AU30" i="18"/>
  <c r="CB30" i="18" s="1"/>
  <c r="AT30" i="18"/>
  <c r="CA30" i="18" s="1"/>
  <c r="AS30" i="18"/>
  <c r="BZ30" i="18" s="1"/>
  <c r="AR30" i="18"/>
  <c r="BY30" i="18" s="1"/>
  <c r="AQ30" i="18"/>
  <c r="BX30" i="18" s="1"/>
  <c r="AP30" i="18"/>
  <c r="BW30" i="18" s="1"/>
  <c r="AO30" i="18"/>
  <c r="BV30" i="18" s="1"/>
  <c r="AN30" i="18"/>
  <c r="BU30" i="18" s="1"/>
  <c r="AM30" i="18"/>
  <c r="BT30" i="18" s="1"/>
  <c r="AL30" i="18"/>
  <c r="BS30" i="18" s="1"/>
  <c r="AK30" i="18"/>
  <c r="BR30" i="18" s="1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P28" i="18"/>
  <c r="BW28" i="18" s="1"/>
  <c r="BH28" i="18"/>
  <c r="CO28" i="18" s="1"/>
  <c r="BG28" i="18"/>
  <c r="CN28" i="18" s="1"/>
  <c r="BF28" i="18"/>
  <c r="CM28" i="18" s="1"/>
  <c r="BE28" i="18"/>
  <c r="CL28" i="18" s="1"/>
  <c r="BD28" i="18"/>
  <c r="CK28" i="18" s="1"/>
  <c r="BC28" i="18"/>
  <c r="CJ28" i="18" s="1"/>
  <c r="BB28" i="18"/>
  <c r="CI28" i="18" s="1"/>
  <c r="BA28" i="18"/>
  <c r="CH28" i="18" s="1"/>
  <c r="AZ28" i="18"/>
  <c r="CG28" i="18" s="1"/>
  <c r="AY28" i="18"/>
  <c r="CF28" i="18" s="1"/>
  <c r="AX28" i="18"/>
  <c r="CE28" i="18" s="1"/>
  <c r="AW28" i="18"/>
  <c r="CD28" i="18" s="1"/>
  <c r="AV28" i="18"/>
  <c r="CC28" i="18" s="1"/>
  <c r="AU28" i="18"/>
  <c r="CB28" i="18" s="1"/>
  <c r="AT28" i="18"/>
  <c r="CA28" i="18" s="1"/>
  <c r="AS28" i="18"/>
  <c r="BZ28" i="18" s="1"/>
  <c r="AR28" i="18"/>
  <c r="BY28" i="18" s="1"/>
  <c r="AQ28" i="18"/>
  <c r="BX28" i="18" s="1"/>
  <c r="AO28" i="18"/>
  <c r="BV28" i="18" s="1"/>
  <c r="AN28" i="18"/>
  <c r="BU28" i="18" s="1"/>
  <c r="AM28" i="18"/>
  <c r="BT28" i="18" s="1"/>
  <c r="AL28" i="18"/>
  <c r="BS28" i="18" s="1"/>
  <c r="AK28" i="18"/>
  <c r="BR28" i="18" s="1"/>
  <c r="BH27" i="18"/>
  <c r="CO27" i="18" s="1"/>
  <c r="BG27" i="18"/>
  <c r="CN27" i="18" s="1"/>
  <c r="BF27" i="18"/>
  <c r="CM27" i="18" s="1"/>
  <c r="BE27" i="18"/>
  <c r="CL27" i="18" s="1"/>
  <c r="BD27" i="18"/>
  <c r="CK27" i="18" s="1"/>
  <c r="BC27" i="18"/>
  <c r="CJ27" i="18" s="1"/>
  <c r="BB27" i="18"/>
  <c r="CI27" i="18" s="1"/>
  <c r="BA27" i="18"/>
  <c r="CH27" i="18" s="1"/>
  <c r="AZ27" i="18"/>
  <c r="CG27" i="18" s="1"/>
  <c r="AY27" i="18"/>
  <c r="CF27" i="18" s="1"/>
  <c r="AX27" i="18"/>
  <c r="CE27" i="18" s="1"/>
  <c r="AW27" i="18"/>
  <c r="CD27" i="18" s="1"/>
  <c r="AV27" i="18"/>
  <c r="CC27" i="18" s="1"/>
  <c r="AU27" i="18"/>
  <c r="CB27" i="18" s="1"/>
  <c r="AT27" i="18"/>
  <c r="CA27" i="18" s="1"/>
  <c r="AS27" i="18"/>
  <c r="BZ27" i="18" s="1"/>
  <c r="AR27" i="18"/>
  <c r="BY27" i="18" s="1"/>
  <c r="AQ27" i="18"/>
  <c r="BX27" i="18" s="1"/>
  <c r="AP27" i="18"/>
  <c r="BW27" i="18" s="1"/>
  <c r="AO27" i="18"/>
  <c r="BV27" i="18" s="1"/>
  <c r="AN27" i="18"/>
  <c r="BU27" i="18" s="1"/>
  <c r="AM27" i="18"/>
  <c r="BT27" i="18" s="1"/>
  <c r="AL27" i="18"/>
  <c r="BS27" i="18" s="1"/>
  <c r="AK27" i="18"/>
  <c r="BR27" i="18" s="1"/>
  <c r="BL26" i="18"/>
  <c r="CS26" i="18" s="1"/>
  <c r="BK26" i="18"/>
  <c r="CR26" i="18" s="1"/>
  <c r="BJ26" i="18"/>
  <c r="CQ26" i="18" s="1"/>
  <c r="BI26" i="18"/>
  <c r="CP26" i="18" s="1"/>
  <c r="BL25" i="18"/>
  <c r="CS25" i="18" s="1"/>
  <c r="BK25" i="18"/>
  <c r="CR25" i="18" s="1"/>
  <c r="BJ25" i="18"/>
  <c r="CQ25" i="18" s="1"/>
  <c r="BI25" i="18"/>
  <c r="CP25" i="18" s="1"/>
  <c r="BL24" i="18"/>
  <c r="CS24" i="18" s="1"/>
  <c r="BK24" i="18"/>
  <c r="CR24" i="18" s="1"/>
  <c r="BJ24" i="18"/>
  <c r="CQ24" i="18" s="1"/>
  <c r="BI24" i="18"/>
  <c r="CP24" i="18" s="1"/>
  <c r="BL23" i="18"/>
  <c r="CS23" i="18" s="1"/>
  <c r="BK23" i="18"/>
  <c r="CR23" i="18" s="1"/>
  <c r="BJ23" i="18"/>
  <c r="CQ23" i="18" s="1"/>
  <c r="BI23" i="18"/>
  <c r="CP23" i="18" s="1"/>
  <c r="BL22" i="18"/>
  <c r="CS22" i="18" s="1"/>
  <c r="BK22" i="18"/>
  <c r="CR22" i="18" s="1"/>
  <c r="BJ22" i="18"/>
  <c r="CQ22" i="18" s="1"/>
  <c r="BI22" i="18"/>
  <c r="CP22" i="18" s="1"/>
  <c r="BK21" i="18"/>
  <c r="CR21" i="18" s="1"/>
  <c r="BL21" i="18"/>
  <c r="CS21" i="18" s="1"/>
  <c r="BJ21" i="18"/>
  <c r="CQ21" i="18" s="1"/>
  <c r="BI21" i="18"/>
  <c r="CP21" i="18" s="1"/>
  <c r="BK20" i="18"/>
  <c r="CR20" i="18" s="1"/>
  <c r="BL20" i="18"/>
  <c r="CS20" i="18" s="1"/>
  <c r="BJ20" i="18"/>
  <c r="CQ20" i="18" s="1"/>
  <c r="BI20" i="18"/>
  <c r="CP20" i="18" s="1"/>
  <c r="BI19" i="18"/>
  <c r="CP19" i="18" s="1"/>
  <c r="BL19" i="18"/>
  <c r="CS19" i="18" s="1"/>
  <c r="BK19" i="18"/>
  <c r="CR19" i="18" s="1"/>
  <c r="BJ19" i="18"/>
  <c r="CQ19" i="18" s="1"/>
  <c r="BI18" i="18"/>
  <c r="CP18" i="18" s="1"/>
  <c r="BL18" i="18"/>
  <c r="CS18" i="18" s="1"/>
  <c r="BK18" i="18"/>
  <c r="CR18" i="18" s="1"/>
  <c r="BJ18" i="18"/>
  <c r="CQ18" i="18" s="1"/>
  <c r="BL17" i="18"/>
  <c r="CS17" i="18" s="1"/>
  <c r="BK17" i="18"/>
  <c r="CR17" i="18" s="1"/>
  <c r="BJ17" i="18"/>
  <c r="CQ17" i="18" s="1"/>
  <c r="BI17" i="18"/>
  <c r="CP17" i="18" s="1"/>
  <c r="BL16" i="18"/>
  <c r="CS16" i="18" s="1"/>
  <c r="BK16" i="18"/>
  <c r="CR16" i="18" s="1"/>
  <c r="BJ16" i="18"/>
  <c r="CQ16" i="18" s="1"/>
  <c r="BI16" i="18"/>
  <c r="CP16" i="18" s="1"/>
  <c r="BL15" i="18"/>
  <c r="CS15" i="18" s="1"/>
  <c r="BK15" i="18"/>
  <c r="CR15" i="18" s="1"/>
  <c r="BJ15" i="18"/>
  <c r="CQ15" i="18" s="1"/>
  <c r="BI15" i="18"/>
  <c r="CP15" i="18" s="1"/>
  <c r="BL14" i="18"/>
  <c r="CS14" i="18" s="1"/>
  <c r="BK14" i="18"/>
  <c r="CR14" i="18" s="1"/>
  <c r="BJ14" i="18"/>
  <c r="CQ14" i="18" s="1"/>
  <c r="BI14" i="18"/>
  <c r="CP14" i="18" s="1"/>
  <c r="BL13" i="18"/>
  <c r="CS13" i="18" s="1"/>
  <c r="BK13" i="18"/>
  <c r="CR13" i="18" s="1"/>
  <c r="BJ13" i="18"/>
  <c r="CQ13" i="18" s="1"/>
  <c r="BI13" i="18"/>
  <c r="CP13" i="18" s="1"/>
  <c r="BK12" i="18"/>
  <c r="CR12" i="18" s="1"/>
  <c r="BL12" i="18"/>
  <c r="CS12" i="18" s="1"/>
  <c r="BJ12" i="18"/>
  <c r="CQ12" i="18" s="1"/>
  <c r="BI12" i="18"/>
  <c r="CP12" i="18" s="1"/>
  <c r="BL11" i="18"/>
  <c r="CS11" i="18" s="1"/>
  <c r="BK11" i="18"/>
  <c r="CR11" i="18" s="1"/>
  <c r="BJ11" i="18"/>
  <c r="CQ11" i="18" s="1"/>
  <c r="BI11" i="18"/>
  <c r="CP11" i="18" s="1"/>
  <c r="BL10" i="18"/>
  <c r="CS10" i="18" s="1"/>
  <c r="BK10" i="18"/>
  <c r="CR10" i="18" s="1"/>
  <c r="BJ10" i="18"/>
  <c r="CQ10" i="18" s="1"/>
  <c r="BI10" i="18"/>
  <c r="CP10" i="18" s="1"/>
  <c r="BL9" i="18"/>
  <c r="CS9" i="18" s="1"/>
  <c r="BK9" i="18"/>
  <c r="CR9" i="18" s="1"/>
  <c r="BJ9" i="18"/>
  <c r="CQ9" i="18" s="1"/>
  <c r="BI9" i="18"/>
  <c r="CP9" i="18" s="1"/>
  <c r="BL8" i="18"/>
  <c r="CS8" i="18" s="1"/>
  <c r="BK8" i="18"/>
  <c r="CR8" i="18" s="1"/>
  <c r="BJ8" i="18"/>
  <c r="CQ8" i="18" s="1"/>
  <c r="BI8" i="18"/>
  <c r="CP8" i="18" s="1"/>
  <c r="BL7" i="18"/>
  <c r="CS7" i="18" s="1"/>
  <c r="BK7" i="18"/>
  <c r="CR7" i="18" s="1"/>
  <c r="BJ7" i="18"/>
  <c r="CQ7" i="18" s="1"/>
  <c r="BI7" i="18"/>
  <c r="CP7" i="18" s="1"/>
  <c r="BL6" i="18"/>
  <c r="CS6" i="18" s="1"/>
  <c r="BK6" i="18"/>
  <c r="CR6" i="18" s="1"/>
  <c r="BJ6" i="18"/>
  <c r="CQ6" i="18" s="1"/>
  <c r="BI6" i="18"/>
  <c r="CP6" i="18" s="1"/>
  <c r="BL5" i="18"/>
  <c r="CS5" i="18" s="1"/>
  <c r="BK5" i="18"/>
  <c r="CR5" i="18" s="1"/>
  <c r="BJ5" i="18"/>
  <c r="CQ5" i="18" s="1"/>
  <c r="BI5" i="18"/>
  <c r="BL4" i="18"/>
  <c r="CS4" i="18" s="1"/>
  <c r="BI4" i="18"/>
  <c r="CP4" i="18" s="1"/>
  <c r="BK4" i="18"/>
  <c r="CR4" i="18" s="1"/>
  <c r="BJ4" i="18"/>
  <c r="CQ4" i="18" s="1"/>
  <c r="BI3" i="18"/>
  <c r="CP3" i="18" s="1"/>
  <c r="BL3" i="18"/>
  <c r="CS3" i="18" s="1"/>
  <c r="BK3" i="18"/>
  <c r="CR3" i="18" s="1"/>
  <c r="BJ3" i="18"/>
  <c r="CQ3" i="18" s="1"/>
  <c r="BB10" i="18"/>
  <c r="CI10" i="18" s="1"/>
  <c r="AX10" i="18"/>
  <c r="CE10" i="18" s="1"/>
  <c r="AL10" i="18"/>
  <c r="BS10" i="18" s="1"/>
  <c r="BF9" i="18"/>
  <c r="CM9" i="18" s="1"/>
  <c r="AT9" i="18"/>
  <c r="CA9" i="18" s="1"/>
  <c r="AP9" i="18"/>
  <c r="BW9" i="18" s="1"/>
  <c r="BB8" i="18"/>
  <c r="CI8" i="18" s="1"/>
  <c r="AX8" i="18"/>
  <c r="CE8" i="18" s="1"/>
  <c r="AL8" i="18"/>
  <c r="BS8" i="18" s="1"/>
  <c r="BF7" i="18"/>
  <c r="CM7" i="18" s="1"/>
  <c r="AT7" i="18"/>
  <c r="CA7" i="18" s="1"/>
  <c r="AP7" i="18"/>
  <c r="BW7" i="18" s="1"/>
  <c r="BB6" i="18"/>
  <c r="CI6" i="18" s="1"/>
  <c r="AX6" i="18"/>
  <c r="CE6" i="18" s="1"/>
  <c r="AL6" i="18"/>
  <c r="BS6" i="18" s="1"/>
  <c r="BF5" i="18"/>
  <c r="CM5" i="18" s="1"/>
  <c r="AT5" i="18"/>
  <c r="CA5" i="18" s="1"/>
  <c r="AP5" i="18"/>
  <c r="BW5" i="18" s="1"/>
  <c r="BB4" i="18"/>
  <c r="CI4" i="18" s="1"/>
  <c r="AX4" i="18"/>
  <c r="CE4" i="18" s="1"/>
  <c r="AL4" i="18"/>
  <c r="BS4" i="18" s="1"/>
  <c r="BG26" i="18"/>
  <c r="CN26" i="18" s="1"/>
  <c r="CY19" i="17" a="1"/>
  <c r="CY19" i="17" s="1"/>
  <c r="CY17" i="17"/>
  <c r="CY14" i="17"/>
  <c r="CY12" i="17"/>
  <c r="CY11" i="17"/>
  <c r="CY10" i="17"/>
  <c r="CY9" i="17"/>
  <c r="CY7" i="17"/>
  <c r="CY8" i="17" s="1"/>
  <c r="CY6" i="17"/>
  <c r="CY5" i="17"/>
  <c r="CY4" i="17"/>
  <c r="CY2" i="17"/>
  <c r="CT45" i="17" a="1"/>
  <c r="CT48" i="17" s="1"/>
  <c r="CP45" i="17" a="1"/>
  <c r="CS48" i="17" s="1"/>
  <c r="BR45" i="17" a="1"/>
  <c r="CM48" i="17" s="1"/>
  <c r="D45" i="17" a="1"/>
  <c r="O45" i="17" s="1"/>
  <c r="D40" i="17" a="1"/>
  <c r="AA40" i="17" s="1"/>
  <c r="D39" i="17" a="1"/>
  <c r="AA39" i="17" s="1"/>
  <c r="D38" i="17" a="1"/>
  <c r="AA38" i="17" s="1"/>
  <c r="AA37" i="17"/>
  <c r="Z37" i="17"/>
  <c r="Y37" i="17"/>
  <c r="X37" i="17"/>
  <c r="W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AA36" i="17"/>
  <c r="Z36" i="17"/>
  <c r="Y36" i="17"/>
  <c r="X36" i="17"/>
  <c r="W36" i="17"/>
  <c r="V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AA35" i="17"/>
  <c r="Z35" i="17"/>
  <c r="Y35" i="17"/>
  <c r="X35" i="17"/>
  <c r="W35" i="17"/>
  <c r="V35" i="17"/>
  <c r="U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AA34" i="17"/>
  <c r="Z34" i="17"/>
  <c r="Y34" i="17"/>
  <c r="X34" i="17"/>
  <c r="W34" i="17"/>
  <c r="V34" i="17"/>
  <c r="U34" i="17"/>
  <c r="T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AA33" i="17"/>
  <c r="Z33" i="17"/>
  <c r="Y33" i="17"/>
  <c r="X33" i="17"/>
  <c r="W33" i="17"/>
  <c r="V33" i="17"/>
  <c r="U33" i="17"/>
  <c r="T33" i="17"/>
  <c r="S33" i="17"/>
  <c r="R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D32" i="17" a="1"/>
  <c r="Y32" i="17" s="1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AF26" i="17"/>
  <c r="AE26" i="17"/>
  <c r="AD26" i="17"/>
  <c r="AC26" i="17"/>
  <c r="AB26" i="17"/>
  <c r="AF25" i="17"/>
  <c r="AE25" i="17"/>
  <c r="AD25" i="17"/>
  <c r="AC25" i="17"/>
  <c r="AB25" i="17"/>
  <c r="AF24" i="17"/>
  <c r="AE24" i="17"/>
  <c r="AD24" i="17"/>
  <c r="AC24" i="17"/>
  <c r="AB24" i="17"/>
  <c r="AF23" i="17"/>
  <c r="AE23" i="17"/>
  <c r="AD23" i="17"/>
  <c r="AC23" i="17"/>
  <c r="AB23" i="17"/>
  <c r="AF22" i="17"/>
  <c r="AE22" i="17"/>
  <c r="AD22" i="17"/>
  <c r="AC22" i="17"/>
  <c r="AB22" i="17"/>
  <c r="AF21" i="17"/>
  <c r="AE21" i="17"/>
  <c r="AD21" i="17"/>
  <c r="AC21" i="17"/>
  <c r="AB21" i="17"/>
  <c r="AF20" i="17"/>
  <c r="AE20" i="17"/>
  <c r="AD20" i="17"/>
  <c r="AC20" i="17"/>
  <c r="AB20" i="17"/>
  <c r="AF19" i="17"/>
  <c r="AE19" i="17"/>
  <c r="AD19" i="17"/>
  <c r="AC19" i="17"/>
  <c r="AB19" i="17"/>
  <c r="AF18" i="17"/>
  <c r="AE18" i="17"/>
  <c r="AD18" i="17"/>
  <c r="AC18" i="17"/>
  <c r="AB18" i="17"/>
  <c r="AF17" i="17"/>
  <c r="AE17" i="17"/>
  <c r="AD17" i="17"/>
  <c r="AC17" i="17"/>
  <c r="AB17" i="17"/>
  <c r="AF16" i="17"/>
  <c r="AE16" i="17"/>
  <c r="AD16" i="17"/>
  <c r="AC16" i="17"/>
  <c r="AB16" i="17"/>
  <c r="AF15" i="17"/>
  <c r="AE15" i="17"/>
  <c r="AD15" i="17"/>
  <c r="AC15" i="17"/>
  <c r="AB15" i="17"/>
  <c r="AF14" i="17"/>
  <c r="AE14" i="17"/>
  <c r="AD14" i="17"/>
  <c r="AC14" i="17"/>
  <c r="AB14" i="17"/>
  <c r="AF13" i="17"/>
  <c r="AE13" i="17"/>
  <c r="AD13" i="17"/>
  <c r="AC13" i="17"/>
  <c r="AB13" i="17"/>
  <c r="AF12" i="17"/>
  <c r="AE12" i="17"/>
  <c r="AD12" i="17"/>
  <c r="AC12" i="17"/>
  <c r="AB12" i="17"/>
  <c r="AF11" i="17"/>
  <c r="AE11" i="17"/>
  <c r="AD11" i="17"/>
  <c r="AC11" i="17"/>
  <c r="AB11" i="17"/>
  <c r="AF10" i="17"/>
  <c r="AE10" i="17"/>
  <c r="AD10" i="17"/>
  <c r="AC10" i="17"/>
  <c r="AB10" i="17"/>
  <c r="AF9" i="17"/>
  <c r="AE9" i="17"/>
  <c r="AD9" i="17"/>
  <c r="AC9" i="17"/>
  <c r="AB9" i="17"/>
  <c r="AF8" i="17"/>
  <c r="AE8" i="17"/>
  <c r="AD8" i="17"/>
  <c r="AC8" i="17"/>
  <c r="AB8" i="17"/>
  <c r="AF7" i="17"/>
  <c r="AE7" i="17"/>
  <c r="AD7" i="17"/>
  <c r="AC7" i="17"/>
  <c r="AB7" i="17"/>
  <c r="AF6" i="17"/>
  <c r="AE6" i="17"/>
  <c r="AD6" i="17"/>
  <c r="AC6" i="17"/>
  <c r="AB6" i="17"/>
  <c r="AF5" i="17"/>
  <c r="AE5" i="17"/>
  <c r="AD5" i="17"/>
  <c r="AC5" i="17"/>
  <c r="AB5" i="17"/>
  <c r="AF4" i="17"/>
  <c r="AE4" i="17"/>
  <c r="AD4" i="17"/>
  <c r="AC4" i="17"/>
  <c r="AB4" i="17"/>
  <c r="AF3" i="17"/>
  <c r="AE3" i="17"/>
  <c r="AD3" i="17"/>
  <c r="AC3" i="17"/>
  <c r="AB3" i="17"/>
  <c r="D3" i="17" a="1"/>
  <c r="CY23" i="18" l="1"/>
  <c r="CY24" i="18" s="1"/>
  <c r="CT45" i="17"/>
  <c r="F38" i="17"/>
  <c r="L39" i="17"/>
  <c r="D39" i="17"/>
  <c r="J38" i="17"/>
  <c r="H39" i="17"/>
  <c r="H40" i="17"/>
  <c r="Z38" i="17"/>
  <c r="X39" i="17"/>
  <c r="L38" i="17"/>
  <c r="P39" i="17"/>
  <c r="X40" i="17"/>
  <c r="E38" i="17"/>
  <c r="P38" i="17"/>
  <c r="U38" i="17"/>
  <c r="R32" i="17"/>
  <c r="CQ46" i="17"/>
  <c r="CQ48" i="17"/>
  <c r="F32" i="17"/>
  <c r="V32" i="17"/>
  <c r="Q38" i="17"/>
  <c r="V38" i="17"/>
  <c r="I39" i="17"/>
  <c r="Q39" i="17"/>
  <c r="Y39" i="17"/>
  <c r="L40" i="17"/>
  <c r="BR45" i="17"/>
  <c r="BW45" i="17"/>
  <c r="CB45" i="17"/>
  <c r="CH45" i="17"/>
  <c r="CM45" i="17"/>
  <c r="BT46" i="17"/>
  <c r="BZ46" i="17"/>
  <c r="CE46" i="17"/>
  <c r="CJ46" i="17"/>
  <c r="BR47" i="17"/>
  <c r="BW47" i="17"/>
  <c r="CB47" i="17"/>
  <c r="CN47" i="17"/>
  <c r="CF48" i="17"/>
  <c r="CP45" i="17"/>
  <c r="CP47" i="17"/>
  <c r="BV45" i="17"/>
  <c r="CA45" i="17"/>
  <c r="CF45" i="17"/>
  <c r="CL45" i="17"/>
  <c r="BS46" i="17"/>
  <c r="BX46" i="17"/>
  <c r="CD46" i="17"/>
  <c r="CI46" i="17"/>
  <c r="CN46" i="17"/>
  <c r="BV47" i="17"/>
  <c r="CA47" i="17"/>
  <c r="CJ47" i="17"/>
  <c r="CB48" i="17"/>
  <c r="J32" i="17"/>
  <c r="Z32" i="17"/>
  <c r="H38" i="17"/>
  <c r="M38" i="17"/>
  <c r="R38" i="17"/>
  <c r="X38" i="17"/>
  <c r="T39" i="17"/>
  <c r="P40" i="17"/>
  <c r="K45" i="17"/>
  <c r="BS45" i="17"/>
  <c r="BX45" i="17"/>
  <c r="CD45" i="17"/>
  <c r="CI45" i="17"/>
  <c r="CN45" i="17"/>
  <c r="BV46" i="17"/>
  <c r="CA46" i="17"/>
  <c r="CF46" i="17"/>
  <c r="CL46" i="17"/>
  <c r="BS47" i="17"/>
  <c r="BX47" i="17"/>
  <c r="CE47" i="17"/>
  <c r="BT48" i="17"/>
  <c r="CJ48" i="17"/>
  <c r="CQ45" i="17"/>
  <c r="CQ47" i="17"/>
  <c r="N32" i="17"/>
  <c r="D38" i="17"/>
  <c r="I38" i="17"/>
  <c r="N38" i="17"/>
  <c r="T38" i="17"/>
  <c r="Y38" i="17"/>
  <c r="E39" i="17"/>
  <c r="M39" i="17"/>
  <c r="U39" i="17"/>
  <c r="D40" i="17"/>
  <c r="T40" i="17"/>
  <c r="AA45" i="17"/>
  <c r="BT45" i="17"/>
  <c r="BZ45" i="17"/>
  <c r="CE45" i="17"/>
  <c r="CJ45" i="17"/>
  <c r="BR46" i="17"/>
  <c r="BW46" i="17"/>
  <c r="CB46" i="17"/>
  <c r="CH46" i="17"/>
  <c r="CM46" i="17"/>
  <c r="BT47" i="17"/>
  <c r="BZ47" i="17"/>
  <c r="CF47" i="17"/>
  <c r="BX48" i="17"/>
  <c r="CN48" i="17"/>
  <c r="CP46" i="17"/>
  <c r="CP48" i="17"/>
  <c r="CY21" i="18"/>
  <c r="AP4" i="18"/>
  <c r="BW4" i="18" s="1"/>
  <c r="BF4" i="18"/>
  <c r="CM4" i="18" s="1"/>
  <c r="AX5" i="18"/>
  <c r="CE5" i="18" s="1"/>
  <c r="AP6" i="18"/>
  <c r="BW6" i="18" s="1"/>
  <c r="BF6" i="18"/>
  <c r="CM6" i="18" s="1"/>
  <c r="AX7" i="18"/>
  <c r="CE7" i="18" s="1"/>
  <c r="AP8" i="18"/>
  <c r="BW8" i="18" s="1"/>
  <c r="BF8" i="18"/>
  <c r="CM8" i="18" s="1"/>
  <c r="AX9" i="18"/>
  <c r="CE9" i="18" s="1"/>
  <c r="AP10" i="18"/>
  <c r="BW10" i="18" s="1"/>
  <c r="BF10" i="18"/>
  <c r="CM10" i="18" s="1"/>
  <c r="AL32" i="18"/>
  <c r="BS32" i="18" s="1"/>
  <c r="AT32" i="18"/>
  <c r="CA32" i="18" s="1"/>
  <c r="BB32" i="18"/>
  <c r="CI32" i="18" s="1"/>
  <c r="AQ38" i="18"/>
  <c r="AY38" i="18"/>
  <c r="BG38" i="18"/>
  <c r="AK39" i="18"/>
  <c r="BR39" i="18" s="1"/>
  <c r="AP39" i="18"/>
  <c r="BW39" i="18" s="1"/>
  <c r="AU39" i="18"/>
  <c r="CB39" i="18" s="1"/>
  <c r="BA39" i="18"/>
  <c r="CH39" i="18" s="1"/>
  <c r="BF39" i="18"/>
  <c r="CM39" i="18" s="1"/>
  <c r="AX40" i="18"/>
  <c r="CE40" i="18" s="1"/>
  <c r="AQ32" i="18"/>
  <c r="BX32" i="18" s="1"/>
  <c r="AY32" i="18"/>
  <c r="CF32" i="18" s="1"/>
  <c r="BG32" i="18"/>
  <c r="CN32" i="18" s="1"/>
  <c r="AO39" i="18"/>
  <c r="BV39" i="18" s="1"/>
  <c r="AT39" i="18"/>
  <c r="CA39" i="18" s="1"/>
  <c r="AY39" i="18"/>
  <c r="CF39" i="18" s="1"/>
  <c r="BE39" i="18"/>
  <c r="CL39" i="18" s="1"/>
  <c r="AT4" i="18"/>
  <c r="CA4" i="18" s="1"/>
  <c r="AL5" i="18"/>
  <c r="BS5" i="18" s="1"/>
  <c r="BB5" i="18"/>
  <c r="CI5" i="18" s="1"/>
  <c r="AT6" i="18"/>
  <c r="CA6" i="18" s="1"/>
  <c r="AL7" i="18"/>
  <c r="BS7" i="18" s="1"/>
  <c r="BB7" i="18"/>
  <c r="CI7" i="18" s="1"/>
  <c r="AT8" i="18"/>
  <c r="CA8" i="18" s="1"/>
  <c r="AL9" i="18"/>
  <c r="BS9" i="18" s="1"/>
  <c r="BB9" i="18"/>
  <c r="CI9" i="18" s="1"/>
  <c r="AT10" i="18"/>
  <c r="CA10" i="18" s="1"/>
  <c r="AL11" i="18"/>
  <c r="BS11" i="18" s="1"/>
  <c r="AM32" i="18"/>
  <c r="BT32" i="18" s="1"/>
  <c r="AU32" i="18"/>
  <c r="CB32" i="18" s="1"/>
  <c r="BC32" i="18"/>
  <c r="CJ32" i="18" s="1"/>
  <c r="AK38" i="18"/>
  <c r="AS38" i="18"/>
  <c r="BA38" i="18"/>
  <c r="AL39" i="18"/>
  <c r="BS39" i="18" s="1"/>
  <c r="AQ39" i="18"/>
  <c r="BX39" i="18" s="1"/>
  <c r="AW39" i="18"/>
  <c r="CD39" i="18" s="1"/>
  <c r="BB39" i="18"/>
  <c r="CI39" i="18" s="1"/>
  <c r="BG39" i="18"/>
  <c r="CN39" i="18" s="1"/>
  <c r="AL40" i="18"/>
  <c r="BS40" i="18" s="1"/>
  <c r="BB40" i="18"/>
  <c r="CI40" i="18" s="1"/>
  <c r="AP32" i="18"/>
  <c r="BW32" i="18" s="1"/>
  <c r="AX32" i="18"/>
  <c r="CE32" i="18" s="1"/>
  <c r="BF32" i="18"/>
  <c r="CM32" i="18" s="1"/>
  <c r="Q33" i="18"/>
  <c r="AX33" i="18" s="1"/>
  <c r="CE33" i="18" s="1"/>
  <c r="V37" i="18"/>
  <c r="BC37" i="18" s="1"/>
  <c r="CJ37" i="18" s="1"/>
  <c r="AM39" i="18"/>
  <c r="BT39" i="18" s="1"/>
  <c r="AS39" i="18"/>
  <c r="BZ39" i="18" s="1"/>
  <c r="AX39" i="18"/>
  <c r="CE39" i="18" s="1"/>
  <c r="BC39" i="18"/>
  <c r="CJ39" i="18" s="1"/>
  <c r="AP3" i="18"/>
  <c r="AX3" i="18"/>
  <c r="AP11" i="18"/>
  <c r="BW11" i="18" s="1"/>
  <c r="AX11" i="18"/>
  <c r="CE11" i="18" s="1"/>
  <c r="BF11" i="18"/>
  <c r="CM11" i="18" s="1"/>
  <c r="AP12" i="18"/>
  <c r="BW12" i="18" s="1"/>
  <c r="AX12" i="18"/>
  <c r="CE12" i="18" s="1"/>
  <c r="BF12" i="18"/>
  <c r="CM12" i="18" s="1"/>
  <c r="AP13" i="18"/>
  <c r="BW13" i="18" s="1"/>
  <c r="AX13" i="18"/>
  <c r="CE13" i="18" s="1"/>
  <c r="BF13" i="18"/>
  <c r="CM13" i="18" s="1"/>
  <c r="AP14" i="18"/>
  <c r="BW14" i="18" s="1"/>
  <c r="AX14" i="18"/>
  <c r="CE14" i="18" s="1"/>
  <c r="BF14" i="18"/>
  <c r="CM14" i="18" s="1"/>
  <c r="AP15" i="18"/>
  <c r="BW15" i="18" s="1"/>
  <c r="AX15" i="18"/>
  <c r="CE15" i="18" s="1"/>
  <c r="BF15" i="18"/>
  <c r="CM15" i="18" s="1"/>
  <c r="AP16" i="18"/>
  <c r="BW16" i="18" s="1"/>
  <c r="AX16" i="18"/>
  <c r="CE16" i="18" s="1"/>
  <c r="BF16" i="18"/>
  <c r="CM16" i="18" s="1"/>
  <c r="AP17" i="18"/>
  <c r="BW17" i="18" s="1"/>
  <c r="AX17" i="18"/>
  <c r="CE17" i="18" s="1"/>
  <c r="BF17" i="18"/>
  <c r="CM17" i="18" s="1"/>
  <c r="AP18" i="18"/>
  <c r="BW18" i="18" s="1"/>
  <c r="AX18" i="18"/>
  <c r="CE18" i="18" s="1"/>
  <c r="BF18" i="18"/>
  <c r="CM18" i="18" s="1"/>
  <c r="AP19" i="18"/>
  <c r="BW19" i="18" s="1"/>
  <c r="AX19" i="18"/>
  <c r="CE19" i="18" s="1"/>
  <c r="BF19" i="18"/>
  <c r="CM19" i="18" s="1"/>
  <c r="AP20" i="18"/>
  <c r="BW20" i="18" s="1"/>
  <c r="AX20" i="18"/>
  <c r="CE20" i="18" s="1"/>
  <c r="BF20" i="18"/>
  <c r="CM20" i="18" s="1"/>
  <c r="AP21" i="18"/>
  <c r="BW21" i="18" s="1"/>
  <c r="AX21" i="18"/>
  <c r="CE21" i="18" s="1"/>
  <c r="BF21" i="18"/>
  <c r="CM21" i="18" s="1"/>
  <c r="AP22" i="18"/>
  <c r="BW22" i="18" s="1"/>
  <c r="AX22" i="18"/>
  <c r="CE22" i="18" s="1"/>
  <c r="BF22" i="18"/>
  <c r="CM22" i="18" s="1"/>
  <c r="AP23" i="18"/>
  <c r="BW23" i="18" s="1"/>
  <c r="AX23" i="18"/>
  <c r="CE23" i="18" s="1"/>
  <c r="BF23" i="18"/>
  <c r="CM23" i="18" s="1"/>
  <c r="AP24" i="18"/>
  <c r="BW24" i="18" s="1"/>
  <c r="AX24" i="18"/>
  <c r="CE24" i="18" s="1"/>
  <c r="AP25" i="18"/>
  <c r="BW25" i="18" s="1"/>
  <c r="AM4" i="18"/>
  <c r="BT4" i="18" s="1"/>
  <c r="AQ4" i="18"/>
  <c r="BX4" i="18" s="1"/>
  <c r="AU4" i="18"/>
  <c r="CB4" i="18" s="1"/>
  <c r="AY4" i="18"/>
  <c r="CF4" i="18" s="1"/>
  <c r="BC4" i="18"/>
  <c r="CJ4" i="18" s="1"/>
  <c r="BG4" i="18"/>
  <c r="CN4" i="18" s="1"/>
  <c r="AM5" i="18"/>
  <c r="BT5" i="18" s="1"/>
  <c r="AQ5" i="18"/>
  <c r="BX5" i="18" s="1"/>
  <c r="AU5" i="18"/>
  <c r="CB5" i="18" s="1"/>
  <c r="AY5" i="18"/>
  <c r="CF5" i="18" s="1"/>
  <c r="BC5" i="18"/>
  <c r="CJ5" i="18" s="1"/>
  <c r="BG5" i="18"/>
  <c r="CN5" i="18" s="1"/>
  <c r="AM6" i="18"/>
  <c r="BT6" i="18" s="1"/>
  <c r="AQ6" i="18"/>
  <c r="BX6" i="18" s="1"/>
  <c r="AU6" i="18"/>
  <c r="CB6" i="18" s="1"/>
  <c r="AY6" i="18"/>
  <c r="CF6" i="18" s="1"/>
  <c r="BC6" i="18"/>
  <c r="CJ6" i="18" s="1"/>
  <c r="BG6" i="18"/>
  <c r="CN6" i="18" s="1"/>
  <c r="AM7" i="18"/>
  <c r="BT7" i="18" s="1"/>
  <c r="AQ7" i="18"/>
  <c r="BX7" i="18" s="1"/>
  <c r="AU7" i="18"/>
  <c r="CB7" i="18" s="1"/>
  <c r="AY7" i="18"/>
  <c r="CF7" i="18" s="1"/>
  <c r="BC7" i="18"/>
  <c r="CJ7" i="18" s="1"/>
  <c r="BG7" i="18"/>
  <c r="CN7" i="18" s="1"/>
  <c r="AM8" i="18"/>
  <c r="BT8" i="18" s="1"/>
  <c r="AQ8" i="18"/>
  <c r="BX8" i="18" s="1"/>
  <c r="AU8" i="18"/>
  <c r="CB8" i="18" s="1"/>
  <c r="AY8" i="18"/>
  <c r="CF8" i="18" s="1"/>
  <c r="BC8" i="18"/>
  <c r="CJ8" i="18" s="1"/>
  <c r="BG8" i="18"/>
  <c r="CN8" i="18" s="1"/>
  <c r="AM9" i="18"/>
  <c r="BT9" i="18" s="1"/>
  <c r="AQ9" i="18"/>
  <c r="BX9" i="18" s="1"/>
  <c r="AU9" i="18"/>
  <c r="CB9" i="18" s="1"/>
  <c r="AY9" i="18"/>
  <c r="CF9" i="18" s="1"/>
  <c r="BC9" i="18"/>
  <c r="CJ9" i="18" s="1"/>
  <c r="BG9" i="18"/>
  <c r="CN9" i="18" s="1"/>
  <c r="AM10" i="18"/>
  <c r="BT10" i="18" s="1"/>
  <c r="AQ10" i="18"/>
  <c r="BX10" i="18" s="1"/>
  <c r="AU10" i="18"/>
  <c r="CB10" i="18" s="1"/>
  <c r="AY10" i="18"/>
  <c r="CF10" i="18" s="1"/>
  <c r="BC10" i="18"/>
  <c r="CJ10" i="18" s="1"/>
  <c r="BG10" i="18"/>
  <c r="CN10" i="18" s="1"/>
  <c r="AM11" i="18"/>
  <c r="BT11" i="18" s="1"/>
  <c r="AQ11" i="18"/>
  <c r="BX11" i="18" s="1"/>
  <c r="AU11" i="18"/>
  <c r="CB11" i="18" s="1"/>
  <c r="AY11" i="18"/>
  <c r="CF11" i="18" s="1"/>
  <c r="BC11" i="18"/>
  <c r="CJ11" i="18" s="1"/>
  <c r="BG11" i="18"/>
  <c r="CN11" i="18" s="1"/>
  <c r="AM12" i="18"/>
  <c r="BT12" i="18" s="1"/>
  <c r="AQ12" i="18"/>
  <c r="BX12" i="18" s="1"/>
  <c r="AU12" i="18"/>
  <c r="CB12" i="18" s="1"/>
  <c r="AY12" i="18"/>
  <c r="CF12" i="18" s="1"/>
  <c r="BC12" i="18"/>
  <c r="CJ12" i="18" s="1"/>
  <c r="BG12" i="18"/>
  <c r="CN12" i="18" s="1"/>
  <c r="AM13" i="18"/>
  <c r="BT13" i="18" s="1"/>
  <c r="AQ13" i="18"/>
  <c r="BX13" i="18" s="1"/>
  <c r="AU13" i="18"/>
  <c r="CB13" i="18" s="1"/>
  <c r="AY13" i="18"/>
  <c r="CF13" i="18" s="1"/>
  <c r="BC13" i="18"/>
  <c r="CJ13" i="18" s="1"/>
  <c r="BG13" i="18"/>
  <c r="CN13" i="18" s="1"/>
  <c r="AM14" i="18"/>
  <c r="BT14" i="18" s="1"/>
  <c r="AQ14" i="18"/>
  <c r="BX14" i="18" s="1"/>
  <c r="AU14" i="18"/>
  <c r="CB14" i="18" s="1"/>
  <c r="AY14" i="18"/>
  <c r="CF14" i="18" s="1"/>
  <c r="BC14" i="18"/>
  <c r="CJ14" i="18" s="1"/>
  <c r="BG14" i="18"/>
  <c r="CN14" i="18" s="1"/>
  <c r="AM15" i="18"/>
  <c r="BT15" i="18" s="1"/>
  <c r="AQ15" i="18"/>
  <c r="BX15" i="18" s="1"/>
  <c r="AU15" i="18"/>
  <c r="CB15" i="18" s="1"/>
  <c r="AY15" i="18"/>
  <c r="CF15" i="18" s="1"/>
  <c r="BC15" i="18"/>
  <c r="CJ15" i="18" s="1"/>
  <c r="BG15" i="18"/>
  <c r="CN15" i="18" s="1"/>
  <c r="AM16" i="18"/>
  <c r="BT16" i="18" s="1"/>
  <c r="AQ16" i="18"/>
  <c r="BX16" i="18" s="1"/>
  <c r="AU16" i="18"/>
  <c r="CB16" i="18" s="1"/>
  <c r="AY16" i="18"/>
  <c r="CF16" i="18" s="1"/>
  <c r="BC16" i="18"/>
  <c r="CJ16" i="18" s="1"/>
  <c r="BG16" i="18"/>
  <c r="CN16" i="18" s="1"/>
  <c r="AM17" i="18"/>
  <c r="BT17" i="18" s="1"/>
  <c r="AQ17" i="18"/>
  <c r="BX17" i="18" s="1"/>
  <c r="AU17" i="18"/>
  <c r="CB17" i="18" s="1"/>
  <c r="AY17" i="18"/>
  <c r="CF17" i="18" s="1"/>
  <c r="BC17" i="18"/>
  <c r="CJ17" i="18" s="1"/>
  <c r="BG17" i="18"/>
  <c r="CN17" i="18" s="1"/>
  <c r="AM18" i="18"/>
  <c r="BT18" i="18" s="1"/>
  <c r="AQ18" i="18"/>
  <c r="BX18" i="18" s="1"/>
  <c r="AU18" i="18"/>
  <c r="CB18" i="18" s="1"/>
  <c r="AY18" i="18"/>
  <c r="CF18" i="18" s="1"/>
  <c r="BC18" i="18"/>
  <c r="CJ18" i="18" s="1"/>
  <c r="BG18" i="18"/>
  <c r="CN18" i="18" s="1"/>
  <c r="AM19" i="18"/>
  <c r="BT19" i="18" s="1"/>
  <c r="AQ19" i="18"/>
  <c r="BX19" i="18" s="1"/>
  <c r="AU19" i="18"/>
  <c r="CB19" i="18" s="1"/>
  <c r="AY19" i="18"/>
  <c r="CF19" i="18" s="1"/>
  <c r="BC19" i="18"/>
  <c r="CJ19" i="18" s="1"/>
  <c r="BG19" i="18"/>
  <c r="CN19" i="18" s="1"/>
  <c r="AM20" i="18"/>
  <c r="BT20" i="18" s="1"/>
  <c r="AQ20" i="18"/>
  <c r="BX20" i="18" s="1"/>
  <c r="AU20" i="18"/>
  <c r="CB20" i="18" s="1"/>
  <c r="AY20" i="18"/>
  <c r="CF20" i="18" s="1"/>
  <c r="BC20" i="18"/>
  <c r="CJ20" i="18" s="1"/>
  <c r="BG20" i="18"/>
  <c r="CN20" i="18" s="1"/>
  <c r="AM21" i="18"/>
  <c r="BT21" i="18" s="1"/>
  <c r="AQ21" i="18"/>
  <c r="BX21" i="18" s="1"/>
  <c r="AU21" i="18"/>
  <c r="CB21" i="18" s="1"/>
  <c r="AY21" i="18"/>
  <c r="CF21" i="18" s="1"/>
  <c r="BC21" i="18"/>
  <c r="CJ21" i="18" s="1"/>
  <c r="BG21" i="18"/>
  <c r="CN21" i="18" s="1"/>
  <c r="AM22" i="18"/>
  <c r="BT22" i="18" s="1"/>
  <c r="AQ22" i="18"/>
  <c r="BX22" i="18" s="1"/>
  <c r="AU22" i="18"/>
  <c r="CB22" i="18" s="1"/>
  <c r="AY22" i="18"/>
  <c r="CF22" i="18" s="1"/>
  <c r="BC22" i="18"/>
  <c r="CJ22" i="18" s="1"/>
  <c r="BG22" i="18"/>
  <c r="CN22" i="18" s="1"/>
  <c r="AM23" i="18"/>
  <c r="BT23" i="18" s="1"/>
  <c r="AQ23" i="18"/>
  <c r="BX23" i="18" s="1"/>
  <c r="AU23" i="18"/>
  <c r="CB23" i="18" s="1"/>
  <c r="AY23" i="18"/>
  <c r="CF23" i="18" s="1"/>
  <c r="BC23" i="18"/>
  <c r="CJ23" i="18" s="1"/>
  <c r="BG23" i="18"/>
  <c r="CN23" i="18" s="1"/>
  <c r="AM24" i="18"/>
  <c r="BT24" i="18" s="1"/>
  <c r="AQ24" i="18"/>
  <c r="BX24" i="18" s="1"/>
  <c r="AU24" i="18"/>
  <c r="CB24" i="18" s="1"/>
  <c r="AY24" i="18"/>
  <c r="CF24" i="18" s="1"/>
  <c r="BC24" i="18"/>
  <c r="CJ24" i="18" s="1"/>
  <c r="BH24" i="18"/>
  <c r="CO24" i="18" s="1"/>
  <c r="AQ25" i="18"/>
  <c r="BX25" i="18" s="1"/>
  <c r="AY25" i="18"/>
  <c r="CF25" i="18" s="1"/>
  <c r="BG25" i="18"/>
  <c r="CN25" i="18" s="1"/>
  <c r="AQ26" i="18"/>
  <c r="BX26" i="18" s="1"/>
  <c r="AY26" i="18"/>
  <c r="CF26" i="18" s="1"/>
  <c r="BH26" i="18"/>
  <c r="CO26" i="18" s="1"/>
  <c r="BD26" i="18"/>
  <c r="CK26" i="18" s="1"/>
  <c r="AZ26" i="18"/>
  <c r="CG26" i="18" s="1"/>
  <c r="AV26" i="18"/>
  <c r="CC26" i="18" s="1"/>
  <c r="AR26" i="18"/>
  <c r="BY26" i="18" s="1"/>
  <c r="AN26" i="18"/>
  <c r="BU26" i="18" s="1"/>
  <c r="BH25" i="18"/>
  <c r="CO25" i="18" s="1"/>
  <c r="BD25" i="18"/>
  <c r="CK25" i="18" s="1"/>
  <c r="AZ25" i="18"/>
  <c r="CG25" i="18" s="1"/>
  <c r="AV25" i="18"/>
  <c r="CC25" i="18" s="1"/>
  <c r="AR25" i="18"/>
  <c r="BY25" i="18" s="1"/>
  <c r="AN25" i="18"/>
  <c r="BU25" i="18" s="1"/>
  <c r="BE26" i="18"/>
  <c r="CL26" i="18" s="1"/>
  <c r="BA26" i="18"/>
  <c r="CH26" i="18" s="1"/>
  <c r="AW26" i="18"/>
  <c r="CD26" i="18" s="1"/>
  <c r="AS26" i="18"/>
  <c r="BZ26" i="18" s="1"/>
  <c r="AO26" i="18"/>
  <c r="BV26" i="18" s="1"/>
  <c r="BE25" i="18"/>
  <c r="CL25" i="18" s="1"/>
  <c r="BA25" i="18"/>
  <c r="CH25" i="18" s="1"/>
  <c r="AW25" i="18"/>
  <c r="CD25" i="18" s="1"/>
  <c r="AS25" i="18"/>
  <c r="BZ25" i="18" s="1"/>
  <c r="AO25" i="18"/>
  <c r="BV25" i="18" s="1"/>
  <c r="BE24" i="18"/>
  <c r="CL24" i="18" s="1"/>
  <c r="AN4" i="18"/>
  <c r="BU4" i="18" s="1"/>
  <c r="AR4" i="18"/>
  <c r="BY4" i="18" s="1"/>
  <c r="AV4" i="18"/>
  <c r="CC4" i="18" s="1"/>
  <c r="AZ4" i="18"/>
  <c r="CG4" i="18" s="1"/>
  <c r="BD4" i="18"/>
  <c r="CK4" i="18" s="1"/>
  <c r="BH4" i="18"/>
  <c r="CO4" i="18" s="1"/>
  <c r="AN5" i="18"/>
  <c r="BU5" i="18" s="1"/>
  <c r="AR5" i="18"/>
  <c r="BY5" i="18" s="1"/>
  <c r="AV5" i="18"/>
  <c r="CC5" i="18" s="1"/>
  <c r="AZ5" i="18"/>
  <c r="CG5" i="18" s="1"/>
  <c r="BD5" i="18"/>
  <c r="CK5" i="18" s="1"/>
  <c r="BH5" i="18"/>
  <c r="CO5" i="18" s="1"/>
  <c r="AN6" i="18"/>
  <c r="BU6" i="18" s="1"/>
  <c r="AR6" i="18"/>
  <c r="BY6" i="18" s="1"/>
  <c r="AV6" i="18"/>
  <c r="CC6" i="18" s="1"/>
  <c r="AZ6" i="18"/>
  <c r="CG6" i="18" s="1"/>
  <c r="BD6" i="18"/>
  <c r="CK6" i="18" s="1"/>
  <c r="BH6" i="18"/>
  <c r="CO6" i="18" s="1"/>
  <c r="AN7" i="18"/>
  <c r="BU7" i="18" s="1"/>
  <c r="AR7" i="18"/>
  <c r="BY7" i="18" s="1"/>
  <c r="AV7" i="18"/>
  <c r="CC7" i="18" s="1"/>
  <c r="AZ7" i="18"/>
  <c r="CG7" i="18" s="1"/>
  <c r="BD7" i="18"/>
  <c r="CK7" i="18" s="1"/>
  <c r="BH7" i="18"/>
  <c r="CO7" i="18" s="1"/>
  <c r="AN8" i="18"/>
  <c r="BU8" i="18" s="1"/>
  <c r="AR8" i="18"/>
  <c r="BY8" i="18" s="1"/>
  <c r="AV8" i="18"/>
  <c r="CC8" i="18" s="1"/>
  <c r="AZ8" i="18"/>
  <c r="CG8" i="18" s="1"/>
  <c r="BD8" i="18"/>
  <c r="CK8" i="18" s="1"/>
  <c r="BH8" i="18"/>
  <c r="CO8" i="18" s="1"/>
  <c r="AN9" i="18"/>
  <c r="BU9" i="18" s="1"/>
  <c r="AR9" i="18"/>
  <c r="BY9" i="18" s="1"/>
  <c r="AV9" i="18"/>
  <c r="CC9" i="18" s="1"/>
  <c r="AZ9" i="18"/>
  <c r="CG9" i="18" s="1"/>
  <c r="BD9" i="18"/>
  <c r="CK9" i="18" s="1"/>
  <c r="BH9" i="18"/>
  <c r="CO9" i="18" s="1"/>
  <c r="AN10" i="18"/>
  <c r="BU10" i="18" s="1"/>
  <c r="AR10" i="18"/>
  <c r="BY10" i="18" s="1"/>
  <c r="AV10" i="18"/>
  <c r="CC10" i="18" s="1"/>
  <c r="AZ10" i="18"/>
  <c r="CG10" i="18" s="1"/>
  <c r="BD10" i="18"/>
  <c r="CK10" i="18" s="1"/>
  <c r="BH10" i="18"/>
  <c r="CO10" i="18" s="1"/>
  <c r="AN11" i="18"/>
  <c r="BU11" i="18" s="1"/>
  <c r="AR11" i="18"/>
  <c r="BY11" i="18" s="1"/>
  <c r="AV11" i="18"/>
  <c r="CC11" i="18" s="1"/>
  <c r="AZ11" i="18"/>
  <c r="CG11" i="18" s="1"/>
  <c r="BD11" i="18"/>
  <c r="CK11" i="18" s="1"/>
  <c r="BH11" i="18"/>
  <c r="CO11" i="18" s="1"/>
  <c r="AN12" i="18"/>
  <c r="BU12" i="18" s="1"/>
  <c r="AR12" i="18"/>
  <c r="BY12" i="18" s="1"/>
  <c r="AV12" i="18"/>
  <c r="CC12" i="18" s="1"/>
  <c r="AZ12" i="18"/>
  <c r="CG12" i="18" s="1"/>
  <c r="BD12" i="18"/>
  <c r="CK12" i="18" s="1"/>
  <c r="BH12" i="18"/>
  <c r="CO12" i="18" s="1"/>
  <c r="AN13" i="18"/>
  <c r="BU13" i="18" s="1"/>
  <c r="AR13" i="18"/>
  <c r="BY13" i="18" s="1"/>
  <c r="AV13" i="18"/>
  <c r="CC13" i="18" s="1"/>
  <c r="AZ13" i="18"/>
  <c r="CG13" i="18" s="1"/>
  <c r="BD13" i="18"/>
  <c r="CK13" i="18" s="1"/>
  <c r="BH13" i="18"/>
  <c r="CO13" i="18" s="1"/>
  <c r="AN14" i="18"/>
  <c r="BU14" i="18" s="1"/>
  <c r="AR14" i="18"/>
  <c r="BY14" i="18" s="1"/>
  <c r="AV14" i="18"/>
  <c r="CC14" i="18" s="1"/>
  <c r="AZ14" i="18"/>
  <c r="CG14" i="18" s="1"/>
  <c r="BD14" i="18"/>
  <c r="CK14" i="18" s="1"/>
  <c r="BH14" i="18"/>
  <c r="CO14" i="18" s="1"/>
  <c r="AN15" i="18"/>
  <c r="BU15" i="18" s="1"/>
  <c r="AR15" i="18"/>
  <c r="BY15" i="18" s="1"/>
  <c r="AV15" i="18"/>
  <c r="CC15" i="18" s="1"/>
  <c r="AZ15" i="18"/>
  <c r="CG15" i="18" s="1"/>
  <c r="BD15" i="18"/>
  <c r="CK15" i="18" s="1"/>
  <c r="BH15" i="18"/>
  <c r="CO15" i="18" s="1"/>
  <c r="AN16" i="18"/>
  <c r="BU16" i="18" s="1"/>
  <c r="AR16" i="18"/>
  <c r="BY16" i="18" s="1"/>
  <c r="AV16" i="18"/>
  <c r="CC16" i="18" s="1"/>
  <c r="AZ16" i="18"/>
  <c r="CG16" i="18" s="1"/>
  <c r="BD16" i="18"/>
  <c r="CK16" i="18" s="1"/>
  <c r="BH16" i="18"/>
  <c r="CO16" i="18" s="1"/>
  <c r="AN17" i="18"/>
  <c r="BU17" i="18" s="1"/>
  <c r="AR17" i="18"/>
  <c r="BY17" i="18" s="1"/>
  <c r="AV17" i="18"/>
  <c r="CC17" i="18" s="1"/>
  <c r="AZ17" i="18"/>
  <c r="CG17" i="18" s="1"/>
  <c r="BD17" i="18"/>
  <c r="CK17" i="18" s="1"/>
  <c r="BH17" i="18"/>
  <c r="CO17" i="18" s="1"/>
  <c r="AN18" i="18"/>
  <c r="BU18" i="18" s="1"/>
  <c r="AR18" i="18"/>
  <c r="BY18" i="18" s="1"/>
  <c r="AV18" i="18"/>
  <c r="CC18" i="18" s="1"/>
  <c r="AZ18" i="18"/>
  <c r="CG18" i="18" s="1"/>
  <c r="BD18" i="18"/>
  <c r="CK18" i="18" s="1"/>
  <c r="BH18" i="18"/>
  <c r="CO18" i="18" s="1"/>
  <c r="AN19" i="18"/>
  <c r="BU19" i="18" s="1"/>
  <c r="AR19" i="18"/>
  <c r="BY19" i="18" s="1"/>
  <c r="AV19" i="18"/>
  <c r="CC19" i="18" s="1"/>
  <c r="AZ19" i="18"/>
  <c r="CG19" i="18" s="1"/>
  <c r="BD19" i="18"/>
  <c r="CK19" i="18" s="1"/>
  <c r="BH19" i="18"/>
  <c r="CO19" i="18" s="1"/>
  <c r="AN20" i="18"/>
  <c r="BU20" i="18" s="1"/>
  <c r="AR20" i="18"/>
  <c r="BY20" i="18" s="1"/>
  <c r="AV20" i="18"/>
  <c r="CC20" i="18" s="1"/>
  <c r="AZ20" i="18"/>
  <c r="CG20" i="18" s="1"/>
  <c r="BD20" i="18"/>
  <c r="CK20" i="18" s="1"/>
  <c r="BH20" i="18"/>
  <c r="CO20" i="18" s="1"/>
  <c r="AN21" i="18"/>
  <c r="BU21" i="18" s="1"/>
  <c r="AR21" i="18"/>
  <c r="BY21" i="18" s="1"/>
  <c r="AV21" i="18"/>
  <c r="CC21" i="18" s="1"/>
  <c r="AZ21" i="18"/>
  <c r="CG21" i="18" s="1"/>
  <c r="BD21" i="18"/>
  <c r="CK21" i="18" s="1"/>
  <c r="BH21" i="18"/>
  <c r="CO21" i="18" s="1"/>
  <c r="AN22" i="18"/>
  <c r="BU22" i="18" s="1"/>
  <c r="AR22" i="18"/>
  <c r="BY22" i="18" s="1"/>
  <c r="AV22" i="18"/>
  <c r="CC22" i="18" s="1"/>
  <c r="AZ22" i="18"/>
  <c r="CG22" i="18" s="1"/>
  <c r="BD22" i="18"/>
  <c r="CK22" i="18" s="1"/>
  <c r="BH22" i="18"/>
  <c r="CO22" i="18" s="1"/>
  <c r="AN23" i="18"/>
  <c r="BU23" i="18" s="1"/>
  <c r="AR23" i="18"/>
  <c r="BY23" i="18" s="1"/>
  <c r="AV23" i="18"/>
  <c r="CC23" i="18" s="1"/>
  <c r="AZ23" i="18"/>
  <c r="CG23" i="18" s="1"/>
  <c r="BD23" i="18"/>
  <c r="CK23" i="18" s="1"/>
  <c r="BH23" i="18"/>
  <c r="CO23" i="18" s="1"/>
  <c r="AN24" i="18"/>
  <c r="BU24" i="18" s="1"/>
  <c r="AR24" i="18"/>
  <c r="BY24" i="18" s="1"/>
  <c r="AV24" i="18"/>
  <c r="CC24" i="18" s="1"/>
  <c r="AZ24" i="18"/>
  <c r="CG24" i="18" s="1"/>
  <c r="BD24" i="18"/>
  <c r="CK24" i="18" s="1"/>
  <c r="AL25" i="18"/>
  <c r="BS25" i="18" s="1"/>
  <c r="AT25" i="18"/>
  <c r="CA25" i="18" s="1"/>
  <c r="BB25" i="18"/>
  <c r="CI25" i="18" s="1"/>
  <c r="AL26" i="18"/>
  <c r="BS26" i="18" s="1"/>
  <c r="AT26" i="18"/>
  <c r="CA26" i="18" s="1"/>
  <c r="BB26" i="18"/>
  <c r="CI26" i="18" s="1"/>
  <c r="AL3" i="18"/>
  <c r="AT3" i="18"/>
  <c r="BB3" i="18"/>
  <c r="BF3" i="18"/>
  <c r="AT11" i="18"/>
  <c r="CA11" i="18" s="1"/>
  <c r="BB11" i="18"/>
  <c r="CI11" i="18" s="1"/>
  <c r="AL12" i="18"/>
  <c r="BS12" i="18" s="1"/>
  <c r="AT12" i="18"/>
  <c r="CA12" i="18" s="1"/>
  <c r="BB12" i="18"/>
  <c r="CI12" i="18" s="1"/>
  <c r="AL13" i="18"/>
  <c r="BS13" i="18" s="1"/>
  <c r="AT13" i="18"/>
  <c r="CA13" i="18" s="1"/>
  <c r="BB13" i="18"/>
  <c r="CI13" i="18" s="1"/>
  <c r="AL14" i="18"/>
  <c r="BS14" i="18" s="1"/>
  <c r="AT14" i="18"/>
  <c r="CA14" i="18" s="1"/>
  <c r="BB14" i="18"/>
  <c r="CI14" i="18" s="1"/>
  <c r="AL15" i="18"/>
  <c r="BS15" i="18" s="1"/>
  <c r="AT15" i="18"/>
  <c r="CA15" i="18" s="1"/>
  <c r="BB15" i="18"/>
  <c r="CI15" i="18" s="1"/>
  <c r="AL16" i="18"/>
  <c r="BS16" i="18" s="1"/>
  <c r="AT16" i="18"/>
  <c r="CA16" i="18" s="1"/>
  <c r="BB16" i="18"/>
  <c r="CI16" i="18" s="1"/>
  <c r="AL17" i="18"/>
  <c r="BS17" i="18" s="1"/>
  <c r="AT17" i="18"/>
  <c r="CA17" i="18" s="1"/>
  <c r="BB17" i="18"/>
  <c r="CI17" i="18" s="1"/>
  <c r="AL18" i="18"/>
  <c r="BS18" i="18" s="1"/>
  <c r="AT18" i="18"/>
  <c r="CA18" i="18" s="1"/>
  <c r="BB18" i="18"/>
  <c r="CI18" i="18" s="1"/>
  <c r="AL19" i="18"/>
  <c r="BS19" i="18" s="1"/>
  <c r="AT19" i="18"/>
  <c r="CA19" i="18" s="1"/>
  <c r="BB19" i="18"/>
  <c r="CI19" i="18" s="1"/>
  <c r="AL20" i="18"/>
  <c r="BS20" i="18" s="1"/>
  <c r="AT20" i="18"/>
  <c r="CA20" i="18" s="1"/>
  <c r="BB20" i="18"/>
  <c r="CI20" i="18" s="1"/>
  <c r="AL21" i="18"/>
  <c r="BS21" i="18" s="1"/>
  <c r="AT21" i="18"/>
  <c r="CA21" i="18" s="1"/>
  <c r="BB21" i="18"/>
  <c r="CI21" i="18" s="1"/>
  <c r="AL22" i="18"/>
  <c r="BS22" i="18" s="1"/>
  <c r="AT22" i="18"/>
  <c r="CA22" i="18" s="1"/>
  <c r="BB22" i="18"/>
  <c r="CI22" i="18" s="1"/>
  <c r="AL23" i="18"/>
  <c r="BS23" i="18" s="1"/>
  <c r="AT23" i="18"/>
  <c r="CA23" i="18" s="1"/>
  <c r="BB23" i="18"/>
  <c r="CI23" i="18" s="1"/>
  <c r="AL24" i="18"/>
  <c r="BS24" i="18" s="1"/>
  <c r="AT24" i="18"/>
  <c r="CA24" i="18" s="1"/>
  <c r="BB24" i="18"/>
  <c r="CI24" i="18" s="1"/>
  <c r="BG24" i="18"/>
  <c r="CN24" i="18" s="1"/>
  <c r="AX25" i="18"/>
  <c r="CE25" i="18" s="1"/>
  <c r="BF25" i="18"/>
  <c r="CM25" i="18" s="1"/>
  <c r="AP26" i="18"/>
  <c r="BW26" i="18" s="1"/>
  <c r="AX26" i="18"/>
  <c r="CE26" i="18" s="1"/>
  <c r="BF26" i="18"/>
  <c r="CM26" i="18" s="1"/>
  <c r="AO4" i="18"/>
  <c r="BV4" i="18" s="1"/>
  <c r="AS4" i="18"/>
  <c r="BZ4" i="18" s="1"/>
  <c r="AW4" i="18"/>
  <c r="CD4" i="18" s="1"/>
  <c r="BA4" i="18"/>
  <c r="CH4" i="18" s="1"/>
  <c r="BE4" i="18"/>
  <c r="CL4" i="18" s="1"/>
  <c r="AO5" i="18"/>
  <c r="BV5" i="18" s="1"/>
  <c r="AS5" i="18"/>
  <c r="BZ5" i="18" s="1"/>
  <c r="AW5" i="18"/>
  <c r="CD5" i="18" s="1"/>
  <c r="BA5" i="18"/>
  <c r="CH5" i="18" s="1"/>
  <c r="BE5" i="18"/>
  <c r="CL5" i="18" s="1"/>
  <c r="AO6" i="18"/>
  <c r="BV6" i="18" s="1"/>
  <c r="AS6" i="18"/>
  <c r="BZ6" i="18" s="1"/>
  <c r="AW6" i="18"/>
  <c r="CD6" i="18" s="1"/>
  <c r="BA6" i="18"/>
  <c r="CH6" i="18" s="1"/>
  <c r="BE6" i="18"/>
  <c r="CL6" i="18" s="1"/>
  <c r="AO7" i="18"/>
  <c r="BV7" i="18" s="1"/>
  <c r="AS7" i="18"/>
  <c r="BZ7" i="18" s="1"/>
  <c r="AW7" i="18"/>
  <c r="CD7" i="18" s="1"/>
  <c r="BA7" i="18"/>
  <c r="CH7" i="18" s="1"/>
  <c r="BE7" i="18"/>
  <c r="CL7" i="18" s="1"/>
  <c r="AO8" i="18"/>
  <c r="BV8" i="18" s="1"/>
  <c r="AS8" i="18"/>
  <c r="BZ8" i="18" s="1"/>
  <c r="AW8" i="18"/>
  <c r="CD8" i="18" s="1"/>
  <c r="BA8" i="18"/>
  <c r="CH8" i="18" s="1"/>
  <c r="BE8" i="18"/>
  <c r="CL8" i="18" s="1"/>
  <c r="AO9" i="18"/>
  <c r="BV9" i="18" s="1"/>
  <c r="AS9" i="18"/>
  <c r="BZ9" i="18" s="1"/>
  <c r="AW9" i="18"/>
  <c r="CD9" i="18" s="1"/>
  <c r="BA9" i="18"/>
  <c r="CH9" i="18" s="1"/>
  <c r="BE9" i="18"/>
  <c r="CL9" i="18" s="1"/>
  <c r="AO10" i="18"/>
  <c r="BV10" i="18" s="1"/>
  <c r="AS10" i="18"/>
  <c r="BZ10" i="18" s="1"/>
  <c r="AW10" i="18"/>
  <c r="CD10" i="18" s="1"/>
  <c r="BA10" i="18"/>
  <c r="CH10" i="18" s="1"/>
  <c r="BE10" i="18"/>
  <c r="CL10" i="18" s="1"/>
  <c r="AO11" i="18"/>
  <c r="BV11" i="18" s="1"/>
  <c r="AS11" i="18"/>
  <c r="BZ11" i="18" s="1"/>
  <c r="AW11" i="18"/>
  <c r="CD11" i="18" s="1"/>
  <c r="BA11" i="18"/>
  <c r="CH11" i="18" s="1"/>
  <c r="BE11" i="18"/>
  <c r="CL11" i="18" s="1"/>
  <c r="AO12" i="18"/>
  <c r="BV12" i="18" s="1"/>
  <c r="AS12" i="18"/>
  <c r="BZ12" i="18" s="1"/>
  <c r="AW12" i="18"/>
  <c r="CD12" i="18" s="1"/>
  <c r="BA12" i="18"/>
  <c r="CH12" i="18" s="1"/>
  <c r="BE12" i="18"/>
  <c r="CL12" i="18" s="1"/>
  <c r="AO13" i="18"/>
  <c r="BV13" i="18" s="1"/>
  <c r="AS13" i="18"/>
  <c r="BZ13" i="18" s="1"/>
  <c r="AW13" i="18"/>
  <c r="CD13" i="18" s="1"/>
  <c r="BA13" i="18"/>
  <c r="CH13" i="18" s="1"/>
  <c r="BE13" i="18"/>
  <c r="CL13" i="18" s="1"/>
  <c r="AO14" i="18"/>
  <c r="BV14" i="18" s="1"/>
  <c r="AS14" i="18"/>
  <c r="BZ14" i="18" s="1"/>
  <c r="AW14" i="18"/>
  <c r="CD14" i="18" s="1"/>
  <c r="BA14" i="18"/>
  <c r="CH14" i="18" s="1"/>
  <c r="BE14" i="18"/>
  <c r="CL14" i="18" s="1"/>
  <c r="AO15" i="18"/>
  <c r="BV15" i="18" s="1"/>
  <c r="AS15" i="18"/>
  <c r="BZ15" i="18" s="1"/>
  <c r="AW15" i="18"/>
  <c r="CD15" i="18" s="1"/>
  <c r="BA15" i="18"/>
  <c r="CH15" i="18" s="1"/>
  <c r="BE15" i="18"/>
  <c r="CL15" i="18" s="1"/>
  <c r="AO16" i="18"/>
  <c r="BV16" i="18" s="1"/>
  <c r="AS16" i="18"/>
  <c r="BZ16" i="18" s="1"/>
  <c r="AW16" i="18"/>
  <c r="CD16" i="18" s="1"/>
  <c r="BA16" i="18"/>
  <c r="CH16" i="18" s="1"/>
  <c r="BE16" i="18"/>
  <c r="CL16" i="18" s="1"/>
  <c r="AO17" i="18"/>
  <c r="BV17" i="18" s="1"/>
  <c r="AS17" i="18"/>
  <c r="BZ17" i="18" s="1"/>
  <c r="AW17" i="18"/>
  <c r="CD17" i="18" s="1"/>
  <c r="BA17" i="18"/>
  <c r="CH17" i="18" s="1"/>
  <c r="BE17" i="18"/>
  <c r="CL17" i="18" s="1"/>
  <c r="AO18" i="18"/>
  <c r="BV18" i="18" s="1"/>
  <c r="AS18" i="18"/>
  <c r="BZ18" i="18" s="1"/>
  <c r="AW18" i="18"/>
  <c r="CD18" i="18" s="1"/>
  <c r="BA18" i="18"/>
  <c r="CH18" i="18" s="1"/>
  <c r="BE18" i="18"/>
  <c r="CL18" i="18" s="1"/>
  <c r="AO19" i="18"/>
  <c r="BV19" i="18" s="1"/>
  <c r="AS19" i="18"/>
  <c r="BZ19" i="18" s="1"/>
  <c r="AW19" i="18"/>
  <c r="CD19" i="18" s="1"/>
  <c r="BA19" i="18"/>
  <c r="CH19" i="18" s="1"/>
  <c r="BE19" i="18"/>
  <c r="CL19" i="18" s="1"/>
  <c r="AO20" i="18"/>
  <c r="BV20" i="18" s="1"/>
  <c r="AS20" i="18"/>
  <c r="BZ20" i="18" s="1"/>
  <c r="AW20" i="18"/>
  <c r="CD20" i="18" s="1"/>
  <c r="BA20" i="18"/>
  <c r="CH20" i="18" s="1"/>
  <c r="BE20" i="18"/>
  <c r="CL20" i="18" s="1"/>
  <c r="AO21" i="18"/>
  <c r="BV21" i="18" s="1"/>
  <c r="AS21" i="18"/>
  <c r="BZ21" i="18" s="1"/>
  <c r="AW21" i="18"/>
  <c r="CD21" i="18" s="1"/>
  <c r="BA21" i="18"/>
  <c r="CH21" i="18" s="1"/>
  <c r="BE21" i="18"/>
  <c r="CL21" i="18" s="1"/>
  <c r="AO22" i="18"/>
  <c r="BV22" i="18" s="1"/>
  <c r="AS22" i="18"/>
  <c r="BZ22" i="18" s="1"/>
  <c r="AW22" i="18"/>
  <c r="CD22" i="18" s="1"/>
  <c r="BA22" i="18"/>
  <c r="CH22" i="18" s="1"/>
  <c r="BE22" i="18"/>
  <c r="CL22" i="18" s="1"/>
  <c r="AO23" i="18"/>
  <c r="BV23" i="18" s="1"/>
  <c r="AS23" i="18"/>
  <c r="BZ23" i="18" s="1"/>
  <c r="AW23" i="18"/>
  <c r="CD23" i="18" s="1"/>
  <c r="BA23" i="18"/>
  <c r="CH23" i="18" s="1"/>
  <c r="BE23" i="18"/>
  <c r="CL23" i="18" s="1"/>
  <c r="AO24" i="18"/>
  <c r="BV24" i="18" s="1"/>
  <c r="AS24" i="18"/>
  <c r="BZ24" i="18" s="1"/>
  <c r="AW24" i="18"/>
  <c r="CD24" i="18" s="1"/>
  <c r="BA24" i="18"/>
  <c r="CH24" i="18" s="1"/>
  <c r="BF24" i="18"/>
  <c r="CM24" i="18" s="1"/>
  <c r="AM25" i="18"/>
  <c r="BT25" i="18" s="1"/>
  <c r="AU25" i="18"/>
  <c r="CB25" i="18" s="1"/>
  <c r="BC25" i="18"/>
  <c r="CJ25" i="18" s="1"/>
  <c r="AM26" i="18"/>
  <c r="BT26" i="18" s="1"/>
  <c r="AU26" i="18"/>
  <c r="CB26" i="18" s="1"/>
  <c r="BC26" i="18"/>
  <c r="CJ26" i="18" s="1"/>
  <c r="AN32" i="18"/>
  <c r="BU32" i="18" s="1"/>
  <c r="AR32" i="18"/>
  <c r="BY32" i="18" s="1"/>
  <c r="AV32" i="18"/>
  <c r="CC32" i="18" s="1"/>
  <c r="AZ32" i="18"/>
  <c r="CG32" i="18" s="1"/>
  <c r="BD32" i="18"/>
  <c r="CK32" i="18" s="1"/>
  <c r="BH32" i="18"/>
  <c r="CO32" i="18" s="1"/>
  <c r="S34" i="18"/>
  <c r="AZ34" i="18" s="1"/>
  <c r="CG34" i="18" s="1"/>
  <c r="AK32" i="18"/>
  <c r="BR32" i="18" s="1"/>
  <c r="AO32" i="18"/>
  <c r="BV32" i="18" s="1"/>
  <c r="AS32" i="18"/>
  <c r="BZ32" i="18" s="1"/>
  <c r="AW32" i="18"/>
  <c r="CD32" i="18" s="1"/>
  <c r="BA32" i="18"/>
  <c r="CH32" i="18" s="1"/>
  <c r="AK33" i="18"/>
  <c r="BR33" i="18" s="1"/>
  <c r="T35" i="18"/>
  <c r="BA35" i="18" s="1"/>
  <c r="CH35" i="18" s="1"/>
  <c r="U36" i="18"/>
  <c r="BB36" i="18" s="1"/>
  <c r="CI36" i="18" s="1"/>
  <c r="AL38" i="18"/>
  <c r="AP38" i="18"/>
  <c r="AT38" i="18"/>
  <c r="AX38" i="18"/>
  <c r="BB38" i="18"/>
  <c r="BF38" i="18"/>
  <c r="AN39" i="18"/>
  <c r="BU39" i="18" s="1"/>
  <c r="AR39" i="18"/>
  <c r="BY39" i="18" s="1"/>
  <c r="AV39" i="18"/>
  <c r="CC39" i="18" s="1"/>
  <c r="AZ39" i="18"/>
  <c r="CG39" i="18" s="1"/>
  <c r="BD39" i="18"/>
  <c r="CK39" i="18" s="1"/>
  <c r="AM40" i="18"/>
  <c r="AQ40" i="18"/>
  <c r="BX40" i="18" s="1"/>
  <c r="AU40" i="18"/>
  <c r="CB40" i="18" s="1"/>
  <c r="AY40" i="18"/>
  <c r="CF40" i="18" s="1"/>
  <c r="BC40" i="18"/>
  <c r="CJ40" i="18" s="1"/>
  <c r="BG40" i="18"/>
  <c r="CN40" i="18" s="1"/>
  <c r="AN40" i="18"/>
  <c r="BU40" i="18" s="1"/>
  <c r="AR40" i="18"/>
  <c r="BY40" i="18" s="1"/>
  <c r="AV40" i="18"/>
  <c r="CC40" i="18" s="1"/>
  <c r="AZ40" i="18"/>
  <c r="CG40" i="18" s="1"/>
  <c r="BD40" i="18"/>
  <c r="CK40" i="18" s="1"/>
  <c r="BH40" i="18"/>
  <c r="CO40" i="18" s="1"/>
  <c r="AN38" i="18"/>
  <c r="AR38" i="18"/>
  <c r="AV38" i="18"/>
  <c r="AZ38" i="18"/>
  <c r="BD38" i="18"/>
  <c r="AK40" i="18"/>
  <c r="BR40" i="18" s="1"/>
  <c r="AO40" i="18"/>
  <c r="BV40" i="18" s="1"/>
  <c r="AS40" i="18"/>
  <c r="BZ40" i="18" s="1"/>
  <c r="AW40" i="18"/>
  <c r="CD40" i="18" s="1"/>
  <c r="BA40" i="18"/>
  <c r="CH40" i="18" s="1"/>
  <c r="Z26" i="17"/>
  <c r="V26" i="17"/>
  <c r="R26" i="17"/>
  <c r="N26" i="17"/>
  <c r="J26" i="17"/>
  <c r="F26" i="17"/>
  <c r="Z25" i="17"/>
  <c r="V25" i="17"/>
  <c r="R25" i="17"/>
  <c r="N25" i="17"/>
  <c r="J25" i="17"/>
  <c r="F25" i="17"/>
  <c r="Z24" i="17"/>
  <c r="V24" i="17"/>
  <c r="R24" i="17"/>
  <c r="N24" i="17"/>
  <c r="J24" i="17"/>
  <c r="F24" i="17"/>
  <c r="Z23" i="17"/>
  <c r="V23" i="17"/>
  <c r="R23" i="17"/>
  <c r="N23" i="17"/>
  <c r="J23" i="17"/>
  <c r="F23" i="17"/>
  <c r="Z22" i="17"/>
  <c r="V22" i="17"/>
  <c r="R22" i="17"/>
  <c r="N22" i="17"/>
  <c r="J22" i="17"/>
  <c r="F22" i="17"/>
  <c r="Z21" i="17"/>
  <c r="V21" i="17"/>
  <c r="R21" i="17"/>
  <c r="Y26" i="17"/>
  <c r="U26" i="17"/>
  <c r="Q26" i="17"/>
  <c r="M26" i="17"/>
  <c r="I26" i="17"/>
  <c r="E26" i="17"/>
  <c r="Y25" i="17"/>
  <c r="U25" i="17"/>
  <c r="Q25" i="17"/>
  <c r="M25" i="17"/>
  <c r="I25" i="17"/>
  <c r="E25" i="17"/>
  <c r="Y24" i="17"/>
  <c r="U24" i="17"/>
  <c r="Q24" i="17"/>
  <c r="M24" i="17"/>
  <c r="I24" i="17"/>
  <c r="E24" i="17"/>
  <c r="Y23" i="17"/>
  <c r="U23" i="17"/>
  <c r="Q23" i="17"/>
  <c r="M23" i="17"/>
  <c r="I23" i="17"/>
  <c r="E23" i="17"/>
  <c r="Y22" i="17"/>
  <c r="U22" i="17"/>
  <c r="Q22" i="17"/>
  <c r="X26" i="17"/>
  <c r="T26" i="17"/>
  <c r="P26" i="17"/>
  <c r="L26" i="17"/>
  <c r="H26" i="17"/>
  <c r="D26" i="17"/>
  <c r="X25" i="17"/>
  <c r="T25" i="17"/>
  <c r="P25" i="17"/>
  <c r="L25" i="17"/>
  <c r="H25" i="17"/>
  <c r="D25" i="17"/>
  <c r="X24" i="17"/>
  <c r="T24" i="17"/>
  <c r="P24" i="17"/>
  <c r="L24" i="17"/>
  <c r="H24" i="17"/>
  <c r="D24" i="17"/>
  <c r="X23" i="17"/>
  <c r="T23" i="17"/>
  <c r="P23" i="17"/>
  <c r="L23" i="17"/>
  <c r="H23" i="17"/>
  <c r="D23" i="17"/>
  <c r="X22" i="17"/>
  <c r="T22" i="17"/>
  <c r="W26" i="17"/>
  <c r="G26" i="17"/>
  <c r="O25" i="17"/>
  <c r="W24" i="17"/>
  <c r="G24" i="17"/>
  <c r="O23" i="17"/>
  <c r="W22" i="17"/>
  <c r="M22" i="17"/>
  <c r="H22" i="17"/>
  <c r="AA21" i="17"/>
  <c r="U21" i="17"/>
  <c r="P21" i="17"/>
  <c r="L21" i="17"/>
  <c r="H21" i="17"/>
  <c r="D21" i="17"/>
  <c r="X20" i="17"/>
  <c r="T20" i="17"/>
  <c r="P20" i="17"/>
  <c r="L20" i="17"/>
  <c r="H20" i="17"/>
  <c r="D20" i="17"/>
  <c r="X19" i="17"/>
  <c r="T19" i="17"/>
  <c r="P19" i="17"/>
  <c r="L19" i="17"/>
  <c r="H19" i="17"/>
  <c r="D19" i="17"/>
  <c r="X18" i="17"/>
  <c r="T18" i="17"/>
  <c r="P18" i="17"/>
  <c r="L18" i="17"/>
  <c r="H18" i="17"/>
  <c r="D18" i="17"/>
  <c r="X17" i="17"/>
  <c r="T17" i="17"/>
  <c r="P17" i="17"/>
  <c r="L17" i="17"/>
  <c r="H17" i="17"/>
  <c r="D17" i="17"/>
  <c r="X16" i="17"/>
  <c r="T16" i="17"/>
  <c r="P16" i="17"/>
  <c r="L16" i="17"/>
  <c r="H16" i="17"/>
  <c r="D16" i="17"/>
  <c r="X15" i="17"/>
  <c r="T15" i="17"/>
  <c r="P15" i="17"/>
  <c r="L15" i="17"/>
  <c r="H15" i="17"/>
  <c r="D15" i="17"/>
  <c r="X14" i="17"/>
  <c r="T14" i="17"/>
  <c r="P14" i="17"/>
  <c r="L14" i="17"/>
  <c r="H14" i="17"/>
  <c r="D14" i="17"/>
  <c r="X13" i="17"/>
  <c r="T13" i="17"/>
  <c r="P13" i="17"/>
  <c r="L13" i="17"/>
  <c r="H13" i="17"/>
  <c r="D13" i="17"/>
  <c r="X12" i="17"/>
  <c r="T12" i="17"/>
  <c r="P12" i="17"/>
  <c r="L12" i="17"/>
  <c r="H12" i="17"/>
  <c r="D12" i="17"/>
  <c r="X11" i="17"/>
  <c r="T11" i="17"/>
  <c r="P11" i="17"/>
  <c r="L11" i="17"/>
  <c r="H11" i="17"/>
  <c r="D11" i="17"/>
  <c r="X10" i="17"/>
  <c r="T10" i="17"/>
  <c r="P10" i="17"/>
  <c r="L10" i="17"/>
  <c r="H10" i="17"/>
  <c r="D10" i="17"/>
  <c r="X9" i="17"/>
  <c r="T9" i="17"/>
  <c r="O26" i="17"/>
  <c r="W25" i="17"/>
  <c r="G25" i="17"/>
  <c r="O24" i="17"/>
  <c r="W23" i="17"/>
  <c r="G23" i="17"/>
  <c r="P22" i="17"/>
  <c r="K22" i="17"/>
  <c r="E22" i="17"/>
  <c r="X21" i="17"/>
  <c r="S21" i="17"/>
  <c r="N21" i="17"/>
  <c r="J21" i="17"/>
  <c r="F21" i="17"/>
  <c r="Z20" i="17"/>
  <c r="V20" i="17"/>
  <c r="R20" i="17"/>
  <c r="N20" i="17"/>
  <c r="J20" i="17"/>
  <c r="F20" i="17"/>
  <c r="Z19" i="17"/>
  <c r="V19" i="17"/>
  <c r="R19" i="17"/>
  <c r="N19" i="17"/>
  <c r="J19" i="17"/>
  <c r="F19" i="17"/>
  <c r="Z18" i="17"/>
  <c r="V18" i="17"/>
  <c r="R18" i="17"/>
  <c r="N18" i="17"/>
  <c r="J18" i="17"/>
  <c r="F18" i="17"/>
  <c r="Z17" i="17"/>
  <c r="V17" i="17"/>
  <c r="R17" i="17"/>
  <c r="N17" i="17"/>
  <c r="J17" i="17"/>
  <c r="F17" i="17"/>
  <c r="Z16" i="17"/>
  <c r="V16" i="17"/>
  <c r="R16" i="17"/>
  <c r="N16" i="17"/>
  <c r="J16" i="17"/>
  <c r="F16" i="17"/>
  <c r="Z15" i="17"/>
  <c r="V15" i="17"/>
  <c r="R15" i="17"/>
  <c r="N15" i="17"/>
  <c r="J15" i="17"/>
  <c r="F15" i="17"/>
  <c r="Z14" i="17"/>
  <c r="V14" i="17"/>
  <c r="R14" i="17"/>
  <c r="N14" i="17"/>
  <c r="J14" i="17"/>
  <c r="F14" i="17"/>
  <c r="Z13" i="17"/>
  <c r="V13" i="17"/>
  <c r="R13" i="17"/>
  <c r="N13" i="17"/>
  <c r="J13" i="17"/>
  <c r="F13" i="17"/>
  <c r="Z12" i="17"/>
  <c r="V12" i="17"/>
  <c r="R12" i="17"/>
  <c r="N12" i="17"/>
  <c r="J12" i="17"/>
  <c r="F12" i="17"/>
  <c r="Z11" i="17"/>
  <c r="V11" i="17"/>
  <c r="R11" i="17"/>
  <c r="N11" i="17"/>
  <c r="J11" i="17"/>
  <c r="F11" i="17"/>
  <c r="Z10" i="17"/>
  <c r="V10" i="17"/>
  <c r="R10" i="17"/>
  <c r="N10" i="17"/>
  <c r="J10" i="17"/>
  <c r="F10" i="17"/>
  <c r="Z9" i="17"/>
  <c r="V9" i="17"/>
  <c r="R9" i="17"/>
  <c r="O3" i="17"/>
  <c r="AA3" i="17"/>
  <c r="K4" i="17"/>
  <c r="W4" i="17"/>
  <c r="O5" i="17"/>
  <c r="AA5" i="17"/>
  <c r="O6" i="17"/>
  <c r="G7" i="17"/>
  <c r="O7" i="17"/>
  <c r="AA7" i="17"/>
  <c r="S8" i="17"/>
  <c r="G9" i="17"/>
  <c r="E10" i="17"/>
  <c r="E11" i="17"/>
  <c r="E12" i="17"/>
  <c r="M12" i="17"/>
  <c r="M13" i="17"/>
  <c r="U14" i="17"/>
  <c r="M15" i="17"/>
  <c r="U16" i="17"/>
  <c r="U17" i="17"/>
  <c r="M18" i="17"/>
  <c r="U19" i="17"/>
  <c r="M20" i="17"/>
  <c r="W21" i="17"/>
  <c r="K24" i="17"/>
  <c r="AA26" i="17"/>
  <c r="D3" i="17"/>
  <c r="H3" i="17"/>
  <c r="L3" i="17"/>
  <c r="P3" i="17"/>
  <c r="T3" i="17"/>
  <c r="X3" i="17"/>
  <c r="D4" i="17"/>
  <c r="H4" i="17"/>
  <c r="L4" i="17"/>
  <c r="P4" i="17"/>
  <c r="T4" i="17"/>
  <c r="X4" i="17"/>
  <c r="D5" i="17"/>
  <c r="H5" i="17"/>
  <c r="L5" i="17"/>
  <c r="P5" i="17"/>
  <c r="T5" i="17"/>
  <c r="X5" i="17"/>
  <c r="D6" i="17"/>
  <c r="H6" i="17"/>
  <c r="L6" i="17"/>
  <c r="P6" i="17"/>
  <c r="T6" i="17"/>
  <c r="X6" i="17"/>
  <c r="D7" i="17"/>
  <c r="H7" i="17"/>
  <c r="L7" i="17"/>
  <c r="P7" i="17"/>
  <c r="T7" i="17"/>
  <c r="X7" i="17"/>
  <c r="D8" i="17"/>
  <c r="H8" i="17"/>
  <c r="L8" i="17"/>
  <c r="P8" i="17"/>
  <c r="T8" i="17"/>
  <c r="X8" i="17"/>
  <c r="D9" i="17"/>
  <c r="H9" i="17"/>
  <c r="L9" i="17"/>
  <c r="P9" i="17"/>
  <c r="W9" i="17"/>
  <c r="G10" i="17"/>
  <c r="O10" i="17"/>
  <c r="W10" i="17"/>
  <c r="G11" i="17"/>
  <c r="O11" i="17"/>
  <c r="W11" i="17"/>
  <c r="G12" i="17"/>
  <c r="O12" i="17"/>
  <c r="W12" i="17"/>
  <c r="G13" i="17"/>
  <c r="O13" i="17"/>
  <c r="W13" i="17"/>
  <c r="G14" i="17"/>
  <c r="O14" i="17"/>
  <c r="W14" i="17"/>
  <c r="G15" i="17"/>
  <c r="O15" i="17"/>
  <c r="W15" i="17"/>
  <c r="G16" i="17"/>
  <c r="O16" i="17"/>
  <c r="W16" i="17"/>
  <c r="G17" i="17"/>
  <c r="O17" i="17"/>
  <c r="W17" i="17"/>
  <c r="G18" i="17"/>
  <c r="O18" i="17"/>
  <c r="W18" i="17"/>
  <c r="G19" i="17"/>
  <c r="O19" i="17"/>
  <c r="W19" i="17"/>
  <c r="G20" i="17"/>
  <c r="O20" i="17"/>
  <c r="W20" i="17"/>
  <c r="G21" i="17"/>
  <c r="O21" i="17"/>
  <c r="Y21" i="17"/>
  <c r="L22" i="17"/>
  <c r="K23" i="17"/>
  <c r="S24" i="17"/>
  <c r="AA25" i="17"/>
  <c r="G3" i="17"/>
  <c r="S3" i="17"/>
  <c r="G4" i="17"/>
  <c r="S4" i="17"/>
  <c r="G5" i="17"/>
  <c r="S5" i="17"/>
  <c r="G6" i="17"/>
  <c r="W6" i="17"/>
  <c r="K7" i="17"/>
  <c r="W7" i="17"/>
  <c r="K8" i="17"/>
  <c r="W8" i="17"/>
  <c r="K9" i="17"/>
  <c r="M10" i="17"/>
  <c r="U11" i="17"/>
  <c r="E13" i="17"/>
  <c r="E14" i="17"/>
  <c r="E15" i="17"/>
  <c r="E16" i="17"/>
  <c r="E17" i="17"/>
  <c r="E18" i="17"/>
  <c r="E19" i="17"/>
  <c r="E20" i="17"/>
  <c r="E21" i="17"/>
  <c r="I22" i="17"/>
  <c r="S25" i="17"/>
  <c r="E3" i="17"/>
  <c r="M3" i="17"/>
  <c r="Y3" i="17"/>
  <c r="M4" i="17"/>
  <c r="U4" i="17"/>
  <c r="I5" i="17"/>
  <c r="Q5" i="17"/>
  <c r="Y5" i="17"/>
  <c r="M6" i="17"/>
  <c r="Y6" i="17"/>
  <c r="M7" i="17"/>
  <c r="U7" i="17"/>
  <c r="E8" i="17"/>
  <c r="M8" i="17"/>
  <c r="Y8" i="17"/>
  <c r="Y9" i="17"/>
  <c r="I11" i="17"/>
  <c r="I12" i="17"/>
  <c r="I13" i="17"/>
  <c r="I14" i="17"/>
  <c r="Y14" i="17"/>
  <c r="Q15" i="17"/>
  <c r="Y15" i="17"/>
  <c r="I16" i="17"/>
  <c r="Q16" i="17"/>
  <c r="Y16" i="17"/>
  <c r="Q17" i="17"/>
  <c r="Y17" i="17"/>
  <c r="I18" i="17"/>
  <c r="Q18" i="17"/>
  <c r="Y18" i="17"/>
  <c r="I19" i="17"/>
  <c r="Q19" i="17"/>
  <c r="Y19" i="17"/>
  <c r="I20" i="17"/>
  <c r="Q20" i="17"/>
  <c r="Y20" i="17"/>
  <c r="I21" i="17"/>
  <c r="Q21" i="17"/>
  <c r="D22" i="17"/>
  <c r="O22" i="17"/>
  <c r="S23" i="17"/>
  <c r="AA24" i="17"/>
  <c r="K26" i="17"/>
  <c r="K3" i="17"/>
  <c r="W3" i="17"/>
  <c r="O4" i="17"/>
  <c r="AA4" i="17"/>
  <c r="K5" i="17"/>
  <c r="W5" i="17"/>
  <c r="K6" i="17"/>
  <c r="S6" i="17"/>
  <c r="AA6" i="17"/>
  <c r="S7" i="17"/>
  <c r="G8" i="17"/>
  <c r="O8" i="17"/>
  <c r="AA8" i="17"/>
  <c r="O9" i="17"/>
  <c r="U9" i="17"/>
  <c r="U10" i="17"/>
  <c r="M11" i="17"/>
  <c r="U12" i="17"/>
  <c r="U13" i="17"/>
  <c r="M14" i="17"/>
  <c r="U15" i="17"/>
  <c r="M16" i="17"/>
  <c r="M17" i="17"/>
  <c r="U18" i="17"/>
  <c r="M19" i="17"/>
  <c r="U20" i="17"/>
  <c r="M21" i="17"/>
  <c r="AA22" i="17"/>
  <c r="I3" i="17"/>
  <c r="Q3" i="17"/>
  <c r="U3" i="17"/>
  <c r="E4" i="17"/>
  <c r="I4" i="17"/>
  <c r="Q4" i="17"/>
  <c r="Y4" i="17"/>
  <c r="E5" i="17"/>
  <c r="M5" i="17"/>
  <c r="U5" i="17"/>
  <c r="E6" i="17"/>
  <c r="I6" i="17"/>
  <c r="Q6" i="17"/>
  <c r="U6" i="17"/>
  <c r="E7" i="17"/>
  <c r="I7" i="17"/>
  <c r="Q7" i="17"/>
  <c r="Y7" i="17"/>
  <c r="I8" i="17"/>
  <c r="Q8" i="17"/>
  <c r="U8" i="17"/>
  <c r="E9" i="17"/>
  <c r="I9" i="17"/>
  <c r="M9" i="17"/>
  <c r="Q9" i="17"/>
  <c r="I10" i="17"/>
  <c r="Q10" i="17"/>
  <c r="Y10" i="17"/>
  <c r="Q11" i="17"/>
  <c r="Y11" i="17"/>
  <c r="Q12" i="17"/>
  <c r="Y12" i="17"/>
  <c r="Q13" i="17"/>
  <c r="Y13" i="17"/>
  <c r="Q14" i="17"/>
  <c r="I15" i="17"/>
  <c r="I17" i="17"/>
  <c r="F3" i="17"/>
  <c r="J3" i="17"/>
  <c r="N3" i="17"/>
  <c r="R3" i="17"/>
  <c r="V3" i="17"/>
  <c r="Z3" i="17"/>
  <c r="F4" i="17"/>
  <c r="J4" i="17"/>
  <c r="N4" i="17"/>
  <c r="R4" i="17"/>
  <c r="V4" i="17"/>
  <c r="Z4" i="17"/>
  <c r="F5" i="17"/>
  <c r="J5" i="17"/>
  <c r="N5" i="17"/>
  <c r="R5" i="17"/>
  <c r="V5" i="17"/>
  <c r="Z5" i="17"/>
  <c r="F6" i="17"/>
  <c r="J6" i="17"/>
  <c r="N6" i="17"/>
  <c r="R6" i="17"/>
  <c r="V6" i="17"/>
  <c r="Z6" i="17"/>
  <c r="F7" i="17"/>
  <c r="J7" i="17"/>
  <c r="N7" i="17"/>
  <c r="R7" i="17"/>
  <c r="V7" i="17"/>
  <c r="Z7" i="17"/>
  <c r="F8" i="17"/>
  <c r="J8" i="17"/>
  <c r="N8" i="17"/>
  <c r="R8" i="17"/>
  <c r="V8" i="17"/>
  <c r="Z8" i="17"/>
  <c r="F9" i="17"/>
  <c r="J9" i="17"/>
  <c r="N9" i="17"/>
  <c r="S9" i="17"/>
  <c r="AA9" i="17"/>
  <c r="K10" i="17"/>
  <c r="S10" i="17"/>
  <c r="AA10" i="17"/>
  <c r="K11" i="17"/>
  <c r="S11" i="17"/>
  <c r="AA11" i="17"/>
  <c r="K12" i="17"/>
  <c r="S12" i="17"/>
  <c r="AA12" i="17"/>
  <c r="K13" i="17"/>
  <c r="S13" i="17"/>
  <c r="AA13" i="17"/>
  <c r="K14" i="17"/>
  <c r="S14" i="17"/>
  <c r="AA14" i="17"/>
  <c r="K15" i="17"/>
  <c r="S15" i="17"/>
  <c r="AA15" i="17"/>
  <c r="K16" i="17"/>
  <c r="S16" i="17"/>
  <c r="AA16" i="17"/>
  <c r="K17" i="17"/>
  <c r="S17" i="17"/>
  <c r="AA17" i="17"/>
  <c r="K18" i="17"/>
  <c r="S18" i="17"/>
  <c r="AA18" i="17"/>
  <c r="K19" i="17"/>
  <c r="S19" i="17"/>
  <c r="AA19" i="17"/>
  <c r="K20" i="17"/>
  <c r="S20" i="17"/>
  <c r="AA20" i="17"/>
  <c r="K21" i="17"/>
  <c r="T21" i="17"/>
  <c r="G22" i="17"/>
  <c r="S22" i="17"/>
  <c r="AA23" i="17"/>
  <c r="K25" i="17"/>
  <c r="S26" i="17"/>
  <c r="Z45" i="17"/>
  <c r="V45" i="17"/>
  <c r="R45" i="17"/>
  <c r="N45" i="17"/>
  <c r="J45" i="17"/>
  <c r="F45" i="17"/>
  <c r="Y45" i="17"/>
  <c r="U45" i="17"/>
  <c r="Q45" i="17"/>
  <c r="M45" i="17"/>
  <c r="I45" i="17"/>
  <c r="E45" i="17"/>
  <c r="X45" i="17"/>
  <c r="T45" i="17"/>
  <c r="P45" i="17"/>
  <c r="L45" i="17"/>
  <c r="H45" i="17"/>
  <c r="D45" i="17"/>
  <c r="S45" i="17"/>
  <c r="G45" i="17"/>
  <c r="W45" i="17"/>
  <c r="G32" i="17"/>
  <c r="K32" i="17"/>
  <c r="O32" i="17"/>
  <c r="S32" i="17"/>
  <c r="W32" i="17"/>
  <c r="AA32" i="17"/>
  <c r="G38" i="17"/>
  <c r="K38" i="17"/>
  <c r="O38" i="17"/>
  <c r="S38" i="17"/>
  <c r="W38" i="17"/>
  <c r="F39" i="17"/>
  <c r="J39" i="17"/>
  <c r="N39" i="17"/>
  <c r="R39" i="17"/>
  <c r="V39" i="17"/>
  <c r="Z39" i="17"/>
  <c r="E40" i="17"/>
  <c r="I40" i="17"/>
  <c r="M40" i="17"/>
  <c r="Q40" i="17"/>
  <c r="U40" i="17"/>
  <c r="Y40" i="17"/>
  <c r="BU45" i="17"/>
  <c r="BY45" i="17"/>
  <c r="CC45" i="17"/>
  <c r="CG45" i="17"/>
  <c r="CK45" i="17"/>
  <c r="CO45" i="17"/>
  <c r="BU46" i="17"/>
  <c r="BY46" i="17"/>
  <c r="CC46" i="17"/>
  <c r="CG46" i="17"/>
  <c r="CK46" i="17"/>
  <c r="CO46" i="17"/>
  <c r="BU47" i="17"/>
  <c r="BY47" i="17"/>
  <c r="CC47" i="17"/>
  <c r="CG47" i="17"/>
  <c r="CK47" i="17"/>
  <c r="CO47" i="17"/>
  <c r="BU48" i="17"/>
  <c r="BY48" i="17"/>
  <c r="CC48" i="17"/>
  <c r="CG48" i="17"/>
  <c r="CK48" i="17"/>
  <c r="CO48" i="17"/>
  <c r="CR45" i="17"/>
  <c r="CR46" i="17"/>
  <c r="CR47" i="17"/>
  <c r="CR48" i="17"/>
  <c r="CT46" i="17"/>
  <c r="D32" i="17"/>
  <c r="H32" i="17"/>
  <c r="L32" i="17"/>
  <c r="P32" i="17"/>
  <c r="T32" i="17"/>
  <c r="X32" i="17"/>
  <c r="G39" i="17"/>
  <c r="K39" i="17"/>
  <c r="O39" i="17"/>
  <c r="S39" i="17"/>
  <c r="W39" i="17"/>
  <c r="F40" i="17"/>
  <c r="J40" i="17"/>
  <c r="N40" i="17"/>
  <c r="R40" i="17"/>
  <c r="V40" i="17"/>
  <c r="Z40" i="17"/>
  <c r="CD47" i="17"/>
  <c r="CH47" i="17"/>
  <c r="CL47" i="17"/>
  <c r="BR48" i="17"/>
  <c r="BV48" i="17"/>
  <c r="BZ48" i="17"/>
  <c r="CD48" i="17"/>
  <c r="CH48" i="17"/>
  <c r="CL48" i="17"/>
  <c r="CS45" i="17"/>
  <c r="CS46" i="17"/>
  <c r="CS47" i="17"/>
  <c r="CT47" i="17"/>
  <c r="E32" i="17"/>
  <c r="I32" i="17"/>
  <c r="M32" i="17"/>
  <c r="Q32" i="17"/>
  <c r="U32" i="17"/>
  <c r="G40" i="17"/>
  <c r="K40" i="17"/>
  <c r="O40" i="17"/>
  <c r="S40" i="17"/>
  <c r="W40" i="17"/>
  <c r="CI47" i="17"/>
  <c r="CM47" i="17"/>
  <c r="BS48" i="17"/>
  <c r="BW48" i="17"/>
  <c r="CA48" i="17"/>
  <c r="CE48" i="17"/>
  <c r="CI48" i="17"/>
  <c r="CY25" i="18" l="1"/>
  <c r="AW3" i="18"/>
  <c r="AZ3" i="18"/>
  <c r="BG3" i="18"/>
  <c r="AK47" i="18" a="1"/>
  <c r="AK24" i="18"/>
  <c r="AG24" i="18"/>
  <c r="AK22" i="18"/>
  <c r="AG22" i="18"/>
  <c r="AK20" i="18"/>
  <c r="AG20" i="18"/>
  <c r="AK18" i="18"/>
  <c r="AG18" i="18"/>
  <c r="AK16" i="18"/>
  <c r="AG16" i="18"/>
  <c r="AK14" i="18"/>
  <c r="AG14" i="18"/>
  <c r="AK12" i="18"/>
  <c r="AG12" i="18"/>
  <c r="AG10" i="18"/>
  <c r="AK10" i="18"/>
  <c r="AK8" i="18"/>
  <c r="AG8" i="18"/>
  <c r="AG6" i="18"/>
  <c r="AK6" i="18"/>
  <c r="AK4" i="18"/>
  <c r="AG4" i="18"/>
  <c r="AS3" i="18"/>
  <c r="CI3" i="18"/>
  <c r="BS3" i="18"/>
  <c r="AV3" i="18"/>
  <c r="AK25" i="18"/>
  <c r="AG25" i="18"/>
  <c r="BC3" i="18"/>
  <c r="AM3" i="18"/>
  <c r="CY15" i="18"/>
  <c r="BE3" i="18"/>
  <c r="AO3" i="18"/>
  <c r="BH3" i="18"/>
  <c r="AR3" i="18"/>
  <c r="AY3" i="18"/>
  <c r="BW3" i="18"/>
  <c r="AQ3" i="18"/>
  <c r="CE3" i="18"/>
  <c r="AK23" i="18"/>
  <c r="AG23" i="18"/>
  <c r="AK21" i="18"/>
  <c r="AG21" i="18"/>
  <c r="AK19" i="18"/>
  <c r="AG19" i="18"/>
  <c r="AK17" i="18"/>
  <c r="AG17" i="18"/>
  <c r="AK15" i="18"/>
  <c r="AG15" i="18"/>
  <c r="AK13" i="18"/>
  <c r="AG13" i="18"/>
  <c r="AK11" i="18"/>
  <c r="AG11" i="18"/>
  <c r="AK9" i="18"/>
  <c r="AG9" i="18"/>
  <c r="AK7" i="18"/>
  <c r="AG7" i="18"/>
  <c r="AK5" i="18"/>
  <c r="AG5" i="18"/>
  <c r="BA3" i="18"/>
  <c r="AG3" i="18"/>
  <c r="AK3" i="18"/>
  <c r="CM3" i="18"/>
  <c r="CA3" i="18"/>
  <c r="BD3" i="18"/>
  <c r="AN3" i="18"/>
  <c r="AK26" i="18"/>
  <c r="AG26" i="18"/>
  <c r="AU3" i="18"/>
  <c r="BH47" i="18" l="1"/>
  <c r="BD47" i="18"/>
  <c r="AZ47" i="18"/>
  <c r="AV47" i="18"/>
  <c r="AR47" i="18"/>
  <c r="AN47" i="18"/>
  <c r="BG47" i="18"/>
  <c r="BC47" i="18"/>
  <c r="AY47" i="18"/>
  <c r="AU47" i="18"/>
  <c r="AQ47" i="18"/>
  <c r="AM47" i="18"/>
  <c r="BF47" i="18"/>
  <c r="BB47" i="18"/>
  <c r="AX47" i="18"/>
  <c r="AT47" i="18"/>
  <c r="AP47" i="18"/>
  <c r="AL47" i="18"/>
  <c r="BE47" i="18"/>
  <c r="AO47" i="18"/>
  <c r="BA47" i="18"/>
  <c r="AK47" i="18"/>
  <c r="AW47" i="18"/>
  <c r="AS47" i="18"/>
  <c r="BR26" i="18"/>
  <c r="CU26" i="18" s="1"/>
  <c r="BN26" i="18"/>
  <c r="CH3" i="18"/>
  <c r="BX3" i="18"/>
  <c r="CF3" i="18"/>
  <c r="CO3" i="18"/>
  <c r="BV3" i="18"/>
  <c r="BR25" i="18"/>
  <c r="CU25" i="18" s="1"/>
  <c r="BN25" i="18"/>
  <c r="BR14" i="18"/>
  <c r="CU14" i="18" s="1"/>
  <c r="BN14" i="18"/>
  <c r="BN18" i="18"/>
  <c r="BR18" i="18"/>
  <c r="CU18" i="18" s="1"/>
  <c r="BR22" i="18"/>
  <c r="CU22" i="18" s="1"/>
  <c r="BN22" i="18"/>
  <c r="CN3" i="18"/>
  <c r="BN5" i="18"/>
  <c r="BR5" i="18"/>
  <c r="CU5" i="18" s="1"/>
  <c r="BR13" i="18"/>
  <c r="CU13" i="18" s="1"/>
  <c r="BN13" i="18"/>
  <c r="BR21" i="18"/>
  <c r="CU21" i="18" s="1"/>
  <c r="BN21" i="18"/>
  <c r="BR6" i="18"/>
  <c r="CU6" i="18" s="1"/>
  <c r="BN6" i="18"/>
  <c r="CB3" i="18"/>
  <c r="BU3" i="18"/>
  <c r="BR3" i="18"/>
  <c r="BN3" i="18"/>
  <c r="BR7" i="18"/>
  <c r="CU7" i="18" s="1"/>
  <c r="BN7" i="18"/>
  <c r="BR11" i="18"/>
  <c r="CU11" i="18" s="1"/>
  <c r="BN11" i="18"/>
  <c r="BR15" i="18"/>
  <c r="CU15" i="18" s="1"/>
  <c r="BN15" i="18"/>
  <c r="BN19" i="18"/>
  <c r="BR19" i="18"/>
  <c r="CU19" i="18" s="1"/>
  <c r="BR23" i="18"/>
  <c r="CU23" i="18" s="1"/>
  <c r="BN23" i="18"/>
  <c r="CJ3" i="18"/>
  <c r="CC3" i="18"/>
  <c r="CD3" i="18"/>
  <c r="CK3" i="18"/>
  <c r="BN9" i="18"/>
  <c r="BR9" i="18"/>
  <c r="CU9" i="18" s="1"/>
  <c r="BR17" i="18"/>
  <c r="CU17" i="18" s="1"/>
  <c r="BN17" i="18"/>
  <c r="BT3" i="18"/>
  <c r="BZ3" i="18"/>
  <c r="BR10" i="18"/>
  <c r="CU10" i="18" s="1"/>
  <c r="BN10" i="18"/>
  <c r="D41" i="18" a="1"/>
  <c r="BY3" i="18"/>
  <c r="CL3" i="18"/>
  <c r="BR4" i="18"/>
  <c r="CU4" i="18" s="1"/>
  <c r="BN4" i="18"/>
  <c r="BR8" i="18"/>
  <c r="CU8" i="18" s="1"/>
  <c r="BN8" i="18"/>
  <c r="BR12" i="18"/>
  <c r="CU12" i="18" s="1"/>
  <c r="BN12" i="18"/>
  <c r="BN16" i="18"/>
  <c r="BR16" i="18"/>
  <c r="CU16" i="18" s="1"/>
  <c r="BR20" i="18"/>
  <c r="CU20" i="18" s="1"/>
  <c r="BN20" i="18"/>
  <c r="BR24" i="18"/>
  <c r="CU24" i="18" s="1"/>
  <c r="BN24" i="18"/>
  <c r="CG3" i="18"/>
  <c r="CU3" i="18" l="1"/>
  <c r="AA41" i="18"/>
  <c r="AA31" i="18" s="1"/>
  <c r="W41" i="18"/>
  <c r="W31" i="18" s="1"/>
  <c r="S41" i="18"/>
  <c r="S31" i="18" s="1"/>
  <c r="O41" i="18"/>
  <c r="O31" i="18" s="1"/>
  <c r="K41" i="18"/>
  <c r="K31" i="18" s="1"/>
  <c r="G41" i="18"/>
  <c r="G31" i="18" s="1"/>
  <c r="Z41" i="18"/>
  <c r="Z31" i="18" s="1"/>
  <c r="V41" i="18"/>
  <c r="V31" i="18" s="1"/>
  <c r="R41" i="18"/>
  <c r="R31" i="18" s="1"/>
  <c r="N41" i="18"/>
  <c r="N31" i="18" s="1"/>
  <c r="J41" i="18"/>
  <c r="J31" i="18" s="1"/>
  <c r="F41" i="18"/>
  <c r="F31" i="18" s="1"/>
  <c r="U41" i="18"/>
  <c r="U31" i="18" s="1"/>
  <c r="M41" i="18"/>
  <c r="M31" i="18" s="1"/>
  <c r="E41" i="18"/>
  <c r="E31" i="18" s="1"/>
  <c r="T41" i="18"/>
  <c r="T31" i="18" s="1"/>
  <c r="L41" i="18"/>
  <c r="L31" i="18" s="1"/>
  <c r="D41" i="18"/>
  <c r="D31" i="18" s="1"/>
  <c r="Y41" i="18"/>
  <c r="Y31" i="18" s="1"/>
  <c r="Q41" i="18"/>
  <c r="Q31" i="18" s="1"/>
  <c r="I41" i="18"/>
  <c r="I31" i="18" s="1"/>
  <c r="P41" i="18"/>
  <c r="P31" i="18" s="1"/>
  <c r="H41" i="18"/>
  <c r="H31" i="18" s="1"/>
  <c r="X41" i="18"/>
  <c r="X31" i="18" s="1"/>
  <c r="BR38" i="18" a="1"/>
  <c r="AW31" i="18" l="1"/>
  <c r="P43" i="18"/>
  <c r="P47" i="18" s="1"/>
  <c r="AK31" i="18"/>
  <c r="D43" i="18"/>
  <c r="D47" i="18" s="1"/>
  <c r="AT31" i="18"/>
  <c r="M43" i="18"/>
  <c r="M47" i="18" s="1"/>
  <c r="AN31" i="18"/>
  <c r="G43" i="18"/>
  <c r="G47" i="18" s="1"/>
  <c r="AP31" i="18"/>
  <c r="I43" i="18"/>
  <c r="I47" i="18" s="1"/>
  <c r="AS31" i="18"/>
  <c r="L43" i="18"/>
  <c r="L47" i="18" s="1"/>
  <c r="BB31" i="18"/>
  <c r="U43" i="18"/>
  <c r="U47" i="18" s="1"/>
  <c r="AY31" i="18"/>
  <c r="R43" i="18"/>
  <c r="R47" i="18" s="1"/>
  <c r="AR31" i="18"/>
  <c r="K43" i="18"/>
  <c r="K47" i="18" s="1"/>
  <c r="BH31" i="18"/>
  <c r="AA43" i="18"/>
  <c r="AA47" i="18" s="1"/>
  <c r="AU31" i="18"/>
  <c r="N43" i="18"/>
  <c r="N47" i="18" s="1"/>
  <c r="CN38" i="18"/>
  <c r="CN29" i="18" s="1"/>
  <c r="CJ38" i="18"/>
  <c r="CJ29" i="18" s="1"/>
  <c r="CF38" i="18"/>
  <c r="CF29" i="18" s="1"/>
  <c r="CB38" i="18"/>
  <c r="CB29" i="18" s="1"/>
  <c r="BX38" i="18"/>
  <c r="BX29" i="18" s="1"/>
  <c r="BT38" i="18"/>
  <c r="BT29" i="18" s="1"/>
  <c r="CM38" i="18"/>
  <c r="CM29" i="18" s="1"/>
  <c r="CL38" i="18"/>
  <c r="CL29" i="18" s="1"/>
  <c r="CH38" i="18"/>
  <c r="CH29" i="18" s="1"/>
  <c r="CD38" i="18"/>
  <c r="CD29" i="18" s="1"/>
  <c r="BZ38" i="18"/>
  <c r="BZ29" i="18" s="1"/>
  <c r="BV38" i="18"/>
  <c r="BV29" i="18" s="1"/>
  <c r="BR38" i="18"/>
  <c r="BR29" i="18" s="1"/>
  <c r="CO38" i="18"/>
  <c r="CO29" i="18" s="1"/>
  <c r="CE38" i="18"/>
  <c r="CE29" i="18" s="1"/>
  <c r="BW38" i="18"/>
  <c r="BW29" i="18" s="1"/>
  <c r="CK38" i="18"/>
  <c r="CK29" i="18" s="1"/>
  <c r="CC38" i="18"/>
  <c r="CC29" i="18" s="1"/>
  <c r="BU38" i="18"/>
  <c r="BU29" i="18" s="1"/>
  <c r="CI38" i="18"/>
  <c r="CI29" i="18" s="1"/>
  <c r="CA38" i="18"/>
  <c r="CA29" i="18" s="1"/>
  <c r="BS38" i="18"/>
  <c r="BS29" i="18" s="1"/>
  <c r="CG38" i="18"/>
  <c r="CG29" i="18" s="1"/>
  <c r="BY38" i="18"/>
  <c r="BY29" i="18" s="1"/>
  <c r="BE31" i="18"/>
  <c r="X43" i="18"/>
  <c r="X47" i="18" s="1"/>
  <c r="AX31" i="18"/>
  <c r="Q43" i="18"/>
  <c r="Q47" i="18" s="1"/>
  <c r="BA31" i="18"/>
  <c r="T43" i="18"/>
  <c r="T47" i="18" s="1"/>
  <c r="AM31" i="18"/>
  <c r="F43" i="18"/>
  <c r="F47" i="18" s="1"/>
  <c r="BC31" i="18"/>
  <c r="V43" i="18"/>
  <c r="V47" i="18" s="1"/>
  <c r="AV31" i="18"/>
  <c r="O43" i="18"/>
  <c r="O47" i="18" s="1"/>
  <c r="BD31" i="18"/>
  <c r="W43" i="18"/>
  <c r="W47" i="18" s="1"/>
  <c r="AO31" i="18"/>
  <c r="H43" i="18"/>
  <c r="H47" i="18" s="1"/>
  <c r="BF31" i="18"/>
  <c r="Y43" i="18"/>
  <c r="Y47" i="18" s="1"/>
  <c r="AL31" i="18"/>
  <c r="E43" i="18"/>
  <c r="E47" i="18" s="1"/>
  <c r="AQ31" i="18"/>
  <c r="J43" i="18"/>
  <c r="J47" i="18" s="1"/>
  <c r="BG31" i="18"/>
  <c r="Z43" i="18"/>
  <c r="Z47" i="18" s="1"/>
  <c r="AZ31" i="18"/>
  <c r="S43" i="18"/>
  <c r="S47" i="18" s="1"/>
  <c r="BV31" i="18" l="1"/>
  <c r="BV41" i="18" s="1"/>
  <c r="AO41" i="18"/>
  <c r="BT31" i="18"/>
  <c r="AM41" i="18"/>
  <c r="CB31" i="18"/>
  <c r="CB41" i="18" s="1"/>
  <c r="AU41" i="18"/>
  <c r="CI31" i="18"/>
  <c r="CI41" i="18" s="1"/>
  <c r="BB41" i="18"/>
  <c r="CA31" i="18"/>
  <c r="CA41" i="18" s="1"/>
  <c r="AT41" i="18"/>
  <c r="CG31" i="18"/>
  <c r="AZ41" i="18"/>
  <c r="CM31" i="18"/>
  <c r="CM41" i="18" s="1"/>
  <c r="BF41" i="18"/>
  <c r="CJ31" i="18"/>
  <c r="CJ41" i="18" s="1"/>
  <c r="BC41" i="18"/>
  <c r="CL31" i="18"/>
  <c r="CL41" i="18" s="1"/>
  <c r="BE41" i="18"/>
  <c r="BT41" i="18"/>
  <c r="CF31" i="18"/>
  <c r="CF41" i="18" s="1"/>
  <c r="AY41" i="18"/>
  <c r="BU31" i="18"/>
  <c r="BU41" i="18" s="1"/>
  <c r="AN41" i="18"/>
  <c r="CN31" i="18"/>
  <c r="CN41" i="18" s="1"/>
  <c r="BG41" i="18"/>
  <c r="BS31" i="18"/>
  <c r="BS41" i="18" s="1"/>
  <c r="AL41" i="18"/>
  <c r="CC31" i="18"/>
  <c r="CC41" i="18" s="1"/>
  <c r="AV41" i="18"/>
  <c r="CE31" i="18"/>
  <c r="CE41" i="18" s="1"/>
  <c r="AX41" i="18"/>
  <c r="BY31" i="18"/>
  <c r="BY41" i="18" s="1"/>
  <c r="AR41" i="18"/>
  <c r="BW31" i="18"/>
  <c r="BW41" i="18" s="1"/>
  <c r="AP41" i="18"/>
  <c r="CD31" i="18"/>
  <c r="CD41" i="18" s="1"/>
  <c r="AW41" i="18"/>
  <c r="CG41" i="18"/>
  <c r="BX31" i="18"/>
  <c r="BX41" i="18" s="1"/>
  <c r="AQ41" i="18"/>
  <c r="CK31" i="18"/>
  <c r="CK41" i="18" s="1"/>
  <c r="BD41" i="18"/>
  <c r="CH31" i="18"/>
  <c r="CH41" i="18" s="1"/>
  <c r="BA41" i="18"/>
  <c r="CO31" i="18"/>
  <c r="CO41" i="18" s="1"/>
  <c r="BH41" i="18"/>
  <c r="BZ31" i="18"/>
  <c r="BZ41" i="18" s="1"/>
  <c r="AS41" i="18"/>
  <c r="BR31" i="18"/>
  <c r="BR41" i="18" s="1"/>
  <c r="AK41" i="18"/>
  <c r="AK43" i="18" l="1" a="1"/>
  <c r="BG43" i="18" s="1"/>
  <c r="BR43" i="18" a="1"/>
  <c r="CD43" i="18" s="1"/>
  <c r="CK43" i="18" l="1"/>
  <c r="AS43" i="18"/>
  <c r="AM43" i="18"/>
  <c r="CB43" i="18"/>
  <c r="AW43" i="18"/>
  <c r="AU43" i="18"/>
  <c r="CJ43" i="18"/>
  <c r="AN43" i="18"/>
  <c r="AP43" i="18"/>
  <c r="CI43" i="18"/>
  <c r="AR43" i="18"/>
  <c r="AT43" i="18"/>
  <c r="BW43" i="18"/>
  <c r="BR43" i="18"/>
  <c r="AV43" i="18"/>
  <c r="BH43" i="18"/>
  <c r="BA43" i="18"/>
  <c r="BB43" i="18"/>
  <c r="AY43" i="18"/>
  <c r="CA43" i="18"/>
  <c r="BU43" i="18"/>
  <c r="BZ43" i="18"/>
  <c r="AZ43" i="18"/>
  <c r="AK43" i="18"/>
  <c r="AL43" i="18"/>
  <c r="BF43" i="18"/>
  <c r="BC43" i="18"/>
  <c r="BT43" i="18"/>
  <c r="CC43" i="18"/>
  <c r="CH43" i="18"/>
  <c r="BD43" i="18"/>
  <c r="AO43" i="18"/>
  <c r="BE43" i="18"/>
  <c r="AX43" i="18"/>
  <c r="AQ43" i="18"/>
  <c r="CM43" i="18"/>
  <c r="BX43" i="18"/>
  <c r="CN43" i="18"/>
  <c r="CG43" i="18"/>
  <c r="BV43" i="18"/>
  <c r="CL43" i="18"/>
  <c r="BS43" i="18"/>
  <c r="CE43" i="18"/>
  <c r="CF43" i="18"/>
  <c r="BY43" i="18"/>
  <c r="CO43" i="18"/>
  <c r="BJ43" i="18" l="1"/>
  <c r="BE38" i="17"/>
  <c r="BE37" i="17"/>
  <c r="CL37" i="17" s="1"/>
  <c r="AZ37" i="17"/>
  <c r="CG37" i="17" s="1"/>
  <c r="AR37" i="17"/>
  <c r="BY37" i="17" s="1"/>
  <c r="V37" i="17"/>
  <c r="BC37" i="17" s="1"/>
  <c r="CJ37" i="17" s="1"/>
  <c r="BD36" i="17"/>
  <c r="CK36" i="17" s="1"/>
  <c r="AY36" i="17"/>
  <c r="CF36" i="17" s="1"/>
  <c r="AU36" i="17"/>
  <c r="CB36" i="17" s="1"/>
  <c r="AQ36" i="17"/>
  <c r="BX36" i="17" s="1"/>
  <c r="AM36" i="17"/>
  <c r="BT36" i="17" s="1"/>
  <c r="AX35" i="17"/>
  <c r="CE35" i="17" s="1"/>
  <c r="AT35" i="17"/>
  <c r="CA35" i="17" s="1"/>
  <c r="AP35" i="17"/>
  <c r="BW35" i="17" s="1"/>
  <c r="AL35" i="17"/>
  <c r="BS35" i="17" s="1"/>
  <c r="AS34" i="17"/>
  <c r="BZ34" i="17" s="1"/>
  <c r="AO34" i="17"/>
  <c r="BV34" i="17" s="1"/>
  <c r="AK34" i="17"/>
  <c r="BR34" i="17" s="1"/>
  <c r="AR33" i="17"/>
  <c r="BY33" i="17" s="1"/>
  <c r="AN33" i="17"/>
  <c r="BU33" i="17" s="1"/>
  <c r="BG30" i="17"/>
  <c r="CN30" i="17" s="1"/>
  <c r="BC30" i="17"/>
  <c r="CJ30" i="17" s="1"/>
  <c r="AY30" i="17"/>
  <c r="CF30" i="17" s="1"/>
  <c r="AU30" i="17"/>
  <c r="CB30" i="17" s="1"/>
  <c r="AQ30" i="17"/>
  <c r="BX30" i="17" s="1"/>
  <c r="AM30" i="17"/>
  <c r="BT30" i="17" s="1"/>
  <c r="BG29" i="17"/>
  <c r="BC29" i="17"/>
  <c r="AY29" i="17"/>
  <c r="AU29" i="17"/>
  <c r="AQ29" i="17"/>
  <c r="AM29" i="17"/>
  <c r="AU28" i="17"/>
  <c r="CB28" i="17" s="1"/>
  <c r="AQ28" i="17"/>
  <c r="BX28" i="17" s="1"/>
  <c r="AM28" i="17"/>
  <c r="BT28" i="17" s="1"/>
  <c r="AU27" i="17"/>
  <c r="CB27" i="17" s="1"/>
  <c r="AQ27" i="17"/>
  <c r="BX27" i="17" s="1"/>
  <c r="AM27" i="17"/>
  <c r="BT27" i="17" s="1"/>
  <c r="BL26" i="17"/>
  <c r="CS26" i="17" s="1"/>
  <c r="BI25" i="17"/>
  <c r="CP25" i="17" s="1"/>
  <c r="BJ24" i="17"/>
  <c r="CQ24" i="17" s="1"/>
  <c r="BL22" i="17"/>
  <c r="CS22" i="17" s="1"/>
  <c r="BK19" i="17"/>
  <c r="CR19" i="17" s="1"/>
  <c r="BL18" i="17"/>
  <c r="CS18" i="17" s="1"/>
  <c r="BI17" i="17"/>
  <c r="CP17" i="17" s="1"/>
  <c r="BJ16" i="17"/>
  <c r="CQ16" i="17" s="1"/>
  <c r="BK15" i="17"/>
  <c r="CR15" i="17" s="1"/>
  <c r="BL14" i="17"/>
  <c r="CS14" i="17" s="1"/>
  <c r="BL10" i="17"/>
  <c r="CS10" i="17" s="1"/>
  <c r="BJ8" i="17"/>
  <c r="CQ8" i="17" s="1"/>
  <c r="BL6" i="17"/>
  <c r="CS6" i="17" s="1"/>
  <c r="BI5" i="17"/>
  <c r="BJ4" i="17"/>
  <c r="CQ4" i="17" s="1"/>
  <c r="BK3" i="17"/>
  <c r="CR3" i="17" s="1"/>
  <c r="BH37" i="17"/>
  <c r="CO37" i="17" s="1"/>
  <c r="AY37" i="17"/>
  <c r="CF37" i="17" s="1"/>
  <c r="AW37" i="17"/>
  <c r="CD37" i="17" s="1"/>
  <c r="BG37" i="17"/>
  <c r="CN37" i="17" s="1"/>
  <c r="BF37" i="17"/>
  <c r="CM37" i="17" s="1"/>
  <c r="BD37" i="17"/>
  <c r="CK37" i="17" s="1"/>
  <c r="BB37" i="17"/>
  <c r="CI37" i="17" s="1"/>
  <c r="BA37" i="17"/>
  <c r="CH37" i="17" s="1"/>
  <c r="AX37" i="17"/>
  <c r="CE37" i="17" s="1"/>
  <c r="AV37" i="17"/>
  <c r="CC37" i="17" s="1"/>
  <c r="AU37" i="17"/>
  <c r="CB37" i="17" s="1"/>
  <c r="AT37" i="17"/>
  <c r="CA37" i="17" s="1"/>
  <c r="AS37" i="17"/>
  <c r="BZ37" i="17" s="1"/>
  <c r="AQ37" i="17"/>
  <c r="BX37" i="17" s="1"/>
  <c r="AP37" i="17"/>
  <c r="BW37" i="17" s="1"/>
  <c r="AO37" i="17"/>
  <c r="BV37" i="17" s="1"/>
  <c r="AM37" i="17"/>
  <c r="BT37" i="17" s="1"/>
  <c r="AL37" i="17"/>
  <c r="BS37" i="17" s="1"/>
  <c r="BH36" i="17"/>
  <c r="CO36" i="17" s="1"/>
  <c r="BG36" i="17"/>
  <c r="CN36" i="17" s="1"/>
  <c r="BF36" i="17"/>
  <c r="CM36" i="17" s="1"/>
  <c r="BE36" i="17"/>
  <c r="CL36" i="17" s="1"/>
  <c r="BC36" i="17"/>
  <c r="CJ36" i="17" s="1"/>
  <c r="BA36" i="17"/>
  <c r="CH36" i="17" s="1"/>
  <c r="AZ36" i="17"/>
  <c r="CG36" i="17" s="1"/>
  <c r="AX36" i="17"/>
  <c r="CE36" i="17" s="1"/>
  <c r="AW36" i="17"/>
  <c r="CD36" i="17" s="1"/>
  <c r="AV36" i="17"/>
  <c r="CC36" i="17" s="1"/>
  <c r="AT36" i="17"/>
  <c r="CA36" i="17" s="1"/>
  <c r="AS36" i="17"/>
  <c r="BZ36" i="17" s="1"/>
  <c r="AR36" i="17"/>
  <c r="BY36" i="17" s="1"/>
  <c r="AP36" i="17"/>
  <c r="BW36" i="17" s="1"/>
  <c r="AO36" i="17"/>
  <c r="BV36" i="17" s="1"/>
  <c r="AN36" i="17"/>
  <c r="BU36" i="17" s="1"/>
  <c r="AL36" i="17"/>
  <c r="BS36" i="17" s="1"/>
  <c r="AZ35" i="17"/>
  <c r="CG35" i="17" s="1"/>
  <c r="AV35" i="17"/>
  <c r="CC35" i="17" s="1"/>
  <c r="BH35" i="17"/>
  <c r="CO35" i="17" s="1"/>
  <c r="BG35" i="17"/>
  <c r="CN35" i="17" s="1"/>
  <c r="BF35" i="17"/>
  <c r="CM35" i="17" s="1"/>
  <c r="BE35" i="17"/>
  <c r="CL35" i="17" s="1"/>
  <c r="BD35" i="17"/>
  <c r="CK35" i="17" s="1"/>
  <c r="BC35" i="17"/>
  <c r="CJ35" i="17" s="1"/>
  <c r="BB35" i="17"/>
  <c r="CI35" i="17" s="1"/>
  <c r="AY35" i="17"/>
  <c r="CF35" i="17" s="1"/>
  <c r="AW35" i="17"/>
  <c r="CD35" i="17" s="1"/>
  <c r="AU35" i="17"/>
  <c r="CB35" i="17" s="1"/>
  <c r="AS35" i="17"/>
  <c r="BZ35" i="17" s="1"/>
  <c r="AR35" i="17"/>
  <c r="BY35" i="17" s="1"/>
  <c r="AQ35" i="17"/>
  <c r="BX35" i="17" s="1"/>
  <c r="AO35" i="17"/>
  <c r="BV35" i="17" s="1"/>
  <c r="AN35" i="17"/>
  <c r="BU35" i="17" s="1"/>
  <c r="AM35" i="17"/>
  <c r="BT35" i="17" s="1"/>
  <c r="AK35" i="17"/>
  <c r="BR35" i="17" s="1"/>
  <c r="BH34" i="17"/>
  <c r="CO34" i="17" s="1"/>
  <c r="AV34" i="17"/>
  <c r="CC34" i="17" s="1"/>
  <c r="AR34" i="17"/>
  <c r="BY34" i="17" s="1"/>
  <c r="BG34" i="17"/>
  <c r="CN34" i="17" s="1"/>
  <c r="BF34" i="17"/>
  <c r="CM34" i="17" s="1"/>
  <c r="BE34" i="17"/>
  <c r="CL34" i="17" s="1"/>
  <c r="BD34" i="17"/>
  <c r="CK34" i="17" s="1"/>
  <c r="BC34" i="17"/>
  <c r="CJ34" i="17" s="1"/>
  <c r="BB34" i="17"/>
  <c r="CI34" i="17" s="1"/>
  <c r="BA34" i="17"/>
  <c r="CH34" i="17" s="1"/>
  <c r="AY34" i="17"/>
  <c r="CF34" i="17" s="1"/>
  <c r="AX34" i="17"/>
  <c r="CE34" i="17" s="1"/>
  <c r="AW34" i="17"/>
  <c r="CD34" i="17" s="1"/>
  <c r="AU34" i="17"/>
  <c r="CB34" i="17" s="1"/>
  <c r="AT34" i="17"/>
  <c r="CA34" i="17" s="1"/>
  <c r="AQ34" i="17"/>
  <c r="BX34" i="17" s="1"/>
  <c r="AP34" i="17"/>
  <c r="BW34" i="17" s="1"/>
  <c r="AN34" i="17"/>
  <c r="BU34" i="17" s="1"/>
  <c r="AM34" i="17"/>
  <c r="BT34" i="17" s="1"/>
  <c r="AL34" i="17"/>
  <c r="BS34" i="17" s="1"/>
  <c r="BH33" i="17"/>
  <c r="CO33" i="17" s="1"/>
  <c r="AV33" i="17"/>
  <c r="CC33" i="17" s="1"/>
  <c r="BG33" i="17"/>
  <c r="CN33" i="17" s="1"/>
  <c r="BF33" i="17"/>
  <c r="CM33" i="17" s="1"/>
  <c r="BE33" i="17"/>
  <c r="CL33" i="17" s="1"/>
  <c r="BD33" i="17"/>
  <c r="CK33" i="17" s="1"/>
  <c r="BC33" i="17"/>
  <c r="CJ33" i="17" s="1"/>
  <c r="BB33" i="17"/>
  <c r="CI33" i="17" s="1"/>
  <c r="BA33" i="17"/>
  <c r="CH33" i="17" s="1"/>
  <c r="AZ33" i="17"/>
  <c r="CG33" i="17" s="1"/>
  <c r="AY33" i="17"/>
  <c r="CF33" i="17" s="1"/>
  <c r="AW33" i="17"/>
  <c r="CD33" i="17" s="1"/>
  <c r="AU33" i="17"/>
  <c r="CB33" i="17" s="1"/>
  <c r="AT33" i="17"/>
  <c r="CA33" i="17" s="1"/>
  <c r="AS33" i="17"/>
  <c r="BZ33" i="17" s="1"/>
  <c r="AQ33" i="17"/>
  <c r="BX33" i="17" s="1"/>
  <c r="AP33" i="17"/>
  <c r="BW33" i="17" s="1"/>
  <c r="AO33" i="17"/>
  <c r="BV33" i="17" s="1"/>
  <c r="AM33" i="17"/>
  <c r="BT33" i="17" s="1"/>
  <c r="AL33" i="17"/>
  <c r="BS33" i="17" s="1"/>
  <c r="BF32" i="17"/>
  <c r="CM32" i="17" s="1"/>
  <c r="BH30" i="17"/>
  <c r="CO30" i="17" s="1"/>
  <c r="BF30" i="17"/>
  <c r="CM30" i="17" s="1"/>
  <c r="BE30" i="17"/>
  <c r="CL30" i="17" s="1"/>
  <c r="BD30" i="17"/>
  <c r="CK30" i="17" s="1"/>
  <c r="BB30" i="17"/>
  <c r="CI30" i="17" s="1"/>
  <c r="BA30" i="17"/>
  <c r="CH30" i="17" s="1"/>
  <c r="AZ30" i="17"/>
  <c r="CG30" i="17" s="1"/>
  <c r="AX30" i="17"/>
  <c r="CE30" i="17" s="1"/>
  <c r="AW30" i="17"/>
  <c r="CD30" i="17" s="1"/>
  <c r="AV30" i="17"/>
  <c r="CC30" i="17" s="1"/>
  <c r="AT30" i="17"/>
  <c r="CA30" i="17" s="1"/>
  <c r="AS30" i="17"/>
  <c r="BZ30" i="17" s="1"/>
  <c r="AR30" i="17"/>
  <c r="BY30" i="17" s="1"/>
  <c r="AP30" i="17"/>
  <c r="BW30" i="17" s="1"/>
  <c r="AO30" i="17"/>
  <c r="BV30" i="17" s="1"/>
  <c r="AN30" i="17"/>
  <c r="BU30" i="17" s="1"/>
  <c r="AL30" i="17"/>
  <c r="BS30" i="17" s="1"/>
  <c r="AK30" i="17"/>
  <c r="BR30" i="17" s="1"/>
  <c r="BH29" i="17"/>
  <c r="BF29" i="17"/>
  <c r="BE29" i="17"/>
  <c r="BD29" i="17"/>
  <c r="BB29" i="17"/>
  <c r="BA29" i="17"/>
  <c r="AZ29" i="17"/>
  <c r="AX29" i="17"/>
  <c r="AW29" i="17"/>
  <c r="AV29" i="17"/>
  <c r="AT29" i="17"/>
  <c r="AS29" i="17"/>
  <c r="AR29" i="17"/>
  <c r="AP29" i="17"/>
  <c r="AO29" i="17"/>
  <c r="AN29" i="17"/>
  <c r="AL29" i="17"/>
  <c r="AK29" i="17"/>
  <c r="BH28" i="17"/>
  <c r="CO28" i="17" s="1"/>
  <c r="BG28" i="17"/>
  <c r="CN28" i="17" s="1"/>
  <c r="BF28" i="17"/>
  <c r="CM28" i="17" s="1"/>
  <c r="BE28" i="17"/>
  <c r="CL28" i="17" s="1"/>
  <c r="BD28" i="17"/>
  <c r="CK28" i="17" s="1"/>
  <c r="BC28" i="17"/>
  <c r="CJ28" i="17" s="1"/>
  <c r="BB28" i="17"/>
  <c r="CI28" i="17" s="1"/>
  <c r="BA28" i="17"/>
  <c r="CH28" i="17" s="1"/>
  <c r="AZ28" i="17"/>
  <c r="CG28" i="17" s="1"/>
  <c r="AY28" i="17"/>
  <c r="CF28" i="17" s="1"/>
  <c r="AX28" i="17"/>
  <c r="CE28" i="17" s="1"/>
  <c r="AW28" i="17"/>
  <c r="CD28" i="17" s="1"/>
  <c r="AV28" i="17"/>
  <c r="CC28" i="17" s="1"/>
  <c r="AT28" i="17"/>
  <c r="CA28" i="17" s="1"/>
  <c r="AS28" i="17"/>
  <c r="BZ28" i="17" s="1"/>
  <c r="AR28" i="17"/>
  <c r="BY28" i="17" s="1"/>
  <c r="AP28" i="17"/>
  <c r="BW28" i="17" s="1"/>
  <c r="AO28" i="17"/>
  <c r="BV28" i="17" s="1"/>
  <c r="AN28" i="17"/>
  <c r="BU28" i="17" s="1"/>
  <c r="AL28" i="17"/>
  <c r="BS28" i="17" s="1"/>
  <c r="AK28" i="17"/>
  <c r="BR28" i="17" s="1"/>
  <c r="BH27" i="17"/>
  <c r="CO27" i="17" s="1"/>
  <c r="BG27" i="17"/>
  <c r="CN27" i="17" s="1"/>
  <c r="BF27" i="17"/>
  <c r="CM27" i="17" s="1"/>
  <c r="BE27" i="17"/>
  <c r="CL27" i="17" s="1"/>
  <c r="BD27" i="17"/>
  <c r="CK27" i="17" s="1"/>
  <c r="BC27" i="17"/>
  <c r="CJ27" i="17" s="1"/>
  <c r="BB27" i="17"/>
  <c r="CI27" i="17" s="1"/>
  <c r="BA27" i="17"/>
  <c r="CH27" i="17" s="1"/>
  <c r="AZ27" i="17"/>
  <c r="CG27" i="17" s="1"/>
  <c r="AY27" i="17"/>
  <c r="CF27" i="17" s="1"/>
  <c r="AX27" i="17"/>
  <c r="CE27" i="17" s="1"/>
  <c r="AW27" i="17"/>
  <c r="CD27" i="17" s="1"/>
  <c r="AV27" i="17"/>
  <c r="CC27" i="17" s="1"/>
  <c r="AT27" i="17"/>
  <c r="CA27" i="17" s="1"/>
  <c r="AS27" i="17"/>
  <c r="BZ27" i="17" s="1"/>
  <c r="AR27" i="17"/>
  <c r="BY27" i="17" s="1"/>
  <c r="AP27" i="17"/>
  <c r="BW27" i="17" s="1"/>
  <c r="AO27" i="17"/>
  <c r="BV27" i="17" s="1"/>
  <c r="AN27" i="17"/>
  <c r="BU27" i="17" s="1"/>
  <c r="AL27" i="17"/>
  <c r="BS27" i="17" s="1"/>
  <c r="AK27" i="17"/>
  <c r="BR27" i="17" s="1"/>
  <c r="BI26" i="17"/>
  <c r="CP26" i="17" s="1"/>
  <c r="BK26" i="17"/>
  <c r="CR26" i="17" s="1"/>
  <c r="BJ26" i="17"/>
  <c r="CQ26" i="17" s="1"/>
  <c r="BL25" i="17"/>
  <c r="CS25" i="17" s="1"/>
  <c r="BK25" i="17"/>
  <c r="CR25" i="17" s="1"/>
  <c r="BJ25" i="17"/>
  <c r="CQ25" i="17" s="1"/>
  <c r="BI24" i="17"/>
  <c r="CP24" i="17" s="1"/>
  <c r="BL24" i="17"/>
  <c r="CS24" i="17" s="1"/>
  <c r="BK24" i="17"/>
  <c r="CR24" i="17" s="1"/>
  <c r="BI23" i="17"/>
  <c r="CP23" i="17" s="1"/>
  <c r="BL23" i="17"/>
  <c r="CS23" i="17" s="1"/>
  <c r="BK23" i="17"/>
  <c r="CR23" i="17" s="1"/>
  <c r="BJ23" i="17"/>
  <c r="CQ23" i="17" s="1"/>
  <c r="BI22" i="17"/>
  <c r="CP22" i="17" s="1"/>
  <c r="BK22" i="17"/>
  <c r="CR22" i="17" s="1"/>
  <c r="BJ22" i="17"/>
  <c r="CQ22" i="17" s="1"/>
  <c r="BJ21" i="17"/>
  <c r="CQ21" i="17" s="1"/>
  <c r="BI21" i="17"/>
  <c r="CP21" i="17" s="1"/>
  <c r="BL21" i="17"/>
  <c r="CS21" i="17" s="1"/>
  <c r="BK21" i="17"/>
  <c r="CR21" i="17" s="1"/>
  <c r="BJ20" i="17"/>
  <c r="CQ20" i="17" s="1"/>
  <c r="BI20" i="17"/>
  <c r="CP20" i="17" s="1"/>
  <c r="BL20" i="17"/>
  <c r="CS20" i="17" s="1"/>
  <c r="BK20" i="17"/>
  <c r="CR20" i="17" s="1"/>
  <c r="BL19" i="17"/>
  <c r="CS19" i="17" s="1"/>
  <c r="BJ19" i="17"/>
  <c r="CQ19" i="17" s="1"/>
  <c r="BI19" i="17"/>
  <c r="CP19" i="17" s="1"/>
  <c r="BK18" i="17"/>
  <c r="CR18" i="17" s="1"/>
  <c r="BJ18" i="17"/>
  <c r="CQ18" i="17" s="1"/>
  <c r="BI18" i="17"/>
  <c r="CP18" i="17" s="1"/>
  <c r="BL17" i="17"/>
  <c r="CS17" i="17" s="1"/>
  <c r="BK17" i="17"/>
  <c r="CR17" i="17" s="1"/>
  <c r="BJ17" i="17"/>
  <c r="CQ17" i="17" s="1"/>
  <c r="BL16" i="17"/>
  <c r="CS16" i="17" s="1"/>
  <c r="BI16" i="17"/>
  <c r="CP16" i="17" s="1"/>
  <c r="BK16" i="17"/>
  <c r="CR16" i="17" s="1"/>
  <c r="BJ15" i="17"/>
  <c r="CQ15" i="17" s="1"/>
  <c r="BI15" i="17"/>
  <c r="CP15" i="17" s="1"/>
  <c r="BL15" i="17"/>
  <c r="CS15" i="17" s="1"/>
  <c r="BK14" i="17"/>
  <c r="CR14" i="17" s="1"/>
  <c r="BJ14" i="17"/>
  <c r="CQ14" i="17" s="1"/>
  <c r="BI14" i="17"/>
  <c r="CP14" i="17" s="1"/>
  <c r="BJ13" i="17"/>
  <c r="CQ13" i="17" s="1"/>
  <c r="BL13" i="17"/>
  <c r="CS13" i="17" s="1"/>
  <c r="BK13" i="17"/>
  <c r="CR13" i="17" s="1"/>
  <c r="BI13" i="17"/>
  <c r="CP13" i="17" s="1"/>
  <c r="BK12" i="17"/>
  <c r="CR12" i="17" s="1"/>
  <c r="BL12" i="17"/>
  <c r="CS12" i="17" s="1"/>
  <c r="BJ12" i="17"/>
  <c r="CQ12" i="17" s="1"/>
  <c r="BI12" i="17"/>
  <c r="CP12" i="17" s="1"/>
  <c r="BL11" i="17"/>
  <c r="CS11" i="17" s="1"/>
  <c r="BK11" i="17"/>
  <c r="CR11" i="17" s="1"/>
  <c r="BJ11" i="17"/>
  <c r="CQ11" i="17" s="1"/>
  <c r="BI11" i="17"/>
  <c r="CP11" i="17" s="1"/>
  <c r="BI10" i="17"/>
  <c r="CP10" i="17" s="1"/>
  <c r="BK10" i="17"/>
  <c r="CR10" i="17" s="1"/>
  <c r="BJ10" i="17"/>
  <c r="CQ10" i="17" s="1"/>
  <c r="BJ9" i="17"/>
  <c r="CQ9" i="17" s="1"/>
  <c r="BL9" i="17"/>
  <c r="CS9" i="17" s="1"/>
  <c r="BK9" i="17"/>
  <c r="CR9" i="17" s="1"/>
  <c r="BI9" i="17"/>
  <c r="CP9" i="17" s="1"/>
  <c r="BI8" i="17"/>
  <c r="CP8" i="17" s="1"/>
  <c r="BL8" i="17"/>
  <c r="CS8" i="17" s="1"/>
  <c r="BK8" i="17"/>
  <c r="CR8" i="17" s="1"/>
  <c r="BL7" i="17"/>
  <c r="CS7" i="17" s="1"/>
  <c r="BK7" i="17"/>
  <c r="CR7" i="17" s="1"/>
  <c r="BJ7" i="17"/>
  <c r="CQ7" i="17" s="1"/>
  <c r="BI7" i="17"/>
  <c r="CP7" i="17" s="1"/>
  <c r="BK6" i="17"/>
  <c r="CR6" i="17" s="1"/>
  <c r="BJ6" i="17"/>
  <c r="CQ6" i="17" s="1"/>
  <c r="BI6" i="17"/>
  <c r="CP6" i="17" s="1"/>
  <c r="BL5" i="17"/>
  <c r="CS5" i="17" s="1"/>
  <c r="BK5" i="17"/>
  <c r="CR5" i="17" s="1"/>
  <c r="BJ5" i="17"/>
  <c r="CQ5" i="17" s="1"/>
  <c r="BL4" i="17"/>
  <c r="CS4" i="17" s="1"/>
  <c r="BI4" i="17"/>
  <c r="CP4" i="17" s="1"/>
  <c r="BK4" i="17"/>
  <c r="CR4" i="17" s="1"/>
  <c r="BL3" i="17"/>
  <c r="CS3" i="17" s="1"/>
  <c r="BI3" i="17"/>
  <c r="CP3" i="17" s="1"/>
  <c r="BJ3" i="17"/>
  <c r="CQ3" i="17" s="1"/>
  <c r="CY23" i="17" l="1"/>
  <c r="CY24" i="17" s="1"/>
  <c r="CY21" i="17"/>
  <c r="AN37" i="17"/>
  <c r="BU37" i="17" s="1"/>
  <c r="AL38" i="17"/>
  <c r="AT38" i="17"/>
  <c r="BB38" i="17"/>
  <c r="AY38" i="17"/>
  <c r="BG38" i="17"/>
  <c r="AM38" i="17"/>
  <c r="AU38" i="17"/>
  <c r="BC38" i="17"/>
  <c r="AQ38" i="17"/>
  <c r="AP38" i="17"/>
  <c r="AX38" i="17"/>
  <c r="BF38" i="17"/>
  <c r="BD5" i="17"/>
  <c r="CK5" i="17" s="1"/>
  <c r="BA6" i="17"/>
  <c r="CH6" i="17" s="1"/>
  <c r="AY7" i="17"/>
  <c r="CF7" i="17" s="1"/>
  <c r="AV8" i="17"/>
  <c r="CC8" i="17" s="1"/>
  <c r="AS9" i="17"/>
  <c r="BZ9" i="17" s="1"/>
  <c r="AQ10" i="17"/>
  <c r="BX10" i="17" s="1"/>
  <c r="AO11" i="17"/>
  <c r="BV11" i="17" s="1"/>
  <c r="BE13" i="17"/>
  <c r="CL13" i="17" s="1"/>
  <c r="AR26" i="17"/>
  <c r="BY26" i="17" s="1"/>
  <c r="BC4" i="17"/>
  <c r="CJ4" i="17" s="1"/>
  <c r="AZ5" i="17"/>
  <c r="CG5" i="17" s="1"/>
  <c r="AU7" i="17"/>
  <c r="CB7" i="17" s="1"/>
  <c r="AR8" i="17"/>
  <c r="BY8" i="17" s="1"/>
  <c r="AO9" i="17"/>
  <c r="BV9" i="17" s="1"/>
  <c r="BH10" i="17"/>
  <c r="CO10" i="17" s="1"/>
  <c r="AQ12" i="17"/>
  <c r="BX12" i="17" s="1"/>
  <c r="BA18" i="17"/>
  <c r="CH18" i="17" s="1"/>
  <c r="AS21" i="17"/>
  <c r="BZ21" i="17" s="1"/>
  <c r="AR25" i="17"/>
  <c r="BY25" i="17" s="1"/>
  <c r="BE26" i="17"/>
  <c r="CL26" i="17" s="1"/>
  <c r="AW25" i="17"/>
  <c r="CD25" i="17" s="1"/>
  <c r="BE24" i="17"/>
  <c r="CL24" i="17" s="1"/>
  <c r="AO24" i="17"/>
  <c r="BV24" i="17" s="1"/>
  <c r="AP24" i="17"/>
  <c r="BW24" i="17" s="1"/>
  <c r="BF22" i="17"/>
  <c r="CM22" i="17" s="1"/>
  <c r="AN22" i="17"/>
  <c r="BU22" i="17" s="1"/>
  <c r="AV21" i="17"/>
  <c r="CC21" i="17" s="1"/>
  <c r="BD20" i="17"/>
  <c r="CK20" i="17" s="1"/>
  <c r="AV19" i="17"/>
  <c r="CC19" i="17" s="1"/>
  <c r="AN18" i="17"/>
  <c r="BU18" i="17" s="1"/>
  <c r="AV17" i="17"/>
  <c r="CC17" i="17" s="1"/>
  <c r="BD16" i="17"/>
  <c r="CK16" i="17" s="1"/>
  <c r="AV15" i="17"/>
  <c r="CC15" i="17" s="1"/>
  <c r="AV13" i="17"/>
  <c r="CC13" i="17" s="1"/>
  <c r="BD12" i="17"/>
  <c r="CK12" i="17" s="1"/>
  <c r="AV26" i="17"/>
  <c r="CC26" i="17" s="1"/>
  <c r="AN25" i="17"/>
  <c r="BU25" i="17" s="1"/>
  <c r="BD23" i="17"/>
  <c r="CK23" i="17" s="1"/>
  <c r="AZ22" i="17"/>
  <c r="CG22" i="17" s="1"/>
  <c r="BG21" i="17"/>
  <c r="CN21" i="17" s="1"/>
  <c r="AQ21" i="17"/>
  <c r="BX21" i="17" s="1"/>
  <c r="AY20" i="17"/>
  <c r="CF20" i="17" s="1"/>
  <c r="BG19" i="17"/>
  <c r="CN19" i="17" s="1"/>
  <c r="AQ19" i="17"/>
  <c r="BX19" i="17" s="1"/>
  <c r="AY18" i="17"/>
  <c r="CF18" i="17" s="1"/>
  <c r="BG17" i="17"/>
  <c r="CN17" i="17" s="1"/>
  <c r="AY16" i="17"/>
  <c r="CF16" i="17" s="1"/>
  <c r="BG15" i="17"/>
  <c r="CN15" i="17" s="1"/>
  <c r="AQ15" i="17"/>
  <c r="BX15" i="17" s="1"/>
  <c r="AY14" i="17"/>
  <c r="CF14" i="17" s="1"/>
  <c r="BG13" i="17"/>
  <c r="CN13" i="17" s="1"/>
  <c r="AT24" i="17"/>
  <c r="CA24" i="17" s="1"/>
  <c r="AL23" i="17"/>
  <c r="BS23" i="17" s="1"/>
  <c r="AX21" i="17"/>
  <c r="CE21" i="17" s="1"/>
  <c r="BF20" i="17"/>
  <c r="CM20" i="17" s="1"/>
  <c r="AP20" i="17"/>
  <c r="BW20" i="17" s="1"/>
  <c r="AX19" i="17"/>
  <c r="CE19" i="17" s="1"/>
  <c r="BF18" i="17"/>
  <c r="CM18" i="17" s="1"/>
  <c r="AP18" i="17"/>
  <c r="BW18" i="17" s="1"/>
  <c r="AX17" i="17"/>
  <c r="CE17" i="17" s="1"/>
  <c r="AP16" i="17"/>
  <c r="BW16" i="17" s="1"/>
  <c r="AX15" i="17"/>
  <c r="CE15" i="17" s="1"/>
  <c r="BF14" i="17"/>
  <c r="CM14" i="17" s="1"/>
  <c r="AP14" i="17"/>
  <c r="BW14" i="17" s="1"/>
  <c r="BF13" i="17"/>
  <c r="CM13" i="17" s="1"/>
  <c r="AX13" i="17"/>
  <c r="CE13" i="17" s="1"/>
  <c r="BB12" i="17"/>
  <c r="CI12" i="17" s="1"/>
  <c r="AT12" i="17"/>
  <c r="CA12" i="17" s="1"/>
  <c r="AP12" i="17"/>
  <c r="BW12" i="17" s="1"/>
  <c r="AX11" i="17"/>
  <c r="CE11" i="17" s="1"/>
  <c r="AP11" i="17"/>
  <c r="BW11" i="17" s="1"/>
  <c r="BF10" i="17"/>
  <c r="CM10" i="17" s="1"/>
  <c r="AP10" i="17"/>
  <c r="BW10" i="17" s="1"/>
  <c r="AL10" i="17"/>
  <c r="BS10" i="17" s="1"/>
  <c r="BB9" i="17"/>
  <c r="CI9" i="17" s="1"/>
  <c r="AX9" i="17"/>
  <c r="CE9" i="17" s="1"/>
  <c r="AP9" i="17"/>
  <c r="BW9" i="17" s="1"/>
  <c r="BF8" i="17"/>
  <c r="CM8" i="17" s="1"/>
  <c r="AX8" i="17"/>
  <c r="CE8" i="17" s="1"/>
  <c r="AP8" i="17"/>
  <c r="BW8" i="17" s="1"/>
  <c r="BF7" i="17"/>
  <c r="CM7" i="17" s="1"/>
  <c r="AX7" i="17"/>
  <c r="CE7" i="17" s="1"/>
  <c r="AP7" i="17"/>
  <c r="BW7" i="17" s="1"/>
  <c r="BF6" i="17"/>
  <c r="CM6" i="17" s="1"/>
  <c r="AX6" i="17"/>
  <c r="CE6" i="17" s="1"/>
  <c r="AP6" i="17"/>
  <c r="BW6" i="17" s="1"/>
  <c r="BF5" i="17"/>
  <c r="CM5" i="17" s="1"/>
  <c r="AX5" i="17"/>
  <c r="CE5" i="17" s="1"/>
  <c r="AP5" i="17"/>
  <c r="BW5" i="17" s="1"/>
  <c r="BF4" i="17"/>
  <c r="CM4" i="17" s="1"/>
  <c r="BB4" i="17"/>
  <c r="CI4" i="17" s="1"/>
  <c r="AX4" i="17"/>
  <c r="CE4" i="17" s="1"/>
  <c r="AP4" i="17"/>
  <c r="BW4" i="17" s="1"/>
  <c r="AX3" i="17"/>
  <c r="AN4" i="17"/>
  <c r="BU4" i="17" s="1"/>
  <c r="BD6" i="17"/>
  <c r="CK6" i="17" s="1"/>
  <c r="AQ7" i="17"/>
  <c r="BX7" i="17" s="1"/>
  <c r="BA7" i="17"/>
  <c r="CH7" i="17" s="1"/>
  <c r="AN8" i="17"/>
  <c r="BU8" i="17" s="1"/>
  <c r="AY8" i="17"/>
  <c r="CF8" i="17" s="1"/>
  <c r="AV9" i="17"/>
  <c r="CC9" i="17" s="1"/>
  <c r="AS10" i="17"/>
  <c r="BZ10" i="17" s="1"/>
  <c r="AS11" i="17"/>
  <c r="BZ11" i="17" s="1"/>
  <c r="BA12" i="17"/>
  <c r="CH12" i="17" s="1"/>
  <c r="AO14" i="17"/>
  <c r="BV14" i="17" s="1"/>
  <c r="BE16" i="17"/>
  <c r="CL16" i="17" s="1"/>
  <c r="AW19" i="17"/>
  <c r="CD19" i="17" s="1"/>
  <c r="AO22" i="17"/>
  <c r="BV22" i="17" s="1"/>
  <c r="BH26" i="17"/>
  <c r="CO26" i="17" s="1"/>
  <c r="AZ40" i="17"/>
  <c r="CG40" i="17" s="1"/>
  <c r="AK40" i="17"/>
  <c r="BR40" i="17" s="1"/>
  <c r="BB40" i="17"/>
  <c r="CI40" i="17" s="1"/>
  <c r="AL40" i="17"/>
  <c r="BS40" i="17" s="1"/>
  <c r="AR32" i="17"/>
  <c r="BY32" i="17" s="1"/>
  <c r="BH32" i="17"/>
  <c r="CO32" i="17" s="1"/>
  <c r="AS32" i="17"/>
  <c r="BZ32" i="17" s="1"/>
  <c r="AO38" i="17"/>
  <c r="AK39" i="17"/>
  <c r="BR39" i="17" s="1"/>
  <c r="AZ39" i="17"/>
  <c r="CG39" i="17" s="1"/>
  <c r="AP32" i="17"/>
  <c r="BW32" i="17" s="1"/>
  <c r="AO39" i="17"/>
  <c r="BV39" i="17" s="1"/>
  <c r="AL4" i="17"/>
  <c r="BS4" i="17" s="1"/>
  <c r="AT4" i="17"/>
  <c r="CA4" i="17" s="1"/>
  <c r="AL5" i="17"/>
  <c r="BS5" i="17" s="1"/>
  <c r="AT5" i="17"/>
  <c r="CA5" i="17" s="1"/>
  <c r="BB5" i="17"/>
  <c r="CI5" i="17" s="1"/>
  <c r="AT6" i="17"/>
  <c r="CA6" i="17" s="1"/>
  <c r="AL7" i="17"/>
  <c r="BS7" i="17" s="1"/>
  <c r="BB7" i="17"/>
  <c r="CI7" i="17" s="1"/>
  <c r="AT8" i="17"/>
  <c r="CA8" i="17" s="1"/>
  <c r="AL9" i="17"/>
  <c r="BS9" i="17" s="1"/>
  <c r="AT10" i="17"/>
  <c r="CA10" i="17" s="1"/>
  <c r="BB10" i="17"/>
  <c r="CI10" i="17" s="1"/>
  <c r="AQ11" i="17"/>
  <c r="BX11" i="17" s="1"/>
  <c r="BF11" i="17"/>
  <c r="CM11" i="17" s="1"/>
  <c r="AW12" i="17"/>
  <c r="CD12" i="17" s="1"/>
  <c r="AL14" i="17"/>
  <c r="BS14" i="17" s="1"/>
  <c r="AQ16" i="17"/>
  <c r="BX16" i="17" s="1"/>
  <c r="AQ4" i="17"/>
  <c r="BX4" i="17" s="1"/>
  <c r="BG4" i="17"/>
  <c r="CN4" i="17" s="1"/>
  <c r="AY5" i="17"/>
  <c r="CF5" i="17" s="1"/>
  <c r="AU6" i="17"/>
  <c r="CB6" i="17" s="1"/>
  <c r="AM9" i="17"/>
  <c r="BT9" i="17" s="1"/>
  <c r="BF9" i="17"/>
  <c r="CM9" i="17" s="1"/>
  <c r="AO10" i="17"/>
  <c r="BV10" i="17" s="1"/>
  <c r="AL11" i="17"/>
  <c r="BS11" i="17" s="1"/>
  <c r="AT11" i="17"/>
  <c r="CA11" i="17" s="1"/>
  <c r="AX12" i="17"/>
  <c r="CE12" i="17" s="1"/>
  <c r="AP13" i="17"/>
  <c r="BW13" i="17" s="1"/>
  <c r="AX14" i="17"/>
  <c r="CE14" i="17" s="1"/>
  <c r="AW16" i="17"/>
  <c r="CD16" i="17" s="1"/>
  <c r="AQ18" i="17"/>
  <c r="BX18" i="17" s="1"/>
  <c r="BB26" i="17"/>
  <c r="CI26" i="17" s="1"/>
  <c r="AL26" i="17"/>
  <c r="BS26" i="17" s="1"/>
  <c r="BB25" i="17"/>
  <c r="CI25" i="17" s="1"/>
  <c r="AL25" i="17"/>
  <c r="BS25" i="17" s="1"/>
  <c r="BB23" i="17"/>
  <c r="CI23" i="17" s="1"/>
  <c r="AT22" i="17"/>
  <c r="CA22" i="17" s="1"/>
  <c r="AW26" i="17"/>
  <c r="CD26" i="17" s="1"/>
  <c r="AW24" i="17"/>
  <c r="CD24" i="17" s="1"/>
  <c r="AZ21" i="17"/>
  <c r="CG21" i="17" s="1"/>
  <c r="AR21" i="17"/>
  <c r="BY21" i="17" s="1"/>
  <c r="AZ20" i="17"/>
  <c r="CG20" i="17" s="1"/>
  <c r="AZ19" i="17"/>
  <c r="CG19" i="17" s="1"/>
  <c r="BH18" i="17"/>
  <c r="CO18" i="17" s="1"/>
  <c r="AZ18" i="17"/>
  <c r="CG18" i="17" s="1"/>
  <c r="BH17" i="17"/>
  <c r="CO17" i="17" s="1"/>
  <c r="AZ17" i="17"/>
  <c r="CG17" i="17" s="1"/>
  <c r="BH16" i="17"/>
  <c r="CO16" i="17" s="1"/>
  <c r="AR16" i="17"/>
  <c r="BY16" i="17" s="1"/>
  <c r="BH15" i="17"/>
  <c r="CO15" i="17" s="1"/>
  <c r="AR15" i="17"/>
  <c r="BY15" i="17" s="1"/>
  <c r="AR14" i="17"/>
  <c r="BY14" i="17" s="1"/>
  <c r="AZ13" i="17"/>
  <c r="CG13" i="17" s="1"/>
  <c r="BH12" i="17"/>
  <c r="CO12" i="17" s="1"/>
  <c r="AZ12" i="17"/>
  <c r="CG12" i="17" s="1"/>
  <c r="BH11" i="17"/>
  <c r="CO11" i="17" s="1"/>
  <c r="AR11" i="17"/>
  <c r="BY11" i="17" s="1"/>
  <c r="AR10" i="17"/>
  <c r="BY10" i="17" s="1"/>
  <c r="AZ9" i="17"/>
  <c r="CG9" i="17" s="1"/>
  <c r="BD24" i="17"/>
  <c r="CK24" i="17" s="1"/>
  <c r="BH22" i="17"/>
  <c r="CO22" i="17" s="1"/>
  <c r="BC19" i="17"/>
  <c r="CJ19" i="17" s="1"/>
  <c r="AM17" i="17"/>
  <c r="BT17" i="17" s="1"/>
  <c r="AS15" i="17"/>
  <c r="BZ15" i="17" s="1"/>
  <c r="AU14" i="17"/>
  <c r="CB14" i="17" s="1"/>
  <c r="BF12" i="17"/>
  <c r="CM12" i="17" s="1"/>
  <c r="BC11" i="17"/>
  <c r="CJ11" i="17" s="1"/>
  <c r="BE8" i="17"/>
  <c r="CL8" i="17" s="1"/>
  <c r="AW8" i="17"/>
  <c r="CD8" i="17" s="1"/>
  <c r="AO8" i="17"/>
  <c r="BV8" i="17" s="1"/>
  <c r="BE6" i="17"/>
  <c r="CL6" i="17" s="1"/>
  <c r="AW6" i="17"/>
  <c r="CD6" i="17" s="1"/>
  <c r="AO6" i="17"/>
  <c r="BV6" i="17" s="1"/>
  <c r="AR22" i="17"/>
  <c r="BY22" i="17" s="1"/>
  <c r="BB21" i="17"/>
  <c r="CI21" i="17" s="1"/>
  <c r="BE20" i="17"/>
  <c r="CL20" i="17" s="1"/>
  <c r="AT20" i="17"/>
  <c r="CA20" i="17" s="1"/>
  <c r="AL19" i="17"/>
  <c r="BS19" i="17" s="1"/>
  <c r="AO18" i="17"/>
  <c r="BV18" i="17" s="1"/>
  <c r="BB17" i="17"/>
  <c r="CI17" i="17" s="1"/>
  <c r="AQ17" i="17"/>
  <c r="BX17" i="17" s="1"/>
  <c r="AT16" i="17"/>
  <c r="CA16" i="17" s="1"/>
  <c r="AT14" i="17"/>
  <c r="CA14" i="17" s="1"/>
  <c r="BB13" i="17"/>
  <c r="CI13" i="17" s="1"/>
  <c r="AQ13" i="17"/>
  <c r="BX13" i="17" s="1"/>
  <c r="AL13" i="17"/>
  <c r="BS13" i="17" s="1"/>
  <c r="AV23" i="17"/>
  <c r="CC23" i="17" s="1"/>
  <c r="BA21" i="17"/>
  <c r="CH21" i="17" s="1"/>
  <c r="BA17" i="17"/>
  <c r="CH17" i="17" s="1"/>
  <c r="AR4" i="17"/>
  <c r="BY4" i="17" s="1"/>
  <c r="BH4" i="17"/>
  <c r="CO4" i="17" s="1"/>
  <c r="AR5" i="17"/>
  <c r="BY5" i="17" s="1"/>
  <c r="AL6" i="17"/>
  <c r="BS6" i="17" s="1"/>
  <c r="AV6" i="17"/>
  <c r="CC6" i="17" s="1"/>
  <c r="BB6" i="17"/>
  <c r="CI6" i="17" s="1"/>
  <c r="BG6" i="17"/>
  <c r="CN6" i="17" s="1"/>
  <c r="AT7" i="17"/>
  <c r="CA7" i="17" s="1"/>
  <c r="AL8" i="17"/>
  <c r="BS8" i="17" s="1"/>
  <c r="AQ8" i="17"/>
  <c r="BX8" i="17" s="1"/>
  <c r="BB8" i="17"/>
  <c r="CI8" i="17" s="1"/>
  <c r="AN9" i="17"/>
  <c r="BU9" i="17" s="1"/>
  <c r="AT9" i="17"/>
  <c r="CA9" i="17" s="1"/>
  <c r="BA9" i="17"/>
  <c r="CH9" i="17" s="1"/>
  <c r="AX10" i="17"/>
  <c r="CE10" i="17" s="1"/>
  <c r="BE10" i="17"/>
  <c r="CL10" i="17" s="1"/>
  <c r="BB11" i="17"/>
  <c r="CI11" i="17" s="1"/>
  <c r="AL12" i="17"/>
  <c r="BS12" i="17" s="1"/>
  <c r="AY12" i="17"/>
  <c r="CF12" i="17" s="1"/>
  <c r="AT13" i="17"/>
  <c r="CA13" i="17" s="1"/>
  <c r="AQ14" i="17"/>
  <c r="BX14" i="17" s="1"/>
  <c r="BB14" i="17"/>
  <c r="CI14" i="17" s="1"/>
  <c r="BB16" i="17"/>
  <c r="CI16" i="17" s="1"/>
  <c r="AW18" i="17"/>
  <c r="CD18" i="17" s="1"/>
  <c r="AQ20" i="17"/>
  <c r="BX20" i="17" s="1"/>
  <c r="AR38" i="17"/>
  <c r="AK32" i="17"/>
  <c r="BR32" i="17" s="1"/>
  <c r="AO32" i="17"/>
  <c r="BV32" i="17" s="1"/>
  <c r="AW32" i="17"/>
  <c r="CD32" i="17" s="1"/>
  <c r="BA32" i="17"/>
  <c r="CH32" i="17" s="1"/>
  <c r="BE32" i="17"/>
  <c r="CL32" i="17" s="1"/>
  <c r="AQ40" i="17"/>
  <c r="BX40" i="17" s="1"/>
  <c r="AY40" i="17"/>
  <c r="CF40" i="17" s="1"/>
  <c r="BG40" i="17"/>
  <c r="CN40" i="17" s="1"/>
  <c r="AL32" i="17"/>
  <c r="BS32" i="17" s="1"/>
  <c r="AT32" i="17"/>
  <c r="CA32" i="17" s="1"/>
  <c r="AX32" i="17"/>
  <c r="CE32" i="17" s="1"/>
  <c r="BB32" i="17"/>
  <c r="CI32" i="17" s="1"/>
  <c r="AN40" i="17"/>
  <c r="BU40" i="17" s="1"/>
  <c r="BD40" i="17"/>
  <c r="CK40" i="17" s="1"/>
  <c r="AP15" i="17"/>
  <c r="BW15" i="17" s="1"/>
  <c r="BB15" i="17"/>
  <c r="CI15" i="17" s="1"/>
  <c r="AL16" i="17"/>
  <c r="BS16" i="17" s="1"/>
  <c r="AL17" i="17"/>
  <c r="BS17" i="17" s="1"/>
  <c r="AT17" i="17"/>
  <c r="CA17" i="17" s="1"/>
  <c r="AL18" i="17"/>
  <c r="BS18" i="17" s="1"/>
  <c r="AT18" i="17"/>
  <c r="CA18" i="17" s="1"/>
  <c r="BB18" i="17"/>
  <c r="CI18" i="17" s="1"/>
  <c r="AT19" i="17"/>
  <c r="CA19" i="17" s="1"/>
  <c r="BB19" i="17"/>
  <c r="CI19" i="17" s="1"/>
  <c r="AL20" i="17"/>
  <c r="BS20" i="17" s="1"/>
  <c r="BB20" i="17"/>
  <c r="CI20" i="17" s="1"/>
  <c r="AL21" i="17"/>
  <c r="BS21" i="17" s="1"/>
  <c r="AT21" i="17"/>
  <c r="CA21" i="17" s="1"/>
  <c r="AL22" i="17"/>
  <c r="BS22" i="17" s="1"/>
  <c r="BB22" i="17"/>
  <c r="CI22" i="17" s="1"/>
  <c r="AT23" i="17"/>
  <c r="CA23" i="17" s="1"/>
  <c r="AL24" i="17"/>
  <c r="BS24" i="17" s="1"/>
  <c r="AX24" i="17"/>
  <c r="CE24" i="17" s="1"/>
  <c r="BF24" i="17"/>
  <c r="CM24" i="17" s="1"/>
  <c r="AP25" i="17"/>
  <c r="BW25" i="17" s="1"/>
  <c r="AP26" i="17"/>
  <c r="BW26" i="17" s="1"/>
  <c r="AM4" i="17"/>
  <c r="BT4" i="17" s="1"/>
  <c r="AU4" i="17"/>
  <c r="CB4" i="17" s="1"/>
  <c r="AY4" i="17"/>
  <c r="CF4" i="17" s="1"/>
  <c r="AM5" i="17"/>
  <c r="BT5" i="17" s="1"/>
  <c r="AQ5" i="17"/>
  <c r="BX5" i="17" s="1"/>
  <c r="AU5" i="17"/>
  <c r="CB5" i="17" s="1"/>
  <c r="BC5" i="17"/>
  <c r="CJ5" i="17" s="1"/>
  <c r="BG5" i="17"/>
  <c r="CN5" i="17" s="1"/>
  <c r="AM6" i="17"/>
  <c r="BT6" i="17" s="1"/>
  <c r="AQ6" i="17"/>
  <c r="BX6" i="17" s="1"/>
  <c r="AY6" i="17"/>
  <c r="CF6" i="17" s="1"/>
  <c r="BC6" i="17"/>
  <c r="CJ6" i="17" s="1"/>
  <c r="AM7" i="17"/>
  <c r="BT7" i="17" s="1"/>
  <c r="BC7" i="17"/>
  <c r="CJ7" i="17" s="1"/>
  <c r="BG7" i="17"/>
  <c r="CN7" i="17" s="1"/>
  <c r="AM8" i="17"/>
  <c r="BT8" i="17" s="1"/>
  <c r="AU8" i="17"/>
  <c r="CB8" i="17" s="1"/>
  <c r="BC8" i="17"/>
  <c r="CJ8" i="17" s="1"/>
  <c r="BG8" i="17"/>
  <c r="CN8" i="17" s="1"/>
  <c r="AQ9" i="17"/>
  <c r="BX9" i="17" s="1"/>
  <c r="AU9" i="17"/>
  <c r="CB9" i="17" s="1"/>
  <c r="AY9" i="17"/>
  <c r="CF9" i="17" s="1"/>
  <c r="BC9" i="17"/>
  <c r="CJ9" i="17" s="1"/>
  <c r="BG9" i="17"/>
  <c r="CN9" i="17" s="1"/>
  <c r="AM10" i="17"/>
  <c r="BT10" i="17" s="1"/>
  <c r="AU10" i="17"/>
  <c r="CB10" i="17" s="1"/>
  <c r="AY10" i="17"/>
  <c r="CF10" i="17" s="1"/>
  <c r="BC10" i="17"/>
  <c r="CJ10" i="17" s="1"/>
  <c r="BG10" i="17"/>
  <c r="CN10" i="17" s="1"/>
  <c r="AM11" i="17"/>
  <c r="BT11" i="17" s="1"/>
  <c r="AU11" i="17"/>
  <c r="CB11" i="17" s="1"/>
  <c r="AY11" i="17"/>
  <c r="CF11" i="17" s="1"/>
  <c r="BG11" i="17"/>
  <c r="CN11" i="17" s="1"/>
  <c r="AM12" i="17"/>
  <c r="BT12" i="17" s="1"/>
  <c r="AU12" i="17"/>
  <c r="CB12" i="17" s="1"/>
  <c r="BC12" i="17"/>
  <c r="CJ12" i="17" s="1"/>
  <c r="BG12" i="17"/>
  <c r="CN12" i="17" s="1"/>
  <c r="AM13" i="17"/>
  <c r="BT13" i="17" s="1"/>
  <c r="AU13" i="17"/>
  <c r="CB13" i="17" s="1"/>
  <c r="AY13" i="17"/>
  <c r="CF13" i="17" s="1"/>
  <c r="BC13" i="17"/>
  <c r="CJ13" i="17" s="1"/>
  <c r="AM14" i="17"/>
  <c r="BT14" i="17" s="1"/>
  <c r="BC14" i="17"/>
  <c r="CJ14" i="17" s="1"/>
  <c r="BG14" i="17"/>
  <c r="CN14" i="17" s="1"/>
  <c r="AM15" i="17"/>
  <c r="BT15" i="17" s="1"/>
  <c r="AU15" i="17"/>
  <c r="CB15" i="17" s="1"/>
  <c r="AY15" i="17"/>
  <c r="CF15" i="17" s="1"/>
  <c r="BC15" i="17"/>
  <c r="CJ15" i="17" s="1"/>
  <c r="AM16" i="17"/>
  <c r="BT16" i="17" s="1"/>
  <c r="AU16" i="17"/>
  <c r="CB16" i="17" s="1"/>
  <c r="BC16" i="17"/>
  <c r="CJ16" i="17" s="1"/>
  <c r="BG16" i="17"/>
  <c r="CN16" i="17" s="1"/>
  <c r="AU17" i="17"/>
  <c r="CB17" i="17" s="1"/>
  <c r="AY17" i="17"/>
  <c r="CF17" i="17" s="1"/>
  <c r="BC17" i="17"/>
  <c r="CJ17" i="17" s="1"/>
  <c r="AM18" i="17"/>
  <c r="BT18" i="17" s="1"/>
  <c r="AU18" i="17"/>
  <c r="CB18" i="17" s="1"/>
  <c r="BC18" i="17"/>
  <c r="CJ18" i="17" s="1"/>
  <c r="BG18" i="17"/>
  <c r="CN18" i="17" s="1"/>
  <c r="AM19" i="17"/>
  <c r="BT19" i="17" s="1"/>
  <c r="AU19" i="17"/>
  <c r="CB19" i="17" s="1"/>
  <c r="AY19" i="17"/>
  <c r="CF19" i="17" s="1"/>
  <c r="AM20" i="17"/>
  <c r="BT20" i="17" s="1"/>
  <c r="AU20" i="17"/>
  <c r="CB20" i="17" s="1"/>
  <c r="BC20" i="17"/>
  <c r="CJ20" i="17" s="1"/>
  <c r="BG20" i="17"/>
  <c r="CN20" i="17" s="1"/>
  <c r="AM21" i="17"/>
  <c r="BT21" i="17" s="1"/>
  <c r="AU21" i="17"/>
  <c r="CB21" i="17" s="1"/>
  <c r="AY21" i="17"/>
  <c r="CF21" i="17" s="1"/>
  <c r="BC21" i="17"/>
  <c r="CJ21" i="17" s="1"/>
  <c r="AM22" i="17"/>
  <c r="BT22" i="17" s="1"/>
  <c r="AQ22" i="17"/>
  <c r="BX22" i="17" s="1"/>
  <c r="AU22" i="17"/>
  <c r="CB22" i="17" s="1"/>
  <c r="AY22" i="17"/>
  <c r="CF22" i="17" s="1"/>
  <c r="BC22" i="17"/>
  <c r="CJ22" i="17" s="1"/>
  <c r="BG22" i="17"/>
  <c r="CN22" i="17" s="1"/>
  <c r="AM23" i="17"/>
  <c r="BT23" i="17" s="1"/>
  <c r="AQ23" i="17"/>
  <c r="BX23" i="17" s="1"/>
  <c r="AU23" i="17"/>
  <c r="CB23" i="17" s="1"/>
  <c r="AY23" i="17"/>
  <c r="CF23" i="17" s="1"/>
  <c r="BC23" i="17"/>
  <c r="CJ23" i="17" s="1"/>
  <c r="BG23" i="17"/>
  <c r="CN23" i="17" s="1"/>
  <c r="AM24" i="17"/>
  <c r="BT24" i="17" s="1"/>
  <c r="AQ24" i="17"/>
  <c r="BX24" i="17" s="1"/>
  <c r="AU24" i="17"/>
  <c r="CB24" i="17" s="1"/>
  <c r="AY24" i="17"/>
  <c r="CF24" i="17" s="1"/>
  <c r="BC24" i="17"/>
  <c r="CJ24" i="17" s="1"/>
  <c r="BG24" i="17"/>
  <c r="CN24" i="17" s="1"/>
  <c r="AM25" i="17"/>
  <c r="BT25" i="17" s="1"/>
  <c r="AQ25" i="17"/>
  <c r="BX25" i="17" s="1"/>
  <c r="AU25" i="17"/>
  <c r="CB25" i="17" s="1"/>
  <c r="AY25" i="17"/>
  <c r="CF25" i="17" s="1"/>
  <c r="BC25" i="17"/>
  <c r="CJ25" i="17" s="1"/>
  <c r="BG25" i="17"/>
  <c r="CN25" i="17" s="1"/>
  <c r="AM26" i="17"/>
  <c r="BT26" i="17" s="1"/>
  <c r="AQ26" i="17"/>
  <c r="BX26" i="17" s="1"/>
  <c r="AU26" i="17"/>
  <c r="CB26" i="17" s="1"/>
  <c r="AY26" i="17"/>
  <c r="CF26" i="17" s="1"/>
  <c r="BC26" i="17"/>
  <c r="CJ26" i="17" s="1"/>
  <c r="BG26" i="17"/>
  <c r="CN26" i="17" s="1"/>
  <c r="AL15" i="17"/>
  <c r="BS15" i="17" s="1"/>
  <c r="AT15" i="17"/>
  <c r="CA15" i="17" s="1"/>
  <c r="BF15" i="17"/>
  <c r="CM15" i="17" s="1"/>
  <c r="AX16" i="17"/>
  <c r="CE16" i="17" s="1"/>
  <c r="BF16" i="17"/>
  <c r="CM16" i="17" s="1"/>
  <c r="AP17" i="17"/>
  <c r="BW17" i="17" s="1"/>
  <c r="BF17" i="17"/>
  <c r="CM17" i="17" s="1"/>
  <c r="AX18" i="17"/>
  <c r="CE18" i="17" s="1"/>
  <c r="AP19" i="17"/>
  <c r="BW19" i="17" s="1"/>
  <c r="BF19" i="17"/>
  <c r="CM19" i="17" s="1"/>
  <c r="AX20" i="17"/>
  <c r="CE20" i="17" s="1"/>
  <c r="AP21" i="17"/>
  <c r="BW21" i="17" s="1"/>
  <c r="BF21" i="17"/>
  <c r="CM21" i="17" s="1"/>
  <c r="AP22" i="17"/>
  <c r="BW22" i="17" s="1"/>
  <c r="AX22" i="17"/>
  <c r="CE22" i="17" s="1"/>
  <c r="AP23" i="17"/>
  <c r="BW23" i="17" s="1"/>
  <c r="AX23" i="17"/>
  <c r="CE23" i="17" s="1"/>
  <c r="BF23" i="17"/>
  <c r="CM23" i="17" s="1"/>
  <c r="BB24" i="17"/>
  <c r="CI24" i="17" s="1"/>
  <c r="AT25" i="17"/>
  <c r="CA25" i="17" s="1"/>
  <c r="AX25" i="17"/>
  <c r="CE25" i="17" s="1"/>
  <c r="BF25" i="17"/>
  <c r="CM25" i="17" s="1"/>
  <c r="AT26" i="17"/>
  <c r="CA26" i="17" s="1"/>
  <c r="AX26" i="17"/>
  <c r="CE26" i="17" s="1"/>
  <c r="BF26" i="17"/>
  <c r="CM26" i="17" s="1"/>
  <c r="AV4" i="17"/>
  <c r="CC4" i="17" s="1"/>
  <c r="BD4" i="17"/>
  <c r="CK4" i="17" s="1"/>
  <c r="AN6" i="17"/>
  <c r="BU6" i="17" s="1"/>
  <c r="AZ6" i="17"/>
  <c r="CG6" i="17" s="1"/>
  <c r="AN7" i="17"/>
  <c r="BU7" i="17" s="1"/>
  <c r="AV7" i="17"/>
  <c r="CC7" i="17" s="1"/>
  <c r="BH7" i="17"/>
  <c r="CO7" i="17" s="1"/>
  <c r="BD8" i="17"/>
  <c r="CK8" i="17" s="1"/>
  <c r="AR9" i="17"/>
  <c r="BY9" i="17" s="1"/>
  <c r="BH9" i="17"/>
  <c r="CO9" i="17" s="1"/>
  <c r="AV10" i="17"/>
  <c r="CC10" i="17" s="1"/>
  <c r="AZ11" i="17"/>
  <c r="CG11" i="17" s="1"/>
  <c r="AN12" i="17"/>
  <c r="BU12" i="17" s="1"/>
  <c r="AV12" i="17"/>
  <c r="CC12" i="17" s="1"/>
  <c r="AR13" i="17"/>
  <c r="BY13" i="17" s="1"/>
  <c r="BD13" i="17"/>
  <c r="CK13" i="17" s="1"/>
  <c r="AN14" i="17"/>
  <c r="BU14" i="17" s="1"/>
  <c r="AV14" i="17"/>
  <c r="CC14" i="17" s="1"/>
  <c r="BH14" i="17"/>
  <c r="CO14" i="17" s="1"/>
  <c r="BD15" i="17"/>
  <c r="CK15" i="17" s="1"/>
  <c r="AZ16" i="17"/>
  <c r="CG16" i="17" s="1"/>
  <c r="AV18" i="17"/>
  <c r="CC18" i="17" s="1"/>
  <c r="BD19" i="17"/>
  <c r="CK19" i="17" s="1"/>
  <c r="AR20" i="17"/>
  <c r="BY20" i="17" s="1"/>
  <c r="AN21" i="17"/>
  <c r="BU21" i="17" s="1"/>
  <c r="BH21" i="17"/>
  <c r="CO21" i="17" s="1"/>
  <c r="BD22" i="17"/>
  <c r="CK22" i="17" s="1"/>
  <c r="AR23" i="17"/>
  <c r="BY23" i="17" s="1"/>
  <c r="AZ23" i="17"/>
  <c r="CG23" i="17" s="1"/>
  <c r="AN24" i="17"/>
  <c r="BU24" i="17" s="1"/>
  <c r="AV24" i="17"/>
  <c r="CC24" i="17" s="1"/>
  <c r="AZ25" i="17"/>
  <c r="CG25" i="17" s="1"/>
  <c r="BH25" i="17"/>
  <c r="CO25" i="17" s="1"/>
  <c r="AZ26" i="17"/>
  <c r="CG26" i="17" s="1"/>
  <c r="AP3" i="17"/>
  <c r="AT3" i="17"/>
  <c r="BB3" i="17"/>
  <c r="BF3" i="17"/>
  <c r="AZ4" i="17"/>
  <c r="CG4" i="17" s="1"/>
  <c r="AN5" i="17"/>
  <c r="BU5" i="17" s="1"/>
  <c r="AV5" i="17"/>
  <c r="CC5" i="17" s="1"/>
  <c r="BH5" i="17"/>
  <c r="CO5" i="17" s="1"/>
  <c r="AR6" i="17"/>
  <c r="BY6" i="17" s="1"/>
  <c r="BH6" i="17"/>
  <c r="CO6" i="17" s="1"/>
  <c r="AR7" i="17"/>
  <c r="BY7" i="17" s="1"/>
  <c r="AZ7" i="17"/>
  <c r="CG7" i="17" s="1"/>
  <c r="BD7" i="17"/>
  <c r="CK7" i="17" s="1"/>
  <c r="AZ8" i="17"/>
  <c r="CG8" i="17" s="1"/>
  <c r="BH8" i="17"/>
  <c r="CO8" i="17" s="1"/>
  <c r="BD9" i="17"/>
  <c r="CK9" i="17" s="1"/>
  <c r="AN10" i="17"/>
  <c r="BU10" i="17" s="1"/>
  <c r="AZ10" i="17"/>
  <c r="CG10" i="17" s="1"/>
  <c r="BD10" i="17"/>
  <c r="CK10" i="17" s="1"/>
  <c r="AN11" i="17"/>
  <c r="BU11" i="17" s="1"/>
  <c r="AV11" i="17"/>
  <c r="CC11" i="17" s="1"/>
  <c r="BD11" i="17"/>
  <c r="CK11" i="17" s="1"/>
  <c r="AR12" i="17"/>
  <c r="BY12" i="17" s="1"/>
  <c r="AN13" i="17"/>
  <c r="BU13" i="17" s="1"/>
  <c r="BH13" i="17"/>
  <c r="CO13" i="17" s="1"/>
  <c r="AZ14" i="17"/>
  <c r="CG14" i="17" s="1"/>
  <c r="BD14" i="17"/>
  <c r="CK14" i="17" s="1"/>
  <c r="AN15" i="17"/>
  <c r="BU15" i="17" s="1"/>
  <c r="AZ15" i="17"/>
  <c r="CG15" i="17" s="1"/>
  <c r="AN16" i="17"/>
  <c r="BU16" i="17" s="1"/>
  <c r="AV16" i="17"/>
  <c r="CC16" i="17" s="1"/>
  <c r="AN17" i="17"/>
  <c r="BU17" i="17" s="1"/>
  <c r="AR17" i="17"/>
  <c r="BY17" i="17" s="1"/>
  <c r="BD17" i="17"/>
  <c r="CK17" i="17" s="1"/>
  <c r="AR18" i="17"/>
  <c r="BY18" i="17" s="1"/>
  <c r="BD18" i="17"/>
  <c r="CK18" i="17" s="1"/>
  <c r="AN19" i="17"/>
  <c r="BU19" i="17" s="1"/>
  <c r="AR19" i="17"/>
  <c r="BY19" i="17" s="1"/>
  <c r="BH19" i="17"/>
  <c r="CO19" i="17" s="1"/>
  <c r="AN20" i="17"/>
  <c r="BU20" i="17" s="1"/>
  <c r="AV20" i="17"/>
  <c r="CC20" i="17" s="1"/>
  <c r="BH20" i="17"/>
  <c r="CO20" i="17" s="1"/>
  <c r="BD21" i="17"/>
  <c r="CK21" i="17" s="1"/>
  <c r="AV22" i="17"/>
  <c r="CC22" i="17" s="1"/>
  <c r="AN23" i="17"/>
  <c r="BU23" i="17" s="1"/>
  <c r="BH23" i="17"/>
  <c r="CO23" i="17" s="1"/>
  <c r="AR24" i="17"/>
  <c r="BY24" i="17" s="1"/>
  <c r="AZ24" i="17"/>
  <c r="CG24" i="17" s="1"/>
  <c r="BH24" i="17"/>
  <c r="CO24" i="17" s="1"/>
  <c r="AV25" i="17"/>
  <c r="CC25" i="17" s="1"/>
  <c r="BD25" i="17"/>
  <c r="CK25" i="17" s="1"/>
  <c r="AN26" i="17"/>
  <c r="BU26" i="17" s="1"/>
  <c r="BD26" i="17"/>
  <c r="CK26" i="17" s="1"/>
  <c r="AL3" i="17"/>
  <c r="AO4" i="17"/>
  <c r="BV4" i="17" s="1"/>
  <c r="AS4" i="17"/>
  <c r="BZ4" i="17" s="1"/>
  <c r="AW4" i="17"/>
  <c r="CD4" i="17" s="1"/>
  <c r="BA4" i="17"/>
  <c r="CH4" i="17" s="1"/>
  <c r="BE4" i="17"/>
  <c r="CL4" i="17" s="1"/>
  <c r="AO5" i="17"/>
  <c r="BV5" i="17" s="1"/>
  <c r="AS5" i="17"/>
  <c r="BZ5" i="17" s="1"/>
  <c r="AW5" i="17"/>
  <c r="CD5" i="17" s="1"/>
  <c r="BA5" i="17"/>
  <c r="CH5" i="17" s="1"/>
  <c r="BE5" i="17"/>
  <c r="CL5" i="17" s="1"/>
  <c r="AS6" i="17"/>
  <c r="BZ6" i="17" s="1"/>
  <c r="AO7" i="17"/>
  <c r="BV7" i="17" s="1"/>
  <c r="AS7" i="17"/>
  <c r="BZ7" i="17" s="1"/>
  <c r="AW7" i="17"/>
  <c r="CD7" i="17" s="1"/>
  <c r="BE7" i="17"/>
  <c r="CL7" i="17" s="1"/>
  <c r="AS8" i="17"/>
  <c r="BZ8" i="17" s="1"/>
  <c r="BA8" i="17"/>
  <c r="CH8" i="17" s="1"/>
  <c r="AW9" i="17"/>
  <c r="CD9" i="17" s="1"/>
  <c r="BE9" i="17"/>
  <c r="CL9" i="17" s="1"/>
  <c r="AW10" i="17"/>
  <c r="CD10" i="17" s="1"/>
  <c r="BA10" i="17"/>
  <c r="CH10" i="17" s="1"/>
  <c r="AW11" i="17"/>
  <c r="CD11" i="17" s="1"/>
  <c r="BA11" i="17"/>
  <c r="CH11" i="17" s="1"/>
  <c r="BE11" i="17"/>
  <c r="CL11" i="17" s="1"/>
  <c r="AO12" i="17"/>
  <c r="BV12" i="17" s="1"/>
  <c r="AS12" i="17"/>
  <c r="BZ12" i="17" s="1"/>
  <c r="BE12" i="17"/>
  <c r="CL12" i="17" s="1"/>
  <c r="AO13" i="17"/>
  <c r="BV13" i="17" s="1"/>
  <c r="AS13" i="17"/>
  <c r="BZ13" i="17" s="1"/>
  <c r="AW13" i="17"/>
  <c r="CD13" i="17" s="1"/>
  <c r="BA13" i="17"/>
  <c r="CH13" i="17" s="1"/>
  <c r="AS14" i="17"/>
  <c r="BZ14" i="17" s="1"/>
  <c r="AW14" i="17"/>
  <c r="CD14" i="17" s="1"/>
  <c r="BA14" i="17"/>
  <c r="CH14" i="17" s="1"/>
  <c r="BE14" i="17"/>
  <c r="CL14" i="17" s="1"/>
  <c r="AO15" i="17"/>
  <c r="BV15" i="17" s="1"/>
  <c r="AW15" i="17"/>
  <c r="CD15" i="17" s="1"/>
  <c r="BA15" i="17"/>
  <c r="CH15" i="17" s="1"/>
  <c r="BE15" i="17"/>
  <c r="CL15" i="17" s="1"/>
  <c r="AO16" i="17"/>
  <c r="BV16" i="17" s="1"/>
  <c r="AS16" i="17"/>
  <c r="BZ16" i="17" s="1"/>
  <c r="BA16" i="17"/>
  <c r="CH16" i="17" s="1"/>
  <c r="AO17" i="17"/>
  <c r="BV17" i="17" s="1"/>
  <c r="AS17" i="17"/>
  <c r="BZ17" i="17" s="1"/>
  <c r="AW17" i="17"/>
  <c r="CD17" i="17" s="1"/>
  <c r="BE17" i="17"/>
  <c r="CL17" i="17" s="1"/>
  <c r="AS18" i="17"/>
  <c r="BZ18" i="17" s="1"/>
  <c r="BE18" i="17"/>
  <c r="CL18" i="17" s="1"/>
  <c r="AO19" i="17"/>
  <c r="BV19" i="17" s="1"/>
  <c r="AS19" i="17"/>
  <c r="BZ19" i="17" s="1"/>
  <c r="BA19" i="17"/>
  <c r="CH19" i="17" s="1"/>
  <c r="BE19" i="17"/>
  <c r="CL19" i="17" s="1"/>
  <c r="AO20" i="17"/>
  <c r="BV20" i="17" s="1"/>
  <c r="AS20" i="17"/>
  <c r="BZ20" i="17" s="1"/>
  <c r="AW20" i="17"/>
  <c r="CD20" i="17" s="1"/>
  <c r="BA20" i="17"/>
  <c r="CH20" i="17" s="1"/>
  <c r="AO21" i="17"/>
  <c r="BV21" i="17" s="1"/>
  <c r="AW21" i="17"/>
  <c r="CD21" i="17" s="1"/>
  <c r="BE21" i="17"/>
  <c r="CL21" i="17" s="1"/>
  <c r="AS22" i="17"/>
  <c r="BZ22" i="17" s="1"/>
  <c r="AW22" i="17"/>
  <c r="CD22" i="17" s="1"/>
  <c r="BA22" i="17"/>
  <c r="CH22" i="17" s="1"/>
  <c r="BE22" i="17"/>
  <c r="CL22" i="17" s="1"/>
  <c r="AO23" i="17"/>
  <c r="BV23" i="17" s="1"/>
  <c r="AS23" i="17"/>
  <c r="BZ23" i="17" s="1"/>
  <c r="AW23" i="17"/>
  <c r="CD23" i="17" s="1"/>
  <c r="BA23" i="17"/>
  <c r="CH23" i="17" s="1"/>
  <c r="BE23" i="17"/>
  <c r="CL23" i="17" s="1"/>
  <c r="AS24" i="17"/>
  <c r="BZ24" i="17" s="1"/>
  <c r="BA24" i="17"/>
  <c r="CH24" i="17" s="1"/>
  <c r="AO25" i="17"/>
  <c r="BV25" i="17" s="1"/>
  <c r="AS25" i="17"/>
  <c r="BZ25" i="17" s="1"/>
  <c r="BA25" i="17"/>
  <c r="CH25" i="17" s="1"/>
  <c r="BE25" i="17"/>
  <c r="CL25" i="17" s="1"/>
  <c r="AO26" i="17"/>
  <c r="BV26" i="17" s="1"/>
  <c r="AS26" i="17"/>
  <c r="BZ26" i="17" s="1"/>
  <c r="BA26" i="17"/>
  <c r="CH26" i="17" s="1"/>
  <c r="BG39" i="17"/>
  <c r="CN39" i="17" s="1"/>
  <c r="BC39" i="17"/>
  <c r="CJ39" i="17" s="1"/>
  <c r="AY39" i="17"/>
  <c r="CF39" i="17" s="1"/>
  <c r="AU39" i="17"/>
  <c r="CB39" i="17" s="1"/>
  <c r="AQ39" i="17"/>
  <c r="BX39" i="17" s="1"/>
  <c r="AM39" i="17"/>
  <c r="BT39" i="17" s="1"/>
  <c r="BF39" i="17"/>
  <c r="CM39" i="17" s="1"/>
  <c r="BB39" i="17"/>
  <c r="CI39" i="17" s="1"/>
  <c r="AX39" i="17"/>
  <c r="CE39" i="17" s="1"/>
  <c r="AT39" i="17"/>
  <c r="CA39" i="17" s="1"/>
  <c r="AP39" i="17"/>
  <c r="BW39" i="17" s="1"/>
  <c r="AL39" i="17"/>
  <c r="BS39" i="17" s="1"/>
  <c r="BE39" i="17"/>
  <c r="CL39" i="17" s="1"/>
  <c r="AW39" i="17"/>
  <c r="CD39" i="17" s="1"/>
  <c r="BD39" i="17"/>
  <c r="CK39" i="17" s="1"/>
  <c r="AV39" i="17"/>
  <c r="CC39" i="17" s="1"/>
  <c r="AN39" i="17"/>
  <c r="BU39" i="17" s="1"/>
  <c r="BA39" i="17"/>
  <c r="CH39" i="17" s="1"/>
  <c r="AS39" i="17"/>
  <c r="BZ39" i="17" s="1"/>
  <c r="BH39" i="17"/>
  <c r="CO39" i="17" s="1"/>
  <c r="AR39" i="17"/>
  <c r="BY39" i="17" s="1"/>
  <c r="AM32" i="17"/>
  <c r="BT32" i="17" s="1"/>
  <c r="AQ32" i="17"/>
  <c r="BX32" i="17" s="1"/>
  <c r="AU32" i="17"/>
  <c r="CB32" i="17" s="1"/>
  <c r="AY32" i="17"/>
  <c r="CF32" i="17" s="1"/>
  <c r="BC32" i="17"/>
  <c r="CJ32" i="17" s="1"/>
  <c r="BG32" i="17"/>
  <c r="CN32" i="17" s="1"/>
  <c r="S34" i="17"/>
  <c r="AZ34" i="17" s="1"/>
  <c r="CG34" i="17" s="1"/>
  <c r="U36" i="17"/>
  <c r="BB36" i="17" s="1"/>
  <c r="CI36" i="17" s="1"/>
  <c r="AN32" i="17"/>
  <c r="BU32" i="17" s="1"/>
  <c r="AV32" i="17"/>
  <c r="CC32" i="17" s="1"/>
  <c r="AZ32" i="17"/>
  <c r="CG32" i="17" s="1"/>
  <c r="BD32" i="17"/>
  <c r="CK32" i="17" s="1"/>
  <c r="Q33" i="17"/>
  <c r="AX33" i="17" s="1"/>
  <c r="CE33" i="17" s="1"/>
  <c r="AK33" i="17"/>
  <c r="BR33" i="17" s="1"/>
  <c r="T35" i="17"/>
  <c r="BA35" i="17" s="1"/>
  <c r="CH35" i="17" s="1"/>
  <c r="AK36" i="17"/>
  <c r="BR36" i="17" s="1"/>
  <c r="AK37" i="17"/>
  <c r="BR37" i="17" s="1"/>
  <c r="BF40" i="17"/>
  <c r="CM40" i="17" s="1"/>
  <c r="AX40" i="17"/>
  <c r="CE40" i="17" s="1"/>
  <c r="AT40" i="17"/>
  <c r="CA40" i="17" s="1"/>
  <c r="AP40" i="17"/>
  <c r="BW40" i="17" s="1"/>
  <c r="BE40" i="17"/>
  <c r="CL40" i="17" s="1"/>
  <c r="BA40" i="17"/>
  <c r="CH40" i="17" s="1"/>
  <c r="AW40" i="17"/>
  <c r="CD40" i="17" s="1"/>
  <c r="AS40" i="17"/>
  <c r="BZ40" i="17" s="1"/>
  <c r="AO40" i="17"/>
  <c r="BV40" i="17" s="1"/>
  <c r="AR40" i="17"/>
  <c r="BY40" i="17" s="1"/>
  <c r="BH40" i="17"/>
  <c r="CO40" i="17" s="1"/>
  <c r="AM40" i="17"/>
  <c r="AU40" i="17"/>
  <c r="CB40" i="17" s="1"/>
  <c r="BC40" i="17"/>
  <c r="CJ40" i="17" s="1"/>
  <c r="AV40" i="17"/>
  <c r="CC40" i="17" s="1"/>
  <c r="AN38" i="17"/>
  <c r="AV38" i="17"/>
  <c r="AZ38" i="17"/>
  <c r="BD38" i="17"/>
  <c r="BH38" i="17"/>
  <c r="AK38" i="17"/>
  <c r="AS38" i="17"/>
  <c r="AW38" i="17"/>
  <c r="BA38" i="17"/>
  <c r="CY19" i="16" a="1"/>
  <c r="CY19" i="16" s="1"/>
  <c r="CY17" i="16"/>
  <c r="CY14" i="16"/>
  <c r="CY12" i="16"/>
  <c r="CY11" i="16"/>
  <c r="CY10" i="16"/>
  <c r="CY9" i="16"/>
  <c r="CY7" i="16"/>
  <c r="CY8" i="16" s="1"/>
  <c r="CY6" i="16"/>
  <c r="CY5" i="16"/>
  <c r="CY4" i="16"/>
  <c r="CY2" i="16"/>
  <c r="D45" i="16" a="1"/>
  <c r="O45" i="16" s="1"/>
  <c r="D40" i="16" a="1"/>
  <c r="AA40" i="16" s="1"/>
  <c r="D39" i="16" a="1"/>
  <c r="AA39" i="16" s="1"/>
  <c r="D38" i="16" a="1"/>
  <c r="AA38" i="16" s="1"/>
  <c r="AA37" i="16"/>
  <c r="Z37" i="16"/>
  <c r="Y37" i="16"/>
  <c r="X37" i="16"/>
  <c r="W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AA36" i="16"/>
  <c r="Z36" i="16"/>
  <c r="Y36" i="16"/>
  <c r="X36" i="16"/>
  <c r="W36" i="16"/>
  <c r="V36" i="16"/>
  <c r="T36" i="16"/>
  <c r="S36" i="16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AA35" i="16"/>
  <c r="Z35" i="16"/>
  <c r="Y35" i="16"/>
  <c r="X35" i="16"/>
  <c r="W35" i="16"/>
  <c r="V35" i="16"/>
  <c r="U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AA34" i="16"/>
  <c r="Z34" i="16"/>
  <c r="Y34" i="16"/>
  <c r="X34" i="16"/>
  <c r="W34" i="16"/>
  <c r="V34" i="16"/>
  <c r="U34" i="16"/>
  <c r="T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AA33" i="16"/>
  <c r="Z33" i="16"/>
  <c r="Y33" i="16"/>
  <c r="X33" i="16"/>
  <c r="W33" i="16"/>
  <c r="V33" i="16"/>
  <c r="U33" i="16"/>
  <c r="T33" i="16"/>
  <c r="S33" i="16"/>
  <c r="R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D32" i="16" a="1"/>
  <c r="Y32" i="16" s="1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AF26" i="16"/>
  <c r="AE26" i="16"/>
  <c r="AD26" i="16"/>
  <c r="AC26" i="16"/>
  <c r="AB26" i="16"/>
  <c r="AF25" i="16"/>
  <c r="AE25" i="16"/>
  <c r="AD25" i="16"/>
  <c r="AC25" i="16"/>
  <c r="AB25" i="16"/>
  <c r="AF24" i="16"/>
  <c r="AE24" i="16"/>
  <c r="AD24" i="16"/>
  <c r="AC24" i="16"/>
  <c r="AB24" i="16"/>
  <c r="AF23" i="16"/>
  <c r="AE23" i="16"/>
  <c r="AD23" i="16"/>
  <c r="AC23" i="16"/>
  <c r="AB23" i="16"/>
  <c r="AF22" i="16"/>
  <c r="AE22" i="16"/>
  <c r="AD22" i="16"/>
  <c r="AC22" i="16"/>
  <c r="AB22" i="16"/>
  <c r="AF21" i="16"/>
  <c r="AE21" i="16"/>
  <c r="AD21" i="16"/>
  <c r="AC21" i="16"/>
  <c r="AB21" i="16"/>
  <c r="AF20" i="16"/>
  <c r="AE20" i="16"/>
  <c r="AD20" i="16"/>
  <c r="AC20" i="16"/>
  <c r="AB20" i="16"/>
  <c r="AF19" i="16"/>
  <c r="AE19" i="16"/>
  <c r="AD19" i="16"/>
  <c r="AC19" i="16"/>
  <c r="AB19" i="16"/>
  <c r="AF18" i="16"/>
  <c r="AE18" i="16"/>
  <c r="AD18" i="16"/>
  <c r="AC18" i="16"/>
  <c r="AB18" i="16"/>
  <c r="AF17" i="16"/>
  <c r="AE17" i="16"/>
  <c r="AD17" i="16"/>
  <c r="AC17" i="16"/>
  <c r="AB17" i="16"/>
  <c r="AF16" i="16"/>
  <c r="AE16" i="16"/>
  <c r="AD16" i="16"/>
  <c r="AC16" i="16"/>
  <c r="AB16" i="16"/>
  <c r="AF15" i="16"/>
  <c r="AE15" i="16"/>
  <c r="AD15" i="16"/>
  <c r="AC15" i="16"/>
  <c r="AB15" i="16"/>
  <c r="AF14" i="16"/>
  <c r="AE14" i="16"/>
  <c r="AD14" i="16"/>
  <c r="AC14" i="16"/>
  <c r="AB14" i="16"/>
  <c r="AF13" i="16"/>
  <c r="AE13" i="16"/>
  <c r="AD13" i="16"/>
  <c r="AC13" i="16"/>
  <c r="AB13" i="16"/>
  <c r="AF12" i="16"/>
  <c r="AE12" i="16"/>
  <c r="AD12" i="16"/>
  <c r="AC12" i="16"/>
  <c r="AB12" i="16"/>
  <c r="AF11" i="16"/>
  <c r="AE11" i="16"/>
  <c r="AD11" i="16"/>
  <c r="AC11" i="16"/>
  <c r="AB11" i="16"/>
  <c r="AF10" i="16"/>
  <c r="AE10" i="16"/>
  <c r="AD10" i="16"/>
  <c r="AC10" i="16"/>
  <c r="AB10" i="16"/>
  <c r="AF9" i="16"/>
  <c r="AE9" i="16"/>
  <c r="AD9" i="16"/>
  <c r="AC9" i="16"/>
  <c r="AB9" i="16"/>
  <c r="AF8" i="16"/>
  <c r="AE8" i="16"/>
  <c r="AD8" i="16"/>
  <c r="AC8" i="16"/>
  <c r="AB8" i="16"/>
  <c r="AF7" i="16"/>
  <c r="AE7" i="16"/>
  <c r="AD7" i="16"/>
  <c r="AC7" i="16"/>
  <c r="AB7" i="16"/>
  <c r="AF6" i="16"/>
  <c r="AE6" i="16"/>
  <c r="AD6" i="16"/>
  <c r="AC6" i="16"/>
  <c r="AB6" i="16"/>
  <c r="AF5" i="16"/>
  <c r="AE5" i="16"/>
  <c r="AD5" i="16"/>
  <c r="AC5" i="16"/>
  <c r="AB5" i="16"/>
  <c r="AF4" i="16"/>
  <c r="AE4" i="16"/>
  <c r="AD4" i="16"/>
  <c r="AC4" i="16"/>
  <c r="AB4" i="16"/>
  <c r="AF3" i="16"/>
  <c r="AE3" i="16"/>
  <c r="AD3" i="16"/>
  <c r="AC3" i="16"/>
  <c r="AB3" i="16"/>
  <c r="D3" i="16" a="1"/>
  <c r="AA26" i="16" s="1"/>
  <c r="CY25" i="17" l="1"/>
  <c r="D39" i="16"/>
  <c r="E39" i="16"/>
  <c r="M39" i="16"/>
  <c r="N4" i="16"/>
  <c r="X39" i="16"/>
  <c r="O7" i="16"/>
  <c r="P39" i="16"/>
  <c r="AG26" i="17"/>
  <c r="AK26" i="17"/>
  <c r="AK20" i="17"/>
  <c r="AG20" i="17"/>
  <c r="AK18" i="17"/>
  <c r="AG18" i="17"/>
  <c r="AK12" i="17"/>
  <c r="AG12" i="17"/>
  <c r="AG8" i="17"/>
  <c r="AK8" i="17"/>
  <c r="AG6" i="17"/>
  <c r="AK6" i="17"/>
  <c r="AK4" i="17"/>
  <c r="AG4" i="17"/>
  <c r="AS3" i="17"/>
  <c r="CM3" i="17"/>
  <c r="BW3" i="17"/>
  <c r="AZ3" i="17"/>
  <c r="BG3" i="17"/>
  <c r="AQ3" i="17"/>
  <c r="BE3" i="17"/>
  <c r="AO3" i="17"/>
  <c r="AV3" i="17"/>
  <c r="CI3" i="17"/>
  <c r="AN3" i="17"/>
  <c r="BC3" i="17"/>
  <c r="AM3" i="17"/>
  <c r="AG22" i="17"/>
  <c r="AK22" i="17"/>
  <c r="AG10" i="17"/>
  <c r="AK10" i="17"/>
  <c r="BD3" i="17"/>
  <c r="AK47" i="17" a="1"/>
  <c r="AG25" i="17"/>
  <c r="AK25" i="17"/>
  <c r="AG23" i="17"/>
  <c r="AK23" i="17"/>
  <c r="AK21" i="17"/>
  <c r="AG21" i="17"/>
  <c r="AK19" i="17"/>
  <c r="AG19" i="17"/>
  <c r="AK17" i="17"/>
  <c r="AG17" i="17"/>
  <c r="AG15" i="17"/>
  <c r="AK15" i="17"/>
  <c r="AK13" i="17"/>
  <c r="AG13" i="17"/>
  <c r="AK11" i="17"/>
  <c r="AG11" i="17"/>
  <c r="AK9" i="17"/>
  <c r="AG9" i="17"/>
  <c r="AK7" i="17"/>
  <c r="AG7" i="17"/>
  <c r="AK5" i="17"/>
  <c r="AG5" i="17"/>
  <c r="BA3" i="17"/>
  <c r="AG3" i="17"/>
  <c r="AK3" i="17"/>
  <c r="AR3" i="17"/>
  <c r="CE3" i="17"/>
  <c r="AY3" i="17"/>
  <c r="AG24" i="17"/>
  <c r="AK24" i="17"/>
  <c r="AK16" i="17"/>
  <c r="AG16" i="17"/>
  <c r="AK14" i="17"/>
  <c r="AG14" i="17"/>
  <c r="CY15" i="17"/>
  <c r="AW3" i="17"/>
  <c r="BS3" i="17"/>
  <c r="CA3" i="17"/>
  <c r="BH3" i="17"/>
  <c r="AU3" i="17"/>
  <c r="F5" i="16"/>
  <c r="M8" i="16"/>
  <c r="E38" i="16"/>
  <c r="Z38" i="16"/>
  <c r="H39" i="16"/>
  <c r="T39" i="16"/>
  <c r="H40" i="16"/>
  <c r="U38" i="16"/>
  <c r="V5" i="16"/>
  <c r="J38" i="16"/>
  <c r="L39" i="16"/>
  <c r="U39" i="16"/>
  <c r="X40" i="16"/>
  <c r="F3" i="16"/>
  <c r="J9" i="16"/>
  <c r="V3" i="16"/>
  <c r="R6" i="16"/>
  <c r="G10" i="16"/>
  <c r="P38" i="16"/>
  <c r="E11" i="16"/>
  <c r="W12" i="16"/>
  <c r="R14" i="16"/>
  <c r="M16" i="16"/>
  <c r="S20" i="16"/>
  <c r="J3" i="16"/>
  <c r="Z3" i="16"/>
  <c r="R4" i="16"/>
  <c r="J5" i="16"/>
  <c r="Z5" i="16"/>
  <c r="W6" i="16"/>
  <c r="U7" i="16"/>
  <c r="R8" i="16"/>
  <c r="O9" i="16"/>
  <c r="M10" i="16"/>
  <c r="J11" i="16"/>
  <c r="G12" i="16"/>
  <c r="E13" i="16"/>
  <c r="Z13" i="16"/>
  <c r="W14" i="16"/>
  <c r="U15" i="16"/>
  <c r="R16" i="16"/>
  <c r="AA17" i="16"/>
  <c r="S21" i="16"/>
  <c r="G25" i="16"/>
  <c r="F32" i="16"/>
  <c r="V32" i="16"/>
  <c r="F38" i="16"/>
  <c r="L38" i="16"/>
  <c r="Q38" i="16"/>
  <c r="V38" i="16"/>
  <c r="I39" i="16"/>
  <c r="Q39" i="16"/>
  <c r="Y39" i="16"/>
  <c r="L40" i="16"/>
  <c r="Z11" i="16"/>
  <c r="U13" i="16"/>
  <c r="O15" i="16"/>
  <c r="O17" i="16"/>
  <c r="K24" i="16"/>
  <c r="R32" i="16"/>
  <c r="N3" i="16"/>
  <c r="F4" i="16"/>
  <c r="V4" i="16"/>
  <c r="N5" i="16"/>
  <c r="G6" i="16"/>
  <c r="E7" i="16"/>
  <c r="Z7" i="16"/>
  <c r="W8" i="16"/>
  <c r="U9" i="16"/>
  <c r="R10" i="16"/>
  <c r="O11" i="16"/>
  <c r="M12" i="16"/>
  <c r="J13" i="16"/>
  <c r="G14" i="16"/>
  <c r="E15" i="16"/>
  <c r="Z15" i="16"/>
  <c r="W16" i="16"/>
  <c r="AA18" i="16"/>
  <c r="O22" i="16"/>
  <c r="AA25" i="16"/>
  <c r="J32" i="16"/>
  <c r="Z32" i="16"/>
  <c r="H38" i="16"/>
  <c r="M38" i="16"/>
  <c r="R38" i="16"/>
  <c r="X38" i="16"/>
  <c r="P40" i="16"/>
  <c r="R3" i="16"/>
  <c r="J4" i="16"/>
  <c r="Z4" i="16"/>
  <c r="R5" i="16"/>
  <c r="M6" i="16"/>
  <c r="J7" i="16"/>
  <c r="G8" i="16"/>
  <c r="E9" i="16"/>
  <c r="Z9" i="16"/>
  <c r="W10" i="16"/>
  <c r="U11" i="16"/>
  <c r="R12" i="16"/>
  <c r="O13" i="16"/>
  <c r="M14" i="16"/>
  <c r="J15" i="16"/>
  <c r="G16" i="16"/>
  <c r="F17" i="16"/>
  <c r="W19" i="16"/>
  <c r="K23" i="16"/>
  <c r="N32" i="16"/>
  <c r="D38" i="16"/>
  <c r="I38" i="16"/>
  <c r="N38" i="16"/>
  <c r="T38" i="16"/>
  <c r="Y38" i="16"/>
  <c r="D40" i="16"/>
  <c r="T40" i="16"/>
  <c r="Z26" i="16"/>
  <c r="V26" i="16"/>
  <c r="R26" i="16"/>
  <c r="N26" i="16"/>
  <c r="J26" i="16"/>
  <c r="F26" i="16"/>
  <c r="Z25" i="16"/>
  <c r="V25" i="16"/>
  <c r="R25" i="16"/>
  <c r="N25" i="16"/>
  <c r="J25" i="16"/>
  <c r="F25" i="16"/>
  <c r="Z24" i="16"/>
  <c r="V24" i="16"/>
  <c r="R24" i="16"/>
  <c r="N24" i="16"/>
  <c r="J24" i="16"/>
  <c r="F24" i="16"/>
  <c r="Z23" i="16"/>
  <c r="V23" i="16"/>
  <c r="R23" i="16"/>
  <c r="N23" i="16"/>
  <c r="J23" i="16"/>
  <c r="F23" i="16"/>
  <c r="Z22" i="16"/>
  <c r="V22" i="16"/>
  <c r="R22" i="16"/>
  <c r="N22" i="16"/>
  <c r="J22" i="16"/>
  <c r="F22" i="16"/>
  <c r="Z21" i="16"/>
  <c r="V21" i="16"/>
  <c r="R21" i="16"/>
  <c r="N21" i="16"/>
  <c r="J21" i="16"/>
  <c r="F21" i="16"/>
  <c r="Z20" i="16"/>
  <c r="V20" i="16"/>
  <c r="R20" i="16"/>
  <c r="N20" i="16"/>
  <c r="J20" i="16"/>
  <c r="F20" i="16"/>
  <c r="Z19" i="16"/>
  <c r="V19" i="16"/>
  <c r="R19" i="16"/>
  <c r="N19" i="16"/>
  <c r="J19" i="16"/>
  <c r="F19" i="16"/>
  <c r="Z18" i="16"/>
  <c r="V18" i="16"/>
  <c r="R18" i="16"/>
  <c r="N18" i="16"/>
  <c r="J18" i="16"/>
  <c r="F18" i="16"/>
  <c r="Z17" i="16"/>
  <c r="V17" i="16"/>
  <c r="R17" i="16"/>
  <c r="N17" i="16"/>
  <c r="J17" i="16"/>
  <c r="Y26" i="16"/>
  <c r="U26" i="16"/>
  <c r="Q26" i="16"/>
  <c r="M26" i="16"/>
  <c r="I26" i="16"/>
  <c r="E26" i="16"/>
  <c r="Y25" i="16"/>
  <c r="U25" i="16"/>
  <c r="Q25" i="16"/>
  <c r="M25" i="16"/>
  <c r="I25" i="16"/>
  <c r="E25" i="16"/>
  <c r="Y24" i="16"/>
  <c r="U24" i="16"/>
  <c r="Q24" i="16"/>
  <c r="M24" i="16"/>
  <c r="I24" i="16"/>
  <c r="E24" i="16"/>
  <c r="Y23" i="16"/>
  <c r="U23" i="16"/>
  <c r="Q23" i="16"/>
  <c r="M23" i="16"/>
  <c r="I23" i="16"/>
  <c r="E23" i="16"/>
  <c r="Y22" i="16"/>
  <c r="U22" i="16"/>
  <c r="Q22" i="16"/>
  <c r="M22" i="16"/>
  <c r="I22" i="16"/>
  <c r="E22" i="16"/>
  <c r="Y21" i="16"/>
  <c r="U21" i="16"/>
  <c r="Q21" i="16"/>
  <c r="M21" i="16"/>
  <c r="I21" i="16"/>
  <c r="E21" i="16"/>
  <c r="Y20" i="16"/>
  <c r="U20" i="16"/>
  <c r="Q20" i="16"/>
  <c r="M20" i="16"/>
  <c r="I20" i="16"/>
  <c r="E20" i="16"/>
  <c r="Y19" i="16"/>
  <c r="U19" i="16"/>
  <c r="Q19" i="16"/>
  <c r="M19" i="16"/>
  <c r="I19" i="16"/>
  <c r="E19" i="16"/>
  <c r="Y18" i="16"/>
  <c r="U18" i="16"/>
  <c r="Q18" i="16"/>
  <c r="M18" i="16"/>
  <c r="I18" i="16"/>
  <c r="E18" i="16"/>
  <c r="Y17" i="16"/>
  <c r="U17" i="16"/>
  <c r="Q17" i="16"/>
  <c r="M17" i="16"/>
  <c r="I17" i="16"/>
  <c r="E17" i="16"/>
  <c r="X26" i="16"/>
  <c r="T26" i="16"/>
  <c r="P26" i="16"/>
  <c r="L26" i="16"/>
  <c r="H26" i="16"/>
  <c r="D26" i="16"/>
  <c r="X25" i="16"/>
  <c r="T25" i="16"/>
  <c r="P25" i="16"/>
  <c r="L25" i="16"/>
  <c r="H25" i="16"/>
  <c r="D25" i="16"/>
  <c r="X24" i="16"/>
  <c r="T24" i="16"/>
  <c r="P24" i="16"/>
  <c r="L24" i="16"/>
  <c r="H24" i="16"/>
  <c r="D24" i="16"/>
  <c r="X23" i="16"/>
  <c r="T23" i="16"/>
  <c r="P23" i="16"/>
  <c r="L23" i="16"/>
  <c r="H23" i="16"/>
  <c r="D23" i="16"/>
  <c r="X22" i="16"/>
  <c r="T22" i="16"/>
  <c r="P22" i="16"/>
  <c r="L22" i="16"/>
  <c r="H22" i="16"/>
  <c r="D22" i="16"/>
  <c r="X21" i="16"/>
  <c r="T21" i="16"/>
  <c r="P21" i="16"/>
  <c r="L21" i="16"/>
  <c r="H21" i="16"/>
  <c r="D21" i="16"/>
  <c r="X20" i="16"/>
  <c r="T20" i="16"/>
  <c r="P20" i="16"/>
  <c r="L20" i="16"/>
  <c r="H20" i="16"/>
  <c r="D20" i="16"/>
  <c r="X19" i="16"/>
  <c r="T19" i="16"/>
  <c r="P19" i="16"/>
  <c r="L19" i="16"/>
  <c r="H19" i="16"/>
  <c r="D19" i="16"/>
  <c r="X18" i="16"/>
  <c r="T18" i="16"/>
  <c r="P18" i="16"/>
  <c r="L18" i="16"/>
  <c r="H18" i="16"/>
  <c r="D18" i="16"/>
  <c r="X17" i="16"/>
  <c r="W26" i="16"/>
  <c r="G26" i="16"/>
  <c r="O25" i="16"/>
  <c r="W24" i="16"/>
  <c r="G24" i="16"/>
  <c r="O23" i="16"/>
  <c r="W22" i="16"/>
  <c r="G22" i="16"/>
  <c r="O21" i="16"/>
  <c r="W20" i="16"/>
  <c r="G20" i="16"/>
  <c r="O19" i="16"/>
  <c r="W18" i="16"/>
  <c r="G18" i="16"/>
  <c r="S17" i="16"/>
  <c r="K17" i="16"/>
  <c r="D17" i="16"/>
  <c r="X16" i="16"/>
  <c r="T16" i="16"/>
  <c r="P16" i="16"/>
  <c r="L16" i="16"/>
  <c r="H16" i="16"/>
  <c r="D16" i="16"/>
  <c r="X15" i="16"/>
  <c r="T15" i="16"/>
  <c r="P15" i="16"/>
  <c r="L15" i="16"/>
  <c r="H15" i="16"/>
  <c r="D15" i="16"/>
  <c r="X14" i="16"/>
  <c r="T14" i="16"/>
  <c r="P14" i="16"/>
  <c r="L14" i="16"/>
  <c r="H14" i="16"/>
  <c r="D14" i="16"/>
  <c r="X13" i="16"/>
  <c r="T13" i="16"/>
  <c r="P13" i="16"/>
  <c r="L13" i="16"/>
  <c r="H13" i="16"/>
  <c r="D13" i="16"/>
  <c r="X12" i="16"/>
  <c r="T12" i="16"/>
  <c r="P12" i="16"/>
  <c r="L12" i="16"/>
  <c r="H12" i="16"/>
  <c r="D12" i="16"/>
  <c r="X11" i="16"/>
  <c r="T11" i="16"/>
  <c r="P11" i="16"/>
  <c r="L11" i="16"/>
  <c r="H11" i="16"/>
  <c r="D11" i="16"/>
  <c r="X10" i="16"/>
  <c r="T10" i="16"/>
  <c r="P10" i="16"/>
  <c r="L10" i="16"/>
  <c r="H10" i="16"/>
  <c r="D10" i="16"/>
  <c r="X9" i="16"/>
  <c r="T9" i="16"/>
  <c r="P9" i="16"/>
  <c r="L9" i="16"/>
  <c r="H9" i="16"/>
  <c r="D9" i="16"/>
  <c r="X8" i="16"/>
  <c r="T8" i="16"/>
  <c r="P8" i="16"/>
  <c r="L8" i="16"/>
  <c r="H8" i="16"/>
  <c r="D8" i="16"/>
  <c r="X7" i="16"/>
  <c r="T7" i="16"/>
  <c r="P7" i="16"/>
  <c r="L7" i="16"/>
  <c r="H7" i="16"/>
  <c r="D7" i="16"/>
  <c r="X6" i="16"/>
  <c r="T6" i="16"/>
  <c r="P6" i="16"/>
  <c r="L6" i="16"/>
  <c r="H6" i="16"/>
  <c r="D6" i="16"/>
  <c r="G3" i="16"/>
  <c r="K3" i="16"/>
  <c r="O3" i="16"/>
  <c r="S3" i="16"/>
  <c r="W3" i="16"/>
  <c r="AA3" i="16"/>
  <c r="G4" i="16"/>
  <c r="K4" i="16"/>
  <c r="O4" i="16"/>
  <c r="S4" i="16"/>
  <c r="W4" i="16"/>
  <c r="AA4" i="16"/>
  <c r="G5" i="16"/>
  <c r="K5" i="16"/>
  <c r="O5" i="16"/>
  <c r="S5" i="16"/>
  <c r="W5" i="16"/>
  <c r="AA5" i="16"/>
  <c r="I6" i="16"/>
  <c r="N6" i="16"/>
  <c r="S6" i="16"/>
  <c r="Y6" i="16"/>
  <c r="F7" i="16"/>
  <c r="K7" i="16"/>
  <c r="Q7" i="16"/>
  <c r="V7" i="16"/>
  <c r="AA7" i="16"/>
  <c r="I8" i="16"/>
  <c r="N8" i="16"/>
  <c r="S8" i="16"/>
  <c r="Y8" i="16"/>
  <c r="F9" i="16"/>
  <c r="K9" i="16"/>
  <c r="Q9" i="16"/>
  <c r="V9" i="16"/>
  <c r="AA9" i="16"/>
  <c r="I10" i="16"/>
  <c r="N10" i="16"/>
  <c r="S10" i="16"/>
  <c r="Y10" i="16"/>
  <c r="F11" i="16"/>
  <c r="K11" i="16"/>
  <c r="Q11" i="16"/>
  <c r="V11" i="16"/>
  <c r="AA11" i="16"/>
  <c r="I12" i="16"/>
  <c r="N12" i="16"/>
  <c r="S12" i="16"/>
  <c r="Y12" i="16"/>
  <c r="F13" i="16"/>
  <c r="K13" i="16"/>
  <c r="Q13" i="16"/>
  <c r="V13" i="16"/>
  <c r="AA13" i="16"/>
  <c r="I14" i="16"/>
  <c r="N14" i="16"/>
  <c r="S14" i="16"/>
  <c r="Y14" i="16"/>
  <c r="F15" i="16"/>
  <c r="K15" i="16"/>
  <c r="Q15" i="16"/>
  <c r="V15" i="16"/>
  <c r="AA15" i="16"/>
  <c r="I16" i="16"/>
  <c r="N16" i="16"/>
  <c r="S16" i="16"/>
  <c r="Y16" i="16"/>
  <c r="G17" i="16"/>
  <c r="P17" i="16"/>
  <c r="K18" i="16"/>
  <c r="G19" i="16"/>
  <c r="AA19" i="16"/>
  <c r="AA20" i="16"/>
  <c r="W21" i="16"/>
  <c r="S22" i="16"/>
  <c r="S23" i="16"/>
  <c r="O24" i="16"/>
  <c r="K25" i="16"/>
  <c r="K26" i="16"/>
  <c r="D3" i="16"/>
  <c r="H3" i="16"/>
  <c r="L3" i="16"/>
  <c r="P3" i="16"/>
  <c r="T3" i="16"/>
  <c r="X3" i="16"/>
  <c r="D4" i="16"/>
  <c r="H4" i="16"/>
  <c r="L4" i="16"/>
  <c r="P4" i="16"/>
  <c r="T4" i="16"/>
  <c r="X4" i="16"/>
  <c r="D5" i="16"/>
  <c r="H5" i="16"/>
  <c r="L5" i="16"/>
  <c r="P5" i="16"/>
  <c r="T5" i="16"/>
  <c r="X5" i="16"/>
  <c r="E6" i="16"/>
  <c r="J6" i="16"/>
  <c r="O6" i="16"/>
  <c r="U6" i="16"/>
  <c r="Z6" i="16"/>
  <c r="G7" i="16"/>
  <c r="M7" i="16"/>
  <c r="R7" i="16"/>
  <c r="W7" i="16"/>
  <c r="E8" i="16"/>
  <c r="J8" i="16"/>
  <c r="O8" i="16"/>
  <c r="U8" i="16"/>
  <c r="Z8" i="16"/>
  <c r="G9" i="16"/>
  <c r="M9" i="16"/>
  <c r="R9" i="16"/>
  <c r="W9" i="16"/>
  <c r="E10" i="16"/>
  <c r="J10" i="16"/>
  <c r="O10" i="16"/>
  <c r="U10" i="16"/>
  <c r="Z10" i="16"/>
  <c r="G11" i="16"/>
  <c r="M11" i="16"/>
  <c r="R11" i="16"/>
  <c r="W11" i="16"/>
  <c r="E12" i="16"/>
  <c r="J12" i="16"/>
  <c r="O12" i="16"/>
  <c r="U12" i="16"/>
  <c r="Z12" i="16"/>
  <c r="G13" i="16"/>
  <c r="M13" i="16"/>
  <c r="R13" i="16"/>
  <c r="W13" i="16"/>
  <c r="E14" i="16"/>
  <c r="J14" i="16"/>
  <c r="O14" i="16"/>
  <c r="U14" i="16"/>
  <c r="Z14" i="16"/>
  <c r="G15" i="16"/>
  <c r="M15" i="16"/>
  <c r="R15" i="16"/>
  <c r="W15" i="16"/>
  <c r="E16" i="16"/>
  <c r="J16" i="16"/>
  <c r="O16" i="16"/>
  <c r="U16" i="16"/>
  <c r="Z16" i="16"/>
  <c r="H17" i="16"/>
  <c r="T17" i="16"/>
  <c r="O18" i="16"/>
  <c r="K19" i="16"/>
  <c r="K20" i="16"/>
  <c r="G21" i="16"/>
  <c r="AA21" i="16"/>
  <c r="AA22" i="16"/>
  <c r="W23" i="16"/>
  <c r="S24" i="16"/>
  <c r="S25" i="16"/>
  <c r="O26" i="16"/>
  <c r="E3" i="16"/>
  <c r="I3" i="16"/>
  <c r="M3" i="16"/>
  <c r="Q3" i="16"/>
  <c r="U3" i="16"/>
  <c r="Y3" i="16"/>
  <c r="E4" i="16"/>
  <c r="I4" i="16"/>
  <c r="M4" i="16"/>
  <c r="Q4" i="16"/>
  <c r="U4" i="16"/>
  <c r="Y4" i="16"/>
  <c r="E5" i="16"/>
  <c r="I5" i="16"/>
  <c r="M5" i="16"/>
  <c r="Q5" i="16"/>
  <c r="U5" i="16"/>
  <c r="Y5" i="16"/>
  <c r="F6" i="16"/>
  <c r="K6" i="16"/>
  <c r="Q6" i="16"/>
  <c r="V6" i="16"/>
  <c r="AA6" i="16"/>
  <c r="I7" i="16"/>
  <c r="N7" i="16"/>
  <c r="S7" i="16"/>
  <c r="Y7" i="16"/>
  <c r="F8" i="16"/>
  <c r="K8" i="16"/>
  <c r="Q8" i="16"/>
  <c r="V8" i="16"/>
  <c r="AA8" i="16"/>
  <c r="I9" i="16"/>
  <c r="N9" i="16"/>
  <c r="S9" i="16"/>
  <c r="Y9" i="16"/>
  <c r="F10" i="16"/>
  <c r="K10" i="16"/>
  <c r="Q10" i="16"/>
  <c r="V10" i="16"/>
  <c r="AA10" i="16"/>
  <c r="I11" i="16"/>
  <c r="N11" i="16"/>
  <c r="S11" i="16"/>
  <c r="Y11" i="16"/>
  <c r="F12" i="16"/>
  <c r="K12" i="16"/>
  <c r="Q12" i="16"/>
  <c r="V12" i="16"/>
  <c r="AA12" i="16"/>
  <c r="I13" i="16"/>
  <c r="N13" i="16"/>
  <c r="S13" i="16"/>
  <c r="Y13" i="16"/>
  <c r="F14" i="16"/>
  <c r="K14" i="16"/>
  <c r="Q14" i="16"/>
  <c r="V14" i="16"/>
  <c r="AA14" i="16"/>
  <c r="I15" i="16"/>
  <c r="N15" i="16"/>
  <c r="S15" i="16"/>
  <c r="Y15" i="16"/>
  <c r="F16" i="16"/>
  <c r="K16" i="16"/>
  <c r="Q16" i="16"/>
  <c r="V16" i="16"/>
  <c r="AA16" i="16"/>
  <c r="L17" i="16"/>
  <c r="W17" i="16"/>
  <c r="S18" i="16"/>
  <c r="S19" i="16"/>
  <c r="O20" i="16"/>
  <c r="K21" i="16"/>
  <c r="K22" i="16"/>
  <c r="G23" i="16"/>
  <c r="AA23" i="16"/>
  <c r="AA24" i="16"/>
  <c r="W25" i="16"/>
  <c r="S26" i="16"/>
  <c r="Z45" i="16"/>
  <c r="V45" i="16"/>
  <c r="R45" i="16"/>
  <c r="N45" i="16"/>
  <c r="J45" i="16"/>
  <c r="F45" i="16"/>
  <c r="Y45" i="16"/>
  <c r="U45" i="16"/>
  <c r="Q45" i="16"/>
  <c r="M45" i="16"/>
  <c r="I45" i="16"/>
  <c r="E45" i="16"/>
  <c r="X45" i="16"/>
  <c r="T45" i="16"/>
  <c r="P45" i="16"/>
  <c r="L45" i="16"/>
  <c r="H45" i="16"/>
  <c r="D45" i="16"/>
  <c r="S45" i="16"/>
  <c r="G45" i="16"/>
  <c r="W45" i="16"/>
  <c r="K45" i="16"/>
  <c r="AA45" i="16"/>
  <c r="G32" i="16"/>
  <c r="K32" i="16"/>
  <c r="O32" i="16"/>
  <c r="S32" i="16"/>
  <c r="W32" i="16"/>
  <c r="AA32" i="16"/>
  <c r="G38" i="16"/>
  <c r="K38" i="16"/>
  <c r="O38" i="16"/>
  <c r="S38" i="16"/>
  <c r="W38" i="16"/>
  <c r="F39" i="16"/>
  <c r="J39" i="16"/>
  <c r="N39" i="16"/>
  <c r="R39" i="16"/>
  <c r="V39" i="16"/>
  <c r="Z39" i="16"/>
  <c r="E40" i="16"/>
  <c r="I40" i="16"/>
  <c r="M40" i="16"/>
  <c r="Q40" i="16"/>
  <c r="U40" i="16"/>
  <c r="Y40" i="16"/>
  <c r="D32" i="16"/>
  <c r="H32" i="16"/>
  <c r="L32" i="16"/>
  <c r="P32" i="16"/>
  <c r="T32" i="16"/>
  <c r="X32" i="16"/>
  <c r="G39" i="16"/>
  <c r="K39" i="16"/>
  <c r="O39" i="16"/>
  <c r="S39" i="16"/>
  <c r="W39" i="16"/>
  <c r="F40" i="16"/>
  <c r="J40" i="16"/>
  <c r="N40" i="16"/>
  <c r="R40" i="16"/>
  <c r="V40" i="16"/>
  <c r="Z40" i="16"/>
  <c r="E32" i="16"/>
  <c r="I32" i="16"/>
  <c r="M32" i="16"/>
  <c r="Q32" i="16"/>
  <c r="U32" i="16"/>
  <c r="G40" i="16"/>
  <c r="K40" i="16"/>
  <c r="O40" i="16"/>
  <c r="S40" i="16"/>
  <c r="W40" i="16"/>
  <c r="D41" i="17" l="1" a="1"/>
  <c r="BR25" i="17"/>
  <c r="CU25" i="17" s="1"/>
  <c r="BN25" i="17"/>
  <c r="CJ3" i="17"/>
  <c r="BR12" i="17"/>
  <c r="CU12" i="17" s="1"/>
  <c r="BN12" i="17"/>
  <c r="BN20" i="17"/>
  <c r="BR20" i="17"/>
  <c r="CU20" i="17" s="1"/>
  <c r="CB3" i="17"/>
  <c r="BR16" i="17"/>
  <c r="CU16" i="17" s="1"/>
  <c r="BN16" i="17"/>
  <c r="CF3" i="17"/>
  <c r="BY3" i="17"/>
  <c r="BR5" i="17"/>
  <c r="CU5" i="17" s="1"/>
  <c r="BN5" i="17"/>
  <c r="BN9" i="17"/>
  <c r="BR9" i="17"/>
  <c r="CU9" i="17" s="1"/>
  <c r="BN13" i="17"/>
  <c r="BR13" i="17"/>
  <c r="CU13" i="17" s="1"/>
  <c r="BR17" i="17"/>
  <c r="CU17" i="17" s="1"/>
  <c r="BN17" i="17"/>
  <c r="BN21" i="17"/>
  <c r="BR21" i="17"/>
  <c r="CU21" i="17" s="1"/>
  <c r="BR10" i="17"/>
  <c r="CU10" i="17" s="1"/>
  <c r="BN10" i="17"/>
  <c r="BV3" i="17"/>
  <c r="BX3" i="17"/>
  <c r="CG3" i="17"/>
  <c r="BR8" i="17"/>
  <c r="CU8" i="17" s="1"/>
  <c r="BN8" i="17"/>
  <c r="BR26" i="17"/>
  <c r="CU26" i="17" s="1"/>
  <c r="BN26" i="17"/>
  <c r="BR24" i="17"/>
  <c r="CU24" i="17" s="1"/>
  <c r="BN24" i="17"/>
  <c r="BH47" i="17"/>
  <c r="BD47" i="17"/>
  <c r="AZ47" i="17"/>
  <c r="AV47" i="17"/>
  <c r="AR47" i="17"/>
  <c r="AN47" i="17"/>
  <c r="BG47" i="17"/>
  <c r="BC47" i="17"/>
  <c r="AY47" i="17"/>
  <c r="AU47" i="17"/>
  <c r="AQ47" i="17"/>
  <c r="AM47" i="17"/>
  <c r="BF47" i="17"/>
  <c r="BB47" i="17"/>
  <c r="AX47" i="17"/>
  <c r="AT47" i="17"/>
  <c r="AP47" i="17"/>
  <c r="AL47" i="17"/>
  <c r="BE47" i="17"/>
  <c r="AO47" i="17"/>
  <c r="BA47" i="17"/>
  <c r="AK47" i="17"/>
  <c r="AW47" i="17"/>
  <c r="AS47" i="17"/>
  <c r="BT3" i="17"/>
  <c r="BR4" i="17"/>
  <c r="CU4" i="17" s="1"/>
  <c r="BN4" i="17"/>
  <c r="BR18" i="17"/>
  <c r="CU18" i="17" s="1"/>
  <c r="BN18" i="17"/>
  <c r="CO3" i="17"/>
  <c r="CD3" i="17"/>
  <c r="CH3" i="17"/>
  <c r="BR15" i="17"/>
  <c r="CU15" i="17" s="1"/>
  <c r="BN15" i="17"/>
  <c r="BR23" i="17"/>
  <c r="CU23" i="17" s="1"/>
  <c r="BN23" i="17"/>
  <c r="BN14" i="17"/>
  <c r="BR14" i="17"/>
  <c r="CU14" i="17" s="1"/>
  <c r="BR3" i="17"/>
  <c r="BN3" i="17"/>
  <c r="BN7" i="17"/>
  <c r="BR7" i="17"/>
  <c r="CU7" i="17" s="1"/>
  <c r="BR11" i="17"/>
  <c r="CU11" i="17" s="1"/>
  <c r="BN11" i="17"/>
  <c r="BR19" i="17"/>
  <c r="CU19" i="17" s="1"/>
  <c r="BN19" i="17"/>
  <c r="CK3" i="17"/>
  <c r="BR22" i="17"/>
  <c r="CU22" i="17" s="1"/>
  <c r="BN22" i="17"/>
  <c r="BU3" i="17"/>
  <c r="CC3" i="17"/>
  <c r="CL3" i="17"/>
  <c r="CN3" i="17"/>
  <c r="BZ3" i="17"/>
  <c r="BR6" i="17"/>
  <c r="CU6" i="17" s="1"/>
  <c r="BN6" i="17"/>
  <c r="AU40" i="16"/>
  <c r="CB40" i="16" s="1"/>
  <c r="BF40" i="16"/>
  <c r="CM40" i="16" s="1"/>
  <c r="BA39" i="16"/>
  <c r="CH39" i="16" s="1"/>
  <c r="AN39" i="16"/>
  <c r="BU39" i="16" s="1"/>
  <c r="AK39" i="16"/>
  <c r="BR39" i="16" s="1"/>
  <c r="BE39" i="16"/>
  <c r="CL39" i="16" s="1"/>
  <c r="BF38" i="16"/>
  <c r="BC38" i="16"/>
  <c r="BB38" i="16"/>
  <c r="AX38" i="16"/>
  <c r="AU38" i="16"/>
  <c r="AT38" i="16"/>
  <c r="AP38" i="16"/>
  <c r="AM38" i="16"/>
  <c r="AL38" i="16"/>
  <c r="BE38" i="16"/>
  <c r="AS37" i="16"/>
  <c r="BZ37" i="16" s="1"/>
  <c r="BH37" i="16"/>
  <c r="CO37" i="16" s="1"/>
  <c r="BG37" i="16"/>
  <c r="CN37" i="16" s="1"/>
  <c r="BF37" i="16"/>
  <c r="CM37" i="16" s="1"/>
  <c r="BE37" i="16"/>
  <c r="CL37" i="16" s="1"/>
  <c r="BD37" i="16"/>
  <c r="CK37" i="16" s="1"/>
  <c r="BB37" i="16"/>
  <c r="CI37" i="16" s="1"/>
  <c r="BA37" i="16"/>
  <c r="CH37" i="16" s="1"/>
  <c r="AZ37" i="16"/>
  <c r="CG37" i="16" s="1"/>
  <c r="AY37" i="16"/>
  <c r="CF37" i="16" s="1"/>
  <c r="AX37" i="16"/>
  <c r="CE37" i="16" s="1"/>
  <c r="AW37" i="16"/>
  <c r="CD37" i="16" s="1"/>
  <c r="AV37" i="16"/>
  <c r="CC37" i="16" s="1"/>
  <c r="AU37" i="16"/>
  <c r="CB37" i="16" s="1"/>
  <c r="AT37" i="16"/>
  <c r="CA37" i="16" s="1"/>
  <c r="AR37" i="16"/>
  <c r="BY37" i="16" s="1"/>
  <c r="AQ37" i="16"/>
  <c r="BX37" i="16" s="1"/>
  <c r="AP37" i="16"/>
  <c r="BW37" i="16" s="1"/>
  <c r="AO37" i="16"/>
  <c r="BV37" i="16" s="1"/>
  <c r="AN37" i="16"/>
  <c r="BU37" i="16" s="1"/>
  <c r="AM37" i="16"/>
  <c r="BT37" i="16" s="1"/>
  <c r="AL37" i="16"/>
  <c r="BS37" i="16" s="1"/>
  <c r="BH36" i="16"/>
  <c r="CO36" i="16" s="1"/>
  <c r="BG36" i="16"/>
  <c r="CN36" i="16" s="1"/>
  <c r="BF36" i="16"/>
  <c r="CM36" i="16" s="1"/>
  <c r="BE36" i="16"/>
  <c r="CL36" i="16" s="1"/>
  <c r="BD36" i="16"/>
  <c r="CK36" i="16" s="1"/>
  <c r="BC36" i="16"/>
  <c r="CJ36" i="16" s="1"/>
  <c r="BA36" i="16"/>
  <c r="CH36" i="16" s="1"/>
  <c r="AZ36" i="16"/>
  <c r="CG36" i="16" s="1"/>
  <c r="AY36" i="16"/>
  <c r="CF36" i="16" s="1"/>
  <c r="AX36" i="16"/>
  <c r="CE36" i="16" s="1"/>
  <c r="AW36" i="16"/>
  <c r="CD36" i="16" s="1"/>
  <c r="AV36" i="16"/>
  <c r="CC36" i="16" s="1"/>
  <c r="AU36" i="16"/>
  <c r="CB36" i="16" s="1"/>
  <c r="AT36" i="16"/>
  <c r="CA36" i="16" s="1"/>
  <c r="AS36" i="16"/>
  <c r="BZ36" i="16" s="1"/>
  <c r="AR36" i="16"/>
  <c r="BY36" i="16" s="1"/>
  <c r="AQ36" i="16"/>
  <c r="BX36" i="16" s="1"/>
  <c r="AP36" i="16"/>
  <c r="BW36" i="16" s="1"/>
  <c r="AO36" i="16"/>
  <c r="BV36" i="16" s="1"/>
  <c r="AN36" i="16"/>
  <c r="BU36" i="16" s="1"/>
  <c r="AM36" i="16"/>
  <c r="BT36" i="16" s="1"/>
  <c r="AL36" i="16"/>
  <c r="BS36" i="16" s="1"/>
  <c r="BH35" i="16"/>
  <c r="CO35" i="16" s="1"/>
  <c r="BG35" i="16"/>
  <c r="CN35" i="16" s="1"/>
  <c r="BF35" i="16"/>
  <c r="CM35" i="16" s="1"/>
  <c r="BE35" i="16"/>
  <c r="CL35" i="16" s="1"/>
  <c r="BD35" i="16"/>
  <c r="CK35" i="16" s="1"/>
  <c r="BC35" i="16"/>
  <c r="CJ35" i="16" s="1"/>
  <c r="BB35" i="16"/>
  <c r="CI35" i="16" s="1"/>
  <c r="AZ35" i="16"/>
  <c r="CG35" i="16" s="1"/>
  <c r="AY35" i="16"/>
  <c r="CF35" i="16" s="1"/>
  <c r="AX35" i="16"/>
  <c r="CE35" i="16" s="1"/>
  <c r="AW35" i="16"/>
  <c r="CD35" i="16" s="1"/>
  <c r="AV35" i="16"/>
  <c r="CC35" i="16" s="1"/>
  <c r="AU35" i="16"/>
  <c r="CB35" i="16" s="1"/>
  <c r="AT35" i="16"/>
  <c r="CA35" i="16" s="1"/>
  <c r="AS35" i="16"/>
  <c r="BZ35" i="16" s="1"/>
  <c r="AR35" i="16"/>
  <c r="BY35" i="16" s="1"/>
  <c r="AQ35" i="16"/>
  <c r="BX35" i="16" s="1"/>
  <c r="AP35" i="16"/>
  <c r="BW35" i="16" s="1"/>
  <c r="AO35" i="16"/>
  <c r="BV35" i="16" s="1"/>
  <c r="AN35" i="16"/>
  <c r="BU35" i="16" s="1"/>
  <c r="AM35" i="16"/>
  <c r="BT35" i="16" s="1"/>
  <c r="AL35" i="16"/>
  <c r="BS35" i="16" s="1"/>
  <c r="AK35" i="16"/>
  <c r="BR35" i="16" s="1"/>
  <c r="BH34" i="16"/>
  <c r="CO34" i="16" s="1"/>
  <c r="BG34" i="16"/>
  <c r="CN34" i="16" s="1"/>
  <c r="BF34" i="16"/>
  <c r="CM34" i="16" s="1"/>
  <c r="BE34" i="16"/>
  <c r="CL34" i="16" s="1"/>
  <c r="BD34" i="16"/>
  <c r="CK34" i="16" s="1"/>
  <c r="BC34" i="16"/>
  <c r="CJ34" i="16" s="1"/>
  <c r="BB34" i="16"/>
  <c r="CI34" i="16" s="1"/>
  <c r="BA34" i="16"/>
  <c r="CH34" i="16" s="1"/>
  <c r="AY34" i="16"/>
  <c r="CF34" i="16" s="1"/>
  <c r="AX34" i="16"/>
  <c r="CE34" i="16" s="1"/>
  <c r="AW34" i="16"/>
  <c r="CD34" i="16" s="1"/>
  <c r="AV34" i="16"/>
  <c r="CC34" i="16" s="1"/>
  <c r="AU34" i="16"/>
  <c r="CB34" i="16" s="1"/>
  <c r="AT34" i="16"/>
  <c r="CA34" i="16" s="1"/>
  <c r="AS34" i="16"/>
  <c r="BZ34" i="16" s="1"/>
  <c r="AR34" i="16"/>
  <c r="BY34" i="16" s="1"/>
  <c r="AQ34" i="16"/>
  <c r="BX34" i="16" s="1"/>
  <c r="AP34" i="16"/>
  <c r="BW34" i="16" s="1"/>
  <c r="AO34" i="16"/>
  <c r="BV34" i="16" s="1"/>
  <c r="AN34" i="16"/>
  <c r="BU34" i="16" s="1"/>
  <c r="AM34" i="16"/>
  <c r="BT34" i="16" s="1"/>
  <c r="AL34" i="16"/>
  <c r="BS34" i="16" s="1"/>
  <c r="AK34" i="16"/>
  <c r="BR34" i="16" s="1"/>
  <c r="BH33" i="16"/>
  <c r="CO33" i="16" s="1"/>
  <c r="BG33" i="16"/>
  <c r="CN33" i="16" s="1"/>
  <c r="BF33" i="16"/>
  <c r="CM33" i="16" s="1"/>
  <c r="BE33" i="16"/>
  <c r="CL33" i="16" s="1"/>
  <c r="BD33" i="16"/>
  <c r="CK33" i="16" s="1"/>
  <c r="BC33" i="16"/>
  <c r="CJ33" i="16" s="1"/>
  <c r="BB33" i="16"/>
  <c r="CI33" i="16" s="1"/>
  <c r="BA33" i="16"/>
  <c r="CH33" i="16" s="1"/>
  <c r="AZ33" i="16"/>
  <c r="CG33" i="16" s="1"/>
  <c r="AY33" i="16"/>
  <c r="CF33" i="16" s="1"/>
  <c r="AW33" i="16"/>
  <c r="CD33" i="16" s="1"/>
  <c r="AV33" i="16"/>
  <c r="CC33" i="16" s="1"/>
  <c r="AU33" i="16"/>
  <c r="CB33" i="16" s="1"/>
  <c r="AT33" i="16"/>
  <c r="CA33" i="16" s="1"/>
  <c r="AS33" i="16"/>
  <c r="BZ33" i="16" s="1"/>
  <c r="AR33" i="16"/>
  <c r="BY33" i="16" s="1"/>
  <c r="AQ33" i="16"/>
  <c r="BX33" i="16" s="1"/>
  <c r="AP33" i="16"/>
  <c r="BW33" i="16" s="1"/>
  <c r="AO33" i="16"/>
  <c r="BV33" i="16" s="1"/>
  <c r="AN33" i="16"/>
  <c r="BU33" i="16" s="1"/>
  <c r="AM33" i="16"/>
  <c r="BT33" i="16" s="1"/>
  <c r="AL33" i="16"/>
  <c r="BS33" i="16" s="1"/>
  <c r="Q33" i="16"/>
  <c r="AX33" i="16" s="1"/>
  <c r="CE33" i="16" s="1"/>
  <c r="BH32" i="16"/>
  <c r="CO32" i="16" s="1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BL26" i="16"/>
  <c r="CS26" i="16" s="1"/>
  <c r="BK26" i="16"/>
  <c r="CR26" i="16" s="1"/>
  <c r="BJ26" i="16"/>
  <c r="CQ26" i="16" s="1"/>
  <c r="BI26" i="16"/>
  <c r="CP26" i="16" s="1"/>
  <c r="BL25" i="16"/>
  <c r="CS25" i="16" s="1"/>
  <c r="BK25" i="16"/>
  <c r="CR25" i="16" s="1"/>
  <c r="BJ25" i="16"/>
  <c r="CQ25" i="16" s="1"/>
  <c r="BI25" i="16"/>
  <c r="CP25" i="16" s="1"/>
  <c r="BL24" i="16"/>
  <c r="CS24" i="16" s="1"/>
  <c r="BI24" i="16"/>
  <c r="CP24" i="16" s="1"/>
  <c r="BK24" i="16"/>
  <c r="CR24" i="16" s="1"/>
  <c r="BJ24" i="16"/>
  <c r="CQ24" i="16" s="1"/>
  <c r="BL23" i="16"/>
  <c r="CS23" i="16" s="1"/>
  <c r="BK23" i="16"/>
  <c r="CR23" i="16" s="1"/>
  <c r="BJ23" i="16"/>
  <c r="CQ23" i="16" s="1"/>
  <c r="BI23" i="16"/>
  <c r="CP23" i="16" s="1"/>
  <c r="BL22" i="16"/>
  <c r="CS22" i="16" s="1"/>
  <c r="BK22" i="16"/>
  <c r="CR22" i="16" s="1"/>
  <c r="BJ22" i="16"/>
  <c r="CQ22" i="16" s="1"/>
  <c r="BI22" i="16"/>
  <c r="CP22" i="16" s="1"/>
  <c r="BL21" i="16"/>
  <c r="CS21" i="16" s="1"/>
  <c r="BK21" i="16"/>
  <c r="CR21" i="16" s="1"/>
  <c r="BJ21" i="16"/>
  <c r="CQ21" i="16" s="1"/>
  <c r="BI21" i="16"/>
  <c r="CP21" i="16" s="1"/>
  <c r="BL20" i="16"/>
  <c r="CS20" i="16" s="1"/>
  <c r="BK20" i="16"/>
  <c r="CR20" i="16" s="1"/>
  <c r="BJ20" i="16"/>
  <c r="CQ20" i="16" s="1"/>
  <c r="BI20" i="16"/>
  <c r="CP20" i="16" s="1"/>
  <c r="BL19" i="16"/>
  <c r="CS19" i="16" s="1"/>
  <c r="BK19" i="16"/>
  <c r="CR19" i="16" s="1"/>
  <c r="BJ19" i="16"/>
  <c r="CQ19" i="16" s="1"/>
  <c r="BI19" i="16"/>
  <c r="CP19" i="16" s="1"/>
  <c r="BL18" i="16"/>
  <c r="CS18" i="16" s="1"/>
  <c r="BK18" i="16"/>
  <c r="CR18" i="16" s="1"/>
  <c r="BJ18" i="16"/>
  <c r="CQ18" i="16" s="1"/>
  <c r="BI18" i="16"/>
  <c r="CP18" i="16" s="1"/>
  <c r="BL17" i="16"/>
  <c r="CS17" i="16" s="1"/>
  <c r="BK17" i="16"/>
  <c r="CR17" i="16" s="1"/>
  <c r="BJ17" i="16"/>
  <c r="CQ17" i="16" s="1"/>
  <c r="BI17" i="16"/>
  <c r="CP17" i="16" s="1"/>
  <c r="BK16" i="16"/>
  <c r="CR16" i="16" s="1"/>
  <c r="BL16" i="16"/>
  <c r="CS16" i="16" s="1"/>
  <c r="BJ16" i="16"/>
  <c r="CQ16" i="16" s="1"/>
  <c r="BI16" i="16"/>
  <c r="CP16" i="16" s="1"/>
  <c r="BL15" i="16"/>
  <c r="CS15" i="16" s="1"/>
  <c r="BK15" i="16"/>
  <c r="CR15" i="16" s="1"/>
  <c r="BJ15" i="16"/>
  <c r="CQ15" i="16" s="1"/>
  <c r="BI15" i="16"/>
  <c r="CP15" i="16" s="1"/>
  <c r="BL14" i="16"/>
  <c r="CS14" i="16" s="1"/>
  <c r="BK14" i="16"/>
  <c r="CR14" i="16" s="1"/>
  <c r="BJ14" i="16"/>
  <c r="CQ14" i="16" s="1"/>
  <c r="BI14" i="16"/>
  <c r="CP14" i="16" s="1"/>
  <c r="BL13" i="16"/>
  <c r="CS13" i="16" s="1"/>
  <c r="BK13" i="16"/>
  <c r="CR13" i="16" s="1"/>
  <c r="BJ13" i="16"/>
  <c r="CQ13" i="16" s="1"/>
  <c r="BI13" i="16"/>
  <c r="CP13" i="16" s="1"/>
  <c r="BL12" i="16"/>
  <c r="CS12" i="16" s="1"/>
  <c r="BK12" i="16"/>
  <c r="CR12" i="16" s="1"/>
  <c r="BJ12" i="16"/>
  <c r="CQ12" i="16" s="1"/>
  <c r="BI12" i="16"/>
  <c r="CP12" i="16" s="1"/>
  <c r="BL11" i="16"/>
  <c r="CS11" i="16" s="1"/>
  <c r="BK11" i="16"/>
  <c r="CR11" i="16" s="1"/>
  <c r="BJ11" i="16"/>
  <c r="CQ11" i="16" s="1"/>
  <c r="BI11" i="16"/>
  <c r="CP11" i="16" s="1"/>
  <c r="BL10" i="16"/>
  <c r="CS10" i="16" s="1"/>
  <c r="BK10" i="16"/>
  <c r="CR10" i="16" s="1"/>
  <c r="BJ10" i="16"/>
  <c r="CQ10" i="16" s="1"/>
  <c r="BI10" i="16"/>
  <c r="CP10" i="16" s="1"/>
  <c r="BL9" i="16"/>
  <c r="CS9" i="16" s="1"/>
  <c r="BK9" i="16"/>
  <c r="CR9" i="16" s="1"/>
  <c r="BJ9" i="16"/>
  <c r="CQ9" i="16" s="1"/>
  <c r="BI9" i="16"/>
  <c r="CP9" i="16" s="1"/>
  <c r="BL8" i="16"/>
  <c r="CS8" i="16" s="1"/>
  <c r="BK8" i="16"/>
  <c r="CR8" i="16" s="1"/>
  <c r="BJ8" i="16"/>
  <c r="CQ8" i="16" s="1"/>
  <c r="BI8" i="16"/>
  <c r="CP8" i="16" s="1"/>
  <c r="BL7" i="16"/>
  <c r="CS7" i="16" s="1"/>
  <c r="BK7" i="16"/>
  <c r="CR7" i="16" s="1"/>
  <c r="BJ7" i="16"/>
  <c r="CQ7" i="16" s="1"/>
  <c r="BI7" i="16"/>
  <c r="CP7" i="16" s="1"/>
  <c r="BL6" i="16"/>
  <c r="CS6" i="16" s="1"/>
  <c r="BK6" i="16"/>
  <c r="CR6" i="16" s="1"/>
  <c r="BJ6" i="16"/>
  <c r="CQ6" i="16" s="1"/>
  <c r="BI6" i="16"/>
  <c r="CP6" i="16" s="1"/>
  <c r="BL5" i="16"/>
  <c r="CS5" i="16" s="1"/>
  <c r="BK5" i="16"/>
  <c r="CR5" i="16" s="1"/>
  <c r="BJ5" i="16"/>
  <c r="CQ5" i="16" s="1"/>
  <c r="BI5" i="16"/>
  <c r="BL4" i="16"/>
  <c r="CS4" i="16" s="1"/>
  <c r="BK4" i="16"/>
  <c r="CR4" i="16" s="1"/>
  <c r="BJ4" i="16"/>
  <c r="CQ4" i="16" s="1"/>
  <c r="BI4" i="16"/>
  <c r="CP4" i="16" s="1"/>
  <c r="BL3" i="16"/>
  <c r="CS3" i="16" s="1"/>
  <c r="BK3" i="16"/>
  <c r="CR3" i="16" s="1"/>
  <c r="BJ3" i="16"/>
  <c r="CQ3" i="16" s="1"/>
  <c r="BI3" i="16"/>
  <c r="CP3" i="16" s="1"/>
  <c r="AN16" i="16"/>
  <c r="BU16" i="16" s="1"/>
  <c r="BR38" i="17" l="1" a="1"/>
  <c r="CU3" i="17"/>
  <c r="Z41" i="17"/>
  <c r="Z31" i="17" s="1"/>
  <c r="V41" i="17"/>
  <c r="V31" i="17" s="1"/>
  <c r="R41" i="17"/>
  <c r="R31" i="17" s="1"/>
  <c r="N41" i="17"/>
  <c r="N31" i="17" s="1"/>
  <c r="J41" i="17"/>
  <c r="J31" i="17" s="1"/>
  <c r="F41" i="17"/>
  <c r="F31" i="17" s="1"/>
  <c r="Y41" i="17"/>
  <c r="Y31" i="17" s="1"/>
  <c r="U41" i="17"/>
  <c r="U31" i="17" s="1"/>
  <c r="Q41" i="17"/>
  <c r="Q31" i="17" s="1"/>
  <c r="M41" i="17"/>
  <c r="M31" i="17" s="1"/>
  <c r="I41" i="17"/>
  <c r="I31" i="17" s="1"/>
  <c r="E41" i="17"/>
  <c r="E31" i="17" s="1"/>
  <c r="AA41" i="17"/>
  <c r="AA31" i="17" s="1"/>
  <c r="S41" i="17"/>
  <c r="S31" i="17" s="1"/>
  <c r="K41" i="17"/>
  <c r="K31" i="17" s="1"/>
  <c r="X41" i="17"/>
  <c r="X31" i="17" s="1"/>
  <c r="P41" i="17"/>
  <c r="P31" i="17" s="1"/>
  <c r="H41" i="17"/>
  <c r="H31" i="17" s="1"/>
  <c r="W41" i="17"/>
  <c r="W31" i="17" s="1"/>
  <c r="O41" i="17"/>
  <c r="O31" i="17" s="1"/>
  <c r="G41" i="17"/>
  <c r="G31" i="17" s="1"/>
  <c r="T41" i="17"/>
  <c r="T31" i="17" s="1"/>
  <c r="L41" i="17"/>
  <c r="L31" i="17" s="1"/>
  <c r="D41" i="17"/>
  <c r="D31" i="17" s="1"/>
  <c r="AO32" i="16"/>
  <c r="BV32" i="16" s="1"/>
  <c r="AW32" i="16"/>
  <c r="CD32" i="16" s="1"/>
  <c r="BE32" i="16"/>
  <c r="CL32" i="16" s="1"/>
  <c r="AP32" i="16"/>
  <c r="BW32" i="16" s="1"/>
  <c r="AX32" i="16"/>
  <c r="CE32" i="16" s="1"/>
  <c r="BF32" i="16"/>
  <c r="CM32" i="16" s="1"/>
  <c r="V37" i="16"/>
  <c r="BC37" i="16" s="1"/>
  <c r="CJ37" i="16" s="1"/>
  <c r="AY40" i="16"/>
  <c r="CF40" i="16" s="1"/>
  <c r="AK32" i="16"/>
  <c r="BR32" i="16" s="1"/>
  <c r="AS32" i="16"/>
  <c r="BZ32" i="16" s="1"/>
  <c r="BA32" i="16"/>
  <c r="CH32" i="16" s="1"/>
  <c r="AQ38" i="16"/>
  <c r="AY38" i="16"/>
  <c r="BG38" i="16"/>
  <c r="AS39" i="16"/>
  <c r="BZ39" i="16" s="1"/>
  <c r="AM40" i="16"/>
  <c r="BC40" i="16"/>
  <c r="CJ40" i="16" s="1"/>
  <c r="AL32" i="16"/>
  <c r="BS32" i="16" s="1"/>
  <c r="AT32" i="16"/>
  <c r="CA32" i="16" s="1"/>
  <c r="BB32" i="16"/>
  <c r="CI32" i="16" s="1"/>
  <c r="AV39" i="16"/>
  <c r="CC39" i="16" s="1"/>
  <c r="AQ40" i="16"/>
  <c r="BX40" i="16" s="1"/>
  <c r="BG40" i="16"/>
  <c r="CN40" i="16" s="1"/>
  <c r="AV4" i="16"/>
  <c r="CC4" i="16" s="1"/>
  <c r="BD5" i="16"/>
  <c r="CK5" i="16" s="1"/>
  <c r="AN7" i="16"/>
  <c r="BU7" i="16" s="1"/>
  <c r="AV8" i="16"/>
  <c r="CC8" i="16" s="1"/>
  <c r="BD9" i="16"/>
  <c r="CK9" i="16" s="1"/>
  <c r="AN11" i="16"/>
  <c r="BU11" i="16" s="1"/>
  <c r="AV12" i="16"/>
  <c r="CC12" i="16" s="1"/>
  <c r="BD13" i="16"/>
  <c r="CK13" i="16" s="1"/>
  <c r="AN15" i="16"/>
  <c r="BU15" i="16" s="1"/>
  <c r="BD15" i="16"/>
  <c r="CK15" i="16" s="1"/>
  <c r="AV16" i="16"/>
  <c r="CC16" i="16" s="1"/>
  <c r="AZ4" i="16"/>
  <c r="CG4" i="16" s="1"/>
  <c r="AR5" i="16"/>
  <c r="BY5" i="16" s="1"/>
  <c r="BH5" i="16"/>
  <c r="CO5" i="16" s="1"/>
  <c r="AZ6" i="16"/>
  <c r="CG6" i="16" s="1"/>
  <c r="AR7" i="16"/>
  <c r="BY7" i="16" s="1"/>
  <c r="BH7" i="16"/>
  <c r="CO7" i="16" s="1"/>
  <c r="AZ8" i="16"/>
  <c r="CG8" i="16" s="1"/>
  <c r="AR9" i="16"/>
  <c r="BY9" i="16" s="1"/>
  <c r="BH9" i="16"/>
  <c r="CO9" i="16" s="1"/>
  <c r="AZ10" i="16"/>
  <c r="CG10" i="16" s="1"/>
  <c r="AR11" i="16"/>
  <c r="BY11" i="16" s="1"/>
  <c r="BH11" i="16"/>
  <c r="CO11" i="16" s="1"/>
  <c r="AZ12" i="16"/>
  <c r="CG12" i="16" s="1"/>
  <c r="AR13" i="16"/>
  <c r="BY13" i="16" s="1"/>
  <c r="BH13" i="16"/>
  <c r="CO13" i="16" s="1"/>
  <c r="AZ14" i="16"/>
  <c r="CG14" i="16" s="1"/>
  <c r="AR15" i="16"/>
  <c r="BY15" i="16" s="1"/>
  <c r="BH15" i="16"/>
  <c r="CO15" i="16" s="1"/>
  <c r="AZ16" i="16"/>
  <c r="CG16" i="16" s="1"/>
  <c r="AN5" i="16"/>
  <c r="BU5" i="16" s="1"/>
  <c r="AV6" i="16"/>
  <c r="CC6" i="16" s="1"/>
  <c r="BD7" i="16"/>
  <c r="CK7" i="16" s="1"/>
  <c r="AN9" i="16"/>
  <c r="BU9" i="16" s="1"/>
  <c r="AV10" i="16"/>
  <c r="CC10" i="16" s="1"/>
  <c r="BD11" i="16"/>
  <c r="CK11" i="16" s="1"/>
  <c r="AN13" i="16"/>
  <c r="BU13" i="16" s="1"/>
  <c r="AV14" i="16"/>
  <c r="CC14" i="16" s="1"/>
  <c r="AN4" i="16"/>
  <c r="BU4" i="16" s="1"/>
  <c r="BD4" i="16"/>
  <c r="CK4" i="16" s="1"/>
  <c r="AV5" i="16"/>
  <c r="CC5" i="16" s="1"/>
  <c r="AN6" i="16"/>
  <c r="BU6" i="16" s="1"/>
  <c r="BD6" i="16"/>
  <c r="CK6" i="16" s="1"/>
  <c r="AV7" i="16"/>
  <c r="CC7" i="16" s="1"/>
  <c r="AN8" i="16"/>
  <c r="BU8" i="16" s="1"/>
  <c r="BD8" i="16"/>
  <c r="CK8" i="16" s="1"/>
  <c r="AV9" i="16"/>
  <c r="CC9" i="16" s="1"/>
  <c r="AN10" i="16"/>
  <c r="BU10" i="16" s="1"/>
  <c r="BD10" i="16"/>
  <c r="CK10" i="16" s="1"/>
  <c r="AV11" i="16"/>
  <c r="CC11" i="16" s="1"/>
  <c r="AN12" i="16"/>
  <c r="BU12" i="16" s="1"/>
  <c r="BD12" i="16"/>
  <c r="CK12" i="16" s="1"/>
  <c r="AV13" i="16"/>
  <c r="CC13" i="16" s="1"/>
  <c r="AN14" i="16"/>
  <c r="BU14" i="16" s="1"/>
  <c r="BD14" i="16"/>
  <c r="CK14" i="16" s="1"/>
  <c r="AV15" i="16"/>
  <c r="CC15" i="16" s="1"/>
  <c r="BG26" i="16"/>
  <c r="CN26" i="16" s="1"/>
  <c r="BC26" i="16"/>
  <c r="CJ26" i="16" s="1"/>
  <c r="AY26" i="16"/>
  <c r="CF26" i="16" s="1"/>
  <c r="AU26" i="16"/>
  <c r="CB26" i="16" s="1"/>
  <c r="AQ26" i="16"/>
  <c r="BX26" i="16" s="1"/>
  <c r="AM26" i="16"/>
  <c r="BT26" i="16" s="1"/>
  <c r="BG25" i="16"/>
  <c r="CN25" i="16" s="1"/>
  <c r="BC25" i="16"/>
  <c r="CJ25" i="16" s="1"/>
  <c r="AY25" i="16"/>
  <c r="CF25" i="16" s="1"/>
  <c r="AU25" i="16"/>
  <c r="CB25" i="16" s="1"/>
  <c r="AQ25" i="16"/>
  <c r="BX25" i="16" s="1"/>
  <c r="AM25" i="16"/>
  <c r="BT25" i="16" s="1"/>
  <c r="BG24" i="16"/>
  <c r="CN24" i="16" s="1"/>
  <c r="BC24" i="16"/>
  <c r="CJ24" i="16" s="1"/>
  <c r="AY24" i="16"/>
  <c r="CF24" i="16" s="1"/>
  <c r="AU24" i="16"/>
  <c r="CB24" i="16" s="1"/>
  <c r="AQ24" i="16"/>
  <c r="BX24" i="16" s="1"/>
  <c r="AM24" i="16"/>
  <c r="BT24" i="16" s="1"/>
  <c r="BG23" i="16"/>
  <c r="CN23" i="16" s="1"/>
  <c r="BC23" i="16"/>
  <c r="CJ23" i="16" s="1"/>
  <c r="AY23" i="16"/>
  <c r="CF23" i="16" s="1"/>
  <c r="AU23" i="16"/>
  <c r="CB23" i="16" s="1"/>
  <c r="AQ23" i="16"/>
  <c r="BX23" i="16" s="1"/>
  <c r="AM23" i="16"/>
  <c r="BT23" i="16" s="1"/>
  <c r="BG22" i="16"/>
  <c r="CN22" i="16" s="1"/>
  <c r="BC22" i="16"/>
  <c r="CJ22" i="16" s="1"/>
  <c r="AY22" i="16"/>
  <c r="CF22" i="16" s="1"/>
  <c r="AU22" i="16"/>
  <c r="CB22" i="16" s="1"/>
  <c r="AQ22" i="16"/>
  <c r="BX22" i="16" s="1"/>
  <c r="AM22" i="16"/>
  <c r="BT22" i="16" s="1"/>
  <c r="BG21" i="16"/>
  <c r="CN21" i="16" s="1"/>
  <c r="BC21" i="16"/>
  <c r="CJ21" i="16" s="1"/>
  <c r="AY21" i="16"/>
  <c r="CF21" i="16" s="1"/>
  <c r="AU21" i="16"/>
  <c r="CB21" i="16" s="1"/>
  <c r="AQ21" i="16"/>
  <c r="BX21" i="16" s="1"/>
  <c r="AM21" i="16"/>
  <c r="BT21" i="16" s="1"/>
  <c r="BG20" i="16"/>
  <c r="CN20" i="16" s="1"/>
  <c r="BC20" i="16"/>
  <c r="CJ20" i="16" s="1"/>
  <c r="AY20" i="16"/>
  <c r="CF20" i="16" s="1"/>
  <c r="AU20" i="16"/>
  <c r="CB20" i="16" s="1"/>
  <c r="AQ20" i="16"/>
  <c r="BX20" i="16" s="1"/>
  <c r="AM20" i="16"/>
  <c r="BT20" i="16" s="1"/>
  <c r="BG19" i="16"/>
  <c r="CN19" i="16" s="1"/>
  <c r="BC19" i="16"/>
  <c r="CJ19" i="16" s="1"/>
  <c r="AY19" i="16"/>
  <c r="CF19" i="16" s="1"/>
  <c r="AU19" i="16"/>
  <c r="CB19" i="16" s="1"/>
  <c r="AQ19" i="16"/>
  <c r="BX19" i="16" s="1"/>
  <c r="AM19" i="16"/>
  <c r="BT19" i="16" s="1"/>
  <c r="BG18" i="16"/>
  <c r="CN18" i="16" s="1"/>
  <c r="BC18" i="16"/>
  <c r="CJ18" i="16" s="1"/>
  <c r="AY18" i="16"/>
  <c r="CF18" i="16" s="1"/>
  <c r="AU18" i="16"/>
  <c r="CB18" i="16" s="1"/>
  <c r="AQ18" i="16"/>
  <c r="BX18" i="16" s="1"/>
  <c r="AM18" i="16"/>
  <c r="BT18" i="16" s="1"/>
  <c r="BG17" i="16"/>
  <c r="CN17" i="16" s="1"/>
  <c r="BC17" i="16"/>
  <c r="CJ17" i="16" s="1"/>
  <c r="AY17" i="16"/>
  <c r="CF17" i="16" s="1"/>
  <c r="AU17" i="16"/>
  <c r="CB17" i="16" s="1"/>
  <c r="AQ17" i="16"/>
  <c r="BX17" i="16" s="1"/>
  <c r="AM17" i="16"/>
  <c r="BT17" i="16" s="1"/>
  <c r="BG16" i="16"/>
  <c r="CN16" i="16" s="1"/>
  <c r="BC16" i="16"/>
  <c r="CJ16" i="16" s="1"/>
  <c r="AY16" i="16"/>
  <c r="CF16" i="16" s="1"/>
  <c r="AU16" i="16"/>
  <c r="CB16" i="16" s="1"/>
  <c r="AQ16" i="16"/>
  <c r="BX16" i="16" s="1"/>
  <c r="AM16" i="16"/>
  <c r="BT16" i="16" s="1"/>
  <c r="BG15" i="16"/>
  <c r="CN15" i="16" s="1"/>
  <c r="BC15" i="16"/>
  <c r="CJ15" i="16" s="1"/>
  <c r="AY15" i="16"/>
  <c r="CF15" i="16" s="1"/>
  <c r="AU15" i="16"/>
  <c r="CB15" i="16" s="1"/>
  <c r="AQ15" i="16"/>
  <c r="BX15" i="16" s="1"/>
  <c r="AM15" i="16"/>
  <c r="BT15" i="16" s="1"/>
  <c r="BG14" i="16"/>
  <c r="CN14" i="16" s="1"/>
  <c r="BC14" i="16"/>
  <c r="CJ14" i="16" s="1"/>
  <c r="AY14" i="16"/>
  <c r="CF14" i="16" s="1"/>
  <c r="AU14" i="16"/>
  <c r="CB14" i="16" s="1"/>
  <c r="AQ14" i="16"/>
  <c r="BX14" i="16" s="1"/>
  <c r="AM14" i="16"/>
  <c r="BT14" i="16" s="1"/>
  <c r="BG13" i="16"/>
  <c r="CN13" i="16" s="1"/>
  <c r="BC13" i="16"/>
  <c r="CJ13" i="16" s="1"/>
  <c r="AY13" i="16"/>
  <c r="CF13" i="16" s="1"/>
  <c r="AU13" i="16"/>
  <c r="CB13" i="16" s="1"/>
  <c r="AQ13" i="16"/>
  <c r="BX13" i="16" s="1"/>
  <c r="AM13" i="16"/>
  <c r="BT13" i="16" s="1"/>
  <c r="BG12" i="16"/>
  <c r="CN12" i="16" s="1"/>
  <c r="BC12" i="16"/>
  <c r="CJ12" i="16" s="1"/>
  <c r="AY12" i="16"/>
  <c r="CF12" i="16" s="1"/>
  <c r="AU12" i="16"/>
  <c r="CB12" i="16" s="1"/>
  <c r="AQ12" i="16"/>
  <c r="BX12" i="16" s="1"/>
  <c r="AM12" i="16"/>
  <c r="BT12" i="16" s="1"/>
  <c r="BG11" i="16"/>
  <c r="CN11" i="16" s="1"/>
  <c r="BC11" i="16"/>
  <c r="CJ11" i="16" s="1"/>
  <c r="AY11" i="16"/>
  <c r="CF11" i="16" s="1"/>
  <c r="AU11" i="16"/>
  <c r="CB11" i="16" s="1"/>
  <c r="AQ11" i="16"/>
  <c r="BX11" i="16" s="1"/>
  <c r="AM11" i="16"/>
  <c r="BT11" i="16" s="1"/>
  <c r="BG10" i="16"/>
  <c r="CN10" i="16" s="1"/>
  <c r="BC10" i="16"/>
  <c r="CJ10" i="16" s="1"/>
  <c r="AY10" i="16"/>
  <c r="CF10" i="16" s="1"/>
  <c r="AU10" i="16"/>
  <c r="CB10" i="16" s="1"/>
  <c r="AQ10" i="16"/>
  <c r="BX10" i="16" s="1"/>
  <c r="AM10" i="16"/>
  <c r="BT10" i="16" s="1"/>
  <c r="BG9" i="16"/>
  <c r="CN9" i="16" s="1"/>
  <c r="BC9" i="16"/>
  <c r="CJ9" i="16" s="1"/>
  <c r="AY9" i="16"/>
  <c r="CF9" i="16" s="1"/>
  <c r="AU9" i="16"/>
  <c r="CB9" i="16" s="1"/>
  <c r="AQ9" i="16"/>
  <c r="BX9" i="16" s="1"/>
  <c r="AM9" i="16"/>
  <c r="BT9" i="16" s="1"/>
  <c r="BG8" i="16"/>
  <c r="CN8" i="16" s="1"/>
  <c r="BC8" i="16"/>
  <c r="CJ8" i="16" s="1"/>
  <c r="AY8" i="16"/>
  <c r="CF8" i="16" s="1"/>
  <c r="AU8" i="16"/>
  <c r="CB8" i="16" s="1"/>
  <c r="AQ8" i="16"/>
  <c r="BX8" i="16" s="1"/>
  <c r="AM8" i="16"/>
  <c r="BT8" i="16" s="1"/>
  <c r="BG7" i="16"/>
  <c r="CN7" i="16" s="1"/>
  <c r="BC7" i="16"/>
  <c r="CJ7" i="16" s="1"/>
  <c r="AY7" i="16"/>
  <c r="CF7" i="16" s="1"/>
  <c r="AU7" i="16"/>
  <c r="CB7" i="16" s="1"/>
  <c r="AQ7" i="16"/>
  <c r="BX7" i="16" s="1"/>
  <c r="AM7" i="16"/>
  <c r="BT7" i="16" s="1"/>
  <c r="BG6" i="16"/>
  <c r="CN6" i="16" s="1"/>
  <c r="BC6" i="16"/>
  <c r="CJ6" i="16" s="1"/>
  <c r="AY6" i="16"/>
  <c r="CF6" i="16" s="1"/>
  <c r="AU6" i="16"/>
  <c r="CB6" i="16" s="1"/>
  <c r="AQ6" i="16"/>
  <c r="BX6" i="16" s="1"/>
  <c r="AM6" i="16"/>
  <c r="BT6" i="16" s="1"/>
  <c r="BG5" i="16"/>
  <c r="CN5" i="16" s="1"/>
  <c r="BC5" i="16"/>
  <c r="CJ5" i="16" s="1"/>
  <c r="AY5" i="16"/>
  <c r="CF5" i="16" s="1"/>
  <c r="AU5" i="16"/>
  <c r="CB5" i="16" s="1"/>
  <c r="AQ5" i="16"/>
  <c r="BX5" i="16" s="1"/>
  <c r="AM5" i="16"/>
  <c r="BT5" i="16" s="1"/>
  <c r="BG4" i="16"/>
  <c r="CN4" i="16" s="1"/>
  <c r="BC4" i="16"/>
  <c r="CJ4" i="16" s="1"/>
  <c r="AY4" i="16"/>
  <c r="CF4" i="16" s="1"/>
  <c r="AU4" i="16"/>
  <c r="CB4" i="16" s="1"/>
  <c r="AQ4" i="16"/>
  <c r="BX4" i="16" s="1"/>
  <c r="AM4" i="16"/>
  <c r="BT4" i="16" s="1"/>
  <c r="AX20" i="16"/>
  <c r="CE20" i="16" s="1"/>
  <c r="AL19" i="16"/>
  <c r="BS19" i="16" s="1"/>
  <c r="BB18" i="16"/>
  <c r="CI18" i="16" s="1"/>
  <c r="AT18" i="16"/>
  <c r="CA18" i="16" s="1"/>
  <c r="AP18" i="16"/>
  <c r="BW18" i="16" s="1"/>
  <c r="BF17" i="16"/>
  <c r="CM17" i="16" s="1"/>
  <c r="BB17" i="16"/>
  <c r="CI17" i="16" s="1"/>
  <c r="AT17" i="16"/>
  <c r="CA17" i="16" s="1"/>
  <c r="AP17" i="16"/>
  <c r="BW17" i="16" s="1"/>
  <c r="AL17" i="16"/>
  <c r="BS17" i="16" s="1"/>
  <c r="BB16" i="16"/>
  <c r="CI16" i="16" s="1"/>
  <c r="AT16" i="16"/>
  <c r="CA16" i="16" s="1"/>
  <c r="AP16" i="16"/>
  <c r="BW16" i="16" s="1"/>
  <c r="BF15" i="16"/>
  <c r="CM15" i="16" s="1"/>
  <c r="AX15" i="16"/>
  <c r="CE15" i="16" s="1"/>
  <c r="AT15" i="16"/>
  <c r="CA15" i="16" s="1"/>
  <c r="AL15" i="16"/>
  <c r="BS15" i="16" s="1"/>
  <c r="BF14" i="16"/>
  <c r="CM14" i="16" s="1"/>
  <c r="AX14" i="16"/>
  <c r="CE14" i="16" s="1"/>
  <c r="AT14" i="16"/>
  <c r="CA14" i="16" s="1"/>
  <c r="AL14" i="16"/>
  <c r="BS14" i="16" s="1"/>
  <c r="BF13" i="16"/>
  <c r="CM13" i="16" s="1"/>
  <c r="AX13" i="16"/>
  <c r="CE13" i="16" s="1"/>
  <c r="AT13" i="16"/>
  <c r="CA13" i="16" s="1"/>
  <c r="AL13" i="16"/>
  <c r="BS13" i="16" s="1"/>
  <c r="BF12" i="16"/>
  <c r="CM12" i="16" s="1"/>
  <c r="AX12" i="16"/>
  <c r="CE12" i="16" s="1"/>
  <c r="AP12" i="16"/>
  <c r="BW12" i="16" s="1"/>
  <c r="AL12" i="16"/>
  <c r="BS12" i="16" s="1"/>
  <c r="BB11" i="16"/>
  <c r="CI11" i="16" s="1"/>
  <c r="AX11" i="16"/>
  <c r="CE11" i="16" s="1"/>
  <c r="AP11" i="16"/>
  <c r="BW11" i="16" s="1"/>
  <c r="AL11" i="16"/>
  <c r="BS11" i="16" s="1"/>
  <c r="BB10" i="16"/>
  <c r="CI10" i="16" s="1"/>
  <c r="AX10" i="16"/>
  <c r="CE10" i="16" s="1"/>
  <c r="AP10" i="16"/>
  <c r="BW10" i="16" s="1"/>
  <c r="BF9" i="16"/>
  <c r="CM9" i="16" s="1"/>
  <c r="BB9" i="16"/>
  <c r="CI9" i="16" s="1"/>
  <c r="AT9" i="16"/>
  <c r="CA9" i="16" s="1"/>
  <c r="AP9" i="16"/>
  <c r="BW9" i="16" s="1"/>
  <c r="AL9" i="16"/>
  <c r="BS9" i="16" s="1"/>
  <c r="BB8" i="16"/>
  <c r="CI8" i="16" s="1"/>
  <c r="AX8" i="16"/>
  <c r="CE8" i="16" s="1"/>
  <c r="AP8" i="16"/>
  <c r="BW8" i="16" s="1"/>
  <c r="AL8" i="16"/>
  <c r="BS8" i="16" s="1"/>
  <c r="BB7" i="16"/>
  <c r="CI7" i="16" s="1"/>
  <c r="AX7" i="16"/>
  <c r="CE7" i="16" s="1"/>
  <c r="AP7" i="16"/>
  <c r="BW7" i="16" s="1"/>
  <c r="AL7" i="16"/>
  <c r="BS7" i="16" s="1"/>
  <c r="BB6" i="16"/>
  <c r="CI6" i="16" s="1"/>
  <c r="AX6" i="16"/>
  <c r="CE6" i="16" s="1"/>
  <c r="AP6" i="16"/>
  <c r="BW6" i="16" s="1"/>
  <c r="AL6" i="16"/>
  <c r="BS6" i="16" s="1"/>
  <c r="BB5" i="16"/>
  <c r="CI5" i="16" s="1"/>
  <c r="AT5" i="16"/>
  <c r="CA5" i="16" s="1"/>
  <c r="AL5" i="16"/>
  <c r="BS5" i="16" s="1"/>
  <c r="BB4" i="16"/>
  <c r="CI4" i="16" s="1"/>
  <c r="AX4" i="16"/>
  <c r="CE4" i="16" s="1"/>
  <c r="AP4" i="16"/>
  <c r="BW4" i="16" s="1"/>
  <c r="AL4" i="16"/>
  <c r="BS4" i="16" s="1"/>
  <c r="BD26" i="16"/>
  <c r="CK26" i="16" s="1"/>
  <c r="AV26" i="16"/>
  <c r="CC26" i="16" s="1"/>
  <c r="AN26" i="16"/>
  <c r="BU26" i="16" s="1"/>
  <c r="BD25" i="16"/>
  <c r="CK25" i="16" s="1"/>
  <c r="AR25" i="16"/>
  <c r="BY25" i="16" s="1"/>
  <c r="BH24" i="16"/>
  <c r="CO24" i="16" s="1"/>
  <c r="AZ24" i="16"/>
  <c r="CG24" i="16" s="1"/>
  <c r="BH23" i="16"/>
  <c r="CO23" i="16" s="1"/>
  <c r="AZ23" i="16"/>
  <c r="CG23" i="16" s="1"/>
  <c r="AN23" i="16"/>
  <c r="BU23" i="16" s="1"/>
  <c r="BD22" i="16"/>
  <c r="CK22" i="16" s="1"/>
  <c r="AR22" i="16"/>
  <c r="BY22" i="16" s="1"/>
  <c r="AZ21" i="16"/>
  <c r="CG21" i="16" s="1"/>
  <c r="AN21" i="16"/>
  <c r="BU21" i="16" s="1"/>
  <c r="AZ20" i="16"/>
  <c r="CG20" i="16" s="1"/>
  <c r="AN20" i="16"/>
  <c r="BU20" i="16" s="1"/>
  <c r="AZ19" i="16"/>
  <c r="CG19" i="16" s="1"/>
  <c r="AR19" i="16"/>
  <c r="BY19" i="16" s="1"/>
  <c r="BD18" i="16"/>
  <c r="CK18" i="16" s="1"/>
  <c r="AV18" i="16"/>
  <c r="CC18" i="16" s="1"/>
  <c r="BD17" i="16"/>
  <c r="CK17" i="16" s="1"/>
  <c r="AV17" i="16"/>
  <c r="CC17" i="16" s="1"/>
  <c r="AN17" i="16"/>
  <c r="BU17" i="16" s="1"/>
  <c r="BF26" i="16"/>
  <c r="CM26" i="16" s="1"/>
  <c r="BB26" i="16"/>
  <c r="CI26" i="16" s="1"/>
  <c r="AX26" i="16"/>
  <c r="CE26" i="16" s="1"/>
  <c r="AT26" i="16"/>
  <c r="CA26" i="16" s="1"/>
  <c r="AP26" i="16"/>
  <c r="BW26" i="16" s="1"/>
  <c r="AL26" i="16"/>
  <c r="BS26" i="16" s="1"/>
  <c r="BF25" i="16"/>
  <c r="CM25" i="16" s="1"/>
  <c r="BB25" i="16"/>
  <c r="CI25" i="16" s="1"/>
  <c r="AX25" i="16"/>
  <c r="CE25" i="16" s="1"/>
  <c r="AT25" i="16"/>
  <c r="CA25" i="16" s="1"/>
  <c r="AP25" i="16"/>
  <c r="BW25" i="16" s="1"/>
  <c r="AL25" i="16"/>
  <c r="BS25" i="16" s="1"/>
  <c r="BF24" i="16"/>
  <c r="CM24" i="16" s="1"/>
  <c r="BB24" i="16"/>
  <c r="CI24" i="16" s="1"/>
  <c r="AX24" i="16"/>
  <c r="CE24" i="16" s="1"/>
  <c r="AT24" i="16"/>
  <c r="CA24" i="16" s="1"/>
  <c r="AP24" i="16"/>
  <c r="BW24" i="16" s="1"/>
  <c r="AL24" i="16"/>
  <c r="BS24" i="16" s="1"/>
  <c r="BF23" i="16"/>
  <c r="CM23" i="16" s="1"/>
  <c r="BB23" i="16"/>
  <c r="CI23" i="16" s="1"/>
  <c r="AX23" i="16"/>
  <c r="CE23" i="16" s="1"/>
  <c r="AT23" i="16"/>
  <c r="CA23" i="16" s="1"/>
  <c r="AP23" i="16"/>
  <c r="BW23" i="16" s="1"/>
  <c r="AL23" i="16"/>
  <c r="BS23" i="16" s="1"/>
  <c r="BF22" i="16"/>
  <c r="CM22" i="16" s="1"/>
  <c r="BB22" i="16"/>
  <c r="CI22" i="16" s="1"/>
  <c r="AX22" i="16"/>
  <c r="CE22" i="16" s="1"/>
  <c r="AT22" i="16"/>
  <c r="CA22" i="16" s="1"/>
  <c r="AP22" i="16"/>
  <c r="BW22" i="16" s="1"/>
  <c r="AL22" i="16"/>
  <c r="BS22" i="16" s="1"/>
  <c r="BF21" i="16"/>
  <c r="CM21" i="16" s="1"/>
  <c r="BB21" i="16"/>
  <c r="CI21" i="16" s="1"/>
  <c r="AX21" i="16"/>
  <c r="CE21" i="16" s="1"/>
  <c r="AT21" i="16"/>
  <c r="CA21" i="16" s="1"/>
  <c r="AP21" i="16"/>
  <c r="BW21" i="16" s="1"/>
  <c r="AL21" i="16"/>
  <c r="BS21" i="16" s="1"/>
  <c r="BF20" i="16"/>
  <c r="CM20" i="16" s="1"/>
  <c r="BB20" i="16"/>
  <c r="CI20" i="16" s="1"/>
  <c r="AT20" i="16"/>
  <c r="CA20" i="16" s="1"/>
  <c r="AP20" i="16"/>
  <c r="BW20" i="16" s="1"/>
  <c r="AL20" i="16"/>
  <c r="BS20" i="16" s="1"/>
  <c r="BF19" i="16"/>
  <c r="CM19" i="16" s="1"/>
  <c r="BB19" i="16"/>
  <c r="CI19" i="16" s="1"/>
  <c r="AX19" i="16"/>
  <c r="CE19" i="16" s="1"/>
  <c r="AT19" i="16"/>
  <c r="CA19" i="16" s="1"/>
  <c r="AP19" i="16"/>
  <c r="BW19" i="16" s="1"/>
  <c r="BF18" i="16"/>
  <c r="CM18" i="16" s="1"/>
  <c r="AX18" i="16"/>
  <c r="CE18" i="16" s="1"/>
  <c r="AL18" i="16"/>
  <c r="BS18" i="16" s="1"/>
  <c r="AX17" i="16"/>
  <c r="CE17" i="16" s="1"/>
  <c r="BF16" i="16"/>
  <c r="CM16" i="16" s="1"/>
  <c r="AX16" i="16"/>
  <c r="CE16" i="16" s="1"/>
  <c r="AL16" i="16"/>
  <c r="BS16" i="16" s="1"/>
  <c r="BB15" i="16"/>
  <c r="CI15" i="16" s="1"/>
  <c r="AP15" i="16"/>
  <c r="BW15" i="16" s="1"/>
  <c r="BB14" i="16"/>
  <c r="CI14" i="16" s="1"/>
  <c r="AP14" i="16"/>
  <c r="BW14" i="16" s="1"/>
  <c r="BB13" i="16"/>
  <c r="CI13" i="16" s="1"/>
  <c r="AP13" i="16"/>
  <c r="BW13" i="16" s="1"/>
  <c r="BB12" i="16"/>
  <c r="CI12" i="16" s="1"/>
  <c r="AT12" i="16"/>
  <c r="CA12" i="16" s="1"/>
  <c r="BF11" i="16"/>
  <c r="CM11" i="16" s="1"/>
  <c r="AT11" i="16"/>
  <c r="CA11" i="16" s="1"/>
  <c r="BF10" i="16"/>
  <c r="CM10" i="16" s="1"/>
  <c r="AT10" i="16"/>
  <c r="CA10" i="16" s="1"/>
  <c r="AL10" i="16"/>
  <c r="BS10" i="16" s="1"/>
  <c r="AX9" i="16"/>
  <c r="CE9" i="16" s="1"/>
  <c r="BF8" i="16"/>
  <c r="CM8" i="16" s="1"/>
  <c r="AT8" i="16"/>
  <c r="CA8" i="16" s="1"/>
  <c r="BF7" i="16"/>
  <c r="CM7" i="16" s="1"/>
  <c r="AT7" i="16"/>
  <c r="CA7" i="16" s="1"/>
  <c r="BF6" i="16"/>
  <c r="CM6" i="16" s="1"/>
  <c r="AT6" i="16"/>
  <c r="CA6" i="16" s="1"/>
  <c r="BF5" i="16"/>
  <c r="CM5" i="16" s="1"/>
  <c r="AX5" i="16"/>
  <c r="CE5" i="16" s="1"/>
  <c r="AP5" i="16"/>
  <c r="BW5" i="16" s="1"/>
  <c r="BF4" i="16"/>
  <c r="CM4" i="16" s="1"/>
  <c r="AT4" i="16"/>
  <c r="CA4" i="16" s="1"/>
  <c r="AV25" i="16"/>
  <c r="CC25" i="16" s="1"/>
  <c r="AN24" i="16"/>
  <c r="BU24" i="16" s="1"/>
  <c r="AR23" i="16"/>
  <c r="BY23" i="16" s="1"/>
  <c r="AV22" i="16"/>
  <c r="CC22" i="16" s="1"/>
  <c r="BH21" i="16"/>
  <c r="CO21" i="16" s="1"/>
  <c r="AV21" i="16"/>
  <c r="CC21" i="16" s="1"/>
  <c r="BH20" i="16"/>
  <c r="CO20" i="16" s="1"/>
  <c r="AV20" i="16"/>
  <c r="CC20" i="16" s="1"/>
  <c r="BD19" i="16"/>
  <c r="CK19" i="16" s="1"/>
  <c r="AN19" i="16"/>
  <c r="BU19" i="16" s="1"/>
  <c r="AZ18" i="16"/>
  <c r="CG18" i="16" s="1"/>
  <c r="AN18" i="16"/>
  <c r="BU18" i="16" s="1"/>
  <c r="AZ17" i="16"/>
  <c r="CG17" i="16" s="1"/>
  <c r="BH16" i="16"/>
  <c r="CO16" i="16" s="1"/>
  <c r="BE26" i="16"/>
  <c r="CL26" i="16" s="1"/>
  <c r="BA26" i="16"/>
  <c r="CH26" i="16" s="1"/>
  <c r="AW26" i="16"/>
  <c r="CD26" i="16" s="1"/>
  <c r="AS26" i="16"/>
  <c r="BZ26" i="16" s="1"/>
  <c r="AO26" i="16"/>
  <c r="BV26" i="16" s="1"/>
  <c r="BE25" i="16"/>
  <c r="CL25" i="16" s="1"/>
  <c r="BA25" i="16"/>
  <c r="CH25" i="16" s="1"/>
  <c r="AW25" i="16"/>
  <c r="CD25" i="16" s="1"/>
  <c r="AS25" i="16"/>
  <c r="BZ25" i="16" s="1"/>
  <c r="AO25" i="16"/>
  <c r="BV25" i="16" s="1"/>
  <c r="BE24" i="16"/>
  <c r="CL24" i="16" s="1"/>
  <c r="BA24" i="16"/>
  <c r="CH24" i="16" s="1"/>
  <c r="AW24" i="16"/>
  <c r="CD24" i="16" s="1"/>
  <c r="AS24" i="16"/>
  <c r="BZ24" i="16" s="1"/>
  <c r="AO24" i="16"/>
  <c r="BV24" i="16" s="1"/>
  <c r="BE23" i="16"/>
  <c r="CL23" i="16" s="1"/>
  <c r="BA23" i="16"/>
  <c r="CH23" i="16" s="1"/>
  <c r="AW23" i="16"/>
  <c r="CD23" i="16" s="1"/>
  <c r="AS23" i="16"/>
  <c r="BZ23" i="16" s="1"/>
  <c r="AO23" i="16"/>
  <c r="BV23" i="16" s="1"/>
  <c r="BE22" i="16"/>
  <c r="CL22" i="16" s="1"/>
  <c r="BA22" i="16"/>
  <c r="CH22" i="16" s="1"/>
  <c r="AW22" i="16"/>
  <c r="CD22" i="16" s="1"/>
  <c r="AS22" i="16"/>
  <c r="BZ22" i="16" s="1"/>
  <c r="AO22" i="16"/>
  <c r="BV22" i="16" s="1"/>
  <c r="BE21" i="16"/>
  <c r="CL21" i="16" s="1"/>
  <c r="BA21" i="16"/>
  <c r="CH21" i="16" s="1"/>
  <c r="AW21" i="16"/>
  <c r="CD21" i="16" s="1"/>
  <c r="AS21" i="16"/>
  <c r="BZ21" i="16" s="1"/>
  <c r="AO21" i="16"/>
  <c r="BV21" i="16" s="1"/>
  <c r="BE20" i="16"/>
  <c r="CL20" i="16" s="1"/>
  <c r="BA20" i="16"/>
  <c r="CH20" i="16" s="1"/>
  <c r="AW20" i="16"/>
  <c r="CD20" i="16" s="1"/>
  <c r="AS20" i="16"/>
  <c r="BZ20" i="16" s="1"/>
  <c r="AO20" i="16"/>
  <c r="BV20" i="16" s="1"/>
  <c r="BE19" i="16"/>
  <c r="CL19" i="16" s="1"/>
  <c r="BA19" i="16"/>
  <c r="CH19" i="16" s="1"/>
  <c r="AW19" i="16"/>
  <c r="CD19" i="16" s="1"/>
  <c r="AS19" i="16"/>
  <c r="BZ19" i="16" s="1"/>
  <c r="AO19" i="16"/>
  <c r="BV19" i="16" s="1"/>
  <c r="BE18" i="16"/>
  <c r="CL18" i="16" s="1"/>
  <c r="BA18" i="16"/>
  <c r="CH18" i="16" s="1"/>
  <c r="AW18" i="16"/>
  <c r="CD18" i="16" s="1"/>
  <c r="AS18" i="16"/>
  <c r="BZ18" i="16" s="1"/>
  <c r="AO18" i="16"/>
  <c r="BV18" i="16" s="1"/>
  <c r="BE17" i="16"/>
  <c r="CL17" i="16" s="1"/>
  <c r="BA17" i="16"/>
  <c r="CH17" i="16" s="1"/>
  <c r="AW17" i="16"/>
  <c r="CD17" i="16" s="1"/>
  <c r="AS17" i="16"/>
  <c r="BZ17" i="16" s="1"/>
  <c r="AO17" i="16"/>
  <c r="BV17" i="16" s="1"/>
  <c r="BE16" i="16"/>
  <c r="CL16" i="16" s="1"/>
  <c r="BA16" i="16"/>
  <c r="CH16" i="16" s="1"/>
  <c r="AW16" i="16"/>
  <c r="CD16" i="16" s="1"/>
  <c r="AS16" i="16"/>
  <c r="BZ16" i="16" s="1"/>
  <c r="AO16" i="16"/>
  <c r="BV16" i="16" s="1"/>
  <c r="BE15" i="16"/>
  <c r="CL15" i="16" s="1"/>
  <c r="BA15" i="16"/>
  <c r="CH15" i="16" s="1"/>
  <c r="AW15" i="16"/>
  <c r="CD15" i="16" s="1"/>
  <c r="AS15" i="16"/>
  <c r="BZ15" i="16" s="1"/>
  <c r="AO15" i="16"/>
  <c r="BV15" i="16" s="1"/>
  <c r="BE14" i="16"/>
  <c r="CL14" i="16" s="1"/>
  <c r="BA14" i="16"/>
  <c r="CH14" i="16" s="1"/>
  <c r="AW14" i="16"/>
  <c r="CD14" i="16" s="1"/>
  <c r="AS14" i="16"/>
  <c r="BZ14" i="16" s="1"/>
  <c r="AO14" i="16"/>
  <c r="BV14" i="16" s="1"/>
  <c r="BE13" i="16"/>
  <c r="CL13" i="16" s="1"/>
  <c r="BA13" i="16"/>
  <c r="CH13" i="16" s="1"/>
  <c r="AW13" i="16"/>
  <c r="CD13" i="16" s="1"/>
  <c r="AS13" i="16"/>
  <c r="BZ13" i="16" s="1"/>
  <c r="AO13" i="16"/>
  <c r="BV13" i="16" s="1"/>
  <c r="BE12" i="16"/>
  <c r="CL12" i="16" s="1"/>
  <c r="BA12" i="16"/>
  <c r="CH12" i="16" s="1"/>
  <c r="AW12" i="16"/>
  <c r="CD12" i="16" s="1"/>
  <c r="AS12" i="16"/>
  <c r="BZ12" i="16" s="1"/>
  <c r="AO12" i="16"/>
  <c r="BV12" i="16" s="1"/>
  <c r="BE11" i="16"/>
  <c r="CL11" i="16" s="1"/>
  <c r="BA11" i="16"/>
  <c r="CH11" i="16" s="1"/>
  <c r="AW11" i="16"/>
  <c r="CD11" i="16" s="1"/>
  <c r="AS11" i="16"/>
  <c r="BZ11" i="16" s="1"/>
  <c r="AO11" i="16"/>
  <c r="BV11" i="16" s="1"/>
  <c r="BE10" i="16"/>
  <c r="CL10" i="16" s="1"/>
  <c r="BA10" i="16"/>
  <c r="CH10" i="16" s="1"/>
  <c r="AW10" i="16"/>
  <c r="CD10" i="16" s="1"/>
  <c r="AS10" i="16"/>
  <c r="BZ10" i="16" s="1"/>
  <c r="AO10" i="16"/>
  <c r="BV10" i="16" s="1"/>
  <c r="BE9" i="16"/>
  <c r="CL9" i="16" s="1"/>
  <c r="BA9" i="16"/>
  <c r="CH9" i="16" s="1"/>
  <c r="AW9" i="16"/>
  <c r="CD9" i="16" s="1"/>
  <c r="AS9" i="16"/>
  <c r="BZ9" i="16" s="1"/>
  <c r="AO9" i="16"/>
  <c r="BV9" i="16" s="1"/>
  <c r="BE8" i="16"/>
  <c r="CL8" i="16" s="1"/>
  <c r="BA8" i="16"/>
  <c r="CH8" i="16" s="1"/>
  <c r="AW8" i="16"/>
  <c r="CD8" i="16" s="1"/>
  <c r="AS8" i="16"/>
  <c r="BZ8" i="16" s="1"/>
  <c r="AO8" i="16"/>
  <c r="BV8" i="16" s="1"/>
  <c r="BE7" i="16"/>
  <c r="CL7" i="16" s="1"/>
  <c r="BA7" i="16"/>
  <c r="CH7" i="16" s="1"/>
  <c r="AW7" i="16"/>
  <c r="CD7" i="16" s="1"/>
  <c r="AS7" i="16"/>
  <c r="BZ7" i="16" s="1"/>
  <c r="AO7" i="16"/>
  <c r="BV7" i="16" s="1"/>
  <c r="BE6" i="16"/>
  <c r="CL6" i="16" s="1"/>
  <c r="BA6" i="16"/>
  <c r="CH6" i="16" s="1"/>
  <c r="AW6" i="16"/>
  <c r="CD6" i="16" s="1"/>
  <c r="AS6" i="16"/>
  <c r="BZ6" i="16" s="1"/>
  <c r="AO6" i="16"/>
  <c r="BV6" i="16" s="1"/>
  <c r="BE5" i="16"/>
  <c r="CL5" i="16" s="1"/>
  <c r="BA5" i="16"/>
  <c r="CH5" i="16" s="1"/>
  <c r="AW5" i="16"/>
  <c r="CD5" i="16" s="1"/>
  <c r="AS5" i="16"/>
  <c r="BZ5" i="16" s="1"/>
  <c r="AO5" i="16"/>
  <c r="BV5" i="16" s="1"/>
  <c r="BE4" i="16"/>
  <c r="CL4" i="16" s="1"/>
  <c r="BA4" i="16"/>
  <c r="CH4" i="16" s="1"/>
  <c r="AW4" i="16"/>
  <c r="CD4" i="16" s="1"/>
  <c r="AS4" i="16"/>
  <c r="BZ4" i="16" s="1"/>
  <c r="AO4" i="16"/>
  <c r="BV4" i="16" s="1"/>
  <c r="BH26" i="16"/>
  <c r="CO26" i="16" s="1"/>
  <c r="AZ26" i="16"/>
  <c r="CG26" i="16" s="1"/>
  <c r="AR26" i="16"/>
  <c r="BY26" i="16" s="1"/>
  <c r="BH25" i="16"/>
  <c r="CO25" i="16" s="1"/>
  <c r="AZ25" i="16"/>
  <c r="CG25" i="16" s="1"/>
  <c r="AN25" i="16"/>
  <c r="BU25" i="16" s="1"/>
  <c r="BD24" i="16"/>
  <c r="CK24" i="16" s="1"/>
  <c r="AV24" i="16"/>
  <c r="CC24" i="16" s="1"/>
  <c r="AR24" i="16"/>
  <c r="BY24" i="16" s="1"/>
  <c r="BD23" i="16"/>
  <c r="CK23" i="16" s="1"/>
  <c r="AV23" i="16"/>
  <c r="CC23" i="16" s="1"/>
  <c r="BH22" i="16"/>
  <c r="CO22" i="16" s="1"/>
  <c r="AZ22" i="16"/>
  <c r="CG22" i="16" s="1"/>
  <c r="AN22" i="16"/>
  <c r="BU22" i="16" s="1"/>
  <c r="BD21" i="16"/>
  <c r="CK21" i="16" s="1"/>
  <c r="AR21" i="16"/>
  <c r="BY21" i="16" s="1"/>
  <c r="BD20" i="16"/>
  <c r="CK20" i="16" s="1"/>
  <c r="AR20" i="16"/>
  <c r="BY20" i="16" s="1"/>
  <c r="BH19" i="16"/>
  <c r="CO19" i="16" s="1"/>
  <c r="AV19" i="16"/>
  <c r="CC19" i="16" s="1"/>
  <c r="BH18" i="16"/>
  <c r="CO18" i="16" s="1"/>
  <c r="AR18" i="16"/>
  <c r="BY18" i="16" s="1"/>
  <c r="BH17" i="16"/>
  <c r="CO17" i="16" s="1"/>
  <c r="AR17" i="16"/>
  <c r="BY17" i="16" s="1"/>
  <c r="BD16" i="16"/>
  <c r="CK16" i="16" s="1"/>
  <c r="AR4" i="16"/>
  <c r="BY4" i="16" s="1"/>
  <c r="BH4" i="16"/>
  <c r="CO4" i="16" s="1"/>
  <c r="AZ5" i="16"/>
  <c r="CG5" i="16" s="1"/>
  <c r="AR6" i="16"/>
  <c r="BY6" i="16" s="1"/>
  <c r="BH6" i="16"/>
  <c r="CO6" i="16" s="1"/>
  <c r="AZ7" i="16"/>
  <c r="CG7" i="16" s="1"/>
  <c r="AR8" i="16"/>
  <c r="BY8" i="16" s="1"/>
  <c r="BH8" i="16"/>
  <c r="CO8" i="16" s="1"/>
  <c r="AZ9" i="16"/>
  <c r="CG9" i="16" s="1"/>
  <c r="AR10" i="16"/>
  <c r="BY10" i="16" s="1"/>
  <c r="BH10" i="16"/>
  <c r="CO10" i="16" s="1"/>
  <c r="AZ11" i="16"/>
  <c r="CG11" i="16" s="1"/>
  <c r="AR12" i="16"/>
  <c r="BY12" i="16" s="1"/>
  <c r="BH12" i="16"/>
  <c r="CO12" i="16" s="1"/>
  <c r="AZ13" i="16"/>
  <c r="CG13" i="16" s="1"/>
  <c r="AR14" i="16"/>
  <c r="BY14" i="16" s="1"/>
  <c r="BH14" i="16"/>
  <c r="CO14" i="16" s="1"/>
  <c r="AZ15" i="16"/>
  <c r="CG15" i="16" s="1"/>
  <c r="AR16" i="16"/>
  <c r="BY16" i="16" s="1"/>
  <c r="T35" i="16"/>
  <c r="BA35" i="16" s="1"/>
  <c r="CH35" i="16" s="1"/>
  <c r="U36" i="16"/>
  <c r="BB36" i="16" s="1"/>
  <c r="CI36" i="16" s="1"/>
  <c r="AK36" i="16"/>
  <c r="BR36" i="16" s="1"/>
  <c r="AM32" i="16"/>
  <c r="BT32" i="16" s="1"/>
  <c r="AQ32" i="16"/>
  <c r="BX32" i="16" s="1"/>
  <c r="AU32" i="16"/>
  <c r="CB32" i="16" s="1"/>
  <c r="AY32" i="16"/>
  <c r="CF32" i="16" s="1"/>
  <c r="BC32" i="16"/>
  <c r="CJ32" i="16" s="1"/>
  <c r="BG32" i="16"/>
  <c r="CN32" i="16" s="1"/>
  <c r="S34" i="16"/>
  <c r="AZ34" i="16" s="1"/>
  <c r="CG34" i="16" s="1"/>
  <c r="AN32" i="16"/>
  <c r="BU32" i="16" s="1"/>
  <c r="AR32" i="16"/>
  <c r="BY32" i="16" s="1"/>
  <c r="AV32" i="16"/>
  <c r="CC32" i="16" s="1"/>
  <c r="AZ32" i="16"/>
  <c r="CG32" i="16" s="1"/>
  <c r="BD32" i="16"/>
  <c r="CK32" i="16" s="1"/>
  <c r="AK33" i="16"/>
  <c r="BR33" i="16" s="1"/>
  <c r="AK37" i="16"/>
  <c r="BR37" i="16" s="1"/>
  <c r="BD39" i="16"/>
  <c r="CK39" i="16" s="1"/>
  <c r="AO39" i="16"/>
  <c r="BV39" i="16" s="1"/>
  <c r="AW39" i="16"/>
  <c r="CD39" i="16" s="1"/>
  <c r="BG39" i="16"/>
  <c r="CN39" i="16" s="1"/>
  <c r="BC39" i="16"/>
  <c r="CJ39" i="16" s="1"/>
  <c r="AY39" i="16"/>
  <c r="CF39" i="16" s="1"/>
  <c r="AU39" i="16"/>
  <c r="CB39" i="16" s="1"/>
  <c r="AQ39" i="16"/>
  <c r="BX39" i="16" s="1"/>
  <c r="AM39" i="16"/>
  <c r="BT39" i="16" s="1"/>
  <c r="BF39" i="16"/>
  <c r="CM39" i="16" s="1"/>
  <c r="BB39" i="16"/>
  <c r="CI39" i="16" s="1"/>
  <c r="AX39" i="16"/>
  <c r="CE39" i="16" s="1"/>
  <c r="AT39" i="16"/>
  <c r="CA39" i="16" s="1"/>
  <c r="AP39" i="16"/>
  <c r="BW39" i="16" s="1"/>
  <c r="AL39" i="16"/>
  <c r="BS39" i="16" s="1"/>
  <c r="AR39" i="16"/>
  <c r="BY39" i="16" s="1"/>
  <c r="AZ39" i="16"/>
  <c r="CG39" i="16" s="1"/>
  <c r="BH39" i="16"/>
  <c r="CO39" i="16" s="1"/>
  <c r="AN40" i="16"/>
  <c r="BU40" i="16" s="1"/>
  <c r="AR40" i="16"/>
  <c r="BY40" i="16" s="1"/>
  <c r="AV40" i="16"/>
  <c r="CC40" i="16" s="1"/>
  <c r="AZ40" i="16"/>
  <c r="CG40" i="16" s="1"/>
  <c r="BD40" i="16"/>
  <c r="CK40" i="16" s="1"/>
  <c r="BH40" i="16"/>
  <c r="CO40" i="16" s="1"/>
  <c r="AN38" i="16"/>
  <c r="AR38" i="16"/>
  <c r="AV38" i="16"/>
  <c r="AZ38" i="16"/>
  <c r="BD38" i="16"/>
  <c r="BH38" i="16"/>
  <c r="AK40" i="16"/>
  <c r="BR40" i="16" s="1"/>
  <c r="AO40" i="16"/>
  <c r="BV40" i="16" s="1"/>
  <c r="AS40" i="16"/>
  <c r="BZ40" i="16" s="1"/>
  <c r="AW40" i="16"/>
  <c r="CD40" i="16" s="1"/>
  <c r="BA40" i="16"/>
  <c r="CH40" i="16" s="1"/>
  <c r="BE40" i="16"/>
  <c r="CL40" i="16" s="1"/>
  <c r="AK38" i="16"/>
  <c r="AO38" i="16"/>
  <c r="AS38" i="16"/>
  <c r="AW38" i="16"/>
  <c r="BA38" i="16"/>
  <c r="AL40" i="16"/>
  <c r="BS40" i="16" s="1"/>
  <c r="AP40" i="16"/>
  <c r="BW40" i="16" s="1"/>
  <c r="AT40" i="16"/>
  <c r="CA40" i="16" s="1"/>
  <c r="AX40" i="16"/>
  <c r="CE40" i="16" s="1"/>
  <c r="BB40" i="16"/>
  <c r="CI40" i="16" s="1"/>
  <c r="CT45" i="15" a="1"/>
  <c r="CP45" i="15" a="1"/>
  <c r="CQ48" i="15" s="1"/>
  <c r="BR45" i="15" a="1"/>
  <c r="D45" i="15" a="1"/>
  <c r="AA45" i="15" s="1"/>
  <c r="D40" i="15" a="1"/>
  <c r="S40" i="15" s="1"/>
  <c r="AZ40" i="15" s="1"/>
  <c r="CG40" i="15" s="1"/>
  <c r="D39" i="15" a="1"/>
  <c r="AA39" i="15" s="1"/>
  <c r="BH39" i="15" s="1"/>
  <c r="CO39" i="15" s="1"/>
  <c r="D38" i="15" a="1"/>
  <c r="X38" i="15" s="1"/>
  <c r="BE38" i="15" s="1"/>
  <c r="AA37" i="15"/>
  <c r="BH37" i="15" s="1"/>
  <c r="CO37" i="15" s="1"/>
  <c r="Z37" i="15"/>
  <c r="BG37" i="15" s="1"/>
  <c r="CN37" i="15" s="1"/>
  <c r="Y37" i="15"/>
  <c r="BF37" i="15" s="1"/>
  <c r="CM37" i="15" s="1"/>
  <c r="X37" i="15"/>
  <c r="BE37" i="15" s="1"/>
  <c r="CL37" i="15" s="1"/>
  <c r="W37" i="15"/>
  <c r="BD37" i="15" s="1"/>
  <c r="CK37" i="15" s="1"/>
  <c r="U37" i="15"/>
  <c r="BB37" i="15" s="1"/>
  <c r="CI37" i="15" s="1"/>
  <c r="T37" i="15"/>
  <c r="BA37" i="15" s="1"/>
  <c r="CH37" i="15" s="1"/>
  <c r="S37" i="15"/>
  <c r="AZ37" i="15" s="1"/>
  <c r="CG37" i="15" s="1"/>
  <c r="R37" i="15"/>
  <c r="AY37" i="15" s="1"/>
  <c r="CF37" i="15" s="1"/>
  <c r="Q37" i="15"/>
  <c r="AX37" i="15" s="1"/>
  <c r="CE37" i="15" s="1"/>
  <c r="P37" i="15"/>
  <c r="AW37" i="15" s="1"/>
  <c r="CD37" i="15" s="1"/>
  <c r="O37" i="15"/>
  <c r="AV37" i="15" s="1"/>
  <c r="CC37" i="15" s="1"/>
  <c r="N37" i="15"/>
  <c r="AU37" i="15" s="1"/>
  <c r="CB37" i="15" s="1"/>
  <c r="M37" i="15"/>
  <c r="AT37" i="15" s="1"/>
  <c r="CA37" i="15" s="1"/>
  <c r="L37" i="15"/>
  <c r="AS37" i="15" s="1"/>
  <c r="BZ37" i="15" s="1"/>
  <c r="K37" i="15"/>
  <c r="AR37" i="15" s="1"/>
  <c r="BY37" i="15" s="1"/>
  <c r="J37" i="15"/>
  <c r="AQ37" i="15" s="1"/>
  <c r="BX37" i="15" s="1"/>
  <c r="I37" i="15"/>
  <c r="AP37" i="15" s="1"/>
  <c r="BW37" i="15" s="1"/>
  <c r="H37" i="15"/>
  <c r="AO37" i="15" s="1"/>
  <c r="BV37" i="15" s="1"/>
  <c r="G37" i="15"/>
  <c r="AN37" i="15" s="1"/>
  <c r="BU37" i="15" s="1"/>
  <c r="F37" i="15"/>
  <c r="AM37" i="15" s="1"/>
  <c r="BT37" i="15" s="1"/>
  <c r="E37" i="15"/>
  <c r="AL37" i="15" s="1"/>
  <c r="BS37" i="15" s="1"/>
  <c r="D37" i="15"/>
  <c r="AK37" i="15" s="1"/>
  <c r="BR37" i="15" s="1"/>
  <c r="AA36" i="15"/>
  <c r="BH36" i="15" s="1"/>
  <c r="CO36" i="15" s="1"/>
  <c r="Z36" i="15"/>
  <c r="BG36" i="15" s="1"/>
  <c r="CN36" i="15" s="1"/>
  <c r="Y36" i="15"/>
  <c r="BF36" i="15" s="1"/>
  <c r="CM36" i="15" s="1"/>
  <c r="X36" i="15"/>
  <c r="BE36" i="15" s="1"/>
  <c r="CL36" i="15" s="1"/>
  <c r="W36" i="15"/>
  <c r="BD36" i="15" s="1"/>
  <c r="CK36" i="15" s="1"/>
  <c r="V36" i="15"/>
  <c r="BC36" i="15" s="1"/>
  <c r="CJ36" i="15" s="1"/>
  <c r="T36" i="15"/>
  <c r="BA36" i="15" s="1"/>
  <c r="CH36" i="15" s="1"/>
  <c r="S36" i="15"/>
  <c r="AZ36" i="15" s="1"/>
  <c r="CG36" i="15" s="1"/>
  <c r="R36" i="15"/>
  <c r="AY36" i="15" s="1"/>
  <c r="CF36" i="15" s="1"/>
  <c r="Q36" i="15"/>
  <c r="AX36" i="15" s="1"/>
  <c r="CE36" i="15" s="1"/>
  <c r="P36" i="15"/>
  <c r="AW36" i="15" s="1"/>
  <c r="CD36" i="15" s="1"/>
  <c r="O36" i="15"/>
  <c r="AV36" i="15" s="1"/>
  <c r="CC36" i="15" s="1"/>
  <c r="N36" i="15"/>
  <c r="AU36" i="15" s="1"/>
  <c r="CB36" i="15" s="1"/>
  <c r="M36" i="15"/>
  <c r="AT36" i="15" s="1"/>
  <c r="CA36" i="15" s="1"/>
  <c r="L36" i="15"/>
  <c r="AS36" i="15" s="1"/>
  <c r="BZ36" i="15" s="1"/>
  <c r="K36" i="15"/>
  <c r="AR36" i="15" s="1"/>
  <c r="BY36" i="15" s="1"/>
  <c r="J36" i="15"/>
  <c r="AQ36" i="15" s="1"/>
  <c r="BX36" i="15" s="1"/>
  <c r="I36" i="15"/>
  <c r="AP36" i="15" s="1"/>
  <c r="BW36" i="15" s="1"/>
  <c r="H36" i="15"/>
  <c r="AO36" i="15" s="1"/>
  <c r="BV36" i="15" s="1"/>
  <c r="G36" i="15"/>
  <c r="AN36" i="15" s="1"/>
  <c r="BU36" i="15" s="1"/>
  <c r="F36" i="15"/>
  <c r="AM36" i="15" s="1"/>
  <c r="BT36" i="15" s="1"/>
  <c r="E36" i="15"/>
  <c r="AL36" i="15" s="1"/>
  <c r="BS36" i="15" s="1"/>
  <c r="D36" i="15"/>
  <c r="AA35" i="15"/>
  <c r="BH35" i="15" s="1"/>
  <c r="CO35" i="15" s="1"/>
  <c r="Z35" i="15"/>
  <c r="BG35" i="15" s="1"/>
  <c r="CN35" i="15" s="1"/>
  <c r="Y35" i="15"/>
  <c r="BF35" i="15" s="1"/>
  <c r="CM35" i="15" s="1"/>
  <c r="X35" i="15"/>
  <c r="BE35" i="15" s="1"/>
  <c r="CL35" i="15" s="1"/>
  <c r="W35" i="15"/>
  <c r="BD35" i="15" s="1"/>
  <c r="CK35" i="15" s="1"/>
  <c r="V35" i="15"/>
  <c r="BC35" i="15" s="1"/>
  <c r="CJ35" i="15" s="1"/>
  <c r="U35" i="15"/>
  <c r="BB35" i="15" s="1"/>
  <c r="CI35" i="15" s="1"/>
  <c r="S35" i="15"/>
  <c r="AZ35" i="15" s="1"/>
  <c r="CG35" i="15" s="1"/>
  <c r="R35" i="15"/>
  <c r="AY35" i="15" s="1"/>
  <c r="CF35" i="15" s="1"/>
  <c r="Q35" i="15"/>
  <c r="AX35" i="15" s="1"/>
  <c r="CE35" i="15" s="1"/>
  <c r="P35" i="15"/>
  <c r="AW35" i="15" s="1"/>
  <c r="CD35" i="15" s="1"/>
  <c r="O35" i="15"/>
  <c r="AV35" i="15" s="1"/>
  <c r="CC35" i="15" s="1"/>
  <c r="N35" i="15"/>
  <c r="AU35" i="15" s="1"/>
  <c r="CB35" i="15" s="1"/>
  <c r="M35" i="15"/>
  <c r="AT35" i="15" s="1"/>
  <c r="CA35" i="15" s="1"/>
  <c r="L35" i="15"/>
  <c r="AS35" i="15" s="1"/>
  <c r="BZ35" i="15" s="1"/>
  <c r="K35" i="15"/>
  <c r="AR35" i="15" s="1"/>
  <c r="BY35" i="15" s="1"/>
  <c r="J35" i="15"/>
  <c r="AQ35" i="15" s="1"/>
  <c r="BX35" i="15" s="1"/>
  <c r="I35" i="15"/>
  <c r="AP35" i="15" s="1"/>
  <c r="BW35" i="15" s="1"/>
  <c r="H35" i="15"/>
  <c r="AO35" i="15" s="1"/>
  <c r="BV35" i="15" s="1"/>
  <c r="G35" i="15"/>
  <c r="AN35" i="15" s="1"/>
  <c r="BU35" i="15" s="1"/>
  <c r="F35" i="15"/>
  <c r="AM35" i="15" s="1"/>
  <c r="BT35" i="15" s="1"/>
  <c r="E35" i="15"/>
  <c r="AL35" i="15" s="1"/>
  <c r="BS35" i="15" s="1"/>
  <c r="D35" i="15"/>
  <c r="AK35" i="15" s="1"/>
  <c r="BR35" i="15" s="1"/>
  <c r="AA34" i="15"/>
  <c r="BH34" i="15" s="1"/>
  <c r="CO34" i="15" s="1"/>
  <c r="Z34" i="15"/>
  <c r="BG34" i="15" s="1"/>
  <c r="CN34" i="15" s="1"/>
  <c r="Y34" i="15"/>
  <c r="BF34" i="15" s="1"/>
  <c r="CM34" i="15" s="1"/>
  <c r="X34" i="15"/>
  <c r="BE34" i="15" s="1"/>
  <c r="CL34" i="15" s="1"/>
  <c r="W34" i="15"/>
  <c r="BD34" i="15" s="1"/>
  <c r="CK34" i="15" s="1"/>
  <c r="V34" i="15"/>
  <c r="BC34" i="15" s="1"/>
  <c r="CJ34" i="15" s="1"/>
  <c r="U34" i="15"/>
  <c r="BB34" i="15" s="1"/>
  <c r="CI34" i="15" s="1"/>
  <c r="T34" i="15"/>
  <c r="BA34" i="15" s="1"/>
  <c r="CH34" i="15" s="1"/>
  <c r="R34" i="15"/>
  <c r="AY34" i="15" s="1"/>
  <c r="CF34" i="15" s="1"/>
  <c r="Q34" i="15"/>
  <c r="AX34" i="15" s="1"/>
  <c r="CE34" i="15" s="1"/>
  <c r="P34" i="15"/>
  <c r="AW34" i="15" s="1"/>
  <c r="CD34" i="15" s="1"/>
  <c r="O34" i="15"/>
  <c r="AV34" i="15" s="1"/>
  <c r="CC34" i="15" s="1"/>
  <c r="N34" i="15"/>
  <c r="AU34" i="15" s="1"/>
  <c r="CB34" i="15" s="1"/>
  <c r="M34" i="15"/>
  <c r="AT34" i="15" s="1"/>
  <c r="CA34" i="15" s="1"/>
  <c r="L34" i="15"/>
  <c r="AS34" i="15" s="1"/>
  <c r="BZ34" i="15" s="1"/>
  <c r="K34" i="15"/>
  <c r="AR34" i="15" s="1"/>
  <c r="BY34" i="15" s="1"/>
  <c r="J34" i="15"/>
  <c r="AQ34" i="15" s="1"/>
  <c r="BX34" i="15" s="1"/>
  <c r="I34" i="15"/>
  <c r="AP34" i="15" s="1"/>
  <c r="BW34" i="15" s="1"/>
  <c r="H34" i="15"/>
  <c r="AO34" i="15" s="1"/>
  <c r="BV34" i="15" s="1"/>
  <c r="G34" i="15"/>
  <c r="AN34" i="15" s="1"/>
  <c r="BU34" i="15" s="1"/>
  <c r="F34" i="15"/>
  <c r="AM34" i="15" s="1"/>
  <c r="BT34" i="15" s="1"/>
  <c r="E34" i="15"/>
  <c r="AL34" i="15" s="1"/>
  <c r="BS34" i="15" s="1"/>
  <c r="D34" i="15"/>
  <c r="AK34" i="15" s="1"/>
  <c r="BR34" i="15" s="1"/>
  <c r="AA33" i="15"/>
  <c r="BH33" i="15" s="1"/>
  <c r="CO33" i="15" s="1"/>
  <c r="Z33" i="15"/>
  <c r="BG33" i="15" s="1"/>
  <c r="CN33" i="15" s="1"/>
  <c r="Y33" i="15"/>
  <c r="BF33" i="15" s="1"/>
  <c r="CM33" i="15" s="1"/>
  <c r="X33" i="15"/>
  <c r="BE33" i="15" s="1"/>
  <c r="CL33" i="15" s="1"/>
  <c r="W33" i="15"/>
  <c r="BD33" i="15" s="1"/>
  <c r="CK33" i="15" s="1"/>
  <c r="V33" i="15"/>
  <c r="BC33" i="15" s="1"/>
  <c r="CJ33" i="15" s="1"/>
  <c r="U33" i="15"/>
  <c r="BB33" i="15" s="1"/>
  <c r="CI33" i="15" s="1"/>
  <c r="T33" i="15"/>
  <c r="BA33" i="15" s="1"/>
  <c r="CH33" i="15" s="1"/>
  <c r="S33" i="15"/>
  <c r="AZ33" i="15" s="1"/>
  <c r="CG33" i="15" s="1"/>
  <c r="R33" i="15"/>
  <c r="AY33" i="15" s="1"/>
  <c r="CF33" i="15" s="1"/>
  <c r="P33" i="15"/>
  <c r="AW33" i="15" s="1"/>
  <c r="CD33" i="15" s="1"/>
  <c r="O33" i="15"/>
  <c r="AV33" i="15" s="1"/>
  <c r="CC33" i="15" s="1"/>
  <c r="N33" i="15"/>
  <c r="AU33" i="15" s="1"/>
  <c r="CB33" i="15" s="1"/>
  <c r="M33" i="15"/>
  <c r="AT33" i="15" s="1"/>
  <c r="CA33" i="15" s="1"/>
  <c r="L33" i="15"/>
  <c r="AS33" i="15" s="1"/>
  <c r="BZ33" i="15" s="1"/>
  <c r="K33" i="15"/>
  <c r="AR33" i="15" s="1"/>
  <c r="BY33" i="15" s="1"/>
  <c r="J33" i="15"/>
  <c r="AQ33" i="15" s="1"/>
  <c r="BX33" i="15" s="1"/>
  <c r="I33" i="15"/>
  <c r="AP33" i="15" s="1"/>
  <c r="BW33" i="15" s="1"/>
  <c r="H33" i="15"/>
  <c r="AO33" i="15" s="1"/>
  <c r="BV33" i="15" s="1"/>
  <c r="G33" i="15"/>
  <c r="AN33" i="15" s="1"/>
  <c r="BU33" i="15" s="1"/>
  <c r="F33" i="15"/>
  <c r="AM33" i="15" s="1"/>
  <c r="BT33" i="15" s="1"/>
  <c r="E33" i="15"/>
  <c r="AL33" i="15" s="1"/>
  <c r="BS33" i="15" s="1"/>
  <c r="D33" i="15"/>
  <c r="D32" i="15" a="1"/>
  <c r="X32" i="15" s="1"/>
  <c r="BE32" i="15" s="1"/>
  <c r="CL32" i="15" s="1"/>
  <c r="AA30" i="15"/>
  <c r="BH30" i="15" s="1"/>
  <c r="CO30" i="15" s="1"/>
  <c r="Z30" i="15"/>
  <c r="BG30" i="15" s="1"/>
  <c r="CN30" i="15" s="1"/>
  <c r="Y30" i="15"/>
  <c r="BF30" i="15" s="1"/>
  <c r="CM30" i="15" s="1"/>
  <c r="X30" i="15"/>
  <c r="BE30" i="15" s="1"/>
  <c r="CL30" i="15" s="1"/>
  <c r="W30" i="15"/>
  <c r="BD30" i="15" s="1"/>
  <c r="CK30" i="15" s="1"/>
  <c r="V30" i="15"/>
  <c r="BC30" i="15" s="1"/>
  <c r="CJ30" i="15" s="1"/>
  <c r="U30" i="15"/>
  <c r="BB30" i="15" s="1"/>
  <c r="CI30" i="15" s="1"/>
  <c r="T30" i="15"/>
  <c r="BA30" i="15" s="1"/>
  <c r="CH30" i="15" s="1"/>
  <c r="S30" i="15"/>
  <c r="AZ30" i="15" s="1"/>
  <c r="CG30" i="15" s="1"/>
  <c r="R30" i="15"/>
  <c r="AY30" i="15" s="1"/>
  <c r="CF30" i="15" s="1"/>
  <c r="Q30" i="15"/>
  <c r="AX30" i="15" s="1"/>
  <c r="CE30" i="15" s="1"/>
  <c r="P30" i="15"/>
  <c r="AW30" i="15" s="1"/>
  <c r="CD30" i="15" s="1"/>
  <c r="O30" i="15"/>
  <c r="AV30" i="15" s="1"/>
  <c r="CC30" i="15" s="1"/>
  <c r="N30" i="15"/>
  <c r="AU30" i="15" s="1"/>
  <c r="CB30" i="15" s="1"/>
  <c r="M30" i="15"/>
  <c r="AT30" i="15" s="1"/>
  <c r="CA30" i="15" s="1"/>
  <c r="L30" i="15"/>
  <c r="AS30" i="15" s="1"/>
  <c r="BZ30" i="15" s="1"/>
  <c r="K30" i="15"/>
  <c r="AR30" i="15" s="1"/>
  <c r="BY30" i="15" s="1"/>
  <c r="J30" i="15"/>
  <c r="AQ30" i="15" s="1"/>
  <c r="BX30" i="15" s="1"/>
  <c r="I30" i="15"/>
  <c r="AP30" i="15" s="1"/>
  <c r="BW30" i="15" s="1"/>
  <c r="H30" i="15"/>
  <c r="AO30" i="15" s="1"/>
  <c r="BV30" i="15" s="1"/>
  <c r="G30" i="15"/>
  <c r="AN30" i="15" s="1"/>
  <c r="BU30" i="15" s="1"/>
  <c r="F30" i="15"/>
  <c r="AM30" i="15" s="1"/>
  <c r="BT30" i="15" s="1"/>
  <c r="E30" i="15"/>
  <c r="AL30" i="15" s="1"/>
  <c r="BS30" i="15" s="1"/>
  <c r="D30" i="15"/>
  <c r="AK30" i="15" s="1"/>
  <c r="BR30" i="15" s="1"/>
  <c r="AA29" i="15"/>
  <c r="BH29" i="15" s="1"/>
  <c r="Z29" i="15"/>
  <c r="BG29" i="15" s="1"/>
  <c r="Y29" i="15"/>
  <c r="BF29" i="15" s="1"/>
  <c r="X29" i="15"/>
  <c r="BE29" i="15" s="1"/>
  <c r="W29" i="15"/>
  <c r="BD29" i="15" s="1"/>
  <c r="V29" i="15"/>
  <c r="BC29" i="15" s="1"/>
  <c r="U29" i="15"/>
  <c r="BB29" i="15" s="1"/>
  <c r="T29" i="15"/>
  <c r="BA29" i="15" s="1"/>
  <c r="S29" i="15"/>
  <c r="AZ29" i="15" s="1"/>
  <c r="R29" i="15"/>
  <c r="AY29" i="15" s="1"/>
  <c r="Q29" i="15"/>
  <c r="AX29" i="15" s="1"/>
  <c r="P29" i="15"/>
  <c r="AW29" i="15" s="1"/>
  <c r="O29" i="15"/>
  <c r="AV29" i="15" s="1"/>
  <c r="N29" i="15"/>
  <c r="AU29" i="15" s="1"/>
  <c r="M29" i="15"/>
  <c r="AT29" i="15" s="1"/>
  <c r="L29" i="15"/>
  <c r="AS29" i="15" s="1"/>
  <c r="K29" i="15"/>
  <c r="AR29" i="15" s="1"/>
  <c r="J29" i="15"/>
  <c r="AQ29" i="15" s="1"/>
  <c r="I29" i="15"/>
  <c r="AP29" i="15" s="1"/>
  <c r="H29" i="15"/>
  <c r="AO29" i="15" s="1"/>
  <c r="G29" i="15"/>
  <c r="AN29" i="15" s="1"/>
  <c r="F29" i="15"/>
  <c r="AM29" i="15" s="1"/>
  <c r="E29" i="15"/>
  <c r="AL29" i="15" s="1"/>
  <c r="D29" i="15"/>
  <c r="AK29" i="15" s="1"/>
  <c r="AA28" i="15"/>
  <c r="BH28" i="15" s="1"/>
  <c r="CO28" i="15" s="1"/>
  <c r="Z28" i="15"/>
  <c r="BG28" i="15" s="1"/>
  <c r="CN28" i="15" s="1"/>
  <c r="Y28" i="15"/>
  <c r="BF28" i="15" s="1"/>
  <c r="CM28" i="15" s="1"/>
  <c r="X28" i="15"/>
  <c r="BE28" i="15" s="1"/>
  <c r="CL28" i="15" s="1"/>
  <c r="W28" i="15"/>
  <c r="BD28" i="15" s="1"/>
  <c r="CK28" i="15" s="1"/>
  <c r="V28" i="15"/>
  <c r="BC28" i="15" s="1"/>
  <c r="CJ28" i="15" s="1"/>
  <c r="U28" i="15"/>
  <c r="BB28" i="15" s="1"/>
  <c r="CI28" i="15" s="1"/>
  <c r="T28" i="15"/>
  <c r="BA28" i="15" s="1"/>
  <c r="CH28" i="15" s="1"/>
  <c r="S28" i="15"/>
  <c r="AZ28" i="15" s="1"/>
  <c r="CG28" i="15" s="1"/>
  <c r="R28" i="15"/>
  <c r="AY28" i="15" s="1"/>
  <c r="CF28" i="15" s="1"/>
  <c r="Q28" i="15"/>
  <c r="AX28" i="15" s="1"/>
  <c r="CE28" i="15" s="1"/>
  <c r="P28" i="15"/>
  <c r="AW28" i="15" s="1"/>
  <c r="CD28" i="15" s="1"/>
  <c r="O28" i="15"/>
  <c r="AV28" i="15" s="1"/>
  <c r="CC28" i="15" s="1"/>
  <c r="N28" i="15"/>
  <c r="AU28" i="15" s="1"/>
  <c r="CB28" i="15" s="1"/>
  <c r="M28" i="15"/>
  <c r="AT28" i="15" s="1"/>
  <c r="CA28" i="15" s="1"/>
  <c r="L28" i="15"/>
  <c r="AS28" i="15" s="1"/>
  <c r="BZ28" i="15" s="1"/>
  <c r="K28" i="15"/>
  <c r="AR28" i="15" s="1"/>
  <c r="BY28" i="15" s="1"/>
  <c r="J28" i="15"/>
  <c r="AQ28" i="15" s="1"/>
  <c r="BX28" i="15" s="1"/>
  <c r="I28" i="15"/>
  <c r="AP28" i="15" s="1"/>
  <c r="BW28" i="15" s="1"/>
  <c r="H28" i="15"/>
  <c r="AO28" i="15" s="1"/>
  <c r="BV28" i="15" s="1"/>
  <c r="G28" i="15"/>
  <c r="AN28" i="15" s="1"/>
  <c r="BU28" i="15" s="1"/>
  <c r="F28" i="15"/>
  <c r="AM28" i="15" s="1"/>
  <c r="BT28" i="15" s="1"/>
  <c r="E28" i="15"/>
  <c r="AL28" i="15" s="1"/>
  <c r="BS28" i="15" s="1"/>
  <c r="D28" i="15"/>
  <c r="AK28" i="15" s="1"/>
  <c r="BR28" i="15" s="1"/>
  <c r="AA27" i="15"/>
  <c r="BH27" i="15" s="1"/>
  <c r="CO27" i="15" s="1"/>
  <c r="Z27" i="15"/>
  <c r="BG27" i="15" s="1"/>
  <c r="CN27" i="15" s="1"/>
  <c r="Y27" i="15"/>
  <c r="BF27" i="15" s="1"/>
  <c r="CM27" i="15" s="1"/>
  <c r="X27" i="15"/>
  <c r="BE27" i="15" s="1"/>
  <c r="CL27" i="15" s="1"/>
  <c r="W27" i="15"/>
  <c r="BD27" i="15" s="1"/>
  <c r="CK27" i="15" s="1"/>
  <c r="V27" i="15"/>
  <c r="BC27" i="15" s="1"/>
  <c r="CJ27" i="15" s="1"/>
  <c r="U27" i="15"/>
  <c r="BB27" i="15" s="1"/>
  <c r="CI27" i="15" s="1"/>
  <c r="T27" i="15"/>
  <c r="BA27" i="15" s="1"/>
  <c r="CH27" i="15" s="1"/>
  <c r="S27" i="15"/>
  <c r="AZ27" i="15" s="1"/>
  <c r="CG27" i="15" s="1"/>
  <c r="R27" i="15"/>
  <c r="AY27" i="15" s="1"/>
  <c r="CF27" i="15" s="1"/>
  <c r="Q27" i="15"/>
  <c r="AX27" i="15" s="1"/>
  <c r="CE27" i="15" s="1"/>
  <c r="P27" i="15"/>
  <c r="AW27" i="15" s="1"/>
  <c r="CD27" i="15" s="1"/>
  <c r="O27" i="15"/>
  <c r="AV27" i="15" s="1"/>
  <c r="CC27" i="15" s="1"/>
  <c r="N27" i="15"/>
  <c r="AU27" i="15" s="1"/>
  <c r="CB27" i="15" s="1"/>
  <c r="M27" i="15"/>
  <c r="AT27" i="15" s="1"/>
  <c r="CA27" i="15" s="1"/>
  <c r="L27" i="15"/>
  <c r="AS27" i="15" s="1"/>
  <c r="BZ27" i="15" s="1"/>
  <c r="K27" i="15"/>
  <c r="AR27" i="15" s="1"/>
  <c r="BY27" i="15" s="1"/>
  <c r="J27" i="15"/>
  <c r="AQ27" i="15" s="1"/>
  <c r="BX27" i="15" s="1"/>
  <c r="I27" i="15"/>
  <c r="AP27" i="15" s="1"/>
  <c r="BW27" i="15" s="1"/>
  <c r="H27" i="15"/>
  <c r="AO27" i="15" s="1"/>
  <c r="BV27" i="15" s="1"/>
  <c r="G27" i="15"/>
  <c r="AN27" i="15" s="1"/>
  <c r="BU27" i="15" s="1"/>
  <c r="F27" i="15"/>
  <c r="AM27" i="15" s="1"/>
  <c r="BT27" i="15" s="1"/>
  <c r="E27" i="15"/>
  <c r="AL27" i="15" s="1"/>
  <c r="BS27" i="15" s="1"/>
  <c r="D27" i="15"/>
  <c r="AK27" i="15" s="1"/>
  <c r="BR27" i="15" s="1"/>
  <c r="AF26" i="15"/>
  <c r="AE26" i="15"/>
  <c r="BL26" i="15" s="1"/>
  <c r="CS26" i="15" s="1"/>
  <c r="AD26" i="15"/>
  <c r="BK26" i="15" s="1"/>
  <c r="CR26" i="15" s="1"/>
  <c r="AC26" i="15"/>
  <c r="BJ26" i="15" s="1"/>
  <c r="CQ26" i="15" s="1"/>
  <c r="AB26" i="15"/>
  <c r="BI26" i="15" s="1"/>
  <c r="CP26" i="15" s="1"/>
  <c r="AF25" i="15"/>
  <c r="AE25" i="15"/>
  <c r="BL25" i="15" s="1"/>
  <c r="CS25" i="15" s="1"/>
  <c r="AD25" i="15"/>
  <c r="BK25" i="15" s="1"/>
  <c r="CR25" i="15" s="1"/>
  <c r="AC25" i="15"/>
  <c r="BJ25" i="15" s="1"/>
  <c r="CQ25" i="15" s="1"/>
  <c r="AB25" i="15"/>
  <c r="BI25" i="15" s="1"/>
  <c r="CP25" i="15" s="1"/>
  <c r="AF24" i="15"/>
  <c r="AE24" i="15"/>
  <c r="BL24" i="15" s="1"/>
  <c r="CS24" i="15" s="1"/>
  <c r="AD24" i="15"/>
  <c r="BK24" i="15" s="1"/>
  <c r="CR24" i="15" s="1"/>
  <c r="AC24" i="15"/>
  <c r="BJ24" i="15" s="1"/>
  <c r="CQ24" i="15" s="1"/>
  <c r="AB24" i="15"/>
  <c r="BI24" i="15" s="1"/>
  <c r="CP24" i="15" s="1"/>
  <c r="AF23" i="15"/>
  <c r="AE23" i="15"/>
  <c r="BL23" i="15" s="1"/>
  <c r="CS23" i="15" s="1"/>
  <c r="AD23" i="15"/>
  <c r="BK23" i="15" s="1"/>
  <c r="CR23" i="15" s="1"/>
  <c r="AC23" i="15"/>
  <c r="BJ23" i="15" s="1"/>
  <c r="CQ23" i="15" s="1"/>
  <c r="AB23" i="15"/>
  <c r="BI23" i="15" s="1"/>
  <c r="CP23" i="15" s="1"/>
  <c r="AF22" i="15"/>
  <c r="AE22" i="15"/>
  <c r="BL22" i="15" s="1"/>
  <c r="CS22" i="15" s="1"/>
  <c r="AD22" i="15"/>
  <c r="BK22" i="15" s="1"/>
  <c r="CR22" i="15" s="1"/>
  <c r="AC22" i="15"/>
  <c r="BJ22" i="15" s="1"/>
  <c r="CQ22" i="15" s="1"/>
  <c r="AB22" i="15"/>
  <c r="BI22" i="15" s="1"/>
  <c r="CP22" i="15" s="1"/>
  <c r="AF21" i="15"/>
  <c r="AE21" i="15"/>
  <c r="BL21" i="15" s="1"/>
  <c r="CS21" i="15" s="1"/>
  <c r="AD21" i="15"/>
  <c r="BK21" i="15" s="1"/>
  <c r="CR21" i="15" s="1"/>
  <c r="AC21" i="15"/>
  <c r="BJ21" i="15" s="1"/>
  <c r="CQ21" i="15" s="1"/>
  <c r="AB21" i="15"/>
  <c r="BI21" i="15" s="1"/>
  <c r="CP21" i="15" s="1"/>
  <c r="AF20" i="15"/>
  <c r="AE20" i="15"/>
  <c r="BL20" i="15" s="1"/>
  <c r="CS20" i="15" s="1"/>
  <c r="AD20" i="15"/>
  <c r="BK20" i="15" s="1"/>
  <c r="CR20" i="15" s="1"/>
  <c r="AC20" i="15"/>
  <c r="BJ20" i="15" s="1"/>
  <c r="CQ20" i="15" s="1"/>
  <c r="AB20" i="15"/>
  <c r="BI20" i="15" s="1"/>
  <c r="CP20" i="15" s="1"/>
  <c r="AF19" i="15"/>
  <c r="AE19" i="15"/>
  <c r="BL19" i="15" s="1"/>
  <c r="CS19" i="15" s="1"/>
  <c r="AD19" i="15"/>
  <c r="BK19" i="15" s="1"/>
  <c r="CR19" i="15" s="1"/>
  <c r="AC19" i="15"/>
  <c r="BJ19" i="15" s="1"/>
  <c r="CQ19" i="15" s="1"/>
  <c r="AB19" i="15"/>
  <c r="BI19" i="15" s="1"/>
  <c r="CP19" i="15" s="1"/>
  <c r="AF18" i="15"/>
  <c r="AE18" i="15"/>
  <c r="BL18" i="15" s="1"/>
  <c r="CS18" i="15" s="1"/>
  <c r="AD18" i="15"/>
  <c r="BK18" i="15" s="1"/>
  <c r="CR18" i="15" s="1"/>
  <c r="AC18" i="15"/>
  <c r="BJ18" i="15" s="1"/>
  <c r="CQ18" i="15" s="1"/>
  <c r="AB18" i="15"/>
  <c r="BI18" i="15" s="1"/>
  <c r="CP18" i="15" s="1"/>
  <c r="AF17" i="15"/>
  <c r="AE17" i="15"/>
  <c r="BL17" i="15" s="1"/>
  <c r="CS17" i="15" s="1"/>
  <c r="AD17" i="15"/>
  <c r="BK17" i="15" s="1"/>
  <c r="CR17" i="15" s="1"/>
  <c r="AC17" i="15"/>
  <c r="BJ17" i="15" s="1"/>
  <c r="CQ17" i="15" s="1"/>
  <c r="AB17" i="15"/>
  <c r="BI17" i="15" s="1"/>
  <c r="CP17" i="15" s="1"/>
  <c r="AF16" i="15"/>
  <c r="AE16" i="15"/>
  <c r="BL16" i="15" s="1"/>
  <c r="CS16" i="15" s="1"/>
  <c r="AD16" i="15"/>
  <c r="BK16" i="15" s="1"/>
  <c r="CR16" i="15" s="1"/>
  <c r="AC16" i="15"/>
  <c r="BJ16" i="15" s="1"/>
  <c r="CQ16" i="15" s="1"/>
  <c r="AB16" i="15"/>
  <c r="BI16" i="15" s="1"/>
  <c r="CP16" i="15" s="1"/>
  <c r="AF15" i="15"/>
  <c r="AE15" i="15"/>
  <c r="BL15" i="15" s="1"/>
  <c r="CS15" i="15" s="1"/>
  <c r="AD15" i="15"/>
  <c r="BK15" i="15" s="1"/>
  <c r="CR15" i="15" s="1"/>
  <c r="AC15" i="15"/>
  <c r="BJ15" i="15" s="1"/>
  <c r="CQ15" i="15" s="1"/>
  <c r="AB15" i="15"/>
  <c r="BI15" i="15" s="1"/>
  <c r="CP15" i="15" s="1"/>
  <c r="AF14" i="15"/>
  <c r="AE14" i="15"/>
  <c r="BL14" i="15" s="1"/>
  <c r="CS14" i="15" s="1"/>
  <c r="AD14" i="15"/>
  <c r="BK14" i="15" s="1"/>
  <c r="CR14" i="15" s="1"/>
  <c r="AC14" i="15"/>
  <c r="BJ14" i="15" s="1"/>
  <c r="CQ14" i="15" s="1"/>
  <c r="AB14" i="15"/>
  <c r="BI14" i="15" s="1"/>
  <c r="CP14" i="15" s="1"/>
  <c r="AF13" i="15"/>
  <c r="AE13" i="15"/>
  <c r="BL13" i="15" s="1"/>
  <c r="CS13" i="15" s="1"/>
  <c r="AD13" i="15"/>
  <c r="BK13" i="15" s="1"/>
  <c r="CR13" i="15" s="1"/>
  <c r="AC13" i="15"/>
  <c r="BJ13" i="15" s="1"/>
  <c r="CQ13" i="15" s="1"/>
  <c r="AB13" i="15"/>
  <c r="BI13" i="15" s="1"/>
  <c r="CP13" i="15" s="1"/>
  <c r="AF12" i="15"/>
  <c r="AE12" i="15"/>
  <c r="BL12" i="15" s="1"/>
  <c r="CS12" i="15" s="1"/>
  <c r="AD12" i="15"/>
  <c r="BK12" i="15" s="1"/>
  <c r="CR12" i="15" s="1"/>
  <c r="AC12" i="15"/>
  <c r="BJ12" i="15" s="1"/>
  <c r="CQ12" i="15" s="1"/>
  <c r="AB12" i="15"/>
  <c r="BI12" i="15" s="1"/>
  <c r="CP12" i="15" s="1"/>
  <c r="AF11" i="15"/>
  <c r="AE11" i="15"/>
  <c r="BL11" i="15" s="1"/>
  <c r="CS11" i="15" s="1"/>
  <c r="AD11" i="15"/>
  <c r="BK11" i="15" s="1"/>
  <c r="CR11" i="15" s="1"/>
  <c r="AC11" i="15"/>
  <c r="BJ11" i="15" s="1"/>
  <c r="CQ11" i="15" s="1"/>
  <c r="AB11" i="15"/>
  <c r="BI11" i="15" s="1"/>
  <c r="CP11" i="15" s="1"/>
  <c r="AF10" i="15"/>
  <c r="AE10" i="15"/>
  <c r="BL10" i="15" s="1"/>
  <c r="CS10" i="15" s="1"/>
  <c r="AD10" i="15"/>
  <c r="BK10" i="15" s="1"/>
  <c r="CR10" i="15" s="1"/>
  <c r="AC10" i="15"/>
  <c r="BJ10" i="15" s="1"/>
  <c r="CQ10" i="15" s="1"/>
  <c r="AB10" i="15"/>
  <c r="BI10" i="15" s="1"/>
  <c r="CP10" i="15" s="1"/>
  <c r="AF9" i="15"/>
  <c r="AE9" i="15"/>
  <c r="BL9" i="15" s="1"/>
  <c r="CS9" i="15" s="1"/>
  <c r="AD9" i="15"/>
  <c r="BK9" i="15" s="1"/>
  <c r="CR9" i="15" s="1"/>
  <c r="AC9" i="15"/>
  <c r="BJ9" i="15" s="1"/>
  <c r="CQ9" i="15" s="1"/>
  <c r="AB9" i="15"/>
  <c r="BI9" i="15" s="1"/>
  <c r="CP9" i="15" s="1"/>
  <c r="AF8" i="15"/>
  <c r="AE8" i="15"/>
  <c r="BL8" i="15" s="1"/>
  <c r="CS8" i="15" s="1"/>
  <c r="AD8" i="15"/>
  <c r="BK8" i="15" s="1"/>
  <c r="CR8" i="15" s="1"/>
  <c r="AC8" i="15"/>
  <c r="BJ8" i="15" s="1"/>
  <c r="CQ8" i="15" s="1"/>
  <c r="AB8" i="15"/>
  <c r="BI8" i="15" s="1"/>
  <c r="CP8" i="15" s="1"/>
  <c r="AF7" i="15"/>
  <c r="AE7" i="15"/>
  <c r="BL7" i="15" s="1"/>
  <c r="CS7" i="15" s="1"/>
  <c r="AD7" i="15"/>
  <c r="BK7" i="15" s="1"/>
  <c r="CR7" i="15" s="1"/>
  <c r="AC7" i="15"/>
  <c r="BJ7" i="15" s="1"/>
  <c r="CQ7" i="15" s="1"/>
  <c r="AB7" i="15"/>
  <c r="BI7" i="15" s="1"/>
  <c r="CP7" i="15" s="1"/>
  <c r="AF6" i="15"/>
  <c r="AE6" i="15"/>
  <c r="BL6" i="15" s="1"/>
  <c r="CS6" i="15" s="1"/>
  <c r="AD6" i="15"/>
  <c r="BK6" i="15" s="1"/>
  <c r="CR6" i="15" s="1"/>
  <c r="AC6" i="15"/>
  <c r="BJ6" i="15" s="1"/>
  <c r="CQ6" i="15" s="1"/>
  <c r="AB6" i="15"/>
  <c r="BI6" i="15" s="1"/>
  <c r="CP6" i="15" s="1"/>
  <c r="AF5" i="15"/>
  <c r="AE5" i="15"/>
  <c r="BL5" i="15" s="1"/>
  <c r="CS5" i="15" s="1"/>
  <c r="AD5" i="15"/>
  <c r="BK5" i="15" s="1"/>
  <c r="CR5" i="15" s="1"/>
  <c r="AC5" i="15"/>
  <c r="BJ5" i="15" s="1"/>
  <c r="CQ5" i="15" s="1"/>
  <c r="AB5" i="15"/>
  <c r="BI5" i="15" s="1"/>
  <c r="AF4" i="15"/>
  <c r="AE4" i="15"/>
  <c r="BL4" i="15" s="1"/>
  <c r="CS4" i="15" s="1"/>
  <c r="AD4" i="15"/>
  <c r="BK4" i="15" s="1"/>
  <c r="CR4" i="15" s="1"/>
  <c r="AC4" i="15"/>
  <c r="BJ4" i="15" s="1"/>
  <c r="CQ4" i="15" s="1"/>
  <c r="AB4" i="15"/>
  <c r="BI4" i="15" s="1"/>
  <c r="CP4" i="15" s="1"/>
  <c r="AF3" i="15"/>
  <c r="AE3" i="15"/>
  <c r="BL3" i="15" s="1"/>
  <c r="CS3" i="15" s="1"/>
  <c r="AD3" i="15"/>
  <c r="BK3" i="15" s="1"/>
  <c r="CR3" i="15" s="1"/>
  <c r="AC3" i="15"/>
  <c r="BJ3" i="15" s="1"/>
  <c r="CQ3" i="15" s="1"/>
  <c r="AB3" i="15"/>
  <c r="BI3" i="15" s="1"/>
  <c r="CP3" i="15" s="1"/>
  <c r="D3" i="15" a="1"/>
  <c r="AA26" i="15" s="1"/>
  <c r="BH26" i="15" s="1"/>
  <c r="CO26" i="15" s="1"/>
  <c r="CT45" i="14" a="1"/>
  <c r="CP45" i="14" a="1"/>
  <c r="CS48" i="14" s="1"/>
  <c r="BR45" i="14" a="1"/>
  <c r="D45" i="14" a="1"/>
  <c r="D40" i="14" a="1"/>
  <c r="D39" i="14" a="1"/>
  <c r="AA39" i="14" s="1"/>
  <c r="BH39" i="14" s="1"/>
  <c r="CO39" i="14" s="1"/>
  <c r="D38" i="14" a="1"/>
  <c r="W38" i="14" s="1"/>
  <c r="AA37" i="14"/>
  <c r="BH37" i="14" s="1"/>
  <c r="CO37" i="14" s="1"/>
  <c r="Z37" i="14"/>
  <c r="BG37" i="14" s="1"/>
  <c r="CN37" i="14" s="1"/>
  <c r="Y37" i="14"/>
  <c r="BF37" i="14" s="1"/>
  <c r="CM37" i="14" s="1"/>
  <c r="X37" i="14"/>
  <c r="BE37" i="14" s="1"/>
  <c r="CL37" i="14" s="1"/>
  <c r="W37" i="14"/>
  <c r="BD37" i="14" s="1"/>
  <c r="CK37" i="14" s="1"/>
  <c r="U37" i="14"/>
  <c r="BB37" i="14" s="1"/>
  <c r="CI37" i="14" s="1"/>
  <c r="T37" i="14"/>
  <c r="BA37" i="14" s="1"/>
  <c r="CH37" i="14" s="1"/>
  <c r="S37" i="14"/>
  <c r="AZ37" i="14" s="1"/>
  <c r="CG37" i="14" s="1"/>
  <c r="R37" i="14"/>
  <c r="AY37" i="14" s="1"/>
  <c r="CF37" i="14" s="1"/>
  <c r="Q37" i="14"/>
  <c r="AX37" i="14" s="1"/>
  <c r="CE37" i="14" s="1"/>
  <c r="P37" i="14"/>
  <c r="AW37" i="14" s="1"/>
  <c r="CD37" i="14" s="1"/>
  <c r="O37" i="14"/>
  <c r="AV37" i="14" s="1"/>
  <c r="CC37" i="14" s="1"/>
  <c r="N37" i="14"/>
  <c r="AU37" i="14" s="1"/>
  <c r="CB37" i="14" s="1"/>
  <c r="M37" i="14"/>
  <c r="AT37" i="14" s="1"/>
  <c r="CA37" i="14" s="1"/>
  <c r="L37" i="14"/>
  <c r="AS37" i="14" s="1"/>
  <c r="BZ37" i="14" s="1"/>
  <c r="K37" i="14"/>
  <c r="AR37" i="14" s="1"/>
  <c r="BY37" i="14" s="1"/>
  <c r="J37" i="14"/>
  <c r="AQ37" i="14" s="1"/>
  <c r="BX37" i="14" s="1"/>
  <c r="I37" i="14"/>
  <c r="AP37" i="14" s="1"/>
  <c r="BW37" i="14" s="1"/>
  <c r="H37" i="14"/>
  <c r="AO37" i="14" s="1"/>
  <c r="BV37" i="14" s="1"/>
  <c r="G37" i="14"/>
  <c r="AN37" i="14" s="1"/>
  <c r="BU37" i="14" s="1"/>
  <c r="F37" i="14"/>
  <c r="AM37" i="14" s="1"/>
  <c r="BT37" i="14" s="1"/>
  <c r="E37" i="14"/>
  <c r="AL37" i="14" s="1"/>
  <c r="BS37" i="14" s="1"/>
  <c r="D37" i="14"/>
  <c r="AK37" i="14" s="1"/>
  <c r="BR37" i="14" s="1"/>
  <c r="AA36" i="14"/>
  <c r="BH36" i="14" s="1"/>
  <c r="CO36" i="14" s="1"/>
  <c r="Z36" i="14"/>
  <c r="BG36" i="14" s="1"/>
  <c r="CN36" i="14" s="1"/>
  <c r="Y36" i="14"/>
  <c r="BF36" i="14" s="1"/>
  <c r="CM36" i="14" s="1"/>
  <c r="X36" i="14"/>
  <c r="BE36" i="14" s="1"/>
  <c r="CL36" i="14" s="1"/>
  <c r="W36" i="14"/>
  <c r="BD36" i="14" s="1"/>
  <c r="CK36" i="14" s="1"/>
  <c r="V36" i="14"/>
  <c r="BC36" i="14" s="1"/>
  <c r="CJ36" i="14" s="1"/>
  <c r="T36" i="14"/>
  <c r="BA36" i="14" s="1"/>
  <c r="CH36" i="14" s="1"/>
  <c r="S36" i="14"/>
  <c r="AZ36" i="14" s="1"/>
  <c r="CG36" i="14" s="1"/>
  <c r="R36" i="14"/>
  <c r="AY36" i="14" s="1"/>
  <c r="CF36" i="14" s="1"/>
  <c r="Q36" i="14"/>
  <c r="AX36" i="14" s="1"/>
  <c r="CE36" i="14" s="1"/>
  <c r="P36" i="14"/>
  <c r="AW36" i="14" s="1"/>
  <c r="CD36" i="14" s="1"/>
  <c r="O36" i="14"/>
  <c r="AV36" i="14" s="1"/>
  <c r="CC36" i="14" s="1"/>
  <c r="N36" i="14"/>
  <c r="AU36" i="14" s="1"/>
  <c r="CB36" i="14" s="1"/>
  <c r="M36" i="14"/>
  <c r="AT36" i="14" s="1"/>
  <c r="CA36" i="14" s="1"/>
  <c r="L36" i="14"/>
  <c r="AS36" i="14" s="1"/>
  <c r="BZ36" i="14" s="1"/>
  <c r="K36" i="14"/>
  <c r="AR36" i="14" s="1"/>
  <c r="BY36" i="14" s="1"/>
  <c r="J36" i="14"/>
  <c r="AQ36" i="14" s="1"/>
  <c r="BX36" i="14" s="1"/>
  <c r="I36" i="14"/>
  <c r="AP36" i="14" s="1"/>
  <c r="BW36" i="14" s="1"/>
  <c r="H36" i="14"/>
  <c r="AO36" i="14" s="1"/>
  <c r="BV36" i="14" s="1"/>
  <c r="G36" i="14"/>
  <c r="AN36" i="14" s="1"/>
  <c r="BU36" i="14" s="1"/>
  <c r="F36" i="14"/>
  <c r="AM36" i="14" s="1"/>
  <c r="BT36" i="14" s="1"/>
  <c r="E36" i="14"/>
  <c r="AL36" i="14" s="1"/>
  <c r="BS36" i="14" s="1"/>
  <c r="D36" i="14"/>
  <c r="AK36" i="14" s="1"/>
  <c r="BR36" i="14" s="1"/>
  <c r="AA35" i="14"/>
  <c r="BH35" i="14" s="1"/>
  <c r="CO35" i="14" s="1"/>
  <c r="Z35" i="14"/>
  <c r="BG35" i="14" s="1"/>
  <c r="CN35" i="14" s="1"/>
  <c r="Y35" i="14"/>
  <c r="BF35" i="14" s="1"/>
  <c r="CM35" i="14" s="1"/>
  <c r="X35" i="14"/>
  <c r="BE35" i="14" s="1"/>
  <c r="CL35" i="14" s="1"/>
  <c r="W35" i="14"/>
  <c r="BD35" i="14" s="1"/>
  <c r="CK35" i="14" s="1"/>
  <c r="V35" i="14"/>
  <c r="BC35" i="14" s="1"/>
  <c r="CJ35" i="14" s="1"/>
  <c r="U35" i="14"/>
  <c r="BB35" i="14" s="1"/>
  <c r="CI35" i="14" s="1"/>
  <c r="S35" i="14"/>
  <c r="AZ35" i="14" s="1"/>
  <c r="CG35" i="14" s="1"/>
  <c r="R35" i="14"/>
  <c r="AY35" i="14" s="1"/>
  <c r="CF35" i="14" s="1"/>
  <c r="Q35" i="14"/>
  <c r="AX35" i="14" s="1"/>
  <c r="CE35" i="14" s="1"/>
  <c r="P35" i="14"/>
  <c r="AW35" i="14" s="1"/>
  <c r="CD35" i="14" s="1"/>
  <c r="O35" i="14"/>
  <c r="AV35" i="14" s="1"/>
  <c r="CC35" i="14" s="1"/>
  <c r="N35" i="14"/>
  <c r="AU35" i="14" s="1"/>
  <c r="CB35" i="14" s="1"/>
  <c r="M35" i="14"/>
  <c r="AT35" i="14" s="1"/>
  <c r="CA35" i="14" s="1"/>
  <c r="L35" i="14"/>
  <c r="AS35" i="14" s="1"/>
  <c r="BZ35" i="14" s="1"/>
  <c r="K35" i="14"/>
  <c r="AR35" i="14" s="1"/>
  <c r="BY35" i="14" s="1"/>
  <c r="J35" i="14"/>
  <c r="AQ35" i="14" s="1"/>
  <c r="BX35" i="14" s="1"/>
  <c r="I35" i="14"/>
  <c r="AP35" i="14" s="1"/>
  <c r="BW35" i="14" s="1"/>
  <c r="H35" i="14"/>
  <c r="AO35" i="14" s="1"/>
  <c r="BV35" i="14" s="1"/>
  <c r="G35" i="14"/>
  <c r="AN35" i="14" s="1"/>
  <c r="BU35" i="14" s="1"/>
  <c r="F35" i="14"/>
  <c r="AM35" i="14" s="1"/>
  <c r="BT35" i="14" s="1"/>
  <c r="E35" i="14"/>
  <c r="AL35" i="14" s="1"/>
  <c r="BS35" i="14" s="1"/>
  <c r="D35" i="14"/>
  <c r="AK35" i="14" s="1"/>
  <c r="BR35" i="14" s="1"/>
  <c r="AA34" i="14"/>
  <c r="BH34" i="14" s="1"/>
  <c r="CO34" i="14" s="1"/>
  <c r="Z34" i="14"/>
  <c r="BG34" i="14" s="1"/>
  <c r="CN34" i="14" s="1"/>
  <c r="Y34" i="14"/>
  <c r="BF34" i="14" s="1"/>
  <c r="CM34" i="14" s="1"/>
  <c r="X34" i="14"/>
  <c r="BE34" i="14" s="1"/>
  <c r="CL34" i="14" s="1"/>
  <c r="W34" i="14"/>
  <c r="BD34" i="14" s="1"/>
  <c r="CK34" i="14" s="1"/>
  <c r="V34" i="14"/>
  <c r="BC34" i="14" s="1"/>
  <c r="CJ34" i="14" s="1"/>
  <c r="U34" i="14"/>
  <c r="T34" i="14"/>
  <c r="BA34" i="14" s="1"/>
  <c r="CH34" i="14" s="1"/>
  <c r="R34" i="14"/>
  <c r="AY34" i="14" s="1"/>
  <c r="CF34" i="14" s="1"/>
  <c r="Q34" i="14"/>
  <c r="AX34" i="14" s="1"/>
  <c r="CE34" i="14" s="1"/>
  <c r="P34" i="14"/>
  <c r="AW34" i="14" s="1"/>
  <c r="CD34" i="14" s="1"/>
  <c r="O34" i="14"/>
  <c r="AV34" i="14" s="1"/>
  <c r="CC34" i="14" s="1"/>
  <c r="N34" i="14"/>
  <c r="AU34" i="14" s="1"/>
  <c r="CB34" i="14" s="1"/>
  <c r="M34" i="14"/>
  <c r="AT34" i="14" s="1"/>
  <c r="CA34" i="14" s="1"/>
  <c r="L34" i="14"/>
  <c r="AS34" i="14" s="1"/>
  <c r="BZ34" i="14" s="1"/>
  <c r="K34" i="14"/>
  <c r="AR34" i="14" s="1"/>
  <c r="BY34" i="14" s="1"/>
  <c r="J34" i="14"/>
  <c r="AQ34" i="14" s="1"/>
  <c r="BX34" i="14" s="1"/>
  <c r="I34" i="14"/>
  <c r="AP34" i="14" s="1"/>
  <c r="BW34" i="14" s="1"/>
  <c r="H34" i="14"/>
  <c r="AO34" i="14" s="1"/>
  <c r="BV34" i="14" s="1"/>
  <c r="G34" i="14"/>
  <c r="AN34" i="14" s="1"/>
  <c r="BU34" i="14" s="1"/>
  <c r="F34" i="14"/>
  <c r="AM34" i="14" s="1"/>
  <c r="BT34" i="14" s="1"/>
  <c r="E34" i="14"/>
  <c r="AL34" i="14" s="1"/>
  <c r="BS34" i="14" s="1"/>
  <c r="D34" i="14"/>
  <c r="AK34" i="14" s="1"/>
  <c r="BR34" i="14" s="1"/>
  <c r="AA33" i="14"/>
  <c r="BH33" i="14" s="1"/>
  <c r="CO33" i="14" s="1"/>
  <c r="Z33" i="14"/>
  <c r="BG33" i="14" s="1"/>
  <c r="CN33" i="14" s="1"/>
  <c r="Y33" i="14"/>
  <c r="BF33" i="14" s="1"/>
  <c r="CM33" i="14" s="1"/>
  <c r="X33" i="14"/>
  <c r="BE33" i="14" s="1"/>
  <c r="CL33" i="14" s="1"/>
  <c r="W33" i="14"/>
  <c r="BD33" i="14" s="1"/>
  <c r="CK33" i="14" s="1"/>
  <c r="V33" i="14"/>
  <c r="BC33" i="14" s="1"/>
  <c r="CJ33" i="14" s="1"/>
  <c r="U33" i="14"/>
  <c r="BB33" i="14" s="1"/>
  <c r="CI33" i="14" s="1"/>
  <c r="T33" i="14"/>
  <c r="BA33" i="14" s="1"/>
  <c r="CH33" i="14" s="1"/>
  <c r="S33" i="14"/>
  <c r="AZ33" i="14" s="1"/>
  <c r="CG33" i="14" s="1"/>
  <c r="R33" i="14"/>
  <c r="AY33" i="14" s="1"/>
  <c r="CF33" i="14" s="1"/>
  <c r="P33" i="14"/>
  <c r="AW33" i="14" s="1"/>
  <c r="CD33" i="14" s="1"/>
  <c r="O33" i="14"/>
  <c r="AV33" i="14" s="1"/>
  <c r="CC33" i="14" s="1"/>
  <c r="N33" i="14"/>
  <c r="AU33" i="14" s="1"/>
  <c r="CB33" i="14" s="1"/>
  <c r="M33" i="14"/>
  <c r="AT33" i="14" s="1"/>
  <c r="CA33" i="14" s="1"/>
  <c r="L33" i="14"/>
  <c r="AS33" i="14" s="1"/>
  <c r="BZ33" i="14" s="1"/>
  <c r="K33" i="14"/>
  <c r="AR33" i="14" s="1"/>
  <c r="BY33" i="14" s="1"/>
  <c r="J33" i="14"/>
  <c r="AQ33" i="14" s="1"/>
  <c r="BX33" i="14" s="1"/>
  <c r="I33" i="14"/>
  <c r="AP33" i="14" s="1"/>
  <c r="BW33" i="14" s="1"/>
  <c r="H33" i="14"/>
  <c r="AO33" i="14" s="1"/>
  <c r="BV33" i="14" s="1"/>
  <c r="G33" i="14"/>
  <c r="AN33" i="14" s="1"/>
  <c r="BU33" i="14" s="1"/>
  <c r="F33" i="14"/>
  <c r="AM33" i="14" s="1"/>
  <c r="BT33" i="14" s="1"/>
  <c r="E33" i="14"/>
  <c r="D33" i="14"/>
  <c r="D32" i="14" a="1"/>
  <c r="Z32" i="14" s="1"/>
  <c r="AA30" i="14"/>
  <c r="BH30" i="14" s="1"/>
  <c r="CO30" i="14" s="1"/>
  <c r="Z30" i="14"/>
  <c r="BG30" i="14" s="1"/>
  <c r="CN30" i="14" s="1"/>
  <c r="Y30" i="14"/>
  <c r="BF30" i="14" s="1"/>
  <c r="CM30" i="14" s="1"/>
  <c r="X30" i="14"/>
  <c r="BE30" i="14" s="1"/>
  <c r="CL30" i="14" s="1"/>
  <c r="W30" i="14"/>
  <c r="BD30" i="14" s="1"/>
  <c r="CK30" i="14" s="1"/>
  <c r="V30" i="14"/>
  <c r="BC30" i="14" s="1"/>
  <c r="CJ30" i="14" s="1"/>
  <c r="U30" i="14"/>
  <c r="BB30" i="14" s="1"/>
  <c r="CI30" i="14" s="1"/>
  <c r="T30" i="14"/>
  <c r="BA30" i="14" s="1"/>
  <c r="CH30" i="14" s="1"/>
  <c r="S30" i="14"/>
  <c r="AZ30" i="14" s="1"/>
  <c r="CG30" i="14" s="1"/>
  <c r="R30" i="14"/>
  <c r="AY30" i="14" s="1"/>
  <c r="CF30" i="14" s="1"/>
  <c r="Q30" i="14"/>
  <c r="AX30" i="14" s="1"/>
  <c r="CE30" i="14" s="1"/>
  <c r="P30" i="14"/>
  <c r="AW30" i="14" s="1"/>
  <c r="CD30" i="14" s="1"/>
  <c r="O30" i="14"/>
  <c r="AV30" i="14" s="1"/>
  <c r="CC30" i="14" s="1"/>
  <c r="N30" i="14"/>
  <c r="AU30" i="14" s="1"/>
  <c r="CB30" i="14" s="1"/>
  <c r="M30" i="14"/>
  <c r="AT30" i="14" s="1"/>
  <c r="CA30" i="14" s="1"/>
  <c r="L30" i="14"/>
  <c r="AS30" i="14" s="1"/>
  <c r="BZ30" i="14" s="1"/>
  <c r="K30" i="14"/>
  <c r="J30" i="14"/>
  <c r="AQ30" i="14" s="1"/>
  <c r="BX30" i="14" s="1"/>
  <c r="I30" i="14"/>
  <c r="AP30" i="14" s="1"/>
  <c r="BW30" i="14" s="1"/>
  <c r="H30" i="14"/>
  <c r="AO30" i="14" s="1"/>
  <c r="BV30" i="14" s="1"/>
  <c r="G30" i="14"/>
  <c r="AN30" i="14" s="1"/>
  <c r="BU30" i="14" s="1"/>
  <c r="F30" i="14"/>
  <c r="AM30" i="14" s="1"/>
  <c r="BT30" i="14" s="1"/>
  <c r="E30" i="14"/>
  <c r="AL30" i="14" s="1"/>
  <c r="BS30" i="14" s="1"/>
  <c r="D30" i="14"/>
  <c r="AK30" i="14" s="1"/>
  <c r="BR30" i="14" s="1"/>
  <c r="AA29" i="14"/>
  <c r="BH29" i="14" s="1"/>
  <c r="Z29" i="14"/>
  <c r="BG29" i="14" s="1"/>
  <c r="Y29" i="14"/>
  <c r="BF29" i="14" s="1"/>
  <c r="X29" i="14"/>
  <c r="BE29" i="14" s="1"/>
  <c r="W29" i="14"/>
  <c r="BD29" i="14" s="1"/>
  <c r="V29" i="14"/>
  <c r="BC29" i="14" s="1"/>
  <c r="U29" i="14"/>
  <c r="BB29" i="14" s="1"/>
  <c r="T29" i="14"/>
  <c r="BA29" i="14" s="1"/>
  <c r="S29" i="14"/>
  <c r="AZ29" i="14" s="1"/>
  <c r="R29" i="14"/>
  <c r="AY29" i="14" s="1"/>
  <c r="Q29" i="14"/>
  <c r="AX29" i="14" s="1"/>
  <c r="P29" i="14"/>
  <c r="AW29" i="14" s="1"/>
  <c r="O29" i="14"/>
  <c r="AV29" i="14" s="1"/>
  <c r="N29" i="14"/>
  <c r="AU29" i="14" s="1"/>
  <c r="M29" i="14"/>
  <c r="AT29" i="14" s="1"/>
  <c r="L29" i="14"/>
  <c r="AS29" i="14" s="1"/>
  <c r="K29" i="14"/>
  <c r="AR29" i="14" s="1"/>
  <c r="J29" i="14"/>
  <c r="AQ29" i="14" s="1"/>
  <c r="I29" i="14"/>
  <c r="AP29" i="14" s="1"/>
  <c r="H29" i="14"/>
  <c r="AO29" i="14" s="1"/>
  <c r="G29" i="14"/>
  <c r="AN29" i="14" s="1"/>
  <c r="F29" i="14"/>
  <c r="AM29" i="14" s="1"/>
  <c r="E29" i="14"/>
  <c r="AL29" i="14" s="1"/>
  <c r="D29" i="14"/>
  <c r="AK29" i="14" s="1"/>
  <c r="AA28" i="14"/>
  <c r="BH28" i="14" s="1"/>
  <c r="CO28" i="14" s="1"/>
  <c r="Z28" i="14"/>
  <c r="BG28" i="14" s="1"/>
  <c r="CN28" i="14" s="1"/>
  <c r="Y28" i="14"/>
  <c r="BF28" i="14" s="1"/>
  <c r="CM28" i="14" s="1"/>
  <c r="X28" i="14"/>
  <c r="BE28" i="14" s="1"/>
  <c r="CL28" i="14" s="1"/>
  <c r="W28" i="14"/>
  <c r="BD28" i="14" s="1"/>
  <c r="CK28" i="14" s="1"/>
  <c r="V28" i="14"/>
  <c r="BC28" i="14" s="1"/>
  <c r="CJ28" i="14" s="1"/>
  <c r="U28" i="14"/>
  <c r="BB28" i="14" s="1"/>
  <c r="CI28" i="14" s="1"/>
  <c r="T28" i="14"/>
  <c r="BA28" i="14" s="1"/>
  <c r="CH28" i="14" s="1"/>
  <c r="S28" i="14"/>
  <c r="AZ28" i="14" s="1"/>
  <c r="CG28" i="14" s="1"/>
  <c r="R28" i="14"/>
  <c r="AY28" i="14" s="1"/>
  <c r="CF28" i="14" s="1"/>
  <c r="Q28" i="14"/>
  <c r="AX28" i="14" s="1"/>
  <c r="CE28" i="14" s="1"/>
  <c r="P28" i="14"/>
  <c r="AW28" i="14" s="1"/>
  <c r="CD28" i="14" s="1"/>
  <c r="O28" i="14"/>
  <c r="AV28" i="14" s="1"/>
  <c r="CC28" i="14" s="1"/>
  <c r="N28" i="14"/>
  <c r="AU28" i="14" s="1"/>
  <c r="CB28" i="14" s="1"/>
  <c r="M28" i="14"/>
  <c r="AT28" i="14" s="1"/>
  <c r="CA28" i="14" s="1"/>
  <c r="L28" i="14"/>
  <c r="AS28" i="14" s="1"/>
  <c r="BZ28" i="14" s="1"/>
  <c r="K28" i="14"/>
  <c r="AR28" i="14" s="1"/>
  <c r="BY28" i="14" s="1"/>
  <c r="J28" i="14"/>
  <c r="AQ28" i="14" s="1"/>
  <c r="BX28" i="14" s="1"/>
  <c r="I28" i="14"/>
  <c r="AP28" i="14" s="1"/>
  <c r="BW28" i="14" s="1"/>
  <c r="H28" i="14"/>
  <c r="AO28" i="14" s="1"/>
  <c r="BV28" i="14" s="1"/>
  <c r="G28" i="14"/>
  <c r="AN28" i="14" s="1"/>
  <c r="BU28" i="14" s="1"/>
  <c r="F28" i="14"/>
  <c r="AM28" i="14" s="1"/>
  <c r="BT28" i="14" s="1"/>
  <c r="E28" i="14"/>
  <c r="AL28" i="14" s="1"/>
  <c r="BS28" i="14" s="1"/>
  <c r="D28" i="14"/>
  <c r="AK28" i="14" s="1"/>
  <c r="BR28" i="14" s="1"/>
  <c r="AA27" i="14"/>
  <c r="BH27" i="14" s="1"/>
  <c r="CO27" i="14" s="1"/>
  <c r="Z27" i="14"/>
  <c r="BG27" i="14" s="1"/>
  <c r="CN27" i="14" s="1"/>
  <c r="Y27" i="14"/>
  <c r="BF27" i="14" s="1"/>
  <c r="CM27" i="14" s="1"/>
  <c r="X27" i="14"/>
  <c r="BE27" i="14" s="1"/>
  <c r="CL27" i="14" s="1"/>
  <c r="W27" i="14"/>
  <c r="BD27" i="14" s="1"/>
  <c r="CK27" i="14" s="1"/>
  <c r="V27" i="14"/>
  <c r="BC27" i="14" s="1"/>
  <c r="CJ27" i="14" s="1"/>
  <c r="U27" i="14"/>
  <c r="BB27" i="14" s="1"/>
  <c r="CI27" i="14" s="1"/>
  <c r="T27" i="14"/>
  <c r="BA27" i="14" s="1"/>
  <c r="CH27" i="14" s="1"/>
  <c r="S27" i="14"/>
  <c r="AZ27" i="14" s="1"/>
  <c r="CG27" i="14" s="1"/>
  <c r="R27" i="14"/>
  <c r="AY27" i="14" s="1"/>
  <c r="CF27" i="14" s="1"/>
  <c r="Q27" i="14"/>
  <c r="AX27" i="14" s="1"/>
  <c r="CE27" i="14" s="1"/>
  <c r="P27" i="14"/>
  <c r="AW27" i="14" s="1"/>
  <c r="CD27" i="14" s="1"/>
  <c r="O27" i="14"/>
  <c r="AV27" i="14" s="1"/>
  <c r="CC27" i="14" s="1"/>
  <c r="N27" i="14"/>
  <c r="AU27" i="14" s="1"/>
  <c r="CB27" i="14" s="1"/>
  <c r="M27" i="14"/>
  <c r="AT27" i="14" s="1"/>
  <c r="CA27" i="14" s="1"/>
  <c r="L27" i="14"/>
  <c r="AS27" i="14" s="1"/>
  <c r="BZ27" i="14" s="1"/>
  <c r="K27" i="14"/>
  <c r="AR27" i="14" s="1"/>
  <c r="BY27" i="14" s="1"/>
  <c r="J27" i="14"/>
  <c r="AQ27" i="14" s="1"/>
  <c r="BX27" i="14" s="1"/>
  <c r="I27" i="14"/>
  <c r="AP27" i="14" s="1"/>
  <c r="BW27" i="14" s="1"/>
  <c r="H27" i="14"/>
  <c r="AO27" i="14" s="1"/>
  <c r="BV27" i="14" s="1"/>
  <c r="G27" i="14"/>
  <c r="AN27" i="14" s="1"/>
  <c r="BU27" i="14" s="1"/>
  <c r="F27" i="14"/>
  <c r="AM27" i="14" s="1"/>
  <c r="BT27" i="14" s="1"/>
  <c r="E27" i="14"/>
  <c r="AL27" i="14" s="1"/>
  <c r="BS27" i="14" s="1"/>
  <c r="D27" i="14"/>
  <c r="AK27" i="14" s="1"/>
  <c r="BR27" i="14" s="1"/>
  <c r="AF26" i="14"/>
  <c r="AE26" i="14"/>
  <c r="BL26" i="14" s="1"/>
  <c r="CS26" i="14" s="1"/>
  <c r="AD26" i="14"/>
  <c r="BK26" i="14" s="1"/>
  <c r="CR26" i="14" s="1"/>
  <c r="AC26" i="14"/>
  <c r="BJ26" i="14" s="1"/>
  <c r="CQ26" i="14" s="1"/>
  <c r="AB26" i="14"/>
  <c r="BI26" i="14" s="1"/>
  <c r="CP26" i="14" s="1"/>
  <c r="AF25" i="14"/>
  <c r="AE25" i="14"/>
  <c r="BL25" i="14" s="1"/>
  <c r="CS25" i="14" s="1"/>
  <c r="AD25" i="14"/>
  <c r="BK25" i="14" s="1"/>
  <c r="CR25" i="14" s="1"/>
  <c r="AC25" i="14"/>
  <c r="BJ25" i="14" s="1"/>
  <c r="CQ25" i="14" s="1"/>
  <c r="AB25" i="14"/>
  <c r="BI25" i="14" s="1"/>
  <c r="CP25" i="14" s="1"/>
  <c r="AF24" i="14"/>
  <c r="AE24" i="14"/>
  <c r="BL24" i="14" s="1"/>
  <c r="CS24" i="14" s="1"/>
  <c r="AD24" i="14"/>
  <c r="BK24" i="14" s="1"/>
  <c r="CR24" i="14" s="1"/>
  <c r="AC24" i="14"/>
  <c r="BJ24" i="14" s="1"/>
  <c r="CQ24" i="14" s="1"/>
  <c r="AB24" i="14"/>
  <c r="BI24" i="14" s="1"/>
  <c r="CP24" i="14" s="1"/>
  <c r="AF23" i="14"/>
  <c r="AE23" i="14"/>
  <c r="BL23" i="14" s="1"/>
  <c r="CS23" i="14" s="1"/>
  <c r="AD23" i="14"/>
  <c r="BK23" i="14" s="1"/>
  <c r="CR23" i="14" s="1"/>
  <c r="AC23" i="14"/>
  <c r="BJ23" i="14" s="1"/>
  <c r="CQ23" i="14" s="1"/>
  <c r="AB23" i="14"/>
  <c r="BI23" i="14" s="1"/>
  <c r="CP23" i="14" s="1"/>
  <c r="AF22" i="14"/>
  <c r="AE22" i="14"/>
  <c r="AD22" i="14"/>
  <c r="BK22" i="14" s="1"/>
  <c r="CR22" i="14" s="1"/>
  <c r="AC22" i="14"/>
  <c r="BJ22" i="14" s="1"/>
  <c r="CQ22" i="14" s="1"/>
  <c r="AB22" i="14"/>
  <c r="BI22" i="14" s="1"/>
  <c r="CP22" i="14" s="1"/>
  <c r="AF21" i="14"/>
  <c r="AE21" i="14"/>
  <c r="BL21" i="14" s="1"/>
  <c r="CS21" i="14" s="1"/>
  <c r="AD21" i="14"/>
  <c r="BK21" i="14" s="1"/>
  <c r="CR21" i="14" s="1"/>
  <c r="AC21" i="14"/>
  <c r="BJ21" i="14" s="1"/>
  <c r="CQ21" i="14" s="1"/>
  <c r="AB21" i="14"/>
  <c r="BI21" i="14" s="1"/>
  <c r="CP21" i="14" s="1"/>
  <c r="AF20" i="14"/>
  <c r="AE20" i="14"/>
  <c r="BL20" i="14" s="1"/>
  <c r="CS20" i="14" s="1"/>
  <c r="AD20" i="14"/>
  <c r="BK20" i="14" s="1"/>
  <c r="CR20" i="14" s="1"/>
  <c r="AC20" i="14"/>
  <c r="BJ20" i="14" s="1"/>
  <c r="CQ20" i="14" s="1"/>
  <c r="AB20" i="14"/>
  <c r="BI20" i="14" s="1"/>
  <c r="CP20" i="14" s="1"/>
  <c r="CY19" i="14" a="1"/>
  <c r="CY19" i="14" s="1"/>
  <c r="AF19" i="14"/>
  <c r="AE19" i="14"/>
  <c r="BL19" i="14" s="1"/>
  <c r="CS19" i="14" s="1"/>
  <c r="AD19" i="14"/>
  <c r="BK19" i="14" s="1"/>
  <c r="CR19" i="14" s="1"/>
  <c r="AC19" i="14"/>
  <c r="BJ19" i="14" s="1"/>
  <c r="CQ19" i="14" s="1"/>
  <c r="AB19" i="14"/>
  <c r="BI19" i="14" s="1"/>
  <c r="CP19" i="14" s="1"/>
  <c r="AF18" i="14"/>
  <c r="AE18" i="14"/>
  <c r="BL18" i="14" s="1"/>
  <c r="CS18" i="14" s="1"/>
  <c r="AD18" i="14"/>
  <c r="BK18" i="14" s="1"/>
  <c r="CR18" i="14" s="1"/>
  <c r="AC18" i="14"/>
  <c r="BJ18" i="14" s="1"/>
  <c r="CQ18" i="14" s="1"/>
  <c r="AB18" i="14"/>
  <c r="BI18" i="14" s="1"/>
  <c r="CP18" i="14" s="1"/>
  <c r="CY17" i="14"/>
  <c r="AF17" i="14"/>
  <c r="AE17" i="14"/>
  <c r="BL17" i="14" s="1"/>
  <c r="CS17" i="14" s="1"/>
  <c r="AD17" i="14"/>
  <c r="BK17" i="14" s="1"/>
  <c r="CR17" i="14" s="1"/>
  <c r="AC17" i="14"/>
  <c r="BJ17" i="14" s="1"/>
  <c r="CQ17" i="14" s="1"/>
  <c r="AB17" i="14"/>
  <c r="BI17" i="14" s="1"/>
  <c r="CP17" i="14" s="1"/>
  <c r="AF16" i="14"/>
  <c r="AE16" i="14"/>
  <c r="BL16" i="14" s="1"/>
  <c r="CS16" i="14" s="1"/>
  <c r="AD16" i="14"/>
  <c r="BK16" i="14" s="1"/>
  <c r="CR16" i="14" s="1"/>
  <c r="AC16" i="14"/>
  <c r="BJ16" i="14" s="1"/>
  <c r="CQ16" i="14" s="1"/>
  <c r="AB16" i="14"/>
  <c r="BI16" i="14" s="1"/>
  <c r="CP16" i="14" s="1"/>
  <c r="AF15" i="14"/>
  <c r="AE15" i="14"/>
  <c r="BL15" i="14" s="1"/>
  <c r="CS15" i="14" s="1"/>
  <c r="AD15" i="14"/>
  <c r="BK15" i="14" s="1"/>
  <c r="CR15" i="14" s="1"/>
  <c r="AC15" i="14"/>
  <c r="BJ15" i="14" s="1"/>
  <c r="CQ15" i="14" s="1"/>
  <c r="AB15" i="14"/>
  <c r="BI15" i="14" s="1"/>
  <c r="CP15" i="14" s="1"/>
  <c r="CY14" i="14"/>
  <c r="AF14" i="14"/>
  <c r="AE14" i="14"/>
  <c r="BL14" i="14" s="1"/>
  <c r="CS14" i="14" s="1"/>
  <c r="AD14" i="14"/>
  <c r="BK14" i="14" s="1"/>
  <c r="CR14" i="14" s="1"/>
  <c r="AC14" i="14"/>
  <c r="BJ14" i="14" s="1"/>
  <c r="CQ14" i="14" s="1"/>
  <c r="AB14" i="14"/>
  <c r="BI14" i="14" s="1"/>
  <c r="CP14" i="14" s="1"/>
  <c r="AF13" i="14"/>
  <c r="AE13" i="14"/>
  <c r="BL13" i="14" s="1"/>
  <c r="CS13" i="14" s="1"/>
  <c r="AD13" i="14"/>
  <c r="BK13" i="14" s="1"/>
  <c r="CR13" i="14" s="1"/>
  <c r="AC13" i="14"/>
  <c r="BJ13" i="14" s="1"/>
  <c r="CQ13" i="14" s="1"/>
  <c r="AB13" i="14"/>
  <c r="BI13" i="14" s="1"/>
  <c r="CP13" i="14" s="1"/>
  <c r="CY12" i="14"/>
  <c r="AF12" i="14"/>
  <c r="AE12" i="14"/>
  <c r="BL12" i="14" s="1"/>
  <c r="CS12" i="14" s="1"/>
  <c r="AD12" i="14"/>
  <c r="BK12" i="14" s="1"/>
  <c r="CR12" i="14" s="1"/>
  <c r="AC12" i="14"/>
  <c r="BJ12" i="14" s="1"/>
  <c r="CQ12" i="14" s="1"/>
  <c r="AB12" i="14"/>
  <c r="BI12" i="14" s="1"/>
  <c r="CP12" i="14" s="1"/>
  <c r="CY11" i="14"/>
  <c r="AF11" i="14"/>
  <c r="AE11" i="14"/>
  <c r="BL11" i="14" s="1"/>
  <c r="CS11" i="14" s="1"/>
  <c r="AD11" i="14"/>
  <c r="BK11" i="14" s="1"/>
  <c r="CR11" i="14" s="1"/>
  <c r="AC11" i="14"/>
  <c r="BJ11" i="14" s="1"/>
  <c r="CQ11" i="14" s="1"/>
  <c r="AB11" i="14"/>
  <c r="BI11" i="14" s="1"/>
  <c r="CP11" i="14" s="1"/>
  <c r="CY10" i="14"/>
  <c r="AF10" i="14"/>
  <c r="AE10" i="14"/>
  <c r="BL10" i="14" s="1"/>
  <c r="CS10" i="14" s="1"/>
  <c r="AD10" i="14"/>
  <c r="BK10" i="14" s="1"/>
  <c r="CR10" i="14" s="1"/>
  <c r="AC10" i="14"/>
  <c r="BJ10" i="14" s="1"/>
  <c r="CQ10" i="14" s="1"/>
  <c r="AB10" i="14"/>
  <c r="BI10" i="14" s="1"/>
  <c r="CP10" i="14" s="1"/>
  <c r="CY9" i="14"/>
  <c r="AF9" i="14"/>
  <c r="AE9" i="14"/>
  <c r="BL9" i="14" s="1"/>
  <c r="CS9" i="14" s="1"/>
  <c r="AD9" i="14"/>
  <c r="BK9" i="14" s="1"/>
  <c r="CR9" i="14" s="1"/>
  <c r="AC9" i="14"/>
  <c r="BJ9" i="14" s="1"/>
  <c r="CQ9" i="14" s="1"/>
  <c r="AB9" i="14"/>
  <c r="BI9" i="14" s="1"/>
  <c r="CP9" i="14" s="1"/>
  <c r="AF8" i="14"/>
  <c r="AE8" i="14"/>
  <c r="BL8" i="14" s="1"/>
  <c r="CS8" i="14" s="1"/>
  <c r="AD8" i="14"/>
  <c r="BK8" i="14" s="1"/>
  <c r="CR8" i="14" s="1"/>
  <c r="AC8" i="14"/>
  <c r="BJ8" i="14" s="1"/>
  <c r="CQ8" i="14" s="1"/>
  <c r="AB8" i="14"/>
  <c r="BI8" i="14" s="1"/>
  <c r="CP8" i="14" s="1"/>
  <c r="CY7" i="14"/>
  <c r="CY8" i="14" s="1"/>
  <c r="AF7" i="14"/>
  <c r="AE7" i="14"/>
  <c r="BL7" i="14" s="1"/>
  <c r="CS7" i="14" s="1"/>
  <c r="AD7" i="14"/>
  <c r="BK7" i="14" s="1"/>
  <c r="CR7" i="14" s="1"/>
  <c r="AC7" i="14"/>
  <c r="BJ7" i="14" s="1"/>
  <c r="CQ7" i="14" s="1"/>
  <c r="AB7" i="14"/>
  <c r="BI7" i="14" s="1"/>
  <c r="CP7" i="14" s="1"/>
  <c r="CY6" i="14"/>
  <c r="AF6" i="14"/>
  <c r="AE6" i="14"/>
  <c r="BL6" i="14" s="1"/>
  <c r="CS6" i="14" s="1"/>
  <c r="AD6" i="14"/>
  <c r="BK6" i="14" s="1"/>
  <c r="CR6" i="14" s="1"/>
  <c r="AC6" i="14"/>
  <c r="BJ6" i="14" s="1"/>
  <c r="CQ6" i="14" s="1"/>
  <c r="AB6" i="14"/>
  <c r="BI6" i="14" s="1"/>
  <c r="CP6" i="14" s="1"/>
  <c r="CY5" i="14"/>
  <c r="AF5" i="14"/>
  <c r="AE5" i="14"/>
  <c r="BL5" i="14" s="1"/>
  <c r="CS5" i="14" s="1"/>
  <c r="AD5" i="14"/>
  <c r="BK5" i="14" s="1"/>
  <c r="CR5" i="14" s="1"/>
  <c r="AC5" i="14"/>
  <c r="BJ5" i="14" s="1"/>
  <c r="CQ5" i="14" s="1"/>
  <c r="AB5" i="14"/>
  <c r="BI5" i="14" s="1"/>
  <c r="CY4" i="14"/>
  <c r="AF4" i="14"/>
  <c r="AE4" i="14"/>
  <c r="BL4" i="14" s="1"/>
  <c r="CS4" i="14" s="1"/>
  <c r="AD4" i="14"/>
  <c r="BK4" i="14" s="1"/>
  <c r="CR4" i="14" s="1"/>
  <c r="AC4" i="14"/>
  <c r="BJ4" i="14" s="1"/>
  <c r="CQ4" i="14" s="1"/>
  <c r="AB4" i="14"/>
  <c r="BI4" i="14" s="1"/>
  <c r="CP4" i="14" s="1"/>
  <c r="AF3" i="14"/>
  <c r="AE3" i="14"/>
  <c r="BL3" i="14" s="1"/>
  <c r="CS3" i="14" s="1"/>
  <c r="AD3" i="14"/>
  <c r="BK3" i="14" s="1"/>
  <c r="CR3" i="14" s="1"/>
  <c r="AC3" i="14"/>
  <c r="BJ3" i="14" s="1"/>
  <c r="CQ3" i="14" s="1"/>
  <c r="AB3" i="14"/>
  <c r="BI3" i="14" s="1"/>
  <c r="CP3" i="14" s="1"/>
  <c r="D3" i="14" a="1"/>
  <c r="X4" i="14" s="1"/>
  <c r="CY2" i="14"/>
  <c r="BB34" i="14"/>
  <c r="CI34" i="14" s="1"/>
  <c r="AR30" i="14"/>
  <c r="BY30" i="14" s="1"/>
  <c r="BL22" i="14"/>
  <c r="CS22" i="14" s="1"/>
  <c r="CT45" i="13" a="1"/>
  <c r="CP45" i="13" a="1"/>
  <c r="BR45" i="13" a="1"/>
  <c r="CN46" i="13" s="1"/>
  <c r="D45" i="13" a="1"/>
  <c r="W45" i="13" s="1"/>
  <c r="D40" i="13" a="1"/>
  <c r="D39" i="13" a="1"/>
  <c r="T39" i="13" s="1"/>
  <c r="BA39" i="13" s="1"/>
  <c r="CH39" i="13" s="1"/>
  <c r="D38" i="13" a="1"/>
  <c r="R38" i="13" s="1"/>
  <c r="AA37" i="13"/>
  <c r="BH37" i="13" s="1"/>
  <c r="CO37" i="13" s="1"/>
  <c r="Z37" i="13"/>
  <c r="BG37" i="13" s="1"/>
  <c r="CN37" i="13" s="1"/>
  <c r="Y37" i="13"/>
  <c r="BF37" i="13" s="1"/>
  <c r="CM37" i="13" s="1"/>
  <c r="X37" i="13"/>
  <c r="BE37" i="13" s="1"/>
  <c r="CL37" i="13" s="1"/>
  <c r="W37" i="13"/>
  <c r="BD37" i="13" s="1"/>
  <c r="CK37" i="13" s="1"/>
  <c r="U37" i="13"/>
  <c r="BB37" i="13" s="1"/>
  <c r="CI37" i="13" s="1"/>
  <c r="T37" i="13"/>
  <c r="BA37" i="13" s="1"/>
  <c r="CH37" i="13" s="1"/>
  <c r="S37" i="13"/>
  <c r="AZ37" i="13" s="1"/>
  <c r="CG37" i="13" s="1"/>
  <c r="R37" i="13"/>
  <c r="AY37" i="13" s="1"/>
  <c r="CF37" i="13" s="1"/>
  <c r="Q37" i="13"/>
  <c r="AX37" i="13" s="1"/>
  <c r="CE37" i="13" s="1"/>
  <c r="P37" i="13"/>
  <c r="AW37" i="13" s="1"/>
  <c r="CD37" i="13" s="1"/>
  <c r="O37" i="13"/>
  <c r="AV37" i="13" s="1"/>
  <c r="CC37" i="13" s="1"/>
  <c r="N37" i="13"/>
  <c r="AU37" i="13" s="1"/>
  <c r="CB37" i="13" s="1"/>
  <c r="M37" i="13"/>
  <c r="AT37" i="13" s="1"/>
  <c r="CA37" i="13" s="1"/>
  <c r="L37" i="13"/>
  <c r="AS37" i="13" s="1"/>
  <c r="BZ37" i="13" s="1"/>
  <c r="K37" i="13"/>
  <c r="AR37" i="13" s="1"/>
  <c r="BY37" i="13" s="1"/>
  <c r="J37" i="13"/>
  <c r="AQ37" i="13" s="1"/>
  <c r="BX37" i="13" s="1"/>
  <c r="I37" i="13"/>
  <c r="AP37" i="13" s="1"/>
  <c r="BW37" i="13" s="1"/>
  <c r="H37" i="13"/>
  <c r="AO37" i="13" s="1"/>
  <c r="BV37" i="13" s="1"/>
  <c r="G37" i="13"/>
  <c r="AN37" i="13" s="1"/>
  <c r="BU37" i="13" s="1"/>
  <c r="F37" i="13"/>
  <c r="AM37" i="13" s="1"/>
  <c r="BT37" i="13" s="1"/>
  <c r="E37" i="13"/>
  <c r="AL37" i="13" s="1"/>
  <c r="BS37" i="13" s="1"/>
  <c r="D37" i="13"/>
  <c r="AK37" i="13" s="1"/>
  <c r="BR37" i="13" s="1"/>
  <c r="AA36" i="13"/>
  <c r="BH36" i="13" s="1"/>
  <c r="CO36" i="13" s="1"/>
  <c r="Z36" i="13"/>
  <c r="BG36" i="13" s="1"/>
  <c r="CN36" i="13" s="1"/>
  <c r="Y36" i="13"/>
  <c r="BF36" i="13" s="1"/>
  <c r="CM36" i="13" s="1"/>
  <c r="X36" i="13"/>
  <c r="BE36" i="13" s="1"/>
  <c r="CL36" i="13" s="1"/>
  <c r="W36" i="13"/>
  <c r="BD36" i="13" s="1"/>
  <c r="CK36" i="13" s="1"/>
  <c r="V36" i="13"/>
  <c r="BC36" i="13" s="1"/>
  <c r="CJ36" i="13" s="1"/>
  <c r="T36" i="13"/>
  <c r="BA36" i="13" s="1"/>
  <c r="CH36" i="13" s="1"/>
  <c r="S36" i="13"/>
  <c r="AZ36" i="13" s="1"/>
  <c r="CG36" i="13" s="1"/>
  <c r="R36" i="13"/>
  <c r="AY36" i="13" s="1"/>
  <c r="CF36" i="13" s="1"/>
  <c r="Q36" i="13"/>
  <c r="AX36" i="13" s="1"/>
  <c r="CE36" i="13" s="1"/>
  <c r="P36" i="13"/>
  <c r="AW36" i="13" s="1"/>
  <c r="CD36" i="13" s="1"/>
  <c r="O36" i="13"/>
  <c r="AV36" i="13" s="1"/>
  <c r="CC36" i="13" s="1"/>
  <c r="N36" i="13"/>
  <c r="AU36" i="13" s="1"/>
  <c r="CB36" i="13" s="1"/>
  <c r="M36" i="13"/>
  <c r="AT36" i="13" s="1"/>
  <c r="CA36" i="13" s="1"/>
  <c r="L36" i="13"/>
  <c r="AS36" i="13" s="1"/>
  <c r="BZ36" i="13" s="1"/>
  <c r="K36" i="13"/>
  <c r="AR36" i="13" s="1"/>
  <c r="BY36" i="13" s="1"/>
  <c r="J36" i="13"/>
  <c r="AQ36" i="13" s="1"/>
  <c r="BX36" i="13" s="1"/>
  <c r="I36" i="13"/>
  <c r="AP36" i="13" s="1"/>
  <c r="BW36" i="13" s="1"/>
  <c r="H36" i="13"/>
  <c r="AO36" i="13" s="1"/>
  <c r="BV36" i="13" s="1"/>
  <c r="G36" i="13"/>
  <c r="AN36" i="13" s="1"/>
  <c r="BU36" i="13" s="1"/>
  <c r="F36" i="13"/>
  <c r="AM36" i="13" s="1"/>
  <c r="BT36" i="13" s="1"/>
  <c r="E36" i="13"/>
  <c r="AL36" i="13" s="1"/>
  <c r="BS36" i="13" s="1"/>
  <c r="D36" i="13"/>
  <c r="AK36" i="13" s="1"/>
  <c r="BR36" i="13" s="1"/>
  <c r="AA35" i="13"/>
  <c r="BH35" i="13" s="1"/>
  <c r="CO35" i="13" s="1"/>
  <c r="Z35" i="13"/>
  <c r="BG35" i="13" s="1"/>
  <c r="CN35" i="13" s="1"/>
  <c r="Y35" i="13"/>
  <c r="BF35" i="13" s="1"/>
  <c r="CM35" i="13" s="1"/>
  <c r="X35" i="13"/>
  <c r="BE35" i="13" s="1"/>
  <c r="CL35" i="13" s="1"/>
  <c r="W35" i="13"/>
  <c r="BD35" i="13" s="1"/>
  <c r="CK35" i="13" s="1"/>
  <c r="V35" i="13"/>
  <c r="BC35" i="13" s="1"/>
  <c r="CJ35" i="13" s="1"/>
  <c r="U35" i="13"/>
  <c r="BB35" i="13" s="1"/>
  <c r="CI35" i="13" s="1"/>
  <c r="S35" i="13"/>
  <c r="AZ35" i="13" s="1"/>
  <c r="CG35" i="13" s="1"/>
  <c r="R35" i="13"/>
  <c r="AY35" i="13" s="1"/>
  <c r="CF35" i="13" s="1"/>
  <c r="Q35" i="13"/>
  <c r="AX35" i="13" s="1"/>
  <c r="CE35" i="13" s="1"/>
  <c r="P35" i="13"/>
  <c r="AW35" i="13" s="1"/>
  <c r="CD35" i="13" s="1"/>
  <c r="O35" i="13"/>
  <c r="AV35" i="13" s="1"/>
  <c r="CC35" i="13" s="1"/>
  <c r="N35" i="13"/>
  <c r="AU35" i="13" s="1"/>
  <c r="CB35" i="13" s="1"/>
  <c r="M35" i="13"/>
  <c r="AT35" i="13" s="1"/>
  <c r="CA35" i="13" s="1"/>
  <c r="L35" i="13"/>
  <c r="AS35" i="13" s="1"/>
  <c r="BZ35" i="13" s="1"/>
  <c r="K35" i="13"/>
  <c r="AR35" i="13" s="1"/>
  <c r="BY35" i="13" s="1"/>
  <c r="J35" i="13"/>
  <c r="AQ35" i="13" s="1"/>
  <c r="BX35" i="13" s="1"/>
  <c r="I35" i="13"/>
  <c r="AP35" i="13" s="1"/>
  <c r="BW35" i="13" s="1"/>
  <c r="H35" i="13"/>
  <c r="AO35" i="13" s="1"/>
  <c r="BV35" i="13" s="1"/>
  <c r="G35" i="13"/>
  <c r="AN35" i="13" s="1"/>
  <c r="BU35" i="13" s="1"/>
  <c r="F35" i="13"/>
  <c r="AM35" i="13" s="1"/>
  <c r="BT35" i="13" s="1"/>
  <c r="E35" i="13"/>
  <c r="AL35" i="13" s="1"/>
  <c r="BS35" i="13" s="1"/>
  <c r="D35" i="13"/>
  <c r="AK35" i="13" s="1"/>
  <c r="BR35" i="13" s="1"/>
  <c r="AA34" i="13"/>
  <c r="BH34" i="13" s="1"/>
  <c r="CO34" i="13" s="1"/>
  <c r="Z34" i="13"/>
  <c r="BG34" i="13" s="1"/>
  <c r="CN34" i="13" s="1"/>
  <c r="Y34" i="13"/>
  <c r="BF34" i="13" s="1"/>
  <c r="CM34" i="13" s="1"/>
  <c r="X34" i="13"/>
  <c r="BE34" i="13" s="1"/>
  <c r="CL34" i="13" s="1"/>
  <c r="W34" i="13"/>
  <c r="BD34" i="13" s="1"/>
  <c r="CK34" i="13" s="1"/>
  <c r="V34" i="13"/>
  <c r="U34" i="13"/>
  <c r="BB34" i="13" s="1"/>
  <c r="CI34" i="13" s="1"/>
  <c r="T34" i="13"/>
  <c r="BA34" i="13" s="1"/>
  <c r="CH34" i="13" s="1"/>
  <c r="R34" i="13"/>
  <c r="AY34" i="13" s="1"/>
  <c r="CF34" i="13" s="1"/>
  <c r="Q34" i="13"/>
  <c r="AX34" i="13" s="1"/>
  <c r="CE34" i="13" s="1"/>
  <c r="P34" i="13"/>
  <c r="AW34" i="13" s="1"/>
  <c r="CD34" i="13" s="1"/>
  <c r="O34" i="13"/>
  <c r="AV34" i="13" s="1"/>
  <c r="CC34" i="13" s="1"/>
  <c r="N34" i="13"/>
  <c r="AU34" i="13" s="1"/>
  <c r="CB34" i="13" s="1"/>
  <c r="M34" i="13"/>
  <c r="AT34" i="13" s="1"/>
  <c r="CA34" i="13" s="1"/>
  <c r="L34" i="13"/>
  <c r="AS34" i="13" s="1"/>
  <c r="BZ34" i="13" s="1"/>
  <c r="K34" i="13"/>
  <c r="AR34" i="13" s="1"/>
  <c r="BY34" i="13" s="1"/>
  <c r="J34" i="13"/>
  <c r="AQ34" i="13" s="1"/>
  <c r="BX34" i="13" s="1"/>
  <c r="I34" i="13"/>
  <c r="AP34" i="13" s="1"/>
  <c r="BW34" i="13" s="1"/>
  <c r="H34" i="13"/>
  <c r="AO34" i="13" s="1"/>
  <c r="BV34" i="13" s="1"/>
  <c r="G34" i="13"/>
  <c r="AN34" i="13" s="1"/>
  <c r="BU34" i="13" s="1"/>
  <c r="F34" i="13"/>
  <c r="AM34" i="13" s="1"/>
  <c r="BT34" i="13" s="1"/>
  <c r="E34" i="13"/>
  <c r="AL34" i="13" s="1"/>
  <c r="BS34" i="13" s="1"/>
  <c r="D34" i="13"/>
  <c r="AK34" i="13" s="1"/>
  <c r="BR34" i="13" s="1"/>
  <c r="AA33" i="13"/>
  <c r="BH33" i="13" s="1"/>
  <c r="CO33" i="13" s="1"/>
  <c r="Z33" i="13"/>
  <c r="BG33" i="13" s="1"/>
  <c r="CN33" i="13" s="1"/>
  <c r="Y33" i="13"/>
  <c r="BF33" i="13" s="1"/>
  <c r="CM33" i="13" s="1"/>
  <c r="X33" i="13"/>
  <c r="BE33" i="13" s="1"/>
  <c r="CL33" i="13" s="1"/>
  <c r="W33" i="13"/>
  <c r="BD33" i="13" s="1"/>
  <c r="CK33" i="13" s="1"/>
  <c r="V33" i="13"/>
  <c r="BC33" i="13" s="1"/>
  <c r="CJ33" i="13" s="1"/>
  <c r="U33" i="13"/>
  <c r="BB33" i="13" s="1"/>
  <c r="CI33" i="13" s="1"/>
  <c r="T33" i="13"/>
  <c r="BA33" i="13" s="1"/>
  <c r="CH33" i="13" s="1"/>
  <c r="S33" i="13"/>
  <c r="AZ33" i="13" s="1"/>
  <c r="CG33" i="13" s="1"/>
  <c r="R33" i="13"/>
  <c r="AY33" i="13" s="1"/>
  <c r="CF33" i="13" s="1"/>
  <c r="P33" i="13"/>
  <c r="AW33" i="13" s="1"/>
  <c r="CD33" i="13" s="1"/>
  <c r="O33" i="13"/>
  <c r="AV33" i="13" s="1"/>
  <c r="CC33" i="13" s="1"/>
  <c r="N33" i="13"/>
  <c r="AU33" i="13" s="1"/>
  <c r="CB33" i="13" s="1"/>
  <c r="M33" i="13"/>
  <c r="AT33" i="13" s="1"/>
  <c r="CA33" i="13" s="1"/>
  <c r="L33" i="13"/>
  <c r="AS33" i="13" s="1"/>
  <c r="BZ33" i="13" s="1"/>
  <c r="K33" i="13"/>
  <c r="AR33" i="13" s="1"/>
  <c r="BY33" i="13" s="1"/>
  <c r="J33" i="13"/>
  <c r="AQ33" i="13" s="1"/>
  <c r="BX33" i="13" s="1"/>
  <c r="I33" i="13"/>
  <c r="AP33" i="13" s="1"/>
  <c r="BW33" i="13" s="1"/>
  <c r="H33" i="13"/>
  <c r="AO33" i="13" s="1"/>
  <c r="BV33" i="13" s="1"/>
  <c r="G33" i="13"/>
  <c r="AN33" i="13" s="1"/>
  <c r="BU33" i="13" s="1"/>
  <c r="F33" i="13"/>
  <c r="AM33" i="13" s="1"/>
  <c r="BT33" i="13" s="1"/>
  <c r="E33" i="13"/>
  <c r="AL33" i="13" s="1"/>
  <c r="BS33" i="13" s="1"/>
  <c r="D33" i="13"/>
  <c r="D32" i="13" a="1"/>
  <c r="Z32" i="13" s="1"/>
  <c r="AA30" i="13"/>
  <c r="BH30" i="13" s="1"/>
  <c r="CO30" i="13" s="1"/>
  <c r="Z30" i="13"/>
  <c r="BG30" i="13" s="1"/>
  <c r="CN30" i="13" s="1"/>
  <c r="Y30" i="13"/>
  <c r="BF30" i="13" s="1"/>
  <c r="CM30" i="13" s="1"/>
  <c r="X30" i="13"/>
  <c r="BE30" i="13" s="1"/>
  <c r="CL30" i="13" s="1"/>
  <c r="W30" i="13"/>
  <c r="BD30" i="13" s="1"/>
  <c r="CK30" i="13" s="1"/>
  <c r="V30" i="13"/>
  <c r="BC30" i="13" s="1"/>
  <c r="CJ30" i="13" s="1"/>
  <c r="U30" i="13"/>
  <c r="BB30" i="13" s="1"/>
  <c r="CI30" i="13" s="1"/>
  <c r="T30" i="13"/>
  <c r="BA30" i="13" s="1"/>
  <c r="CH30" i="13" s="1"/>
  <c r="S30" i="13"/>
  <c r="R30" i="13"/>
  <c r="AY30" i="13" s="1"/>
  <c r="CF30" i="13" s="1"/>
  <c r="Q30" i="13"/>
  <c r="AX30" i="13" s="1"/>
  <c r="CE30" i="13" s="1"/>
  <c r="P30" i="13"/>
  <c r="AW30" i="13" s="1"/>
  <c r="CD30" i="13" s="1"/>
  <c r="O30" i="13"/>
  <c r="AV30" i="13" s="1"/>
  <c r="CC30" i="13" s="1"/>
  <c r="N30" i="13"/>
  <c r="AU30" i="13" s="1"/>
  <c r="CB30" i="13" s="1"/>
  <c r="M30" i="13"/>
  <c r="AT30" i="13" s="1"/>
  <c r="CA30" i="13" s="1"/>
  <c r="L30" i="13"/>
  <c r="AS30" i="13" s="1"/>
  <c r="BZ30" i="13" s="1"/>
  <c r="K30" i="13"/>
  <c r="AR30" i="13" s="1"/>
  <c r="BY30" i="13" s="1"/>
  <c r="J30" i="13"/>
  <c r="AQ30" i="13" s="1"/>
  <c r="BX30" i="13" s="1"/>
  <c r="I30" i="13"/>
  <c r="AP30" i="13" s="1"/>
  <c r="BW30" i="13" s="1"/>
  <c r="H30" i="13"/>
  <c r="AO30" i="13" s="1"/>
  <c r="BV30" i="13" s="1"/>
  <c r="G30" i="13"/>
  <c r="AN30" i="13" s="1"/>
  <c r="BU30" i="13" s="1"/>
  <c r="F30" i="13"/>
  <c r="AM30" i="13" s="1"/>
  <c r="BT30" i="13" s="1"/>
  <c r="E30" i="13"/>
  <c r="AL30" i="13" s="1"/>
  <c r="BS30" i="13" s="1"/>
  <c r="D30" i="13"/>
  <c r="AK30" i="13" s="1"/>
  <c r="BR30" i="13" s="1"/>
  <c r="AA29" i="13"/>
  <c r="BH29" i="13" s="1"/>
  <c r="Z29" i="13"/>
  <c r="BG29" i="13" s="1"/>
  <c r="Y29" i="13"/>
  <c r="BF29" i="13" s="1"/>
  <c r="X29" i="13"/>
  <c r="BE29" i="13" s="1"/>
  <c r="W29" i="13"/>
  <c r="BD29" i="13" s="1"/>
  <c r="V29" i="13"/>
  <c r="BC29" i="13" s="1"/>
  <c r="U29" i="13"/>
  <c r="BB29" i="13" s="1"/>
  <c r="T29" i="13"/>
  <c r="BA29" i="13" s="1"/>
  <c r="S29" i="13"/>
  <c r="AZ29" i="13" s="1"/>
  <c r="R29" i="13"/>
  <c r="AY29" i="13" s="1"/>
  <c r="Q29" i="13"/>
  <c r="AX29" i="13" s="1"/>
  <c r="P29" i="13"/>
  <c r="AW29" i="13" s="1"/>
  <c r="O29" i="13"/>
  <c r="AV29" i="13" s="1"/>
  <c r="N29" i="13"/>
  <c r="AU29" i="13" s="1"/>
  <c r="M29" i="13"/>
  <c r="AT29" i="13" s="1"/>
  <c r="L29" i="13"/>
  <c r="AS29" i="13" s="1"/>
  <c r="K29" i="13"/>
  <c r="AR29" i="13" s="1"/>
  <c r="J29" i="13"/>
  <c r="AQ29" i="13" s="1"/>
  <c r="I29" i="13"/>
  <c r="AP29" i="13" s="1"/>
  <c r="H29" i="13"/>
  <c r="AO29" i="13" s="1"/>
  <c r="G29" i="13"/>
  <c r="AN29" i="13" s="1"/>
  <c r="F29" i="13"/>
  <c r="AM29" i="13" s="1"/>
  <c r="E29" i="13"/>
  <c r="AL29" i="13" s="1"/>
  <c r="D29" i="13"/>
  <c r="AK29" i="13" s="1"/>
  <c r="AA28" i="13"/>
  <c r="BH28" i="13" s="1"/>
  <c r="CO28" i="13" s="1"/>
  <c r="Z28" i="13"/>
  <c r="BG28" i="13" s="1"/>
  <c r="CN28" i="13" s="1"/>
  <c r="Y28" i="13"/>
  <c r="BF28" i="13" s="1"/>
  <c r="CM28" i="13" s="1"/>
  <c r="X28" i="13"/>
  <c r="BE28" i="13" s="1"/>
  <c r="CL28" i="13" s="1"/>
  <c r="W28" i="13"/>
  <c r="BD28" i="13" s="1"/>
  <c r="CK28" i="13" s="1"/>
  <c r="V28" i="13"/>
  <c r="BC28" i="13" s="1"/>
  <c r="CJ28" i="13" s="1"/>
  <c r="U28" i="13"/>
  <c r="BB28" i="13" s="1"/>
  <c r="CI28" i="13" s="1"/>
  <c r="T28" i="13"/>
  <c r="BA28" i="13" s="1"/>
  <c r="CH28" i="13" s="1"/>
  <c r="S28" i="13"/>
  <c r="AZ28" i="13" s="1"/>
  <c r="CG28" i="13" s="1"/>
  <c r="R28" i="13"/>
  <c r="AY28" i="13" s="1"/>
  <c r="CF28" i="13" s="1"/>
  <c r="Q28" i="13"/>
  <c r="AX28" i="13" s="1"/>
  <c r="CE28" i="13" s="1"/>
  <c r="P28" i="13"/>
  <c r="AW28" i="13" s="1"/>
  <c r="CD28" i="13" s="1"/>
  <c r="O28" i="13"/>
  <c r="AV28" i="13" s="1"/>
  <c r="CC28" i="13" s="1"/>
  <c r="N28" i="13"/>
  <c r="AU28" i="13" s="1"/>
  <c r="CB28" i="13" s="1"/>
  <c r="M28" i="13"/>
  <c r="AT28" i="13" s="1"/>
  <c r="CA28" i="13" s="1"/>
  <c r="L28" i="13"/>
  <c r="AS28" i="13" s="1"/>
  <c r="BZ28" i="13" s="1"/>
  <c r="K28" i="13"/>
  <c r="AR28" i="13" s="1"/>
  <c r="BY28" i="13" s="1"/>
  <c r="J28" i="13"/>
  <c r="AQ28" i="13" s="1"/>
  <c r="BX28" i="13" s="1"/>
  <c r="I28" i="13"/>
  <c r="AP28" i="13" s="1"/>
  <c r="BW28" i="13" s="1"/>
  <c r="H28" i="13"/>
  <c r="AO28" i="13" s="1"/>
  <c r="BV28" i="13" s="1"/>
  <c r="G28" i="13"/>
  <c r="AN28" i="13" s="1"/>
  <c r="BU28" i="13" s="1"/>
  <c r="F28" i="13"/>
  <c r="AM28" i="13" s="1"/>
  <c r="BT28" i="13" s="1"/>
  <c r="E28" i="13"/>
  <c r="AL28" i="13" s="1"/>
  <c r="BS28" i="13" s="1"/>
  <c r="D28" i="13"/>
  <c r="AK28" i="13" s="1"/>
  <c r="BR28" i="13" s="1"/>
  <c r="AA27" i="13"/>
  <c r="BH27" i="13" s="1"/>
  <c r="CO27" i="13" s="1"/>
  <c r="Z27" i="13"/>
  <c r="BG27" i="13" s="1"/>
  <c r="CN27" i="13" s="1"/>
  <c r="Y27" i="13"/>
  <c r="BF27" i="13" s="1"/>
  <c r="CM27" i="13" s="1"/>
  <c r="X27" i="13"/>
  <c r="BE27" i="13" s="1"/>
  <c r="CL27" i="13" s="1"/>
  <c r="W27" i="13"/>
  <c r="BD27" i="13" s="1"/>
  <c r="CK27" i="13" s="1"/>
  <c r="V27" i="13"/>
  <c r="BC27" i="13" s="1"/>
  <c r="CJ27" i="13" s="1"/>
  <c r="U27" i="13"/>
  <c r="BB27" i="13" s="1"/>
  <c r="CI27" i="13" s="1"/>
  <c r="T27" i="13"/>
  <c r="BA27" i="13" s="1"/>
  <c r="CH27" i="13" s="1"/>
  <c r="S27" i="13"/>
  <c r="AZ27" i="13" s="1"/>
  <c r="CG27" i="13" s="1"/>
  <c r="R27" i="13"/>
  <c r="AY27" i="13" s="1"/>
  <c r="CF27" i="13" s="1"/>
  <c r="Q27" i="13"/>
  <c r="AX27" i="13" s="1"/>
  <c r="CE27" i="13" s="1"/>
  <c r="P27" i="13"/>
  <c r="AW27" i="13" s="1"/>
  <c r="CD27" i="13" s="1"/>
  <c r="O27" i="13"/>
  <c r="AV27" i="13" s="1"/>
  <c r="CC27" i="13" s="1"/>
  <c r="N27" i="13"/>
  <c r="AU27" i="13" s="1"/>
  <c r="CB27" i="13" s="1"/>
  <c r="M27" i="13"/>
  <c r="AT27" i="13" s="1"/>
  <c r="CA27" i="13" s="1"/>
  <c r="L27" i="13"/>
  <c r="AS27" i="13" s="1"/>
  <c r="BZ27" i="13" s="1"/>
  <c r="K27" i="13"/>
  <c r="AR27" i="13" s="1"/>
  <c r="BY27" i="13" s="1"/>
  <c r="J27" i="13"/>
  <c r="AQ27" i="13" s="1"/>
  <c r="BX27" i="13" s="1"/>
  <c r="I27" i="13"/>
  <c r="AP27" i="13" s="1"/>
  <c r="BW27" i="13" s="1"/>
  <c r="H27" i="13"/>
  <c r="AO27" i="13" s="1"/>
  <c r="BV27" i="13" s="1"/>
  <c r="G27" i="13"/>
  <c r="AN27" i="13" s="1"/>
  <c r="BU27" i="13" s="1"/>
  <c r="F27" i="13"/>
  <c r="AM27" i="13" s="1"/>
  <c r="BT27" i="13" s="1"/>
  <c r="E27" i="13"/>
  <c r="AL27" i="13" s="1"/>
  <c r="BS27" i="13" s="1"/>
  <c r="D27" i="13"/>
  <c r="AK27" i="13" s="1"/>
  <c r="BR27" i="13" s="1"/>
  <c r="AF26" i="13"/>
  <c r="AE26" i="13"/>
  <c r="BL26" i="13" s="1"/>
  <c r="CS26" i="13" s="1"/>
  <c r="AD26" i="13"/>
  <c r="BK26" i="13" s="1"/>
  <c r="CR26" i="13" s="1"/>
  <c r="AC26" i="13"/>
  <c r="BJ26" i="13" s="1"/>
  <c r="CQ26" i="13" s="1"/>
  <c r="AB26" i="13"/>
  <c r="BI26" i="13" s="1"/>
  <c r="CP26" i="13" s="1"/>
  <c r="AF25" i="13"/>
  <c r="AE25" i="13"/>
  <c r="BL25" i="13" s="1"/>
  <c r="CS25" i="13" s="1"/>
  <c r="AD25" i="13"/>
  <c r="BK25" i="13" s="1"/>
  <c r="CR25" i="13" s="1"/>
  <c r="AC25" i="13"/>
  <c r="BJ25" i="13" s="1"/>
  <c r="CQ25" i="13" s="1"/>
  <c r="AB25" i="13"/>
  <c r="BI25" i="13" s="1"/>
  <c r="CP25" i="13" s="1"/>
  <c r="AF24" i="13"/>
  <c r="AE24" i="13"/>
  <c r="BL24" i="13" s="1"/>
  <c r="CS24" i="13" s="1"/>
  <c r="AD24" i="13"/>
  <c r="BK24" i="13" s="1"/>
  <c r="CR24" i="13" s="1"/>
  <c r="AC24" i="13"/>
  <c r="BJ24" i="13" s="1"/>
  <c r="CQ24" i="13" s="1"/>
  <c r="AB24" i="13"/>
  <c r="BI24" i="13" s="1"/>
  <c r="CP24" i="13" s="1"/>
  <c r="AF23" i="13"/>
  <c r="AE23" i="13"/>
  <c r="BL23" i="13" s="1"/>
  <c r="CS23" i="13" s="1"/>
  <c r="AD23" i="13"/>
  <c r="BK23" i="13" s="1"/>
  <c r="CR23" i="13" s="1"/>
  <c r="AC23" i="13"/>
  <c r="BJ23" i="13" s="1"/>
  <c r="CQ23" i="13" s="1"/>
  <c r="AB23" i="13"/>
  <c r="BI23" i="13" s="1"/>
  <c r="CP23" i="13" s="1"/>
  <c r="AF22" i="13"/>
  <c r="AE22" i="13"/>
  <c r="BL22" i="13" s="1"/>
  <c r="CS22" i="13" s="1"/>
  <c r="AD22" i="13"/>
  <c r="BK22" i="13" s="1"/>
  <c r="CR22" i="13" s="1"/>
  <c r="AC22" i="13"/>
  <c r="BJ22" i="13" s="1"/>
  <c r="CQ22" i="13" s="1"/>
  <c r="AB22" i="13"/>
  <c r="BI22" i="13" s="1"/>
  <c r="CP22" i="13" s="1"/>
  <c r="AF21" i="13"/>
  <c r="AE21" i="13"/>
  <c r="BL21" i="13" s="1"/>
  <c r="CS21" i="13" s="1"/>
  <c r="AD21" i="13"/>
  <c r="BK21" i="13" s="1"/>
  <c r="CR21" i="13" s="1"/>
  <c r="AC21" i="13"/>
  <c r="BJ21" i="13" s="1"/>
  <c r="CQ21" i="13" s="1"/>
  <c r="AB21" i="13"/>
  <c r="BI21" i="13" s="1"/>
  <c r="CP21" i="13" s="1"/>
  <c r="AF20" i="13"/>
  <c r="AE20" i="13"/>
  <c r="BL20" i="13" s="1"/>
  <c r="CS20" i="13" s="1"/>
  <c r="AD20" i="13"/>
  <c r="BK20" i="13" s="1"/>
  <c r="CR20" i="13" s="1"/>
  <c r="AC20" i="13"/>
  <c r="BJ20" i="13" s="1"/>
  <c r="CQ20" i="13" s="1"/>
  <c r="AB20" i="13"/>
  <c r="BI20" i="13" s="1"/>
  <c r="CP20" i="13" s="1"/>
  <c r="CY19" i="13" a="1"/>
  <c r="CY19" i="13" s="1"/>
  <c r="AF19" i="13"/>
  <c r="AE19" i="13"/>
  <c r="BL19" i="13" s="1"/>
  <c r="CS19" i="13" s="1"/>
  <c r="AD19" i="13"/>
  <c r="BK19" i="13" s="1"/>
  <c r="CR19" i="13" s="1"/>
  <c r="AC19" i="13"/>
  <c r="BJ19" i="13" s="1"/>
  <c r="CQ19" i="13" s="1"/>
  <c r="AB19" i="13"/>
  <c r="BI19" i="13" s="1"/>
  <c r="CP19" i="13" s="1"/>
  <c r="AF18" i="13"/>
  <c r="AE18" i="13"/>
  <c r="BL18" i="13" s="1"/>
  <c r="CS18" i="13" s="1"/>
  <c r="AD18" i="13"/>
  <c r="BK18" i="13" s="1"/>
  <c r="CR18" i="13" s="1"/>
  <c r="AC18" i="13"/>
  <c r="BJ18" i="13" s="1"/>
  <c r="CQ18" i="13" s="1"/>
  <c r="AB18" i="13"/>
  <c r="BI18" i="13" s="1"/>
  <c r="CP18" i="13" s="1"/>
  <c r="CY17" i="13"/>
  <c r="AF17" i="13"/>
  <c r="AE17" i="13"/>
  <c r="BL17" i="13" s="1"/>
  <c r="CS17" i="13" s="1"/>
  <c r="AD17" i="13"/>
  <c r="BK17" i="13" s="1"/>
  <c r="CR17" i="13" s="1"/>
  <c r="AC17" i="13"/>
  <c r="BJ17" i="13" s="1"/>
  <c r="CQ17" i="13" s="1"/>
  <c r="AB17" i="13"/>
  <c r="BI17" i="13" s="1"/>
  <c r="CP17" i="13" s="1"/>
  <c r="AF16" i="13"/>
  <c r="AE16" i="13"/>
  <c r="BL16" i="13" s="1"/>
  <c r="CS16" i="13" s="1"/>
  <c r="AD16" i="13"/>
  <c r="BK16" i="13" s="1"/>
  <c r="CR16" i="13" s="1"/>
  <c r="AC16" i="13"/>
  <c r="BJ16" i="13" s="1"/>
  <c r="CQ16" i="13" s="1"/>
  <c r="AB16" i="13"/>
  <c r="BI16" i="13" s="1"/>
  <c r="CP16" i="13" s="1"/>
  <c r="AF15" i="13"/>
  <c r="AE15" i="13"/>
  <c r="BL15" i="13" s="1"/>
  <c r="CS15" i="13" s="1"/>
  <c r="AD15" i="13"/>
  <c r="BK15" i="13" s="1"/>
  <c r="CR15" i="13" s="1"/>
  <c r="AC15" i="13"/>
  <c r="BJ15" i="13" s="1"/>
  <c r="CQ15" i="13" s="1"/>
  <c r="AB15" i="13"/>
  <c r="BI15" i="13" s="1"/>
  <c r="CP15" i="13" s="1"/>
  <c r="CY14" i="13"/>
  <c r="AF14" i="13"/>
  <c r="AE14" i="13"/>
  <c r="BL14" i="13" s="1"/>
  <c r="CS14" i="13" s="1"/>
  <c r="AD14" i="13"/>
  <c r="BK14" i="13" s="1"/>
  <c r="CR14" i="13" s="1"/>
  <c r="AC14" i="13"/>
  <c r="BJ14" i="13" s="1"/>
  <c r="CQ14" i="13" s="1"/>
  <c r="AB14" i="13"/>
  <c r="BI14" i="13" s="1"/>
  <c r="CP14" i="13" s="1"/>
  <c r="AF13" i="13"/>
  <c r="AE13" i="13"/>
  <c r="BL13" i="13" s="1"/>
  <c r="CS13" i="13" s="1"/>
  <c r="AD13" i="13"/>
  <c r="BK13" i="13" s="1"/>
  <c r="CR13" i="13" s="1"/>
  <c r="AC13" i="13"/>
  <c r="BJ13" i="13" s="1"/>
  <c r="CQ13" i="13" s="1"/>
  <c r="AB13" i="13"/>
  <c r="BI13" i="13" s="1"/>
  <c r="CP13" i="13" s="1"/>
  <c r="CY12" i="13"/>
  <c r="AF12" i="13"/>
  <c r="AE12" i="13"/>
  <c r="BL12" i="13" s="1"/>
  <c r="CS12" i="13" s="1"/>
  <c r="AD12" i="13"/>
  <c r="BK12" i="13" s="1"/>
  <c r="CR12" i="13" s="1"/>
  <c r="AC12" i="13"/>
  <c r="BJ12" i="13" s="1"/>
  <c r="CQ12" i="13" s="1"/>
  <c r="AB12" i="13"/>
  <c r="BI12" i="13" s="1"/>
  <c r="CP12" i="13" s="1"/>
  <c r="CY11" i="13"/>
  <c r="AF11" i="13"/>
  <c r="AE11" i="13"/>
  <c r="BL11" i="13" s="1"/>
  <c r="CS11" i="13" s="1"/>
  <c r="AD11" i="13"/>
  <c r="BK11" i="13" s="1"/>
  <c r="CR11" i="13" s="1"/>
  <c r="AC11" i="13"/>
  <c r="BJ11" i="13" s="1"/>
  <c r="CQ11" i="13" s="1"/>
  <c r="AB11" i="13"/>
  <c r="CY10" i="13"/>
  <c r="AF10" i="13"/>
  <c r="AE10" i="13"/>
  <c r="BL10" i="13" s="1"/>
  <c r="CS10" i="13" s="1"/>
  <c r="AD10" i="13"/>
  <c r="BK10" i="13" s="1"/>
  <c r="CR10" i="13" s="1"/>
  <c r="AC10" i="13"/>
  <c r="BJ10" i="13" s="1"/>
  <c r="CQ10" i="13" s="1"/>
  <c r="AB10" i="13"/>
  <c r="BI10" i="13" s="1"/>
  <c r="CP10" i="13" s="1"/>
  <c r="CY9" i="13"/>
  <c r="AF9" i="13"/>
  <c r="AE9" i="13"/>
  <c r="BL9" i="13" s="1"/>
  <c r="CS9" i="13" s="1"/>
  <c r="AD9" i="13"/>
  <c r="BK9" i="13" s="1"/>
  <c r="CR9" i="13" s="1"/>
  <c r="AC9" i="13"/>
  <c r="BJ9" i="13" s="1"/>
  <c r="CQ9" i="13" s="1"/>
  <c r="AB9" i="13"/>
  <c r="BI9" i="13" s="1"/>
  <c r="CP9" i="13" s="1"/>
  <c r="AF8" i="13"/>
  <c r="AE8" i="13"/>
  <c r="BL8" i="13" s="1"/>
  <c r="CS8" i="13" s="1"/>
  <c r="AD8" i="13"/>
  <c r="BK8" i="13" s="1"/>
  <c r="CR8" i="13" s="1"/>
  <c r="AC8" i="13"/>
  <c r="BJ8" i="13" s="1"/>
  <c r="CQ8" i="13" s="1"/>
  <c r="AB8" i="13"/>
  <c r="BI8" i="13" s="1"/>
  <c r="CP8" i="13" s="1"/>
  <c r="CY7" i="13"/>
  <c r="CY8" i="13" s="1"/>
  <c r="AF7" i="13"/>
  <c r="AE7" i="13"/>
  <c r="BL7" i="13" s="1"/>
  <c r="CS7" i="13" s="1"/>
  <c r="AD7" i="13"/>
  <c r="BK7" i="13" s="1"/>
  <c r="CR7" i="13" s="1"/>
  <c r="AC7" i="13"/>
  <c r="BJ7" i="13" s="1"/>
  <c r="CQ7" i="13" s="1"/>
  <c r="AB7" i="13"/>
  <c r="BI7" i="13" s="1"/>
  <c r="CP7" i="13" s="1"/>
  <c r="CY6" i="13"/>
  <c r="AF6" i="13"/>
  <c r="AE6" i="13"/>
  <c r="BL6" i="13" s="1"/>
  <c r="CS6" i="13" s="1"/>
  <c r="AD6" i="13"/>
  <c r="BK6" i="13" s="1"/>
  <c r="CR6" i="13" s="1"/>
  <c r="AC6" i="13"/>
  <c r="BJ6" i="13" s="1"/>
  <c r="CQ6" i="13" s="1"/>
  <c r="AB6" i="13"/>
  <c r="BI6" i="13" s="1"/>
  <c r="CP6" i="13" s="1"/>
  <c r="CY5" i="13"/>
  <c r="AF5" i="13"/>
  <c r="AE5" i="13"/>
  <c r="BL5" i="13" s="1"/>
  <c r="CS5" i="13" s="1"/>
  <c r="AD5" i="13"/>
  <c r="BK5" i="13" s="1"/>
  <c r="CR5" i="13" s="1"/>
  <c r="AC5" i="13"/>
  <c r="BJ5" i="13" s="1"/>
  <c r="CQ5" i="13" s="1"/>
  <c r="AB5" i="13"/>
  <c r="BI5" i="13" s="1"/>
  <c r="CY4" i="13"/>
  <c r="AF4" i="13"/>
  <c r="AE4" i="13"/>
  <c r="BL4" i="13" s="1"/>
  <c r="CS4" i="13" s="1"/>
  <c r="AD4" i="13"/>
  <c r="BK4" i="13" s="1"/>
  <c r="CR4" i="13" s="1"/>
  <c r="AC4" i="13"/>
  <c r="BJ4" i="13" s="1"/>
  <c r="CQ4" i="13" s="1"/>
  <c r="AB4" i="13"/>
  <c r="BI4" i="13" s="1"/>
  <c r="CP4" i="13" s="1"/>
  <c r="AF3" i="13"/>
  <c r="AE3" i="13"/>
  <c r="BL3" i="13" s="1"/>
  <c r="CS3" i="13" s="1"/>
  <c r="AD3" i="13"/>
  <c r="BK3" i="13" s="1"/>
  <c r="CR3" i="13" s="1"/>
  <c r="AC3" i="13"/>
  <c r="BJ3" i="13" s="1"/>
  <c r="CQ3" i="13" s="1"/>
  <c r="AB3" i="13"/>
  <c r="BI3" i="13" s="1"/>
  <c r="CP3" i="13" s="1"/>
  <c r="D3" i="13" a="1"/>
  <c r="N19" i="13" s="1"/>
  <c r="CY2" i="13"/>
  <c r="BC34" i="13"/>
  <c r="CJ34" i="13" s="1"/>
  <c r="AZ30" i="13"/>
  <c r="CG30" i="13" s="1"/>
  <c r="BI11" i="13"/>
  <c r="CP11" i="13" s="1"/>
  <c r="CY25" i="16" l="1"/>
  <c r="CY23" i="13"/>
  <c r="CY24" i="13" s="1"/>
  <c r="CY23" i="14"/>
  <c r="CY24" i="14" s="1"/>
  <c r="CY23" i="15"/>
  <c r="CY24" i="15" s="1"/>
  <c r="BA31" i="17"/>
  <c r="T43" i="17"/>
  <c r="T47" i="17" s="1"/>
  <c r="AZ31" i="17"/>
  <c r="S43" i="17"/>
  <c r="S47" i="17" s="1"/>
  <c r="AN31" i="17"/>
  <c r="G43" i="17"/>
  <c r="G47" i="17" s="1"/>
  <c r="AW31" i="17"/>
  <c r="P43" i="17"/>
  <c r="P47" i="17" s="1"/>
  <c r="BH31" i="17"/>
  <c r="AA43" i="17"/>
  <c r="AA47" i="17" s="1"/>
  <c r="AX31" i="17"/>
  <c r="Q43" i="17"/>
  <c r="Q47" i="17" s="1"/>
  <c r="AQ31" i="17"/>
  <c r="J43" i="17"/>
  <c r="J47" i="17" s="1"/>
  <c r="BG31" i="17"/>
  <c r="Z43" i="17"/>
  <c r="Z47" i="17" s="1"/>
  <c r="CO38" i="17"/>
  <c r="CO29" i="17" s="1"/>
  <c r="CK38" i="17"/>
  <c r="CK29" i="17" s="1"/>
  <c r="CG38" i="17"/>
  <c r="CG29" i="17" s="1"/>
  <c r="CC38" i="17"/>
  <c r="CC29" i="17" s="1"/>
  <c r="BY38" i="17"/>
  <c r="BY29" i="17" s="1"/>
  <c r="BU38" i="17"/>
  <c r="BU29" i="17" s="1"/>
  <c r="CN38" i="17"/>
  <c r="CN29" i="17" s="1"/>
  <c r="CJ38" i="17"/>
  <c r="CJ29" i="17" s="1"/>
  <c r="CF38" i="17"/>
  <c r="CF29" i="17" s="1"/>
  <c r="CB38" i="17"/>
  <c r="CB29" i="17" s="1"/>
  <c r="BX38" i="17"/>
  <c r="BX29" i="17" s="1"/>
  <c r="BT38" i="17"/>
  <c r="BT29" i="17" s="1"/>
  <c r="CM38" i="17"/>
  <c r="CM29" i="17" s="1"/>
  <c r="CE38" i="17"/>
  <c r="CE29" i="17" s="1"/>
  <c r="BW38" i="17"/>
  <c r="BW29" i="17" s="1"/>
  <c r="CL38" i="17"/>
  <c r="CL29" i="17" s="1"/>
  <c r="CD38" i="17"/>
  <c r="CD29" i="17" s="1"/>
  <c r="BV38" i="17"/>
  <c r="BV29" i="17" s="1"/>
  <c r="CI38" i="17"/>
  <c r="CI29" i="17" s="1"/>
  <c r="CA38" i="17"/>
  <c r="CA29" i="17" s="1"/>
  <c r="BS38" i="17"/>
  <c r="BS29" i="17" s="1"/>
  <c r="CH38" i="17"/>
  <c r="CH29" i="17" s="1"/>
  <c r="BZ38" i="17"/>
  <c r="BZ29" i="17" s="1"/>
  <c r="BR38" i="17"/>
  <c r="BR29" i="17" s="1"/>
  <c r="AK31" i="17"/>
  <c r="D43" i="17"/>
  <c r="D47" i="17" s="1"/>
  <c r="AV31" i="17"/>
  <c r="O43" i="17"/>
  <c r="O47" i="17" s="1"/>
  <c r="BE31" i="17"/>
  <c r="X43" i="17"/>
  <c r="X47" i="17" s="1"/>
  <c r="AL31" i="17"/>
  <c r="E43" i="17"/>
  <c r="E47" i="17" s="1"/>
  <c r="BB31" i="17"/>
  <c r="U43" i="17"/>
  <c r="U47" i="17" s="1"/>
  <c r="AU31" i="17"/>
  <c r="N43" i="17"/>
  <c r="N47" i="17" s="1"/>
  <c r="AO31" i="17"/>
  <c r="H43" i="17"/>
  <c r="H47" i="17" s="1"/>
  <c r="AT31" i="17"/>
  <c r="M43" i="17"/>
  <c r="M47" i="17" s="1"/>
  <c r="AM31" i="17"/>
  <c r="F43" i="17"/>
  <c r="F47" i="17" s="1"/>
  <c r="BC31" i="17"/>
  <c r="V43" i="17"/>
  <c r="V47" i="17" s="1"/>
  <c r="AS31" i="17"/>
  <c r="L43" i="17"/>
  <c r="L47" i="17" s="1"/>
  <c r="BD31" i="17"/>
  <c r="W43" i="17"/>
  <c r="W47" i="17" s="1"/>
  <c r="AR31" i="17"/>
  <c r="K43" i="17"/>
  <c r="K47" i="17" s="1"/>
  <c r="AP31" i="17"/>
  <c r="I43" i="17"/>
  <c r="I47" i="17" s="1"/>
  <c r="BF31" i="17"/>
  <c r="Y43" i="17"/>
  <c r="Y47" i="17" s="1"/>
  <c r="AY31" i="17"/>
  <c r="R43" i="17"/>
  <c r="R47" i="17" s="1"/>
  <c r="Q39" i="14"/>
  <c r="AX39" i="14" s="1"/>
  <c r="CE39" i="14" s="1"/>
  <c r="P7" i="14"/>
  <c r="AK3" i="16"/>
  <c r="AG3" i="16"/>
  <c r="BA3" i="16"/>
  <c r="AG5" i="16"/>
  <c r="AK5" i="16"/>
  <c r="AK15" i="16"/>
  <c r="AG15" i="16"/>
  <c r="AG25" i="16"/>
  <c r="AK25" i="16"/>
  <c r="AY3" i="16"/>
  <c r="CY15" i="16"/>
  <c r="AO3" i="16"/>
  <c r="BE3" i="16"/>
  <c r="AL3" i="16"/>
  <c r="AM3" i="16"/>
  <c r="BC3" i="16"/>
  <c r="AV3" i="16"/>
  <c r="AG9" i="16"/>
  <c r="AK9" i="16"/>
  <c r="AK11" i="16"/>
  <c r="AG11" i="16"/>
  <c r="AK17" i="16"/>
  <c r="AG17" i="16"/>
  <c r="AK21" i="16"/>
  <c r="AG21" i="16"/>
  <c r="BB3" i="16"/>
  <c r="AZ3" i="16"/>
  <c r="AS3" i="16"/>
  <c r="AK4" i="16"/>
  <c r="AG4" i="16"/>
  <c r="AK6" i="16"/>
  <c r="AG6" i="16"/>
  <c r="AK8" i="16"/>
  <c r="AG8" i="16"/>
  <c r="AK10" i="16"/>
  <c r="AG10" i="16"/>
  <c r="AK12" i="16"/>
  <c r="AG12" i="16"/>
  <c r="AG14" i="16"/>
  <c r="AK14" i="16"/>
  <c r="AK16" i="16"/>
  <c r="AG16" i="16"/>
  <c r="AK18" i="16"/>
  <c r="AG18" i="16"/>
  <c r="AK20" i="16"/>
  <c r="AG20" i="16"/>
  <c r="AK22" i="16"/>
  <c r="AG22" i="16"/>
  <c r="AK24" i="16"/>
  <c r="AG24" i="16"/>
  <c r="AG26" i="16"/>
  <c r="AK26" i="16"/>
  <c r="AT3" i="16"/>
  <c r="AP3" i="16"/>
  <c r="AQ3" i="16"/>
  <c r="BG3" i="16"/>
  <c r="BD3" i="16"/>
  <c r="BH3" i="16"/>
  <c r="AK7" i="16"/>
  <c r="AG7" i="16"/>
  <c r="AG13" i="16"/>
  <c r="AK13" i="16"/>
  <c r="AK19" i="16"/>
  <c r="AG19" i="16"/>
  <c r="AG23" i="16"/>
  <c r="AK23" i="16"/>
  <c r="AK47" i="16" a="1"/>
  <c r="AW3" i="16"/>
  <c r="BF3" i="16"/>
  <c r="AX3" i="16"/>
  <c r="AU3" i="16"/>
  <c r="AR3" i="16"/>
  <c r="AN3" i="16"/>
  <c r="Q33" i="14"/>
  <c r="AX33" i="14" s="1"/>
  <c r="CE33" i="14" s="1"/>
  <c r="G38" i="14"/>
  <c r="AN38" i="14" s="1"/>
  <c r="G32" i="14"/>
  <c r="AN32" i="14" s="1"/>
  <c r="BU32" i="14" s="1"/>
  <c r="Y13" i="14"/>
  <c r="BF13" i="14" s="1"/>
  <c r="CM13" i="14" s="1"/>
  <c r="V38" i="14"/>
  <c r="BC38" i="14" s="1"/>
  <c r="CP45" i="14"/>
  <c r="I32" i="15"/>
  <c r="AP32" i="15" s="1"/>
  <c r="BW32" i="15" s="1"/>
  <c r="AK33" i="14"/>
  <c r="BR33" i="14" s="1"/>
  <c r="CQ46" i="14"/>
  <c r="G45" i="13"/>
  <c r="W32" i="14"/>
  <c r="BD32" i="14" s="1"/>
  <c r="CK32" i="14" s="1"/>
  <c r="F39" i="14"/>
  <c r="AM39" i="14" s="1"/>
  <c r="BT39" i="14" s="1"/>
  <c r="CR47" i="14"/>
  <c r="I4" i="13"/>
  <c r="AP4" i="13" s="1"/>
  <c r="BW4" i="13" s="1"/>
  <c r="I9" i="13"/>
  <c r="AP9" i="13" s="1"/>
  <c r="BW9" i="13" s="1"/>
  <c r="T17" i="13"/>
  <c r="BA17" i="13" s="1"/>
  <c r="CH17" i="13" s="1"/>
  <c r="CS48" i="13"/>
  <c r="CQ48" i="13"/>
  <c r="CR46" i="13"/>
  <c r="CP45" i="13"/>
  <c r="CR47" i="13"/>
  <c r="CR45" i="13"/>
  <c r="Q4" i="13"/>
  <c r="I6" i="13"/>
  <c r="Y7" i="13"/>
  <c r="BF7" i="13" s="1"/>
  <c r="CM7" i="13" s="1"/>
  <c r="Y9" i="13"/>
  <c r="BF9" i="13" s="1"/>
  <c r="CM9" i="13" s="1"/>
  <c r="Y11" i="13"/>
  <c r="BF11" i="13" s="1"/>
  <c r="CM11" i="13" s="1"/>
  <c r="F14" i="13"/>
  <c r="AM14" i="13" s="1"/>
  <c r="BT14" i="13" s="1"/>
  <c r="AA40" i="13"/>
  <c r="BH40" i="13" s="1"/>
  <c r="CO40" i="13" s="1"/>
  <c r="D40" i="13"/>
  <c r="AK40" i="13" s="1"/>
  <c r="BR40" i="13" s="1"/>
  <c r="T40" i="13"/>
  <c r="BA40" i="13" s="1"/>
  <c r="CH40" i="13" s="1"/>
  <c r="CQ45" i="13"/>
  <c r="CT48" i="13"/>
  <c r="CT45" i="13"/>
  <c r="H26" i="14"/>
  <c r="AO26" i="14" s="1"/>
  <c r="BV26" i="14" s="1"/>
  <c r="Z22" i="14"/>
  <c r="BG22" i="14" s="1"/>
  <c r="CN22" i="14" s="1"/>
  <c r="I19" i="14"/>
  <c r="AP19" i="14" s="1"/>
  <c r="BW19" i="14" s="1"/>
  <c r="V16" i="14"/>
  <c r="BC16" i="14" s="1"/>
  <c r="CJ16" i="14" s="1"/>
  <c r="O14" i="14"/>
  <c r="AV14" i="14" s="1"/>
  <c r="CC14" i="14" s="1"/>
  <c r="Q12" i="14"/>
  <c r="AX12" i="14" s="1"/>
  <c r="CE12" i="14" s="1"/>
  <c r="U10" i="14"/>
  <c r="BB10" i="14" s="1"/>
  <c r="CI10" i="14" s="1"/>
  <c r="D9" i="14"/>
  <c r="T7" i="14"/>
  <c r="BA7" i="14" s="1"/>
  <c r="CH7" i="14" s="1"/>
  <c r="D7" i="14"/>
  <c r="L6" i="14"/>
  <c r="AS6" i="14" s="1"/>
  <c r="BZ6" i="14" s="1"/>
  <c r="T5" i="14"/>
  <c r="BA5" i="14" s="1"/>
  <c r="CH5" i="14" s="1"/>
  <c r="D5" i="14"/>
  <c r="L4" i="14"/>
  <c r="AS4" i="14" s="1"/>
  <c r="BZ4" i="14" s="1"/>
  <c r="T3" i="14"/>
  <c r="D3" i="14"/>
  <c r="L25" i="14"/>
  <c r="AS25" i="14" s="1"/>
  <c r="BZ25" i="14" s="1"/>
  <c r="U20" i="14"/>
  <c r="BB20" i="14" s="1"/>
  <c r="CI20" i="14" s="1"/>
  <c r="E18" i="14"/>
  <c r="AL18" i="14" s="1"/>
  <c r="BS18" i="14" s="1"/>
  <c r="S15" i="14"/>
  <c r="AZ15" i="14" s="1"/>
  <c r="CG15" i="14" s="1"/>
  <c r="M13" i="14"/>
  <c r="AT13" i="14" s="1"/>
  <c r="CA13" i="14" s="1"/>
  <c r="T11" i="14"/>
  <c r="BA11" i="14" s="1"/>
  <c r="CH11" i="14" s="1"/>
  <c r="Y9" i="14"/>
  <c r="BF9" i="14" s="1"/>
  <c r="CM9" i="14" s="1"/>
  <c r="E8" i="14"/>
  <c r="AL8" i="14" s="1"/>
  <c r="BS8" i="14" s="1"/>
  <c r="L7" i="14"/>
  <c r="AS7" i="14" s="1"/>
  <c r="BZ7" i="14" s="1"/>
  <c r="T6" i="14"/>
  <c r="D6" i="14"/>
  <c r="L5" i="14"/>
  <c r="AS5" i="14" s="1"/>
  <c r="BZ5" i="14" s="1"/>
  <c r="T4" i="14"/>
  <c r="BA4" i="14" s="1"/>
  <c r="CH4" i="14" s="1"/>
  <c r="D4" i="14"/>
  <c r="L3" i="14"/>
  <c r="H24" i="14"/>
  <c r="AO24" i="14" s="1"/>
  <c r="BV24" i="14" s="1"/>
  <c r="W19" i="14"/>
  <c r="N17" i="14"/>
  <c r="AU17" i="14" s="1"/>
  <c r="CB17" i="14" s="1"/>
  <c r="AA14" i="14"/>
  <c r="BH14" i="14" s="1"/>
  <c r="CO14" i="14" s="1"/>
  <c r="D13" i="14"/>
  <c r="I11" i="14"/>
  <c r="AP11" i="14" s="1"/>
  <c r="BW11" i="14" s="1"/>
  <c r="M9" i="14"/>
  <c r="AT9" i="14" s="1"/>
  <c r="CA9" i="14" s="1"/>
  <c r="Y7" i="14"/>
  <c r="H7" i="14"/>
  <c r="P6" i="14"/>
  <c r="AW6" i="14" s="1"/>
  <c r="CD6" i="14" s="1"/>
  <c r="X5" i="14"/>
  <c r="BE5" i="14" s="1"/>
  <c r="CL5" i="14" s="1"/>
  <c r="H5" i="14"/>
  <c r="AO5" i="14" s="1"/>
  <c r="BV5" i="14" s="1"/>
  <c r="P4" i="14"/>
  <c r="AW4" i="14" s="1"/>
  <c r="CD4" i="14" s="1"/>
  <c r="X3" i="14"/>
  <c r="H3" i="14"/>
  <c r="P5" i="14"/>
  <c r="AW5" i="14" s="1"/>
  <c r="CD5" i="14" s="1"/>
  <c r="Q8" i="14"/>
  <c r="J16" i="14"/>
  <c r="AQ16" i="14" s="1"/>
  <c r="BX16" i="14" s="1"/>
  <c r="CN48" i="14"/>
  <c r="CB45" i="14"/>
  <c r="CJ46" i="14"/>
  <c r="CJ45" i="14"/>
  <c r="R22" i="13"/>
  <c r="AY22" i="13" s="1"/>
  <c r="CF22" i="13" s="1"/>
  <c r="Q18" i="13"/>
  <c r="AX18" i="13" s="1"/>
  <c r="CE18" i="13" s="1"/>
  <c r="D15" i="13"/>
  <c r="V12" i="13"/>
  <c r="BC12" i="13" s="1"/>
  <c r="CJ12" i="13" s="1"/>
  <c r="D11" i="13"/>
  <c r="Q9" i="13"/>
  <c r="AX9" i="13" s="1"/>
  <c r="CE9" i="13" s="1"/>
  <c r="I8" i="13"/>
  <c r="AP8" i="13" s="1"/>
  <c r="BW8" i="13" s="1"/>
  <c r="Y6" i="13"/>
  <c r="Q5" i="13"/>
  <c r="AX5" i="13" s="1"/>
  <c r="CE5" i="13" s="1"/>
  <c r="Y5" i="13"/>
  <c r="BF5" i="13" s="1"/>
  <c r="CM5" i="13" s="1"/>
  <c r="N11" i="13"/>
  <c r="AU11" i="13" s="1"/>
  <c r="CB11" i="13" s="1"/>
  <c r="H25" i="13"/>
  <c r="AO25" i="13" s="1"/>
  <c r="BV25" i="13" s="1"/>
  <c r="CP48" i="13"/>
  <c r="I3" i="13"/>
  <c r="Q3" i="13"/>
  <c r="Y4" i="13"/>
  <c r="BF4" i="13" s="1"/>
  <c r="CM4" i="13" s="1"/>
  <c r="Q6" i="13"/>
  <c r="AX6" i="13" s="1"/>
  <c r="CE6" i="13" s="1"/>
  <c r="Q8" i="13"/>
  <c r="AX8" i="13" s="1"/>
  <c r="CE8" i="13" s="1"/>
  <c r="I10" i="13"/>
  <c r="AP10" i="13" s="1"/>
  <c r="BW10" i="13" s="1"/>
  <c r="L12" i="13"/>
  <c r="AS12" i="13" s="1"/>
  <c r="BZ12" i="13" s="1"/>
  <c r="Y15" i="13"/>
  <c r="L20" i="13"/>
  <c r="AS20" i="13" s="1"/>
  <c r="BZ20" i="13" s="1"/>
  <c r="AA39" i="13"/>
  <c r="BH39" i="13" s="1"/>
  <c r="CO39" i="13" s="1"/>
  <c r="N39" i="13"/>
  <c r="AU39" i="13" s="1"/>
  <c r="CB39" i="13" s="1"/>
  <c r="Y39" i="13"/>
  <c r="BF39" i="13" s="1"/>
  <c r="CM39" i="13" s="1"/>
  <c r="D39" i="13"/>
  <c r="AK39" i="13" s="1"/>
  <c r="BR39" i="13" s="1"/>
  <c r="H40" i="13"/>
  <c r="AO40" i="13" s="1"/>
  <c r="BV40" i="13" s="1"/>
  <c r="CF45" i="13"/>
  <c r="BX48" i="13"/>
  <c r="CQ46" i="13"/>
  <c r="CT46" i="13"/>
  <c r="P3" i="14"/>
  <c r="H6" i="14"/>
  <c r="AO6" i="14" s="1"/>
  <c r="BV6" i="14" s="1"/>
  <c r="L10" i="14"/>
  <c r="AS10" i="14" s="1"/>
  <c r="BZ10" i="14" s="1"/>
  <c r="Q18" i="14"/>
  <c r="BT48" i="14"/>
  <c r="Q7" i="13"/>
  <c r="AX7" i="13" s="1"/>
  <c r="CE7" i="13" s="1"/>
  <c r="T13" i="13"/>
  <c r="BA13" i="13" s="1"/>
  <c r="CH13" i="13" s="1"/>
  <c r="Y32" i="13"/>
  <c r="BF32" i="13" s="1"/>
  <c r="CM32" i="13" s="1"/>
  <c r="J32" i="13"/>
  <c r="AQ32" i="13" s="1"/>
  <c r="BX32" i="13" s="1"/>
  <c r="X45" i="14"/>
  <c r="D45" i="14"/>
  <c r="T45" i="14"/>
  <c r="L45" i="14"/>
  <c r="Y3" i="13"/>
  <c r="I5" i="13"/>
  <c r="AP5" i="13" s="1"/>
  <c r="BW5" i="13" s="1"/>
  <c r="I7" i="13"/>
  <c r="AP7" i="13" s="1"/>
  <c r="BW7" i="13" s="1"/>
  <c r="Y8" i="13"/>
  <c r="Q10" i="13"/>
  <c r="AX10" i="13" s="1"/>
  <c r="CE10" i="13" s="1"/>
  <c r="I13" i="13"/>
  <c r="AP13" i="13" s="1"/>
  <c r="BW13" i="13" s="1"/>
  <c r="V16" i="13"/>
  <c r="BC16" i="13" s="1"/>
  <c r="CJ16" i="13" s="1"/>
  <c r="I21" i="13"/>
  <c r="AP21" i="13" s="1"/>
  <c r="BW21" i="13" s="1"/>
  <c r="I39" i="13"/>
  <c r="AP39" i="13" s="1"/>
  <c r="BW39" i="13" s="1"/>
  <c r="X40" i="13"/>
  <c r="BE40" i="13" s="1"/>
  <c r="CL40" i="13" s="1"/>
  <c r="CP47" i="13"/>
  <c r="H4" i="14"/>
  <c r="AO4" i="14" s="1"/>
  <c r="BV4" i="14" s="1"/>
  <c r="X6" i="14"/>
  <c r="BE6" i="14" s="1"/>
  <c r="CL6" i="14" s="1"/>
  <c r="E12" i="14"/>
  <c r="AL12" i="14" s="1"/>
  <c r="BS12" i="14" s="1"/>
  <c r="V21" i="14"/>
  <c r="BC21" i="14" s="1"/>
  <c r="CJ21" i="14" s="1"/>
  <c r="AA40" i="14"/>
  <c r="E40" i="14"/>
  <c r="AL40" i="14" s="1"/>
  <c r="BS40" i="14" s="1"/>
  <c r="U40" i="14"/>
  <c r="BB40" i="14" s="1"/>
  <c r="CI40" i="14" s="1"/>
  <c r="M40" i="14"/>
  <c r="AT40" i="14" s="1"/>
  <c r="CA40" i="14" s="1"/>
  <c r="O38" i="14"/>
  <c r="AV38" i="14" s="1"/>
  <c r="L39" i="14"/>
  <c r="AS39" i="14" s="1"/>
  <c r="BZ39" i="14" s="1"/>
  <c r="V39" i="14"/>
  <c r="BC39" i="14" s="1"/>
  <c r="CJ39" i="14" s="1"/>
  <c r="Y32" i="15"/>
  <c r="BF32" i="15" s="1"/>
  <c r="CM32" i="15" s="1"/>
  <c r="F38" i="15"/>
  <c r="AM38" i="15" s="1"/>
  <c r="Q38" i="15"/>
  <c r="AX38" i="15" s="1"/>
  <c r="S45" i="13"/>
  <c r="F38" i="14"/>
  <c r="AM38" i="14" s="1"/>
  <c r="R38" i="14"/>
  <c r="AY38" i="14" s="1"/>
  <c r="D39" i="14"/>
  <c r="AK39" i="14" s="1"/>
  <c r="BR39" i="14" s="1"/>
  <c r="N39" i="14"/>
  <c r="AU39" i="14" s="1"/>
  <c r="CB39" i="14" s="1"/>
  <c r="Y39" i="14"/>
  <c r="BF39" i="14" s="1"/>
  <c r="CM39" i="14" s="1"/>
  <c r="CQ45" i="14"/>
  <c r="CP48" i="14"/>
  <c r="I38" i="15"/>
  <c r="AP38" i="15" s="1"/>
  <c r="U38" i="15"/>
  <c r="BB38" i="15" s="1"/>
  <c r="CP45" i="15"/>
  <c r="M38" i="15"/>
  <c r="AT38" i="15" s="1"/>
  <c r="V38" i="15"/>
  <c r="BC38" i="15" s="1"/>
  <c r="L39" i="15"/>
  <c r="AS39" i="15" s="1"/>
  <c r="BZ39" i="15" s="1"/>
  <c r="L45" i="15"/>
  <c r="CP47" i="15"/>
  <c r="O32" i="14"/>
  <c r="AV32" i="14" s="1"/>
  <c r="CC32" i="14" s="1"/>
  <c r="S34" i="14"/>
  <c r="AZ34" i="14" s="1"/>
  <c r="CG34" i="14" s="1"/>
  <c r="J38" i="14"/>
  <c r="AQ38" i="14" s="1"/>
  <c r="Z38" i="14"/>
  <c r="BG38" i="14" s="1"/>
  <c r="I39" i="14"/>
  <c r="AP39" i="14" s="1"/>
  <c r="BW39" i="14" s="1"/>
  <c r="T39" i="14"/>
  <c r="BA39" i="14" s="1"/>
  <c r="CH39" i="14" s="1"/>
  <c r="CR46" i="14"/>
  <c r="M32" i="15"/>
  <c r="AT32" i="15" s="1"/>
  <c r="CA32" i="15" s="1"/>
  <c r="E38" i="15"/>
  <c r="AL38" i="15" s="1"/>
  <c r="N38" i="15"/>
  <c r="AU38" i="15" s="1"/>
  <c r="Y38" i="15"/>
  <c r="BF38" i="15" s="1"/>
  <c r="Q26" i="13"/>
  <c r="AX26" i="13" s="1"/>
  <c r="CE26" i="13" s="1"/>
  <c r="P26" i="13"/>
  <c r="AW26" i="13" s="1"/>
  <c r="CD26" i="13" s="1"/>
  <c r="T24" i="13"/>
  <c r="BA24" i="13" s="1"/>
  <c r="CH24" i="13" s="1"/>
  <c r="Y22" i="13"/>
  <c r="BF22" i="13" s="1"/>
  <c r="CM22" i="13" s="1"/>
  <c r="U21" i="13"/>
  <c r="BB21" i="13" s="1"/>
  <c r="CI21" i="13" s="1"/>
  <c r="J3" i="13"/>
  <c r="R3" i="13"/>
  <c r="Z3" i="13"/>
  <c r="J4" i="13"/>
  <c r="AQ4" i="13" s="1"/>
  <c r="BX4" i="13" s="1"/>
  <c r="R4" i="13"/>
  <c r="AY4" i="13" s="1"/>
  <c r="CF4" i="13" s="1"/>
  <c r="Z4" i="13"/>
  <c r="BG4" i="13" s="1"/>
  <c r="CN4" i="13" s="1"/>
  <c r="J5" i="13"/>
  <c r="AQ5" i="13" s="1"/>
  <c r="BX5" i="13" s="1"/>
  <c r="R5" i="13"/>
  <c r="Z5" i="13"/>
  <c r="BG5" i="13" s="1"/>
  <c r="CN5" i="13" s="1"/>
  <c r="J6" i="13"/>
  <c r="AQ6" i="13" s="1"/>
  <c r="BX6" i="13" s="1"/>
  <c r="R6" i="13"/>
  <c r="AY6" i="13" s="1"/>
  <c r="CF6" i="13" s="1"/>
  <c r="Z6" i="13"/>
  <c r="BG6" i="13" s="1"/>
  <c r="CN6" i="13" s="1"/>
  <c r="J7" i="13"/>
  <c r="AQ7" i="13" s="1"/>
  <c r="BX7" i="13" s="1"/>
  <c r="R7" i="13"/>
  <c r="AY7" i="13" s="1"/>
  <c r="CF7" i="13" s="1"/>
  <c r="Z7" i="13"/>
  <c r="BG7" i="13" s="1"/>
  <c r="CN7" i="13" s="1"/>
  <c r="J8" i="13"/>
  <c r="R8" i="13"/>
  <c r="AY8" i="13" s="1"/>
  <c r="CF8" i="13" s="1"/>
  <c r="Z8" i="13"/>
  <c r="BG8" i="13" s="1"/>
  <c r="CN8" i="13" s="1"/>
  <c r="J9" i="13"/>
  <c r="AQ9" i="13" s="1"/>
  <c r="BX9" i="13" s="1"/>
  <c r="R9" i="13"/>
  <c r="AY9" i="13" s="1"/>
  <c r="CF9" i="13" s="1"/>
  <c r="Z9" i="13"/>
  <c r="BG9" i="13" s="1"/>
  <c r="CN9" i="13" s="1"/>
  <c r="J10" i="13"/>
  <c r="AQ10" i="13" s="1"/>
  <c r="BX10" i="13" s="1"/>
  <c r="R10" i="13"/>
  <c r="AY10" i="13" s="1"/>
  <c r="CF10" i="13" s="1"/>
  <c r="E11" i="13"/>
  <c r="P11" i="13"/>
  <c r="AW11" i="13" s="1"/>
  <c r="CD11" i="13" s="1"/>
  <c r="Z11" i="13"/>
  <c r="BG11" i="13" s="1"/>
  <c r="CN11" i="13" s="1"/>
  <c r="M12" i="13"/>
  <c r="AT12" i="13" s="1"/>
  <c r="CA12" i="13" s="1"/>
  <c r="X12" i="13"/>
  <c r="BE12" i="13" s="1"/>
  <c r="CL12" i="13" s="1"/>
  <c r="J13" i="13"/>
  <c r="AQ13" i="13" s="1"/>
  <c r="BX13" i="13" s="1"/>
  <c r="U13" i="13"/>
  <c r="BB13" i="13" s="1"/>
  <c r="CI13" i="13" s="1"/>
  <c r="L14" i="13"/>
  <c r="AS14" i="13" s="1"/>
  <c r="BZ14" i="13" s="1"/>
  <c r="I15" i="13"/>
  <c r="AP15" i="13" s="1"/>
  <c r="BW15" i="13" s="1"/>
  <c r="F16" i="13"/>
  <c r="AM16" i="13" s="1"/>
  <c r="BT16" i="13" s="1"/>
  <c r="D17" i="13"/>
  <c r="Y17" i="13"/>
  <c r="BF17" i="13" s="1"/>
  <c r="CM17" i="13" s="1"/>
  <c r="V18" i="13"/>
  <c r="BC18" i="13" s="1"/>
  <c r="CJ18" i="13" s="1"/>
  <c r="T19" i="13"/>
  <c r="BA19" i="13" s="1"/>
  <c r="CH19" i="13" s="1"/>
  <c r="Q20" i="13"/>
  <c r="N21" i="13"/>
  <c r="AU21" i="13" s="1"/>
  <c r="CB21" i="13" s="1"/>
  <c r="L23" i="13"/>
  <c r="AS23" i="13" s="1"/>
  <c r="BZ23" i="13" s="1"/>
  <c r="Q25" i="13"/>
  <c r="AX25" i="13" s="1"/>
  <c r="CE25" i="13" s="1"/>
  <c r="Y38" i="13"/>
  <c r="BF38" i="13" s="1"/>
  <c r="N38" i="13"/>
  <c r="AU38" i="13" s="1"/>
  <c r="Z38" i="13"/>
  <c r="BG38" i="13" s="1"/>
  <c r="J38" i="13"/>
  <c r="AQ38" i="13" s="1"/>
  <c r="V38" i="13"/>
  <c r="BC38" i="13" s="1"/>
  <c r="F38" i="13"/>
  <c r="AM38" i="13" s="1"/>
  <c r="CM48" i="13"/>
  <c r="CJ48" i="13"/>
  <c r="BT48" i="13"/>
  <c r="CB47" i="13"/>
  <c r="CJ46" i="13"/>
  <c r="BT46" i="13"/>
  <c r="CB45" i="13"/>
  <c r="CF48" i="13"/>
  <c r="CN47" i="13"/>
  <c r="BX47" i="13"/>
  <c r="CF46" i="13"/>
  <c r="CN45" i="13"/>
  <c r="BX45" i="13"/>
  <c r="CB48" i="13"/>
  <c r="CJ47" i="13"/>
  <c r="BT47" i="13"/>
  <c r="CB46" i="13"/>
  <c r="CJ45" i="13"/>
  <c r="BT45" i="13"/>
  <c r="CF47" i="13"/>
  <c r="CT48" i="14"/>
  <c r="CT45" i="14"/>
  <c r="CT46" i="14"/>
  <c r="E3" i="13"/>
  <c r="M3" i="13"/>
  <c r="U3" i="13"/>
  <c r="E4" i="13"/>
  <c r="M4" i="13"/>
  <c r="AT4" i="13" s="1"/>
  <c r="CA4" i="13" s="1"/>
  <c r="U4" i="13"/>
  <c r="BB4" i="13" s="1"/>
  <c r="CI4" i="13" s="1"/>
  <c r="E5" i="13"/>
  <c r="AL5" i="13" s="1"/>
  <c r="BS5" i="13" s="1"/>
  <c r="M5" i="13"/>
  <c r="AT5" i="13" s="1"/>
  <c r="CA5" i="13" s="1"/>
  <c r="U5" i="13"/>
  <c r="BB5" i="13" s="1"/>
  <c r="CI5" i="13" s="1"/>
  <c r="E6" i="13"/>
  <c r="AL6" i="13" s="1"/>
  <c r="BS6" i="13" s="1"/>
  <c r="M6" i="13"/>
  <c r="AT6" i="13" s="1"/>
  <c r="CA6" i="13" s="1"/>
  <c r="U6" i="13"/>
  <c r="BB6" i="13" s="1"/>
  <c r="CI6" i="13" s="1"/>
  <c r="E7" i="13"/>
  <c r="AL7" i="13" s="1"/>
  <c r="BS7" i="13" s="1"/>
  <c r="M7" i="13"/>
  <c r="U7" i="13"/>
  <c r="BB7" i="13" s="1"/>
  <c r="CI7" i="13" s="1"/>
  <c r="E8" i="13"/>
  <c r="M8" i="13"/>
  <c r="AT8" i="13" s="1"/>
  <c r="CA8" i="13" s="1"/>
  <c r="U8" i="13"/>
  <c r="BB8" i="13" s="1"/>
  <c r="CI8" i="13" s="1"/>
  <c r="E9" i="13"/>
  <c r="AL9" i="13" s="1"/>
  <c r="BS9" i="13" s="1"/>
  <c r="M9" i="13"/>
  <c r="AT9" i="13" s="1"/>
  <c r="CA9" i="13" s="1"/>
  <c r="U9" i="13"/>
  <c r="BB9" i="13" s="1"/>
  <c r="CI9" i="13" s="1"/>
  <c r="E10" i="13"/>
  <c r="M10" i="13"/>
  <c r="AT10" i="13" s="1"/>
  <c r="CA10" i="13" s="1"/>
  <c r="V10" i="13"/>
  <c r="BC10" i="13" s="1"/>
  <c r="CJ10" i="13" s="1"/>
  <c r="I11" i="13"/>
  <c r="T11" i="13"/>
  <c r="BA11" i="13" s="1"/>
  <c r="CH11" i="13" s="1"/>
  <c r="F12" i="13"/>
  <c r="AM12" i="13" s="1"/>
  <c r="BT12" i="13" s="1"/>
  <c r="Q12" i="13"/>
  <c r="AX12" i="13" s="1"/>
  <c r="CE12" i="13" s="1"/>
  <c r="D13" i="13"/>
  <c r="N13" i="13"/>
  <c r="AU13" i="13" s="1"/>
  <c r="CB13" i="13" s="1"/>
  <c r="Y13" i="13"/>
  <c r="BF13" i="13" s="1"/>
  <c r="CM13" i="13" s="1"/>
  <c r="Q14" i="13"/>
  <c r="AX14" i="13" s="1"/>
  <c r="CE14" i="13" s="1"/>
  <c r="N15" i="13"/>
  <c r="AU15" i="13" s="1"/>
  <c r="CB15" i="13" s="1"/>
  <c r="L16" i="13"/>
  <c r="AS16" i="13" s="1"/>
  <c r="BZ16" i="13" s="1"/>
  <c r="I17" i="13"/>
  <c r="AP17" i="13" s="1"/>
  <c r="BW17" i="13" s="1"/>
  <c r="F18" i="13"/>
  <c r="AM18" i="13" s="1"/>
  <c r="BT18" i="13" s="1"/>
  <c r="D19" i="13"/>
  <c r="Y19" i="13"/>
  <c r="V20" i="13"/>
  <c r="BC20" i="13" s="1"/>
  <c r="CJ20" i="13" s="1"/>
  <c r="D22" i="13"/>
  <c r="X23" i="13"/>
  <c r="BE23" i="13" s="1"/>
  <c r="CL23" i="13" s="1"/>
  <c r="D26" i="13"/>
  <c r="F3" i="13"/>
  <c r="N3" i="13"/>
  <c r="V3" i="13"/>
  <c r="F4" i="13"/>
  <c r="AM4" i="13" s="1"/>
  <c r="BT4" i="13" s="1"/>
  <c r="N4" i="13"/>
  <c r="AU4" i="13" s="1"/>
  <c r="CB4" i="13" s="1"/>
  <c r="V4" i="13"/>
  <c r="BC4" i="13" s="1"/>
  <c r="CJ4" i="13" s="1"/>
  <c r="F5" i="13"/>
  <c r="N5" i="13"/>
  <c r="AU5" i="13" s="1"/>
  <c r="CB5" i="13" s="1"/>
  <c r="V5" i="13"/>
  <c r="BC5" i="13" s="1"/>
  <c r="CJ5" i="13" s="1"/>
  <c r="F6" i="13"/>
  <c r="N6" i="13"/>
  <c r="AU6" i="13" s="1"/>
  <c r="CB6" i="13" s="1"/>
  <c r="V6" i="13"/>
  <c r="BC6" i="13" s="1"/>
  <c r="CJ6" i="13" s="1"/>
  <c r="F7" i="13"/>
  <c r="AM7" i="13" s="1"/>
  <c r="BT7" i="13" s="1"/>
  <c r="N7" i="13"/>
  <c r="V7" i="13"/>
  <c r="F8" i="13"/>
  <c r="AM8" i="13" s="1"/>
  <c r="BT8" i="13" s="1"/>
  <c r="N8" i="13"/>
  <c r="AU8" i="13" s="1"/>
  <c r="CB8" i="13" s="1"/>
  <c r="V8" i="13"/>
  <c r="BC8" i="13" s="1"/>
  <c r="CJ8" i="13" s="1"/>
  <c r="F9" i="13"/>
  <c r="AM9" i="13" s="1"/>
  <c r="BT9" i="13" s="1"/>
  <c r="N9" i="13"/>
  <c r="AU9" i="13" s="1"/>
  <c r="CB9" i="13" s="1"/>
  <c r="V9" i="13"/>
  <c r="BC9" i="13" s="1"/>
  <c r="CJ9" i="13" s="1"/>
  <c r="F10" i="13"/>
  <c r="AM10" i="13" s="1"/>
  <c r="BT10" i="13" s="1"/>
  <c r="N10" i="13"/>
  <c r="X10" i="13"/>
  <c r="BE10" i="13" s="1"/>
  <c r="CL10" i="13" s="1"/>
  <c r="J11" i="13"/>
  <c r="AQ11" i="13" s="1"/>
  <c r="BX11" i="13" s="1"/>
  <c r="U11" i="13"/>
  <c r="H12" i="13"/>
  <c r="AO12" i="13" s="1"/>
  <c r="BV12" i="13" s="1"/>
  <c r="R12" i="13"/>
  <c r="E13" i="13"/>
  <c r="AL13" i="13" s="1"/>
  <c r="BS13" i="13" s="1"/>
  <c r="P13" i="13"/>
  <c r="AW13" i="13" s="1"/>
  <c r="CD13" i="13" s="1"/>
  <c r="Z13" i="13"/>
  <c r="BG13" i="13" s="1"/>
  <c r="CN13" i="13" s="1"/>
  <c r="V14" i="13"/>
  <c r="BC14" i="13" s="1"/>
  <c r="CJ14" i="13" s="1"/>
  <c r="T15" i="13"/>
  <c r="BA15" i="13" s="1"/>
  <c r="CH15" i="13" s="1"/>
  <c r="Q16" i="13"/>
  <c r="AX16" i="13" s="1"/>
  <c r="CE16" i="13" s="1"/>
  <c r="N17" i="13"/>
  <c r="AU17" i="13" s="1"/>
  <c r="CB17" i="13" s="1"/>
  <c r="L18" i="13"/>
  <c r="AS18" i="13" s="1"/>
  <c r="BZ18" i="13" s="1"/>
  <c r="I19" i="13"/>
  <c r="AP19" i="13" s="1"/>
  <c r="BW19" i="13" s="1"/>
  <c r="F20" i="13"/>
  <c r="AM20" i="13" s="1"/>
  <c r="BT20" i="13" s="1"/>
  <c r="D21" i="13"/>
  <c r="J22" i="13"/>
  <c r="AQ22" i="13" s="1"/>
  <c r="BX22" i="13" s="1"/>
  <c r="I24" i="13"/>
  <c r="AP24" i="13" s="1"/>
  <c r="BW24" i="13" s="1"/>
  <c r="Y26" i="13"/>
  <c r="BF26" i="13" s="1"/>
  <c r="CM26" i="13" s="1"/>
  <c r="BX46" i="13"/>
  <c r="CN48" i="13"/>
  <c r="N32" i="13"/>
  <c r="AU32" i="13" s="1"/>
  <c r="CB32" i="13" s="1"/>
  <c r="E39" i="13"/>
  <c r="AL39" i="13" s="1"/>
  <c r="BS39" i="13" s="1"/>
  <c r="J39" i="13"/>
  <c r="AQ39" i="13" s="1"/>
  <c r="BX39" i="13" s="1"/>
  <c r="P39" i="13"/>
  <c r="AW39" i="13" s="1"/>
  <c r="CD39" i="13" s="1"/>
  <c r="U39" i="13"/>
  <c r="BB39" i="13" s="1"/>
  <c r="CI39" i="13" s="1"/>
  <c r="Z39" i="13"/>
  <c r="BG39" i="13" s="1"/>
  <c r="CN39" i="13" s="1"/>
  <c r="L40" i="13"/>
  <c r="AS40" i="13" s="1"/>
  <c r="BZ40" i="13" s="1"/>
  <c r="CP46" i="13"/>
  <c r="CQ47" i="13"/>
  <c r="CR48" i="13"/>
  <c r="E3" i="14"/>
  <c r="M3" i="14"/>
  <c r="U3" i="14"/>
  <c r="E4" i="14"/>
  <c r="M4" i="14"/>
  <c r="AT4" i="14" s="1"/>
  <c r="CA4" i="14" s="1"/>
  <c r="U4" i="14"/>
  <c r="BB4" i="14" s="1"/>
  <c r="CI4" i="14" s="1"/>
  <c r="E5" i="14"/>
  <c r="AL5" i="14" s="1"/>
  <c r="BS5" i="14" s="1"/>
  <c r="M5" i="14"/>
  <c r="AT5" i="14" s="1"/>
  <c r="CA5" i="14" s="1"/>
  <c r="U5" i="14"/>
  <c r="BB5" i="14" s="1"/>
  <c r="CI5" i="14" s="1"/>
  <c r="E6" i="14"/>
  <c r="AL6" i="14" s="1"/>
  <c r="BS6" i="14" s="1"/>
  <c r="M6" i="14"/>
  <c r="AT6" i="14" s="1"/>
  <c r="CA6" i="14" s="1"/>
  <c r="U6" i="14"/>
  <c r="BB6" i="14" s="1"/>
  <c r="CI6" i="14" s="1"/>
  <c r="E7" i="14"/>
  <c r="AL7" i="14" s="1"/>
  <c r="BS7" i="14" s="1"/>
  <c r="M7" i="14"/>
  <c r="AT7" i="14" s="1"/>
  <c r="CA7" i="14" s="1"/>
  <c r="U7" i="14"/>
  <c r="BB7" i="14" s="1"/>
  <c r="CI7" i="14" s="1"/>
  <c r="I8" i="14"/>
  <c r="AP8" i="14" s="1"/>
  <c r="BW8" i="14" s="1"/>
  <c r="T8" i="14"/>
  <c r="BA8" i="14" s="1"/>
  <c r="CH8" i="14" s="1"/>
  <c r="E9" i="14"/>
  <c r="AL9" i="14" s="1"/>
  <c r="BS9" i="14" s="1"/>
  <c r="Q9" i="14"/>
  <c r="AX9" i="14" s="1"/>
  <c r="CE9" i="14" s="1"/>
  <c r="D10" i="14"/>
  <c r="M10" i="14"/>
  <c r="AT10" i="14" s="1"/>
  <c r="CA10" i="14" s="1"/>
  <c r="Y10" i="14"/>
  <c r="BF10" i="14" s="1"/>
  <c r="CM10" i="14" s="1"/>
  <c r="L11" i="14"/>
  <c r="AS11" i="14" s="1"/>
  <c r="BZ11" i="14" s="1"/>
  <c r="U11" i="14"/>
  <c r="BB11" i="14" s="1"/>
  <c r="CI11" i="14" s="1"/>
  <c r="I12" i="14"/>
  <c r="AP12" i="14" s="1"/>
  <c r="BW12" i="14" s="1"/>
  <c r="T12" i="14"/>
  <c r="BA12" i="14" s="1"/>
  <c r="CH12" i="14" s="1"/>
  <c r="E13" i="14"/>
  <c r="AL13" i="14" s="1"/>
  <c r="BS13" i="14" s="1"/>
  <c r="Q13" i="14"/>
  <c r="E14" i="14"/>
  <c r="AL14" i="14" s="1"/>
  <c r="BS14" i="14" s="1"/>
  <c r="Q14" i="14"/>
  <c r="AX14" i="14" s="1"/>
  <c r="CE14" i="14" s="1"/>
  <c r="I15" i="14"/>
  <c r="AP15" i="14" s="1"/>
  <c r="BW15" i="14" s="1"/>
  <c r="W15" i="14"/>
  <c r="BD15" i="14" s="1"/>
  <c r="CK15" i="14" s="1"/>
  <c r="K16" i="14"/>
  <c r="AR16" i="14" s="1"/>
  <c r="BY16" i="14" s="1"/>
  <c r="AA16" i="14"/>
  <c r="BH16" i="14" s="1"/>
  <c r="CO16" i="14" s="1"/>
  <c r="R17" i="14"/>
  <c r="AY17" i="14" s="1"/>
  <c r="CF17" i="14" s="1"/>
  <c r="F18" i="14"/>
  <c r="V18" i="14"/>
  <c r="BC18" i="14" s="1"/>
  <c r="CJ18" i="14" s="1"/>
  <c r="M19" i="14"/>
  <c r="Y19" i="14"/>
  <c r="BF19" i="14" s="1"/>
  <c r="CM19" i="14" s="1"/>
  <c r="V20" i="14"/>
  <c r="BC20" i="14" s="1"/>
  <c r="CJ20" i="14" s="1"/>
  <c r="X21" i="14"/>
  <c r="BE21" i="14" s="1"/>
  <c r="CL21" i="14" s="1"/>
  <c r="E23" i="14"/>
  <c r="AL23" i="14" s="1"/>
  <c r="BS23" i="14" s="1"/>
  <c r="I24" i="14"/>
  <c r="AP24" i="14" s="1"/>
  <c r="BW24" i="14" s="1"/>
  <c r="M25" i="14"/>
  <c r="AT25" i="14" s="1"/>
  <c r="CA25" i="14" s="1"/>
  <c r="R32" i="13"/>
  <c r="AY32" i="13" s="1"/>
  <c r="CF32" i="13" s="1"/>
  <c r="F39" i="13"/>
  <c r="L39" i="13"/>
  <c r="AS39" i="13" s="1"/>
  <c r="BZ39" i="13" s="1"/>
  <c r="Q39" i="13"/>
  <c r="AX39" i="13" s="1"/>
  <c r="CE39" i="13" s="1"/>
  <c r="V39" i="13"/>
  <c r="P40" i="13"/>
  <c r="AW40" i="13" s="1"/>
  <c r="CD40" i="13" s="1"/>
  <c r="L8" i="14"/>
  <c r="AS8" i="14" s="1"/>
  <c r="BZ8" i="14" s="1"/>
  <c r="U8" i="14"/>
  <c r="BB8" i="14" s="1"/>
  <c r="CI8" i="14" s="1"/>
  <c r="I9" i="14"/>
  <c r="AP9" i="14" s="1"/>
  <c r="BW9" i="14" s="1"/>
  <c r="T9" i="14"/>
  <c r="E10" i="14"/>
  <c r="AL10" i="14" s="1"/>
  <c r="BS10" i="14" s="1"/>
  <c r="Q10" i="14"/>
  <c r="AX10" i="14" s="1"/>
  <c r="CE10" i="14" s="1"/>
  <c r="D11" i="14"/>
  <c r="M11" i="14"/>
  <c r="AT11" i="14" s="1"/>
  <c r="CA11" i="14" s="1"/>
  <c r="Y11" i="14"/>
  <c r="BF11" i="14" s="1"/>
  <c r="CM11" i="14" s="1"/>
  <c r="L12" i="14"/>
  <c r="AS12" i="14" s="1"/>
  <c r="BZ12" i="14" s="1"/>
  <c r="U12" i="14"/>
  <c r="I13" i="14"/>
  <c r="AP13" i="14" s="1"/>
  <c r="BW13" i="14" s="1"/>
  <c r="T13" i="14"/>
  <c r="BA13" i="14" s="1"/>
  <c r="CH13" i="14" s="1"/>
  <c r="F14" i="14"/>
  <c r="AM14" i="14" s="1"/>
  <c r="BT14" i="14" s="1"/>
  <c r="V14" i="14"/>
  <c r="BC14" i="14" s="1"/>
  <c r="CJ14" i="14" s="1"/>
  <c r="M15" i="14"/>
  <c r="AT15" i="14" s="1"/>
  <c r="CA15" i="14" s="1"/>
  <c r="Y15" i="14"/>
  <c r="BF15" i="14" s="1"/>
  <c r="CM15" i="14" s="1"/>
  <c r="Q16" i="14"/>
  <c r="AX16" i="14" s="1"/>
  <c r="CE16" i="14" s="1"/>
  <c r="G17" i="14"/>
  <c r="AN17" i="14" s="1"/>
  <c r="BU17" i="14" s="1"/>
  <c r="S17" i="14"/>
  <c r="AZ17" i="14" s="1"/>
  <c r="CG17" i="14" s="1"/>
  <c r="K18" i="14"/>
  <c r="AR18" i="14" s="1"/>
  <c r="BY18" i="14" s="1"/>
  <c r="Z18" i="14"/>
  <c r="BG18" i="14" s="1"/>
  <c r="CN18" i="14" s="1"/>
  <c r="N19" i="14"/>
  <c r="AU19" i="14" s="1"/>
  <c r="CB19" i="14" s="1"/>
  <c r="J20" i="14"/>
  <c r="AQ20" i="14" s="1"/>
  <c r="BX20" i="14" s="1"/>
  <c r="H21" i="14"/>
  <c r="AO21" i="14" s="1"/>
  <c r="BV21" i="14" s="1"/>
  <c r="M22" i="14"/>
  <c r="AT22" i="14" s="1"/>
  <c r="CA22" i="14" s="1"/>
  <c r="Q23" i="14"/>
  <c r="AX23" i="14" s="1"/>
  <c r="CE23" i="14" s="1"/>
  <c r="U24" i="14"/>
  <c r="F32" i="13"/>
  <c r="AM32" i="13" s="1"/>
  <c r="BT32" i="13" s="1"/>
  <c r="V32" i="13"/>
  <c r="BC32" i="13" s="1"/>
  <c r="CJ32" i="13" s="1"/>
  <c r="H39" i="13"/>
  <c r="AO39" i="13" s="1"/>
  <c r="BV39" i="13" s="1"/>
  <c r="M39" i="13"/>
  <c r="AT39" i="13" s="1"/>
  <c r="CA39" i="13" s="1"/>
  <c r="R39" i="13"/>
  <c r="AY39" i="13" s="1"/>
  <c r="CF39" i="13" s="1"/>
  <c r="X39" i="13"/>
  <c r="BE39" i="13" s="1"/>
  <c r="CL39" i="13" s="1"/>
  <c r="X26" i="14"/>
  <c r="BE26" i="14" s="1"/>
  <c r="CL26" i="14" s="1"/>
  <c r="Q26" i="14"/>
  <c r="AX26" i="14" s="1"/>
  <c r="CE26" i="14" s="1"/>
  <c r="T25" i="14"/>
  <c r="BA25" i="14" s="1"/>
  <c r="CH25" i="14" s="1"/>
  <c r="E25" i="14"/>
  <c r="AL25" i="14" s="1"/>
  <c r="BS25" i="14" s="1"/>
  <c r="N24" i="14"/>
  <c r="AU24" i="14" s="1"/>
  <c r="CB24" i="14" s="1"/>
  <c r="X23" i="14"/>
  <c r="BE23" i="14" s="1"/>
  <c r="CL23" i="14" s="1"/>
  <c r="J23" i="14"/>
  <c r="AQ23" i="14" s="1"/>
  <c r="BX23" i="14" s="1"/>
  <c r="T22" i="14"/>
  <c r="BA22" i="14" s="1"/>
  <c r="CH22" i="14" s="1"/>
  <c r="E22" i="14"/>
  <c r="AL22" i="14" s="1"/>
  <c r="BS22" i="14" s="1"/>
  <c r="P21" i="14"/>
  <c r="AW21" i="14" s="1"/>
  <c r="CD21" i="14" s="1"/>
  <c r="Z20" i="14"/>
  <c r="BG20" i="14" s="1"/>
  <c r="CN20" i="14" s="1"/>
  <c r="O20" i="14"/>
  <c r="AV20" i="14" s="1"/>
  <c r="CC20" i="14" s="1"/>
  <c r="E20" i="14"/>
  <c r="AL20" i="14" s="1"/>
  <c r="BS20" i="14" s="1"/>
  <c r="R19" i="14"/>
  <c r="AY19" i="14" s="1"/>
  <c r="CF19" i="14" s="1"/>
  <c r="G19" i="14"/>
  <c r="AN19" i="14" s="1"/>
  <c r="BU19" i="14" s="1"/>
  <c r="U18" i="14"/>
  <c r="BB18" i="14" s="1"/>
  <c r="CI18" i="14" s="1"/>
  <c r="J18" i="14"/>
  <c r="AQ18" i="14" s="1"/>
  <c r="BX18" i="14" s="1"/>
  <c r="W17" i="14"/>
  <c r="BD17" i="14" s="1"/>
  <c r="CK17" i="14" s="1"/>
  <c r="M17" i="14"/>
  <c r="AT17" i="14" s="1"/>
  <c r="CA17" i="14" s="1"/>
  <c r="Z16" i="14"/>
  <c r="BG16" i="14" s="1"/>
  <c r="CN16" i="14" s="1"/>
  <c r="O16" i="14"/>
  <c r="AV16" i="14" s="1"/>
  <c r="CC16" i="14" s="1"/>
  <c r="E16" i="14"/>
  <c r="AL16" i="14" s="1"/>
  <c r="BS16" i="14" s="1"/>
  <c r="R15" i="14"/>
  <c r="AY15" i="14" s="1"/>
  <c r="CF15" i="14" s="1"/>
  <c r="G15" i="14"/>
  <c r="AN15" i="14" s="1"/>
  <c r="BU15" i="14" s="1"/>
  <c r="U14" i="14"/>
  <c r="BB14" i="14" s="1"/>
  <c r="CI14" i="14" s="1"/>
  <c r="J14" i="14"/>
  <c r="AQ14" i="14" s="1"/>
  <c r="BX14" i="14" s="1"/>
  <c r="X13" i="14"/>
  <c r="BE13" i="14" s="1"/>
  <c r="CL13" i="14" s="1"/>
  <c r="P13" i="14"/>
  <c r="AW13" i="14" s="1"/>
  <c r="CD13" i="14" s="1"/>
  <c r="H13" i="14"/>
  <c r="AO13" i="14" s="1"/>
  <c r="BV13" i="14" s="1"/>
  <c r="X12" i="14"/>
  <c r="BE12" i="14" s="1"/>
  <c r="CL12" i="14" s="1"/>
  <c r="P12" i="14"/>
  <c r="AW12" i="14" s="1"/>
  <c r="CD12" i="14" s="1"/>
  <c r="H12" i="14"/>
  <c r="AO12" i="14" s="1"/>
  <c r="BV12" i="14" s="1"/>
  <c r="X11" i="14"/>
  <c r="BE11" i="14" s="1"/>
  <c r="CL11" i="14" s="1"/>
  <c r="P11" i="14"/>
  <c r="AW11" i="14" s="1"/>
  <c r="CD11" i="14" s="1"/>
  <c r="H11" i="14"/>
  <c r="AO11" i="14" s="1"/>
  <c r="BV11" i="14" s="1"/>
  <c r="X10" i="14"/>
  <c r="BE10" i="14" s="1"/>
  <c r="CL10" i="14" s="1"/>
  <c r="P10" i="14"/>
  <c r="AW10" i="14" s="1"/>
  <c r="CD10" i="14" s="1"/>
  <c r="H10" i="14"/>
  <c r="AO10" i="14" s="1"/>
  <c r="BV10" i="14" s="1"/>
  <c r="X9" i="14"/>
  <c r="BE9" i="14" s="1"/>
  <c r="CL9" i="14" s="1"/>
  <c r="P9" i="14"/>
  <c r="AW9" i="14" s="1"/>
  <c r="CD9" i="14" s="1"/>
  <c r="H9" i="14"/>
  <c r="AO9" i="14" s="1"/>
  <c r="BV9" i="14" s="1"/>
  <c r="X8" i="14"/>
  <c r="BE8" i="14" s="1"/>
  <c r="CL8" i="14" s="1"/>
  <c r="P8" i="14"/>
  <c r="AW8" i="14" s="1"/>
  <c r="CD8" i="14" s="1"/>
  <c r="H8" i="14"/>
  <c r="AO8" i="14" s="1"/>
  <c r="BV8" i="14" s="1"/>
  <c r="X7" i="14"/>
  <c r="BE7" i="14" s="1"/>
  <c r="CL7" i="14" s="1"/>
  <c r="T26" i="14"/>
  <c r="BA26" i="14" s="1"/>
  <c r="CH26" i="14" s="1"/>
  <c r="X25" i="14"/>
  <c r="BE25" i="14" s="1"/>
  <c r="CL25" i="14" s="1"/>
  <c r="F25" i="14"/>
  <c r="AM25" i="14" s="1"/>
  <c r="BT25" i="14" s="1"/>
  <c r="P24" i="14"/>
  <c r="AW24" i="14" s="1"/>
  <c r="CD24" i="14" s="1"/>
  <c r="Z23" i="14"/>
  <c r="BG23" i="14" s="1"/>
  <c r="CN23" i="14" s="1"/>
  <c r="L23" i="14"/>
  <c r="AS23" i="14" s="1"/>
  <c r="BZ23" i="14" s="1"/>
  <c r="U22" i="14"/>
  <c r="BB22" i="14" s="1"/>
  <c r="CI22" i="14" s="1"/>
  <c r="H22" i="14"/>
  <c r="AO22" i="14" s="1"/>
  <c r="BV22" i="14" s="1"/>
  <c r="Q21" i="14"/>
  <c r="AX21" i="14" s="1"/>
  <c r="CE21" i="14" s="1"/>
  <c r="AA20" i="14"/>
  <c r="BH20" i="14" s="1"/>
  <c r="CO20" i="14" s="1"/>
  <c r="Q20" i="14"/>
  <c r="AX20" i="14" s="1"/>
  <c r="CE20" i="14" s="1"/>
  <c r="F20" i="14"/>
  <c r="AM20" i="14" s="1"/>
  <c r="BT20" i="14" s="1"/>
  <c r="I3" i="14"/>
  <c r="Q3" i="14"/>
  <c r="Y3" i="14"/>
  <c r="I4" i="14"/>
  <c r="AP4" i="14" s="1"/>
  <c r="BW4" i="14" s="1"/>
  <c r="Q4" i="14"/>
  <c r="AX4" i="14" s="1"/>
  <c r="CE4" i="14" s="1"/>
  <c r="Y4" i="14"/>
  <c r="BF4" i="14" s="1"/>
  <c r="CM4" i="14" s="1"/>
  <c r="I5" i="14"/>
  <c r="AP5" i="14" s="1"/>
  <c r="BW5" i="14" s="1"/>
  <c r="Q5" i="14"/>
  <c r="AX5" i="14" s="1"/>
  <c r="CE5" i="14" s="1"/>
  <c r="Y5" i="14"/>
  <c r="BF5" i="14" s="1"/>
  <c r="CM5" i="14" s="1"/>
  <c r="I6" i="14"/>
  <c r="AP6" i="14" s="1"/>
  <c r="BW6" i="14" s="1"/>
  <c r="Q6" i="14"/>
  <c r="AX6" i="14" s="1"/>
  <c r="CE6" i="14" s="1"/>
  <c r="Y6" i="14"/>
  <c r="BF6" i="14" s="1"/>
  <c r="CM6" i="14" s="1"/>
  <c r="I7" i="14"/>
  <c r="Q7" i="14"/>
  <c r="AX7" i="14" s="1"/>
  <c r="CE7" i="14" s="1"/>
  <c r="D8" i="14"/>
  <c r="M8" i="14"/>
  <c r="AT8" i="14" s="1"/>
  <c r="CA8" i="14" s="1"/>
  <c r="Y8" i="14"/>
  <c r="BF8" i="14" s="1"/>
  <c r="CM8" i="14" s="1"/>
  <c r="L9" i="14"/>
  <c r="AS9" i="14" s="1"/>
  <c r="BZ9" i="14" s="1"/>
  <c r="U9" i="14"/>
  <c r="I10" i="14"/>
  <c r="AP10" i="14" s="1"/>
  <c r="BW10" i="14" s="1"/>
  <c r="T10" i="14"/>
  <c r="BA10" i="14" s="1"/>
  <c r="CH10" i="14" s="1"/>
  <c r="E11" i="14"/>
  <c r="AL11" i="14" s="1"/>
  <c r="BS11" i="14" s="1"/>
  <c r="Q11" i="14"/>
  <c r="AX11" i="14" s="1"/>
  <c r="CE11" i="14" s="1"/>
  <c r="D12" i="14"/>
  <c r="M12" i="14"/>
  <c r="AT12" i="14" s="1"/>
  <c r="CA12" i="14" s="1"/>
  <c r="Y12" i="14"/>
  <c r="BF12" i="14" s="1"/>
  <c r="CM12" i="14" s="1"/>
  <c r="L13" i="14"/>
  <c r="AS13" i="14" s="1"/>
  <c r="BZ13" i="14" s="1"/>
  <c r="U13" i="14"/>
  <c r="BB13" i="14" s="1"/>
  <c r="CI13" i="14" s="1"/>
  <c r="K14" i="14"/>
  <c r="AR14" i="14" s="1"/>
  <c r="BY14" i="14" s="1"/>
  <c r="Z14" i="14"/>
  <c r="BG14" i="14" s="1"/>
  <c r="CN14" i="14" s="1"/>
  <c r="N15" i="14"/>
  <c r="AU15" i="14" s="1"/>
  <c r="CB15" i="14" s="1"/>
  <c r="F16" i="14"/>
  <c r="AM16" i="14" s="1"/>
  <c r="BT16" i="14" s="1"/>
  <c r="U16" i="14"/>
  <c r="BB16" i="14" s="1"/>
  <c r="CI16" i="14" s="1"/>
  <c r="I17" i="14"/>
  <c r="AP17" i="14" s="1"/>
  <c r="BW17" i="14" s="1"/>
  <c r="Y17" i="14"/>
  <c r="BF17" i="14" s="1"/>
  <c r="CM17" i="14" s="1"/>
  <c r="O18" i="14"/>
  <c r="AV18" i="14" s="1"/>
  <c r="CC18" i="14" s="1"/>
  <c r="AA18" i="14"/>
  <c r="BH18" i="14" s="1"/>
  <c r="CO18" i="14" s="1"/>
  <c r="S19" i="14"/>
  <c r="AZ19" i="14" s="1"/>
  <c r="CG19" i="14" s="1"/>
  <c r="K20" i="14"/>
  <c r="AR20" i="14" s="1"/>
  <c r="BY20" i="14" s="1"/>
  <c r="J21" i="14"/>
  <c r="AQ21" i="14" s="1"/>
  <c r="BX21" i="14" s="1"/>
  <c r="N22" i="14"/>
  <c r="AU22" i="14" s="1"/>
  <c r="CB22" i="14" s="1"/>
  <c r="R23" i="14"/>
  <c r="AY23" i="14" s="1"/>
  <c r="CF23" i="14" s="1"/>
  <c r="X24" i="14"/>
  <c r="BE24" i="14" s="1"/>
  <c r="CL24" i="14" s="1"/>
  <c r="I26" i="14"/>
  <c r="AP26" i="14" s="1"/>
  <c r="BW26" i="14" s="1"/>
  <c r="CO46" i="15"/>
  <c r="CG45" i="15"/>
  <c r="BY48" i="15"/>
  <c r="CT45" i="15"/>
  <c r="CT46" i="15"/>
  <c r="I40" i="14"/>
  <c r="AP40" i="14" s="1"/>
  <c r="BW40" i="14" s="1"/>
  <c r="Q40" i="14"/>
  <c r="AX40" i="14" s="1"/>
  <c r="CE40" i="14" s="1"/>
  <c r="Y40" i="14"/>
  <c r="BF40" i="14" s="1"/>
  <c r="CM40" i="14" s="1"/>
  <c r="BT46" i="14"/>
  <c r="CB47" i="14"/>
  <c r="CJ48" i="14"/>
  <c r="CR45" i="14"/>
  <c r="CP47" i="14"/>
  <c r="CQ48" i="14"/>
  <c r="Q32" i="15"/>
  <c r="AX32" i="15" s="1"/>
  <c r="CE32" i="15" s="1"/>
  <c r="U36" i="15"/>
  <c r="BB36" i="15" s="1"/>
  <c r="CI36" i="15" s="1"/>
  <c r="V37" i="15"/>
  <c r="BC37" i="15" s="1"/>
  <c r="CJ37" i="15" s="1"/>
  <c r="J38" i="15"/>
  <c r="AQ38" i="15" s="1"/>
  <c r="R38" i="15"/>
  <c r="AY38" i="15" s="1"/>
  <c r="Z38" i="15"/>
  <c r="BG38" i="15" s="1"/>
  <c r="D39" i="15"/>
  <c r="AK39" i="15" s="1"/>
  <c r="BR39" i="15" s="1"/>
  <c r="T39" i="15"/>
  <c r="BA39" i="15" s="1"/>
  <c r="CH39" i="15" s="1"/>
  <c r="D45" i="15"/>
  <c r="T45" i="15"/>
  <c r="CP46" i="15"/>
  <c r="CP48" i="15"/>
  <c r="R32" i="14"/>
  <c r="AY32" i="14" s="1"/>
  <c r="CF32" i="14" s="1"/>
  <c r="H39" i="14"/>
  <c r="AO39" i="14" s="1"/>
  <c r="BV39" i="14" s="1"/>
  <c r="M39" i="14"/>
  <c r="AT39" i="14" s="1"/>
  <c r="CA39" i="14" s="1"/>
  <c r="R39" i="14"/>
  <c r="AY39" i="14" s="1"/>
  <c r="CF39" i="14" s="1"/>
  <c r="X39" i="14"/>
  <c r="BE39" i="14" s="1"/>
  <c r="CL39" i="14" s="1"/>
  <c r="D40" i="14"/>
  <c r="AK40" i="14" s="1"/>
  <c r="BR40" i="14" s="1"/>
  <c r="L40" i="14"/>
  <c r="AS40" i="14" s="1"/>
  <c r="BZ40" i="14" s="1"/>
  <c r="T40" i="14"/>
  <c r="BA40" i="14" s="1"/>
  <c r="CH40" i="14" s="1"/>
  <c r="O45" i="14"/>
  <c r="BT45" i="14"/>
  <c r="CB46" i="14"/>
  <c r="CJ47" i="14"/>
  <c r="CP46" i="14"/>
  <c r="CQ47" i="14"/>
  <c r="CR48" i="14"/>
  <c r="E32" i="15"/>
  <c r="AL32" i="15" s="1"/>
  <c r="BS32" i="15" s="1"/>
  <c r="U32" i="15"/>
  <c r="BB32" i="15" s="1"/>
  <c r="CI32" i="15" s="1"/>
  <c r="H39" i="15"/>
  <c r="AO39" i="15" s="1"/>
  <c r="BV39" i="15" s="1"/>
  <c r="X39" i="15"/>
  <c r="BE39" i="15" s="1"/>
  <c r="CL39" i="15" s="1"/>
  <c r="H45" i="15"/>
  <c r="X45" i="15"/>
  <c r="CR46" i="15"/>
  <c r="CR48" i="15"/>
  <c r="J32" i="14"/>
  <c r="AQ32" i="14" s="1"/>
  <c r="BX32" i="14" s="1"/>
  <c r="N38" i="14"/>
  <c r="AU38" i="14" s="1"/>
  <c r="E39" i="14"/>
  <c r="AL39" i="14" s="1"/>
  <c r="BS39" i="14" s="1"/>
  <c r="J39" i="14"/>
  <c r="AQ39" i="14" s="1"/>
  <c r="BX39" i="14" s="1"/>
  <c r="P39" i="14"/>
  <c r="AW39" i="14" s="1"/>
  <c r="CD39" i="14" s="1"/>
  <c r="U39" i="14"/>
  <c r="BB39" i="14" s="1"/>
  <c r="CI39" i="14" s="1"/>
  <c r="Z39" i="14"/>
  <c r="BG39" i="14" s="1"/>
  <c r="CN39" i="14" s="1"/>
  <c r="H40" i="14"/>
  <c r="AO40" i="14" s="1"/>
  <c r="BV40" i="14" s="1"/>
  <c r="P40" i="14"/>
  <c r="AW40" i="14" s="1"/>
  <c r="CD40" i="14" s="1"/>
  <c r="X40" i="14"/>
  <c r="BE40" i="14" s="1"/>
  <c r="CL40" i="14" s="1"/>
  <c r="G45" i="14"/>
  <c r="W45" i="14"/>
  <c r="BT47" i="14"/>
  <c r="CB48" i="14"/>
  <c r="P39" i="15"/>
  <c r="AW39" i="15" s="1"/>
  <c r="CD39" i="15" s="1"/>
  <c r="P45" i="15"/>
  <c r="CR45" i="15"/>
  <c r="CR47" i="15"/>
  <c r="K3" i="15"/>
  <c r="S3" i="15"/>
  <c r="G4" i="15"/>
  <c r="AN4" i="15" s="1"/>
  <c r="BU4" i="15" s="1"/>
  <c r="O4" i="15"/>
  <c r="AV4" i="15" s="1"/>
  <c r="CC4" i="15" s="1"/>
  <c r="AA4" i="15"/>
  <c r="BH4" i="15" s="1"/>
  <c r="CO4" i="15" s="1"/>
  <c r="O5" i="15"/>
  <c r="AV5" i="15" s="1"/>
  <c r="CC5" i="15" s="1"/>
  <c r="Q6" i="15"/>
  <c r="AX6" i="15" s="1"/>
  <c r="CE6" i="15" s="1"/>
  <c r="I7" i="15"/>
  <c r="AP7" i="15" s="1"/>
  <c r="BW7" i="15" s="1"/>
  <c r="I8" i="15"/>
  <c r="AP8" i="15" s="1"/>
  <c r="BW8" i="15" s="1"/>
  <c r="Y8" i="15"/>
  <c r="BF8" i="15" s="1"/>
  <c r="CM8" i="15" s="1"/>
  <c r="Y9" i="15"/>
  <c r="BF9" i="15" s="1"/>
  <c r="CM9" i="15" s="1"/>
  <c r="Y10" i="15"/>
  <c r="BF10" i="15" s="1"/>
  <c r="CM10" i="15" s="1"/>
  <c r="Q11" i="15"/>
  <c r="AX11" i="15" s="1"/>
  <c r="CE11" i="15" s="1"/>
  <c r="Q12" i="15"/>
  <c r="AX12" i="15" s="1"/>
  <c r="CE12" i="15" s="1"/>
  <c r="Q13" i="15"/>
  <c r="AX13" i="15" s="1"/>
  <c r="CE13" i="15" s="1"/>
  <c r="I14" i="15"/>
  <c r="AP14" i="15" s="1"/>
  <c r="BW14" i="15" s="1"/>
  <c r="Y14" i="15"/>
  <c r="BF14" i="15" s="1"/>
  <c r="CM14" i="15" s="1"/>
  <c r="I16" i="15"/>
  <c r="AP16" i="15" s="1"/>
  <c r="BW16" i="15" s="1"/>
  <c r="I17" i="15"/>
  <c r="AP17" i="15" s="1"/>
  <c r="BW17" i="15" s="1"/>
  <c r="Y17" i="15"/>
  <c r="BF17" i="15" s="1"/>
  <c r="CM17" i="15" s="1"/>
  <c r="Y18" i="15"/>
  <c r="BF18" i="15" s="1"/>
  <c r="CM18" i="15" s="1"/>
  <c r="Y19" i="15"/>
  <c r="BF19" i="15" s="1"/>
  <c r="CM19" i="15" s="1"/>
  <c r="Y20" i="15"/>
  <c r="BF20" i="15" s="1"/>
  <c r="CM20" i="15" s="1"/>
  <c r="I22" i="15"/>
  <c r="AP22" i="15" s="1"/>
  <c r="BW22" i="15" s="1"/>
  <c r="Y22" i="15"/>
  <c r="BF22" i="15" s="1"/>
  <c r="CM22" i="15" s="1"/>
  <c r="I24" i="15"/>
  <c r="AP24" i="15" s="1"/>
  <c r="BW24" i="15" s="1"/>
  <c r="Y24" i="15"/>
  <c r="BF24" i="15" s="1"/>
  <c r="CM24" i="15" s="1"/>
  <c r="Y25" i="15"/>
  <c r="BF25" i="15" s="1"/>
  <c r="CM25" i="15" s="1"/>
  <c r="Q26" i="15"/>
  <c r="AX26" i="15" s="1"/>
  <c r="CE26" i="15" s="1"/>
  <c r="D3" i="15"/>
  <c r="H3" i="15"/>
  <c r="L3" i="15"/>
  <c r="P3" i="15"/>
  <c r="T3" i="15"/>
  <c r="X3" i="15"/>
  <c r="D4" i="15"/>
  <c r="H4" i="15"/>
  <c r="AO4" i="15" s="1"/>
  <c r="BV4" i="15" s="1"/>
  <c r="L4" i="15"/>
  <c r="AS4" i="15" s="1"/>
  <c r="BZ4" i="15" s="1"/>
  <c r="P4" i="15"/>
  <c r="AW4" i="15" s="1"/>
  <c r="CD4" i="15" s="1"/>
  <c r="T4" i="15"/>
  <c r="BA4" i="15" s="1"/>
  <c r="CH4" i="15" s="1"/>
  <c r="X4" i="15"/>
  <c r="BE4" i="15" s="1"/>
  <c r="CL4" i="15" s="1"/>
  <c r="D5" i="15"/>
  <c r="H5" i="15"/>
  <c r="AO5" i="15" s="1"/>
  <c r="BV5" i="15" s="1"/>
  <c r="L5" i="15"/>
  <c r="AS5" i="15" s="1"/>
  <c r="BZ5" i="15" s="1"/>
  <c r="P5" i="15"/>
  <c r="AW5" i="15" s="1"/>
  <c r="CD5" i="15" s="1"/>
  <c r="T5" i="15"/>
  <c r="BA5" i="15" s="1"/>
  <c r="CH5" i="15" s="1"/>
  <c r="AA5" i="15"/>
  <c r="BH5" i="15" s="1"/>
  <c r="CO5" i="15" s="1"/>
  <c r="K6" i="15"/>
  <c r="AR6" i="15" s="1"/>
  <c r="BY6" i="15" s="1"/>
  <c r="S6" i="15"/>
  <c r="AZ6" i="15" s="1"/>
  <c r="CG6" i="15" s="1"/>
  <c r="AA6" i="15"/>
  <c r="BH6" i="15" s="1"/>
  <c r="CO6" i="15" s="1"/>
  <c r="K7" i="15"/>
  <c r="AR7" i="15" s="1"/>
  <c r="BY7" i="15" s="1"/>
  <c r="S7" i="15"/>
  <c r="AZ7" i="15" s="1"/>
  <c r="CG7" i="15" s="1"/>
  <c r="AA7" i="15"/>
  <c r="BH7" i="15" s="1"/>
  <c r="CO7" i="15" s="1"/>
  <c r="K8" i="15"/>
  <c r="AR8" i="15" s="1"/>
  <c r="BY8" i="15" s="1"/>
  <c r="S8" i="15"/>
  <c r="AZ8" i="15" s="1"/>
  <c r="CG8" i="15" s="1"/>
  <c r="AA8" i="15"/>
  <c r="BH8" i="15" s="1"/>
  <c r="CO8" i="15" s="1"/>
  <c r="K9" i="15"/>
  <c r="AR9" i="15" s="1"/>
  <c r="BY9" i="15" s="1"/>
  <c r="S9" i="15"/>
  <c r="AZ9" i="15" s="1"/>
  <c r="CG9" i="15" s="1"/>
  <c r="AA9" i="15"/>
  <c r="BH9" i="15" s="1"/>
  <c r="CO9" i="15" s="1"/>
  <c r="K10" i="15"/>
  <c r="AR10" i="15" s="1"/>
  <c r="BY10" i="15" s="1"/>
  <c r="S10" i="15"/>
  <c r="AZ10" i="15" s="1"/>
  <c r="CG10" i="15" s="1"/>
  <c r="AA10" i="15"/>
  <c r="BH10" i="15" s="1"/>
  <c r="CO10" i="15" s="1"/>
  <c r="K11" i="15"/>
  <c r="AR11" i="15" s="1"/>
  <c r="BY11" i="15" s="1"/>
  <c r="S11" i="15"/>
  <c r="AZ11" i="15" s="1"/>
  <c r="CG11" i="15" s="1"/>
  <c r="AA11" i="15"/>
  <c r="BH11" i="15" s="1"/>
  <c r="CO11" i="15" s="1"/>
  <c r="K12" i="15"/>
  <c r="AR12" i="15" s="1"/>
  <c r="BY12" i="15" s="1"/>
  <c r="S12" i="15"/>
  <c r="AZ12" i="15" s="1"/>
  <c r="CG12" i="15" s="1"/>
  <c r="AA12" i="15"/>
  <c r="BH12" i="15" s="1"/>
  <c r="CO12" i="15" s="1"/>
  <c r="K13" i="15"/>
  <c r="AR13" i="15" s="1"/>
  <c r="BY13" i="15" s="1"/>
  <c r="S13" i="15"/>
  <c r="AZ13" i="15" s="1"/>
  <c r="CG13" i="15" s="1"/>
  <c r="AA13" i="15"/>
  <c r="BH13" i="15" s="1"/>
  <c r="CO13" i="15" s="1"/>
  <c r="K14" i="15"/>
  <c r="AR14" i="15" s="1"/>
  <c r="BY14" i="15" s="1"/>
  <c r="S14" i="15"/>
  <c r="AZ14" i="15" s="1"/>
  <c r="CG14" i="15" s="1"/>
  <c r="AA14" i="15"/>
  <c r="BH14" i="15" s="1"/>
  <c r="CO14" i="15" s="1"/>
  <c r="K15" i="15"/>
  <c r="AR15" i="15" s="1"/>
  <c r="BY15" i="15" s="1"/>
  <c r="S15" i="15"/>
  <c r="AZ15" i="15" s="1"/>
  <c r="CG15" i="15" s="1"/>
  <c r="AA15" i="15"/>
  <c r="BH15" i="15" s="1"/>
  <c r="CO15" i="15" s="1"/>
  <c r="K16" i="15"/>
  <c r="AR16" i="15" s="1"/>
  <c r="BY16" i="15" s="1"/>
  <c r="S16" i="15"/>
  <c r="AZ16" i="15" s="1"/>
  <c r="CG16" i="15" s="1"/>
  <c r="AA16" i="15"/>
  <c r="BH16" i="15" s="1"/>
  <c r="CO16" i="15" s="1"/>
  <c r="K17" i="15"/>
  <c r="AR17" i="15" s="1"/>
  <c r="BY17" i="15" s="1"/>
  <c r="S17" i="15"/>
  <c r="AZ17" i="15" s="1"/>
  <c r="CG17" i="15" s="1"/>
  <c r="AA17" i="15"/>
  <c r="BH17" i="15" s="1"/>
  <c r="CO17" i="15" s="1"/>
  <c r="K18" i="15"/>
  <c r="AR18" i="15" s="1"/>
  <c r="BY18" i="15" s="1"/>
  <c r="S18" i="15"/>
  <c r="AZ18" i="15" s="1"/>
  <c r="CG18" i="15" s="1"/>
  <c r="AA18" i="15"/>
  <c r="BH18" i="15" s="1"/>
  <c r="CO18" i="15" s="1"/>
  <c r="K19" i="15"/>
  <c r="AR19" i="15" s="1"/>
  <c r="BY19" i="15" s="1"/>
  <c r="S19" i="15"/>
  <c r="AZ19" i="15" s="1"/>
  <c r="CG19" i="15" s="1"/>
  <c r="AA19" i="15"/>
  <c r="BH19" i="15" s="1"/>
  <c r="CO19" i="15" s="1"/>
  <c r="K20" i="15"/>
  <c r="AR20" i="15" s="1"/>
  <c r="BY20" i="15" s="1"/>
  <c r="S20" i="15"/>
  <c r="AZ20" i="15" s="1"/>
  <c r="CG20" i="15" s="1"/>
  <c r="AA20" i="15"/>
  <c r="BH20" i="15" s="1"/>
  <c r="CO20" i="15" s="1"/>
  <c r="K21" i="15"/>
  <c r="AR21" i="15" s="1"/>
  <c r="BY21" i="15" s="1"/>
  <c r="S21" i="15"/>
  <c r="AZ21" i="15" s="1"/>
  <c r="CG21" i="15" s="1"/>
  <c r="AA21" i="15"/>
  <c r="BH21" i="15" s="1"/>
  <c r="CO21" i="15" s="1"/>
  <c r="K22" i="15"/>
  <c r="AR22" i="15" s="1"/>
  <c r="BY22" i="15" s="1"/>
  <c r="S22" i="15"/>
  <c r="AZ22" i="15" s="1"/>
  <c r="CG22" i="15" s="1"/>
  <c r="AA22" i="15"/>
  <c r="BH22" i="15" s="1"/>
  <c r="CO22" i="15" s="1"/>
  <c r="K23" i="15"/>
  <c r="AR23" i="15" s="1"/>
  <c r="BY23" i="15" s="1"/>
  <c r="S23" i="15"/>
  <c r="AZ23" i="15" s="1"/>
  <c r="CG23" i="15" s="1"/>
  <c r="AA23" i="15"/>
  <c r="BH23" i="15" s="1"/>
  <c r="CO23" i="15" s="1"/>
  <c r="K24" i="15"/>
  <c r="AR24" i="15" s="1"/>
  <c r="BY24" i="15" s="1"/>
  <c r="S24" i="15"/>
  <c r="AZ24" i="15" s="1"/>
  <c r="CG24" i="15" s="1"/>
  <c r="AA24" i="15"/>
  <c r="BH24" i="15" s="1"/>
  <c r="CO24" i="15" s="1"/>
  <c r="K25" i="15"/>
  <c r="AR25" i="15" s="1"/>
  <c r="BY25" i="15" s="1"/>
  <c r="S25" i="15"/>
  <c r="AZ25" i="15" s="1"/>
  <c r="CG25" i="15" s="1"/>
  <c r="AA25" i="15"/>
  <c r="BH25" i="15" s="1"/>
  <c r="CO25" i="15" s="1"/>
  <c r="K26" i="15"/>
  <c r="AR26" i="15" s="1"/>
  <c r="BY26" i="15" s="1"/>
  <c r="S26" i="15"/>
  <c r="AZ26" i="15" s="1"/>
  <c r="CG26" i="15" s="1"/>
  <c r="Z26" i="15"/>
  <c r="BG26" i="15" s="1"/>
  <c r="CN26" i="15" s="1"/>
  <c r="V26" i="15"/>
  <c r="BC26" i="15" s="1"/>
  <c r="CJ26" i="15" s="1"/>
  <c r="R26" i="15"/>
  <c r="AY26" i="15" s="1"/>
  <c r="CF26" i="15" s="1"/>
  <c r="N26" i="15"/>
  <c r="AU26" i="15" s="1"/>
  <c r="CB26" i="15" s="1"/>
  <c r="J26" i="15"/>
  <c r="AQ26" i="15" s="1"/>
  <c r="BX26" i="15" s="1"/>
  <c r="F26" i="15"/>
  <c r="AM26" i="15" s="1"/>
  <c r="BT26" i="15" s="1"/>
  <c r="Z25" i="15"/>
  <c r="BG25" i="15" s="1"/>
  <c r="CN25" i="15" s="1"/>
  <c r="V25" i="15"/>
  <c r="BC25" i="15" s="1"/>
  <c r="CJ25" i="15" s="1"/>
  <c r="R25" i="15"/>
  <c r="AY25" i="15" s="1"/>
  <c r="CF25" i="15" s="1"/>
  <c r="N25" i="15"/>
  <c r="AU25" i="15" s="1"/>
  <c r="CB25" i="15" s="1"/>
  <c r="J25" i="15"/>
  <c r="AQ25" i="15" s="1"/>
  <c r="BX25" i="15" s="1"/>
  <c r="F25" i="15"/>
  <c r="AM25" i="15" s="1"/>
  <c r="BT25" i="15" s="1"/>
  <c r="Z24" i="15"/>
  <c r="BG24" i="15" s="1"/>
  <c r="CN24" i="15" s="1"/>
  <c r="V24" i="15"/>
  <c r="BC24" i="15" s="1"/>
  <c r="CJ24" i="15" s="1"/>
  <c r="R24" i="15"/>
  <c r="AY24" i="15" s="1"/>
  <c r="CF24" i="15" s="1"/>
  <c r="N24" i="15"/>
  <c r="AU24" i="15" s="1"/>
  <c r="CB24" i="15" s="1"/>
  <c r="J24" i="15"/>
  <c r="AQ24" i="15" s="1"/>
  <c r="BX24" i="15" s="1"/>
  <c r="F24" i="15"/>
  <c r="AM24" i="15" s="1"/>
  <c r="BT24" i="15" s="1"/>
  <c r="Z23" i="15"/>
  <c r="BG23" i="15" s="1"/>
  <c r="CN23" i="15" s="1"/>
  <c r="V23" i="15"/>
  <c r="BC23" i="15" s="1"/>
  <c r="CJ23" i="15" s="1"/>
  <c r="R23" i="15"/>
  <c r="AY23" i="15" s="1"/>
  <c r="CF23" i="15" s="1"/>
  <c r="N23" i="15"/>
  <c r="AU23" i="15" s="1"/>
  <c r="CB23" i="15" s="1"/>
  <c r="J23" i="15"/>
  <c r="AQ23" i="15" s="1"/>
  <c r="BX23" i="15" s="1"/>
  <c r="F23" i="15"/>
  <c r="AM23" i="15" s="1"/>
  <c r="BT23" i="15" s="1"/>
  <c r="Z22" i="15"/>
  <c r="BG22" i="15" s="1"/>
  <c r="CN22" i="15" s="1"/>
  <c r="V22" i="15"/>
  <c r="BC22" i="15" s="1"/>
  <c r="CJ22" i="15" s="1"/>
  <c r="R22" i="15"/>
  <c r="AY22" i="15" s="1"/>
  <c r="CF22" i="15" s="1"/>
  <c r="N22" i="15"/>
  <c r="AU22" i="15" s="1"/>
  <c r="CB22" i="15" s="1"/>
  <c r="J22" i="15"/>
  <c r="AQ22" i="15" s="1"/>
  <c r="BX22" i="15" s="1"/>
  <c r="F22" i="15"/>
  <c r="AM22" i="15" s="1"/>
  <c r="BT22" i="15" s="1"/>
  <c r="Z21" i="15"/>
  <c r="BG21" i="15" s="1"/>
  <c r="CN21" i="15" s="1"/>
  <c r="V21" i="15"/>
  <c r="BC21" i="15" s="1"/>
  <c r="CJ21" i="15" s="1"/>
  <c r="R21" i="15"/>
  <c r="AY21" i="15" s="1"/>
  <c r="CF21" i="15" s="1"/>
  <c r="N21" i="15"/>
  <c r="AU21" i="15" s="1"/>
  <c r="CB21" i="15" s="1"/>
  <c r="J21" i="15"/>
  <c r="AQ21" i="15" s="1"/>
  <c r="BX21" i="15" s="1"/>
  <c r="F21" i="15"/>
  <c r="AM21" i="15" s="1"/>
  <c r="BT21" i="15" s="1"/>
  <c r="Z20" i="15"/>
  <c r="BG20" i="15" s="1"/>
  <c r="CN20" i="15" s="1"/>
  <c r="V20" i="15"/>
  <c r="BC20" i="15" s="1"/>
  <c r="CJ20" i="15" s="1"/>
  <c r="R20" i="15"/>
  <c r="AY20" i="15" s="1"/>
  <c r="CF20" i="15" s="1"/>
  <c r="N20" i="15"/>
  <c r="AU20" i="15" s="1"/>
  <c r="CB20" i="15" s="1"/>
  <c r="J20" i="15"/>
  <c r="AQ20" i="15" s="1"/>
  <c r="BX20" i="15" s="1"/>
  <c r="F20" i="15"/>
  <c r="AM20" i="15" s="1"/>
  <c r="BT20" i="15" s="1"/>
  <c r="Z19" i="15"/>
  <c r="BG19" i="15" s="1"/>
  <c r="CN19" i="15" s="1"/>
  <c r="V19" i="15"/>
  <c r="BC19" i="15" s="1"/>
  <c r="CJ19" i="15" s="1"/>
  <c r="R19" i="15"/>
  <c r="AY19" i="15" s="1"/>
  <c r="CF19" i="15" s="1"/>
  <c r="N19" i="15"/>
  <c r="AU19" i="15" s="1"/>
  <c r="CB19" i="15" s="1"/>
  <c r="J19" i="15"/>
  <c r="AQ19" i="15" s="1"/>
  <c r="BX19" i="15" s="1"/>
  <c r="F19" i="15"/>
  <c r="AM19" i="15" s="1"/>
  <c r="BT19" i="15" s="1"/>
  <c r="Z18" i="15"/>
  <c r="BG18" i="15" s="1"/>
  <c r="CN18" i="15" s="1"/>
  <c r="V18" i="15"/>
  <c r="BC18" i="15" s="1"/>
  <c r="CJ18" i="15" s="1"/>
  <c r="R18" i="15"/>
  <c r="AY18" i="15" s="1"/>
  <c r="CF18" i="15" s="1"/>
  <c r="N18" i="15"/>
  <c r="AU18" i="15" s="1"/>
  <c r="CB18" i="15" s="1"/>
  <c r="J18" i="15"/>
  <c r="AQ18" i="15" s="1"/>
  <c r="BX18" i="15" s="1"/>
  <c r="F18" i="15"/>
  <c r="AM18" i="15" s="1"/>
  <c r="BT18" i="15" s="1"/>
  <c r="Z17" i="15"/>
  <c r="BG17" i="15" s="1"/>
  <c r="CN17" i="15" s="1"/>
  <c r="V17" i="15"/>
  <c r="BC17" i="15" s="1"/>
  <c r="CJ17" i="15" s="1"/>
  <c r="R17" i="15"/>
  <c r="AY17" i="15" s="1"/>
  <c r="CF17" i="15" s="1"/>
  <c r="N17" i="15"/>
  <c r="AU17" i="15" s="1"/>
  <c r="CB17" i="15" s="1"/>
  <c r="J17" i="15"/>
  <c r="AQ17" i="15" s="1"/>
  <c r="BX17" i="15" s="1"/>
  <c r="F17" i="15"/>
  <c r="AM17" i="15" s="1"/>
  <c r="BT17" i="15" s="1"/>
  <c r="Z16" i="15"/>
  <c r="BG16" i="15" s="1"/>
  <c r="CN16" i="15" s="1"/>
  <c r="V16" i="15"/>
  <c r="BC16" i="15" s="1"/>
  <c r="CJ16" i="15" s="1"/>
  <c r="R16" i="15"/>
  <c r="AY16" i="15" s="1"/>
  <c r="CF16" i="15" s="1"/>
  <c r="N16" i="15"/>
  <c r="AU16" i="15" s="1"/>
  <c r="CB16" i="15" s="1"/>
  <c r="J16" i="15"/>
  <c r="AQ16" i="15" s="1"/>
  <c r="BX16" i="15" s="1"/>
  <c r="F16" i="15"/>
  <c r="AM16" i="15" s="1"/>
  <c r="BT16" i="15" s="1"/>
  <c r="Z15" i="15"/>
  <c r="BG15" i="15" s="1"/>
  <c r="CN15" i="15" s="1"/>
  <c r="V15" i="15"/>
  <c r="BC15" i="15" s="1"/>
  <c r="CJ15" i="15" s="1"/>
  <c r="R15" i="15"/>
  <c r="AY15" i="15" s="1"/>
  <c r="CF15" i="15" s="1"/>
  <c r="N15" i="15"/>
  <c r="AU15" i="15" s="1"/>
  <c r="CB15" i="15" s="1"/>
  <c r="J15" i="15"/>
  <c r="AQ15" i="15" s="1"/>
  <c r="BX15" i="15" s="1"/>
  <c r="F15" i="15"/>
  <c r="AM15" i="15" s="1"/>
  <c r="BT15" i="15" s="1"/>
  <c r="Z14" i="15"/>
  <c r="BG14" i="15" s="1"/>
  <c r="CN14" i="15" s="1"/>
  <c r="V14" i="15"/>
  <c r="BC14" i="15" s="1"/>
  <c r="CJ14" i="15" s="1"/>
  <c r="R14" i="15"/>
  <c r="AY14" i="15" s="1"/>
  <c r="CF14" i="15" s="1"/>
  <c r="N14" i="15"/>
  <c r="AU14" i="15" s="1"/>
  <c r="CB14" i="15" s="1"/>
  <c r="J14" i="15"/>
  <c r="AQ14" i="15" s="1"/>
  <c r="BX14" i="15" s="1"/>
  <c r="F14" i="15"/>
  <c r="AM14" i="15" s="1"/>
  <c r="BT14" i="15" s="1"/>
  <c r="Z13" i="15"/>
  <c r="BG13" i="15" s="1"/>
  <c r="CN13" i="15" s="1"/>
  <c r="V13" i="15"/>
  <c r="BC13" i="15" s="1"/>
  <c r="CJ13" i="15" s="1"/>
  <c r="R13" i="15"/>
  <c r="AY13" i="15" s="1"/>
  <c r="CF13" i="15" s="1"/>
  <c r="N13" i="15"/>
  <c r="AU13" i="15" s="1"/>
  <c r="CB13" i="15" s="1"/>
  <c r="J13" i="15"/>
  <c r="AQ13" i="15" s="1"/>
  <c r="BX13" i="15" s="1"/>
  <c r="F13" i="15"/>
  <c r="AM13" i="15" s="1"/>
  <c r="BT13" i="15" s="1"/>
  <c r="Z12" i="15"/>
  <c r="BG12" i="15" s="1"/>
  <c r="CN12" i="15" s="1"/>
  <c r="V12" i="15"/>
  <c r="BC12" i="15" s="1"/>
  <c r="CJ12" i="15" s="1"/>
  <c r="R12" i="15"/>
  <c r="AY12" i="15" s="1"/>
  <c r="CF12" i="15" s="1"/>
  <c r="N12" i="15"/>
  <c r="AU12" i="15" s="1"/>
  <c r="CB12" i="15" s="1"/>
  <c r="J12" i="15"/>
  <c r="AQ12" i="15" s="1"/>
  <c r="BX12" i="15" s="1"/>
  <c r="F12" i="15"/>
  <c r="AM12" i="15" s="1"/>
  <c r="BT12" i="15" s="1"/>
  <c r="Z11" i="15"/>
  <c r="BG11" i="15" s="1"/>
  <c r="CN11" i="15" s="1"/>
  <c r="V11" i="15"/>
  <c r="BC11" i="15" s="1"/>
  <c r="CJ11" i="15" s="1"/>
  <c r="R11" i="15"/>
  <c r="AY11" i="15" s="1"/>
  <c r="CF11" i="15" s="1"/>
  <c r="N11" i="15"/>
  <c r="AU11" i="15" s="1"/>
  <c r="CB11" i="15" s="1"/>
  <c r="J11" i="15"/>
  <c r="AQ11" i="15" s="1"/>
  <c r="BX11" i="15" s="1"/>
  <c r="F11" i="15"/>
  <c r="AM11" i="15" s="1"/>
  <c r="BT11" i="15" s="1"/>
  <c r="Z10" i="15"/>
  <c r="BG10" i="15" s="1"/>
  <c r="CN10" i="15" s="1"/>
  <c r="V10" i="15"/>
  <c r="BC10" i="15" s="1"/>
  <c r="CJ10" i="15" s="1"/>
  <c r="R10" i="15"/>
  <c r="AY10" i="15" s="1"/>
  <c r="CF10" i="15" s="1"/>
  <c r="N10" i="15"/>
  <c r="AU10" i="15" s="1"/>
  <c r="CB10" i="15" s="1"/>
  <c r="J10" i="15"/>
  <c r="AQ10" i="15" s="1"/>
  <c r="BX10" i="15" s="1"/>
  <c r="F10" i="15"/>
  <c r="AM10" i="15" s="1"/>
  <c r="BT10" i="15" s="1"/>
  <c r="Z9" i="15"/>
  <c r="BG9" i="15" s="1"/>
  <c r="CN9" i="15" s="1"/>
  <c r="V9" i="15"/>
  <c r="BC9" i="15" s="1"/>
  <c r="CJ9" i="15" s="1"/>
  <c r="R9" i="15"/>
  <c r="AY9" i="15" s="1"/>
  <c r="CF9" i="15" s="1"/>
  <c r="N9" i="15"/>
  <c r="AU9" i="15" s="1"/>
  <c r="CB9" i="15" s="1"/>
  <c r="J9" i="15"/>
  <c r="AQ9" i="15" s="1"/>
  <c r="BX9" i="15" s="1"/>
  <c r="F9" i="15"/>
  <c r="AM9" i="15" s="1"/>
  <c r="BT9" i="15" s="1"/>
  <c r="Z8" i="15"/>
  <c r="BG8" i="15" s="1"/>
  <c r="CN8" i="15" s="1"/>
  <c r="V8" i="15"/>
  <c r="BC8" i="15" s="1"/>
  <c r="CJ8" i="15" s="1"/>
  <c r="R8" i="15"/>
  <c r="AY8" i="15" s="1"/>
  <c r="CF8" i="15" s="1"/>
  <c r="N8" i="15"/>
  <c r="AU8" i="15" s="1"/>
  <c r="CB8" i="15" s="1"/>
  <c r="J8" i="15"/>
  <c r="AQ8" i="15" s="1"/>
  <c r="BX8" i="15" s="1"/>
  <c r="F8" i="15"/>
  <c r="AM8" i="15" s="1"/>
  <c r="BT8" i="15" s="1"/>
  <c r="Z7" i="15"/>
  <c r="BG7" i="15" s="1"/>
  <c r="CN7" i="15" s="1"/>
  <c r="V7" i="15"/>
  <c r="BC7" i="15" s="1"/>
  <c r="CJ7" i="15" s="1"/>
  <c r="R7" i="15"/>
  <c r="AY7" i="15" s="1"/>
  <c r="CF7" i="15" s="1"/>
  <c r="N7" i="15"/>
  <c r="AU7" i="15" s="1"/>
  <c r="CB7" i="15" s="1"/>
  <c r="J7" i="15"/>
  <c r="AQ7" i="15" s="1"/>
  <c r="BX7" i="15" s="1"/>
  <c r="F7" i="15"/>
  <c r="AM7" i="15" s="1"/>
  <c r="BT7" i="15" s="1"/>
  <c r="Z6" i="15"/>
  <c r="BG6" i="15" s="1"/>
  <c r="CN6" i="15" s="1"/>
  <c r="V6" i="15"/>
  <c r="BC6" i="15" s="1"/>
  <c r="CJ6" i="15" s="1"/>
  <c r="R6" i="15"/>
  <c r="AY6" i="15" s="1"/>
  <c r="CF6" i="15" s="1"/>
  <c r="N6" i="15"/>
  <c r="AU6" i="15" s="1"/>
  <c r="CB6" i="15" s="1"/>
  <c r="J6" i="15"/>
  <c r="AQ6" i="15" s="1"/>
  <c r="BX6" i="15" s="1"/>
  <c r="F6" i="15"/>
  <c r="AM6" i="15" s="1"/>
  <c r="BT6" i="15" s="1"/>
  <c r="Z5" i="15"/>
  <c r="BG5" i="15" s="1"/>
  <c r="CN5" i="15" s="1"/>
  <c r="V5" i="15"/>
  <c r="BC5" i="15" s="1"/>
  <c r="CJ5" i="15" s="1"/>
  <c r="X26" i="15"/>
  <c r="BE26" i="15" s="1"/>
  <c r="CL26" i="15" s="1"/>
  <c r="T26" i="15"/>
  <c r="BA26" i="15" s="1"/>
  <c r="CH26" i="15" s="1"/>
  <c r="P26" i="15"/>
  <c r="AW26" i="15" s="1"/>
  <c r="CD26" i="15" s="1"/>
  <c r="L26" i="15"/>
  <c r="AS26" i="15" s="1"/>
  <c r="BZ26" i="15" s="1"/>
  <c r="H26" i="15"/>
  <c r="AO26" i="15" s="1"/>
  <c r="BV26" i="15" s="1"/>
  <c r="D26" i="15"/>
  <c r="X25" i="15"/>
  <c r="BE25" i="15" s="1"/>
  <c r="CL25" i="15" s="1"/>
  <c r="T25" i="15"/>
  <c r="BA25" i="15" s="1"/>
  <c r="CH25" i="15" s="1"/>
  <c r="P25" i="15"/>
  <c r="AW25" i="15" s="1"/>
  <c r="CD25" i="15" s="1"/>
  <c r="L25" i="15"/>
  <c r="AS25" i="15" s="1"/>
  <c r="BZ25" i="15" s="1"/>
  <c r="H25" i="15"/>
  <c r="AO25" i="15" s="1"/>
  <c r="BV25" i="15" s="1"/>
  <c r="D25" i="15"/>
  <c r="X24" i="15"/>
  <c r="BE24" i="15" s="1"/>
  <c r="CL24" i="15" s="1"/>
  <c r="T24" i="15"/>
  <c r="BA24" i="15" s="1"/>
  <c r="CH24" i="15" s="1"/>
  <c r="P24" i="15"/>
  <c r="AW24" i="15" s="1"/>
  <c r="CD24" i="15" s="1"/>
  <c r="L24" i="15"/>
  <c r="AS24" i="15" s="1"/>
  <c r="BZ24" i="15" s="1"/>
  <c r="H24" i="15"/>
  <c r="AO24" i="15" s="1"/>
  <c r="BV24" i="15" s="1"/>
  <c r="D24" i="15"/>
  <c r="X23" i="15"/>
  <c r="BE23" i="15" s="1"/>
  <c r="CL23" i="15" s="1"/>
  <c r="T23" i="15"/>
  <c r="BA23" i="15" s="1"/>
  <c r="CH23" i="15" s="1"/>
  <c r="P23" i="15"/>
  <c r="AW23" i="15" s="1"/>
  <c r="CD23" i="15" s="1"/>
  <c r="L23" i="15"/>
  <c r="AS23" i="15" s="1"/>
  <c r="BZ23" i="15" s="1"/>
  <c r="H23" i="15"/>
  <c r="AO23" i="15" s="1"/>
  <c r="BV23" i="15" s="1"/>
  <c r="D23" i="15"/>
  <c r="X22" i="15"/>
  <c r="BE22" i="15" s="1"/>
  <c r="CL22" i="15" s="1"/>
  <c r="T22" i="15"/>
  <c r="BA22" i="15" s="1"/>
  <c r="CH22" i="15" s="1"/>
  <c r="P22" i="15"/>
  <c r="AW22" i="15" s="1"/>
  <c r="CD22" i="15" s="1"/>
  <c r="L22" i="15"/>
  <c r="AS22" i="15" s="1"/>
  <c r="BZ22" i="15" s="1"/>
  <c r="H22" i="15"/>
  <c r="AO22" i="15" s="1"/>
  <c r="BV22" i="15" s="1"/>
  <c r="D22" i="15"/>
  <c r="X21" i="15"/>
  <c r="BE21" i="15" s="1"/>
  <c r="CL21" i="15" s="1"/>
  <c r="T21" i="15"/>
  <c r="BA21" i="15" s="1"/>
  <c r="CH21" i="15" s="1"/>
  <c r="P21" i="15"/>
  <c r="AW21" i="15" s="1"/>
  <c r="CD21" i="15" s="1"/>
  <c r="L21" i="15"/>
  <c r="AS21" i="15" s="1"/>
  <c r="BZ21" i="15" s="1"/>
  <c r="H21" i="15"/>
  <c r="AO21" i="15" s="1"/>
  <c r="BV21" i="15" s="1"/>
  <c r="D21" i="15"/>
  <c r="X20" i="15"/>
  <c r="BE20" i="15" s="1"/>
  <c r="CL20" i="15" s="1"/>
  <c r="T20" i="15"/>
  <c r="BA20" i="15" s="1"/>
  <c r="CH20" i="15" s="1"/>
  <c r="P20" i="15"/>
  <c r="AW20" i="15" s="1"/>
  <c r="CD20" i="15" s="1"/>
  <c r="L20" i="15"/>
  <c r="AS20" i="15" s="1"/>
  <c r="BZ20" i="15" s="1"/>
  <c r="H20" i="15"/>
  <c r="AO20" i="15" s="1"/>
  <c r="BV20" i="15" s="1"/>
  <c r="D20" i="15"/>
  <c r="X19" i="15"/>
  <c r="BE19" i="15" s="1"/>
  <c r="CL19" i="15" s="1"/>
  <c r="T19" i="15"/>
  <c r="BA19" i="15" s="1"/>
  <c r="CH19" i="15" s="1"/>
  <c r="P19" i="15"/>
  <c r="AW19" i="15" s="1"/>
  <c r="CD19" i="15" s="1"/>
  <c r="L19" i="15"/>
  <c r="AS19" i="15" s="1"/>
  <c r="BZ19" i="15" s="1"/>
  <c r="H19" i="15"/>
  <c r="AO19" i="15" s="1"/>
  <c r="BV19" i="15" s="1"/>
  <c r="D19" i="15"/>
  <c r="X18" i="15"/>
  <c r="BE18" i="15" s="1"/>
  <c r="CL18" i="15" s="1"/>
  <c r="T18" i="15"/>
  <c r="BA18" i="15" s="1"/>
  <c r="CH18" i="15" s="1"/>
  <c r="P18" i="15"/>
  <c r="AW18" i="15" s="1"/>
  <c r="CD18" i="15" s="1"/>
  <c r="L18" i="15"/>
  <c r="AS18" i="15" s="1"/>
  <c r="BZ18" i="15" s="1"/>
  <c r="H18" i="15"/>
  <c r="AO18" i="15" s="1"/>
  <c r="BV18" i="15" s="1"/>
  <c r="D18" i="15"/>
  <c r="X17" i="15"/>
  <c r="BE17" i="15" s="1"/>
  <c r="CL17" i="15" s="1"/>
  <c r="T17" i="15"/>
  <c r="BA17" i="15" s="1"/>
  <c r="CH17" i="15" s="1"/>
  <c r="P17" i="15"/>
  <c r="AW17" i="15" s="1"/>
  <c r="CD17" i="15" s="1"/>
  <c r="L17" i="15"/>
  <c r="AS17" i="15" s="1"/>
  <c r="BZ17" i="15" s="1"/>
  <c r="H17" i="15"/>
  <c r="AO17" i="15" s="1"/>
  <c r="BV17" i="15" s="1"/>
  <c r="D17" i="15"/>
  <c r="X16" i="15"/>
  <c r="BE16" i="15" s="1"/>
  <c r="CL16" i="15" s="1"/>
  <c r="T16" i="15"/>
  <c r="BA16" i="15" s="1"/>
  <c r="CH16" i="15" s="1"/>
  <c r="P16" i="15"/>
  <c r="AW16" i="15" s="1"/>
  <c r="CD16" i="15" s="1"/>
  <c r="L16" i="15"/>
  <c r="AS16" i="15" s="1"/>
  <c r="BZ16" i="15" s="1"/>
  <c r="H16" i="15"/>
  <c r="AO16" i="15" s="1"/>
  <c r="BV16" i="15" s="1"/>
  <c r="D16" i="15"/>
  <c r="X15" i="15"/>
  <c r="BE15" i="15" s="1"/>
  <c r="CL15" i="15" s="1"/>
  <c r="T15" i="15"/>
  <c r="BA15" i="15" s="1"/>
  <c r="CH15" i="15" s="1"/>
  <c r="P15" i="15"/>
  <c r="AW15" i="15" s="1"/>
  <c r="CD15" i="15" s="1"/>
  <c r="L15" i="15"/>
  <c r="AS15" i="15" s="1"/>
  <c r="BZ15" i="15" s="1"/>
  <c r="H15" i="15"/>
  <c r="AO15" i="15" s="1"/>
  <c r="BV15" i="15" s="1"/>
  <c r="D15" i="15"/>
  <c r="X14" i="15"/>
  <c r="BE14" i="15" s="1"/>
  <c r="CL14" i="15" s="1"/>
  <c r="T14" i="15"/>
  <c r="BA14" i="15" s="1"/>
  <c r="CH14" i="15" s="1"/>
  <c r="P14" i="15"/>
  <c r="AW14" i="15" s="1"/>
  <c r="CD14" i="15" s="1"/>
  <c r="L14" i="15"/>
  <c r="AS14" i="15" s="1"/>
  <c r="BZ14" i="15" s="1"/>
  <c r="H14" i="15"/>
  <c r="AO14" i="15" s="1"/>
  <c r="BV14" i="15" s="1"/>
  <c r="D14" i="15"/>
  <c r="X13" i="15"/>
  <c r="BE13" i="15" s="1"/>
  <c r="CL13" i="15" s="1"/>
  <c r="T13" i="15"/>
  <c r="BA13" i="15" s="1"/>
  <c r="CH13" i="15" s="1"/>
  <c r="P13" i="15"/>
  <c r="AW13" i="15" s="1"/>
  <c r="CD13" i="15" s="1"/>
  <c r="L13" i="15"/>
  <c r="AS13" i="15" s="1"/>
  <c r="BZ13" i="15" s="1"/>
  <c r="H13" i="15"/>
  <c r="AO13" i="15" s="1"/>
  <c r="BV13" i="15" s="1"/>
  <c r="D13" i="15"/>
  <c r="X12" i="15"/>
  <c r="BE12" i="15" s="1"/>
  <c r="CL12" i="15" s="1"/>
  <c r="T12" i="15"/>
  <c r="BA12" i="15" s="1"/>
  <c r="CH12" i="15" s="1"/>
  <c r="P12" i="15"/>
  <c r="AW12" i="15" s="1"/>
  <c r="CD12" i="15" s="1"/>
  <c r="L12" i="15"/>
  <c r="AS12" i="15" s="1"/>
  <c r="BZ12" i="15" s="1"/>
  <c r="H12" i="15"/>
  <c r="AO12" i="15" s="1"/>
  <c r="BV12" i="15" s="1"/>
  <c r="D12" i="15"/>
  <c r="X11" i="15"/>
  <c r="BE11" i="15" s="1"/>
  <c r="CL11" i="15" s="1"/>
  <c r="T11" i="15"/>
  <c r="BA11" i="15" s="1"/>
  <c r="CH11" i="15" s="1"/>
  <c r="P11" i="15"/>
  <c r="AW11" i="15" s="1"/>
  <c r="CD11" i="15" s="1"/>
  <c r="L11" i="15"/>
  <c r="AS11" i="15" s="1"/>
  <c r="BZ11" i="15" s="1"/>
  <c r="H11" i="15"/>
  <c r="AO11" i="15" s="1"/>
  <c r="BV11" i="15" s="1"/>
  <c r="D11" i="15"/>
  <c r="X10" i="15"/>
  <c r="BE10" i="15" s="1"/>
  <c r="CL10" i="15" s="1"/>
  <c r="T10" i="15"/>
  <c r="BA10" i="15" s="1"/>
  <c r="CH10" i="15" s="1"/>
  <c r="P10" i="15"/>
  <c r="AW10" i="15" s="1"/>
  <c r="CD10" i="15" s="1"/>
  <c r="L10" i="15"/>
  <c r="AS10" i="15" s="1"/>
  <c r="BZ10" i="15" s="1"/>
  <c r="H10" i="15"/>
  <c r="AO10" i="15" s="1"/>
  <c r="BV10" i="15" s="1"/>
  <c r="D10" i="15"/>
  <c r="X9" i="15"/>
  <c r="BE9" i="15" s="1"/>
  <c r="CL9" i="15" s="1"/>
  <c r="T9" i="15"/>
  <c r="BA9" i="15" s="1"/>
  <c r="CH9" i="15" s="1"/>
  <c r="P9" i="15"/>
  <c r="AW9" i="15" s="1"/>
  <c r="CD9" i="15" s="1"/>
  <c r="L9" i="15"/>
  <c r="AS9" i="15" s="1"/>
  <c r="BZ9" i="15" s="1"/>
  <c r="H9" i="15"/>
  <c r="AO9" i="15" s="1"/>
  <c r="BV9" i="15" s="1"/>
  <c r="D9" i="15"/>
  <c r="X8" i="15"/>
  <c r="BE8" i="15" s="1"/>
  <c r="CL8" i="15" s="1"/>
  <c r="T8" i="15"/>
  <c r="BA8" i="15" s="1"/>
  <c r="CH8" i="15" s="1"/>
  <c r="P8" i="15"/>
  <c r="AW8" i="15" s="1"/>
  <c r="CD8" i="15" s="1"/>
  <c r="L8" i="15"/>
  <c r="AS8" i="15" s="1"/>
  <c r="BZ8" i="15" s="1"/>
  <c r="H8" i="15"/>
  <c r="AO8" i="15" s="1"/>
  <c r="BV8" i="15" s="1"/>
  <c r="D8" i="15"/>
  <c r="X7" i="15"/>
  <c r="BE7" i="15" s="1"/>
  <c r="CL7" i="15" s="1"/>
  <c r="T7" i="15"/>
  <c r="BA7" i="15" s="1"/>
  <c r="CH7" i="15" s="1"/>
  <c r="P7" i="15"/>
  <c r="AW7" i="15" s="1"/>
  <c r="CD7" i="15" s="1"/>
  <c r="L7" i="15"/>
  <c r="AS7" i="15" s="1"/>
  <c r="BZ7" i="15" s="1"/>
  <c r="H7" i="15"/>
  <c r="AO7" i="15" s="1"/>
  <c r="BV7" i="15" s="1"/>
  <c r="D7" i="15"/>
  <c r="X6" i="15"/>
  <c r="BE6" i="15" s="1"/>
  <c r="CL6" i="15" s="1"/>
  <c r="T6" i="15"/>
  <c r="BA6" i="15" s="1"/>
  <c r="CH6" i="15" s="1"/>
  <c r="P6" i="15"/>
  <c r="AW6" i="15" s="1"/>
  <c r="CD6" i="15" s="1"/>
  <c r="L6" i="15"/>
  <c r="AS6" i="15" s="1"/>
  <c r="BZ6" i="15" s="1"/>
  <c r="H6" i="15"/>
  <c r="AO6" i="15" s="1"/>
  <c r="BV6" i="15" s="1"/>
  <c r="D6" i="15"/>
  <c r="X5" i="15"/>
  <c r="BE5" i="15" s="1"/>
  <c r="CL5" i="15" s="1"/>
  <c r="O3" i="15"/>
  <c r="AA3" i="15"/>
  <c r="S4" i="15"/>
  <c r="AZ4" i="15" s="1"/>
  <c r="CG4" i="15" s="1"/>
  <c r="G5" i="15"/>
  <c r="AN5" i="15" s="1"/>
  <c r="BU5" i="15" s="1"/>
  <c r="Y5" i="15"/>
  <c r="BF5" i="15" s="1"/>
  <c r="CM5" i="15" s="1"/>
  <c r="Q7" i="15"/>
  <c r="AX7" i="15" s="1"/>
  <c r="CE7" i="15" s="1"/>
  <c r="I9" i="15"/>
  <c r="AP9" i="15" s="1"/>
  <c r="BW9" i="15" s="1"/>
  <c r="Q10" i="15"/>
  <c r="AX10" i="15" s="1"/>
  <c r="CE10" i="15" s="1"/>
  <c r="Y11" i="15"/>
  <c r="BF11" i="15" s="1"/>
  <c r="CM11" i="15" s="1"/>
  <c r="I13" i="15"/>
  <c r="AP13" i="15" s="1"/>
  <c r="BW13" i="15" s="1"/>
  <c r="Q14" i="15"/>
  <c r="AX14" i="15" s="1"/>
  <c r="CE14" i="15" s="1"/>
  <c r="Q15" i="15"/>
  <c r="AX15" i="15" s="1"/>
  <c r="CE15" i="15" s="1"/>
  <c r="Q16" i="15"/>
  <c r="AX16" i="15" s="1"/>
  <c r="CE16" i="15" s="1"/>
  <c r="Q17" i="15"/>
  <c r="AX17" i="15" s="1"/>
  <c r="CE17" i="15" s="1"/>
  <c r="Q18" i="15"/>
  <c r="AX18" i="15" s="1"/>
  <c r="CE18" i="15" s="1"/>
  <c r="Q19" i="15"/>
  <c r="AX19" i="15" s="1"/>
  <c r="CE19" i="15" s="1"/>
  <c r="Q20" i="15"/>
  <c r="AX20" i="15" s="1"/>
  <c r="CE20" i="15" s="1"/>
  <c r="Q21" i="15"/>
  <c r="AX21" i="15" s="1"/>
  <c r="CE21" i="15" s="1"/>
  <c r="Q22" i="15"/>
  <c r="AX22" i="15" s="1"/>
  <c r="CE22" i="15" s="1"/>
  <c r="Q23" i="15"/>
  <c r="AX23" i="15" s="1"/>
  <c r="CE23" i="15" s="1"/>
  <c r="Q24" i="15"/>
  <c r="AX24" i="15" s="1"/>
  <c r="CE24" i="15" s="1"/>
  <c r="I25" i="15"/>
  <c r="AP25" i="15" s="1"/>
  <c r="BW25" i="15" s="1"/>
  <c r="I26" i="15"/>
  <c r="AP26" i="15" s="1"/>
  <c r="BW26" i="15" s="1"/>
  <c r="Y26" i="15"/>
  <c r="BF26" i="15" s="1"/>
  <c r="CM26" i="15" s="1"/>
  <c r="E3" i="15"/>
  <c r="I3" i="15"/>
  <c r="M3" i="15"/>
  <c r="Q3" i="15"/>
  <c r="U3" i="15"/>
  <c r="Y3" i="15"/>
  <c r="E4" i="15"/>
  <c r="AL4" i="15" s="1"/>
  <c r="BS4" i="15" s="1"/>
  <c r="I4" i="15"/>
  <c r="AP4" i="15" s="1"/>
  <c r="BW4" i="15" s="1"/>
  <c r="M4" i="15"/>
  <c r="AT4" i="15" s="1"/>
  <c r="CA4" i="15" s="1"/>
  <c r="Q4" i="15"/>
  <c r="AX4" i="15" s="1"/>
  <c r="CE4" i="15" s="1"/>
  <c r="U4" i="15"/>
  <c r="BB4" i="15" s="1"/>
  <c r="CI4" i="15" s="1"/>
  <c r="Y4" i="15"/>
  <c r="BF4" i="15" s="1"/>
  <c r="CM4" i="15" s="1"/>
  <c r="E5" i="15"/>
  <c r="AL5" i="15" s="1"/>
  <c r="BS5" i="15" s="1"/>
  <c r="I5" i="15"/>
  <c r="AP5" i="15" s="1"/>
  <c r="BW5" i="15" s="1"/>
  <c r="M5" i="15"/>
  <c r="AT5" i="15" s="1"/>
  <c r="CA5" i="15" s="1"/>
  <c r="Q5" i="15"/>
  <c r="AX5" i="15" s="1"/>
  <c r="CE5" i="15" s="1"/>
  <c r="U5" i="15"/>
  <c r="BB5" i="15" s="1"/>
  <c r="CI5" i="15" s="1"/>
  <c r="E6" i="15"/>
  <c r="AL6" i="15" s="1"/>
  <c r="BS6" i="15" s="1"/>
  <c r="M6" i="15"/>
  <c r="AT6" i="15" s="1"/>
  <c r="CA6" i="15" s="1"/>
  <c r="U6" i="15"/>
  <c r="BB6" i="15" s="1"/>
  <c r="CI6" i="15" s="1"/>
  <c r="E7" i="15"/>
  <c r="AL7" i="15" s="1"/>
  <c r="BS7" i="15" s="1"/>
  <c r="M7" i="15"/>
  <c r="AT7" i="15" s="1"/>
  <c r="CA7" i="15" s="1"/>
  <c r="U7" i="15"/>
  <c r="BB7" i="15" s="1"/>
  <c r="CI7" i="15" s="1"/>
  <c r="E8" i="15"/>
  <c r="AL8" i="15" s="1"/>
  <c r="BS8" i="15" s="1"/>
  <c r="M8" i="15"/>
  <c r="AT8" i="15" s="1"/>
  <c r="CA8" i="15" s="1"/>
  <c r="U8" i="15"/>
  <c r="BB8" i="15" s="1"/>
  <c r="CI8" i="15" s="1"/>
  <c r="E9" i="15"/>
  <c r="AL9" i="15" s="1"/>
  <c r="BS9" i="15" s="1"/>
  <c r="M9" i="15"/>
  <c r="AT9" i="15" s="1"/>
  <c r="CA9" i="15" s="1"/>
  <c r="U9" i="15"/>
  <c r="BB9" i="15" s="1"/>
  <c r="CI9" i="15" s="1"/>
  <c r="E10" i="15"/>
  <c r="AL10" i="15" s="1"/>
  <c r="BS10" i="15" s="1"/>
  <c r="M10" i="15"/>
  <c r="AT10" i="15" s="1"/>
  <c r="CA10" i="15" s="1"/>
  <c r="U10" i="15"/>
  <c r="BB10" i="15" s="1"/>
  <c r="CI10" i="15" s="1"/>
  <c r="E11" i="15"/>
  <c r="AL11" i="15" s="1"/>
  <c r="BS11" i="15" s="1"/>
  <c r="M11" i="15"/>
  <c r="AT11" i="15" s="1"/>
  <c r="CA11" i="15" s="1"/>
  <c r="U11" i="15"/>
  <c r="BB11" i="15" s="1"/>
  <c r="CI11" i="15" s="1"/>
  <c r="E12" i="15"/>
  <c r="AL12" i="15" s="1"/>
  <c r="BS12" i="15" s="1"/>
  <c r="M12" i="15"/>
  <c r="AT12" i="15" s="1"/>
  <c r="CA12" i="15" s="1"/>
  <c r="U12" i="15"/>
  <c r="BB12" i="15" s="1"/>
  <c r="CI12" i="15" s="1"/>
  <c r="E13" i="15"/>
  <c r="AL13" i="15" s="1"/>
  <c r="BS13" i="15" s="1"/>
  <c r="M13" i="15"/>
  <c r="AT13" i="15" s="1"/>
  <c r="CA13" i="15" s="1"/>
  <c r="U13" i="15"/>
  <c r="BB13" i="15" s="1"/>
  <c r="CI13" i="15" s="1"/>
  <c r="E14" i="15"/>
  <c r="AL14" i="15" s="1"/>
  <c r="BS14" i="15" s="1"/>
  <c r="M14" i="15"/>
  <c r="AT14" i="15" s="1"/>
  <c r="CA14" i="15" s="1"/>
  <c r="U14" i="15"/>
  <c r="BB14" i="15" s="1"/>
  <c r="CI14" i="15" s="1"/>
  <c r="E15" i="15"/>
  <c r="AL15" i="15" s="1"/>
  <c r="BS15" i="15" s="1"/>
  <c r="M15" i="15"/>
  <c r="AT15" i="15" s="1"/>
  <c r="CA15" i="15" s="1"/>
  <c r="U15" i="15"/>
  <c r="BB15" i="15" s="1"/>
  <c r="CI15" i="15" s="1"/>
  <c r="E16" i="15"/>
  <c r="AL16" i="15" s="1"/>
  <c r="BS16" i="15" s="1"/>
  <c r="M16" i="15"/>
  <c r="AT16" i="15" s="1"/>
  <c r="CA16" i="15" s="1"/>
  <c r="U16" i="15"/>
  <c r="BB16" i="15" s="1"/>
  <c r="CI16" i="15" s="1"/>
  <c r="E17" i="15"/>
  <c r="AL17" i="15" s="1"/>
  <c r="BS17" i="15" s="1"/>
  <c r="M17" i="15"/>
  <c r="AT17" i="15" s="1"/>
  <c r="CA17" i="15" s="1"/>
  <c r="U17" i="15"/>
  <c r="BB17" i="15" s="1"/>
  <c r="CI17" i="15" s="1"/>
  <c r="E18" i="15"/>
  <c r="AL18" i="15" s="1"/>
  <c r="BS18" i="15" s="1"/>
  <c r="M18" i="15"/>
  <c r="AT18" i="15" s="1"/>
  <c r="CA18" i="15" s="1"/>
  <c r="U18" i="15"/>
  <c r="BB18" i="15" s="1"/>
  <c r="CI18" i="15" s="1"/>
  <c r="E19" i="15"/>
  <c r="AL19" i="15" s="1"/>
  <c r="BS19" i="15" s="1"/>
  <c r="M19" i="15"/>
  <c r="AT19" i="15" s="1"/>
  <c r="CA19" i="15" s="1"/>
  <c r="U19" i="15"/>
  <c r="BB19" i="15" s="1"/>
  <c r="CI19" i="15" s="1"/>
  <c r="E20" i="15"/>
  <c r="AL20" i="15" s="1"/>
  <c r="BS20" i="15" s="1"/>
  <c r="M20" i="15"/>
  <c r="AT20" i="15" s="1"/>
  <c r="CA20" i="15" s="1"/>
  <c r="U20" i="15"/>
  <c r="BB20" i="15" s="1"/>
  <c r="CI20" i="15" s="1"/>
  <c r="E21" i="15"/>
  <c r="AL21" i="15" s="1"/>
  <c r="BS21" i="15" s="1"/>
  <c r="M21" i="15"/>
  <c r="AT21" i="15" s="1"/>
  <c r="CA21" i="15" s="1"/>
  <c r="U21" i="15"/>
  <c r="BB21" i="15" s="1"/>
  <c r="CI21" i="15" s="1"/>
  <c r="E22" i="15"/>
  <c r="AL22" i="15" s="1"/>
  <c r="BS22" i="15" s="1"/>
  <c r="M22" i="15"/>
  <c r="AT22" i="15" s="1"/>
  <c r="CA22" i="15" s="1"/>
  <c r="U22" i="15"/>
  <c r="BB22" i="15" s="1"/>
  <c r="CI22" i="15" s="1"/>
  <c r="E23" i="15"/>
  <c r="AL23" i="15" s="1"/>
  <c r="BS23" i="15" s="1"/>
  <c r="M23" i="15"/>
  <c r="AT23" i="15" s="1"/>
  <c r="CA23" i="15" s="1"/>
  <c r="U23" i="15"/>
  <c r="BB23" i="15" s="1"/>
  <c r="CI23" i="15" s="1"/>
  <c r="E24" i="15"/>
  <c r="AL24" i="15" s="1"/>
  <c r="BS24" i="15" s="1"/>
  <c r="M24" i="15"/>
  <c r="AT24" i="15" s="1"/>
  <c r="CA24" i="15" s="1"/>
  <c r="U24" i="15"/>
  <c r="BB24" i="15" s="1"/>
  <c r="CI24" i="15" s="1"/>
  <c r="E25" i="15"/>
  <c r="AL25" i="15" s="1"/>
  <c r="BS25" i="15" s="1"/>
  <c r="M25" i="15"/>
  <c r="AT25" i="15" s="1"/>
  <c r="CA25" i="15" s="1"/>
  <c r="U25" i="15"/>
  <c r="BB25" i="15" s="1"/>
  <c r="CI25" i="15" s="1"/>
  <c r="E26" i="15"/>
  <c r="AL26" i="15" s="1"/>
  <c r="BS26" i="15" s="1"/>
  <c r="M26" i="15"/>
  <c r="AT26" i="15" s="1"/>
  <c r="CA26" i="15" s="1"/>
  <c r="U26" i="15"/>
  <c r="BB26" i="15" s="1"/>
  <c r="CI26" i="15" s="1"/>
  <c r="G3" i="15"/>
  <c r="W3" i="15"/>
  <c r="K4" i="15"/>
  <c r="AR4" i="15" s="1"/>
  <c r="BY4" i="15" s="1"/>
  <c r="W4" i="15"/>
  <c r="BD4" i="15" s="1"/>
  <c r="CK4" i="15" s="1"/>
  <c r="K5" i="15"/>
  <c r="AR5" i="15" s="1"/>
  <c r="BY5" i="15" s="1"/>
  <c r="S5" i="15"/>
  <c r="AZ5" i="15" s="1"/>
  <c r="CG5" i="15" s="1"/>
  <c r="I6" i="15"/>
  <c r="AP6" i="15" s="1"/>
  <c r="BW6" i="15" s="1"/>
  <c r="Y6" i="15"/>
  <c r="BF6" i="15" s="1"/>
  <c r="CM6" i="15" s="1"/>
  <c r="Y7" i="15"/>
  <c r="BF7" i="15" s="1"/>
  <c r="CM7" i="15" s="1"/>
  <c r="Q8" i="15"/>
  <c r="AX8" i="15" s="1"/>
  <c r="CE8" i="15" s="1"/>
  <c r="Q9" i="15"/>
  <c r="AX9" i="15" s="1"/>
  <c r="CE9" i="15" s="1"/>
  <c r="I10" i="15"/>
  <c r="AP10" i="15" s="1"/>
  <c r="BW10" i="15" s="1"/>
  <c r="I11" i="15"/>
  <c r="AP11" i="15" s="1"/>
  <c r="BW11" i="15" s="1"/>
  <c r="I12" i="15"/>
  <c r="AP12" i="15" s="1"/>
  <c r="BW12" i="15" s="1"/>
  <c r="Y12" i="15"/>
  <c r="BF12" i="15" s="1"/>
  <c r="CM12" i="15" s="1"/>
  <c r="Y13" i="15"/>
  <c r="BF13" i="15" s="1"/>
  <c r="CM13" i="15" s="1"/>
  <c r="I15" i="15"/>
  <c r="AP15" i="15" s="1"/>
  <c r="BW15" i="15" s="1"/>
  <c r="Y15" i="15"/>
  <c r="BF15" i="15" s="1"/>
  <c r="CM15" i="15" s="1"/>
  <c r="Y16" i="15"/>
  <c r="BF16" i="15" s="1"/>
  <c r="CM16" i="15" s="1"/>
  <c r="I18" i="15"/>
  <c r="AP18" i="15" s="1"/>
  <c r="BW18" i="15" s="1"/>
  <c r="I19" i="15"/>
  <c r="AP19" i="15" s="1"/>
  <c r="BW19" i="15" s="1"/>
  <c r="I20" i="15"/>
  <c r="AP20" i="15" s="1"/>
  <c r="BW20" i="15" s="1"/>
  <c r="I21" i="15"/>
  <c r="AP21" i="15" s="1"/>
  <c r="BW21" i="15" s="1"/>
  <c r="Y21" i="15"/>
  <c r="BF21" i="15" s="1"/>
  <c r="CM21" i="15" s="1"/>
  <c r="I23" i="15"/>
  <c r="AP23" i="15" s="1"/>
  <c r="BW23" i="15" s="1"/>
  <c r="Y23" i="15"/>
  <c r="BF23" i="15" s="1"/>
  <c r="CM23" i="15" s="1"/>
  <c r="Q25" i="15"/>
  <c r="AX25" i="15" s="1"/>
  <c r="CE25" i="15" s="1"/>
  <c r="F3" i="15"/>
  <c r="J3" i="15"/>
  <c r="N3" i="15"/>
  <c r="R3" i="15"/>
  <c r="V3" i="15"/>
  <c r="Z3" i="15"/>
  <c r="F4" i="15"/>
  <c r="AM4" i="15" s="1"/>
  <c r="BT4" i="15" s="1"/>
  <c r="J4" i="15"/>
  <c r="AQ4" i="15" s="1"/>
  <c r="BX4" i="15" s="1"/>
  <c r="N4" i="15"/>
  <c r="AU4" i="15" s="1"/>
  <c r="CB4" i="15" s="1"/>
  <c r="R4" i="15"/>
  <c r="AY4" i="15" s="1"/>
  <c r="CF4" i="15" s="1"/>
  <c r="V4" i="15"/>
  <c r="BC4" i="15" s="1"/>
  <c r="CJ4" i="15" s="1"/>
  <c r="Z4" i="15"/>
  <c r="BG4" i="15" s="1"/>
  <c r="CN4" i="15" s="1"/>
  <c r="F5" i="15"/>
  <c r="AM5" i="15" s="1"/>
  <c r="BT5" i="15" s="1"/>
  <c r="J5" i="15"/>
  <c r="AQ5" i="15" s="1"/>
  <c r="BX5" i="15" s="1"/>
  <c r="N5" i="15"/>
  <c r="AU5" i="15" s="1"/>
  <c r="CB5" i="15" s="1"/>
  <c r="R5" i="15"/>
  <c r="AY5" i="15" s="1"/>
  <c r="CF5" i="15" s="1"/>
  <c r="W5" i="15"/>
  <c r="BD5" i="15" s="1"/>
  <c r="CK5" i="15" s="1"/>
  <c r="G6" i="15"/>
  <c r="AN6" i="15" s="1"/>
  <c r="BU6" i="15" s="1"/>
  <c r="O6" i="15"/>
  <c r="AV6" i="15" s="1"/>
  <c r="CC6" i="15" s="1"/>
  <c r="W6" i="15"/>
  <c r="BD6" i="15" s="1"/>
  <c r="CK6" i="15" s="1"/>
  <c r="G7" i="15"/>
  <c r="AN7" i="15" s="1"/>
  <c r="BU7" i="15" s="1"/>
  <c r="O7" i="15"/>
  <c r="AV7" i="15" s="1"/>
  <c r="CC7" i="15" s="1"/>
  <c r="W7" i="15"/>
  <c r="BD7" i="15" s="1"/>
  <c r="CK7" i="15" s="1"/>
  <c r="G8" i="15"/>
  <c r="AN8" i="15" s="1"/>
  <c r="BU8" i="15" s="1"/>
  <c r="O8" i="15"/>
  <c r="AV8" i="15" s="1"/>
  <c r="CC8" i="15" s="1"/>
  <c r="W8" i="15"/>
  <c r="BD8" i="15" s="1"/>
  <c r="CK8" i="15" s="1"/>
  <c r="G9" i="15"/>
  <c r="AN9" i="15" s="1"/>
  <c r="BU9" i="15" s="1"/>
  <c r="O9" i="15"/>
  <c r="AV9" i="15" s="1"/>
  <c r="CC9" i="15" s="1"/>
  <c r="W9" i="15"/>
  <c r="BD9" i="15" s="1"/>
  <c r="CK9" i="15" s="1"/>
  <c r="G10" i="15"/>
  <c r="AN10" i="15" s="1"/>
  <c r="BU10" i="15" s="1"/>
  <c r="O10" i="15"/>
  <c r="AV10" i="15" s="1"/>
  <c r="CC10" i="15" s="1"/>
  <c r="W10" i="15"/>
  <c r="BD10" i="15" s="1"/>
  <c r="CK10" i="15" s="1"/>
  <c r="G11" i="15"/>
  <c r="AN11" i="15" s="1"/>
  <c r="BU11" i="15" s="1"/>
  <c r="O11" i="15"/>
  <c r="AV11" i="15" s="1"/>
  <c r="CC11" i="15" s="1"/>
  <c r="W11" i="15"/>
  <c r="BD11" i="15" s="1"/>
  <c r="CK11" i="15" s="1"/>
  <c r="G12" i="15"/>
  <c r="AN12" i="15" s="1"/>
  <c r="BU12" i="15" s="1"/>
  <c r="O12" i="15"/>
  <c r="AV12" i="15" s="1"/>
  <c r="CC12" i="15" s="1"/>
  <c r="W12" i="15"/>
  <c r="BD12" i="15" s="1"/>
  <c r="CK12" i="15" s="1"/>
  <c r="G13" i="15"/>
  <c r="AN13" i="15" s="1"/>
  <c r="BU13" i="15" s="1"/>
  <c r="O13" i="15"/>
  <c r="AV13" i="15" s="1"/>
  <c r="CC13" i="15" s="1"/>
  <c r="W13" i="15"/>
  <c r="BD13" i="15" s="1"/>
  <c r="CK13" i="15" s="1"/>
  <c r="G14" i="15"/>
  <c r="AN14" i="15" s="1"/>
  <c r="BU14" i="15" s="1"/>
  <c r="O14" i="15"/>
  <c r="AV14" i="15" s="1"/>
  <c r="CC14" i="15" s="1"/>
  <c r="W14" i="15"/>
  <c r="BD14" i="15" s="1"/>
  <c r="CK14" i="15" s="1"/>
  <c r="G15" i="15"/>
  <c r="AN15" i="15" s="1"/>
  <c r="BU15" i="15" s="1"/>
  <c r="O15" i="15"/>
  <c r="AV15" i="15" s="1"/>
  <c r="CC15" i="15" s="1"/>
  <c r="W15" i="15"/>
  <c r="BD15" i="15" s="1"/>
  <c r="CK15" i="15" s="1"/>
  <c r="G16" i="15"/>
  <c r="AN16" i="15" s="1"/>
  <c r="BU16" i="15" s="1"/>
  <c r="O16" i="15"/>
  <c r="AV16" i="15" s="1"/>
  <c r="CC16" i="15" s="1"/>
  <c r="W16" i="15"/>
  <c r="BD16" i="15" s="1"/>
  <c r="CK16" i="15" s="1"/>
  <c r="G17" i="15"/>
  <c r="AN17" i="15" s="1"/>
  <c r="BU17" i="15" s="1"/>
  <c r="O17" i="15"/>
  <c r="AV17" i="15" s="1"/>
  <c r="CC17" i="15" s="1"/>
  <c r="W17" i="15"/>
  <c r="BD17" i="15" s="1"/>
  <c r="CK17" i="15" s="1"/>
  <c r="G18" i="15"/>
  <c r="AN18" i="15" s="1"/>
  <c r="BU18" i="15" s="1"/>
  <c r="O18" i="15"/>
  <c r="AV18" i="15" s="1"/>
  <c r="CC18" i="15" s="1"/>
  <c r="W18" i="15"/>
  <c r="BD18" i="15" s="1"/>
  <c r="CK18" i="15" s="1"/>
  <c r="G19" i="15"/>
  <c r="AN19" i="15" s="1"/>
  <c r="BU19" i="15" s="1"/>
  <c r="O19" i="15"/>
  <c r="AV19" i="15" s="1"/>
  <c r="CC19" i="15" s="1"/>
  <c r="W19" i="15"/>
  <c r="BD19" i="15" s="1"/>
  <c r="CK19" i="15" s="1"/>
  <c r="G20" i="15"/>
  <c r="AN20" i="15" s="1"/>
  <c r="BU20" i="15" s="1"/>
  <c r="O20" i="15"/>
  <c r="AV20" i="15" s="1"/>
  <c r="CC20" i="15" s="1"/>
  <c r="W20" i="15"/>
  <c r="BD20" i="15" s="1"/>
  <c r="CK20" i="15" s="1"/>
  <c r="G21" i="15"/>
  <c r="AN21" i="15" s="1"/>
  <c r="BU21" i="15" s="1"/>
  <c r="O21" i="15"/>
  <c r="AV21" i="15" s="1"/>
  <c r="CC21" i="15" s="1"/>
  <c r="W21" i="15"/>
  <c r="BD21" i="15" s="1"/>
  <c r="CK21" i="15" s="1"/>
  <c r="G22" i="15"/>
  <c r="AN22" i="15" s="1"/>
  <c r="BU22" i="15" s="1"/>
  <c r="O22" i="15"/>
  <c r="AV22" i="15" s="1"/>
  <c r="CC22" i="15" s="1"/>
  <c r="W22" i="15"/>
  <c r="BD22" i="15" s="1"/>
  <c r="CK22" i="15" s="1"/>
  <c r="G23" i="15"/>
  <c r="AN23" i="15" s="1"/>
  <c r="BU23" i="15" s="1"/>
  <c r="O23" i="15"/>
  <c r="AV23" i="15" s="1"/>
  <c r="CC23" i="15" s="1"/>
  <c r="W23" i="15"/>
  <c r="BD23" i="15" s="1"/>
  <c r="CK23" i="15" s="1"/>
  <c r="G24" i="15"/>
  <c r="AN24" i="15" s="1"/>
  <c r="BU24" i="15" s="1"/>
  <c r="O24" i="15"/>
  <c r="AV24" i="15" s="1"/>
  <c r="CC24" i="15" s="1"/>
  <c r="W24" i="15"/>
  <c r="BD24" i="15" s="1"/>
  <c r="CK24" i="15" s="1"/>
  <c r="G25" i="15"/>
  <c r="AN25" i="15" s="1"/>
  <c r="BU25" i="15" s="1"/>
  <c r="O25" i="15"/>
  <c r="AV25" i="15" s="1"/>
  <c r="CC25" i="15" s="1"/>
  <c r="W25" i="15"/>
  <c r="BD25" i="15" s="1"/>
  <c r="CK25" i="15" s="1"/>
  <c r="G26" i="15"/>
  <c r="AN26" i="15" s="1"/>
  <c r="BU26" i="15" s="1"/>
  <c r="O26" i="15"/>
  <c r="AV26" i="15" s="1"/>
  <c r="CC26" i="15" s="1"/>
  <c r="W26" i="15"/>
  <c r="BD26" i="15" s="1"/>
  <c r="CK26" i="15" s="1"/>
  <c r="F32" i="15"/>
  <c r="AM32" i="15" s="1"/>
  <c r="BT32" i="15" s="1"/>
  <c r="J32" i="15"/>
  <c r="AQ32" i="15" s="1"/>
  <c r="BX32" i="15" s="1"/>
  <c r="N32" i="15"/>
  <c r="AU32" i="15" s="1"/>
  <c r="CB32" i="15" s="1"/>
  <c r="R32" i="15"/>
  <c r="AY32" i="15" s="1"/>
  <c r="CF32" i="15" s="1"/>
  <c r="V32" i="15"/>
  <c r="BC32" i="15" s="1"/>
  <c r="CJ32" i="15" s="1"/>
  <c r="Z32" i="15"/>
  <c r="BG32" i="15" s="1"/>
  <c r="CN32" i="15" s="1"/>
  <c r="G32" i="15"/>
  <c r="AN32" i="15" s="1"/>
  <c r="BU32" i="15" s="1"/>
  <c r="K32" i="15"/>
  <c r="AR32" i="15" s="1"/>
  <c r="BY32" i="15" s="1"/>
  <c r="O32" i="15"/>
  <c r="AV32" i="15" s="1"/>
  <c r="CC32" i="15" s="1"/>
  <c r="S32" i="15"/>
  <c r="AZ32" i="15" s="1"/>
  <c r="CG32" i="15" s="1"/>
  <c r="W32" i="15"/>
  <c r="BD32" i="15" s="1"/>
  <c r="CK32" i="15" s="1"/>
  <c r="AA32" i="15"/>
  <c r="BH32" i="15" s="1"/>
  <c r="CO32" i="15" s="1"/>
  <c r="D32" i="15"/>
  <c r="AK32" i="15" s="1"/>
  <c r="BR32" i="15" s="1"/>
  <c r="H32" i="15"/>
  <c r="AO32" i="15" s="1"/>
  <c r="BV32" i="15" s="1"/>
  <c r="L32" i="15"/>
  <c r="AS32" i="15" s="1"/>
  <c r="BZ32" i="15" s="1"/>
  <c r="P32" i="15"/>
  <c r="AW32" i="15" s="1"/>
  <c r="CD32" i="15" s="1"/>
  <c r="T32" i="15"/>
  <c r="BA32" i="15" s="1"/>
  <c r="CH32" i="15" s="1"/>
  <c r="Q33" i="15"/>
  <c r="AX33" i="15" s="1"/>
  <c r="CE33" i="15" s="1"/>
  <c r="Z40" i="15"/>
  <c r="BG40" i="15" s="1"/>
  <c r="CN40" i="15" s="1"/>
  <c r="V40" i="15"/>
  <c r="BC40" i="15" s="1"/>
  <c r="CJ40" i="15" s="1"/>
  <c r="R40" i="15"/>
  <c r="AY40" i="15" s="1"/>
  <c r="CF40" i="15" s="1"/>
  <c r="N40" i="15"/>
  <c r="AU40" i="15" s="1"/>
  <c r="CB40" i="15" s="1"/>
  <c r="J40" i="15"/>
  <c r="AQ40" i="15" s="1"/>
  <c r="BX40" i="15" s="1"/>
  <c r="F40" i="15"/>
  <c r="AM40" i="15" s="1"/>
  <c r="Y40" i="15"/>
  <c r="BF40" i="15" s="1"/>
  <c r="CM40" i="15" s="1"/>
  <c r="U40" i="15"/>
  <c r="BB40" i="15" s="1"/>
  <c r="CI40" i="15" s="1"/>
  <c r="Q40" i="15"/>
  <c r="AX40" i="15" s="1"/>
  <c r="CE40" i="15" s="1"/>
  <c r="M40" i="15"/>
  <c r="AT40" i="15" s="1"/>
  <c r="CA40" i="15" s="1"/>
  <c r="I40" i="15"/>
  <c r="AP40" i="15" s="1"/>
  <c r="BW40" i="15" s="1"/>
  <c r="E40" i="15"/>
  <c r="AL40" i="15" s="1"/>
  <c r="BS40" i="15" s="1"/>
  <c r="X40" i="15"/>
  <c r="BE40" i="15" s="1"/>
  <c r="CL40" i="15" s="1"/>
  <c r="T40" i="15"/>
  <c r="BA40" i="15" s="1"/>
  <c r="CH40" i="15" s="1"/>
  <c r="P40" i="15"/>
  <c r="AW40" i="15" s="1"/>
  <c r="CD40" i="15" s="1"/>
  <c r="L40" i="15"/>
  <c r="AS40" i="15" s="1"/>
  <c r="BZ40" i="15" s="1"/>
  <c r="H40" i="15"/>
  <c r="AO40" i="15" s="1"/>
  <c r="BV40" i="15" s="1"/>
  <c r="D40" i="15"/>
  <c r="AK40" i="15" s="1"/>
  <c r="BR40" i="15" s="1"/>
  <c r="O40" i="15"/>
  <c r="AV40" i="15" s="1"/>
  <c r="CC40" i="15" s="1"/>
  <c r="AA40" i="15"/>
  <c r="BH40" i="15" s="1"/>
  <c r="CO40" i="15" s="1"/>
  <c r="K40" i="15"/>
  <c r="AR40" i="15" s="1"/>
  <c r="BY40" i="15" s="1"/>
  <c r="W40" i="15"/>
  <c r="BD40" i="15" s="1"/>
  <c r="CK40" i="15" s="1"/>
  <c r="G40" i="15"/>
  <c r="AN40" i="15" s="1"/>
  <c r="BU40" i="15" s="1"/>
  <c r="S34" i="15"/>
  <c r="AZ34" i="15" s="1"/>
  <c r="CG34" i="15" s="1"/>
  <c r="BY46" i="15"/>
  <c r="CO48" i="15"/>
  <c r="AK33" i="15"/>
  <c r="BR33" i="15" s="1"/>
  <c r="T35" i="15"/>
  <c r="BA35" i="15" s="1"/>
  <c r="CH35" i="15" s="1"/>
  <c r="AK36" i="15"/>
  <c r="BR36" i="15" s="1"/>
  <c r="CN48" i="15"/>
  <c r="CJ48" i="15"/>
  <c r="CF48" i="15"/>
  <c r="CB48" i="15"/>
  <c r="BX48" i="15"/>
  <c r="BT48" i="15"/>
  <c r="CN47" i="15"/>
  <c r="CJ47" i="15"/>
  <c r="CF47" i="15"/>
  <c r="CB47" i="15"/>
  <c r="BX47" i="15"/>
  <c r="BT47" i="15"/>
  <c r="CN46" i="15"/>
  <c r="CJ46" i="15"/>
  <c r="CF46" i="15"/>
  <c r="CB46" i="15"/>
  <c r="BX46" i="15"/>
  <c r="BT46" i="15"/>
  <c r="CN45" i="15"/>
  <c r="CJ45" i="15"/>
  <c r="CF45" i="15"/>
  <c r="CB45" i="15"/>
  <c r="BX45" i="15"/>
  <c r="BT45" i="15"/>
  <c r="CM48" i="15"/>
  <c r="CI48" i="15"/>
  <c r="CE48" i="15"/>
  <c r="CA48" i="15"/>
  <c r="BW48" i="15"/>
  <c r="BS48" i="15"/>
  <c r="CM47" i="15"/>
  <c r="CI47" i="15"/>
  <c r="CE47" i="15"/>
  <c r="CA47" i="15"/>
  <c r="BW47" i="15"/>
  <c r="BS47" i="15"/>
  <c r="CM46" i="15"/>
  <c r="CI46" i="15"/>
  <c r="CE46" i="15"/>
  <c r="CA46" i="15"/>
  <c r="BW46" i="15"/>
  <c r="BS46" i="15"/>
  <c r="CM45" i="15"/>
  <c r="CI45" i="15"/>
  <c r="CE45" i="15"/>
  <c r="CA45" i="15"/>
  <c r="BW45" i="15"/>
  <c r="BS45" i="15"/>
  <c r="CL48" i="15"/>
  <c r="CH48" i="15"/>
  <c r="CD48" i="15"/>
  <c r="BZ48" i="15"/>
  <c r="BV48" i="15"/>
  <c r="BR48" i="15"/>
  <c r="CL47" i="15"/>
  <c r="CH47" i="15"/>
  <c r="CD47" i="15"/>
  <c r="BZ47" i="15"/>
  <c r="BV47" i="15"/>
  <c r="BR47" i="15"/>
  <c r="CL46" i="15"/>
  <c r="CH46" i="15"/>
  <c r="CD46" i="15"/>
  <c r="BZ46" i="15"/>
  <c r="BV46" i="15"/>
  <c r="BR46" i="15"/>
  <c r="CL45" i="15"/>
  <c r="CH45" i="15"/>
  <c r="CD45" i="15"/>
  <c r="BZ45" i="15"/>
  <c r="BV45" i="15"/>
  <c r="BR45" i="15"/>
  <c r="CK48" i="15"/>
  <c r="BU48" i="15"/>
  <c r="CC47" i="15"/>
  <c r="CK46" i="15"/>
  <c r="BU46" i="15"/>
  <c r="CC45" i="15"/>
  <c r="CG48" i="15"/>
  <c r="CO47" i="15"/>
  <c r="BY47" i="15"/>
  <c r="CG46" i="15"/>
  <c r="CO45" i="15"/>
  <c r="BY45" i="15"/>
  <c r="CC48" i="15"/>
  <c r="CK47" i="15"/>
  <c r="BU47" i="15"/>
  <c r="CC46" i="15"/>
  <c r="CK45" i="15"/>
  <c r="BU45" i="15"/>
  <c r="CG47" i="15"/>
  <c r="G38" i="15"/>
  <c r="AN38" i="15" s="1"/>
  <c r="K38" i="15"/>
  <c r="AR38" i="15" s="1"/>
  <c r="O38" i="15"/>
  <c r="AV38" i="15" s="1"/>
  <c r="S38" i="15"/>
  <c r="AZ38" i="15" s="1"/>
  <c r="W38" i="15"/>
  <c r="BD38" i="15" s="1"/>
  <c r="AA38" i="15"/>
  <c r="BH38" i="15" s="1"/>
  <c r="E39" i="15"/>
  <c r="AL39" i="15" s="1"/>
  <c r="BS39" i="15" s="1"/>
  <c r="I39" i="15"/>
  <c r="AP39" i="15" s="1"/>
  <c r="BW39" i="15" s="1"/>
  <c r="M39" i="15"/>
  <c r="AT39" i="15" s="1"/>
  <c r="CA39" i="15" s="1"/>
  <c r="Q39" i="15"/>
  <c r="AX39" i="15" s="1"/>
  <c r="CE39" i="15" s="1"/>
  <c r="U39" i="15"/>
  <c r="BB39" i="15" s="1"/>
  <c r="CI39" i="15" s="1"/>
  <c r="Y39" i="15"/>
  <c r="BF39" i="15" s="1"/>
  <c r="CM39" i="15" s="1"/>
  <c r="D38" i="15"/>
  <c r="AK38" i="15" s="1"/>
  <c r="H38" i="15"/>
  <c r="AO38" i="15" s="1"/>
  <c r="L38" i="15"/>
  <c r="AS38" i="15" s="1"/>
  <c r="P38" i="15"/>
  <c r="AW38" i="15" s="1"/>
  <c r="T38" i="15"/>
  <c r="BA38" i="15" s="1"/>
  <c r="F39" i="15"/>
  <c r="AM39" i="15" s="1"/>
  <c r="BT39" i="15" s="1"/>
  <c r="J39" i="15"/>
  <c r="AQ39" i="15" s="1"/>
  <c r="BX39" i="15" s="1"/>
  <c r="N39" i="15"/>
  <c r="AU39" i="15" s="1"/>
  <c r="CB39" i="15" s="1"/>
  <c r="R39" i="15"/>
  <c r="AY39" i="15" s="1"/>
  <c r="CF39" i="15" s="1"/>
  <c r="V39" i="15"/>
  <c r="BC39" i="15" s="1"/>
  <c r="CJ39" i="15" s="1"/>
  <c r="Z39" i="15"/>
  <c r="BG39" i="15" s="1"/>
  <c r="CN39" i="15" s="1"/>
  <c r="G39" i="15"/>
  <c r="AN39" i="15" s="1"/>
  <c r="BU39" i="15" s="1"/>
  <c r="K39" i="15"/>
  <c r="AR39" i="15" s="1"/>
  <c r="BY39" i="15" s="1"/>
  <c r="O39" i="15"/>
  <c r="AV39" i="15" s="1"/>
  <c r="CC39" i="15" s="1"/>
  <c r="S39" i="15"/>
  <c r="AZ39" i="15" s="1"/>
  <c r="CG39" i="15" s="1"/>
  <c r="W39" i="15"/>
  <c r="BD39" i="15" s="1"/>
  <c r="CK39" i="15" s="1"/>
  <c r="E45" i="15"/>
  <c r="I45" i="15"/>
  <c r="M45" i="15"/>
  <c r="Q45" i="15"/>
  <c r="U45" i="15"/>
  <c r="Y45" i="15"/>
  <c r="CS45" i="15"/>
  <c r="CS46" i="15"/>
  <c r="CS47" i="15"/>
  <c r="CS48" i="15"/>
  <c r="CT47" i="15"/>
  <c r="F45" i="15"/>
  <c r="J45" i="15"/>
  <c r="N45" i="15"/>
  <c r="R45" i="15"/>
  <c r="V45" i="15"/>
  <c r="Z45" i="15"/>
  <c r="CT48" i="15"/>
  <c r="G45" i="15"/>
  <c r="K45" i="15"/>
  <c r="O45" i="15"/>
  <c r="S45" i="15"/>
  <c r="W45" i="15"/>
  <c r="CQ45" i="15"/>
  <c r="CQ46" i="15"/>
  <c r="CQ47" i="15"/>
  <c r="F3" i="14"/>
  <c r="J3" i="14"/>
  <c r="AQ3" i="14" s="1"/>
  <c r="N3" i="14"/>
  <c r="AU3" i="14" s="1"/>
  <c r="R3" i="14"/>
  <c r="AY3" i="14" s="1"/>
  <c r="V3" i="14"/>
  <c r="BC3" i="14" s="1"/>
  <c r="Z3" i="14"/>
  <c r="BG3" i="14" s="1"/>
  <c r="F4" i="14"/>
  <c r="AM4" i="14" s="1"/>
  <c r="BT4" i="14" s="1"/>
  <c r="J4" i="14"/>
  <c r="AQ4" i="14" s="1"/>
  <c r="BX4" i="14" s="1"/>
  <c r="N4" i="14"/>
  <c r="AU4" i="14" s="1"/>
  <c r="CB4" i="14" s="1"/>
  <c r="R4" i="14"/>
  <c r="AY4" i="14" s="1"/>
  <c r="CF4" i="14" s="1"/>
  <c r="V4" i="14"/>
  <c r="BC4" i="14" s="1"/>
  <c r="CJ4" i="14" s="1"/>
  <c r="Z4" i="14"/>
  <c r="BG4" i="14" s="1"/>
  <c r="CN4" i="14" s="1"/>
  <c r="F5" i="14"/>
  <c r="AM5" i="14" s="1"/>
  <c r="BT5" i="14" s="1"/>
  <c r="J5" i="14"/>
  <c r="AQ5" i="14" s="1"/>
  <c r="BX5" i="14" s="1"/>
  <c r="N5" i="14"/>
  <c r="AU5" i="14" s="1"/>
  <c r="CB5" i="14" s="1"/>
  <c r="R5" i="14"/>
  <c r="AY5" i="14" s="1"/>
  <c r="CF5" i="14" s="1"/>
  <c r="V5" i="14"/>
  <c r="BC5" i="14" s="1"/>
  <c r="CJ5" i="14" s="1"/>
  <c r="Z5" i="14"/>
  <c r="BG5" i="14" s="1"/>
  <c r="CN5" i="14" s="1"/>
  <c r="F6" i="14"/>
  <c r="AM6" i="14" s="1"/>
  <c r="BT6" i="14" s="1"/>
  <c r="J6" i="14"/>
  <c r="AQ6" i="14" s="1"/>
  <c r="BX6" i="14" s="1"/>
  <c r="N6" i="14"/>
  <c r="AU6" i="14" s="1"/>
  <c r="CB6" i="14" s="1"/>
  <c r="R6" i="14"/>
  <c r="AY6" i="14" s="1"/>
  <c r="CF6" i="14" s="1"/>
  <c r="V6" i="14"/>
  <c r="BC6" i="14" s="1"/>
  <c r="CJ6" i="14" s="1"/>
  <c r="Z6" i="14"/>
  <c r="BG6" i="14" s="1"/>
  <c r="CN6" i="14" s="1"/>
  <c r="F7" i="14"/>
  <c r="AM7" i="14" s="1"/>
  <c r="BT7" i="14" s="1"/>
  <c r="J7" i="14"/>
  <c r="AQ7" i="14" s="1"/>
  <c r="BX7" i="14" s="1"/>
  <c r="N7" i="14"/>
  <c r="AU7" i="14" s="1"/>
  <c r="CB7" i="14" s="1"/>
  <c r="R7" i="14"/>
  <c r="AY7" i="14" s="1"/>
  <c r="CF7" i="14" s="1"/>
  <c r="V7" i="14"/>
  <c r="BC7" i="14" s="1"/>
  <c r="CJ7" i="14" s="1"/>
  <c r="Z7" i="14"/>
  <c r="BG7" i="14" s="1"/>
  <c r="CN7" i="14" s="1"/>
  <c r="F8" i="14"/>
  <c r="AM8" i="14" s="1"/>
  <c r="BT8" i="14" s="1"/>
  <c r="J8" i="14"/>
  <c r="AQ8" i="14" s="1"/>
  <c r="BX8" i="14" s="1"/>
  <c r="N8" i="14"/>
  <c r="AU8" i="14" s="1"/>
  <c r="CB8" i="14" s="1"/>
  <c r="R8" i="14"/>
  <c r="AY8" i="14" s="1"/>
  <c r="CF8" i="14" s="1"/>
  <c r="V8" i="14"/>
  <c r="BC8" i="14" s="1"/>
  <c r="CJ8" i="14" s="1"/>
  <c r="Z8" i="14"/>
  <c r="BG8" i="14" s="1"/>
  <c r="CN8" i="14" s="1"/>
  <c r="F9" i="14"/>
  <c r="AM9" i="14" s="1"/>
  <c r="BT9" i="14" s="1"/>
  <c r="J9" i="14"/>
  <c r="AQ9" i="14" s="1"/>
  <c r="BX9" i="14" s="1"/>
  <c r="N9" i="14"/>
  <c r="AU9" i="14" s="1"/>
  <c r="CB9" i="14" s="1"/>
  <c r="R9" i="14"/>
  <c r="AY9" i="14" s="1"/>
  <c r="CF9" i="14" s="1"/>
  <c r="V9" i="14"/>
  <c r="BC9" i="14" s="1"/>
  <c r="CJ9" i="14" s="1"/>
  <c r="Z9" i="14"/>
  <c r="BG9" i="14" s="1"/>
  <c r="CN9" i="14" s="1"/>
  <c r="F10" i="14"/>
  <c r="AM10" i="14" s="1"/>
  <c r="BT10" i="14" s="1"/>
  <c r="J10" i="14"/>
  <c r="AQ10" i="14" s="1"/>
  <c r="BX10" i="14" s="1"/>
  <c r="N10" i="14"/>
  <c r="AU10" i="14" s="1"/>
  <c r="CB10" i="14" s="1"/>
  <c r="R10" i="14"/>
  <c r="AY10" i="14" s="1"/>
  <c r="CF10" i="14" s="1"/>
  <c r="V10" i="14"/>
  <c r="BC10" i="14" s="1"/>
  <c r="CJ10" i="14" s="1"/>
  <c r="Z10" i="14"/>
  <c r="BG10" i="14" s="1"/>
  <c r="CN10" i="14" s="1"/>
  <c r="F11" i="14"/>
  <c r="AM11" i="14" s="1"/>
  <c r="BT11" i="14" s="1"/>
  <c r="J11" i="14"/>
  <c r="AQ11" i="14" s="1"/>
  <c r="BX11" i="14" s="1"/>
  <c r="N11" i="14"/>
  <c r="AU11" i="14" s="1"/>
  <c r="CB11" i="14" s="1"/>
  <c r="R11" i="14"/>
  <c r="AY11" i="14" s="1"/>
  <c r="CF11" i="14" s="1"/>
  <c r="V11" i="14"/>
  <c r="BC11" i="14" s="1"/>
  <c r="CJ11" i="14" s="1"/>
  <c r="Z11" i="14"/>
  <c r="BG11" i="14" s="1"/>
  <c r="CN11" i="14" s="1"/>
  <c r="F12" i="14"/>
  <c r="AM12" i="14" s="1"/>
  <c r="BT12" i="14" s="1"/>
  <c r="J12" i="14"/>
  <c r="AQ12" i="14" s="1"/>
  <c r="BX12" i="14" s="1"/>
  <c r="N12" i="14"/>
  <c r="AU12" i="14" s="1"/>
  <c r="CB12" i="14" s="1"/>
  <c r="R12" i="14"/>
  <c r="AY12" i="14" s="1"/>
  <c r="CF12" i="14" s="1"/>
  <c r="V12" i="14"/>
  <c r="BC12" i="14" s="1"/>
  <c r="CJ12" i="14" s="1"/>
  <c r="Z12" i="14"/>
  <c r="BG12" i="14" s="1"/>
  <c r="CN12" i="14" s="1"/>
  <c r="F13" i="14"/>
  <c r="AM13" i="14" s="1"/>
  <c r="BT13" i="14" s="1"/>
  <c r="J13" i="14"/>
  <c r="AQ13" i="14" s="1"/>
  <c r="BX13" i="14" s="1"/>
  <c r="N13" i="14"/>
  <c r="AU13" i="14" s="1"/>
  <c r="CB13" i="14" s="1"/>
  <c r="R13" i="14"/>
  <c r="AY13" i="14" s="1"/>
  <c r="CF13" i="14" s="1"/>
  <c r="V13" i="14"/>
  <c r="BC13" i="14" s="1"/>
  <c r="CJ13" i="14" s="1"/>
  <c r="Z13" i="14"/>
  <c r="BG13" i="14" s="1"/>
  <c r="CN13" i="14" s="1"/>
  <c r="G14" i="14"/>
  <c r="AN14" i="14" s="1"/>
  <c r="BU14" i="14" s="1"/>
  <c r="M14" i="14"/>
  <c r="AT14" i="14" s="1"/>
  <c r="CA14" i="14" s="1"/>
  <c r="R14" i="14"/>
  <c r="AY14" i="14" s="1"/>
  <c r="CF14" i="14" s="1"/>
  <c r="W14" i="14"/>
  <c r="BD14" i="14" s="1"/>
  <c r="CK14" i="14" s="1"/>
  <c r="E15" i="14"/>
  <c r="AL15" i="14" s="1"/>
  <c r="BS15" i="14" s="1"/>
  <c r="J15" i="14"/>
  <c r="AQ15" i="14" s="1"/>
  <c r="BX15" i="14" s="1"/>
  <c r="O15" i="14"/>
  <c r="U15" i="14"/>
  <c r="BB15" i="14" s="1"/>
  <c r="CI15" i="14" s="1"/>
  <c r="Z15" i="14"/>
  <c r="BG15" i="14" s="1"/>
  <c r="CN15" i="14" s="1"/>
  <c r="G16" i="14"/>
  <c r="AN16" i="14" s="1"/>
  <c r="BU16" i="14" s="1"/>
  <c r="M16" i="14"/>
  <c r="R16" i="14"/>
  <c r="AY16" i="14" s="1"/>
  <c r="CF16" i="14" s="1"/>
  <c r="W16" i="14"/>
  <c r="BD16" i="14" s="1"/>
  <c r="CK16" i="14" s="1"/>
  <c r="E17" i="14"/>
  <c r="AL17" i="14" s="1"/>
  <c r="BS17" i="14" s="1"/>
  <c r="J17" i="14"/>
  <c r="AQ17" i="14" s="1"/>
  <c r="BX17" i="14" s="1"/>
  <c r="O17" i="14"/>
  <c r="AV17" i="14" s="1"/>
  <c r="CC17" i="14" s="1"/>
  <c r="U17" i="14"/>
  <c r="BB17" i="14" s="1"/>
  <c r="CI17" i="14" s="1"/>
  <c r="Z17" i="14"/>
  <c r="BG17" i="14" s="1"/>
  <c r="CN17" i="14" s="1"/>
  <c r="G18" i="14"/>
  <c r="AN18" i="14" s="1"/>
  <c r="BU18" i="14" s="1"/>
  <c r="M18" i="14"/>
  <c r="AT18" i="14" s="1"/>
  <c r="CA18" i="14" s="1"/>
  <c r="R18" i="14"/>
  <c r="AY18" i="14" s="1"/>
  <c r="CF18" i="14" s="1"/>
  <c r="W18" i="14"/>
  <c r="BD18" i="14" s="1"/>
  <c r="CK18" i="14" s="1"/>
  <c r="E19" i="14"/>
  <c r="AL19" i="14" s="1"/>
  <c r="BS19" i="14" s="1"/>
  <c r="J19" i="14"/>
  <c r="AQ19" i="14" s="1"/>
  <c r="BX19" i="14" s="1"/>
  <c r="O19" i="14"/>
  <c r="AV19" i="14" s="1"/>
  <c r="CC19" i="14" s="1"/>
  <c r="U19" i="14"/>
  <c r="BB19" i="14" s="1"/>
  <c r="CI19" i="14" s="1"/>
  <c r="Z19" i="14"/>
  <c r="BG19" i="14" s="1"/>
  <c r="CN19" i="14" s="1"/>
  <c r="G20" i="14"/>
  <c r="AN20" i="14" s="1"/>
  <c r="BU20" i="14" s="1"/>
  <c r="M20" i="14"/>
  <c r="AT20" i="14" s="1"/>
  <c r="CA20" i="14" s="1"/>
  <c r="R20" i="14"/>
  <c r="AY20" i="14" s="1"/>
  <c r="CF20" i="14" s="1"/>
  <c r="W20" i="14"/>
  <c r="BD20" i="14" s="1"/>
  <c r="CK20" i="14" s="1"/>
  <c r="E21" i="14"/>
  <c r="AL21" i="14" s="1"/>
  <c r="BS21" i="14" s="1"/>
  <c r="L21" i="14"/>
  <c r="AS21" i="14" s="1"/>
  <c r="BZ21" i="14" s="1"/>
  <c r="R21" i="14"/>
  <c r="AY21" i="14" s="1"/>
  <c r="CF21" i="14" s="1"/>
  <c r="Z21" i="14"/>
  <c r="BG21" i="14" s="1"/>
  <c r="CN21" i="14" s="1"/>
  <c r="I22" i="14"/>
  <c r="AP22" i="14" s="1"/>
  <c r="BW22" i="14" s="1"/>
  <c r="P22" i="14"/>
  <c r="AW22" i="14" s="1"/>
  <c r="CD22" i="14" s="1"/>
  <c r="X22" i="14"/>
  <c r="BE22" i="14" s="1"/>
  <c r="CL22" i="14" s="1"/>
  <c r="F23" i="14"/>
  <c r="AM23" i="14" s="1"/>
  <c r="BT23" i="14" s="1"/>
  <c r="M23" i="14"/>
  <c r="AT23" i="14" s="1"/>
  <c r="CA23" i="14" s="1"/>
  <c r="U23" i="14"/>
  <c r="BB23" i="14" s="1"/>
  <c r="CI23" i="14" s="1"/>
  <c r="D24" i="14"/>
  <c r="J24" i="14"/>
  <c r="AQ24" i="14" s="1"/>
  <c r="BX24" i="14" s="1"/>
  <c r="R24" i="14"/>
  <c r="AY24" i="14" s="1"/>
  <c r="CF24" i="14" s="1"/>
  <c r="Y24" i="14"/>
  <c r="BF24" i="14" s="1"/>
  <c r="CM24" i="14" s="1"/>
  <c r="H25" i="14"/>
  <c r="AO25" i="14" s="1"/>
  <c r="BV25" i="14" s="1"/>
  <c r="P25" i="14"/>
  <c r="AW25" i="14" s="1"/>
  <c r="CD25" i="14" s="1"/>
  <c r="Y25" i="14"/>
  <c r="BF25" i="14" s="1"/>
  <c r="CM25" i="14" s="1"/>
  <c r="L26" i="14"/>
  <c r="AS26" i="14" s="1"/>
  <c r="BZ26" i="14" s="1"/>
  <c r="AA26" i="14"/>
  <c r="BH26" i="14" s="1"/>
  <c r="CO26" i="14" s="1"/>
  <c r="W26" i="14"/>
  <c r="BD26" i="14" s="1"/>
  <c r="CK26" i="14" s="1"/>
  <c r="S26" i="14"/>
  <c r="AZ26" i="14" s="1"/>
  <c r="CG26" i="14" s="1"/>
  <c r="O26" i="14"/>
  <c r="AV26" i="14" s="1"/>
  <c r="CC26" i="14" s="1"/>
  <c r="K26" i="14"/>
  <c r="AR26" i="14" s="1"/>
  <c r="BY26" i="14" s="1"/>
  <c r="G26" i="14"/>
  <c r="AN26" i="14" s="1"/>
  <c r="BU26" i="14" s="1"/>
  <c r="AA25" i="14"/>
  <c r="BH25" i="14" s="1"/>
  <c r="CO25" i="14" s="1"/>
  <c r="W25" i="14"/>
  <c r="BD25" i="14" s="1"/>
  <c r="CK25" i="14" s="1"/>
  <c r="S25" i="14"/>
  <c r="AZ25" i="14" s="1"/>
  <c r="CG25" i="14" s="1"/>
  <c r="O25" i="14"/>
  <c r="AV25" i="14" s="1"/>
  <c r="CC25" i="14" s="1"/>
  <c r="K25" i="14"/>
  <c r="AR25" i="14" s="1"/>
  <c r="BY25" i="14" s="1"/>
  <c r="G25" i="14"/>
  <c r="AN25" i="14" s="1"/>
  <c r="BU25" i="14" s="1"/>
  <c r="AA24" i="14"/>
  <c r="BH24" i="14" s="1"/>
  <c r="CO24" i="14" s="1"/>
  <c r="W24" i="14"/>
  <c r="BD24" i="14" s="1"/>
  <c r="CK24" i="14" s="1"/>
  <c r="S24" i="14"/>
  <c r="AZ24" i="14" s="1"/>
  <c r="CG24" i="14" s="1"/>
  <c r="O24" i="14"/>
  <c r="AV24" i="14" s="1"/>
  <c r="CC24" i="14" s="1"/>
  <c r="K24" i="14"/>
  <c r="AR24" i="14" s="1"/>
  <c r="BY24" i="14" s="1"/>
  <c r="G24" i="14"/>
  <c r="AN24" i="14" s="1"/>
  <c r="BU24" i="14" s="1"/>
  <c r="AA23" i="14"/>
  <c r="BH23" i="14" s="1"/>
  <c r="CO23" i="14" s="1"/>
  <c r="W23" i="14"/>
  <c r="BD23" i="14" s="1"/>
  <c r="CK23" i="14" s="1"/>
  <c r="S23" i="14"/>
  <c r="AZ23" i="14" s="1"/>
  <c r="CG23" i="14" s="1"/>
  <c r="O23" i="14"/>
  <c r="AV23" i="14" s="1"/>
  <c r="CC23" i="14" s="1"/>
  <c r="K23" i="14"/>
  <c r="AR23" i="14" s="1"/>
  <c r="BY23" i="14" s="1"/>
  <c r="G23" i="14"/>
  <c r="AN23" i="14" s="1"/>
  <c r="BU23" i="14" s="1"/>
  <c r="AA22" i="14"/>
  <c r="BH22" i="14" s="1"/>
  <c r="CO22" i="14" s="1"/>
  <c r="W22" i="14"/>
  <c r="BD22" i="14" s="1"/>
  <c r="CK22" i="14" s="1"/>
  <c r="S22" i="14"/>
  <c r="AZ22" i="14" s="1"/>
  <c r="CG22" i="14" s="1"/>
  <c r="O22" i="14"/>
  <c r="AV22" i="14" s="1"/>
  <c r="CC22" i="14" s="1"/>
  <c r="K22" i="14"/>
  <c r="AR22" i="14" s="1"/>
  <c r="BY22" i="14" s="1"/>
  <c r="G22" i="14"/>
  <c r="AN22" i="14" s="1"/>
  <c r="BU22" i="14" s="1"/>
  <c r="AA21" i="14"/>
  <c r="BH21" i="14" s="1"/>
  <c r="CO21" i="14" s="1"/>
  <c r="W21" i="14"/>
  <c r="BD21" i="14" s="1"/>
  <c r="CK21" i="14" s="1"/>
  <c r="S21" i="14"/>
  <c r="AZ21" i="14" s="1"/>
  <c r="CG21" i="14" s="1"/>
  <c r="O21" i="14"/>
  <c r="AV21" i="14" s="1"/>
  <c r="CC21" i="14" s="1"/>
  <c r="K21" i="14"/>
  <c r="AR21" i="14" s="1"/>
  <c r="BY21" i="14" s="1"/>
  <c r="G21" i="14"/>
  <c r="AN21" i="14" s="1"/>
  <c r="BU21" i="14" s="1"/>
  <c r="Z26" i="14"/>
  <c r="BG26" i="14" s="1"/>
  <c r="CN26" i="14" s="1"/>
  <c r="V26" i="14"/>
  <c r="BC26" i="14" s="1"/>
  <c r="CJ26" i="14" s="1"/>
  <c r="R26" i="14"/>
  <c r="AY26" i="14" s="1"/>
  <c r="CF26" i="14" s="1"/>
  <c r="N26" i="14"/>
  <c r="AU26" i="14" s="1"/>
  <c r="CB26" i="14" s="1"/>
  <c r="J26" i="14"/>
  <c r="AQ26" i="14" s="1"/>
  <c r="BX26" i="14" s="1"/>
  <c r="F26" i="14"/>
  <c r="AM26" i="14" s="1"/>
  <c r="BT26" i="14" s="1"/>
  <c r="Z25" i="14"/>
  <c r="BG25" i="14" s="1"/>
  <c r="CN25" i="14" s="1"/>
  <c r="V25" i="14"/>
  <c r="BC25" i="14" s="1"/>
  <c r="CJ25" i="14" s="1"/>
  <c r="R25" i="14"/>
  <c r="AY25" i="14" s="1"/>
  <c r="CF25" i="14" s="1"/>
  <c r="U26" i="14"/>
  <c r="BB26" i="14" s="1"/>
  <c r="CI26" i="14" s="1"/>
  <c r="M26" i="14"/>
  <c r="E26" i="14"/>
  <c r="U25" i="14"/>
  <c r="BB25" i="14" s="1"/>
  <c r="CI25" i="14" s="1"/>
  <c r="N25" i="14"/>
  <c r="AU25" i="14" s="1"/>
  <c r="CB25" i="14" s="1"/>
  <c r="I25" i="14"/>
  <c r="AP25" i="14" s="1"/>
  <c r="BW25" i="14" s="1"/>
  <c r="D25" i="14"/>
  <c r="V24" i="14"/>
  <c r="BC24" i="14" s="1"/>
  <c r="CJ24" i="14" s="1"/>
  <c r="Q24" i="14"/>
  <c r="L24" i="14"/>
  <c r="AS24" i="14" s="1"/>
  <c r="BZ24" i="14" s="1"/>
  <c r="F24" i="14"/>
  <c r="AM24" i="14" s="1"/>
  <c r="BT24" i="14" s="1"/>
  <c r="Y23" i="14"/>
  <c r="BF23" i="14" s="1"/>
  <c r="CM23" i="14" s="1"/>
  <c r="T23" i="14"/>
  <c r="BA23" i="14" s="1"/>
  <c r="CH23" i="14" s="1"/>
  <c r="N23" i="14"/>
  <c r="AU23" i="14" s="1"/>
  <c r="CB23" i="14" s="1"/>
  <c r="I23" i="14"/>
  <c r="AP23" i="14" s="1"/>
  <c r="BW23" i="14" s="1"/>
  <c r="D23" i="14"/>
  <c r="V22" i="14"/>
  <c r="BC22" i="14" s="1"/>
  <c r="CJ22" i="14" s="1"/>
  <c r="Q22" i="14"/>
  <c r="AX22" i="14" s="1"/>
  <c r="CE22" i="14" s="1"/>
  <c r="L22" i="14"/>
  <c r="AS22" i="14" s="1"/>
  <c r="BZ22" i="14" s="1"/>
  <c r="F22" i="14"/>
  <c r="AM22" i="14" s="1"/>
  <c r="BT22" i="14" s="1"/>
  <c r="Y21" i="14"/>
  <c r="BF21" i="14" s="1"/>
  <c r="CM21" i="14" s="1"/>
  <c r="T21" i="14"/>
  <c r="BA21" i="14" s="1"/>
  <c r="CH21" i="14" s="1"/>
  <c r="N21" i="14"/>
  <c r="I21" i="14"/>
  <c r="AP21" i="14" s="1"/>
  <c r="BW21" i="14" s="1"/>
  <c r="D21" i="14"/>
  <c r="X20" i="14"/>
  <c r="BE20" i="14" s="1"/>
  <c r="CL20" i="14" s="1"/>
  <c r="T20" i="14"/>
  <c r="BA20" i="14" s="1"/>
  <c r="CH20" i="14" s="1"/>
  <c r="P20" i="14"/>
  <c r="AW20" i="14" s="1"/>
  <c r="CD20" i="14" s="1"/>
  <c r="L20" i="14"/>
  <c r="AS20" i="14" s="1"/>
  <c r="BZ20" i="14" s="1"/>
  <c r="H20" i="14"/>
  <c r="AO20" i="14" s="1"/>
  <c r="BV20" i="14" s="1"/>
  <c r="D20" i="14"/>
  <c r="X19" i="14"/>
  <c r="BE19" i="14" s="1"/>
  <c r="CL19" i="14" s="1"/>
  <c r="T19" i="14"/>
  <c r="BA19" i="14" s="1"/>
  <c r="CH19" i="14" s="1"/>
  <c r="P19" i="14"/>
  <c r="AW19" i="14" s="1"/>
  <c r="CD19" i="14" s="1"/>
  <c r="L19" i="14"/>
  <c r="AS19" i="14" s="1"/>
  <c r="BZ19" i="14" s="1"/>
  <c r="H19" i="14"/>
  <c r="AO19" i="14" s="1"/>
  <c r="BV19" i="14" s="1"/>
  <c r="D19" i="14"/>
  <c r="X18" i="14"/>
  <c r="BE18" i="14" s="1"/>
  <c r="CL18" i="14" s="1"/>
  <c r="T18" i="14"/>
  <c r="BA18" i="14" s="1"/>
  <c r="CH18" i="14" s="1"/>
  <c r="P18" i="14"/>
  <c r="AW18" i="14" s="1"/>
  <c r="CD18" i="14" s="1"/>
  <c r="L18" i="14"/>
  <c r="AS18" i="14" s="1"/>
  <c r="BZ18" i="14" s="1"/>
  <c r="H18" i="14"/>
  <c r="AO18" i="14" s="1"/>
  <c r="BV18" i="14" s="1"/>
  <c r="D18" i="14"/>
  <c r="X17" i="14"/>
  <c r="BE17" i="14" s="1"/>
  <c r="CL17" i="14" s="1"/>
  <c r="T17" i="14"/>
  <c r="BA17" i="14" s="1"/>
  <c r="CH17" i="14" s="1"/>
  <c r="P17" i="14"/>
  <c r="AW17" i="14" s="1"/>
  <c r="CD17" i="14" s="1"/>
  <c r="L17" i="14"/>
  <c r="AS17" i="14" s="1"/>
  <c r="BZ17" i="14" s="1"/>
  <c r="H17" i="14"/>
  <c r="AO17" i="14" s="1"/>
  <c r="BV17" i="14" s="1"/>
  <c r="D17" i="14"/>
  <c r="X16" i="14"/>
  <c r="BE16" i="14" s="1"/>
  <c r="CL16" i="14" s="1"/>
  <c r="T16" i="14"/>
  <c r="BA16" i="14" s="1"/>
  <c r="CH16" i="14" s="1"/>
  <c r="P16" i="14"/>
  <c r="AW16" i="14" s="1"/>
  <c r="CD16" i="14" s="1"/>
  <c r="L16" i="14"/>
  <c r="AS16" i="14" s="1"/>
  <c r="BZ16" i="14" s="1"/>
  <c r="H16" i="14"/>
  <c r="AO16" i="14" s="1"/>
  <c r="BV16" i="14" s="1"/>
  <c r="D16" i="14"/>
  <c r="X15" i="14"/>
  <c r="BE15" i="14" s="1"/>
  <c r="CL15" i="14" s="1"/>
  <c r="T15" i="14"/>
  <c r="BA15" i="14" s="1"/>
  <c r="CH15" i="14" s="1"/>
  <c r="P15" i="14"/>
  <c r="AW15" i="14" s="1"/>
  <c r="CD15" i="14" s="1"/>
  <c r="L15" i="14"/>
  <c r="AS15" i="14" s="1"/>
  <c r="BZ15" i="14" s="1"/>
  <c r="H15" i="14"/>
  <c r="AO15" i="14" s="1"/>
  <c r="BV15" i="14" s="1"/>
  <c r="D15" i="14"/>
  <c r="X14" i="14"/>
  <c r="BE14" i="14" s="1"/>
  <c r="CL14" i="14" s="1"/>
  <c r="T14" i="14"/>
  <c r="BA14" i="14" s="1"/>
  <c r="CH14" i="14" s="1"/>
  <c r="P14" i="14"/>
  <c r="AW14" i="14" s="1"/>
  <c r="CD14" i="14" s="1"/>
  <c r="L14" i="14"/>
  <c r="AS14" i="14" s="1"/>
  <c r="BZ14" i="14" s="1"/>
  <c r="H14" i="14"/>
  <c r="AO14" i="14" s="1"/>
  <c r="BV14" i="14" s="1"/>
  <c r="D14" i="14"/>
  <c r="G3" i="14"/>
  <c r="K3" i="14"/>
  <c r="O3" i="14"/>
  <c r="S3" i="14"/>
  <c r="W3" i="14"/>
  <c r="AA3" i="14"/>
  <c r="G4" i="14"/>
  <c r="AN4" i="14" s="1"/>
  <c r="BU4" i="14" s="1"/>
  <c r="K4" i="14"/>
  <c r="AR4" i="14" s="1"/>
  <c r="BY4" i="14" s="1"/>
  <c r="O4" i="14"/>
  <c r="AV4" i="14" s="1"/>
  <c r="CC4" i="14" s="1"/>
  <c r="S4" i="14"/>
  <c r="AZ4" i="14" s="1"/>
  <c r="CG4" i="14" s="1"/>
  <c r="W4" i="14"/>
  <c r="BD4" i="14" s="1"/>
  <c r="CK4" i="14" s="1"/>
  <c r="AA4" i="14"/>
  <c r="BH4" i="14" s="1"/>
  <c r="CO4" i="14" s="1"/>
  <c r="G5" i="14"/>
  <c r="AN5" i="14" s="1"/>
  <c r="BU5" i="14" s="1"/>
  <c r="K5" i="14"/>
  <c r="AR5" i="14" s="1"/>
  <c r="BY5" i="14" s="1"/>
  <c r="O5" i="14"/>
  <c r="AV5" i="14" s="1"/>
  <c r="CC5" i="14" s="1"/>
  <c r="S5" i="14"/>
  <c r="AZ5" i="14" s="1"/>
  <c r="CG5" i="14" s="1"/>
  <c r="W5" i="14"/>
  <c r="BD5" i="14" s="1"/>
  <c r="CK5" i="14" s="1"/>
  <c r="AA5" i="14"/>
  <c r="BH5" i="14" s="1"/>
  <c r="CO5" i="14" s="1"/>
  <c r="G6" i="14"/>
  <c r="AN6" i="14" s="1"/>
  <c r="BU6" i="14" s="1"/>
  <c r="K6" i="14"/>
  <c r="AR6" i="14" s="1"/>
  <c r="BY6" i="14" s="1"/>
  <c r="O6" i="14"/>
  <c r="AV6" i="14" s="1"/>
  <c r="CC6" i="14" s="1"/>
  <c r="S6" i="14"/>
  <c r="AZ6" i="14" s="1"/>
  <c r="CG6" i="14" s="1"/>
  <c r="W6" i="14"/>
  <c r="BD6" i="14" s="1"/>
  <c r="CK6" i="14" s="1"/>
  <c r="AA6" i="14"/>
  <c r="G7" i="14"/>
  <c r="AN7" i="14" s="1"/>
  <c r="BU7" i="14" s="1"/>
  <c r="K7" i="14"/>
  <c r="AR7" i="14" s="1"/>
  <c r="BY7" i="14" s="1"/>
  <c r="O7" i="14"/>
  <c r="AV7" i="14" s="1"/>
  <c r="CC7" i="14" s="1"/>
  <c r="S7" i="14"/>
  <c r="AZ7" i="14" s="1"/>
  <c r="CG7" i="14" s="1"/>
  <c r="W7" i="14"/>
  <c r="BD7" i="14" s="1"/>
  <c r="CK7" i="14" s="1"/>
  <c r="AA7" i="14"/>
  <c r="BH7" i="14" s="1"/>
  <c r="CO7" i="14" s="1"/>
  <c r="G8" i="14"/>
  <c r="AN8" i="14" s="1"/>
  <c r="BU8" i="14" s="1"/>
  <c r="K8" i="14"/>
  <c r="AR8" i="14" s="1"/>
  <c r="BY8" i="14" s="1"/>
  <c r="O8" i="14"/>
  <c r="AV8" i="14" s="1"/>
  <c r="CC8" i="14" s="1"/>
  <c r="S8" i="14"/>
  <c r="AZ8" i="14" s="1"/>
  <c r="CG8" i="14" s="1"/>
  <c r="W8" i="14"/>
  <c r="BD8" i="14" s="1"/>
  <c r="CK8" i="14" s="1"/>
  <c r="AA8" i="14"/>
  <c r="BH8" i="14" s="1"/>
  <c r="CO8" i="14" s="1"/>
  <c r="G9" i="14"/>
  <c r="AN9" i="14" s="1"/>
  <c r="BU9" i="14" s="1"/>
  <c r="K9" i="14"/>
  <c r="AR9" i="14" s="1"/>
  <c r="BY9" i="14" s="1"/>
  <c r="O9" i="14"/>
  <c r="AV9" i="14" s="1"/>
  <c r="CC9" i="14" s="1"/>
  <c r="S9" i="14"/>
  <c r="AZ9" i="14" s="1"/>
  <c r="CG9" i="14" s="1"/>
  <c r="W9" i="14"/>
  <c r="BD9" i="14" s="1"/>
  <c r="CK9" i="14" s="1"/>
  <c r="AA9" i="14"/>
  <c r="BH9" i="14" s="1"/>
  <c r="CO9" i="14" s="1"/>
  <c r="G10" i="14"/>
  <c r="AN10" i="14" s="1"/>
  <c r="BU10" i="14" s="1"/>
  <c r="K10" i="14"/>
  <c r="AR10" i="14" s="1"/>
  <c r="BY10" i="14" s="1"/>
  <c r="O10" i="14"/>
  <c r="AV10" i="14" s="1"/>
  <c r="CC10" i="14" s="1"/>
  <c r="S10" i="14"/>
  <c r="AZ10" i="14" s="1"/>
  <c r="CG10" i="14" s="1"/>
  <c r="W10" i="14"/>
  <c r="BD10" i="14" s="1"/>
  <c r="CK10" i="14" s="1"/>
  <c r="AA10" i="14"/>
  <c r="BH10" i="14" s="1"/>
  <c r="CO10" i="14" s="1"/>
  <c r="G11" i="14"/>
  <c r="AN11" i="14" s="1"/>
  <c r="BU11" i="14" s="1"/>
  <c r="K11" i="14"/>
  <c r="AR11" i="14" s="1"/>
  <c r="BY11" i="14" s="1"/>
  <c r="O11" i="14"/>
  <c r="AV11" i="14" s="1"/>
  <c r="CC11" i="14" s="1"/>
  <c r="S11" i="14"/>
  <c r="AZ11" i="14" s="1"/>
  <c r="CG11" i="14" s="1"/>
  <c r="W11" i="14"/>
  <c r="BD11" i="14" s="1"/>
  <c r="CK11" i="14" s="1"/>
  <c r="AA11" i="14"/>
  <c r="BH11" i="14" s="1"/>
  <c r="CO11" i="14" s="1"/>
  <c r="G12" i="14"/>
  <c r="AN12" i="14" s="1"/>
  <c r="BU12" i="14" s="1"/>
  <c r="K12" i="14"/>
  <c r="AR12" i="14" s="1"/>
  <c r="BY12" i="14" s="1"/>
  <c r="O12" i="14"/>
  <c r="AV12" i="14" s="1"/>
  <c r="CC12" i="14" s="1"/>
  <c r="S12" i="14"/>
  <c r="AZ12" i="14" s="1"/>
  <c r="CG12" i="14" s="1"/>
  <c r="W12" i="14"/>
  <c r="BD12" i="14" s="1"/>
  <c r="CK12" i="14" s="1"/>
  <c r="AA12" i="14"/>
  <c r="BH12" i="14" s="1"/>
  <c r="CO12" i="14" s="1"/>
  <c r="G13" i="14"/>
  <c r="AN13" i="14" s="1"/>
  <c r="BU13" i="14" s="1"/>
  <c r="K13" i="14"/>
  <c r="AR13" i="14" s="1"/>
  <c r="BY13" i="14" s="1"/>
  <c r="O13" i="14"/>
  <c r="AV13" i="14" s="1"/>
  <c r="CC13" i="14" s="1"/>
  <c r="S13" i="14"/>
  <c r="AZ13" i="14" s="1"/>
  <c r="CG13" i="14" s="1"/>
  <c r="W13" i="14"/>
  <c r="BD13" i="14" s="1"/>
  <c r="CK13" i="14" s="1"/>
  <c r="AA13" i="14"/>
  <c r="BH13" i="14" s="1"/>
  <c r="CO13" i="14" s="1"/>
  <c r="I14" i="14"/>
  <c r="AP14" i="14" s="1"/>
  <c r="BW14" i="14" s="1"/>
  <c r="N14" i="14"/>
  <c r="AU14" i="14" s="1"/>
  <c r="CB14" i="14" s="1"/>
  <c r="S14" i="14"/>
  <c r="AZ14" i="14" s="1"/>
  <c r="CG14" i="14" s="1"/>
  <c r="Y14" i="14"/>
  <c r="BF14" i="14" s="1"/>
  <c r="CM14" i="14" s="1"/>
  <c r="F15" i="14"/>
  <c r="AM15" i="14" s="1"/>
  <c r="BT15" i="14" s="1"/>
  <c r="K15" i="14"/>
  <c r="AR15" i="14" s="1"/>
  <c r="BY15" i="14" s="1"/>
  <c r="Q15" i="14"/>
  <c r="AX15" i="14" s="1"/>
  <c r="CE15" i="14" s="1"/>
  <c r="V15" i="14"/>
  <c r="BC15" i="14" s="1"/>
  <c r="CJ15" i="14" s="1"/>
  <c r="AA15" i="14"/>
  <c r="BH15" i="14" s="1"/>
  <c r="CO15" i="14" s="1"/>
  <c r="I16" i="14"/>
  <c r="AP16" i="14" s="1"/>
  <c r="BW16" i="14" s="1"/>
  <c r="N16" i="14"/>
  <c r="AU16" i="14" s="1"/>
  <c r="CB16" i="14" s="1"/>
  <c r="S16" i="14"/>
  <c r="AZ16" i="14" s="1"/>
  <c r="CG16" i="14" s="1"/>
  <c r="Y16" i="14"/>
  <c r="BF16" i="14" s="1"/>
  <c r="CM16" i="14" s="1"/>
  <c r="F17" i="14"/>
  <c r="AM17" i="14" s="1"/>
  <c r="BT17" i="14" s="1"/>
  <c r="K17" i="14"/>
  <c r="AR17" i="14" s="1"/>
  <c r="BY17" i="14" s="1"/>
  <c r="Q17" i="14"/>
  <c r="AX17" i="14" s="1"/>
  <c r="CE17" i="14" s="1"/>
  <c r="V17" i="14"/>
  <c r="BC17" i="14" s="1"/>
  <c r="CJ17" i="14" s="1"/>
  <c r="AA17" i="14"/>
  <c r="BH17" i="14" s="1"/>
  <c r="CO17" i="14" s="1"/>
  <c r="I18" i="14"/>
  <c r="AP18" i="14" s="1"/>
  <c r="BW18" i="14" s="1"/>
  <c r="N18" i="14"/>
  <c r="AU18" i="14" s="1"/>
  <c r="CB18" i="14" s="1"/>
  <c r="S18" i="14"/>
  <c r="AZ18" i="14" s="1"/>
  <c r="CG18" i="14" s="1"/>
  <c r="Y18" i="14"/>
  <c r="BF18" i="14" s="1"/>
  <c r="CM18" i="14" s="1"/>
  <c r="F19" i="14"/>
  <c r="AM19" i="14" s="1"/>
  <c r="BT19" i="14" s="1"/>
  <c r="K19" i="14"/>
  <c r="AR19" i="14" s="1"/>
  <c r="BY19" i="14" s="1"/>
  <c r="Q19" i="14"/>
  <c r="AX19" i="14" s="1"/>
  <c r="CE19" i="14" s="1"/>
  <c r="V19" i="14"/>
  <c r="BC19" i="14" s="1"/>
  <c r="CJ19" i="14" s="1"/>
  <c r="AA19" i="14"/>
  <c r="BH19" i="14" s="1"/>
  <c r="CO19" i="14" s="1"/>
  <c r="I20" i="14"/>
  <c r="AP20" i="14" s="1"/>
  <c r="BW20" i="14" s="1"/>
  <c r="N20" i="14"/>
  <c r="AU20" i="14" s="1"/>
  <c r="CB20" i="14" s="1"/>
  <c r="S20" i="14"/>
  <c r="AZ20" i="14" s="1"/>
  <c r="CG20" i="14" s="1"/>
  <c r="Y20" i="14"/>
  <c r="BF20" i="14" s="1"/>
  <c r="CM20" i="14" s="1"/>
  <c r="F21" i="14"/>
  <c r="AM21" i="14" s="1"/>
  <c r="BT21" i="14" s="1"/>
  <c r="M21" i="14"/>
  <c r="AT21" i="14" s="1"/>
  <c r="CA21" i="14" s="1"/>
  <c r="U21" i="14"/>
  <c r="BB21" i="14" s="1"/>
  <c r="CI21" i="14" s="1"/>
  <c r="D22" i="14"/>
  <c r="J22" i="14"/>
  <c r="AQ22" i="14" s="1"/>
  <c r="BX22" i="14" s="1"/>
  <c r="R22" i="14"/>
  <c r="AY22" i="14" s="1"/>
  <c r="CF22" i="14" s="1"/>
  <c r="Y22" i="14"/>
  <c r="BF22" i="14" s="1"/>
  <c r="CM22" i="14" s="1"/>
  <c r="H23" i="14"/>
  <c r="AO23" i="14" s="1"/>
  <c r="BV23" i="14" s="1"/>
  <c r="P23" i="14"/>
  <c r="AW23" i="14" s="1"/>
  <c r="CD23" i="14" s="1"/>
  <c r="V23" i="14"/>
  <c r="BC23" i="14" s="1"/>
  <c r="CJ23" i="14" s="1"/>
  <c r="E24" i="14"/>
  <c r="AL24" i="14" s="1"/>
  <c r="BS24" i="14" s="1"/>
  <c r="M24" i="14"/>
  <c r="AT24" i="14" s="1"/>
  <c r="CA24" i="14" s="1"/>
  <c r="T24" i="14"/>
  <c r="BA24" i="14" s="1"/>
  <c r="CH24" i="14" s="1"/>
  <c r="Z24" i="14"/>
  <c r="BG24" i="14" s="1"/>
  <c r="CN24" i="14" s="1"/>
  <c r="J25" i="14"/>
  <c r="AQ25" i="14" s="1"/>
  <c r="BX25" i="14" s="1"/>
  <c r="Q25" i="14"/>
  <c r="AX25" i="14" s="1"/>
  <c r="CE25" i="14" s="1"/>
  <c r="D26" i="14"/>
  <c r="P26" i="14"/>
  <c r="AW26" i="14" s="1"/>
  <c r="CD26" i="14" s="1"/>
  <c r="Y26" i="14"/>
  <c r="BF26" i="14" s="1"/>
  <c r="CM26" i="14" s="1"/>
  <c r="Y32" i="14"/>
  <c r="BF32" i="14" s="1"/>
  <c r="CM32" i="14" s="1"/>
  <c r="U32" i="14"/>
  <c r="BB32" i="14" s="1"/>
  <c r="CI32" i="14" s="1"/>
  <c r="Q32" i="14"/>
  <c r="AX32" i="14" s="1"/>
  <c r="CE32" i="14" s="1"/>
  <c r="M32" i="14"/>
  <c r="AT32" i="14" s="1"/>
  <c r="CA32" i="14" s="1"/>
  <c r="I32" i="14"/>
  <c r="AP32" i="14" s="1"/>
  <c r="BW32" i="14" s="1"/>
  <c r="E32" i="14"/>
  <c r="AL32" i="14" s="1"/>
  <c r="BS32" i="14" s="1"/>
  <c r="X32" i="14"/>
  <c r="BE32" i="14" s="1"/>
  <c r="CL32" i="14" s="1"/>
  <c r="T32" i="14"/>
  <c r="BA32" i="14" s="1"/>
  <c r="CH32" i="14" s="1"/>
  <c r="P32" i="14"/>
  <c r="AW32" i="14" s="1"/>
  <c r="CD32" i="14" s="1"/>
  <c r="L32" i="14"/>
  <c r="AS32" i="14" s="1"/>
  <c r="BZ32" i="14" s="1"/>
  <c r="H32" i="14"/>
  <c r="AO32" i="14" s="1"/>
  <c r="BV32" i="14" s="1"/>
  <c r="D32" i="14"/>
  <c r="AK32" i="14" s="1"/>
  <c r="BR32" i="14" s="1"/>
  <c r="K32" i="14"/>
  <c r="AR32" i="14" s="1"/>
  <c r="BY32" i="14" s="1"/>
  <c r="S32" i="14"/>
  <c r="AZ32" i="14" s="1"/>
  <c r="CG32" i="14" s="1"/>
  <c r="AA32" i="14"/>
  <c r="BH32" i="14" s="1"/>
  <c r="CO32" i="14" s="1"/>
  <c r="Y38" i="14"/>
  <c r="BF38" i="14" s="1"/>
  <c r="U38" i="14"/>
  <c r="BB38" i="14" s="1"/>
  <c r="Q38" i="14"/>
  <c r="AX38" i="14" s="1"/>
  <c r="M38" i="14"/>
  <c r="AT38" i="14" s="1"/>
  <c r="I38" i="14"/>
  <c r="AP38" i="14" s="1"/>
  <c r="E38" i="14"/>
  <c r="AL38" i="14" s="1"/>
  <c r="X38" i="14"/>
  <c r="BE38" i="14" s="1"/>
  <c r="T38" i="14"/>
  <c r="BA38" i="14" s="1"/>
  <c r="P38" i="14"/>
  <c r="AW38" i="14" s="1"/>
  <c r="L38" i="14"/>
  <c r="AS38" i="14" s="1"/>
  <c r="H38" i="14"/>
  <c r="AO38" i="14" s="1"/>
  <c r="D38" i="14"/>
  <c r="AK38" i="14" s="1"/>
  <c r="K38" i="14"/>
  <c r="AR38" i="14" s="1"/>
  <c r="S38" i="14"/>
  <c r="AZ38" i="14" s="1"/>
  <c r="AA38" i="14"/>
  <c r="BH38" i="14" s="1"/>
  <c r="H45" i="14"/>
  <c r="P45" i="14"/>
  <c r="BU45" i="14"/>
  <c r="CC45" i="14"/>
  <c r="CK45" i="14"/>
  <c r="BU46" i="14"/>
  <c r="CC46" i="14"/>
  <c r="CK46" i="14"/>
  <c r="BU47" i="14"/>
  <c r="CC47" i="14"/>
  <c r="CK47" i="14"/>
  <c r="BU48" i="14"/>
  <c r="CC48" i="14"/>
  <c r="CK48" i="14"/>
  <c r="F32" i="14"/>
  <c r="AM32" i="14" s="1"/>
  <c r="BT32" i="14" s="1"/>
  <c r="N32" i="14"/>
  <c r="AU32" i="14" s="1"/>
  <c r="CB32" i="14" s="1"/>
  <c r="V32" i="14"/>
  <c r="BC32" i="14" s="1"/>
  <c r="CJ32" i="14" s="1"/>
  <c r="Z45" i="14"/>
  <c r="V45" i="14"/>
  <c r="R45" i="14"/>
  <c r="N45" i="14"/>
  <c r="J45" i="14"/>
  <c r="F45" i="14"/>
  <c r="Y45" i="14"/>
  <c r="U45" i="14"/>
  <c r="Q45" i="14"/>
  <c r="M45" i="14"/>
  <c r="I45" i="14"/>
  <c r="E45" i="14"/>
  <c r="K45" i="14"/>
  <c r="S45" i="14"/>
  <c r="AA45" i="14"/>
  <c r="BX45" i="14"/>
  <c r="CF45" i="14"/>
  <c r="CN45" i="14"/>
  <c r="BX46" i="14"/>
  <c r="CF46" i="14"/>
  <c r="CN46" i="14"/>
  <c r="BX47" i="14"/>
  <c r="CF47" i="14"/>
  <c r="CN47" i="14"/>
  <c r="BX48" i="14"/>
  <c r="CF48" i="14"/>
  <c r="CM48" i="14"/>
  <c r="CI48" i="14"/>
  <c r="CE48" i="14"/>
  <c r="CA48" i="14"/>
  <c r="BW48" i="14"/>
  <c r="BS48" i="14"/>
  <c r="CM47" i="14"/>
  <c r="CI47" i="14"/>
  <c r="CE47" i="14"/>
  <c r="CA47" i="14"/>
  <c r="BW47" i="14"/>
  <c r="BS47" i="14"/>
  <c r="CM46" i="14"/>
  <c r="CI46" i="14"/>
  <c r="CE46" i="14"/>
  <c r="CA46" i="14"/>
  <c r="BW46" i="14"/>
  <c r="BS46" i="14"/>
  <c r="CM45" i="14"/>
  <c r="CI45" i="14"/>
  <c r="CE45" i="14"/>
  <c r="CA45" i="14"/>
  <c r="BW45" i="14"/>
  <c r="BS45" i="14"/>
  <c r="CL48" i="14"/>
  <c r="CH48" i="14"/>
  <c r="CD48" i="14"/>
  <c r="BZ48" i="14"/>
  <c r="BV48" i="14"/>
  <c r="BR48" i="14"/>
  <c r="CL47" i="14"/>
  <c r="CH47" i="14"/>
  <c r="CD47" i="14"/>
  <c r="BZ47" i="14"/>
  <c r="BV47" i="14"/>
  <c r="BR47" i="14"/>
  <c r="CL46" i="14"/>
  <c r="CH46" i="14"/>
  <c r="CD46" i="14"/>
  <c r="BZ46" i="14"/>
  <c r="BV46" i="14"/>
  <c r="BR46" i="14"/>
  <c r="CL45" i="14"/>
  <c r="CH45" i="14"/>
  <c r="CD45" i="14"/>
  <c r="BZ45" i="14"/>
  <c r="BV45" i="14"/>
  <c r="BR45" i="14"/>
  <c r="BY45" i="14"/>
  <c r="CG45" i="14"/>
  <c r="CO45" i="14"/>
  <c r="BY46" i="14"/>
  <c r="CG46" i="14"/>
  <c r="CO46" i="14"/>
  <c r="BY47" i="14"/>
  <c r="CG47" i="14"/>
  <c r="CO47" i="14"/>
  <c r="BY48" i="14"/>
  <c r="CG48" i="14"/>
  <c r="CO48" i="14"/>
  <c r="G39" i="14"/>
  <c r="AN39" i="14" s="1"/>
  <c r="BU39" i="14" s="1"/>
  <c r="K39" i="14"/>
  <c r="AR39" i="14" s="1"/>
  <c r="BY39" i="14" s="1"/>
  <c r="O39" i="14"/>
  <c r="AV39" i="14" s="1"/>
  <c r="CC39" i="14" s="1"/>
  <c r="S39" i="14"/>
  <c r="AZ39" i="14" s="1"/>
  <c r="CG39" i="14" s="1"/>
  <c r="W39" i="14"/>
  <c r="BD39" i="14" s="1"/>
  <c r="CK39" i="14" s="1"/>
  <c r="F40" i="14"/>
  <c r="AM40" i="14" s="1"/>
  <c r="J40" i="14"/>
  <c r="AQ40" i="14" s="1"/>
  <c r="BX40" i="14" s="1"/>
  <c r="N40" i="14"/>
  <c r="AU40" i="14" s="1"/>
  <c r="CB40" i="14" s="1"/>
  <c r="R40" i="14"/>
  <c r="AY40" i="14" s="1"/>
  <c r="CF40" i="14" s="1"/>
  <c r="V40" i="14"/>
  <c r="BC40" i="14" s="1"/>
  <c r="CJ40" i="14" s="1"/>
  <c r="Z40" i="14"/>
  <c r="BG40" i="14" s="1"/>
  <c r="CN40" i="14" s="1"/>
  <c r="CS45" i="14"/>
  <c r="CS46" i="14"/>
  <c r="CS47" i="14"/>
  <c r="CT47" i="14"/>
  <c r="G40" i="14"/>
  <c r="AN40" i="14" s="1"/>
  <c r="BU40" i="14" s="1"/>
  <c r="K40" i="14"/>
  <c r="AR40" i="14" s="1"/>
  <c r="BY40" i="14" s="1"/>
  <c r="O40" i="14"/>
  <c r="AV40" i="14" s="1"/>
  <c r="CC40" i="14" s="1"/>
  <c r="S40" i="14"/>
  <c r="AZ40" i="14" s="1"/>
  <c r="CG40" i="14" s="1"/>
  <c r="W40" i="14"/>
  <c r="BD40" i="14" s="1"/>
  <c r="CK40" i="14" s="1"/>
  <c r="AT26" i="14"/>
  <c r="CA26" i="14" s="1"/>
  <c r="AL26" i="14"/>
  <c r="BS26" i="14" s="1"/>
  <c r="BB24" i="14"/>
  <c r="CI24" i="14" s="1"/>
  <c r="AX24" i="14"/>
  <c r="CE24" i="14" s="1"/>
  <c r="AT19" i="14"/>
  <c r="CA19" i="14" s="1"/>
  <c r="AX18" i="14"/>
  <c r="CE18" i="14" s="1"/>
  <c r="AT16" i="14"/>
  <c r="CA16" i="14" s="1"/>
  <c r="BD19" i="14"/>
  <c r="CK19" i="14" s="1"/>
  <c r="AV15" i="14"/>
  <c r="CC15" i="14" s="1"/>
  <c r="BH6" i="14"/>
  <c r="CO6" i="14" s="1"/>
  <c r="AM3" i="14"/>
  <c r="BE4" i="14"/>
  <c r="CL4" i="14" s="1"/>
  <c r="BA6" i="14"/>
  <c r="CH6" i="14" s="1"/>
  <c r="AO7" i="14"/>
  <c r="BV7" i="14" s="1"/>
  <c r="AW7" i="14"/>
  <c r="CD7" i="14" s="1"/>
  <c r="BA9" i="14"/>
  <c r="CH9" i="14" s="1"/>
  <c r="AX13" i="14"/>
  <c r="CE13" i="14" s="1"/>
  <c r="AM18" i="14"/>
  <c r="BT18" i="14" s="1"/>
  <c r="AU21" i="14"/>
  <c r="CB21" i="14" s="1"/>
  <c r="AL4" i="14"/>
  <c r="BS4" i="14" s="1"/>
  <c r="AP7" i="14"/>
  <c r="BW7" i="14" s="1"/>
  <c r="BF7" i="14"/>
  <c r="CM7" i="14" s="1"/>
  <c r="AX8" i="14"/>
  <c r="CE8" i="14" s="1"/>
  <c r="BB9" i="14"/>
  <c r="CI9" i="14" s="1"/>
  <c r="BB12" i="14"/>
  <c r="CI12" i="14" s="1"/>
  <c r="U36" i="14"/>
  <c r="BB36" i="14" s="1"/>
  <c r="CI36" i="14" s="1"/>
  <c r="AL33" i="14"/>
  <c r="BS33" i="14" s="1"/>
  <c r="BG32" i="14"/>
  <c r="CN32" i="14" s="1"/>
  <c r="T35" i="14"/>
  <c r="BA35" i="14" s="1"/>
  <c r="CH35" i="14" s="1"/>
  <c r="V37" i="14"/>
  <c r="BC37" i="14" s="1"/>
  <c r="CJ37" i="14" s="1"/>
  <c r="BH40" i="14"/>
  <c r="CO40" i="14" s="1"/>
  <c r="BD38" i="14"/>
  <c r="H14" i="13"/>
  <c r="AO14" i="13" s="1"/>
  <c r="BV14" i="13" s="1"/>
  <c r="M14" i="13"/>
  <c r="AT14" i="13" s="1"/>
  <c r="CA14" i="13" s="1"/>
  <c r="R14" i="13"/>
  <c r="AY14" i="13" s="1"/>
  <c r="CF14" i="13" s="1"/>
  <c r="X14" i="13"/>
  <c r="BE14" i="13" s="1"/>
  <c r="CL14" i="13" s="1"/>
  <c r="E15" i="13"/>
  <c r="AL15" i="13" s="1"/>
  <c r="BS15" i="13" s="1"/>
  <c r="J15" i="13"/>
  <c r="AQ15" i="13" s="1"/>
  <c r="BX15" i="13" s="1"/>
  <c r="P15" i="13"/>
  <c r="AW15" i="13" s="1"/>
  <c r="CD15" i="13" s="1"/>
  <c r="U15" i="13"/>
  <c r="BB15" i="13" s="1"/>
  <c r="CI15" i="13" s="1"/>
  <c r="Z15" i="13"/>
  <c r="BG15" i="13" s="1"/>
  <c r="CN15" i="13" s="1"/>
  <c r="H16" i="13"/>
  <c r="AO16" i="13" s="1"/>
  <c r="BV16" i="13" s="1"/>
  <c r="M16" i="13"/>
  <c r="AT16" i="13" s="1"/>
  <c r="CA16" i="13" s="1"/>
  <c r="R16" i="13"/>
  <c r="AY16" i="13" s="1"/>
  <c r="CF16" i="13" s="1"/>
  <c r="X16" i="13"/>
  <c r="BE16" i="13" s="1"/>
  <c r="CL16" i="13" s="1"/>
  <c r="E17" i="13"/>
  <c r="AL17" i="13" s="1"/>
  <c r="BS17" i="13" s="1"/>
  <c r="J17" i="13"/>
  <c r="P17" i="13"/>
  <c r="AW17" i="13" s="1"/>
  <c r="CD17" i="13" s="1"/>
  <c r="U17" i="13"/>
  <c r="BB17" i="13" s="1"/>
  <c r="CI17" i="13" s="1"/>
  <c r="Z17" i="13"/>
  <c r="BG17" i="13" s="1"/>
  <c r="CN17" i="13" s="1"/>
  <c r="H18" i="13"/>
  <c r="AO18" i="13" s="1"/>
  <c r="BV18" i="13" s="1"/>
  <c r="M18" i="13"/>
  <c r="AT18" i="13" s="1"/>
  <c r="CA18" i="13" s="1"/>
  <c r="R18" i="13"/>
  <c r="AY18" i="13" s="1"/>
  <c r="CF18" i="13" s="1"/>
  <c r="X18" i="13"/>
  <c r="BE18" i="13" s="1"/>
  <c r="CL18" i="13" s="1"/>
  <c r="E19" i="13"/>
  <c r="AL19" i="13" s="1"/>
  <c r="BS19" i="13" s="1"/>
  <c r="J19" i="13"/>
  <c r="AQ19" i="13" s="1"/>
  <c r="BX19" i="13" s="1"/>
  <c r="P19" i="13"/>
  <c r="AW19" i="13" s="1"/>
  <c r="CD19" i="13" s="1"/>
  <c r="U19" i="13"/>
  <c r="BB19" i="13" s="1"/>
  <c r="CI19" i="13" s="1"/>
  <c r="Z19" i="13"/>
  <c r="BG19" i="13" s="1"/>
  <c r="CN19" i="13" s="1"/>
  <c r="H20" i="13"/>
  <c r="AO20" i="13" s="1"/>
  <c r="BV20" i="13" s="1"/>
  <c r="M20" i="13"/>
  <c r="AT20" i="13" s="1"/>
  <c r="CA20" i="13" s="1"/>
  <c r="R20" i="13"/>
  <c r="AY20" i="13" s="1"/>
  <c r="CF20" i="13" s="1"/>
  <c r="X20" i="13"/>
  <c r="BE20" i="13" s="1"/>
  <c r="CL20" i="13" s="1"/>
  <c r="E21" i="13"/>
  <c r="AL21" i="13" s="1"/>
  <c r="BS21" i="13" s="1"/>
  <c r="J21" i="13"/>
  <c r="AQ21" i="13" s="1"/>
  <c r="BX21" i="13" s="1"/>
  <c r="P21" i="13"/>
  <c r="AW21" i="13" s="1"/>
  <c r="CD21" i="13" s="1"/>
  <c r="V21" i="13"/>
  <c r="E22" i="13"/>
  <c r="AL22" i="13" s="1"/>
  <c r="BS22" i="13" s="1"/>
  <c r="M22" i="13"/>
  <c r="AT22" i="13" s="1"/>
  <c r="CA22" i="13" s="1"/>
  <c r="T22" i="13"/>
  <c r="BA22" i="13" s="1"/>
  <c r="CH22" i="13" s="1"/>
  <c r="D23" i="13"/>
  <c r="P23" i="13"/>
  <c r="AW23" i="13" s="1"/>
  <c r="CD23" i="13" s="1"/>
  <c r="Y23" i="13"/>
  <c r="BF23" i="13" s="1"/>
  <c r="CM23" i="13" s="1"/>
  <c r="L24" i="13"/>
  <c r="AS24" i="13" s="1"/>
  <c r="BZ24" i="13" s="1"/>
  <c r="X24" i="13"/>
  <c r="BE24" i="13" s="1"/>
  <c r="CL24" i="13" s="1"/>
  <c r="I25" i="13"/>
  <c r="AP25" i="13" s="1"/>
  <c r="BW25" i="13" s="1"/>
  <c r="T25" i="13"/>
  <c r="BA25" i="13" s="1"/>
  <c r="CH25" i="13" s="1"/>
  <c r="H26" i="13"/>
  <c r="AO26" i="13" s="1"/>
  <c r="BV26" i="13" s="1"/>
  <c r="AA26" i="13"/>
  <c r="BH26" i="13" s="1"/>
  <c r="CO26" i="13" s="1"/>
  <c r="W26" i="13"/>
  <c r="BD26" i="13" s="1"/>
  <c r="CK26" i="13" s="1"/>
  <c r="S26" i="13"/>
  <c r="AZ26" i="13" s="1"/>
  <c r="CG26" i="13" s="1"/>
  <c r="O26" i="13"/>
  <c r="AV26" i="13" s="1"/>
  <c r="CC26" i="13" s="1"/>
  <c r="K26" i="13"/>
  <c r="G26" i="13"/>
  <c r="AN26" i="13" s="1"/>
  <c r="BU26" i="13" s="1"/>
  <c r="AA25" i="13"/>
  <c r="BH25" i="13" s="1"/>
  <c r="CO25" i="13" s="1"/>
  <c r="W25" i="13"/>
  <c r="BD25" i="13" s="1"/>
  <c r="CK25" i="13" s="1"/>
  <c r="S25" i="13"/>
  <c r="AZ25" i="13" s="1"/>
  <c r="CG25" i="13" s="1"/>
  <c r="O25" i="13"/>
  <c r="AV25" i="13" s="1"/>
  <c r="CC25" i="13" s="1"/>
  <c r="K25" i="13"/>
  <c r="AR25" i="13" s="1"/>
  <c r="BY25" i="13" s="1"/>
  <c r="G25" i="13"/>
  <c r="AN25" i="13" s="1"/>
  <c r="BU25" i="13" s="1"/>
  <c r="AA24" i="13"/>
  <c r="BH24" i="13" s="1"/>
  <c r="CO24" i="13" s="1"/>
  <c r="W24" i="13"/>
  <c r="BD24" i="13" s="1"/>
  <c r="CK24" i="13" s="1"/>
  <c r="S24" i="13"/>
  <c r="AZ24" i="13" s="1"/>
  <c r="CG24" i="13" s="1"/>
  <c r="O24" i="13"/>
  <c r="AV24" i="13" s="1"/>
  <c r="CC24" i="13" s="1"/>
  <c r="K24" i="13"/>
  <c r="AR24" i="13" s="1"/>
  <c r="BY24" i="13" s="1"/>
  <c r="G24" i="13"/>
  <c r="AN24" i="13" s="1"/>
  <c r="BU24" i="13" s="1"/>
  <c r="AA23" i="13"/>
  <c r="BH23" i="13" s="1"/>
  <c r="CO23" i="13" s="1"/>
  <c r="W23" i="13"/>
  <c r="BD23" i="13" s="1"/>
  <c r="CK23" i="13" s="1"/>
  <c r="S23" i="13"/>
  <c r="AZ23" i="13" s="1"/>
  <c r="CG23" i="13" s="1"/>
  <c r="O23" i="13"/>
  <c r="AV23" i="13" s="1"/>
  <c r="CC23" i="13" s="1"/>
  <c r="K23" i="13"/>
  <c r="AR23" i="13" s="1"/>
  <c r="BY23" i="13" s="1"/>
  <c r="G23" i="13"/>
  <c r="AN23" i="13" s="1"/>
  <c r="BU23" i="13" s="1"/>
  <c r="AA22" i="13"/>
  <c r="BH22" i="13" s="1"/>
  <c r="CO22" i="13" s="1"/>
  <c r="W22" i="13"/>
  <c r="BD22" i="13" s="1"/>
  <c r="CK22" i="13" s="1"/>
  <c r="S22" i="13"/>
  <c r="AZ22" i="13" s="1"/>
  <c r="CG22" i="13" s="1"/>
  <c r="O22" i="13"/>
  <c r="AV22" i="13" s="1"/>
  <c r="CC22" i="13" s="1"/>
  <c r="K22" i="13"/>
  <c r="AR22" i="13" s="1"/>
  <c r="BY22" i="13" s="1"/>
  <c r="G22" i="13"/>
  <c r="AN22" i="13" s="1"/>
  <c r="BU22" i="13" s="1"/>
  <c r="AA21" i="13"/>
  <c r="BH21" i="13" s="1"/>
  <c r="CO21" i="13" s="1"/>
  <c r="W21" i="13"/>
  <c r="BD21" i="13" s="1"/>
  <c r="CK21" i="13" s="1"/>
  <c r="S21" i="13"/>
  <c r="AZ21" i="13" s="1"/>
  <c r="CG21" i="13" s="1"/>
  <c r="Z26" i="13"/>
  <c r="BG26" i="13" s="1"/>
  <c r="CN26" i="13" s="1"/>
  <c r="V26" i="13"/>
  <c r="BC26" i="13" s="1"/>
  <c r="CJ26" i="13" s="1"/>
  <c r="R26" i="13"/>
  <c r="AY26" i="13" s="1"/>
  <c r="CF26" i="13" s="1"/>
  <c r="N26" i="13"/>
  <c r="J26" i="13"/>
  <c r="AQ26" i="13" s="1"/>
  <c r="BX26" i="13" s="1"/>
  <c r="F26" i="13"/>
  <c r="AM26" i="13" s="1"/>
  <c r="BT26" i="13" s="1"/>
  <c r="Z25" i="13"/>
  <c r="BG25" i="13" s="1"/>
  <c r="CN25" i="13" s="1"/>
  <c r="V25" i="13"/>
  <c r="BC25" i="13" s="1"/>
  <c r="CJ25" i="13" s="1"/>
  <c r="R25" i="13"/>
  <c r="AY25" i="13" s="1"/>
  <c r="CF25" i="13" s="1"/>
  <c r="N25" i="13"/>
  <c r="AU25" i="13" s="1"/>
  <c r="CB25" i="13" s="1"/>
  <c r="J25" i="13"/>
  <c r="AQ25" i="13" s="1"/>
  <c r="BX25" i="13" s="1"/>
  <c r="F25" i="13"/>
  <c r="Z24" i="13"/>
  <c r="BG24" i="13" s="1"/>
  <c r="CN24" i="13" s="1"/>
  <c r="V24" i="13"/>
  <c r="BC24" i="13" s="1"/>
  <c r="CJ24" i="13" s="1"/>
  <c r="R24" i="13"/>
  <c r="AY24" i="13" s="1"/>
  <c r="CF24" i="13" s="1"/>
  <c r="N24" i="13"/>
  <c r="AU24" i="13" s="1"/>
  <c r="CB24" i="13" s="1"/>
  <c r="J24" i="13"/>
  <c r="AQ24" i="13" s="1"/>
  <c r="BX24" i="13" s="1"/>
  <c r="F24" i="13"/>
  <c r="AM24" i="13" s="1"/>
  <c r="BT24" i="13" s="1"/>
  <c r="Z23" i="13"/>
  <c r="BG23" i="13" s="1"/>
  <c r="CN23" i="13" s="1"/>
  <c r="V23" i="13"/>
  <c r="BC23" i="13" s="1"/>
  <c r="CJ23" i="13" s="1"/>
  <c r="R23" i="13"/>
  <c r="AY23" i="13" s="1"/>
  <c r="CF23" i="13" s="1"/>
  <c r="N23" i="13"/>
  <c r="AU23" i="13" s="1"/>
  <c r="CB23" i="13" s="1"/>
  <c r="J23" i="13"/>
  <c r="AQ23" i="13" s="1"/>
  <c r="BX23" i="13" s="1"/>
  <c r="F23" i="13"/>
  <c r="AM23" i="13" s="1"/>
  <c r="BT23" i="13" s="1"/>
  <c r="Z22" i="13"/>
  <c r="BG22" i="13" s="1"/>
  <c r="CN22" i="13" s="1"/>
  <c r="U26" i="13"/>
  <c r="BB26" i="13" s="1"/>
  <c r="CI26" i="13" s="1"/>
  <c r="M26" i="13"/>
  <c r="AT26" i="13" s="1"/>
  <c r="CA26" i="13" s="1"/>
  <c r="E26" i="13"/>
  <c r="U25" i="13"/>
  <c r="BB25" i="13" s="1"/>
  <c r="CI25" i="13" s="1"/>
  <c r="M25" i="13"/>
  <c r="AT25" i="13" s="1"/>
  <c r="CA25" i="13" s="1"/>
  <c r="E25" i="13"/>
  <c r="AL25" i="13" s="1"/>
  <c r="BS25" i="13" s="1"/>
  <c r="U24" i="13"/>
  <c r="M24" i="13"/>
  <c r="AT24" i="13" s="1"/>
  <c r="CA24" i="13" s="1"/>
  <c r="E24" i="13"/>
  <c r="AL24" i="13" s="1"/>
  <c r="BS24" i="13" s="1"/>
  <c r="U23" i="13"/>
  <c r="BB23" i="13" s="1"/>
  <c r="CI23" i="13" s="1"/>
  <c r="M23" i="13"/>
  <c r="E23" i="13"/>
  <c r="AL23" i="13" s="1"/>
  <c r="BS23" i="13" s="1"/>
  <c r="V22" i="13"/>
  <c r="BC22" i="13" s="1"/>
  <c r="CJ22" i="13" s="1"/>
  <c r="Q22" i="13"/>
  <c r="AX22" i="13" s="1"/>
  <c r="CE22" i="13" s="1"/>
  <c r="L22" i="13"/>
  <c r="AS22" i="13" s="1"/>
  <c r="BZ22" i="13" s="1"/>
  <c r="F22" i="13"/>
  <c r="AM22" i="13" s="1"/>
  <c r="BT22" i="13" s="1"/>
  <c r="Y21" i="13"/>
  <c r="BF21" i="13" s="1"/>
  <c r="CM21" i="13" s="1"/>
  <c r="T21" i="13"/>
  <c r="BA21" i="13" s="1"/>
  <c r="CH21" i="13" s="1"/>
  <c r="O21" i="13"/>
  <c r="AV21" i="13" s="1"/>
  <c r="CC21" i="13" s="1"/>
  <c r="K21" i="13"/>
  <c r="AR21" i="13" s="1"/>
  <c r="BY21" i="13" s="1"/>
  <c r="G21" i="13"/>
  <c r="AN21" i="13" s="1"/>
  <c r="BU21" i="13" s="1"/>
  <c r="AA20" i="13"/>
  <c r="BH20" i="13" s="1"/>
  <c r="CO20" i="13" s="1"/>
  <c r="W20" i="13"/>
  <c r="BD20" i="13" s="1"/>
  <c r="CK20" i="13" s="1"/>
  <c r="S20" i="13"/>
  <c r="AZ20" i="13" s="1"/>
  <c r="CG20" i="13" s="1"/>
  <c r="O20" i="13"/>
  <c r="AV20" i="13" s="1"/>
  <c r="CC20" i="13" s="1"/>
  <c r="K20" i="13"/>
  <c r="AR20" i="13" s="1"/>
  <c r="BY20" i="13" s="1"/>
  <c r="G20" i="13"/>
  <c r="AA19" i="13"/>
  <c r="BH19" i="13" s="1"/>
  <c r="CO19" i="13" s="1"/>
  <c r="W19" i="13"/>
  <c r="BD19" i="13" s="1"/>
  <c r="CK19" i="13" s="1"/>
  <c r="S19" i="13"/>
  <c r="AZ19" i="13" s="1"/>
  <c r="CG19" i="13" s="1"/>
  <c r="O19" i="13"/>
  <c r="AV19" i="13" s="1"/>
  <c r="CC19" i="13" s="1"/>
  <c r="K19" i="13"/>
  <c r="AR19" i="13" s="1"/>
  <c r="BY19" i="13" s="1"/>
  <c r="G19" i="13"/>
  <c r="AN19" i="13" s="1"/>
  <c r="BU19" i="13" s="1"/>
  <c r="AA18" i="13"/>
  <c r="BH18" i="13" s="1"/>
  <c r="CO18" i="13" s="1"/>
  <c r="W18" i="13"/>
  <c r="S18" i="13"/>
  <c r="AZ18" i="13" s="1"/>
  <c r="CG18" i="13" s="1"/>
  <c r="O18" i="13"/>
  <c r="AV18" i="13" s="1"/>
  <c r="CC18" i="13" s="1"/>
  <c r="K18" i="13"/>
  <c r="AR18" i="13" s="1"/>
  <c r="BY18" i="13" s="1"/>
  <c r="G18" i="13"/>
  <c r="AN18" i="13" s="1"/>
  <c r="BU18" i="13" s="1"/>
  <c r="AA17" i="13"/>
  <c r="BH17" i="13" s="1"/>
  <c r="CO17" i="13" s="1"/>
  <c r="W17" i="13"/>
  <c r="BD17" i="13" s="1"/>
  <c r="CK17" i="13" s="1"/>
  <c r="S17" i="13"/>
  <c r="AZ17" i="13" s="1"/>
  <c r="CG17" i="13" s="1"/>
  <c r="O17" i="13"/>
  <c r="AV17" i="13" s="1"/>
  <c r="CC17" i="13" s="1"/>
  <c r="K17" i="13"/>
  <c r="AR17" i="13" s="1"/>
  <c r="BY17" i="13" s="1"/>
  <c r="G17" i="13"/>
  <c r="AN17" i="13" s="1"/>
  <c r="BU17" i="13" s="1"/>
  <c r="AA16" i="13"/>
  <c r="BH16" i="13" s="1"/>
  <c r="CO16" i="13" s="1"/>
  <c r="W16" i="13"/>
  <c r="BD16" i="13" s="1"/>
  <c r="CK16" i="13" s="1"/>
  <c r="S16" i="13"/>
  <c r="AZ16" i="13" s="1"/>
  <c r="CG16" i="13" s="1"/>
  <c r="O16" i="13"/>
  <c r="AV16" i="13" s="1"/>
  <c r="CC16" i="13" s="1"/>
  <c r="K16" i="13"/>
  <c r="AR16" i="13" s="1"/>
  <c r="BY16" i="13" s="1"/>
  <c r="G16" i="13"/>
  <c r="AN16" i="13" s="1"/>
  <c r="BU16" i="13" s="1"/>
  <c r="AA15" i="13"/>
  <c r="BH15" i="13" s="1"/>
  <c r="CO15" i="13" s="1"/>
  <c r="W15" i="13"/>
  <c r="BD15" i="13" s="1"/>
  <c r="CK15" i="13" s="1"/>
  <c r="S15" i="13"/>
  <c r="AZ15" i="13" s="1"/>
  <c r="CG15" i="13" s="1"/>
  <c r="O15" i="13"/>
  <c r="AV15" i="13" s="1"/>
  <c r="CC15" i="13" s="1"/>
  <c r="K15" i="13"/>
  <c r="AR15" i="13" s="1"/>
  <c r="BY15" i="13" s="1"/>
  <c r="G15" i="13"/>
  <c r="AN15" i="13" s="1"/>
  <c r="BU15" i="13" s="1"/>
  <c r="AA14" i="13"/>
  <c r="BH14" i="13" s="1"/>
  <c r="CO14" i="13" s="1"/>
  <c r="W14" i="13"/>
  <c r="BD14" i="13" s="1"/>
  <c r="CK14" i="13" s="1"/>
  <c r="S14" i="13"/>
  <c r="AZ14" i="13" s="1"/>
  <c r="CG14" i="13" s="1"/>
  <c r="O14" i="13"/>
  <c r="AV14" i="13" s="1"/>
  <c r="CC14" i="13" s="1"/>
  <c r="K14" i="13"/>
  <c r="AR14" i="13" s="1"/>
  <c r="BY14" i="13" s="1"/>
  <c r="G14" i="13"/>
  <c r="AN14" i="13" s="1"/>
  <c r="BU14" i="13" s="1"/>
  <c r="AA13" i="13"/>
  <c r="BH13" i="13" s="1"/>
  <c r="CO13" i="13" s="1"/>
  <c r="W13" i="13"/>
  <c r="BD13" i="13" s="1"/>
  <c r="CK13" i="13" s="1"/>
  <c r="S13" i="13"/>
  <c r="AZ13" i="13" s="1"/>
  <c r="CG13" i="13" s="1"/>
  <c r="O13" i="13"/>
  <c r="AV13" i="13" s="1"/>
  <c r="CC13" i="13" s="1"/>
  <c r="K13" i="13"/>
  <c r="AR13" i="13" s="1"/>
  <c r="BY13" i="13" s="1"/>
  <c r="G13" i="13"/>
  <c r="AN13" i="13" s="1"/>
  <c r="BU13" i="13" s="1"/>
  <c r="AA12" i="13"/>
  <c r="BH12" i="13" s="1"/>
  <c r="CO12" i="13" s="1"/>
  <c r="W12" i="13"/>
  <c r="BD12" i="13" s="1"/>
  <c r="CK12" i="13" s="1"/>
  <c r="S12" i="13"/>
  <c r="AZ12" i="13" s="1"/>
  <c r="CG12" i="13" s="1"/>
  <c r="O12" i="13"/>
  <c r="AV12" i="13" s="1"/>
  <c r="CC12" i="13" s="1"/>
  <c r="K12" i="13"/>
  <c r="AR12" i="13" s="1"/>
  <c r="BY12" i="13" s="1"/>
  <c r="G12" i="13"/>
  <c r="AA11" i="13"/>
  <c r="BH11" i="13" s="1"/>
  <c r="CO11" i="13" s="1"/>
  <c r="W11" i="13"/>
  <c r="BD11" i="13" s="1"/>
  <c r="CK11" i="13" s="1"/>
  <c r="S11" i="13"/>
  <c r="AZ11" i="13" s="1"/>
  <c r="CG11" i="13" s="1"/>
  <c r="O11" i="13"/>
  <c r="AV11" i="13" s="1"/>
  <c r="CC11" i="13" s="1"/>
  <c r="K11" i="13"/>
  <c r="AR11" i="13" s="1"/>
  <c r="BY11" i="13" s="1"/>
  <c r="G11" i="13"/>
  <c r="AN11" i="13" s="1"/>
  <c r="BU11" i="13" s="1"/>
  <c r="AA10" i="13"/>
  <c r="BH10" i="13" s="1"/>
  <c r="CO10" i="13" s="1"/>
  <c r="W10" i="13"/>
  <c r="BD10" i="13" s="1"/>
  <c r="CK10" i="13" s="1"/>
  <c r="S10" i="13"/>
  <c r="AZ10" i="13" s="1"/>
  <c r="CG10" i="13" s="1"/>
  <c r="G3" i="13"/>
  <c r="K3" i="13"/>
  <c r="O3" i="13"/>
  <c r="S3" i="13"/>
  <c r="W3" i="13"/>
  <c r="AA3" i="13"/>
  <c r="G4" i="13"/>
  <c r="AN4" i="13" s="1"/>
  <c r="BU4" i="13" s="1"/>
  <c r="K4" i="13"/>
  <c r="AR4" i="13" s="1"/>
  <c r="BY4" i="13" s="1"/>
  <c r="O4" i="13"/>
  <c r="AV4" i="13" s="1"/>
  <c r="CC4" i="13" s="1"/>
  <c r="S4" i="13"/>
  <c r="AZ4" i="13" s="1"/>
  <c r="CG4" i="13" s="1"/>
  <c r="W4" i="13"/>
  <c r="BD4" i="13" s="1"/>
  <c r="CK4" i="13" s="1"/>
  <c r="AA4" i="13"/>
  <c r="BH4" i="13" s="1"/>
  <c r="CO4" i="13" s="1"/>
  <c r="G5" i="13"/>
  <c r="AN5" i="13" s="1"/>
  <c r="BU5" i="13" s="1"/>
  <c r="K5" i="13"/>
  <c r="AR5" i="13" s="1"/>
  <c r="BY5" i="13" s="1"/>
  <c r="O5" i="13"/>
  <c r="AV5" i="13" s="1"/>
  <c r="CC5" i="13" s="1"/>
  <c r="S5" i="13"/>
  <c r="AZ5" i="13" s="1"/>
  <c r="CG5" i="13" s="1"/>
  <c r="W5" i="13"/>
  <c r="BD5" i="13" s="1"/>
  <c r="CK5" i="13" s="1"/>
  <c r="AA5" i="13"/>
  <c r="BH5" i="13" s="1"/>
  <c r="CO5" i="13" s="1"/>
  <c r="G6" i="13"/>
  <c r="AN6" i="13" s="1"/>
  <c r="BU6" i="13" s="1"/>
  <c r="K6" i="13"/>
  <c r="AR6" i="13" s="1"/>
  <c r="BY6" i="13" s="1"/>
  <c r="O6" i="13"/>
  <c r="AV6" i="13" s="1"/>
  <c r="CC6" i="13" s="1"/>
  <c r="S6" i="13"/>
  <c r="AZ6" i="13" s="1"/>
  <c r="CG6" i="13" s="1"/>
  <c r="W6" i="13"/>
  <c r="BD6" i="13" s="1"/>
  <c r="CK6" i="13" s="1"/>
  <c r="AA6" i="13"/>
  <c r="BH6" i="13" s="1"/>
  <c r="CO6" i="13" s="1"/>
  <c r="G7" i="13"/>
  <c r="AN7" i="13" s="1"/>
  <c r="BU7" i="13" s="1"/>
  <c r="K7" i="13"/>
  <c r="AR7" i="13" s="1"/>
  <c r="BY7" i="13" s="1"/>
  <c r="O7" i="13"/>
  <c r="AV7" i="13" s="1"/>
  <c r="CC7" i="13" s="1"/>
  <c r="S7" i="13"/>
  <c r="AZ7" i="13" s="1"/>
  <c r="CG7" i="13" s="1"/>
  <c r="W7" i="13"/>
  <c r="BD7" i="13" s="1"/>
  <c r="CK7" i="13" s="1"/>
  <c r="AA7" i="13"/>
  <c r="BH7" i="13" s="1"/>
  <c r="CO7" i="13" s="1"/>
  <c r="G8" i="13"/>
  <c r="AN8" i="13" s="1"/>
  <c r="BU8" i="13" s="1"/>
  <c r="K8" i="13"/>
  <c r="AR8" i="13" s="1"/>
  <c r="BY8" i="13" s="1"/>
  <c r="O8" i="13"/>
  <c r="AV8" i="13" s="1"/>
  <c r="CC8" i="13" s="1"/>
  <c r="S8" i="13"/>
  <c r="AZ8" i="13" s="1"/>
  <c r="CG8" i="13" s="1"/>
  <c r="W8" i="13"/>
  <c r="BD8" i="13" s="1"/>
  <c r="CK8" i="13" s="1"/>
  <c r="AA8" i="13"/>
  <c r="BH8" i="13" s="1"/>
  <c r="CO8" i="13" s="1"/>
  <c r="G9" i="13"/>
  <c r="AN9" i="13" s="1"/>
  <c r="BU9" i="13" s="1"/>
  <c r="K9" i="13"/>
  <c r="AR9" i="13" s="1"/>
  <c r="BY9" i="13" s="1"/>
  <c r="O9" i="13"/>
  <c r="AV9" i="13" s="1"/>
  <c r="CC9" i="13" s="1"/>
  <c r="S9" i="13"/>
  <c r="AZ9" i="13" s="1"/>
  <c r="CG9" i="13" s="1"/>
  <c r="W9" i="13"/>
  <c r="BD9" i="13" s="1"/>
  <c r="CK9" i="13" s="1"/>
  <c r="AA9" i="13"/>
  <c r="BH9" i="13" s="1"/>
  <c r="CO9" i="13" s="1"/>
  <c r="G10" i="13"/>
  <c r="AN10" i="13" s="1"/>
  <c r="BU10" i="13" s="1"/>
  <c r="K10" i="13"/>
  <c r="AR10" i="13" s="1"/>
  <c r="BY10" i="13" s="1"/>
  <c r="O10" i="13"/>
  <c r="AV10" i="13" s="1"/>
  <c r="CC10" i="13" s="1"/>
  <c r="T10" i="13"/>
  <c r="BA10" i="13" s="1"/>
  <c r="CH10" i="13" s="1"/>
  <c r="Y10" i="13"/>
  <c r="BF10" i="13" s="1"/>
  <c r="CM10" i="13" s="1"/>
  <c r="F11" i="13"/>
  <c r="AM11" i="13" s="1"/>
  <c r="BT11" i="13" s="1"/>
  <c r="L11" i="13"/>
  <c r="AS11" i="13" s="1"/>
  <c r="BZ11" i="13" s="1"/>
  <c r="Q11" i="13"/>
  <c r="AX11" i="13" s="1"/>
  <c r="CE11" i="13" s="1"/>
  <c r="V11" i="13"/>
  <c r="BC11" i="13" s="1"/>
  <c r="CJ11" i="13" s="1"/>
  <c r="D12" i="13"/>
  <c r="I12" i="13"/>
  <c r="AP12" i="13" s="1"/>
  <c r="BW12" i="13" s="1"/>
  <c r="N12" i="13"/>
  <c r="AU12" i="13" s="1"/>
  <c r="CB12" i="13" s="1"/>
  <c r="T12" i="13"/>
  <c r="BA12" i="13" s="1"/>
  <c r="CH12" i="13" s="1"/>
  <c r="Y12" i="13"/>
  <c r="BF12" i="13" s="1"/>
  <c r="CM12" i="13" s="1"/>
  <c r="F13" i="13"/>
  <c r="AM13" i="13" s="1"/>
  <c r="BT13" i="13" s="1"/>
  <c r="L13" i="13"/>
  <c r="AS13" i="13" s="1"/>
  <c r="BZ13" i="13" s="1"/>
  <c r="Q13" i="13"/>
  <c r="AX13" i="13" s="1"/>
  <c r="CE13" i="13" s="1"/>
  <c r="V13" i="13"/>
  <c r="BC13" i="13" s="1"/>
  <c r="CJ13" i="13" s="1"/>
  <c r="D14" i="13"/>
  <c r="I14" i="13"/>
  <c r="AP14" i="13" s="1"/>
  <c r="BW14" i="13" s="1"/>
  <c r="N14" i="13"/>
  <c r="AU14" i="13" s="1"/>
  <c r="CB14" i="13" s="1"/>
  <c r="T14" i="13"/>
  <c r="BA14" i="13" s="1"/>
  <c r="CH14" i="13" s="1"/>
  <c r="Y14" i="13"/>
  <c r="BF14" i="13" s="1"/>
  <c r="CM14" i="13" s="1"/>
  <c r="F15" i="13"/>
  <c r="AM15" i="13" s="1"/>
  <c r="BT15" i="13" s="1"/>
  <c r="L15" i="13"/>
  <c r="AS15" i="13" s="1"/>
  <c r="BZ15" i="13" s="1"/>
  <c r="Q15" i="13"/>
  <c r="AX15" i="13" s="1"/>
  <c r="CE15" i="13" s="1"/>
  <c r="V15" i="13"/>
  <c r="BC15" i="13" s="1"/>
  <c r="CJ15" i="13" s="1"/>
  <c r="D16" i="13"/>
  <c r="I16" i="13"/>
  <c r="AP16" i="13" s="1"/>
  <c r="BW16" i="13" s="1"/>
  <c r="N16" i="13"/>
  <c r="AU16" i="13" s="1"/>
  <c r="CB16" i="13" s="1"/>
  <c r="T16" i="13"/>
  <c r="BA16" i="13" s="1"/>
  <c r="CH16" i="13" s="1"/>
  <c r="Y16" i="13"/>
  <c r="BF16" i="13" s="1"/>
  <c r="CM16" i="13" s="1"/>
  <c r="F17" i="13"/>
  <c r="AM17" i="13" s="1"/>
  <c r="BT17" i="13" s="1"/>
  <c r="L17" i="13"/>
  <c r="AS17" i="13" s="1"/>
  <c r="BZ17" i="13" s="1"/>
  <c r="Q17" i="13"/>
  <c r="AX17" i="13" s="1"/>
  <c r="CE17" i="13" s="1"/>
  <c r="V17" i="13"/>
  <c r="BC17" i="13" s="1"/>
  <c r="CJ17" i="13" s="1"/>
  <c r="D18" i="13"/>
  <c r="I18" i="13"/>
  <c r="AP18" i="13" s="1"/>
  <c r="BW18" i="13" s="1"/>
  <c r="N18" i="13"/>
  <c r="AU18" i="13" s="1"/>
  <c r="CB18" i="13" s="1"/>
  <c r="T18" i="13"/>
  <c r="BA18" i="13" s="1"/>
  <c r="CH18" i="13" s="1"/>
  <c r="Y18" i="13"/>
  <c r="BF18" i="13" s="1"/>
  <c r="CM18" i="13" s="1"/>
  <c r="F19" i="13"/>
  <c r="AM19" i="13" s="1"/>
  <c r="BT19" i="13" s="1"/>
  <c r="L19" i="13"/>
  <c r="AS19" i="13" s="1"/>
  <c r="BZ19" i="13" s="1"/>
  <c r="Q19" i="13"/>
  <c r="AX19" i="13" s="1"/>
  <c r="CE19" i="13" s="1"/>
  <c r="V19" i="13"/>
  <c r="D20" i="13"/>
  <c r="I20" i="13"/>
  <c r="AP20" i="13" s="1"/>
  <c r="BW20" i="13" s="1"/>
  <c r="N20" i="13"/>
  <c r="AU20" i="13" s="1"/>
  <c r="CB20" i="13" s="1"/>
  <c r="T20" i="13"/>
  <c r="BA20" i="13" s="1"/>
  <c r="CH20" i="13" s="1"/>
  <c r="Y20" i="13"/>
  <c r="BF20" i="13" s="1"/>
  <c r="CM20" i="13" s="1"/>
  <c r="F21" i="13"/>
  <c r="AM21" i="13" s="1"/>
  <c r="BT21" i="13" s="1"/>
  <c r="L21" i="13"/>
  <c r="AS21" i="13" s="1"/>
  <c r="BZ21" i="13" s="1"/>
  <c r="Q21" i="13"/>
  <c r="AX21" i="13" s="1"/>
  <c r="CE21" i="13" s="1"/>
  <c r="X21" i="13"/>
  <c r="BE21" i="13" s="1"/>
  <c r="CL21" i="13" s="1"/>
  <c r="H22" i="13"/>
  <c r="AO22" i="13" s="1"/>
  <c r="BV22" i="13" s="1"/>
  <c r="N22" i="13"/>
  <c r="AU22" i="13" s="1"/>
  <c r="CB22" i="13" s="1"/>
  <c r="U22" i="13"/>
  <c r="BB22" i="13" s="1"/>
  <c r="CI22" i="13" s="1"/>
  <c r="H23" i="13"/>
  <c r="AO23" i="13" s="1"/>
  <c r="BV23" i="13" s="1"/>
  <c r="Q23" i="13"/>
  <c r="AX23" i="13" s="1"/>
  <c r="CE23" i="13" s="1"/>
  <c r="D24" i="13"/>
  <c r="P24" i="13"/>
  <c r="AW24" i="13" s="1"/>
  <c r="CD24" i="13" s="1"/>
  <c r="Y24" i="13"/>
  <c r="BF24" i="13" s="1"/>
  <c r="CM24" i="13" s="1"/>
  <c r="L25" i="13"/>
  <c r="AS25" i="13" s="1"/>
  <c r="BZ25" i="13" s="1"/>
  <c r="X25" i="13"/>
  <c r="BE25" i="13" s="1"/>
  <c r="CL25" i="13" s="1"/>
  <c r="I26" i="13"/>
  <c r="AP26" i="13" s="1"/>
  <c r="BW26" i="13" s="1"/>
  <c r="T26" i="13"/>
  <c r="BA26" i="13" s="1"/>
  <c r="CH26" i="13" s="1"/>
  <c r="D3" i="13"/>
  <c r="H3" i="13"/>
  <c r="L3" i="13"/>
  <c r="P3" i="13"/>
  <c r="T3" i="13"/>
  <c r="X3" i="13"/>
  <c r="D4" i="13"/>
  <c r="H4" i="13"/>
  <c r="AO4" i="13" s="1"/>
  <c r="BV4" i="13" s="1"/>
  <c r="L4" i="13"/>
  <c r="AS4" i="13" s="1"/>
  <c r="BZ4" i="13" s="1"/>
  <c r="P4" i="13"/>
  <c r="AW4" i="13" s="1"/>
  <c r="CD4" i="13" s="1"/>
  <c r="T4" i="13"/>
  <c r="BA4" i="13" s="1"/>
  <c r="CH4" i="13" s="1"/>
  <c r="X4" i="13"/>
  <c r="BE4" i="13" s="1"/>
  <c r="CL4" i="13" s="1"/>
  <c r="D5" i="13"/>
  <c r="H5" i="13"/>
  <c r="AO5" i="13" s="1"/>
  <c r="BV5" i="13" s="1"/>
  <c r="L5" i="13"/>
  <c r="AS5" i="13" s="1"/>
  <c r="BZ5" i="13" s="1"/>
  <c r="P5" i="13"/>
  <c r="AW5" i="13" s="1"/>
  <c r="CD5" i="13" s="1"/>
  <c r="T5" i="13"/>
  <c r="BA5" i="13" s="1"/>
  <c r="CH5" i="13" s="1"/>
  <c r="X5" i="13"/>
  <c r="BE5" i="13" s="1"/>
  <c r="CL5" i="13" s="1"/>
  <c r="D6" i="13"/>
  <c r="H6" i="13"/>
  <c r="AO6" i="13" s="1"/>
  <c r="BV6" i="13" s="1"/>
  <c r="L6" i="13"/>
  <c r="AS6" i="13" s="1"/>
  <c r="BZ6" i="13" s="1"/>
  <c r="P6" i="13"/>
  <c r="AW6" i="13" s="1"/>
  <c r="CD6" i="13" s="1"/>
  <c r="T6" i="13"/>
  <c r="BA6" i="13" s="1"/>
  <c r="CH6" i="13" s="1"/>
  <c r="X6" i="13"/>
  <c r="BE6" i="13" s="1"/>
  <c r="CL6" i="13" s="1"/>
  <c r="D7" i="13"/>
  <c r="H7" i="13"/>
  <c r="AO7" i="13" s="1"/>
  <c r="BV7" i="13" s="1"/>
  <c r="L7" i="13"/>
  <c r="AS7" i="13" s="1"/>
  <c r="BZ7" i="13" s="1"/>
  <c r="P7" i="13"/>
  <c r="AW7" i="13" s="1"/>
  <c r="CD7" i="13" s="1"/>
  <c r="T7" i="13"/>
  <c r="BA7" i="13" s="1"/>
  <c r="CH7" i="13" s="1"/>
  <c r="X7" i="13"/>
  <c r="BE7" i="13" s="1"/>
  <c r="CL7" i="13" s="1"/>
  <c r="D8" i="13"/>
  <c r="H8" i="13"/>
  <c r="AO8" i="13" s="1"/>
  <c r="BV8" i="13" s="1"/>
  <c r="L8" i="13"/>
  <c r="AS8" i="13" s="1"/>
  <c r="BZ8" i="13" s="1"/>
  <c r="P8" i="13"/>
  <c r="AW8" i="13" s="1"/>
  <c r="CD8" i="13" s="1"/>
  <c r="T8" i="13"/>
  <c r="BA8" i="13" s="1"/>
  <c r="CH8" i="13" s="1"/>
  <c r="X8" i="13"/>
  <c r="BE8" i="13" s="1"/>
  <c r="CL8" i="13" s="1"/>
  <c r="D9" i="13"/>
  <c r="H9" i="13"/>
  <c r="AO9" i="13" s="1"/>
  <c r="BV9" i="13" s="1"/>
  <c r="L9" i="13"/>
  <c r="AS9" i="13" s="1"/>
  <c r="BZ9" i="13" s="1"/>
  <c r="P9" i="13"/>
  <c r="AW9" i="13" s="1"/>
  <c r="CD9" i="13" s="1"/>
  <c r="T9" i="13"/>
  <c r="BA9" i="13" s="1"/>
  <c r="CH9" i="13" s="1"/>
  <c r="X9" i="13"/>
  <c r="BE9" i="13" s="1"/>
  <c r="CL9" i="13" s="1"/>
  <c r="D10" i="13"/>
  <c r="H10" i="13"/>
  <c r="AO10" i="13" s="1"/>
  <c r="BV10" i="13" s="1"/>
  <c r="L10" i="13"/>
  <c r="AS10" i="13" s="1"/>
  <c r="BZ10" i="13" s="1"/>
  <c r="P10" i="13"/>
  <c r="AW10" i="13" s="1"/>
  <c r="CD10" i="13" s="1"/>
  <c r="U10" i="13"/>
  <c r="BB10" i="13" s="1"/>
  <c r="CI10" i="13" s="1"/>
  <c r="Z10" i="13"/>
  <c r="BG10" i="13" s="1"/>
  <c r="CN10" i="13" s="1"/>
  <c r="H11" i="13"/>
  <c r="AO11" i="13" s="1"/>
  <c r="BV11" i="13" s="1"/>
  <c r="M11" i="13"/>
  <c r="AT11" i="13" s="1"/>
  <c r="CA11" i="13" s="1"/>
  <c r="R11" i="13"/>
  <c r="X11" i="13"/>
  <c r="BE11" i="13" s="1"/>
  <c r="CL11" i="13" s="1"/>
  <c r="E12" i="13"/>
  <c r="AL12" i="13" s="1"/>
  <c r="BS12" i="13" s="1"/>
  <c r="J12" i="13"/>
  <c r="AQ12" i="13" s="1"/>
  <c r="BX12" i="13" s="1"/>
  <c r="P12" i="13"/>
  <c r="AW12" i="13" s="1"/>
  <c r="CD12" i="13" s="1"/>
  <c r="U12" i="13"/>
  <c r="BB12" i="13" s="1"/>
  <c r="CI12" i="13" s="1"/>
  <c r="Z12" i="13"/>
  <c r="BG12" i="13" s="1"/>
  <c r="CN12" i="13" s="1"/>
  <c r="H13" i="13"/>
  <c r="AO13" i="13" s="1"/>
  <c r="BV13" i="13" s="1"/>
  <c r="M13" i="13"/>
  <c r="AT13" i="13" s="1"/>
  <c r="CA13" i="13" s="1"/>
  <c r="R13" i="13"/>
  <c r="AY13" i="13" s="1"/>
  <c r="CF13" i="13" s="1"/>
  <c r="X13" i="13"/>
  <c r="BE13" i="13" s="1"/>
  <c r="CL13" i="13" s="1"/>
  <c r="E14" i="13"/>
  <c r="AL14" i="13" s="1"/>
  <c r="BS14" i="13" s="1"/>
  <c r="J14" i="13"/>
  <c r="AQ14" i="13" s="1"/>
  <c r="BX14" i="13" s="1"/>
  <c r="P14" i="13"/>
  <c r="AW14" i="13" s="1"/>
  <c r="CD14" i="13" s="1"/>
  <c r="U14" i="13"/>
  <c r="BB14" i="13" s="1"/>
  <c r="CI14" i="13" s="1"/>
  <c r="Z14" i="13"/>
  <c r="BG14" i="13" s="1"/>
  <c r="CN14" i="13" s="1"/>
  <c r="H15" i="13"/>
  <c r="AO15" i="13" s="1"/>
  <c r="BV15" i="13" s="1"/>
  <c r="M15" i="13"/>
  <c r="AT15" i="13" s="1"/>
  <c r="CA15" i="13" s="1"/>
  <c r="R15" i="13"/>
  <c r="AY15" i="13" s="1"/>
  <c r="CF15" i="13" s="1"/>
  <c r="X15" i="13"/>
  <c r="BE15" i="13" s="1"/>
  <c r="CL15" i="13" s="1"/>
  <c r="E16" i="13"/>
  <c r="AL16" i="13" s="1"/>
  <c r="BS16" i="13" s="1"/>
  <c r="J16" i="13"/>
  <c r="AQ16" i="13" s="1"/>
  <c r="BX16" i="13" s="1"/>
  <c r="P16" i="13"/>
  <c r="AW16" i="13" s="1"/>
  <c r="CD16" i="13" s="1"/>
  <c r="U16" i="13"/>
  <c r="BB16" i="13" s="1"/>
  <c r="CI16" i="13" s="1"/>
  <c r="Z16" i="13"/>
  <c r="BG16" i="13" s="1"/>
  <c r="CN16" i="13" s="1"/>
  <c r="H17" i="13"/>
  <c r="AO17" i="13" s="1"/>
  <c r="BV17" i="13" s="1"/>
  <c r="M17" i="13"/>
  <c r="AT17" i="13" s="1"/>
  <c r="CA17" i="13" s="1"/>
  <c r="R17" i="13"/>
  <c r="AY17" i="13" s="1"/>
  <c r="CF17" i="13" s="1"/>
  <c r="X17" i="13"/>
  <c r="BE17" i="13" s="1"/>
  <c r="CL17" i="13" s="1"/>
  <c r="E18" i="13"/>
  <c r="AL18" i="13" s="1"/>
  <c r="BS18" i="13" s="1"/>
  <c r="J18" i="13"/>
  <c r="AQ18" i="13" s="1"/>
  <c r="BX18" i="13" s="1"/>
  <c r="P18" i="13"/>
  <c r="AW18" i="13" s="1"/>
  <c r="CD18" i="13" s="1"/>
  <c r="U18" i="13"/>
  <c r="BB18" i="13" s="1"/>
  <c r="CI18" i="13" s="1"/>
  <c r="Z18" i="13"/>
  <c r="BG18" i="13" s="1"/>
  <c r="CN18" i="13" s="1"/>
  <c r="H19" i="13"/>
  <c r="AO19" i="13" s="1"/>
  <c r="BV19" i="13" s="1"/>
  <c r="M19" i="13"/>
  <c r="AT19" i="13" s="1"/>
  <c r="CA19" i="13" s="1"/>
  <c r="R19" i="13"/>
  <c r="AY19" i="13" s="1"/>
  <c r="CF19" i="13" s="1"/>
  <c r="X19" i="13"/>
  <c r="BE19" i="13" s="1"/>
  <c r="CL19" i="13" s="1"/>
  <c r="E20" i="13"/>
  <c r="AL20" i="13" s="1"/>
  <c r="BS20" i="13" s="1"/>
  <c r="J20" i="13"/>
  <c r="AQ20" i="13" s="1"/>
  <c r="BX20" i="13" s="1"/>
  <c r="P20" i="13"/>
  <c r="AW20" i="13" s="1"/>
  <c r="CD20" i="13" s="1"/>
  <c r="U20" i="13"/>
  <c r="BB20" i="13" s="1"/>
  <c r="CI20" i="13" s="1"/>
  <c r="Z20" i="13"/>
  <c r="BG20" i="13" s="1"/>
  <c r="CN20" i="13" s="1"/>
  <c r="H21" i="13"/>
  <c r="AO21" i="13" s="1"/>
  <c r="BV21" i="13" s="1"/>
  <c r="M21" i="13"/>
  <c r="AT21" i="13" s="1"/>
  <c r="CA21" i="13" s="1"/>
  <c r="R21" i="13"/>
  <c r="AY21" i="13" s="1"/>
  <c r="CF21" i="13" s="1"/>
  <c r="Z21" i="13"/>
  <c r="BG21" i="13" s="1"/>
  <c r="CN21" i="13" s="1"/>
  <c r="I22" i="13"/>
  <c r="AP22" i="13" s="1"/>
  <c r="BW22" i="13" s="1"/>
  <c r="P22" i="13"/>
  <c r="AW22" i="13" s="1"/>
  <c r="CD22" i="13" s="1"/>
  <c r="X22" i="13"/>
  <c r="BE22" i="13" s="1"/>
  <c r="CL22" i="13" s="1"/>
  <c r="I23" i="13"/>
  <c r="AP23" i="13" s="1"/>
  <c r="BW23" i="13" s="1"/>
  <c r="T23" i="13"/>
  <c r="BA23" i="13" s="1"/>
  <c r="CH23" i="13" s="1"/>
  <c r="H24" i="13"/>
  <c r="AO24" i="13" s="1"/>
  <c r="BV24" i="13" s="1"/>
  <c r="Q24" i="13"/>
  <c r="AX24" i="13" s="1"/>
  <c r="CE24" i="13" s="1"/>
  <c r="D25" i="13"/>
  <c r="P25" i="13"/>
  <c r="AW25" i="13" s="1"/>
  <c r="CD25" i="13" s="1"/>
  <c r="Y25" i="13"/>
  <c r="BF25" i="13" s="1"/>
  <c r="CM25" i="13" s="1"/>
  <c r="L26" i="13"/>
  <c r="AS26" i="13" s="1"/>
  <c r="BZ26" i="13" s="1"/>
  <c r="X26" i="13"/>
  <c r="BE26" i="13" s="1"/>
  <c r="CL26" i="13" s="1"/>
  <c r="Z45" i="13"/>
  <c r="V45" i="13"/>
  <c r="R45" i="13"/>
  <c r="N45" i="13"/>
  <c r="J45" i="13"/>
  <c r="F45" i="13"/>
  <c r="Y45" i="13"/>
  <c r="U45" i="13"/>
  <c r="Q45" i="13"/>
  <c r="M45" i="13"/>
  <c r="I45" i="13"/>
  <c r="E45" i="13"/>
  <c r="X45" i="13"/>
  <c r="T45" i="13"/>
  <c r="P45" i="13"/>
  <c r="L45" i="13"/>
  <c r="H45" i="13"/>
  <c r="D45" i="13"/>
  <c r="O45" i="13"/>
  <c r="AA45" i="13"/>
  <c r="K45" i="13"/>
  <c r="G32" i="13"/>
  <c r="K32" i="13"/>
  <c r="AR32" i="13" s="1"/>
  <c r="BY32" i="13" s="1"/>
  <c r="O32" i="13"/>
  <c r="AV32" i="13" s="1"/>
  <c r="CC32" i="13" s="1"/>
  <c r="S32" i="13"/>
  <c r="AZ32" i="13" s="1"/>
  <c r="CG32" i="13" s="1"/>
  <c r="W32" i="13"/>
  <c r="BD32" i="13" s="1"/>
  <c r="CK32" i="13" s="1"/>
  <c r="AA32" i="13"/>
  <c r="BH32" i="13" s="1"/>
  <c r="CO32" i="13" s="1"/>
  <c r="G38" i="13"/>
  <c r="AN38" i="13" s="1"/>
  <c r="K38" i="13"/>
  <c r="AR38" i="13" s="1"/>
  <c r="O38" i="13"/>
  <c r="S38" i="13"/>
  <c r="AZ38" i="13" s="1"/>
  <c r="W38" i="13"/>
  <c r="BD38" i="13" s="1"/>
  <c r="AA38" i="13"/>
  <c r="BH38" i="13" s="1"/>
  <c r="E40" i="13"/>
  <c r="AL40" i="13" s="1"/>
  <c r="BS40" i="13" s="1"/>
  <c r="I40" i="13"/>
  <c r="AP40" i="13" s="1"/>
  <c r="BW40" i="13" s="1"/>
  <c r="M40" i="13"/>
  <c r="AT40" i="13" s="1"/>
  <c r="CA40" i="13" s="1"/>
  <c r="Q40" i="13"/>
  <c r="AX40" i="13" s="1"/>
  <c r="CE40" i="13" s="1"/>
  <c r="U40" i="13"/>
  <c r="BB40" i="13" s="1"/>
  <c r="CI40" i="13" s="1"/>
  <c r="Y40" i="13"/>
  <c r="BF40" i="13" s="1"/>
  <c r="CM40" i="13" s="1"/>
  <c r="BU45" i="13"/>
  <c r="BY45" i="13"/>
  <c r="CC45" i="13"/>
  <c r="CG45" i="13"/>
  <c r="CK45" i="13"/>
  <c r="CO45" i="13"/>
  <c r="BU46" i="13"/>
  <c r="BY46" i="13"/>
  <c r="CC46" i="13"/>
  <c r="CG46" i="13"/>
  <c r="CK46" i="13"/>
  <c r="CO46" i="13"/>
  <c r="BU47" i="13"/>
  <c r="BY47" i="13"/>
  <c r="CC47" i="13"/>
  <c r="CG47" i="13"/>
  <c r="CK47" i="13"/>
  <c r="CO47" i="13"/>
  <c r="BU48" i="13"/>
  <c r="BY48" i="13"/>
  <c r="CC48" i="13"/>
  <c r="CG48" i="13"/>
  <c r="CK48" i="13"/>
  <c r="CO48" i="13"/>
  <c r="D32" i="13"/>
  <c r="AK32" i="13" s="1"/>
  <c r="BR32" i="13" s="1"/>
  <c r="H32" i="13"/>
  <c r="AO32" i="13" s="1"/>
  <c r="BV32" i="13" s="1"/>
  <c r="L32" i="13"/>
  <c r="AS32" i="13" s="1"/>
  <c r="BZ32" i="13" s="1"/>
  <c r="P32" i="13"/>
  <c r="AW32" i="13" s="1"/>
  <c r="CD32" i="13" s="1"/>
  <c r="T32" i="13"/>
  <c r="BA32" i="13" s="1"/>
  <c r="CH32" i="13" s="1"/>
  <c r="X32" i="13"/>
  <c r="BE32" i="13" s="1"/>
  <c r="CL32" i="13" s="1"/>
  <c r="D38" i="13"/>
  <c r="AK38" i="13" s="1"/>
  <c r="H38" i="13"/>
  <c r="AO38" i="13" s="1"/>
  <c r="L38" i="13"/>
  <c r="AS38" i="13" s="1"/>
  <c r="P38" i="13"/>
  <c r="AW38" i="13" s="1"/>
  <c r="T38" i="13"/>
  <c r="BA38" i="13" s="1"/>
  <c r="X38" i="13"/>
  <c r="BE38" i="13" s="1"/>
  <c r="G39" i="13"/>
  <c r="AN39" i="13" s="1"/>
  <c r="BU39" i="13" s="1"/>
  <c r="K39" i="13"/>
  <c r="AR39" i="13" s="1"/>
  <c r="BY39" i="13" s="1"/>
  <c r="O39" i="13"/>
  <c r="AV39" i="13" s="1"/>
  <c r="CC39" i="13" s="1"/>
  <c r="S39" i="13"/>
  <c r="AZ39" i="13" s="1"/>
  <c r="CG39" i="13" s="1"/>
  <c r="W39" i="13"/>
  <c r="BD39" i="13" s="1"/>
  <c r="CK39" i="13" s="1"/>
  <c r="F40" i="13"/>
  <c r="AM40" i="13" s="1"/>
  <c r="J40" i="13"/>
  <c r="AQ40" i="13" s="1"/>
  <c r="BX40" i="13" s="1"/>
  <c r="N40" i="13"/>
  <c r="AU40" i="13" s="1"/>
  <c r="CB40" i="13" s="1"/>
  <c r="R40" i="13"/>
  <c r="AY40" i="13" s="1"/>
  <c r="CF40" i="13" s="1"/>
  <c r="V40" i="13"/>
  <c r="BC40" i="13" s="1"/>
  <c r="CJ40" i="13" s="1"/>
  <c r="Z40" i="13"/>
  <c r="BR45" i="13"/>
  <c r="BV45" i="13"/>
  <c r="BZ45" i="13"/>
  <c r="CD45" i="13"/>
  <c r="CH45" i="13"/>
  <c r="CL45" i="13"/>
  <c r="BR46" i="13"/>
  <c r="BV46" i="13"/>
  <c r="BZ46" i="13"/>
  <c r="CD46" i="13"/>
  <c r="CH46" i="13"/>
  <c r="CL46" i="13"/>
  <c r="BR47" i="13"/>
  <c r="BV47" i="13"/>
  <c r="BZ47" i="13"/>
  <c r="CD47" i="13"/>
  <c r="CH47" i="13"/>
  <c r="CL47" i="13"/>
  <c r="BR48" i="13"/>
  <c r="BV48" i="13"/>
  <c r="BZ48" i="13"/>
  <c r="CD48" i="13"/>
  <c r="CH48" i="13"/>
  <c r="CL48" i="13"/>
  <c r="CS45" i="13"/>
  <c r="CS46" i="13"/>
  <c r="CS47" i="13"/>
  <c r="CT47" i="13"/>
  <c r="E32" i="13"/>
  <c r="AL32" i="13" s="1"/>
  <c r="BS32" i="13" s="1"/>
  <c r="I32" i="13"/>
  <c r="AP32" i="13" s="1"/>
  <c r="BW32" i="13" s="1"/>
  <c r="M32" i="13"/>
  <c r="AT32" i="13" s="1"/>
  <c r="CA32" i="13" s="1"/>
  <c r="Q32" i="13"/>
  <c r="AX32" i="13" s="1"/>
  <c r="CE32" i="13" s="1"/>
  <c r="U32" i="13"/>
  <c r="BB32" i="13" s="1"/>
  <c r="CI32" i="13" s="1"/>
  <c r="E38" i="13"/>
  <c r="AL38" i="13" s="1"/>
  <c r="I38" i="13"/>
  <c r="AP38" i="13" s="1"/>
  <c r="M38" i="13"/>
  <c r="AT38" i="13" s="1"/>
  <c r="Q38" i="13"/>
  <c r="AX38" i="13" s="1"/>
  <c r="U38" i="13"/>
  <c r="BB38" i="13" s="1"/>
  <c r="G40" i="13"/>
  <c r="AN40" i="13" s="1"/>
  <c r="BU40" i="13" s="1"/>
  <c r="K40" i="13"/>
  <c r="O40" i="13"/>
  <c r="AV40" i="13" s="1"/>
  <c r="CC40" i="13" s="1"/>
  <c r="S40" i="13"/>
  <c r="AZ40" i="13" s="1"/>
  <c r="CG40" i="13" s="1"/>
  <c r="W40" i="13"/>
  <c r="BD40" i="13" s="1"/>
  <c r="CK40" i="13" s="1"/>
  <c r="BS45" i="13"/>
  <c r="BW45" i="13"/>
  <c r="CA45" i="13"/>
  <c r="CE45" i="13"/>
  <c r="CI45" i="13"/>
  <c r="CM45" i="13"/>
  <c r="BS46" i="13"/>
  <c r="BW46" i="13"/>
  <c r="CA46" i="13"/>
  <c r="CE46" i="13"/>
  <c r="CI46" i="13"/>
  <c r="CM46" i="13"/>
  <c r="BS47" i="13"/>
  <c r="BW47" i="13"/>
  <c r="CA47" i="13"/>
  <c r="CE47" i="13"/>
  <c r="CI47" i="13"/>
  <c r="CM47" i="13"/>
  <c r="BS48" i="13"/>
  <c r="BW48" i="13"/>
  <c r="CA48" i="13"/>
  <c r="CE48" i="13"/>
  <c r="CI48" i="13"/>
  <c r="BD18" i="13"/>
  <c r="CK18" i="13" s="1"/>
  <c r="AN20" i="13"/>
  <c r="BU20" i="13" s="1"/>
  <c r="AP6" i="13"/>
  <c r="BW6" i="13" s="1"/>
  <c r="AP11" i="13"/>
  <c r="BW11" i="13" s="1"/>
  <c r="BF15" i="13"/>
  <c r="CM15" i="13" s="1"/>
  <c r="BF19" i="13"/>
  <c r="CM19" i="13" s="1"/>
  <c r="AX20" i="13"/>
  <c r="CE20" i="13" s="1"/>
  <c r="AT23" i="13"/>
  <c r="CA23" i="13" s="1"/>
  <c r="BB24" i="13"/>
  <c r="CI24" i="13" s="1"/>
  <c r="AL26" i="13"/>
  <c r="BS26" i="13" s="1"/>
  <c r="AN12" i="13"/>
  <c r="BU12" i="13" s="1"/>
  <c r="AR26" i="13"/>
  <c r="BY26" i="13" s="1"/>
  <c r="AL4" i="13"/>
  <c r="BS4" i="13" s="1"/>
  <c r="AX4" i="13"/>
  <c r="CE4" i="13" s="1"/>
  <c r="BF6" i="13"/>
  <c r="CM6" i="13" s="1"/>
  <c r="AT7" i="13"/>
  <c r="CA7" i="13" s="1"/>
  <c r="AL8" i="13"/>
  <c r="BS8" i="13" s="1"/>
  <c r="BF8" i="13"/>
  <c r="CM8" i="13" s="1"/>
  <c r="AL10" i="13"/>
  <c r="BS10" i="13" s="1"/>
  <c r="AL11" i="13"/>
  <c r="BS11" i="13" s="1"/>
  <c r="BB11" i="13"/>
  <c r="CI11" i="13" s="1"/>
  <c r="AM5" i="13"/>
  <c r="BT5" i="13" s="1"/>
  <c r="AY5" i="13"/>
  <c r="CF5" i="13" s="1"/>
  <c r="AM6" i="13"/>
  <c r="BT6" i="13" s="1"/>
  <c r="AU7" i="13"/>
  <c r="CB7" i="13" s="1"/>
  <c r="BC7" i="13"/>
  <c r="CJ7" i="13" s="1"/>
  <c r="AQ8" i="13"/>
  <c r="BX8" i="13" s="1"/>
  <c r="AU10" i="13"/>
  <c r="CB10" i="13" s="1"/>
  <c r="AY11" i="13"/>
  <c r="CF11" i="13" s="1"/>
  <c r="AY12" i="13"/>
  <c r="CF12" i="13" s="1"/>
  <c r="AQ17" i="13"/>
  <c r="BX17" i="13" s="1"/>
  <c r="AU19" i="13"/>
  <c r="CB19" i="13" s="1"/>
  <c r="BC19" i="13"/>
  <c r="CJ19" i="13" s="1"/>
  <c r="BC21" i="13"/>
  <c r="CJ21" i="13" s="1"/>
  <c r="AM25" i="13"/>
  <c r="BT25" i="13" s="1"/>
  <c r="AU26" i="13"/>
  <c r="CB26" i="13" s="1"/>
  <c r="BG32" i="13"/>
  <c r="CN32" i="13" s="1"/>
  <c r="AN32" i="13"/>
  <c r="BU32" i="13" s="1"/>
  <c r="Q33" i="13"/>
  <c r="AX33" i="13" s="1"/>
  <c r="CE33" i="13" s="1"/>
  <c r="S34" i="13"/>
  <c r="AZ34" i="13" s="1"/>
  <c r="CG34" i="13" s="1"/>
  <c r="V37" i="13"/>
  <c r="BC37" i="13" s="1"/>
  <c r="CJ37" i="13" s="1"/>
  <c r="AV38" i="13"/>
  <c r="AK33" i="13"/>
  <c r="BR33" i="13" s="1"/>
  <c r="T35" i="13"/>
  <c r="BA35" i="13" s="1"/>
  <c r="CH35" i="13" s="1"/>
  <c r="AY38" i="13"/>
  <c r="U36" i="13"/>
  <c r="BB36" i="13" s="1"/>
  <c r="CI36" i="13" s="1"/>
  <c r="AM39" i="13"/>
  <c r="BT39" i="13" s="1"/>
  <c r="BC39" i="13"/>
  <c r="CJ39" i="13" s="1"/>
  <c r="BG40" i="13"/>
  <c r="CN40" i="13" s="1"/>
  <c r="AR40" i="13"/>
  <c r="BY40" i="13" s="1"/>
  <c r="CY25" i="13" l="1"/>
  <c r="CY25" i="14"/>
  <c r="CY25" i="15"/>
  <c r="CF31" i="17"/>
  <c r="CF41" i="17" s="1"/>
  <c r="AY41" i="17"/>
  <c r="CA31" i="17"/>
  <c r="AT41" i="17"/>
  <c r="BS31" i="17"/>
  <c r="BS41" i="17" s="1"/>
  <c r="AL41" i="17"/>
  <c r="CA41" i="17"/>
  <c r="BX31" i="17"/>
  <c r="BX41" i="17" s="1"/>
  <c r="AQ41" i="17"/>
  <c r="BY31" i="17"/>
  <c r="BY41" i="17" s="1"/>
  <c r="AR41" i="17"/>
  <c r="BT31" i="17"/>
  <c r="BT41" i="17" s="1"/>
  <c r="AM41" i="17"/>
  <c r="CI31" i="17"/>
  <c r="CI41" i="17" s="1"/>
  <c r="BB41" i="17"/>
  <c r="BR31" i="17"/>
  <c r="BR41" i="17" s="1"/>
  <c r="AK41" i="17"/>
  <c r="CN31" i="17"/>
  <c r="CN41" i="17" s="1"/>
  <c r="BG41" i="17"/>
  <c r="CD31" i="17"/>
  <c r="CD41" i="17" s="1"/>
  <c r="AW41" i="17"/>
  <c r="BW31" i="17"/>
  <c r="BW41" i="17" s="1"/>
  <c r="AP41" i="17"/>
  <c r="CJ31" i="17"/>
  <c r="CJ41" i="17" s="1"/>
  <c r="BC41" i="17"/>
  <c r="CB31" i="17"/>
  <c r="AU41" i="17"/>
  <c r="CC31" i="17"/>
  <c r="CC41" i="17" s="1"/>
  <c r="AV41" i="17"/>
  <c r="CB41" i="17"/>
  <c r="CO31" i="17"/>
  <c r="CO41" i="17" s="1"/>
  <c r="BH41" i="17"/>
  <c r="CH31" i="17"/>
  <c r="CH41" i="17" s="1"/>
  <c r="BA41" i="17"/>
  <c r="CK31" i="17"/>
  <c r="CK41" i="17" s="1"/>
  <c r="BD41" i="17"/>
  <c r="BU31" i="17"/>
  <c r="BU41" i="17" s="1"/>
  <c r="AN41" i="17"/>
  <c r="CM31" i="17"/>
  <c r="CM41" i="17" s="1"/>
  <c r="BF41" i="17"/>
  <c r="BZ31" i="17"/>
  <c r="BZ41" i="17" s="1"/>
  <c r="AS41" i="17"/>
  <c r="BV31" i="17"/>
  <c r="BV41" i="17" s="1"/>
  <c r="AO41" i="17"/>
  <c r="CL31" i="17"/>
  <c r="CL41" i="17" s="1"/>
  <c r="BE41" i="17"/>
  <c r="CE31" i="17"/>
  <c r="CE41" i="17" s="1"/>
  <c r="AX41" i="17"/>
  <c r="CG31" i="17"/>
  <c r="CG41" i="17" s="1"/>
  <c r="AZ41" i="17"/>
  <c r="CE3" i="16"/>
  <c r="BR13" i="16"/>
  <c r="CU13" i="16" s="1"/>
  <c r="BN13" i="16"/>
  <c r="CN3" i="16"/>
  <c r="BR14" i="16"/>
  <c r="CU14" i="16" s="1"/>
  <c r="BN14" i="16"/>
  <c r="CJ3" i="16"/>
  <c r="BR22" i="16"/>
  <c r="CU22" i="16" s="1"/>
  <c r="BN22" i="16"/>
  <c r="BN18" i="16"/>
  <c r="BR18" i="16"/>
  <c r="CU18" i="16" s="1"/>
  <c r="BR10" i="16"/>
  <c r="CU10" i="16" s="1"/>
  <c r="BN10" i="16"/>
  <c r="BR6" i="16"/>
  <c r="CU6" i="16" s="1"/>
  <c r="BN6" i="16"/>
  <c r="BR17" i="16"/>
  <c r="CU17" i="16" s="1"/>
  <c r="BN17" i="16"/>
  <c r="BR25" i="16"/>
  <c r="CU25" i="16" s="1"/>
  <c r="BN25" i="16"/>
  <c r="BN5" i="16"/>
  <c r="BR5" i="16"/>
  <c r="CU5" i="16" s="1"/>
  <c r="D41" i="16" a="1"/>
  <c r="BR23" i="16"/>
  <c r="CU23" i="16" s="1"/>
  <c r="BN23" i="16"/>
  <c r="BU3" i="16"/>
  <c r="CB3" i="16"/>
  <c r="CM3" i="16"/>
  <c r="CK3" i="16"/>
  <c r="BX3" i="16"/>
  <c r="CA3" i="16"/>
  <c r="CG3" i="16"/>
  <c r="CC3" i="16"/>
  <c r="BT3" i="16"/>
  <c r="CL3" i="16"/>
  <c r="BN3" i="16"/>
  <c r="BR3" i="16"/>
  <c r="BY3" i="16"/>
  <c r="CD3" i="16"/>
  <c r="CO3" i="16"/>
  <c r="BW3" i="16"/>
  <c r="BR26" i="16"/>
  <c r="CU26" i="16" s="1"/>
  <c r="BN26" i="16"/>
  <c r="BZ3" i="16"/>
  <c r="CI3" i="16"/>
  <c r="BR9" i="16"/>
  <c r="CU9" i="16" s="1"/>
  <c r="BN9" i="16"/>
  <c r="BS3" i="16"/>
  <c r="BV3" i="16"/>
  <c r="BR15" i="16"/>
  <c r="CU15" i="16" s="1"/>
  <c r="BN15" i="16"/>
  <c r="BH47" i="16"/>
  <c r="BD47" i="16"/>
  <c r="AZ47" i="16"/>
  <c r="AV47" i="16"/>
  <c r="AR47" i="16"/>
  <c r="AN47" i="16"/>
  <c r="BG47" i="16"/>
  <c r="BC47" i="16"/>
  <c r="AY47" i="16"/>
  <c r="AU47" i="16"/>
  <c r="AQ47" i="16"/>
  <c r="AM47" i="16"/>
  <c r="BF47" i="16"/>
  <c r="BB47" i="16"/>
  <c r="AX47" i="16"/>
  <c r="AT47" i="16"/>
  <c r="AP47" i="16"/>
  <c r="AL47" i="16"/>
  <c r="AW47" i="16"/>
  <c r="AS47" i="16"/>
  <c r="BE47" i="16"/>
  <c r="AO47" i="16"/>
  <c r="BA47" i="16"/>
  <c r="AK47" i="16"/>
  <c r="BN19" i="16"/>
  <c r="BR19" i="16"/>
  <c r="CU19" i="16" s="1"/>
  <c r="BR7" i="16"/>
  <c r="CU7" i="16" s="1"/>
  <c r="BN7" i="16"/>
  <c r="BR24" i="16"/>
  <c r="CU24" i="16" s="1"/>
  <c r="BN24" i="16"/>
  <c r="BR20" i="16"/>
  <c r="CU20" i="16" s="1"/>
  <c r="BN20" i="16"/>
  <c r="BR16" i="16"/>
  <c r="CU16" i="16" s="1"/>
  <c r="BN16" i="16"/>
  <c r="BN12" i="16"/>
  <c r="BR12" i="16"/>
  <c r="CU12" i="16" s="1"/>
  <c r="BN8" i="16"/>
  <c r="BR8" i="16"/>
  <c r="CU8" i="16" s="1"/>
  <c r="BN4" i="16"/>
  <c r="BR4" i="16"/>
  <c r="CU4" i="16" s="1"/>
  <c r="BR21" i="16"/>
  <c r="CU21" i="16" s="1"/>
  <c r="BN21" i="16"/>
  <c r="BR11" i="16"/>
  <c r="CU11" i="16" s="1"/>
  <c r="BN11" i="16"/>
  <c r="CF3" i="16"/>
  <c r="CH3" i="16"/>
  <c r="AK47" i="14" a="1"/>
  <c r="BH47" i="14" s="1"/>
  <c r="AM3" i="15"/>
  <c r="AK4" i="15"/>
  <c r="AG4" i="15"/>
  <c r="AS3" i="15"/>
  <c r="AY3" i="15"/>
  <c r="AT3" i="15"/>
  <c r="AK6" i="15"/>
  <c r="AG6" i="15"/>
  <c r="AK8" i="15"/>
  <c r="AG8" i="15"/>
  <c r="AK10" i="15"/>
  <c r="AG10" i="15"/>
  <c r="AK12" i="15"/>
  <c r="AG12" i="15"/>
  <c r="AG14" i="15"/>
  <c r="AK14" i="15"/>
  <c r="AG16" i="15"/>
  <c r="AK16" i="15"/>
  <c r="AK20" i="15"/>
  <c r="AG20" i="15"/>
  <c r="AU3" i="15"/>
  <c r="BD3" i="15"/>
  <c r="BF3" i="15"/>
  <c r="AP3" i="15"/>
  <c r="BH3" i="15"/>
  <c r="AG5" i="15"/>
  <c r="AK5" i="15"/>
  <c r="BA3" i="15"/>
  <c r="AK3" i="15"/>
  <c r="AG3" i="15"/>
  <c r="AZ3" i="15"/>
  <c r="BC3" i="15"/>
  <c r="AX3" i="15"/>
  <c r="AK18" i="15"/>
  <c r="AG18" i="15"/>
  <c r="AK22" i="15"/>
  <c r="AG22" i="15"/>
  <c r="AG24" i="15"/>
  <c r="AK24" i="15"/>
  <c r="AG26" i="15"/>
  <c r="AK26" i="15"/>
  <c r="BE3" i="15"/>
  <c r="AO3" i="15"/>
  <c r="CY15" i="15"/>
  <c r="AK47" i="15" a="1"/>
  <c r="BG3" i="15"/>
  <c r="AQ3" i="15"/>
  <c r="AN3" i="15"/>
  <c r="BB3" i="15"/>
  <c r="AL3" i="15"/>
  <c r="AV3" i="15"/>
  <c r="AK7" i="15"/>
  <c r="AG7" i="15"/>
  <c r="AG9" i="15"/>
  <c r="AK9" i="15"/>
  <c r="AK11" i="15"/>
  <c r="AG11" i="15"/>
  <c r="AG13" i="15"/>
  <c r="AK13" i="15"/>
  <c r="AK15" i="15"/>
  <c r="AG15" i="15"/>
  <c r="AG17" i="15"/>
  <c r="AK17" i="15"/>
  <c r="AK19" i="15"/>
  <c r="AG19" i="15"/>
  <c r="AK21" i="15"/>
  <c r="AG21" i="15"/>
  <c r="AG23" i="15"/>
  <c r="AK23" i="15"/>
  <c r="AG25" i="15"/>
  <c r="AK25" i="15"/>
  <c r="AW3" i="15"/>
  <c r="AR3" i="15"/>
  <c r="CY15" i="14"/>
  <c r="BE3" i="14"/>
  <c r="AK19" i="14"/>
  <c r="AG19" i="14"/>
  <c r="AK15" i="14"/>
  <c r="AG15" i="14"/>
  <c r="AK25" i="14"/>
  <c r="AG25" i="14"/>
  <c r="CJ3" i="14"/>
  <c r="BF3" i="14"/>
  <c r="AP3" i="14"/>
  <c r="CF3" i="14"/>
  <c r="AK13" i="14"/>
  <c r="AG13" i="14"/>
  <c r="AG11" i="14"/>
  <c r="AK11" i="14"/>
  <c r="AK9" i="14"/>
  <c r="AG9" i="14"/>
  <c r="AK7" i="14"/>
  <c r="AG7" i="14"/>
  <c r="AK5" i="14"/>
  <c r="AG5" i="14"/>
  <c r="BA3" i="14"/>
  <c r="AG3" i="14"/>
  <c r="AK3" i="14"/>
  <c r="AK24" i="14"/>
  <c r="AG24" i="14"/>
  <c r="AK20" i="14"/>
  <c r="AG20" i="14"/>
  <c r="AG16" i="14"/>
  <c r="AK16" i="14"/>
  <c r="AV3" i="14"/>
  <c r="AT3" i="14"/>
  <c r="AO3" i="14"/>
  <c r="AK23" i="14"/>
  <c r="AG23" i="14"/>
  <c r="BB3" i="14"/>
  <c r="AL3" i="14"/>
  <c r="AW3" i="14"/>
  <c r="BT3" i="14"/>
  <c r="AK21" i="14"/>
  <c r="AG21" i="14"/>
  <c r="AG17" i="14"/>
  <c r="AK17" i="14"/>
  <c r="BH3" i="14"/>
  <c r="AR3" i="14"/>
  <c r="AK26" i="14"/>
  <c r="AG26" i="14"/>
  <c r="CB3" i="14"/>
  <c r="AZ3" i="14"/>
  <c r="AX3" i="14"/>
  <c r="CN3" i="14"/>
  <c r="BX3" i="14"/>
  <c r="AK12" i="14"/>
  <c r="AG12" i="14"/>
  <c r="AK10" i="14"/>
  <c r="AG10" i="14"/>
  <c r="AG8" i="14"/>
  <c r="AK8" i="14"/>
  <c r="AK6" i="14"/>
  <c r="AG6" i="14"/>
  <c r="AG4" i="14"/>
  <c r="AK4" i="14"/>
  <c r="AS3" i="14"/>
  <c r="AK22" i="14"/>
  <c r="AG22" i="14"/>
  <c r="AK18" i="14"/>
  <c r="AG18" i="14"/>
  <c r="AK14" i="14"/>
  <c r="AG14" i="14"/>
  <c r="BD3" i="14"/>
  <c r="AN3" i="14"/>
  <c r="AK47" i="13" a="1"/>
  <c r="BD47" i="13" s="1"/>
  <c r="CY15" i="13"/>
  <c r="BG3" i="13"/>
  <c r="AQ3" i="13"/>
  <c r="AX3" i="13"/>
  <c r="BD3" i="13"/>
  <c r="AT3" i="13"/>
  <c r="AG25" i="13"/>
  <c r="AK25" i="13"/>
  <c r="AG23" i="13"/>
  <c r="AK23" i="13"/>
  <c r="AG21" i="13"/>
  <c r="AK21" i="13"/>
  <c r="AK19" i="13"/>
  <c r="AG19" i="13"/>
  <c r="AK17" i="13"/>
  <c r="AG17" i="13"/>
  <c r="AG15" i="13"/>
  <c r="AK15" i="13"/>
  <c r="AK13" i="13"/>
  <c r="AG13" i="13"/>
  <c r="AK11" i="13"/>
  <c r="AG11" i="13"/>
  <c r="AK9" i="13"/>
  <c r="AG9" i="13"/>
  <c r="AK7" i="13"/>
  <c r="AG7" i="13"/>
  <c r="AG5" i="13"/>
  <c r="AK5" i="13"/>
  <c r="BA3" i="13"/>
  <c r="AK3" i="13"/>
  <c r="AG3" i="13"/>
  <c r="AU3" i="13"/>
  <c r="BB3" i="13"/>
  <c r="BF3" i="13"/>
  <c r="BC3" i="13"/>
  <c r="AM3" i="13"/>
  <c r="AP3" i="13"/>
  <c r="AN3" i="13"/>
  <c r="AL3" i="13"/>
  <c r="AW3" i="13"/>
  <c r="AZ3" i="13"/>
  <c r="AV3" i="13"/>
  <c r="BE3" i="13"/>
  <c r="AO3" i="13"/>
  <c r="AY3" i="13"/>
  <c r="BH3" i="13"/>
  <c r="AG26" i="13"/>
  <c r="AK26" i="13"/>
  <c r="AG24" i="13"/>
  <c r="AK24" i="13"/>
  <c r="AG22" i="13"/>
  <c r="AK22" i="13"/>
  <c r="AG20" i="13"/>
  <c r="AK20" i="13"/>
  <c r="AK18" i="13"/>
  <c r="AG18" i="13"/>
  <c r="AK16" i="13"/>
  <c r="AG16" i="13"/>
  <c r="AK14" i="13"/>
  <c r="AG14" i="13"/>
  <c r="AK12" i="13"/>
  <c r="AG12" i="13"/>
  <c r="AG10" i="13"/>
  <c r="AK10" i="13"/>
  <c r="AK8" i="13"/>
  <c r="AG8" i="13"/>
  <c r="AG6" i="13"/>
  <c r="AK6" i="13"/>
  <c r="AK4" i="13"/>
  <c r="AG4" i="13"/>
  <c r="AS3" i="13"/>
  <c r="AR3" i="13"/>
  <c r="AK43" i="17" l="1" a="1"/>
  <c r="BR43" i="17" a="1"/>
  <c r="BR38" i="16" a="1"/>
  <c r="CO38" i="16" s="1"/>
  <c r="CO29" i="16" s="1"/>
  <c r="CU3" i="16"/>
  <c r="Y41" i="16"/>
  <c r="X41" i="16"/>
  <c r="T41" i="16"/>
  <c r="P41" i="16"/>
  <c r="L41" i="16"/>
  <c r="H41" i="16"/>
  <c r="D41" i="16"/>
  <c r="W41" i="16"/>
  <c r="S41" i="16"/>
  <c r="O41" i="16"/>
  <c r="K41" i="16"/>
  <c r="G41" i="16"/>
  <c r="AA41" i="16"/>
  <c r="V41" i="16"/>
  <c r="R41" i="16"/>
  <c r="N41" i="16"/>
  <c r="J41" i="16"/>
  <c r="F41" i="16"/>
  <c r="Q41" i="16"/>
  <c r="M41" i="16"/>
  <c r="Z41" i="16"/>
  <c r="I41" i="16"/>
  <c r="U41" i="16"/>
  <c r="E41" i="16"/>
  <c r="BE47" i="14"/>
  <c r="BG47" i="14"/>
  <c r="AX47" i="14"/>
  <c r="AV47" i="14"/>
  <c r="AW47" i="14"/>
  <c r="AM47" i="14"/>
  <c r="AZ47" i="14"/>
  <c r="AO47" i="14"/>
  <c r="AQ47" i="14"/>
  <c r="BF47" i="13"/>
  <c r="BH47" i="13"/>
  <c r="AS47" i="14"/>
  <c r="AT47" i="14"/>
  <c r="BC47" i="14"/>
  <c r="AP47" i="13"/>
  <c r="BA47" i="13"/>
  <c r="AR47" i="13"/>
  <c r="AK47" i="14"/>
  <c r="AL47" i="14"/>
  <c r="BB47" i="14"/>
  <c r="AU47" i="14"/>
  <c r="AN47" i="14"/>
  <c r="BD47" i="14"/>
  <c r="BA47" i="14"/>
  <c r="AP47" i="14"/>
  <c r="BF47" i="14"/>
  <c r="AY47" i="14"/>
  <c r="AR47" i="14"/>
  <c r="AY47" i="13"/>
  <c r="BY3" i="15"/>
  <c r="BR17" i="15"/>
  <c r="CU17" i="15" s="1"/>
  <c r="BN17" i="15"/>
  <c r="BH47" i="15"/>
  <c r="BD47" i="15"/>
  <c r="AZ47" i="15"/>
  <c r="AV47" i="15"/>
  <c r="AR47" i="15"/>
  <c r="AN47" i="15"/>
  <c r="BG47" i="15"/>
  <c r="BC47" i="15"/>
  <c r="AY47" i="15"/>
  <c r="AU47" i="15"/>
  <c r="AQ47" i="15"/>
  <c r="AM47" i="15"/>
  <c r="BF47" i="15"/>
  <c r="BB47" i="15"/>
  <c r="AX47" i="15"/>
  <c r="AT47" i="15"/>
  <c r="AP47" i="15"/>
  <c r="AL47" i="15"/>
  <c r="BE47" i="15"/>
  <c r="AO47" i="15"/>
  <c r="BA47" i="15"/>
  <c r="AK47" i="15"/>
  <c r="AW47" i="15"/>
  <c r="AS47" i="15"/>
  <c r="CL3" i="15"/>
  <c r="BR24" i="15"/>
  <c r="CU24" i="15" s="1"/>
  <c r="BN24" i="15"/>
  <c r="CJ3" i="15"/>
  <c r="D41" i="15" a="1"/>
  <c r="BN12" i="15"/>
  <c r="BR12" i="15"/>
  <c r="CU12" i="15" s="1"/>
  <c r="BN8" i="15"/>
  <c r="BR8" i="15"/>
  <c r="CU8" i="15" s="1"/>
  <c r="BR9" i="15"/>
  <c r="CU9" i="15" s="1"/>
  <c r="BN9" i="15"/>
  <c r="CC3" i="15"/>
  <c r="CI3" i="15"/>
  <c r="BR22" i="15"/>
  <c r="CU22" i="15" s="1"/>
  <c r="BN22" i="15"/>
  <c r="CH3" i="15"/>
  <c r="CO3" i="15"/>
  <c r="CM3" i="15"/>
  <c r="CB3" i="15"/>
  <c r="BR16" i="15"/>
  <c r="CU16" i="15" s="1"/>
  <c r="BN16" i="15"/>
  <c r="CA3" i="15"/>
  <c r="BZ3" i="15"/>
  <c r="BT3" i="15"/>
  <c r="BN21" i="15"/>
  <c r="BR21" i="15"/>
  <c r="CU21" i="15" s="1"/>
  <c r="CD3" i="15"/>
  <c r="BR23" i="15"/>
  <c r="CU23" i="15" s="1"/>
  <c r="BN23" i="15"/>
  <c r="BS3" i="15"/>
  <c r="BU3" i="15"/>
  <c r="CN3" i="15"/>
  <c r="BR18" i="15"/>
  <c r="CU18" i="15" s="1"/>
  <c r="BN18" i="15"/>
  <c r="BN3" i="15"/>
  <c r="BR3" i="15"/>
  <c r="BR5" i="15"/>
  <c r="CU5" i="15" s="1"/>
  <c r="BN5" i="15"/>
  <c r="BW3" i="15"/>
  <c r="CK3" i="15"/>
  <c r="BR14" i="15"/>
  <c r="CU14" i="15" s="1"/>
  <c r="BN14" i="15"/>
  <c r="CF3" i="15"/>
  <c r="BR25" i="15"/>
  <c r="CU25" i="15" s="1"/>
  <c r="BN25" i="15"/>
  <c r="BR13" i="15"/>
  <c r="CU13" i="15" s="1"/>
  <c r="BN13" i="15"/>
  <c r="BX3" i="15"/>
  <c r="BR19" i="15"/>
  <c r="CU19" i="15" s="1"/>
  <c r="BN19" i="15"/>
  <c r="BN15" i="15"/>
  <c r="BR15" i="15"/>
  <c r="CU15" i="15" s="1"/>
  <c r="BR11" i="15"/>
  <c r="CU11" i="15" s="1"/>
  <c r="BN11" i="15"/>
  <c r="BR7" i="15"/>
  <c r="CU7" i="15" s="1"/>
  <c r="BN7" i="15"/>
  <c r="BV3" i="15"/>
  <c r="BR26" i="15"/>
  <c r="CU26" i="15" s="1"/>
  <c r="BN26" i="15"/>
  <c r="CE3" i="15"/>
  <c r="CG3" i="15"/>
  <c r="BN20" i="15"/>
  <c r="BR20" i="15"/>
  <c r="CU20" i="15" s="1"/>
  <c r="BR10" i="15"/>
  <c r="CU10" i="15" s="1"/>
  <c r="BN10" i="15"/>
  <c r="BR6" i="15"/>
  <c r="CU6" i="15" s="1"/>
  <c r="BN6" i="15"/>
  <c r="BN4" i="15"/>
  <c r="BR4" i="15"/>
  <c r="CU4" i="15" s="1"/>
  <c r="BR22" i="14"/>
  <c r="CU22" i="14" s="1"/>
  <c r="BN22" i="14"/>
  <c r="CG3" i="14"/>
  <c r="CD3" i="14"/>
  <c r="BR23" i="14"/>
  <c r="CU23" i="14" s="1"/>
  <c r="BN23" i="14"/>
  <c r="BR16" i="14"/>
  <c r="CU16" i="14" s="1"/>
  <c r="BN16" i="14"/>
  <c r="BR5" i="14"/>
  <c r="CU5" i="14" s="1"/>
  <c r="BN5" i="14"/>
  <c r="BR9" i="14"/>
  <c r="CU9" i="14" s="1"/>
  <c r="BN9" i="14"/>
  <c r="BR13" i="14"/>
  <c r="CU13" i="14" s="1"/>
  <c r="BN13" i="14"/>
  <c r="CL3" i="14"/>
  <c r="CK3" i="14"/>
  <c r="BN12" i="14"/>
  <c r="BR12" i="14"/>
  <c r="CU12" i="14" s="1"/>
  <c r="BR26" i="14"/>
  <c r="CU26" i="14" s="1"/>
  <c r="BN26" i="14"/>
  <c r="BN21" i="14"/>
  <c r="BR21" i="14"/>
  <c r="CU21" i="14" s="1"/>
  <c r="CI3" i="14"/>
  <c r="BV3" i="14"/>
  <c r="BR24" i="14"/>
  <c r="CU24" i="14" s="1"/>
  <c r="BN24" i="14"/>
  <c r="CH3" i="14"/>
  <c r="BR11" i="14"/>
  <c r="CU11" i="14" s="1"/>
  <c r="BN11" i="14"/>
  <c r="CM3" i="14"/>
  <c r="BN15" i="14"/>
  <c r="BR15" i="14"/>
  <c r="CU15" i="14" s="1"/>
  <c r="BR4" i="14"/>
  <c r="CU4" i="14" s="1"/>
  <c r="BN4" i="14"/>
  <c r="CE3" i="14"/>
  <c r="CC3" i="14"/>
  <c r="BN7" i="14"/>
  <c r="BR7" i="14"/>
  <c r="CU7" i="14" s="1"/>
  <c r="BR14" i="14"/>
  <c r="CU14" i="14" s="1"/>
  <c r="BN14" i="14"/>
  <c r="BR8" i="14"/>
  <c r="CU8" i="14" s="1"/>
  <c r="BN8" i="14"/>
  <c r="CO3" i="14"/>
  <c r="BR18" i="14"/>
  <c r="CU18" i="14" s="1"/>
  <c r="BN18" i="14"/>
  <c r="BZ3" i="14"/>
  <c r="BY3" i="14"/>
  <c r="BR17" i="14"/>
  <c r="CU17" i="14" s="1"/>
  <c r="BN17" i="14"/>
  <c r="BR3" i="14"/>
  <c r="BN3" i="14"/>
  <c r="BU3" i="14"/>
  <c r="BR6" i="14"/>
  <c r="CU6" i="14" s="1"/>
  <c r="BN6" i="14"/>
  <c r="BN10" i="14"/>
  <c r="BR10" i="14"/>
  <c r="CU10" i="14" s="1"/>
  <c r="BS3" i="14"/>
  <c r="CA3" i="14"/>
  <c r="BN20" i="14"/>
  <c r="BR20" i="14"/>
  <c r="CU20" i="14" s="1"/>
  <c r="D41" i="14" a="1"/>
  <c r="BW3" i="14"/>
  <c r="BR25" i="14"/>
  <c r="CU25" i="14" s="1"/>
  <c r="BN25" i="14"/>
  <c r="BN19" i="14"/>
  <c r="BR19" i="14"/>
  <c r="CU19" i="14" s="1"/>
  <c r="AO47" i="13"/>
  <c r="AM47" i="13"/>
  <c r="AV47" i="13"/>
  <c r="AW47" i="13"/>
  <c r="BE47" i="13"/>
  <c r="AX47" i="13"/>
  <c r="AQ47" i="13"/>
  <c r="BG47" i="13"/>
  <c r="AZ47" i="13"/>
  <c r="AS47" i="13"/>
  <c r="AT47" i="13"/>
  <c r="BC47" i="13"/>
  <c r="AK47" i="13"/>
  <c r="AL47" i="13"/>
  <c r="BB47" i="13"/>
  <c r="AU47" i="13"/>
  <c r="AN47" i="13"/>
  <c r="CO3" i="13"/>
  <c r="BN3" i="13"/>
  <c r="BR3" i="13"/>
  <c r="BR21" i="13"/>
  <c r="CU21" i="13" s="1"/>
  <c r="BN21" i="13"/>
  <c r="CK3" i="13"/>
  <c r="BR8" i="13"/>
  <c r="CU8" i="13" s="1"/>
  <c r="BN8" i="13"/>
  <c r="BR12" i="13"/>
  <c r="CU12" i="13" s="1"/>
  <c r="BN12" i="13"/>
  <c r="BN16" i="13"/>
  <c r="BR16" i="13"/>
  <c r="CU16" i="13" s="1"/>
  <c r="BV3" i="13"/>
  <c r="CC3" i="13"/>
  <c r="CD3" i="13"/>
  <c r="BU3" i="13"/>
  <c r="BT3" i="13"/>
  <c r="CM3" i="13"/>
  <c r="CB3" i="13"/>
  <c r="BN9" i="13"/>
  <c r="BR9" i="13"/>
  <c r="CU9" i="13" s="1"/>
  <c r="BN13" i="13"/>
  <c r="BR13" i="13"/>
  <c r="CU13" i="13" s="1"/>
  <c r="BR17" i="13"/>
  <c r="CU17" i="13" s="1"/>
  <c r="BN17" i="13"/>
  <c r="BY3" i="13"/>
  <c r="BR24" i="13"/>
  <c r="CU24" i="13" s="1"/>
  <c r="BN24" i="13"/>
  <c r="BZ3" i="13"/>
  <c r="BR6" i="13"/>
  <c r="CU6" i="13" s="1"/>
  <c r="BN6" i="13"/>
  <c r="BR10" i="13"/>
  <c r="CU10" i="13" s="1"/>
  <c r="BN10" i="13"/>
  <c r="BR22" i="13"/>
  <c r="CU22" i="13" s="1"/>
  <c r="BN22" i="13"/>
  <c r="BR26" i="13"/>
  <c r="CU26" i="13" s="1"/>
  <c r="BN26" i="13"/>
  <c r="CF3" i="13"/>
  <c r="CH3" i="13"/>
  <c r="BR15" i="13"/>
  <c r="CU15" i="13" s="1"/>
  <c r="BN15" i="13"/>
  <c r="BR23" i="13"/>
  <c r="CU23" i="13" s="1"/>
  <c r="BN23" i="13"/>
  <c r="CA3" i="13"/>
  <c r="CE3" i="13"/>
  <c r="CN3" i="13"/>
  <c r="BR20" i="13"/>
  <c r="CU20" i="13" s="1"/>
  <c r="BN20" i="13"/>
  <c r="BR5" i="13"/>
  <c r="CU5" i="13" s="1"/>
  <c r="BN5" i="13"/>
  <c r="BR25" i="13"/>
  <c r="CU25" i="13" s="1"/>
  <c r="BN25" i="13"/>
  <c r="BX3" i="13"/>
  <c r="BN4" i="13"/>
  <c r="BR4" i="13"/>
  <c r="CU4" i="13" s="1"/>
  <c r="BN14" i="13"/>
  <c r="BR14" i="13"/>
  <c r="CU14" i="13" s="1"/>
  <c r="BR18" i="13"/>
  <c r="CU18" i="13" s="1"/>
  <c r="BN18" i="13"/>
  <c r="CL3" i="13"/>
  <c r="CG3" i="13"/>
  <c r="BS3" i="13"/>
  <c r="BW3" i="13"/>
  <c r="CJ3" i="13"/>
  <c r="CI3" i="13"/>
  <c r="D41" i="13" a="1"/>
  <c r="BR7" i="13"/>
  <c r="CU7" i="13" s="1"/>
  <c r="BN7" i="13"/>
  <c r="BR11" i="13"/>
  <c r="CU11" i="13" s="1"/>
  <c r="BN11" i="13"/>
  <c r="BR19" i="13"/>
  <c r="CU19" i="13" s="1"/>
  <c r="BN19" i="13"/>
  <c r="CI38" i="16" l="1"/>
  <c r="CI29" i="16" s="1"/>
  <c r="CJ38" i="16"/>
  <c r="CJ29" i="16" s="1"/>
  <c r="BS38" i="16"/>
  <c r="BS29" i="16" s="1"/>
  <c r="CN38" i="16"/>
  <c r="CN29" i="16" s="1"/>
  <c r="CM38" i="16"/>
  <c r="CM29" i="16" s="1"/>
  <c r="BR38" i="16"/>
  <c r="BR29" i="16" s="1"/>
  <c r="CL43" i="17"/>
  <c r="CH43" i="17"/>
  <c r="CD43" i="17"/>
  <c r="BZ43" i="17"/>
  <c r="BV43" i="17"/>
  <c r="BR43" i="17"/>
  <c r="CO43" i="17"/>
  <c r="CK43" i="17"/>
  <c r="CG43" i="17"/>
  <c r="CC43" i="17"/>
  <c r="BY43" i="17"/>
  <c r="BU43" i="17"/>
  <c r="CN43" i="17"/>
  <c r="CJ43" i="17"/>
  <c r="CF43" i="17"/>
  <c r="CB43" i="17"/>
  <c r="BX43" i="17"/>
  <c r="BT43" i="17"/>
  <c r="CM43" i="17"/>
  <c r="BW43" i="17"/>
  <c r="CI43" i="17"/>
  <c r="BS43" i="17"/>
  <c r="CE43" i="17"/>
  <c r="CA43" i="17"/>
  <c r="BG43" i="17"/>
  <c r="BC43" i="17"/>
  <c r="AY43" i="17"/>
  <c r="AU43" i="17"/>
  <c r="AQ43" i="17"/>
  <c r="AM43" i="17"/>
  <c r="BF43" i="17"/>
  <c r="BB43" i="17"/>
  <c r="AX43" i="17"/>
  <c r="AT43" i="17"/>
  <c r="AP43" i="17"/>
  <c r="AL43" i="17"/>
  <c r="BE43" i="17"/>
  <c r="BA43" i="17"/>
  <c r="AW43" i="17"/>
  <c r="AS43" i="17"/>
  <c r="AO43" i="17"/>
  <c r="AK43" i="17"/>
  <c r="AZ43" i="17"/>
  <c r="AV43" i="17"/>
  <c r="BH43" i="17"/>
  <c r="AR43" i="17"/>
  <c r="BD43" i="17"/>
  <c r="AN43" i="17"/>
  <c r="CD38" i="16"/>
  <c r="CD29" i="16" s="1"/>
  <c r="BT38" i="16"/>
  <c r="BT29" i="16" s="1"/>
  <c r="CC38" i="16"/>
  <c r="CC29" i="16" s="1"/>
  <c r="CL38" i="16"/>
  <c r="CL29" i="16" s="1"/>
  <c r="BX38" i="16"/>
  <c r="BX29" i="16" s="1"/>
  <c r="CG38" i="16"/>
  <c r="CG29" i="16" s="1"/>
  <c r="CA38" i="16"/>
  <c r="CA29" i="16" s="1"/>
  <c r="BW38" i="16"/>
  <c r="BW29" i="16" s="1"/>
  <c r="BZ38" i="16"/>
  <c r="BZ29" i="16" s="1"/>
  <c r="CB38" i="16"/>
  <c r="CB29" i="16" s="1"/>
  <c r="BU38" i="16"/>
  <c r="BU29" i="16" s="1"/>
  <c r="CK38" i="16"/>
  <c r="CK29" i="16" s="1"/>
  <c r="BV38" i="16"/>
  <c r="BV29" i="16" s="1"/>
  <c r="CE38" i="16"/>
  <c r="CE29" i="16" s="1"/>
  <c r="CH38" i="16"/>
  <c r="CH29" i="16" s="1"/>
  <c r="CF38" i="16"/>
  <c r="CF29" i="16" s="1"/>
  <c r="BY38" i="16"/>
  <c r="BY29" i="16" s="1"/>
  <c r="BR38" i="14" a="1"/>
  <c r="CF38" i="14" s="1"/>
  <c r="CF29" i="14" s="1"/>
  <c r="BR38" i="13" a="1"/>
  <c r="CH38" i="13" s="1"/>
  <c r="CH29" i="13" s="1"/>
  <c r="CU3" i="15"/>
  <c r="AA41" i="15"/>
  <c r="AA31" i="15" s="1"/>
  <c r="W41" i="15"/>
  <c r="W31" i="15" s="1"/>
  <c r="S41" i="15"/>
  <c r="S31" i="15" s="1"/>
  <c r="O41" i="15"/>
  <c r="O31" i="15" s="1"/>
  <c r="K41" i="15"/>
  <c r="K31" i="15" s="1"/>
  <c r="G41" i="15"/>
  <c r="G31" i="15" s="1"/>
  <c r="Y41" i="15"/>
  <c r="Y31" i="15" s="1"/>
  <c r="U41" i="15"/>
  <c r="U31" i="15" s="1"/>
  <c r="Q41" i="15"/>
  <c r="Q31" i="15" s="1"/>
  <c r="M41" i="15"/>
  <c r="M31" i="15" s="1"/>
  <c r="I41" i="15"/>
  <c r="I31" i="15" s="1"/>
  <c r="E41" i="15"/>
  <c r="E31" i="15" s="1"/>
  <c r="Z41" i="15"/>
  <c r="Z31" i="15" s="1"/>
  <c r="R41" i="15"/>
  <c r="R31" i="15" s="1"/>
  <c r="J41" i="15"/>
  <c r="J31" i="15" s="1"/>
  <c r="X41" i="15"/>
  <c r="X31" i="15" s="1"/>
  <c r="P41" i="15"/>
  <c r="P31" i="15" s="1"/>
  <c r="H41" i="15"/>
  <c r="H31" i="15" s="1"/>
  <c r="V41" i="15"/>
  <c r="V31" i="15" s="1"/>
  <c r="N41" i="15"/>
  <c r="N31" i="15" s="1"/>
  <c r="F41" i="15"/>
  <c r="F31" i="15" s="1"/>
  <c r="L41" i="15"/>
  <c r="L31" i="15" s="1"/>
  <c r="D41" i="15"/>
  <c r="D31" i="15" s="1"/>
  <c r="T41" i="15"/>
  <c r="T31" i="15" s="1"/>
  <c r="BR38" i="15" a="1"/>
  <c r="CU3" i="14"/>
  <c r="AA41" i="14"/>
  <c r="AA31" i="14" s="1"/>
  <c r="W41" i="14"/>
  <c r="W31" i="14" s="1"/>
  <c r="S41" i="14"/>
  <c r="S31" i="14" s="1"/>
  <c r="O41" i="14"/>
  <c r="O31" i="14" s="1"/>
  <c r="K41" i="14"/>
  <c r="K31" i="14" s="1"/>
  <c r="G41" i="14"/>
  <c r="G31" i="14" s="1"/>
  <c r="Y41" i="14"/>
  <c r="Y31" i="14" s="1"/>
  <c r="U41" i="14"/>
  <c r="U31" i="14" s="1"/>
  <c r="Q41" i="14"/>
  <c r="Q31" i="14" s="1"/>
  <c r="M41" i="14"/>
  <c r="M31" i="14" s="1"/>
  <c r="I41" i="14"/>
  <c r="I31" i="14" s="1"/>
  <c r="E41" i="14"/>
  <c r="E31" i="14" s="1"/>
  <c r="V41" i="14"/>
  <c r="V31" i="14" s="1"/>
  <c r="N41" i="14"/>
  <c r="N31" i="14" s="1"/>
  <c r="F41" i="14"/>
  <c r="F31" i="14" s="1"/>
  <c r="T41" i="14"/>
  <c r="T31" i="14" s="1"/>
  <c r="L41" i="14"/>
  <c r="L31" i="14" s="1"/>
  <c r="D41" i="14"/>
  <c r="D31" i="14" s="1"/>
  <c r="Z41" i="14"/>
  <c r="Z31" i="14" s="1"/>
  <c r="R41" i="14"/>
  <c r="R31" i="14" s="1"/>
  <c r="J41" i="14"/>
  <c r="J31" i="14" s="1"/>
  <c r="H41" i="14"/>
  <c r="H31" i="14" s="1"/>
  <c r="X41" i="14"/>
  <c r="X31" i="14" s="1"/>
  <c r="P41" i="14"/>
  <c r="P31" i="14" s="1"/>
  <c r="Y41" i="13"/>
  <c r="Y31" i="13" s="1"/>
  <c r="U41" i="13"/>
  <c r="U31" i="13" s="1"/>
  <c r="Q41" i="13"/>
  <c r="Q31" i="13" s="1"/>
  <c r="M41" i="13"/>
  <c r="M31" i="13" s="1"/>
  <c r="I41" i="13"/>
  <c r="I31" i="13" s="1"/>
  <c r="E41" i="13"/>
  <c r="E31" i="13" s="1"/>
  <c r="X41" i="13"/>
  <c r="X31" i="13" s="1"/>
  <c r="S41" i="13"/>
  <c r="S31" i="13" s="1"/>
  <c r="N41" i="13"/>
  <c r="N31" i="13" s="1"/>
  <c r="H41" i="13"/>
  <c r="H31" i="13" s="1"/>
  <c r="W41" i="13"/>
  <c r="W31" i="13" s="1"/>
  <c r="R41" i="13"/>
  <c r="R31" i="13" s="1"/>
  <c r="L41" i="13"/>
  <c r="L31" i="13" s="1"/>
  <c r="G41" i="13"/>
  <c r="G31" i="13" s="1"/>
  <c r="AA41" i="13"/>
  <c r="AA31" i="13" s="1"/>
  <c r="V41" i="13"/>
  <c r="V31" i="13" s="1"/>
  <c r="P41" i="13"/>
  <c r="P31" i="13" s="1"/>
  <c r="K41" i="13"/>
  <c r="K31" i="13" s="1"/>
  <c r="F41" i="13"/>
  <c r="F31" i="13" s="1"/>
  <c r="O41" i="13"/>
  <c r="O31" i="13" s="1"/>
  <c r="J41" i="13"/>
  <c r="J31" i="13" s="1"/>
  <c r="Z41" i="13"/>
  <c r="Z31" i="13" s="1"/>
  <c r="D41" i="13"/>
  <c r="D31" i="13" s="1"/>
  <c r="T41" i="13"/>
  <c r="T31" i="13" s="1"/>
  <c r="CU3" i="13"/>
  <c r="CE38" i="13" l="1"/>
  <c r="CE29" i="13" s="1"/>
  <c r="CN38" i="13"/>
  <c r="CN29" i="13" s="1"/>
  <c r="CG38" i="13"/>
  <c r="CG29" i="13" s="1"/>
  <c r="CL38" i="13"/>
  <c r="CL29" i="13" s="1"/>
  <c r="BT38" i="13"/>
  <c r="BT29" i="13" s="1"/>
  <c r="BV38" i="13"/>
  <c r="BV29" i="13" s="1"/>
  <c r="BZ38" i="14"/>
  <c r="BZ29" i="14" s="1"/>
  <c r="CA38" i="14"/>
  <c r="CA29" i="14" s="1"/>
  <c r="CG38" i="14"/>
  <c r="CG29" i="14" s="1"/>
  <c r="BX38" i="14"/>
  <c r="BX29" i="14" s="1"/>
  <c r="BU38" i="14"/>
  <c r="BU29" i="14" s="1"/>
  <c r="CH38" i="14"/>
  <c r="CH29" i="14" s="1"/>
  <c r="CE38" i="14"/>
  <c r="CE29" i="14" s="1"/>
  <c r="CB38" i="14"/>
  <c r="CB29" i="14" s="1"/>
  <c r="CO38" i="14"/>
  <c r="CO29" i="14" s="1"/>
  <c r="BR38" i="14"/>
  <c r="BR29" i="14" s="1"/>
  <c r="CL38" i="14"/>
  <c r="CL29" i="14" s="1"/>
  <c r="CI38" i="14"/>
  <c r="CI29" i="14" s="1"/>
  <c r="CJ38" i="14"/>
  <c r="CJ29" i="14" s="1"/>
  <c r="CC38" i="14"/>
  <c r="CC29" i="14" s="1"/>
  <c r="BV38" i="14"/>
  <c r="BV29" i="14" s="1"/>
  <c r="BS38" i="14"/>
  <c r="BS29" i="14" s="1"/>
  <c r="BT38" i="14"/>
  <c r="BT29" i="14" s="1"/>
  <c r="CN38" i="14"/>
  <c r="CN29" i="14" s="1"/>
  <c r="BY38" i="14"/>
  <c r="BY29" i="14" s="1"/>
  <c r="CK38" i="14"/>
  <c r="CK29" i="14" s="1"/>
  <c r="CD38" i="14"/>
  <c r="CD29" i="14" s="1"/>
  <c r="BW38" i="14"/>
  <c r="BW29" i="14" s="1"/>
  <c r="CM38" i="14"/>
  <c r="CM29" i="14" s="1"/>
  <c r="BJ43" i="17"/>
  <c r="BS38" i="13"/>
  <c r="BS29" i="13" s="1"/>
  <c r="CK38" i="13"/>
  <c r="CK29" i="13" s="1"/>
  <c r="CB38" i="13"/>
  <c r="CB29" i="13" s="1"/>
  <c r="BZ38" i="13"/>
  <c r="BZ29" i="13" s="1"/>
  <c r="CM38" i="13"/>
  <c r="CM29" i="13" s="1"/>
  <c r="BU38" i="13"/>
  <c r="BU29" i="13" s="1"/>
  <c r="CA38" i="13"/>
  <c r="CA29" i="13" s="1"/>
  <c r="CJ38" i="13"/>
  <c r="CJ29" i="13" s="1"/>
  <c r="BX38" i="13"/>
  <c r="BX29" i="13" s="1"/>
  <c r="BY38" i="13"/>
  <c r="BY29" i="13" s="1"/>
  <c r="CO38" i="13"/>
  <c r="CO29" i="13" s="1"/>
  <c r="CD38" i="13"/>
  <c r="CD29" i="13" s="1"/>
  <c r="CI38" i="13"/>
  <c r="CI29" i="13" s="1"/>
  <c r="BW38" i="13"/>
  <c r="BW29" i="13" s="1"/>
  <c r="CF38" i="13"/>
  <c r="CF29" i="13" s="1"/>
  <c r="CC38" i="13"/>
  <c r="CC29" i="13" s="1"/>
  <c r="BR38" i="13"/>
  <c r="BR29" i="13" s="1"/>
  <c r="CL38" i="15"/>
  <c r="CL29" i="15" s="1"/>
  <c r="CH38" i="15"/>
  <c r="CH29" i="15" s="1"/>
  <c r="CD38" i="15"/>
  <c r="CD29" i="15" s="1"/>
  <c r="BZ38" i="15"/>
  <c r="BZ29" i="15" s="1"/>
  <c r="BV38" i="15"/>
  <c r="BV29" i="15" s="1"/>
  <c r="CO38" i="15"/>
  <c r="CO29" i="15" s="1"/>
  <c r="CK38" i="15"/>
  <c r="CK29" i="15" s="1"/>
  <c r="CG38" i="15"/>
  <c r="CG29" i="15" s="1"/>
  <c r="CC38" i="15"/>
  <c r="CC29" i="15" s="1"/>
  <c r="BY38" i="15"/>
  <c r="BY29" i="15" s="1"/>
  <c r="BU38" i="15"/>
  <c r="BU29" i="15" s="1"/>
  <c r="CN38" i="15"/>
  <c r="CN29" i="15" s="1"/>
  <c r="CJ38" i="15"/>
  <c r="CJ29" i="15" s="1"/>
  <c r="CF38" i="15"/>
  <c r="CF29" i="15" s="1"/>
  <c r="CB38" i="15"/>
  <c r="CB29" i="15" s="1"/>
  <c r="BX38" i="15"/>
  <c r="BX29" i="15" s="1"/>
  <c r="BT38" i="15"/>
  <c r="BT29" i="15" s="1"/>
  <c r="CI38" i="15"/>
  <c r="CI29" i="15" s="1"/>
  <c r="BS38" i="15"/>
  <c r="BS29" i="15" s="1"/>
  <c r="CE38" i="15"/>
  <c r="CE29" i="15" s="1"/>
  <c r="BR38" i="15"/>
  <c r="BR29" i="15" s="1"/>
  <c r="CA38" i="15"/>
  <c r="CA29" i="15" s="1"/>
  <c r="CM38" i="15"/>
  <c r="CM29" i="15" s="1"/>
  <c r="BW38" i="15"/>
  <c r="BW29" i="15" s="1"/>
  <c r="AS31" i="15"/>
  <c r="L43" i="15"/>
  <c r="L47" i="15" s="1"/>
  <c r="AO31" i="15"/>
  <c r="H43" i="15"/>
  <c r="H47" i="15" s="1"/>
  <c r="AY31" i="15"/>
  <c r="R43" i="15"/>
  <c r="R47" i="15" s="1"/>
  <c r="AT31" i="15"/>
  <c r="M43" i="15"/>
  <c r="M47" i="15" s="1"/>
  <c r="AN31" i="15"/>
  <c r="G43" i="15"/>
  <c r="G47" i="15" s="1"/>
  <c r="BD31" i="15"/>
  <c r="W43" i="15"/>
  <c r="W47" i="15" s="1"/>
  <c r="AK31" i="15"/>
  <c r="D43" i="15"/>
  <c r="D47" i="15" s="1"/>
  <c r="AQ31" i="15"/>
  <c r="J43" i="15"/>
  <c r="J47" i="15" s="1"/>
  <c r="BF31" i="15"/>
  <c r="Y43" i="15"/>
  <c r="Y47" i="15" s="1"/>
  <c r="AZ31" i="15"/>
  <c r="S43" i="15"/>
  <c r="S47" i="15" s="1"/>
  <c r="AM31" i="15"/>
  <c r="F43" i="15"/>
  <c r="F47" i="15" s="1"/>
  <c r="AW31" i="15"/>
  <c r="P43" i="15"/>
  <c r="P47" i="15" s="1"/>
  <c r="BG31" i="15"/>
  <c r="Z43" i="15"/>
  <c r="Z47" i="15" s="1"/>
  <c r="AX31" i="15"/>
  <c r="Q43" i="15"/>
  <c r="Q47" i="15" s="1"/>
  <c r="AR31" i="15"/>
  <c r="K43" i="15"/>
  <c r="K47" i="15" s="1"/>
  <c r="BH31" i="15"/>
  <c r="AA43" i="15"/>
  <c r="AA47" i="15" s="1"/>
  <c r="BC31" i="15"/>
  <c r="V43" i="15"/>
  <c r="V47" i="15" s="1"/>
  <c r="AP31" i="15"/>
  <c r="I43" i="15"/>
  <c r="I47" i="15" s="1"/>
  <c r="BA31" i="15"/>
  <c r="T43" i="15"/>
  <c r="T47" i="15" s="1"/>
  <c r="AU31" i="15"/>
  <c r="N43" i="15"/>
  <c r="N47" i="15" s="1"/>
  <c r="BE31" i="15"/>
  <c r="X43" i="15"/>
  <c r="X47" i="15" s="1"/>
  <c r="AL31" i="15"/>
  <c r="E43" i="15"/>
  <c r="E47" i="15" s="1"/>
  <c r="BB31" i="15"/>
  <c r="U43" i="15"/>
  <c r="U47" i="15" s="1"/>
  <c r="AV31" i="15"/>
  <c r="O43" i="15"/>
  <c r="O47" i="15" s="1"/>
  <c r="AO31" i="14"/>
  <c r="H43" i="14"/>
  <c r="H47" i="14" s="1"/>
  <c r="AU31" i="14"/>
  <c r="N43" i="14"/>
  <c r="N47" i="14" s="1"/>
  <c r="BD31" i="14"/>
  <c r="W43" i="14"/>
  <c r="W47" i="14" s="1"/>
  <c r="AQ31" i="14"/>
  <c r="J43" i="14"/>
  <c r="J47" i="14" s="1"/>
  <c r="AS31" i="14"/>
  <c r="L43" i="14"/>
  <c r="L47" i="14" s="1"/>
  <c r="BC31" i="14"/>
  <c r="V43" i="14"/>
  <c r="V47" i="14" s="1"/>
  <c r="AX31" i="14"/>
  <c r="Q43" i="14"/>
  <c r="Q47" i="14" s="1"/>
  <c r="AR31" i="14"/>
  <c r="K43" i="14"/>
  <c r="K47" i="14" s="1"/>
  <c r="BH31" i="14"/>
  <c r="AA43" i="14"/>
  <c r="AA47" i="14" s="1"/>
  <c r="AT31" i="14"/>
  <c r="M43" i="14"/>
  <c r="M47" i="14" s="1"/>
  <c r="AW31" i="14"/>
  <c r="P43" i="14"/>
  <c r="P47" i="14" s="1"/>
  <c r="AY31" i="14"/>
  <c r="R43" i="14"/>
  <c r="R47" i="14" s="1"/>
  <c r="BA31" i="14"/>
  <c r="T43" i="14"/>
  <c r="T47" i="14" s="1"/>
  <c r="AL31" i="14"/>
  <c r="E43" i="14"/>
  <c r="E47" i="14" s="1"/>
  <c r="BB31" i="14"/>
  <c r="U43" i="14"/>
  <c r="U47" i="14" s="1"/>
  <c r="AV31" i="14"/>
  <c r="O43" i="14"/>
  <c r="O47" i="14" s="1"/>
  <c r="AK31" i="14"/>
  <c r="D43" i="14"/>
  <c r="D47" i="14" s="1"/>
  <c r="AN31" i="14"/>
  <c r="G43" i="14"/>
  <c r="G47" i="14" s="1"/>
  <c r="BE31" i="14"/>
  <c r="X43" i="14"/>
  <c r="X47" i="14" s="1"/>
  <c r="BG31" i="14"/>
  <c r="Z43" i="14"/>
  <c r="Z47" i="14" s="1"/>
  <c r="AM31" i="14"/>
  <c r="F43" i="14"/>
  <c r="F47" i="14" s="1"/>
  <c r="AP31" i="14"/>
  <c r="I43" i="14"/>
  <c r="I47" i="14" s="1"/>
  <c r="BF31" i="14"/>
  <c r="Y43" i="14"/>
  <c r="Y47" i="14" s="1"/>
  <c r="AZ31" i="14"/>
  <c r="S43" i="14"/>
  <c r="S47" i="14" s="1"/>
  <c r="BA31" i="13"/>
  <c r="T43" i="13"/>
  <c r="T47" i="13" s="1"/>
  <c r="AK31" i="13"/>
  <c r="D43" i="13"/>
  <c r="D47" i="13" s="1"/>
  <c r="AM31" i="13"/>
  <c r="F43" i="13"/>
  <c r="F47" i="13" s="1"/>
  <c r="BH31" i="13"/>
  <c r="AA43" i="13"/>
  <c r="AA47" i="13" s="1"/>
  <c r="BD31" i="13"/>
  <c r="W43" i="13"/>
  <c r="W47" i="13" s="1"/>
  <c r="BE31" i="13"/>
  <c r="X43" i="13"/>
  <c r="X47" i="13" s="1"/>
  <c r="AX31" i="13"/>
  <c r="Q43" i="13"/>
  <c r="Q47" i="13" s="1"/>
  <c r="AT31" i="13"/>
  <c r="M43" i="13"/>
  <c r="M47" i="13" s="1"/>
  <c r="BG31" i="13"/>
  <c r="Z43" i="13"/>
  <c r="Z47" i="13" s="1"/>
  <c r="AR31" i="13"/>
  <c r="K43" i="13"/>
  <c r="K47" i="13" s="1"/>
  <c r="AN31" i="13"/>
  <c r="G43" i="13"/>
  <c r="G47" i="13" s="1"/>
  <c r="AO31" i="13"/>
  <c r="H43" i="13"/>
  <c r="H47" i="13" s="1"/>
  <c r="AL31" i="13"/>
  <c r="E43" i="13"/>
  <c r="E47" i="13" s="1"/>
  <c r="BB31" i="13"/>
  <c r="U43" i="13"/>
  <c r="U47" i="13" s="1"/>
  <c r="AV31" i="13"/>
  <c r="O43" i="13"/>
  <c r="O47" i="13" s="1"/>
  <c r="BC31" i="13"/>
  <c r="V43" i="13"/>
  <c r="V47" i="13" s="1"/>
  <c r="AY31" i="13"/>
  <c r="R43" i="13"/>
  <c r="R47" i="13" s="1"/>
  <c r="AZ31" i="13"/>
  <c r="S43" i="13"/>
  <c r="S47" i="13" s="1"/>
  <c r="AQ31" i="13"/>
  <c r="J43" i="13"/>
  <c r="J47" i="13" s="1"/>
  <c r="AW31" i="13"/>
  <c r="P43" i="13"/>
  <c r="P47" i="13" s="1"/>
  <c r="AS31" i="13"/>
  <c r="L43" i="13"/>
  <c r="L47" i="13" s="1"/>
  <c r="AU31" i="13"/>
  <c r="N43" i="13"/>
  <c r="N47" i="13" s="1"/>
  <c r="AP31" i="13"/>
  <c r="I43" i="13"/>
  <c r="I47" i="13" s="1"/>
  <c r="BF31" i="13"/>
  <c r="Y43" i="13"/>
  <c r="Y47" i="13" s="1"/>
  <c r="CD31" i="15" l="1"/>
  <c r="CD41" i="15" s="1"/>
  <c r="AW41" i="15"/>
  <c r="CL31" i="15"/>
  <c r="CL41" i="15" s="1"/>
  <c r="BE41" i="15"/>
  <c r="CJ31" i="15"/>
  <c r="CJ41" i="15" s="1"/>
  <c r="BC41" i="15"/>
  <c r="CN31" i="15"/>
  <c r="CN41" i="15" s="1"/>
  <c r="BG41" i="15"/>
  <c r="CM31" i="15"/>
  <c r="CM41" i="15" s="1"/>
  <c r="BF41" i="15"/>
  <c r="BU31" i="15"/>
  <c r="AN41" i="15"/>
  <c r="BZ31" i="15"/>
  <c r="BZ41" i="15" s="1"/>
  <c r="AS41" i="15"/>
  <c r="BU41" i="15"/>
  <c r="BS31" i="15"/>
  <c r="BS41" i="15" s="1"/>
  <c r="AL41" i="15"/>
  <c r="BW31" i="15"/>
  <c r="AP41" i="15"/>
  <c r="CE31" i="15"/>
  <c r="CE41" i="15" s="1"/>
  <c r="AX41" i="15"/>
  <c r="CG31" i="15"/>
  <c r="CG41" i="15" s="1"/>
  <c r="AZ41" i="15"/>
  <c r="CK31" i="15"/>
  <c r="CK41" i="15" s="1"/>
  <c r="BD41" i="15"/>
  <c r="BV31" i="15"/>
  <c r="BV41" i="15" s="1"/>
  <c r="AO41" i="15"/>
  <c r="CC31" i="15"/>
  <c r="CC41" i="15" s="1"/>
  <c r="AV41" i="15"/>
  <c r="CB31" i="15"/>
  <c r="CB41" i="15" s="1"/>
  <c r="AU41" i="15"/>
  <c r="CO31" i="15"/>
  <c r="CO41" i="15" s="1"/>
  <c r="BH41" i="15"/>
  <c r="BX31" i="15"/>
  <c r="BX41" i="15" s="1"/>
  <c r="AQ41" i="15"/>
  <c r="CA31" i="15"/>
  <c r="CA41" i="15" s="1"/>
  <c r="AT41" i="15"/>
  <c r="BW41" i="15"/>
  <c r="CI31" i="15"/>
  <c r="CI41" i="15" s="1"/>
  <c r="BB41" i="15"/>
  <c r="CH31" i="15"/>
  <c r="CH41" i="15" s="1"/>
  <c r="BA41" i="15"/>
  <c r="BY31" i="15"/>
  <c r="BY41" i="15" s="1"/>
  <c r="AR41" i="15"/>
  <c r="BT31" i="15"/>
  <c r="BT41" i="15" s="1"/>
  <c r="AM41" i="15"/>
  <c r="BR31" i="15"/>
  <c r="BR41" i="15" s="1"/>
  <c r="AK41" i="15"/>
  <c r="CF31" i="15"/>
  <c r="CF41" i="15" s="1"/>
  <c r="AY41" i="15"/>
  <c r="BT31" i="14"/>
  <c r="BT41" i="14" s="1"/>
  <c r="AM41" i="14"/>
  <c r="BS31" i="14"/>
  <c r="BS41" i="14" s="1"/>
  <c r="AL41" i="14"/>
  <c r="CD31" i="14"/>
  <c r="CD41" i="14" s="1"/>
  <c r="AW41" i="14"/>
  <c r="CA31" i="14"/>
  <c r="CA41" i="14" s="1"/>
  <c r="AT41" i="14"/>
  <c r="CO31" i="14"/>
  <c r="CO41" i="14" s="1"/>
  <c r="BH41" i="14"/>
  <c r="BZ31" i="14"/>
  <c r="BZ41" i="14" s="1"/>
  <c r="AS41" i="14"/>
  <c r="CK31" i="14"/>
  <c r="CK41" i="14" s="1"/>
  <c r="BD41" i="14"/>
  <c r="BW31" i="14"/>
  <c r="BW41" i="14" s="1"/>
  <c r="AP41" i="14"/>
  <c r="BR31" i="14"/>
  <c r="BR41" i="14" s="1"/>
  <c r="AK41" i="14"/>
  <c r="CC31" i="14"/>
  <c r="CC41" i="14" s="1"/>
  <c r="AV41" i="14"/>
  <c r="CI31" i="14"/>
  <c r="CI41" i="14" s="1"/>
  <c r="BB41" i="14"/>
  <c r="CF31" i="14"/>
  <c r="CF41" i="14" s="1"/>
  <c r="AY41" i="14"/>
  <c r="CJ31" i="14"/>
  <c r="CJ41" i="14" s="1"/>
  <c r="BC41" i="14"/>
  <c r="CG31" i="14"/>
  <c r="CG41" i="14" s="1"/>
  <c r="AZ41" i="14"/>
  <c r="CN31" i="14"/>
  <c r="CN41" i="14" s="1"/>
  <c r="BG41" i="14"/>
  <c r="BY31" i="14"/>
  <c r="BY41" i="14" s="1"/>
  <c r="AR41" i="14"/>
  <c r="BX31" i="14"/>
  <c r="BX41" i="14" s="1"/>
  <c r="AQ41" i="14"/>
  <c r="CB31" i="14"/>
  <c r="CB41" i="14" s="1"/>
  <c r="AU41" i="14"/>
  <c r="CM31" i="14"/>
  <c r="CM41" i="14" s="1"/>
  <c r="BF41" i="14"/>
  <c r="CL31" i="14"/>
  <c r="CL41" i="14" s="1"/>
  <c r="BE41" i="14"/>
  <c r="BU31" i="14"/>
  <c r="BU41" i="14" s="1"/>
  <c r="AN41" i="14"/>
  <c r="CH31" i="14"/>
  <c r="CH41" i="14" s="1"/>
  <c r="BA41" i="14"/>
  <c r="CE31" i="14"/>
  <c r="CE41" i="14" s="1"/>
  <c r="AX41" i="14"/>
  <c r="BV31" i="14"/>
  <c r="BV41" i="14" s="1"/>
  <c r="AO41" i="14"/>
  <c r="BR31" i="13"/>
  <c r="BR41" i="13" s="1"/>
  <c r="AK41" i="13"/>
  <c r="CM31" i="13"/>
  <c r="CM41" i="13" s="1"/>
  <c r="BF41" i="13"/>
  <c r="CD31" i="13"/>
  <c r="CD41" i="13" s="1"/>
  <c r="AW41" i="13"/>
  <c r="CJ31" i="13"/>
  <c r="CJ41" i="13" s="1"/>
  <c r="BC41" i="13"/>
  <c r="BV31" i="13"/>
  <c r="BV41" i="13" s="1"/>
  <c r="AO41" i="13"/>
  <c r="CE31" i="13"/>
  <c r="CE41" i="13" s="1"/>
  <c r="AX41" i="13"/>
  <c r="BT31" i="13"/>
  <c r="AM41" i="13"/>
  <c r="CL31" i="13"/>
  <c r="CL41" i="13" s="1"/>
  <c r="BE41" i="13"/>
  <c r="BZ31" i="13"/>
  <c r="BZ41" i="13" s="1"/>
  <c r="AS41" i="13"/>
  <c r="CF31" i="13"/>
  <c r="CF41" i="13" s="1"/>
  <c r="AY41" i="13"/>
  <c r="BS31" i="13"/>
  <c r="BS41" i="13" s="1"/>
  <c r="AL41" i="13"/>
  <c r="CN31" i="13"/>
  <c r="CN41" i="13" s="1"/>
  <c r="BG41" i="13"/>
  <c r="CA31" i="13"/>
  <c r="CA41" i="13" s="1"/>
  <c r="AT41" i="13"/>
  <c r="CO31" i="13"/>
  <c r="CO41" i="13" s="1"/>
  <c r="BH41" i="13"/>
  <c r="BW31" i="13"/>
  <c r="BW41" i="13" s="1"/>
  <c r="AP41" i="13"/>
  <c r="BX31" i="13"/>
  <c r="BX41" i="13" s="1"/>
  <c r="AQ41" i="13"/>
  <c r="CC31" i="13"/>
  <c r="CC41" i="13" s="1"/>
  <c r="AV41" i="13"/>
  <c r="BU31" i="13"/>
  <c r="BU41" i="13" s="1"/>
  <c r="AN41" i="13"/>
  <c r="CB31" i="13"/>
  <c r="CB41" i="13" s="1"/>
  <c r="AU41" i="13"/>
  <c r="CG31" i="13"/>
  <c r="CG41" i="13" s="1"/>
  <c r="AZ41" i="13"/>
  <c r="CI31" i="13"/>
  <c r="CI41" i="13" s="1"/>
  <c r="BB41" i="13"/>
  <c r="BY31" i="13"/>
  <c r="BY41" i="13" s="1"/>
  <c r="AR41" i="13"/>
  <c r="CK31" i="13"/>
  <c r="CK41" i="13" s="1"/>
  <c r="BD41" i="13"/>
  <c r="CH31" i="13"/>
  <c r="CH41" i="13" s="1"/>
  <c r="BA41" i="13"/>
  <c r="AK43" i="15" l="1" a="1"/>
  <c r="BG43" i="15" s="1"/>
  <c r="BR43" i="15" a="1"/>
  <c r="AK43" i="14" a="1"/>
  <c r="BR43" i="14" a="1"/>
  <c r="AK43" i="13" a="1"/>
  <c r="AZ43" i="15" l="1"/>
  <c r="BH43" i="15"/>
  <c r="AS43" i="15"/>
  <c r="AL43" i="15"/>
  <c r="BB43" i="15"/>
  <c r="AU43" i="15"/>
  <c r="AN43" i="15"/>
  <c r="AV43" i="15"/>
  <c r="AW43" i="15"/>
  <c r="AP43" i="15"/>
  <c r="BF43" i="15"/>
  <c r="AY43" i="15"/>
  <c r="BD43" i="15"/>
  <c r="AK43" i="15"/>
  <c r="BA43" i="15"/>
  <c r="AT43" i="15"/>
  <c r="AM43" i="15"/>
  <c r="BC43" i="15"/>
  <c r="AR43" i="15"/>
  <c r="AO43" i="15"/>
  <c r="BE43" i="15"/>
  <c r="AX43" i="15"/>
  <c r="AQ43" i="15"/>
  <c r="CL43" i="15"/>
  <c r="CH43" i="15"/>
  <c r="CD43" i="15"/>
  <c r="BZ43" i="15"/>
  <c r="BV43" i="15"/>
  <c r="BR43" i="15"/>
  <c r="CO43" i="15"/>
  <c r="CK43" i="15"/>
  <c r="CG43" i="15"/>
  <c r="CC43" i="15"/>
  <c r="BY43" i="15"/>
  <c r="BU43" i="15"/>
  <c r="CN43" i="15"/>
  <c r="CJ43" i="15"/>
  <c r="CF43" i="15"/>
  <c r="CB43" i="15"/>
  <c r="BX43" i="15"/>
  <c r="BT43" i="15"/>
  <c r="CI43" i="15"/>
  <c r="BS43" i="15"/>
  <c r="CE43" i="15"/>
  <c r="CA43" i="15"/>
  <c r="CM43" i="15"/>
  <c r="BW43" i="15"/>
  <c r="CL43" i="14"/>
  <c r="CH43" i="14"/>
  <c r="CD43" i="14"/>
  <c r="BZ43" i="14"/>
  <c r="BV43" i="14"/>
  <c r="BR43" i="14"/>
  <c r="CO43" i="14"/>
  <c r="CK43" i="14"/>
  <c r="CG43" i="14"/>
  <c r="CC43" i="14"/>
  <c r="BY43" i="14"/>
  <c r="BU43" i="14"/>
  <c r="CN43" i="14"/>
  <c r="CJ43" i="14"/>
  <c r="CF43" i="14"/>
  <c r="CB43" i="14"/>
  <c r="BX43" i="14"/>
  <c r="BT43" i="14"/>
  <c r="CM43" i="14"/>
  <c r="BW43" i="14"/>
  <c r="CI43" i="14"/>
  <c r="BS43" i="14"/>
  <c r="CE43" i="14"/>
  <c r="CA43" i="14"/>
  <c r="BG43" i="14"/>
  <c r="BC43" i="14"/>
  <c r="AY43" i="14"/>
  <c r="AU43" i="14"/>
  <c r="AQ43" i="14"/>
  <c r="AM43" i="14"/>
  <c r="BF43" i="14"/>
  <c r="BB43" i="14"/>
  <c r="AX43" i="14"/>
  <c r="AT43" i="14"/>
  <c r="AP43" i="14"/>
  <c r="AL43" i="14"/>
  <c r="BE43" i="14"/>
  <c r="BA43" i="14"/>
  <c r="AW43" i="14"/>
  <c r="AS43" i="14"/>
  <c r="AO43" i="14"/>
  <c r="AK43" i="14"/>
  <c r="AZ43" i="14"/>
  <c r="AV43" i="14"/>
  <c r="BH43" i="14"/>
  <c r="AR43" i="14"/>
  <c r="BD43" i="14"/>
  <c r="AN43" i="14"/>
  <c r="BG43" i="13"/>
  <c r="BC43" i="13"/>
  <c r="AY43" i="13"/>
  <c r="AU43" i="13"/>
  <c r="AQ43" i="13"/>
  <c r="AM43" i="13"/>
  <c r="BF43" i="13"/>
  <c r="BB43" i="13"/>
  <c r="AX43" i="13"/>
  <c r="AT43" i="13"/>
  <c r="AP43" i="13"/>
  <c r="AL43" i="13"/>
  <c r="BE43" i="13"/>
  <c r="BA43" i="13"/>
  <c r="AW43" i="13"/>
  <c r="AS43" i="13"/>
  <c r="AO43" i="13"/>
  <c r="AK43" i="13"/>
  <c r="AV43" i="13"/>
  <c r="BH43" i="13"/>
  <c r="AR43" i="13"/>
  <c r="BD43" i="13"/>
  <c r="AN43" i="13"/>
  <c r="AZ43" i="13"/>
  <c r="BJ43" i="15" l="1"/>
  <c r="BJ43" i="14"/>
  <c r="BJ43" i="13"/>
  <c r="CT45" i="12" l="1" a="1"/>
  <c r="CT48" i="12" s="1"/>
  <c r="CP45" i="12" a="1"/>
  <c r="CS48" i="12" s="1"/>
  <c r="BR45" i="12" a="1"/>
  <c r="CM48" i="12" s="1"/>
  <c r="D45" i="12" a="1"/>
  <c r="O45" i="12" s="1"/>
  <c r="D40" i="12" a="1"/>
  <c r="AA40" i="12" s="1"/>
  <c r="D39" i="12" a="1"/>
  <c r="AA39" i="12" s="1"/>
  <c r="BH39" i="12" s="1"/>
  <c r="CO39" i="12" s="1"/>
  <c r="D38" i="12" a="1"/>
  <c r="AA38" i="12" s="1"/>
  <c r="BH38" i="12" s="1"/>
  <c r="AA37" i="12"/>
  <c r="BH37" i="12" s="1"/>
  <c r="CO37" i="12" s="1"/>
  <c r="Z37" i="12"/>
  <c r="Y37" i="12"/>
  <c r="BF37" i="12" s="1"/>
  <c r="CM37" i="12" s="1"/>
  <c r="X37" i="12"/>
  <c r="BE37" i="12" s="1"/>
  <c r="CL37" i="12" s="1"/>
  <c r="W37" i="12"/>
  <c r="BD37" i="12" s="1"/>
  <c r="CK37" i="12" s="1"/>
  <c r="U37" i="12"/>
  <c r="T37" i="12"/>
  <c r="BA37" i="12" s="1"/>
  <c r="CH37" i="12" s="1"/>
  <c r="S37" i="12"/>
  <c r="AZ37" i="12" s="1"/>
  <c r="CG37" i="12" s="1"/>
  <c r="R37" i="12"/>
  <c r="AY37" i="12" s="1"/>
  <c r="CF37" i="12" s="1"/>
  <c r="Q37" i="12"/>
  <c r="P37" i="12"/>
  <c r="AW37" i="12" s="1"/>
  <c r="CD37" i="12" s="1"/>
  <c r="O37" i="12"/>
  <c r="N37" i="12"/>
  <c r="AU37" i="12" s="1"/>
  <c r="CB37" i="12" s="1"/>
  <c r="M37" i="12"/>
  <c r="L37" i="12"/>
  <c r="AS37" i="12" s="1"/>
  <c r="BZ37" i="12" s="1"/>
  <c r="K37" i="12"/>
  <c r="AR37" i="12" s="1"/>
  <c r="BY37" i="12" s="1"/>
  <c r="J37" i="12"/>
  <c r="AQ37" i="12" s="1"/>
  <c r="BX37" i="12" s="1"/>
  <c r="I37" i="12"/>
  <c r="H37" i="12"/>
  <c r="AO37" i="12" s="1"/>
  <c r="BV37" i="12" s="1"/>
  <c r="G37" i="12"/>
  <c r="AN37" i="12" s="1"/>
  <c r="BU37" i="12" s="1"/>
  <c r="F37" i="12"/>
  <c r="AM37" i="12" s="1"/>
  <c r="BT37" i="12" s="1"/>
  <c r="E37" i="12"/>
  <c r="D37" i="12"/>
  <c r="AK37" i="12" s="1"/>
  <c r="BR37" i="12" s="1"/>
  <c r="AA36" i="12"/>
  <c r="BH36" i="12" s="1"/>
  <c r="CO36" i="12" s="1"/>
  <c r="Z36" i="12"/>
  <c r="BG36" i="12" s="1"/>
  <c r="CN36" i="12" s="1"/>
  <c r="Y36" i="12"/>
  <c r="X36" i="12"/>
  <c r="W36" i="12"/>
  <c r="BD36" i="12" s="1"/>
  <c r="CK36" i="12" s="1"/>
  <c r="V36" i="12"/>
  <c r="BC36" i="12" s="1"/>
  <c r="CJ36" i="12" s="1"/>
  <c r="T36" i="12"/>
  <c r="S36" i="12"/>
  <c r="R36" i="12"/>
  <c r="AY36" i="12" s="1"/>
  <c r="CF36" i="12" s="1"/>
  <c r="Q36" i="12"/>
  <c r="AX36" i="12" s="1"/>
  <c r="CE36" i="12" s="1"/>
  <c r="P36" i="12"/>
  <c r="O36" i="12"/>
  <c r="AV36" i="12" s="1"/>
  <c r="CC36" i="12" s="1"/>
  <c r="N36" i="12"/>
  <c r="M36" i="12"/>
  <c r="AT36" i="12" s="1"/>
  <c r="CA36" i="12" s="1"/>
  <c r="L36" i="12"/>
  <c r="K36" i="12"/>
  <c r="AR36" i="12" s="1"/>
  <c r="BY36" i="12" s="1"/>
  <c r="J36" i="12"/>
  <c r="AQ36" i="12" s="1"/>
  <c r="BX36" i="12" s="1"/>
  <c r="I36" i="12"/>
  <c r="AP36" i="12" s="1"/>
  <c r="BW36" i="12" s="1"/>
  <c r="H36" i="12"/>
  <c r="G36" i="12"/>
  <c r="AN36" i="12" s="1"/>
  <c r="BU36" i="12" s="1"/>
  <c r="F36" i="12"/>
  <c r="AM36" i="12" s="1"/>
  <c r="BT36" i="12" s="1"/>
  <c r="E36" i="12"/>
  <c r="D36" i="12"/>
  <c r="AA35" i="12"/>
  <c r="BH35" i="12" s="1"/>
  <c r="CO35" i="12" s="1"/>
  <c r="Z35" i="12"/>
  <c r="BG35" i="12" s="1"/>
  <c r="CN35" i="12" s="1"/>
  <c r="Y35" i="12"/>
  <c r="BF35" i="12" s="1"/>
  <c r="CM35" i="12" s="1"/>
  <c r="X35" i="12"/>
  <c r="W35" i="12"/>
  <c r="BD35" i="12" s="1"/>
  <c r="CK35" i="12" s="1"/>
  <c r="V35" i="12"/>
  <c r="BC35" i="12" s="1"/>
  <c r="CJ35" i="12" s="1"/>
  <c r="U35" i="12"/>
  <c r="BB35" i="12" s="1"/>
  <c r="CI35" i="12" s="1"/>
  <c r="S35" i="12"/>
  <c r="R35" i="12"/>
  <c r="AY35" i="12" s="1"/>
  <c r="CF35" i="12" s="1"/>
  <c r="Q35" i="12"/>
  <c r="AX35" i="12" s="1"/>
  <c r="CE35" i="12" s="1"/>
  <c r="P35" i="12"/>
  <c r="AW35" i="12" s="1"/>
  <c r="CD35" i="12" s="1"/>
  <c r="O35" i="12"/>
  <c r="N35" i="12"/>
  <c r="M35" i="12"/>
  <c r="AT35" i="12" s="1"/>
  <c r="CA35" i="12" s="1"/>
  <c r="L35" i="12"/>
  <c r="AS35" i="12" s="1"/>
  <c r="BZ35" i="12" s="1"/>
  <c r="K35" i="12"/>
  <c r="J35" i="12"/>
  <c r="AQ35" i="12" s="1"/>
  <c r="BX35" i="12" s="1"/>
  <c r="I35" i="12"/>
  <c r="AP35" i="12" s="1"/>
  <c r="BW35" i="12" s="1"/>
  <c r="H35" i="12"/>
  <c r="AO35" i="12" s="1"/>
  <c r="BV35" i="12" s="1"/>
  <c r="G35" i="12"/>
  <c r="F35" i="12"/>
  <c r="AM35" i="12" s="1"/>
  <c r="BT35" i="12" s="1"/>
  <c r="E35" i="12"/>
  <c r="D35" i="12"/>
  <c r="AK35" i="12" s="1"/>
  <c r="BR35" i="12" s="1"/>
  <c r="AA34" i="12"/>
  <c r="Z34" i="12"/>
  <c r="BG34" i="12" s="1"/>
  <c r="CN34" i="12" s="1"/>
  <c r="Y34" i="12"/>
  <c r="BF34" i="12" s="1"/>
  <c r="CM34" i="12" s="1"/>
  <c r="X34" i="12"/>
  <c r="BE34" i="12" s="1"/>
  <c r="CL34" i="12" s="1"/>
  <c r="W34" i="12"/>
  <c r="V34" i="12"/>
  <c r="BC34" i="12" s="1"/>
  <c r="CJ34" i="12" s="1"/>
  <c r="U34" i="12"/>
  <c r="T34" i="12"/>
  <c r="BA34" i="12" s="1"/>
  <c r="CH34" i="12" s="1"/>
  <c r="R34" i="12"/>
  <c r="Q34" i="12"/>
  <c r="AX34" i="12" s="1"/>
  <c r="CE34" i="12" s="1"/>
  <c r="P34" i="12"/>
  <c r="AW34" i="12" s="1"/>
  <c r="CD34" i="12" s="1"/>
  <c r="O34" i="12"/>
  <c r="AV34" i="12" s="1"/>
  <c r="CC34" i="12" s="1"/>
  <c r="N34" i="12"/>
  <c r="M34" i="12"/>
  <c r="AT34" i="12" s="1"/>
  <c r="CA34" i="12" s="1"/>
  <c r="L34" i="12"/>
  <c r="AS34" i="12" s="1"/>
  <c r="BZ34" i="12" s="1"/>
  <c r="K34" i="12"/>
  <c r="AR34" i="12" s="1"/>
  <c r="BY34" i="12" s="1"/>
  <c r="J34" i="12"/>
  <c r="I34" i="12"/>
  <c r="AP34" i="12" s="1"/>
  <c r="BW34" i="12" s="1"/>
  <c r="H34" i="12"/>
  <c r="G34" i="12"/>
  <c r="AN34" i="12" s="1"/>
  <c r="BU34" i="12" s="1"/>
  <c r="F34" i="12"/>
  <c r="E34" i="12"/>
  <c r="AL34" i="12" s="1"/>
  <c r="BS34" i="12" s="1"/>
  <c r="D34" i="12"/>
  <c r="AK34" i="12" s="1"/>
  <c r="BR34" i="12" s="1"/>
  <c r="AA33" i="12"/>
  <c r="BH33" i="12" s="1"/>
  <c r="CO33" i="12" s="1"/>
  <c r="Z33" i="12"/>
  <c r="Y33" i="12"/>
  <c r="BF33" i="12" s="1"/>
  <c r="CM33" i="12" s="1"/>
  <c r="X33" i="12"/>
  <c r="W33" i="12"/>
  <c r="BD33" i="12" s="1"/>
  <c r="CK33" i="12" s="1"/>
  <c r="V33" i="12"/>
  <c r="U33" i="12"/>
  <c r="BB33" i="12" s="1"/>
  <c r="CI33" i="12" s="1"/>
  <c r="T33" i="12"/>
  <c r="BA33" i="12" s="1"/>
  <c r="CH33" i="12" s="1"/>
  <c r="S33" i="12"/>
  <c r="AZ33" i="12" s="1"/>
  <c r="CG33" i="12" s="1"/>
  <c r="R33" i="12"/>
  <c r="P33" i="12"/>
  <c r="AW33" i="12" s="1"/>
  <c r="CD33" i="12" s="1"/>
  <c r="O33" i="12"/>
  <c r="AV33" i="12" s="1"/>
  <c r="CC33" i="12" s="1"/>
  <c r="N33" i="12"/>
  <c r="AU33" i="12" s="1"/>
  <c r="CB33" i="12" s="1"/>
  <c r="M33" i="12"/>
  <c r="L33" i="12"/>
  <c r="AS33" i="12" s="1"/>
  <c r="BZ33" i="12" s="1"/>
  <c r="K33" i="12"/>
  <c r="J33" i="12"/>
  <c r="AQ33" i="12" s="1"/>
  <c r="BX33" i="12" s="1"/>
  <c r="I33" i="12"/>
  <c r="H33" i="12"/>
  <c r="G33" i="12"/>
  <c r="AN33" i="12" s="1"/>
  <c r="BU33" i="12" s="1"/>
  <c r="F33" i="12"/>
  <c r="AM33" i="12" s="1"/>
  <c r="BT33" i="12" s="1"/>
  <c r="E33" i="12"/>
  <c r="D33" i="12"/>
  <c r="D32" i="12" a="1"/>
  <c r="Y32" i="12" s="1"/>
  <c r="BF32" i="12" s="1"/>
  <c r="CM32" i="12" s="1"/>
  <c r="AA30" i="12"/>
  <c r="BH30" i="12" s="1"/>
  <c r="CO30" i="12" s="1"/>
  <c r="Z30" i="12"/>
  <c r="Y30" i="12"/>
  <c r="X30" i="12"/>
  <c r="BE30" i="12" s="1"/>
  <c r="CL30" i="12" s="1"/>
  <c r="W30" i="12"/>
  <c r="BD30" i="12" s="1"/>
  <c r="CK30" i="12" s="1"/>
  <c r="V30" i="12"/>
  <c r="U30" i="12"/>
  <c r="T30" i="12"/>
  <c r="S30" i="12"/>
  <c r="AZ30" i="12" s="1"/>
  <c r="CG30" i="12" s="1"/>
  <c r="R30" i="12"/>
  <c r="Q30" i="12"/>
  <c r="P30" i="12"/>
  <c r="O30" i="12"/>
  <c r="AV30" i="12" s="1"/>
  <c r="CC30" i="12" s="1"/>
  <c r="N30" i="12"/>
  <c r="M30" i="12"/>
  <c r="L30" i="12"/>
  <c r="AS30" i="12" s="1"/>
  <c r="BZ30" i="12" s="1"/>
  <c r="K30" i="12"/>
  <c r="AR30" i="12" s="1"/>
  <c r="BY30" i="12" s="1"/>
  <c r="J30" i="12"/>
  <c r="I30" i="12"/>
  <c r="H30" i="12"/>
  <c r="AO30" i="12" s="1"/>
  <c r="BV30" i="12" s="1"/>
  <c r="G30" i="12"/>
  <c r="AN30" i="12" s="1"/>
  <c r="BU30" i="12" s="1"/>
  <c r="F30" i="12"/>
  <c r="E30" i="12"/>
  <c r="D30" i="12"/>
  <c r="AK30" i="12" s="1"/>
  <c r="BR30" i="12" s="1"/>
  <c r="AA29" i="12"/>
  <c r="BH29" i="12" s="1"/>
  <c r="Z29" i="12"/>
  <c r="Y29" i="12"/>
  <c r="X29" i="12"/>
  <c r="BE29" i="12" s="1"/>
  <c r="W29" i="12"/>
  <c r="BD29" i="12" s="1"/>
  <c r="V29" i="12"/>
  <c r="U29" i="12"/>
  <c r="T29" i="12"/>
  <c r="BA29" i="12" s="1"/>
  <c r="S29" i="12"/>
  <c r="AZ29" i="12" s="1"/>
  <c r="R29" i="12"/>
  <c r="Q29" i="12"/>
  <c r="P29" i="12"/>
  <c r="AW29" i="12" s="1"/>
  <c r="O29" i="12"/>
  <c r="AV29" i="12" s="1"/>
  <c r="N29" i="12"/>
  <c r="M29" i="12"/>
  <c r="L29" i="12"/>
  <c r="AS29" i="12" s="1"/>
  <c r="K29" i="12"/>
  <c r="AR29" i="12" s="1"/>
  <c r="J29" i="12"/>
  <c r="I29" i="12"/>
  <c r="H29" i="12"/>
  <c r="AO29" i="12" s="1"/>
  <c r="G29" i="12"/>
  <c r="AN29" i="12" s="1"/>
  <c r="F29" i="12"/>
  <c r="E29" i="12"/>
  <c r="D29" i="12"/>
  <c r="AA28" i="12"/>
  <c r="BH28" i="12" s="1"/>
  <c r="CO28" i="12" s="1"/>
  <c r="Z28" i="12"/>
  <c r="Y28" i="12"/>
  <c r="X28" i="12"/>
  <c r="BE28" i="12" s="1"/>
  <c r="CL28" i="12" s="1"/>
  <c r="W28" i="12"/>
  <c r="BD28" i="12" s="1"/>
  <c r="CK28" i="12" s="1"/>
  <c r="V28" i="12"/>
  <c r="U28" i="12"/>
  <c r="T28" i="12"/>
  <c r="BA28" i="12" s="1"/>
  <c r="CH28" i="12" s="1"/>
  <c r="S28" i="12"/>
  <c r="AZ28" i="12" s="1"/>
  <c r="CG28" i="12" s="1"/>
  <c r="R28" i="12"/>
  <c r="Q28" i="12"/>
  <c r="P28" i="12"/>
  <c r="AW28" i="12" s="1"/>
  <c r="CD28" i="12" s="1"/>
  <c r="O28" i="12"/>
  <c r="AV28" i="12" s="1"/>
  <c r="CC28" i="12" s="1"/>
  <c r="N28" i="12"/>
  <c r="M28" i="12"/>
  <c r="L28" i="12"/>
  <c r="AS28" i="12" s="1"/>
  <c r="BZ28" i="12" s="1"/>
  <c r="K28" i="12"/>
  <c r="AR28" i="12" s="1"/>
  <c r="BY28" i="12" s="1"/>
  <c r="J28" i="12"/>
  <c r="I28" i="12"/>
  <c r="H28" i="12"/>
  <c r="AO28" i="12" s="1"/>
  <c r="BV28" i="12" s="1"/>
  <c r="G28" i="12"/>
  <c r="AN28" i="12" s="1"/>
  <c r="BU28" i="12" s="1"/>
  <c r="F28" i="12"/>
  <c r="E28" i="12"/>
  <c r="D28" i="12"/>
  <c r="AA27" i="12"/>
  <c r="BH27" i="12" s="1"/>
  <c r="CO27" i="12" s="1"/>
  <c r="Z27" i="12"/>
  <c r="Y27" i="12"/>
  <c r="X27" i="12"/>
  <c r="BE27" i="12" s="1"/>
  <c r="CL27" i="12" s="1"/>
  <c r="W27" i="12"/>
  <c r="BD27" i="12" s="1"/>
  <c r="CK27" i="12" s="1"/>
  <c r="V27" i="12"/>
  <c r="U27" i="12"/>
  <c r="T27" i="12"/>
  <c r="BA27" i="12" s="1"/>
  <c r="CH27" i="12" s="1"/>
  <c r="S27" i="12"/>
  <c r="AZ27" i="12" s="1"/>
  <c r="CG27" i="12" s="1"/>
  <c r="R27" i="12"/>
  <c r="Q27" i="12"/>
  <c r="P27" i="12"/>
  <c r="AW27" i="12" s="1"/>
  <c r="CD27" i="12" s="1"/>
  <c r="O27" i="12"/>
  <c r="AV27" i="12" s="1"/>
  <c r="CC27" i="12" s="1"/>
  <c r="N27" i="12"/>
  <c r="M27" i="12"/>
  <c r="L27" i="12"/>
  <c r="AS27" i="12" s="1"/>
  <c r="BZ27" i="12" s="1"/>
  <c r="K27" i="12"/>
  <c r="AR27" i="12" s="1"/>
  <c r="BY27" i="12" s="1"/>
  <c r="J27" i="12"/>
  <c r="I27" i="12"/>
  <c r="H27" i="12"/>
  <c r="AO27" i="12" s="1"/>
  <c r="BV27" i="12" s="1"/>
  <c r="G27" i="12"/>
  <c r="AN27" i="12" s="1"/>
  <c r="BU27" i="12" s="1"/>
  <c r="F27" i="12"/>
  <c r="E27" i="12"/>
  <c r="D27" i="12"/>
  <c r="AF26" i="12"/>
  <c r="AE26" i="12"/>
  <c r="AD26" i="12"/>
  <c r="AC26" i="12"/>
  <c r="AB26" i="12"/>
  <c r="BI26" i="12" s="1"/>
  <c r="CP26" i="12" s="1"/>
  <c r="AF25" i="12"/>
  <c r="AE25" i="12"/>
  <c r="AD25" i="12"/>
  <c r="AC25" i="12"/>
  <c r="BJ25" i="12" s="1"/>
  <c r="CQ25" i="12" s="1"/>
  <c r="AB25" i="12"/>
  <c r="AF24" i="12"/>
  <c r="AE24" i="12"/>
  <c r="BL24" i="12" s="1"/>
  <c r="CS24" i="12" s="1"/>
  <c r="AD24" i="12"/>
  <c r="BK24" i="12" s="1"/>
  <c r="CR24" i="12" s="1"/>
  <c r="AC24" i="12"/>
  <c r="AB24" i="12"/>
  <c r="AF23" i="12"/>
  <c r="AE23" i="12"/>
  <c r="BL23" i="12" s="1"/>
  <c r="CS23" i="12" s="1"/>
  <c r="AD23" i="12"/>
  <c r="AC23" i="12"/>
  <c r="AB23" i="12"/>
  <c r="BI23" i="12" s="1"/>
  <c r="CP23" i="12" s="1"/>
  <c r="AF22" i="12"/>
  <c r="AE22" i="12"/>
  <c r="AD22" i="12"/>
  <c r="AC22" i="12"/>
  <c r="BJ22" i="12" s="1"/>
  <c r="CQ22" i="12" s="1"/>
  <c r="AB22" i="12"/>
  <c r="BI22" i="12" s="1"/>
  <c r="CP22" i="12" s="1"/>
  <c r="AF21" i="12"/>
  <c r="AE21" i="12"/>
  <c r="AD21" i="12"/>
  <c r="AC21" i="12"/>
  <c r="BJ21" i="12" s="1"/>
  <c r="CQ21" i="12" s="1"/>
  <c r="AB21" i="12"/>
  <c r="AF20" i="12"/>
  <c r="AE20" i="12"/>
  <c r="BL20" i="12" s="1"/>
  <c r="CS20" i="12" s="1"/>
  <c r="AD20" i="12"/>
  <c r="BK20" i="12" s="1"/>
  <c r="CR20" i="12" s="1"/>
  <c r="AC20" i="12"/>
  <c r="AB20" i="12"/>
  <c r="AF19" i="12"/>
  <c r="AE19" i="12"/>
  <c r="BL19" i="12" s="1"/>
  <c r="CS19" i="12" s="1"/>
  <c r="AD19" i="12"/>
  <c r="AC19" i="12"/>
  <c r="AB19" i="12"/>
  <c r="BI19" i="12" s="1"/>
  <c r="CP19" i="12" s="1"/>
  <c r="AF18" i="12"/>
  <c r="AE18" i="12"/>
  <c r="AD18" i="12"/>
  <c r="AC18" i="12"/>
  <c r="BJ18" i="12" s="1"/>
  <c r="CQ18" i="12" s="1"/>
  <c r="AB18" i="12"/>
  <c r="BI18" i="12" s="1"/>
  <c r="CP18" i="12" s="1"/>
  <c r="AF17" i="12"/>
  <c r="AE17" i="12"/>
  <c r="AD17" i="12"/>
  <c r="BK17" i="12" s="1"/>
  <c r="CR17" i="12" s="1"/>
  <c r="AC17" i="12"/>
  <c r="BJ17" i="12" s="1"/>
  <c r="CQ17" i="12" s="1"/>
  <c r="AB17" i="12"/>
  <c r="AF16" i="12"/>
  <c r="AE16" i="12"/>
  <c r="BL16" i="12" s="1"/>
  <c r="CS16" i="12" s="1"/>
  <c r="AD16" i="12"/>
  <c r="BK16" i="12" s="1"/>
  <c r="CR16" i="12" s="1"/>
  <c r="AC16" i="12"/>
  <c r="AB16" i="12"/>
  <c r="AF15" i="12"/>
  <c r="AE15" i="12"/>
  <c r="BL15" i="12" s="1"/>
  <c r="CS15" i="12" s="1"/>
  <c r="AD15" i="12"/>
  <c r="AC15" i="12"/>
  <c r="AB15" i="12"/>
  <c r="BI15" i="12" s="1"/>
  <c r="CP15" i="12" s="1"/>
  <c r="AF14" i="12"/>
  <c r="AE14" i="12"/>
  <c r="AD14" i="12"/>
  <c r="AC14" i="12"/>
  <c r="AB14" i="12"/>
  <c r="BI14" i="12" s="1"/>
  <c r="CP14" i="12" s="1"/>
  <c r="AF13" i="12"/>
  <c r="AE13" i="12"/>
  <c r="AD13" i="12"/>
  <c r="BK13" i="12" s="1"/>
  <c r="CR13" i="12" s="1"/>
  <c r="AC13" i="12"/>
  <c r="BJ13" i="12" s="1"/>
  <c r="CQ13" i="12" s="1"/>
  <c r="AB13" i="12"/>
  <c r="AF12" i="12"/>
  <c r="AE12" i="12"/>
  <c r="BL12" i="12" s="1"/>
  <c r="CS12" i="12" s="1"/>
  <c r="AD12" i="12"/>
  <c r="BK12" i="12" s="1"/>
  <c r="CR12" i="12" s="1"/>
  <c r="AC12" i="12"/>
  <c r="AB12" i="12"/>
  <c r="AF11" i="12"/>
  <c r="AE11" i="12"/>
  <c r="BL11" i="12" s="1"/>
  <c r="CS11" i="12" s="1"/>
  <c r="AD11" i="12"/>
  <c r="AC11" i="12"/>
  <c r="AB11" i="12"/>
  <c r="BI11" i="12" s="1"/>
  <c r="CP11" i="12" s="1"/>
  <c r="AF10" i="12"/>
  <c r="AE10" i="12"/>
  <c r="AD10" i="12"/>
  <c r="AC10" i="12"/>
  <c r="BJ10" i="12" s="1"/>
  <c r="CQ10" i="12" s="1"/>
  <c r="AB10" i="12"/>
  <c r="BI10" i="12" s="1"/>
  <c r="CP10" i="12" s="1"/>
  <c r="AF9" i="12"/>
  <c r="AE9" i="12"/>
  <c r="AD9" i="12"/>
  <c r="BK9" i="12" s="1"/>
  <c r="CR9" i="12" s="1"/>
  <c r="AC9" i="12"/>
  <c r="BJ9" i="12" s="1"/>
  <c r="CQ9" i="12" s="1"/>
  <c r="AB9" i="12"/>
  <c r="AF8" i="12"/>
  <c r="AE8" i="12"/>
  <c r="BL8" i="12" s="1"/>
  <c r="CS8" i="12" s="1"/>
  <c r="AD8" i="12"/>
  <c r="BK8" i="12" s="1"/>
  <c r="CR8" i="12" s="1"/>
  <c r="AC8" i="12"/>
  <c r="AB8" i="12"/>
  <c r="AF7" i="12"/>
  <c r="AE7" i="12"/>
  <c r="BL7" i="12" s="1"/>
  <c r="CS7" i="12" s="1"/>
  <c r="AD7" i="12"/>
  <c r="AC7" i="12"/>
  <c r="AB7" i="12"/>
  <c r="BI7" i="12" s="1"/>
  <c r="CP7" i="12" s="1"/>
  <c r="AF6" i="12"/>
  <c r="AE6" i="12"/>
  <c r="AD6" i="12"/>
  <c r="AC6" i="12"/>
  <c r="BJ6" i="12" s="1"/>
  <c r="CQ6" i="12" s="1"/>
  <c r="AB6" i="12"/>
  <c r="BI6" i="12" s="1"/>
  <c r="CP6" i="12" s="1"/>
  <c r="AF5" i="12"/>
  <c r="AE5" i="12"/>
  <c r="AD5" i="12"/>
  <c r="BK5" i="12" s="1"/>
  <c r="CR5" i="12" s="1"/>
  <c r="AC5" i="12"/>
  <c r="BJ5" i="12" s="1"/>
  <c r="CQ5" i="12" s="1"/>
  <c r="AB5" i="12"/>
  <c r="AF4" i="12"/>
  <c r="AE4" i="12"/>
  <c r="BL4" i="12" s="1"/>
  <c r="CS4" i="12" s="1"/>
  <c r="AD4" i="12"/>
  <c r="BK4" i="12" s="1"/>
  <c r="CR4" i="12" s="1"/>
  <c r="AC4" i="12"/>
  <c r="AB4" i="12"/>
  <c r="AF3" i="12"/>
  <c r="AE3" i="12"/>
  <c r="BL3" i="12" s="1"/>
  <c r="CS3" i="12" s="1"/>
  <c r="AD3" i="12"/>
  <c r="AC3" i="12"/>
  <c r="AB3" i="12"/>
  <c r="BI3" i="12" s="1"/>
  <c r="CP3" i="12" s="1"/>
  <c r="D3" i="12" a="1"/>
  <c r="AA25" i="12" s="1"/>
  <c r="CY19" i="12" a="1"/>
  <c r="CY19" i="12" s="1"/>
  <c r="CY17" i="12"/>
  <c r="CY14" i="12"/>
  <c r="CY12" i="12"/>
  <c r="CY11" i="12"/>
  <c r="CY10" i="12"/>
  <c r="CY9" i="12"/>
  <c r="CY7" i="12"/>
  <c r="CY8" i="12" s="1"/>
  <c r="CY6" i="12"/>
  <c r="CY5" i="12"/>
  <c r="CY4" i="12"/>
  <c r="CY2" i="12"/>
  <c r="AX37" i="12"/>
  <c r="CE37" i="12" s="1"/>
  <c r="AP37" i="12"/>
  <c r="BW37" i="12" s="1"/>
  <c r="BG37" i="12"/>
  <c r="CN37" i="12" s="1"/>
  <c r="BB37" i="12"/>
  <c r="CI37" i="12" s="1"/>
  <c r="AV37" i="12"/>
  <c r="CC37" i="12" s="1"/>
  <c r="AT37" i="12"/>
  <c r="CA37" i="12" s="1"/>
  <c r="AL37" i="12"/>
  <c r="BS37" i="12" s="1"/>
  <c r="BF36" i="12"/>
  <c r="CM36" i="12" s="1"/>
  <c r="BE36" i="12"/>
  <c r="CL36" i="12" s="1"/>
  <c r="BA36" i="12"/>
  <c r="CH36" i="12" s="1"/>
  <c r="AZ36" i="12"/>
  <c r="CG36" i="12" s="1"/>
  <c r="AW36" i="12"/>
  <c r="CD36" i="12" s="1"/>
  <c r="AU36" i="12"/>
  <c r="CB36" i="12" s="1"/>
  <c r="AS36" i="12"/>
  <c r="BZ36" i="12" s="1"/>
  <c r="AO36" i="12"/>
  <c r="BV36" i="12" s="1"/>
  <c r="AK36" i="12"/>
  <c r="BR36" i="12" s="1"/>
  <c r="AU35" i="12"/>
  <c r="CB35" i="12" s="1"/>
  <c r="BE35" i="12"/>
  <c r="CL35" i="12" s="1"/>
  <c r="AZ35" i="12"/>
  <c r="CG35" i="12" s="1"/>
  <c r="AV35" i="12"/>
  <c r="CC35" i="12" s="1"/>
  <c r="AR35" i="12"/>
  <c r="BY35" i="12" s="1"/>
  <c r="AN35" i="12"/>
  <c r="BU35" i="12" s="1"/>
  <c r="AL35" i="12"/>
  <c r="BS35" i="12" s="1"/>
  <c r="AU34" i="12"/>
  <c r="CB34" i="12" s="1"/>
  <c r="AM34" i="12"/>
  <c r="BT34" i="12" s="1"/>
  <c r="BH34" i="12"/>
  <c r="CO34" i="12" s="1"/>
  <c r="BD34" i="12"/>
  <c r="CK34" i="12" s="1"/>
  <c r="BB34" i="12"/>
  <c r="CI34" i="12" s="1"/>
  <c r="AY34" i="12"/>
  <c r="CF34" i="12" s="1"/>
  <c r="AQ34" i="12"/>
  <c r="BX34" i="12" s="1"/>
  <c r="AO34" i="12"/>
  <c r="BV34" i="12" s="1"/>
  <c r="AT33" i="12"/>
  <c r="CA33" i="12" s="1"/>
  <c r="AP33" i="12"/>
  <c r="BW33" i="12" s="1"/>
  <c r="AL33" i="12"/>
  <c r="BS33" i="12" s="1"/>
  <c r="BG33" i="12"/>
  <c r="CN33" i="12" s="1"/>
  <c r="BE33" i="12"/>
  <c r="CL33" i="12" s="1"/>
  <c r="BC33" i="12"/>
  <c r="CJ33" i="12" s="1"/>
  <c r="AY33" i="12"/>
  <c r="CF33" i="12" s="1"/>
  <c r="AR33" i="12"/>
  <c r="BY33" i="12" s="1"/>
  <c r="AO33" i="12"/>
  <c r="BV33" i="12" s="1"/>
  <c r="AK33" i="12"/>
  <c r="BR33" i="12" s="1"/>
  <c r="BC30" i="12"/>
  <c r="CJ30" i="12" s="1"/>
  <c r="AU30" i="12"/>
  <c r="CB30" i="12" s="1"/>
  <c r="AM30" i="12"/>
  <c r="BT30" i="12" s="1"/>
  <c r="BG30" i="12"/>
  <c r="CN30" i="12" s="1"/>
  <c r="BF30" i="12"/>
  <c r="CM30" i="12" s="1"/>
  <c r="BB30" i="12"/>
  <c r="CI30" i="12" s="1"/>
  <c r="BA30" i="12"/>
  <c r="CH30" i="12" s="1"/>
  <c r="AY30" i="12"/>
  <c r="CF30" i="12" s="1"/>
  <c r="AX30" i="12"/>
  <c r="CE30" i="12" s="1"/>
  <c r="AW30" i="12"/>
  <c r="CD30" i="12" s="1"/>
  <c r="AT30" i="12"/>
  <c r="CA30" i="12" s="1"/>
  <c r="AQ30" i="12"/>
  <c r="BX30" i="12" s="1"/>
  <c r="AP30" i="12"/>
  <c r="BW30" i="12" s="1"/>
  <c r="AL30" i="12"/>
  <c r="BS30" i="12" s="1"/>
  <c r="BC29" i="12"/>
  <c r="AU29" i="12"/>
  <c r="AM29" i="12"/>
  <c r="BG29" i="12"/>
  <c r="BF29" i="12"/>
  <c r="BB29" i="12"/>
  <c r="AY29" i="12"/>
  <c r="AX29" i="12"/>
  <c r="AT29" i="12"/>
  <c r="AQ29" i="12"/>
  <c r="AP29" i="12"/>
  <c r="AL29" i="12"/>
  <c r="AK29" i="12"/>
  <c r="BC28" i="12"/>
  <c r="CJ28" i="12" s="1"/>
  <c r="AU28" i="12"/>
  <c r="CB28" i="12" s="1"/>
  <c r="AM28" i="12"/>
  <c r="BT28" i="12" s="1"/>
  <c r="BG28" i="12"/>
  <c r="CN28" i="12" s="1"/>
  <c r="BF28" i="12"/>
  <c r="CM28" i="12" s="1"/>
  <c r="BB28" i="12"/>
  <c r="CI28" i="12" s="1"/>
  <c r="AY28" i="12"/>
  <c r="CF28" i="12" s="1"/>
  <c r="AX28" i="12"/>
  <c r="CE28" i="12" s="1"/>
  <c r="AT28" i="12"/>
  <c r="CA28" i="12" s="1"/>
  <c r="AQ28" i="12"/>
  <c r="BX28" i="12" s="1"/>
  <c r="AP28" i="12"/>
  <c r="BW28" i="12" s="1"/>
  <c r="AL28" i="12"/>
  <c r="BS28" i="12" s="1"/>
  <c r="AK28" i="12"/>
  <c r="BR28" i="12" s="1"/>
  <c r="BG27" i="12"/>
  <c r="CN27" i="12" s="1"/>
  <c r="BF27" i="12"/>
  <c r="CM27" i="12" s="1"/>
  <c r="BC27" i="12"/>
  <c r="CJ27" i="12" s="1"/>
  <c r="BB27" i="12"/>
  <c r="CI27" i="12" s="1"/>
  <c r="AY27" i="12"/>
  <c r="CF27" i="12" s="1"/>
  <c r="AX27" i="12"/>
  <c r="CE27" i="12" s="1"/>
  <c r="AU27" i="12"/>
  <c r="CB27" i="12" s="1"/>
  <c r="AT27" i="12"/>
  <c r="CA27" i="12" s="1"/>
  <c r="AQ27" i="12"/>
  <c r="BX27" i="12" s="1"/>
  <c r="AP27" i="12"/>
  <c r="BW27" i="12" s="1"/>
  <c r="AM27" i="12"/>
  <c r="BT27" i="12" s="1"/>
  <c r="AL27" i="12"/>
  <c r="BS27" i="12" s="1"/>
  <c r="AK27" i="12"/>
  <c r="BR27" i="12" s="1"/>
  <c r="BL26" i="12"/>
  <c r="CS26" i="12" s="1"/>
  <c r="BK26" i="12"/>
  <c r="CR26" i="12" s="1"/>
  <c r="BJ26" i="12"/>
  <c r="CQ26" i="12" s="1"/>
  <c r="BI25" i="12"/>
  <c r="CP25" i="12" s="1"/>
  <c r="BL25" i="12"/>
  <c r="CS25" i="12" s="1"/>
  <c r="BK25" i="12"/>
  <c r="CR25" i="12" s="1"/>
  <c r="BJ24" i="12"/>
  <c r="CQ24" i="12" s="1"/>
  <c r="BI24" i="12"/>
  <c r="CP24" i="12" s="1"/>
  <c r="BJ23" i="12"/>
  <c r="CQ23" i="12" s="1"/>
  <c r="BK23" i="12"/>
  <c r="CR23" i="12" s="1"/>
  <c r="BL22" i="12"/>
  <c r="CS22" i="12" s="1"/>
  <c r="BK22" i="12"/>
  <c r="CR22" i="12" s="1"/>
  <c r="BI21" i="12"/>
  <c r="CP21" i="12" s="1"/>
  <c r="BL21" i="12"/>
  <c r="CS21" i="12" s="1"/>
  <c r="BK21" i="12"/>
  <c r="CR21" i="12" s="1"/>
  <c r="BJ20" i="12"/>
  <c r="CQ20" i="12" s="1"/>
  <c r="BI20" i="12"/>
  <c r="CP20" i="12" s="1"/>
  <c r="BK19" i="12"/>
  <c r="CR19" i="12" s="1"/>
  <c r="BJ19" i="12"/>
  <c r="CQ19" i="12" s="1"/>
  <c r="BL18" i="12"/>
  <c r="CS18" i="12" s="1"/>
  <c r="BK18" i="12"/>
  <c r="CR18" i="12" s="1"/>
  <c r="BL17" i="12"/>
  <c r="CS17" i="12" s="1"/>
  <c r="BI17" i="12"/>
  <c r="CP17" i="12" s="1"/>
  <c r="BJ16" i="12"/>
  <c r="CQ16" i="12" s="1"/>
  <c r="BI16" i="12"/>
  <c r="CP16" i="12" s="1"/>
  <c r="BJ15" i="12"/>
  <c r="CQ15" i="12" s="1"/>
  <c r="BK15" i="12"/>
  <c r="CR15" i="12" s="1"/>
  <c r="BK14" i="12"/>
  <c r="CR14" i="12" s="1"/>
  <c r="BJ14" i="12"/>
  <c r="CQ14" i="12" s="1"/>
  <c r="BL14" i="12"/>
  <c r="CS14" i="12" s="1"/>
  <c r="BL13" i="12"/>
  <c r="CS13" i="12" s="1"/>
  <c r="BI13" i="12"/>
  <c r="CP13" i="12" s="1"/>
  <c r="BJ12" i="12"/>
  <c r="CQ12" i="12" s="1"/>
  <c r="BI12" i="12"/>
  <c r="CP12" i="12" s="1"/>
  <c r="BK11" i="12"/>
  <c r="CR11" i="12" s="1"/>
  <c r="BJ11" i="12"/>
  <c r="CQ11" i="12" s="1"/>
  <c r="BL10" i="12"/>
  <c r="CS10" i="12" s="1"/>
  <c r="BK10" i="12"/>
  <c r="CR10" i="12" s="1"/>
  <c r="BL9" i="12"/>
  <c r="CS9" i="12" s="1"/>
  <c r="BI9" i="12"/>
  <c r="CP9" i="12" s="1"/>
  <c r="BJ8" i="12"/>
  <c r="CQ8" i="12" s="1"/>
  <c r="BI8" i="12"/>
  <c r="CP8" i="12" s="1"/>
  <c r="BK7" i="12"/>
  <c r="CR7" i="12" s="1"/>
  <c r="BJ7" i="12"/>
  <c r="CQ7" i="12" s="1"/>
  <c r="BL6" i="12"/>
  <c r="CS6" i="12" s="1"/>
  <c r="BK6" i="12"/>
  <c r="CR6" i="12" s="1"/>
  <c r="BL5" i="12"/>
  <c r="CS5" i="12" s="1"/>
  <c r="BI5" i="12"/>
  <c r="BJ4" i="12"/>
  <c r="CQ4" i="12" s="1"/>
  <c r="BI4" i="12"/>
  <c r="CP4" i="12" s="1"/>
  <c r="BK3" i="12"/>
  <c r="CR3" i="12" s="1"/>
  <c r="BJ3" i="12"/>
  <c r="CQ3" i="12" s="1"/>
  <c r="CT45" i="11" a="1"/>
  <c r="CP45" i="11" a="1"/>
  <c r="CS48" i="11" s="1"/>
  <c r="BR45" i="11" a="1"/>
  <c r="CM48" i="11" s="1"/>
  <c r="D45" i="11" a="1"/>
  <c r="D40" i="11" a="1"/>
  <c r="AA40" i="11" s="1"/>
  <c r="D39" i="11" a="1"/>
  <c r="AA39" i="11" s="1"/>
  <c r="D38" i="11" a="1"/>
  <c r="AA38" i="11" s="1"/>
  <c r="AA37" i="11"/>
  <c r="BH37" i="11" s="1"/>
  <c r="CO37" i="11" s="1"/>
  <c r="Z37" i="11"/>
  <c r="BG37" i="11" s="1"/>
  <c r="CN37" i="11" s="1"/>
  <c r="Y37" i="11"/>
  <c r="BF37" i="11" s="1"/>
  <c r="CM37" i="11" s="1"/>
  <c r="X37" i="11"/>
  <c r="BE37" i="11" s="1"/>
  <c r="CL37" i="11" s="1"/>
  <c r="W37" i="11"/>
  <c r="BD37" i="11" s="1"/>
  <c r="CK37" i="11" s="1"/>
  <c r="U37" i="11"/>
  <c r="BB37" i="11" s="1"/>
  <c r="CI37" i="11" s="1"/>
  <c r="T37" i="11"/>
  <c r="BA37" i="11" s="1"/>
  <c r="CH37" i="11" s="1"/>
  <c r="S37" i="11"/>
  <c r="R37" i="11"/>
  <c r="AY37" i="11" s="1"/>
  <c r="CF37" i="11" s="1"/>
  <c r="Q37" i="11"/>
  <c r="AX37" i="11" s="1"/>
  <c r="CE37" i="11" s="1"/>
  <c r="P37" i="11"/>
  <c r="AW37" i="11" s="1"/>
  <c r="CD37" i="11" s="1"/>
  <c r="O37" i="11"/>
  <c r="AV37" i="11" s="1"/>
  <c r="CC37" i="11" s="1"/>
  <c r="N37" i="11"/>
  <c r="AU37" i="11" s="1"/>
  <c r="CB37" i="11" s="1"/>
  <c r="M37" i="11"/>
  <c r="AT37" i="11" s="1"/>
  <c r="CA37" i="11" s="1"/>
  <c r="L37" i="11"/>
  <c r="K37" i="11"/>
  <c r="AR37" i="11" s="1"/>
  <c r="BY37" i="11" s="1"/>
  <c r="J37" i="11"/>
  <c r="AQ37" i="11" s="1"/>
  <c r="BX37" i="11" s="1"/>
  <c r="I37" i="11"/>
  <c r="AP37" i="11" s="1"/>
  <c r="BW37" i="11" s="1"/>
  <c r="H37" i="11"/>
  <c r="AO37" i="11" s="1"/>
  <c r="BV37" i="11" s="1"/>
  <c r="G37" i="11"/>
  <c r="F37" i="11"/>
  <c r="AM37" i="11" s="1"/>
  <c r="BT37" i="11" s="1"/>
  <c r="E37" i="11"/>
  <c r="AL37" i="11" s="1"/>
  <c r="BS37" i="11" s="1"/>
  <c r="D37" i="11"/>
  <c r="AK37" i="11" s="1"/>
  <c r="BR37" i="11" s="1"/>
  <c r="AA36" i="11"/>
  <c r="BH36" i="11" s="1"/>
  <c r="CO36" i="11" s="1"/>
  <c r="Z36" i="11"/>
  <c r="BG36" i="11" s="1"/>
  <c r="CN36" i="11" s="1"/>
  <c r="Y36" i="11"/>
  <c r="BF36" i="11" s="1"/>
  <c r="CM36" i="11" s="1"/>
  <c r="X36" i="11"/>
  <c r="W36" i="11"/>
  <c r="BD36" i="11" s="1"/>
  <c r="CK36" i="11" s="1"/>
  <c r="V36" i="11"/>
  <c r="BC36" i="11" s="1"/>
  <c r="CJ36" i="11" s="1"/>
  <c r="T36" i="11"/>
  <c r="BA36" i="11" s="1"/>
  <c r="CH36" i="11" s="1"/>
  <c r="S36" i="11"/>
  <c r="AZ36" i="11" s="1"/>
  <c r="CG36" i="11" s="1"/>
  <c r="R36" i="11"/>
  <c r="AY36" i="11" s="1"/>
  <c r="CF36" i="11" s="1"/>
  <c r="Q36" i="11"/>
  <c r="P36" i="11"/>
  <c r="AW36" i="11" s="1"/>
  <c r="CD36" i="11" s="1"/>
  <c r="O36" i="11"/>
  <c r="AV36" i="11" s="1"/>
  <c r="CC36" i="11" s="1"/>
  <c r="N36" i="11"/>
  <c r="M36" i="11"/>
  <c r="AT36" i="11" s="1"/>
  <c r="CA36" i="11" s="1"/>
  <c r="L36" i="11"/>
  <c r="AS36" i="11" s="1"/>
  <c r="BZ36" i="11" s="1"/>
  <c r="K36" i="11"/>
  <c r="AR36" i="11" s="1"/>
  <c r="BY36" i="11" s="1"/>
  <c r="J36" i="11"/>
  <c r="AQ36" i="11" s="1"/>
  <c r="BX36" i="11" s="1"/>
  <c r="I36" i="11"/>
  <c r="AP36" i="11" s="1"/>
  <c r="BW36" i="11" s="1"/>
  <c r="H36" i="11"/>
  <c r="G36" i="11"/>
  <c r="AN36" i="11" s="1"/>
  <c r="BU36" i="11" s="1"/>
  <c r="F36" i="11"/>
  <c r="AM36" i="11" s="1"/>
  <c r="BT36" i="11" s="1"/>
  <c r="E36" i="11"/>
  <c r="AL36" i="11" s="1"/>
  <c r="BS36" i="11" s="1"/>
  <c r="D36" i="11"/>
  <c r="AK36" i="11" s="1"/>
  <c r="BR36" i="11" s="1"/>
  <c r="AA35" i="11"/>
  <c r="Z35" i="11"/>
  <c r="BG35" i="11" s="1"/>
  <c r="CN35" i="11" s="1"/>
  <c r="Y35" i="11"/>
  <c r="BF35" i="11" s="1"/>
  <c r="CM35" i="11" s="1"/>
  <c r="X35" i="11"/>
  <c r="BE35" i="11" s="1"/>
  <c r="CL35" i="11" s="1"/>
  <c r="W35" i="11"/>
  <c r="BD35" i="11" s="1"/>
  <c r="CK35" i="11" s="1"/>
  <c r="V35" i="11"/>
  <c r="BC35" i="11" s="1"/>
  <c r="CJ35" i="11" s="1"/>
  <c r="U35" i="11"/>
  <c r="BB35" i="11" s="1"/>
  <c r="CI35" i="11" s="1"/>
  <c r="S35" i="11"/>
  <c r="AZ35" i="11" s="1"/>
  <c r="CG35" i="11" s="1"/>
  <c r="R35" i="11"/>
  <c r="AY35" i="11" s="1"/>
  <c r="CF35" i="11" s="1"/>
  <c r="Q35" i="11"/>
  <c r="P35" i="11"/>
  <c r="AW35" i="11" s="1"/>
  <c r="CD35" i="11" s="1"/>
  <c r="O35" i="11"/>
  <c r="AV35" i="11" s="1"/>
  <c r="CC35" i="11" s="1"/>
  <c r="N35" i="11"/>
  <c r="M35" i="11"/>
  <c r="AT35" i="11" s="1"/>
  <c r="CA35" i="11" s="1"/>
  <c r="L35" i="11"/>
  <c r="AS35" i="11" s="1"/>
  <c r="BZ35" i="11" s="1"/>
  <c r="K35" i="11"/>
  <c r="AR35" i="11" s="1"/>
  <c r="BY35" i="11" s="1"/>
  <c r="J35" i="11"/>
  <c r="AQ35" i="11" s="1"/>
  <c r="BX35" i="11" s="1"/>
  <c r="I35" i="11"/>
  <c r="AP35" i="11" s="1"/>
  <c r="BW35" i="11" s="1"/>
  <c r="H35" i="11"/>
  <c r="AO35" i="11" s="1"/>
  <c r="BV35" i="11" s="1"/>
  <c r="G35" i="11"/>
  <c r="AN35" i="11" s="1"/>
  <c r="BU35" i="11" s="1"/>
  <c r="F35" i="11"/>
  <c r="AM35" i="11" s="1"/>
  <c r="BT35" i="11" s="1"/>
  <c r="E35" i="11"/>
  <c r="AL35" i="11" s="1"/>
  <c r="BS35" i="11" s="1"/>
  <c r="D35" i="11"/>
  <c r="AK35" i="11" s="1"/>
  <c r="BR35" i="11" s="1"/>
  <c r="AA34" i="11"/>
  <c r="BH34" i="11" s="1"/>
  <c r="CO34" i="11" s="1"/>
  <c r="Z34" i="11"/>
  <c r="BG34" i="11" s="1"/>
  <c r="CN34" i="11" s="1"/>
  <c r="Y34" i="11"/>
  <c r="BF34" i="11" s="1"/>
  <c r="CM34" i="11" s="1"/>
  <c r="X34" i="11"/>
  <c r="BE34" i="11" s="1"/>
  <c r="CL34" i="11" s="1"/>
  <c r="W34" i="11"/>
  <c r="BD34" i="11" s="1"/>
  <c r="CK34" i="11" s="1"/>
  <c r="V34" i="11"/>
  <c r="BC34" i="11" s="1"/>
  <c r="CJ34" i="11" s="1"/>
  <c r="U34" i="11"/>
  <c r="T34" i="11"/>
  <c r="BA34" i="11" s="1"/>
  <c r="CH34" i="11" s="1"/>
  <c r="R34" i="11"/>
  <c r="Q34" i="11"/>
  <c r="AX34" i="11" s="1"/>
  <c r="CE34" i="11" s="1"/>
  <c r="P34" i="11"/>
  <c r="O34" i="11"/>
  <c r="AV34" i="11" s="1"/>
  <c r="CC34" i="11" s="1"/>
  <c r="N34" i="11"/>
  <c r="AU34" i="11" s="1"/>
  <c r="CB34" i="11" s="1"/>
  <c r="M34" i="11"/>
  <c r="AT34" i="11" s="1"/>
  <c r="CA34" i="11" s="1"/>
  <c r="L34" i="11"/>
  <c r="AS34" i="11" s="1"/>
  <c r="BZ34" i="11" s="1"/>
  <c r="K34" i="11"/>
  <c r="AR34" i="11" s="1"/>
  <c r="BY34" i="11" s="1"/>
  <c r="J34" i="11"/>
  <c r="AQ34" i="11" s="1"/>
  <c r="BX34" i="11" s="1"/>
  <c r="I34" i="11"/>
  <c r="AP34" i="11" s="1"/>
  <c r="BW34" i="11" s="1"/>
  <c r="H34" i="11"/>
  <c r="AO34" i="11" s="1"/>
  <c r="BV34" i="11" s="1"/>
  <c r="G34" i="11"/>
  <c r="AN34" i="11" s="1"/>
  <c r="BU34" i="11" s="1"/>
  <c r="F34" i="11"/>
  <c r="AM34" i="11" s="1"/>
  <c r="BT34" i="11" s="1"/>
  <c r="E34" i="11"/>
  <c r="AL34" i="11" s="1"/>
  <c r="BS34" i="11" s="1"/>
  <c r="D34" i="11"/>
  <c r="AA33" i="11"/>
  <c r="Z33" i="11"/>
  <c r="BG33" i="11" s="1"/>
  <c r="CN33" i="11" s="1"/>
  <c r="Y33" i="11"/>
  <c r="BF33" i="11" s="1"/>
  <c r="CM33" i="11" s="1"/>
  <c r="X33" i="11"/>
  <c r="BE33" i="11" s="1"/>
  <c r="CL33" i="11" s="1"/>
  <c r="W33" i="11"/>
  <c r="BD33" i="11" s="1"/>
  <c r="CK33" i="11" s="1"/>
  <c r="V33" i="11"/>
  <c r="BC33" i="11" s="1"/>
  <c r="CJ33" i="11" s="1"/>
  <c r="U33" i="11"/>
  <c r="BB33" i="11" s="1"/>
  <c r="CI33" i="11" s="1"/>
  <c r="T33" i="11"/>
  <c r="S33" i="11"/>
  <c r="AZ33" i="11" s="1"/>
  <c r="CG33" i="11" s="1"/>
  <c r="R33" i="11"/>
  <c r="AY33" i="11" s="1"/>
  <c r="CF33" i="11" s="1"/>
  <c r="P33" i="11"/>
  <c r="O33" i="11"/>
  <c r="N33" i="11"/>
  <c r="AU33" i="11" s="1"/>
  <c r="CB33" i="11" s="1"/>
  <c r="M33" i="11"/>
  <c r="AT33" i="11" s="1"/>
  <c r="CA33" i="11" s="1"/>
  <c r="L33" i="11"/>
  <c r="AS33" i="11" s="1"/>
  <c r="BZ33" i="11" s="1"/>
  <c r="K33" i="11"/>
  <c r="AR33" i="11" s="1"/>
  <c r="BY33" i="11" s="1"/>
  <c r="J33" i="11"/>
  <c r="AQ33" i="11" s="1"/>
  <c r="BX33" i="11" s="1"/>
  <c r="I33" i="11"/>
  <c r="AP33" i="11" s="1"/>
  <c r="BW33" i="11" s="1"/>
  <c r="H33" i="11"/>
  <c r="AO33" i="11" s="1"/>
  <c r="BV33" i="11" s="1"/>
  <c r="G33" i="11"/>
  <c r="AN33" i="11" s="1"/>
  <c r="BU33" i="11" s="1"/>
  <c r="F33" i="11"/>
  <c r="AM33" i="11" s="1"/>
  <c r="BT33" i="11" s="1"/>
  <c r="E33" i="11"/>
  <c r="AL33" i="11" s="1"/>
  <c r="BS33" i="11" s="1"/>
  <c r="D33" i="11"/>
  <c r="AK33" i="11" s="1"/>
  <c r="BR33" i="11" s="1"/>
  <c r="D32" i="11" a="1"/>
  <c r="Y32" i="11" s="1"/>
  <c r="AA30" i="11"/>
  <c r="BH30" i="11" s="1"/>
  <c r="CO30" i="11" s="1"/>
  <c r="Z30" i="11"/>
  <c r="BG30" i="11" s="1"/>
  <c r="CN30" i="11" s="1"/>
  <c r="Y30" i="11"/>
  <c r="BF30" i="11" s="1"/>
  <c r="CM30" i="11" s="1"/>
  <c r="X30" i="11"/>
  <c r="BE30" i="11" s="1"/>
  <c r="CL30" i="11" s="1"/>
  <c r="W30" i="11"/>
  <c r="BD30" i="11" s="1"/>
  <c r="CK30" i="11" s="1"/>
  <c r="V30" i="11"/>
  <c r="BC30" i="11" s="1"/>
  <c r="CJ30" i="11" s="1"/>
  <c r="U30" i="11"/>
  <c r="BB30" i="11" s="1"/>
  <c r="CI30" i="11" s="1"/>
  <c r="T30" i="11"/>
  <c r="S30" i="11"/>
  <c r="AZ30" i="11" s="1"/>
  <c r="CG30" i="11" s="1"/>
  <c r="R30" i="11"/>
  <c r="AY30" i="11" s="1"/>
  <c r="CF30" i="11" s="1"/>
  <c r="Q30" i="11"/>
  <c r="AX30" i="11" s="1"/>
  <c r="CE30" i="11" s="1"/>
  <c r="P30" i="11"/>
  <c r="AW30" i="11" s="1"/>
  <c r="CD30" i="11" s="1"/>
  <c r="O30" i="11"/>
  <c r="AV30" i="11" s="1"/>
  <c r="CC30" i="11" s="1"/>
  <c r="N30" i="11"/>
  <c r="AU30" i="11" s="1"/>
  <c r="CB30" i="11" s="1"/>
  <c r="M30" i="11"/>
  <c r="AT30" i="11" s="1"/>
  <c r="CA30" i="11" s="1"/>
  <c r="L30" i="11"/>
  <c r="AS30" i="11" s="1"/>
  <c r="BZ30" i="11" s="1"/>
  <c r="K30" i="11"/>
  <c r="AR30" i="11" s="1"/>
  <c r="BY30" i="11" s="1"/>
  <c r="J30" i="11"/>
  <c r="AQ30" i="11" s="1"/>
  <c r="BX30" i="11" s="1"/>
  <c r="I30" i="11"/>
  <c r="AP30" i="11" s="1"/>
  <c r="BW30" i="11" s="1"/>
  <c r="H30" i="11"/>
  <c r="G30" i="11"/>
  <c r="AN30" i="11" s="1"/>
  <c r="BU30" i="11" s="1"/>
  <c r="F30" i="11"/>
  <c r="AM30" i="11" s="1"/>
  <c r="BT30" i="11" s="1"/>
  <c r="E30" i="11"/>
  <c r="AL30" i="11" s="1"/>
  <c r="BS30" i="11" s="1"/>
  <c r="D30" i="11"/>
  <c r="AK30" i="11" s="1"/>
  <c r="BR30" i="11" s="1"/>
  <c r="AA29" i="11"/>
  <c r="BH29" i="11" s="1"/>
  <c r="Z29" i="11"/>
  <c r="BG29" i="11" s="1"/>
  <c r="Y29" i="11"/>
  <c r="BF29" i="11" s="1"/>
  <c r="X29" i="11"/>
  <c r="BE29" i="11" s="1"/>
  <c r="W29" i="11"/>
  <c r="BD29" i="11" s="1"/>
  <c r="V29" i="11"/>
  <c r="BC29" i="11" s="1"/>
  <c r="U29" i="11"/>
  <c r="BB29" i="11" s="1"/>
  <c r="T29" i="11"/>
  <c r="S29" i="11"/>
  <c r="AZ29" i="11" s="1"/>
  <c r="R29" i="11"/>
  <c r="AY29" i="11" s="1"/>
  <c r="Q29" i="11"/>
  <c r="AX29" i="11" s="1"/>
  <c r="P29" i="11"/>
  <c r="AW29" i="11" s="1"/>
  <c r="O29" i="11"/>
  <c r="AV29" i="11" s="1"/>
  <c r="N29" i="11"/>
  <c r="AU29" i="11" s="1"/>
  <c r="M29" i="11"/>
  <c r="L29" i="11"/>
  <c r="AS29" i="11" s="1"/>
  <c r="K29" i="11"/>
  <c r="AR29" i="11" s="1"/>
  <c r="J29" i="11"/>
  <c r="AQ29" i="11" s="1"/>
  <c r="I29" i="11"/>
  <c r="AP29" i="11" s="1"/>
  <c r="H29" i="11"/>
  <c r="G29" i="11"/>
  <c r="AN29" i="11" s="1"/>
  <c r="F29" i="11"/>
  <c r="AM29" i="11" s="1"/>
  <c r="E29" i="11"/>
  <c r="AL29" i="11" s="1"/>
  <c r="D29" i="11"/>
  <c r="AK29" i="11" s="1"/>
  <c r="AA28" i="11"/>
  <c r="BH28" i="11" s="1"/>
  <c r="CO28" i="11" s="1"/>
  <c r="Z28" i="11"/>
  <c r="BG28" i="11" s="1"/>
  <c r="CN28" i="11" s="1"/>
  <c r="Y28" i="11"/>
  <c r="BF28" i="11" s="1"/>
  <c r="CM28" i="11" s="1"/>
  <c r="X28" i="11"/>
  <c r="BE28" i="11" s="1"/>
  <c r="CL28" i="11" s="1"/>
  <c r="W28" i="11"/>
  <c r="BD28" i="11" s="1"/>
  <c r="CK28" i="11" s="1"/>
  <c r="V28" i="11"/>
  <c r="BC28" i="11" s="1"/>
  <c r="CJ28" i="11" s="1"/>
  <c r="U28" i="11"/>
  <c r="BB28" i="11" s="1"/>
  <c r="CI28" i="11" s="1"/>
  <c r="T28" i="11"/>
  <c r="BA28" i="11" s="1"/>
  <c r="CH28" i="11" s="1"/>
  <c r="S28" i="11"/>
  <c r="AZ28" i="11" s="1"/>
  <c r="CG28" i="11" s="1"/>
  <c r="R28" i="11"/>
  <c r="AY28" i="11" s="1"/>
  <c r="CF28" i="11" s="1"/>
  <c r="Q28" i="11"/>
  <c r="AX28" i="11" s="1"/>
  <c r="CE28" i="11" s="1"/>
  <c r="P28" i="11"/>
  <c r="O28" i="11"/>
  <c r="AV28" i="11" s="1"/>
  <c r="CC28" i="11" s="1"/>
  <c r="N28" i="11"/>
  <c r="AU28" i="11" s="1"/>
  <c r="CB28" i="11" s="1"/>
  <c r="M28" i="11"/>
  <c r="AT28" i="11" s="1"/>
  <c r="CA28" i="11" s="1"/>
  <c r="L28" i="11"/>
  <c r="AS28" i="11" s="1"/>
  <c r="BZ28" i="11" s="1"/>
  <c r="K28" i="11"/>
  <c r="AR28" i="11" s="1"/>
  <c r="BY28" i="11" s="1"/>
  <c r="J28" i="11"/>
  <c r="AQ28" i="11" s="1"/>
  <c r="BX28" i="11" s="1"/>
  <c r="I28" i="11"/>
  <c r="AP28" i="11" s="1"/>
  <c r="BW28" i="11" s="1"/>
  <c r="H28" i="11"/>
  <c r="AO28" i="11" s="1"/>
  <c r="BV28" i="11" s="1"/>
  <c r="G28" i="11"/>
  <c r="AN28" i="11" s="1"/>
  <c r="BU28" i="11" s="1"/>
  <c r="F28" i="11"/>
  <c r="AM28" i="11" s="1"/>
  <c r="BT28" i="11" s="1"/>
  <c r="E28" i="11"/>
  <c r="AL28" i="11" s="1"/>
  <c r="BS28" i="11" s="1"/>
  <c r="D28" i="11"/>
  <c r="AK28" i="11" s="1"/>
  <c r="BR28" i="11" s="1"/>
  <c r="AA27" i="11"/>
  <c r="BH27" i="11" s="1"/>
  <c r="CO27" i="11" s="1"/>
  <c r="Z27" i="11"/>
  <c r="BG27" i="11" s="1"/>
  <c r="CN27" i="11" s="1"/>
  <c r="Y27" i="11"/>
  <c r="BF27" i="11" s="1"/>
  <c r="CM27" i="11" s="1"/>
  <c r="X27" i="11"/>
  <c r="BE27" i="11" s="1"/>
  <c r="CL27" i="11" s="1"/>
  <c r="W27" i="11"/>
  <c r="BD27" i="11" s="1"/>
  <c r="CK27" i="11" s="1"/>
  <c r="V27" i="11"/>
  <c r="BC27" i="11" s="1"/>
  <c r="CJ27" i="11" s="1"/>
  <c r="U27" i="11"/>
  <c r="BB27" i="11" s="1"/>
  <c r="CI27" i="11" s="1"/>
  <c r="T27" i="11"/>
  <c r="BA27" i="11" s="1"/>
  <c r="CH27" i="11" s="1"/>
  <c r="S27" i="11"/>
  <c r="AZ27" i="11" s="1"/>
  <c r="CG27" i="11" s="1"/>
  <c r="R27" i="11"/>
  <c r="AY27" i="11" s="1"/>
  <c r="CF27" i="11" s="1"/>
  <c r="Q27" i="11"/>
  <c r="AX27" i="11" s="1"/>
  <c r="CE27" i="11" s="1"/>
  <c r="P27" i="11"/>
  <c r="AW27" i="11" s="1"/>
  <c r="CD27" i="11" s="1"/>
  <c r="O27" i="11"/>
  <c r="AV27" i="11" s="1"/>
  <c r="CC27" i="11" s="1"/>
  <c r="N27" i="11"/>
  <c r="AU27" i="11" s="1"/>
  <c r="CB27" i="11" s="1"/>
  <c r="M27" i="11"/>
  <c r="AT27" i="11" s="1"/>
  <c r="CA27" i="11" s="1"/>
  <c r="L27" i="11"/>
  <c r="AS27" i="11" s="1"/>
  <c r="BZ27" i="11" s="1"/>
  <c r="K27" i="11"/>
  <c r="AR27" i="11" s="1"/>
  <c r="BY27" i="11" s="1"/>
  <c r="J27" i="11"/>
  <c r="AQ27" i="11" s="1"/>
  <c r="BX27" i="11" s="1"/>
  <c r="I27" i="11"/>
  <c r="AP27" i="11" s="1"/>
  <c r="BW27" i="11" s="1"/>
  <c r="H27" i="11"/>
  <c r="AO27" i="11" s="1"/>
  <c r="BV27" i="11" s="1"/>
  <c r="G27" i="11"/>
  <c r="AN27" i="11" s="1"/>
  <c r="BU27" i="11" s="1"/>
  <c r="F27" i="11"/>
  <c r="AM27" i="11" s="1"/>
  <c r="BT27" i="11" s="1"/>
  <c r="E27" i="11"/>
  <c r="AL27" i="11" s="1"/>
  <c r="BS27" i="11" s="1"/>
  <c r="D27" i="11"/>
  <c r="AK27" i="11" s="1"/>
  <c r="BR27" i="11" s="1"/>
  <c r="AF26" i="11"/>
  <c r="AE26" i="11"/>
  <c r="BL26" i="11" s="1"/>
  <c r="CS26" i="11" s="1"/>
  <c r="AD26" i="11"/>
  <c r="BK26" i="11" s="1"/>
  <c r="CR26" i="11" s="1"/>
  <c r="AC26" i="11"/>
  <c r="AB26" i="11"/>
  <c r="BI26" i="11" s="1"/>
  <c r="CP26" i="11" s="1"/>
  <c r="AF25" i="11"/>
  <c r="AE25" i="11"/>
  <c r="BL25" i="11" s="1"/>
  <c r="CS25" i="11" s="1"/>
  <c r="AD25" i="11"/>
  <c r="BK25" i="11" s="1"/>
  <c r="CR25" i="11" s="1"/>
  <c r="AC25" i="11"/>
  <c r="BJ25" i="11" s="1"/>
  <c r="CQ25" i="11" s="1"/>
  <c r="AB25" i="11"/>
  <c r="BI25" i="11" s="1"/>
  <c r="CP25" i="11" s="1"/>
  <c r="AF24" i="11"/>
  <c r="AE24" i="11"/>
  <c r="BL24" i="11" s="1"/>
  <c r="CS24" i="11" s="1"/>
  <c r="AD24" i="11"/>
  <c r="BK24" i="11" s="1"/>
  <c r="CR24" i="11" s="1"/>
  <c r="AC24" i="11"/>
  <c r="BJ24" i="11" s="1"/>
  <c r="CQ24" i="11" s="1"/>
  <c r="AB24" i="11"/>
  <c r="BI24" i="11" s="1"/>
  <c r="CP24" i="11" s="1"/>
  <c r="AF23" i="11"/>
  <c r="AE23" i="11"/>
  <c r="BL23" i="11" s="1"/>
  <c r="CS23" i="11" s="1"/>
  <c r="AD23" i="11"/>
  <c r="BK23" i="11" s="1"/>
  <c r="CR23" i="11" s="1"/>
  <c r="AC23" i="11"/>
  <c r="BJ23" i="11" s="1"/>
  <c r="CQ23" i="11" s="1"/>
  <c r="AB23" i="11"/>
  <c r="BI23" i="11" s="1"/>
  <c r="CP23" i="11" s="1"/>
  <c r="AF22" i="11"/>
  <c r="AE22" i="11"/>
  <c r="BL22" i="11" s="1"/>
  <c r="CS22" i="11" s="1"/>
  <c r="AD22" i="11"/>
  <c r="BK22" i="11" s="1"/>
  <c r="CR22" i="11" s="1"/>
  <c r="AC22" i="11"/>
  <c r="BJ22" i="11" s="1"/>
  <c r="CQ22" i="11" s="1"/>
  <c r="AB22" i="11"/>
  <c r="BI22" i="11" s="1"/>
  <c r="CP22" i="11" s="1"/>
  <c r="AF21" i="11"/>
  <c r="AE21" i="11"/>
  <c r="BL21" i="11" s="1"/>
  <c r="CS21" i="11" s="1"/>
  <c r="AD21" i="11"/>
  <c r="BK21" i="11" s="1"/>
  <c r="CR21" i="11" s="1"/>
  <c r="AC21" i="11"/>
  <c r="BJ21" i="11" s="1"/>
  <c r="CQ21" i="11" s="1"/>
  <c r="AB21" i="11"/>
  <c r="BI21" i="11" s="1"/>
  <c r="CP21" i="11" s="1"/>
  <c r="AF20" i="11"/>
  <c r="AE20" i="11"/>
  <c r="BL20" i="11" s="1"/>
  <c r="CS20" i="11" s="1"/>
  <c r="AD20" i="11"/>
  <c r="BK20" i="11" s="1"/>
  <c r="CR20" i="11" s="1"/>
  <c r="AC20" i="11"/>
  <c r="BJ20" i="11" s="1"/>
  <c r="CQ20" i="11" s="1"/>
  <c r="AB20" i="11"/>
  <c r="BI20" i="11" s="1"/>
  <c r="CP20" i="11" s="1"/>
  <c r="AF19" i="11"/>
  <c r="AE19" i="11"/>
  <c r="BL19" i="11" s="1"/>
  <c r="CS19" i="11" s="1"/>
  <c r="AD19" i="11"/>
  <c r="BK19" i="11" s="1"/>
  <c r="CR19" i="11" s="1"/>
  <c r="AC19" i="11"/>
  <c r="BJ19" i="11" s="1"/>
  <c r="CQ19" i="11" s="1"/>
  <c r="AB19" i="11"/>
  <c r="BI19" i="11" s="1"/>
  <c r="CP19" i="11" s="1"/>
  <c r="AF18" i="11"/>
  <c r="AE18" i="11"/>
  <c r="BL18" i="11" s="1"/>
  <c r="CS18" i="11" s="1"/>
  <c r="AD18" i="11"/>
  <c r="BK18" i="11" s="1"/>
  <c r="CR18" i="11" s="1"/>
  <c r="AC18" i="11"/>
  <c r="BJ18" i="11" s="1"/>
  <c r="CQ18" i="11" s="1"/>
  <c r="AB18" i="11"/>
  <c r="BI18" i="11" s="1"/>
  <c r="CP18" i="11" s="1"/>
  <c r="AF17" i="11"/>
  <c r="AE17" i="11"/>
  <c r="BL17" i="11" s="1"/>
  <c r="CS17" i="11" s="1"/>
  <c r="AD17" i="11"/>
  <c r="BK17" i="11" s="1"/>
  <c r="CR17" i="11" s="1"/>
  <c r="AC17" i="11"/>
  <c r="BJ17" i="11" s="1"/>
  <c r="CQ17" i="11" s="1"/>
  <c r="AB17" i="11"/>
  <c r="BI17" i="11" s="1"/>
  <c r="CP17" i="11" s="1"/>
  <c r="AF16" i="11"/>
  <c r="AE16" i="11"/>
  <c r="AD16" i="11"/>
  <c r="BK16" i="11" s="1"/>
  <c r="CR16" i="11" s="1"/>
  <c r="AC16" i="11"/>
  <c r="BJ16" i="11" s="1"/>
  <c r="CQ16" i="11" s="1"/>
  <c r="AB16" i="11"/>
  <c r="BI16" i="11" s="1"/>
  <c r="CP16" i="11" s="1"/>
  <c r="AF15" i="11"/>
  <c r="AE15" i="11"/>
  <c r="BL15" i="11" s="1"/>
  <c r="CS15" i="11" s="1"/>
  <c r="AD15" i="11"/>
  <c r="BK15" i="11" s="1"/>
  <c r="CR15" i="11" s="1"/>
  <c r="AC15" i="11"/>
  <c r="BJ15" i="11" s="1"/>
  <c r="CQ15" i="11" s="1"/>
  <c r="AB15" i="11"/>
  <c r="BI15" i="11" s="1"/>
  <c r="CP15" i="11" s="1"/>
  <c r="AF14" i="11"/>
  <c r="AE14" i="11"/>
  <c r="BL14" i="11" s="1"/>
  <c r="CS14" i="11" s="1"/>
  <c r="AD14" i="11"/>
  <c r="BK14" i="11" s="1"/>
  <c r="CR14" i="11" s="1"/>
  <c r="AC14" i="11"/>
  <c r="BJ14" i="11" s="1"/>
  <c r="CQ14" i="11" s="1"/>
  <c r="AB14" i="11"/>
  <c r="BI14" i="11" s="1"/>
  <c r="CP14" i="11" s="1"/>
  <c r="AF13" i="11"/>
  <c r="AE13" i="11"/>
  <c r="BL13" i="11" s="1"/>
  <c r="CS13" i="11" s="1"/>
  <c r="AD13" i="11"/>
  <c r="AC13" i="11"/>
  <c r="BJ13" i="11" s="1"/>
  <c r="CQ13" i="11" s="1"/>
  <c r="AB13" i="11"/>
  <c r="BI13" i="11" s="1"/>
  <c r="CP13" i="11" s="1"/>
  <c r="AF12" i="11"/>
  <c r="AE12" i="11"/>
  <c r="BL12" i="11" s="1"/>
  <c r="CS12" i="11" s="1"/>
  <c r="AD12" i="11"/>
  <c r="BK12" i="11" s="1"/>
  <c r="CR12" i="11" s="1"/>
  <c r="AC12" i="11"/>
  <c r="BJ12" i="11" s="1"/>
  <c r="CQ12" i="11" s="1"/>
  <c r="AB12" i="11"/>
  <c r="BI12" i="11" s="1"/>
  <c r="CP12" i="11" s="1"/>
  <c r="AF11" i="11"/>
  <c r="AE11" i="11"/>
  <c r="BL11" i="11" s="1"/>
  <c r="CS11" i="11" s="1"/>
  <c r="AD11" i="11"/>
  <c r="BK11" i="11" s="1"/>
  <c r="CR11" i="11" s="1"/>
  <c r="AC11" i="11"/>
  <c r="BJ11" i="11" s="1"/>
  <c r="CQ11" i="11" s="1"/>
  <c r="AB11" i="11"/>
  <c r="BI11" i="11" s="1"/>
  <c r="CP11" i="11" s="1"/>
  <c r="AF10" i="11"/>
  <c r="AE10" i="11"/>
  <c r="BL10" i="11" s="1"/>
  <c r="CS10" i="11" s="1"/>
  <c r="AD10" i="11"/>
  <c r="BK10" i="11" s="1"/>
  <c r="CR10" i="11" s="1"/>
  <c r="AC10" i="11"/>
  <c r="BJ10" i="11" s="1"/>
  <c r="CQ10" i="11" s="1"/>
  <c r="AB10" i="11"/>
  <c r="BI10" i="11" s="1"/>
  <c r="CP10" i="11" s="1"/>
  <c r="AF9" i="11"/>
  <c r="AE9" i="11"/>
  <c r="BL9" i="11" s="1"/>
  <c r="CS9" i="11" s="1"/>
  <c r="AD9" i="11"/>
  <c r="BK9" i="11" s="1"/>
  <c r="CR9" i="11" s="1"/>
  <c r="AC9" i="11"/>
  <c r="BJ9" i="11" s="1"/>
  <c r="CQ9" i="11" s="1"/>
  <c r="AB9" i="11"/>
  <c r="BI9" i="11" s="1"/>
  <c r="CP9" i="11" s="1"/>
  <c r="AF8" i="11"/>
  <c r="AE8" i="11"/>
  <c r="BL8" i="11" s="1"/>
  <c r="CS8" i="11" s="1"/>
  <c r="AD8" i="11"/>
  <c r="BK8" i="11" s="1"/>
  <c r="CR8" i="11" s="1"/>
  <c r="AC8" i="11"/>
  <c r="BJ8" i="11" s="1"/>
  <c r="CQ8" i="11" s="1"/>
  <c r="AB8" i="11"/>
  <c r="BI8" i="11" s="1"/>
  <c r="CP8" i="11" s="1"/>
  <c r="AF7" i="11"/>
  <c r="AE7" i="11"/>
  <c r="BL7" i="11" s="1"/>
  <c r="CS7" i="11" s="1"/>
  <c r="AD7" i="11"/>
  <c r="BK7" i="11" s="1"/>
  <c r="CR7" i="11" s="1"/>
  <c r="AC7" i="11"/>
  <c r="BJ7" i="11" s="1"/>
  <c r="CQ7" i="11" s="1"/>
  <c r="AB7" i="11"/>
  <c r="BI7" i="11" s="1"/>
  <c r="CP7" i="11" s="1"/>
  <c r="AF6" i="11"/>
  <c r="AE6" i="11"/>
  <c r="BL6" i="11" s="1"/>
  <c r="CS6" i="11" s="1"/>
  <c r="AD6" i="11"/>
  <c r="BK6" i="11" s="1"/>
  <c r="CR6" i="11" s="1"/>
  <c r="AC6" i="11"/>
  <c r="BJ6" i="11" s="1"/>
  <c r="CQ6" i="11" s="1"/>
  <c r="AB6" i="11"/>
  <c r="BI6" i="11" s="1"/>
  <c r="CP6" i="11" s="1"/>
  <c r="AF5" i="11"/>
  <c r="AE5" i="11"/>
  <c r="BL5" i="11" s="1"/>
  <c r="CS5" i="11" s="1"/>
  <c r="AD5" i="11"/>
  <c r="BK5" i="11" s="1"/>
  <c r="CR5" i="11" s="1"/>
  <c r="AC5" i="11"/>
  <c r="BJ5" i="11" s="1"/>
  <c r="CQ5" i="11" s="1"/>
  <c r="AB5" i="11"/>
  <c r="BI5" i="11" s="1"/>
  <c r="AF4" i="11"/>
  <c r="AE4" i="11"/>
  <c r="BL4" i="11" s="1"/>
  <c r="CS4" i="11" s="1"/>
  <c r="AD4" i="11"/>
  <c r="BK4" i="11" s="1"/>
  <c r="CR4" i="11" s="1"/>
  <c r="AC4" i="11"/>
  <c r="BJ4" i="11" s="1"/>
  <c r="CQ4" i="11" s="1"/>
  <c r="AB4" i="11"/>
  <c r="BI4" i="11" s="1"/>
  <c r="CP4" i="11" s="1"/>
  <c r="AF3" i="11"/>
  <c r="AE3" i="11"/>
  <c r="BL3" i="11" s="1"/>
  <c r="CS3" i="11" s="1"/>
  <c r="AD3" i="11"/>
  <c r="BK3" i="11" s="1"/>
  <c r="CR3" i="11" s="1"/>
  <c r="AC3" i="11"/>
  <c r="BJ3" i="11" s="1"/>
  <c r="CQ3" i="11" s="1"/>
  <c r="AB3" i="11"/>
  <c r="BI3" i="11" s="1"/>
  <c r="CP3" i="11" s="1"/>
  <c r="D3" i="11" a="1"/>
  <c r="K26" i="11" s="1"/>
  <c r="AR26" i="11" s="1"/>
  <c r="BY26" i="11" s="1"/>
  <c r="CY19" i="11" a="1"/>
  <c r="CY19" i="11" s="1"/>
  <c r="CY17" i="11"/>
  <c r="CY14" i="11"/>
  <c r="CY12" i="11"/>
  <c r="CY11" i="11"/>
  <c r="CY10" i="11"/>
  <c r="CY9" i="11"/>
  <c r="CY7" i="11"/>
  <c r="CY8" i="11" s="1"/>
  <c r="CY6" i="11"/>
  <c r="CY5" i="11"/>
  <c r="CY4" i="11"/>
  <c r="CY2" i="11"/>
  <c r="BH40" i="11"/>
  <c r="CO40" i="11" s="1"/>
  <c r="BH39" i="11"/>
  <c r="CO39" i="11" s="1"/>
  <c r="AS37" i="11"/>
  <c r="BZ37" i="11" s="1"/>
  <c r="AZ37" i="11"/>
  <c r="CG37" i="11" s="1"/>
  <c r="AN37" i="11"/>
  <c r="BU37" i="11" s="1"/>
  <c r="BE36" i="11"/>
  <c r="CL36" i="11" s="1"/>
  <c r="AX36" i="11"/>
  <c r="CE36" i="11" s="1"/>
  <c r="AU36" i="11"/>
  <c r="CB36" i="11" s="1"/>
  <c r="AO36" i="11"/>
  <c r="BV36" i="11" s="1"/>
  <c r="AU35" i="11"/>
  <c r="CB35" i="11" s="1"/>
  <c r="BH35" i="11"/>
  <c r="CO35" i="11" s="1"/>
  <c r="AX35" i="11"/>
  <c r="CE35" i="11" s="1"/>
  <c r="BB34" i="11"/>
  <c r="CI34" i="11" s="1"/>
  <c r="AY34" i="11"/>
  <c r="CF34" i="11" s="1"/>
  <c r="AW34" i="11"/>
  <c r="CD34" i="11" s="1"/>
  <c r="AK34" i="11"/>
  <c r="BR34" i="11" s="1"/>
  <c r="AV33" i="11"/>
  <c r="CC33" i="11" s="1"/>
  <c r="BH33" i="11"/>
  <c r="CO33" i="11" s="1"/>
  <c r="BA33" i="11"/>
  <c r="CH33" i="11" s="1"/>
  <c r="AW33" i="11"/>
  <c r="CD33" i="11" s="1"/>
  <c r="BA30" i="11"/>
  <c r="CH30" i="11" s="1"/>
  <c r="AO30" i="11"/>
  <c r="BV30" i="11" s="1"/>
  <c r="BA29" i="11"/>
  <c r="AT29" i="11"/>
  <c r="AO29" i="11"/>
  <c r="AW28" i="11"/>
  <c r="CD28" i="11" s="1"/>
  <c r="BJ26" i="11"/>
  <c r="CQ26" i="11" s="1"/>
  <c r="BL16" i="11"/>
  <c r="CS16" i="11" s="1"/>
  <c r="BK13" i="11"/>
  <c r="CR13" i="11" s="1"/>
  <c r="CT45" i="10" a="1"/>
  <c r="CP45" i="10" a="1"/>
  <c r="CS48" i="10" s="1"/>
  <c r="BR45" i="10" a="1"/>
  <c r="BZ46" i="10" s="1"/>
  <c r="D45" i="10" a="1"/>
  <c r="AA45" i="10" s="1"/>
  <c r="D40" i="10" a="1"/>
  <c r="AA40" i="10" s="1"/>
  <c r="D39" i="10" a="1"/>
  <c r="M39" i="10" s="1"/>
  <c r="D38" i="10" a="1"/>
  <c r="Y38" i="10" s="1"/>
  <c r="BF38" i="10" s="1"/>
  <c r="AA37" i="10"/>
  <c r="BH37" i="10" s="1"/>
  <c r="CO37" i="10" s="1"/>
  <c r="Z37" i="10"/>
  <c r="Y37" i="10"/>
  <c r="BF37" i="10" s="1"/>
  <c r="CM37" i="10" s="1"/>
  <c r="X37" i="10"/>
  <c r="BE37" i="10" s="1"/>
  <c r="CL37" i="10" s="1"/>
  <c r="W37" i="10"/>
  <c r="BD37" i="10" s="1"/>
  <c r="CK37" i="10" s="1"/>
  <c r="U37" i="10"/>
  <c r="BB37" i="10" s="1"/>
  <c r="CI37" i="10" s="1"/>
  <c r="T37" i="10"/>
  <c r="BA37" i="10" s="1"/>
  <c r="CH37" i="10" s="1"/>
  <c r="S37" i="10"/>
  <c r="AZ37" i="10" s="1"/>
  <c r="CG37" i="10" s="1"/>
  <c r="R37" i="10"/>
  <c r="AY37" i="10" s="1"/>
  <c r="CF37" i="10" s="1"/>
  <c r="Q37" i="10"/>
  <c r="AX37" i="10" s="1"/>
  <c r="CE37" i="10" s="1"/>
  <c r="P37" i="10"/>
  <c r="AW37" i="10" s="1"/>
  <c r="CD37" i="10" s="1"/>
  <c r="O37" i="10"/>
  <c r="AV37" i="10" s="1"/>
  <c r="CC37" i="10" s="1"/>
  <c r="N37" i="10"/>
  <c r="AU37" i="10" s="1"/>
  <c r="CB37" i="10" s="1"/>
  <c r="M37" i="10"/>
  <c r="L37" i="10"/>
  <c r="AS37" i="10" s="1"/>
  <c r="BZ37" i="10" s="1"/>
  <c r="K37" i="10"/>
  <c r="J37" i="10"/>
  <c r="AQ37" i="10" s="1"/>
  <c r="BX37" i="10" s="1"/>
  <c r="I37" i="10"/>
  <c r="AP37" i="10" s="1"/>
  <c r="BW37" i="10" s="1"/>
  <c r="H37" i="10"/>
  <c r="AO37" i="10" s="1"/>
  <c r="BV37" i="10" s="1"/>
  <c r="G37" i="10"/>
  <c r="AN37" i="10" s="1"/>
  <c r="BU37" i="10" s="1"/>
  <c r="F37" i="10"/>
  <c r="AM37" i="10" s="1"/>
  <c r="BT37" i="10" s="1"/>
  <c r="E37" i="10"/>
  <c r="D37" i="10"/>
  <c r="AA36" i="10"/>
  <c r="Z36" i="10"/>
  <c r="BG36" i="10" s="1"/>
  <c r="CN36" i="10" s="1"/>
  <c r="Y36" i="10"/>
  <c r="BF36" i="10" s="1"/>
  <c r="CM36" i="10" s="1"/>
  <c r="X36" i="10"/>
  <c r="BE36" i="10" s="1"/>
  <c r="CL36" i="10" s="1"/>
  <c r="W36" i="10"/>
  <c r="BD36" i="10" s="1"/>
  <c r="CK36" i="10" s="1"/>
  <c r="V36" i="10"/>
  <c r="BC36" i="10" s="1"/>
  <c r="CJ36" i="10" s="1"/>
  <c r="T36" i="10"/>
  <c r="S36" i="10"/>
  <c r="AZ36" i="10" s="1"/>
  <c r="CG36" i="10" s="1"/>
  <c r="R36" i="10"/>
  <c r="Q36" i="10"/>
  <c r="AX36" i="10" s="1"/>
  <c r="CE36" i="10" s="1"/>
  <c r="P36" i="10"/>
  <c r="AW36" i="10" s="1"/>
  <c r="CD36" i="10" s="1"/>
  <c r="O36" i="10"/>
  <c r="AV36" i="10" s="1"/>
  <c r="CC36" i="10" s="1"/>
  <c r="N36" i="10"/>
  <c r="M36" i="10"/>
  <c r="AT36" i="10" s="1"/>
  <c r="CA36" i="10" s="1"/>
  <c r="L36" i="10"/>
  <c r="K36" i="10"/>
  <c r="AR36" i="10" s="1"/>
  <c r="BY36" i="10" s="1"/>
  <c r="J36" i="10"/>
  <c r="I36" i="10"/>
  <c r="AP36" i="10" s="1"/>
  <c r="BW36" i="10" s="1"/>
  <c r="H36" i="10"/>
  <c r="AO36" i="10" s="1"/>
  <c r="BV36" i="10" s="1"/>
  <c r="G36" i="10"/>
  <c r="AN36" i="10" s="1"/>
  <c r="BU36" i="10" s="1"/>
  <c r="F36" i="10"/>
  <c r="AM36" i="10" s="1"/>
  <c r="BT36" i="10" s="1"/>
  <c r="E36" i="10"/>
  <c r="AL36" i="10" s="1"/>
  <c r="BS36" i="10" s="1"/>
  <c r="D36" i="10"/>
  <c r="AK36" i="10" s="1"/>
  <c r="BR36" i="10" s="1"/>
  <c r="AA35" i="10"/>
  <c r="BH35" i="10" s="1"/>
  <c r="CO35" i="10" s="1"/>
  <c r="Z35" i="10"/>
  <c r="BG35" i="10" s="1"/>
  <c r="CN35" i="10" s="1"/>
  <c r="Y35" i="10"/>
  <c r="BF35" i="10" s="1"/>
  <c r="CM35" i="10" s="1"/>
  <c r="X35" i="10"/>
  <c r="W35" i="10"/>
  <c r="BD35" i="10" s="1"/>
  <c r="CK35" i="10" s="1"/>
  <c r="V35" i="10"/>
  <c r="BC35" i="10" s="1"/>
  <c r="CJ35" i="10" s="1"/>
  <c r="U35" i="10"/>
  <c r="BB35" i="10" s="1"/>
  <c r="CI35" i="10" s="1"/>
  <c r="S35" i="10"/>
  <c r="AZ35" i="10" s="1"/>
  <c r="CG35" i="10" s="1"/>
  <c r="R35" i="10"/>
  <c r="AY35" i="10" s="1"/>
  <c r="CF35" i="10" s="1"/>
  <c r="Q35" i="10"/>
  <c r="AX35" i="10" s="1"/>
  <c r="CE35" i="10" s="1"/>
  <c r="P35" i="10"/>
  <c r="AW35" i="10" s="1"/>
  <c r="CD35" i="10" s="1"/>
  <c r="O35" i="10"/>
  <c r="N35" i="10"/>
  <c r="AU35" i="10" s="1"/>
  <c r="CB35" i="10" s="1"/>
  <c r="M35" i="10"/>
  <c r="AT35" i="10" s="1"/>
  <c r="CA35" i="10" s="1"/>
  <c r="L35" i="10"/>
  <c r="AS35" i="10" s="1"/>
  <c r="BZ35" i="10" s="1"/>
  <c r="K35" i="10"/>
  <c r="AR35" i="10" s="1"/>
  <c r="BY35" i="10" s="1"/>
  <c r="J35" i="10"/>
  <c r="AQ35" i="10" s="1"/>
  <c r="BX35" i="10" s="1"/>
  <c r="I35" i="10"/>
  <c r="AP35" i="10" s="1"/>
  <c r="BW35" i="10" s="1"/>
  <c r="H35" i="10"/>
  <c r="AO35" i="10" s="1"/>
  <c r="BV35" i="10" s="1"/>
  <c r="G35" i="10"/>
  <c r="AN35" i="10" s="1"/>
  <c r="BU35" i="10" s="1"/>
  <c r="F35" i="10"/>
  <c r="AM35" i="10" s="1"/>
  <c r="BT35" i="10" s="1"/>
  <c r="E35" i="10"/>
  <c r="D35" i="10"/>
  <c r="AK35" i="10" s="1"/>
  <c r="BR35" i="10" s="1"/>
  <c r="AA34" i="10"/>
  <c r="BH34" i="10" s="1"/>
  <c r="CO34" i="10" s="1"/>
  <c r="Z34" i="10"/>
  <c r="BG34" i="10" s="1"/>
  <c r="CN34" i="10" s="1"/>
  <c r="Y34" i="10"/>
  <c r="X34" i="10"/>
  <c r="BE34" i="10" s="1"/>
  <c r="CL34" i="10" s="1"/>
  <c r="W34" i="10"/>
  <c r="BD34" i="10" s="1"/>
  <c r="CK34" i="10" s="1"/>
  <c r="V34" i="10"/>
  <c r="BC34" i="10" s="1"/>
  <c r="CJ34" i="10" s="1"/>
  <c r="U34" i="10"/>
  <c r="BB34" i="10" s="1"/>
  <c r="CI34" i="10" s="1"/>
  <c r="T34" i="10"/>
  <c r="BA34" i="10" s="1"/>
  <c r="CH34" i="10" s="1"/>
  <c r="R34" i="10"/>
  <c r="AY34" i="10" s="1"/>
  <c r="CF34" i="10" s="1"/>
  <c r="Q34" i="10"/>
  <c r="AX34" i="10" s="1"/>
  <c r="CE34" i="10" s="1"/>
  <c r="P34" i="10"/>
  <c r="AW34" i="10" s="1"/>
  <c r="CD34" i="10" s="1"/>
  <c r="O34" i="10"/>
  <c r="AV34" i="10" s="1"/>
  <c r="CC34" i="10" s="1"/>
  <c r="N34" i="10"/>
  <c r="M34" i="10"/>
  <c r="AT34" i="10" s="1"/>
  <c r="CA34" i="10" s="1"/>
  <c r="L34" i="10"/>
  <c r="AS34" i="10" s="1"/>
  <c r="BZ34" i="10" s="1"/>
  <c r="K34" i="10"/>
  <c r="AR34" i="10" s="1"/>
  <c r="BY34" i="10" s="1"/>
  <c r="J34" i="10"/>
  <c r="AQ34" i="10" s="1"/>
  <c r="BX34" i="10" s="1"/>
  <c r="I34" i="10"/>
  <c r="AP34" i="10" s="1"/>
  <c r="BW34" i="10" s="1"/>
  <c r="H34" i="10"/>
  <c r="AO34" i="10" s="1"/>
  <c r="BV34" i="10" s="1"/>
  <c r="G34" i="10"/>
  <c r="AN34" i="10" s="1"/>
  <c r="BU34" i="10" s="1"/>
  <c r="F34" i="10"/>
  <c r="AM34" i="10" s="1"/>
  <c r="BT34" i="10" s="1"/>
  <c r="E34" i="10"/>
  <c r="AL34" i="10" s="1"/>
  <c r="BS34" i="10" s="1"/>
  <c r="D34" i="10"/>
  <c r="AK34" i="10" s="1"/>
  <c r="BR34" i="10" s="1"/>
  <c r="AA33" i="10"/>
  <c r="BH33" i="10" s="1"/>
  <c r="CO33" i="10" s="1"/>
  <c r="Z33" i="10"/>
  <c r="Y33" i="10"/>
  <c r="BF33" i="10" s="1"/>
  <c r="CM33" i="10" s="1"/>
  <c r="X33" i="10"/>
  <c r="BE33" i="10" s="1"/>
  <c r="CL33" i="10" s="1"/>
  <c r="W33" i="10"/>
  <c r="BD33" i="10" s="1"/>
  <c r="CK33" i="10" s="1"/>
  <c r="V33" i="10"/>
  <c r="BC33" i="10" s="1"/>
  <c r="CJ33" i="10" s="1"/>
  <c r="U33" i="10"/>
  <c r="BB33" i="10" s="1"/>
  <c r="CI33" i="10" s="1"/>
  <c r="T33" i="10"/>
  <c r="BA33" i="10" s="1"/>
  <c r="CH33" i="10" s="1"/>
  <c r="S33" i="10"/>
  <c r="AZ33" i="10" s="1"/>
  <c r="CG33" i="10" s="1"/>
  <c r="R33" i="10"/>
  <c r="P33" i="10"/>
  <c r="AW33" i="10" s="1"/>
  <c r="CD33" i="10" s="1"/>
  <c r="O33" i="10"/>
  <c r="N33" i="10"/>
  <c r="AU33" i="10" s="1"/>
  <c r="CB33" i="10" s="1"/>
  <c r="M33" i="10"/>
  <c r="AT33" i="10" s="1"/>
  <c r="CA33" i="10" s="1"/>
  <c r="L33" i="10"/>
  <c r="AS33" i="10" s="1"/>
  <c r="BZ33" i="10" s="1"/>
  <c r="K33" i="10"/>
  <c r="AR33" i="10" s="1"/>
  <c r="BY33" i="10" s="1"/>
  <c r="J33" i="10"/>
  <c r="AQ33" i="10" s="1"/>
  <c r="BX33" i="10" s="1"/>
  <c r="I33" i="10"/>
  <c r="AP33" i="10" s="1"/>
  <c r="BW33" i="10" s="1"/>
  <c r="H33" i="10"/>
  <c r="AO33" i="10" s="1"/>
  <c r="BV33" i="10" s="1"/>
  <c r="G33" i="10"/>
  <c r="AN33" i="10" s="1"/>
  <c r="BU33" i="10" s="1"/>
  <c r="F33" i="10"/>
  <c r="AM33" i="10" s="1"/>
  <c r="BT33" i="10" s="1"/>
  <c r="E33" i="10"/>
  <c r="AL33" i="10" s="1"/>
  <c r="BS33" i="10" s="1"/>
  <c r="D33" i="10"/>
  <c r="AK33" i="10" s="1"/>
  <c r="BR33" i="10" s="1"/>
  <c r="D32" i="10" a="1"/>
  <c r="Y32" i="10" s="1"/>
  <c r="BF32" i="10" s="1"/>
  <c r="CM32" i="10" s="1"/>
  <c r="AA30" i="10"/>
  <c r="BH30" i="10" s="1"/>
  <c r="CO30" i="10" s="1"/>
  <c r="Z30" i="10"/>
  <c r="Y30" i="10"/>
  <c r="BF30" i="10" s="1"/>
  <c r="CM30" i="10" s="1"/>
  <c r="X30" i="10"/>
  <c r="BE30" i="10" s="1"/>
  <c r="CL30" i="10" s="1"/>
  <c r="W30" i="10"/>
  <c r="BD30" i="10" s="1"/>
  <c r="CK30" i="10" s="1"/>
  <c r="V30" i="10"/>
  <c r="BC30" i="10" s="1"/>
  <c r="CJ30" i="10" s="1"/>
  <c r="U30" i="10"/>
  <c r="BB30" i="10" s="1"/>
  <c r="CI30" i="10" s="1"/>
  <c r="T30" i="10"/>
  <c r="BA30" i="10" s="1"/>
  <c r="CH30" i="10" s="1"/>
  <c r="S30" i="10"/>
  <c r="AZ30" i="10" s="1"/>
  <c r="CG30" i="10" s="1"/>
  <c r="R30" i="10"/>
  <c r="AY30" i="10" s="1"/>
  <c r="CF30" i="10" s="1"/>
  <c r="Q30" i="10"/>
  <c r="AX30" i="10" s="1"/>
  <c r="CE30" i="10" s="1"/>
  <c r="P30" i="10"/>
  <c r="O30" i="10"/>
  <c r="AV30" i="10" s="1"/>
  <c r="CC30" i="10" s="1"/>
  <c r="N30" i="10"/>
  <c r="M30" i="10"/>
  <c r="AT30" i="10" s="1"/>
  <c r="CA30" i="10" s="1"/>
  <c r="L30" i="10"/>
  <c r="AS30" i="10" s="1"/>
  <c r="BZ30" i="10" s="1"/>
  <c r="K30" i="10"/>
  <c r="AR30" i="10" s="1"/>
  <c r="BY30" i="10" s="1"/>
  <c r="J30" i="10"/>
  <c r="AQ30" i="10" s="1"/>
  <c r="BX30" i="10" s="1"/>
  <c r="I30" i="10"/>
  <c r="AP30" i="10" s="1"/>
  <c r="BW30" i="10" s="1"/>
  <c r="H30" i="10"/>
  <c r="AO30" i="10" s="1"/>
  <c r="BV30" i="10" s="1"/>
  <c r="G30" i="10"/>
  <c r="AN30" i="10" s="1"/>
  <c r="BU30" i="10" s="1"/>
  <c r="F30" i="10"/>
  <c r="AM30" i="10" s="1"/>
  <c r="BT30" i="10" s="1"/>
  <c r="E30" i="10"/>
  <c r="AL30" i="10" s="1"/>
  <c r="BS30" i="10" s="1"/>
  <c r="D30" i="10"/>
  <c r="AK30" i="10" s="1"/>
  <c r="BR30" i="10" s="1"/>
  <c r="AA29" i="10"/>
  <c r="BH29" i="10" s="1"/>
  <c r="Z29" i="10"/>
  <c r="Y29" i="10"/>
  <c r="BF29" i="10" s="1"/>
  <c r="X29" i="10"/>
  <c r="W29" i="10"/>
  <c r="BD29" i="10" s="1"/>
  <c r="V29" i="10"/>
  <c r="BC29" i="10" s="1"/>
  <c r="U29" i="10"/>
  <c r="BB29" i="10" s="1"/>
  <c r="T29" i="10"/>
  <c r="BA29" i="10" s="1"/>
  <c r="S29" i="10"/>
  <c r="AZ29" i="10" s="1"/>
  <c r="R29" i="10"/>
  <c r="Q29" i="10"/>
  <c r="AX29" i="10" s="1"/>
  <c r="P29" i="10"/>
  <c r="AW29" i="10" s="1"/>
  <c r="O29" i="10"/>
  <c r="AV29" i="10" s="1"/>
  <c r="N29" i="10"/>
  <c r="AU29" i="10" s="1"/>
  <c r="M29" i="10"/>
  <c r="AT29" i="10" s="1"/>
  <c r="L29" i="10"/>
  <c r="AS29" i="10" s="1"/>
  <c r="K29" i="10"/>
  <c r="AR29" i="10" s="1"/>
  <c r="J29" i="10"/>
  <c r="AQ29" i="10" s="1"/>
  <c r="I29" i="10"/>
  <c r="AP29" i="10" s="1"/>
  <c r="H29" i="10"/>
  <c r="AO29" i="10" s="1"/>
  <c r="G29" i="10"/>
  <c r="AN29" i="10" s="1"/>
  <c r="F29" i="10"/>
  <c r="AM29" i="10" s="1"/>
  <c r="E29" i="10"/>
  <c r="AL29" i="10" s="1"/>
  <c r="D29" i="10"/>
  <c r="AK29" i="10" s="1"/>
  <c r="AA28" i="10"/>
  <c r="BH28" i="10" s="1"/>
  <c r="CO28" i="10" s="1"/>
  <c r="Z28" i="10"/>
  <c r="BG28" i="10" s="1"/>
  <c r="CN28" i="10" s="1"/>
  <c r="Y28" i="10"/>
  <c r="BF28" i="10" s="1"/>
  <c r="CM28" i="10" s="1"/>
  <c r="X28" i="10"/>
  <c r="W28" i="10"/>
  <c r="BD28" i="10" s="1"/>
  <c r="CK28" i="10" s="1"/>
  <c r="V28" i="10"/>
  <c r="BC28" i="10" s="1"/>
  <c r="CJ28" i="10" s="1"/>
  <c r="U28" i="10"/>
  <c r="BB28" i="10" s="1"/>
  <c r="CI28" i="10" s="1"/>
  <c r="T28" i="10"/>
  <c r="S28" i="10"/>
  <c r="AZ28" i="10" s="1"/>
  <c r="CG28" i="10" s="1"/>
  <c r="R28" i="10"/>
  <c r="AY28" i="10" s="1"/>
  <c r="CF28" i="10" s="1"/>
  <c r="Q28" i="10"/>
  <c r="AX28" i="10" s="1"/>
  <c r="CE28" i="10" s="1"/>
  <c r="P28" i="10"/>
  <c r="O28" i="10"/>
  <c r="AV28" i="10" s="1"/>
  <c r="CC28" i="10" s="1"/>
  <c r="N28" i="10"/>
  <c r="AU28" i="10" s="1"/>
  <c r="CB28" i="10" s="1"/>
  <c r="M28" i="10"/>
  <c r="AT28" i="10" s="1"/>
  <c r="CA28" i="10" s="1"/>
  <c r="L28" i="10"/>
  <c r="AS28" i="10" s="1"/>
  <c r="BZ28" i="10" s="1"/>
  <c r="K28" i="10"/>
  <c r="AR28" i="10" s="1"/>
  <c r="BY28" i="10" s="1"/>
  <c r="J28" i="10"/>
  <c r="AQ28" i="10" s="1"/>
  <c r="BX28" i="10" s="1"/>
  <c r="I28" i="10"/>
  <c r="AP28" i="10" s="1"/>
  <c r="BW28" i="10" s="1"/>
  <c r="H28" i="10"/>
  <c r="AO28" i="10" s="1"/>
  <c r="BV28" i="10" s="1"/>
  <c r="G28" i="10"/>
  <c r="AN28" i="10" s="1"/>
  <c r="BU28" i="10" s="1"/>
  <c r="F28" i="10"/>
  <c r="AM28" i="10" s="1"/>
  <c r="BT28" i="10" s="1"/>
  <c r="E28" i="10"/>
  <c r="AL28" i="10" s="1"/>
  <c r="BS28" i="10" s="1"/>
  <c r="D28" i="10"/>
  <c r="AK28" i="10" s="1"/>
  <c r="BR28" i="10" s="1"/>
  <c r="AA27" i="10"/>
  <c r="BH27" i="10" s="1"/>
  <c r="CO27" i="10" s="1"/>
  <c r="Z27" i="10"/>
  <c r="BG27" i="10" s="1"/>
  <c r="CN27" i="10" s="1"/>
  <c r="Y27" i="10"/>
  <c r="BF27" i="10" s="1"/>
  <c r="CM27" i="10" s="1"/>
  <c r="X27" i="10"/>
  <c r="BE27" i="10" s="1"/>
  <c r="CL27" i="10" s="1"/>
  <c r="W27" i="10"/>
  <c r="BD27" i="10" s="1"/>
  <c r="CK27" i="10" s="1"/>
  <c r="V27" i="10"/>
  <c r="U27" i="10"/>
  <c r="BB27" i="10" s="1"/>
  <c r="CI27" i="10" s="1"/>
  <c r="T27" i="10"/>
  <c r="BA27" i="10" s="1"/>
  <c r="CH27" i="10" s="1"/>
  <c r="S27" i="10"/>
  <c r="AZ27" i="10" s="1"/>
  <c r="CG27" i="10" s="1"/>
  <c r="R27" i="10"/>
  <c r="AY27" i="10" s="1"/>
  <c r="CF27" i="10" s="1"/>
  <c r="Q27" i="10"/>
  <c r="AX27" i="10" s="1"/>
  <c r="CE27" i="10" s="1"/>
  <c r="P27" i="10"/>
  <c r="AW27" i="10" s="1"/>
  <c r="CD27" i="10" s="1"/>
  <c r="O27" i="10"/>
  <c r="AV27" i="10" s="1"/>
  <c r="CC27" i="10" s="1"/>
  <c r="N27" i="10"/>
  <c r="AU27" i="10" s="1"/>
  <c r="CB27" i="10" s="1"/>
  <c r="M27" i="10"/>
  <c r="AT27" i="10" s="1"/>
  <c r="CA27" i="10" s="1"/>
  <c r="L27" i="10"/>
  <c r="AS27" i="10" s="1"/>
  <c r="BZ27" i="10" s="1"/>
  <c r="K27" i="10"/>
  <c r="AR27" i="10" s="1"/>
  <c r="BY27" i="10" s="1"/>
  <c r="J27" i="10"/>
  <c r="AQ27" i="10" s="1"/>
  <c r="BX27" i="10" s="1"/>
  <c r="I27" i="10"/>
  <c r="AP27" i="10" s="1"/>
  <c r="BW27" i="10" s="1"/>
  <c r="H27" i="10"/>
  <c r="G27" i="10"/>
  <c r="AN27" i="10" s="1"/>
  <c r="BU27" i="10" s="1"/>
  <c r="F27" i="10"/>
  <c r="AM27" i="10" s="1"/>
  <c r="BT27" i="10" s="1"/>
  <c r="E27" i="10"/>
  <c r="AL27" i="10" s="1"/>
  <c r="BS27" i="10" s="1"/>
  <c r="D27" i="10"/>
  <c r="AF26" i="10"/>
  <c r="AE26" i="10"/>
  <c r="BL26" i="10" s="1"/>
  <c r="CS26" i="10" s="1"/>
  <c r="AD26" i="10"/>
  <c r="BK26" i="10" s="1"/>
  <c r="CR26" i="10" s="1"/>
  <c r="AC26" i="10"/>
  <c r="BJ26" i="10" s="1"/>
  <c r="CQ26" i="10" s="1"/>
  <c r="AB26" i="10"/>
  <c r="BI26" i="10" s="1"/>
  <c r="CP26" i="10" s="1"/>
  <c r="AF25" i="10"/>
  <c r="AE25" i="10"/>
  <c r="BL25" i="10" s="1"/>
  <c r="CS25" i="10" s="1"/>
  <c r="AD25" i="10"/>
  <c r="BK25" i="10" s="1"/>
  <c r="CR25" i="10" s="1"/>
  <c r="AC25" i="10"/>
  <c r="BJ25" i="10" s="1"/>
  <c r="CQ25" i="10" s="1"/>
  <c r="AB25" i="10"/>
  <c r="BI25" i="10" s="1"/>
  <c r="CP25" i="10" s="1"/>
  <c r="AF24" i="10"/>
  <c r="AE24" i="10"/>
  <c r="BL24" i="10" s="1"/>
  <c r="CS24" i="10" s="1"/>
  <c r="AD24" i="10"/>
  <c r="BK24" i="10" s="1"/>
  <c r="CR24" i="10" s="1"/>
  <c r="AC24" i="10"/>
  <c r="BJ24" i="10" s="1"/>
  <c r="CQ24" i="10" s="1"/>
  <c r="AB24" i="10"/>
  <c r="BI24" i="10" s="1"/>
  <c r="CP24" i="10" s="1"/>
  <c r="AF23" i="10"/>
  <c r="AE23" i="10"/>
  <c r="BL23" i="10" s="1"/>
  <c r="CS23" i="10" s="1"/>
  <c r="AD23" i="10"/>
  <c r="BK23" i="10" s="1"/>
  <c r="CR23" i="10" s="1"/>
  <c r="AC23" i="10"/>
  <c r="BJ23" i="10" s="1"/>
  <c r="CQ23" i="10" s="1"/>
  <c r="AB23" i="10"/>
  <c r="BI23" i="10" s="1"/>
  <c r="CP23" i="10" s="1"/>
  <c r="AF22" i="10"/>
  <c r="AE22" i="10"/>
  <c r="BL22" i="10" s="1"/>
  <c r="CS22" i="10" s="1"/>
  <c r="AD22" i="10"/>
  <c r="BK22" i="10" s="1"/>
  <c r="CR22" i="10" s="1"/>
  <c r="AC22" i="10"/>
  <c r="BJ22" i="10" s="1"/>
  <c r="CQ22" i="10" s="1"/>
  <c r="AB22" i="10"/>
  <c r="BI22" i="10" s="1"/>
  <c r="CP22" i="10" s="1"/>
  <c r="AF21" i="10"/>
  <c r="AE21" i="10"/>
  <c r="BL21" i="10" s="1"/>
  <c r="CS21" i="10" s="1"/>
  <c r="AD21" i="10"/>
  <c r="BK21" i="10" s="1"/>
  <c r="CR21" i="10" s="1"/>
  <c r="AC21" i="10"/>
  <c r="BJ21" i="10" s="1"/>
  <c r="CQ21" i="10" s="1"/>
  <c r="AB21" i="10"/>
  <c r="BI21" i="10" s="1"/>
  <c r="CP21" i="10" s="1"/>
  <c r="AF20" i="10"/>
  <c r="AE20" i="10"/>
  <c r="BL20" i="10" s="1"/>
  <c r="CS20" i="10" s="1"/>
  <c r="AD20" i="10"/>
  <c r="BK20" i="10" s="1"/>
  <c r="CR20" i="10" s="1"/>
  <c r="AC20" i="10"/>
  <c r="BJ20" i="10" s="1"/>
  <c r="CQ20" i="10" s="1"/>
  <c r="AB20" i="10"/>
  <c r="BI20" i="10" s="1"/>
  <c r="CP20" i="10" s="1"/>
  <c r="AF19" i="10"/>
  <c r="AE19" i="10"/>
  <c r="BL19" i="10" s="1"/>
  <c r="CS19" i="10" s="1"/>
  <c r="AD19" i="10"/>
  <c r="BK19" i="10" s="1"/>
  <c r="CR19" i="10" s="1"/>
  <c r="AC19" i="10"/>
  <c r="BJ19" i="10" s="1"/>
  <c r="CQ19" i="10" s="1"/>
  <c r="AB19" i="10"/>
  <c r="BI19" i="10" s="1"/>
  <c r="CP19" i="10" s="1"/>
  <c r="AF18" i="10"/>
  <c r="AE18" i="10"/>
  <c r="BL18" i="10" s="1"/>
  <c r="CS18" i="10" s="1"/>
  <c r="AD18" i="10"/>
  <c r="BK18" i="10" s="1"/>
  <c r="CR18" i="10" s="1"/>
  <c r="AC18" i="10"/>
  <c r="BJ18" i="10" s="1"/>
  <c r="CQ18" i="10" s="1"/>
  <c r="AB18" i="10"/>
  <c r="BI18" i="10" s="1"/>
  <c r="CP18" i="10" s="1"/>
  <c r="AF17" i="10"/>
  <c r="AE17" i="10"/>
  <c r="BL17" i="10" s="1"/>
  <c r="CS17" i="10" s="1"/>
  <c r="AD17" i="10"/>
  <c r="BK17" i="10" s="1"/>
  <c r="CR17" i="10" s="1"/>
  <c r="AC17" i="10"/>
  <c r="BJ17" i="10" s="1"/>
  <c r="CQ17" i="10" s="1"/>
  <c r="AB17" i="10"/>
  <c r="BI17" i="10" s="1"/>
  <c r="CP17" i="10" s="1"/>
  <c r="AF16" i="10"/>
  <c r="AE16" i="10"/>
  <c r="BL16" i="10" s="1"/>
  <c r="CS16" i="10" s="1"/>
  <c r="AD16" i="10"/>
  <c r="BK16" i="10" s="1"/>
  <c r="CR16" i="10" s="1"/>
  <c r="AC16" i="10"/>
  <c r="BJ16" i="10" s="1"/>
  <c r="CQ16" i="10" s="1"/>
  <c r="AB16" i="10"/>
  <c r="BI16" i="10" s="1"/>
  <c r="CP16" i="10" s="1"/>
  <c r="AF15" i="10"/>
  <c r="AE15" i="10"/>
  <c r="BL15" i="10" s="1"/>
  <c r="CS15" i="10" s="1"/>
  <c r="AD15" i="10"/>
  <c r="BK15" i="10" s="1"/>
  <c r="CR15" i="10" s="1"/>
  <c r="AC15" i="10"/>
  <c r="BJ15" i="10" s="1"/>
  <c r="CQ15" i="10" s="1"/>
  <c r="AB15" i="10"/>
  <c r="BI15" i="10" s="1"/>
  <c r="CP15" i="10" s="1"/>
  <c r="AF14" i="10"/>
  <c r="AE14" i="10"/>
  <c r="BL14" i="10" s="1"/>
  <c r="CS14" i="10" s="1"/>
  <c r="AD14" i="10"/>
  <c r="BK14" i="10" s="1"/>
  <c r="CR14" i="10" s="1"/>
  <c r="AC14" i="10"/>
  <c r="BJ14" i="10" s="1"/>
  <c r="CQ14" i="10" s="1"/>
  <c r="AB14" i="10"/>
  <c r="BI14" i="10" s="1"/>
  <c r="CP14" i="10" s="1"/>
  <c r="AF13" i="10"/>
  <c r="AE13" i="10"/>
  <c r="BL13" i="10" s="1"/>
  <c r="CS13" i="10" s="1"/>
  <c r="AD13" i="10"/>
  <c r="BK13" i="10" s="1"/>
  <c r="CR13" i="10" s="1"/>
  <c r="AC13" i="10"/>
  <c r="BJ13" i="10" s="1"/>
  <c r="CQ13" i="10" s="1"/>
  <c r="AB13" i="10"/>
  <c r="BI13" i="10" s="1"/>
  <c r="CP13" i="10" s="1"/>
  <c r="AF12" i="10"/>
  <c r="AE12" i="10"/>
  <c r="BL12" i="10" s="1"/>
  <c r="CS12" i="10" s="1"/>
  <c r="AD12" i="10"/>
  <c r="BK12" i="10" s="1"/>
  <c r="CR12" i="10" s="1"/>
  <c r="AC12" i="10"/>
  <c r="BJ12" i="10" s="1"/>
  <c r="CQ12" i="10" s="1"/>
  <c r="AB12" i="10"/>
  <c r="BI12" i="10" s="1"/>
  <c r="CP12" i="10" s="1"/>
  <c r="AF11" i="10"/>
  <c r="AE11" i="10"/>
  <c r="BL11" i="10" s="1"/>
  <c r="CS11" i="10" s="1"/>
  <c r="AD11" i="10"/>
  <c r="BK11" i="10" s="1"/>
  <c r="CR11" i="10" s="1"/>
  <c r="AC11" i="10"/>
  <c r="BJ11" i="10" s="1"/>
  <c r="CQ11" i="10" s="1"/>
  <c r="AB11" i="10"/>
  <c r="BI11" i="10" s="1"/>
  <c r="CP11" i="10" s="1"/>
  <c r="AF10" i="10"/>
  <c r="AE10" i="10"/>
  <c r="BL10" i="10" s="1"/>
  <c r="CS10" i="10" s="1"/>
  <c r="AD10" i="10"/>
  <c r="BK10" i="10" s="1"/>
  <c r="CR10" i="10" s="1"/>
  <c r="AC10" i="10"/>
  <c r="BJ10" i="10" s="1"/>
  <c r="CQ10" i="10" s="1"/>
  <c r="AB10" i="10"/>
  <c r="BI10" i="10" s="1"/>
  <c r="CP10" i="10" s="1"/>
  <c r="AF9" i="10"/>
  <c r="AE9" i="10"/>
  <c r="BL9" i="10" s="1"/>
  <c r="CS9" i="10" s="1"/>
  <c r="AD9" i="10"/>
  <c r="BK9" i="10" s="1"/>
  <c r="CR9" i="10" s="1"/>
  <c r="AC9" i="10"/>
  <c r="BJ9" i="10" s="1"/>
  <c r="CQ9" i="10" s="1"/>
  <c r="AB9" i="10"/>
  <c r="BI9" i="10" s="1"/>
  <c r="CP9" i="10" s="1"/>
  <c r="AF8" i="10"/>
  <c r="AE8" i="10"/>
  <c r="AD8" i="10"/>
  <c r="BK8" i="10" s="1"/>
  <c r="CR8" i="10" s="1"/>
  <c r="AC8" i="10"/>
  <c r="BJ8" i="10" s="1"/>
  <c r="CQ8" i="10" s="1"/>
  <c r="AB8" i="10"/>
  <c r="BI8" i="10" s="1"/>
  <c r="CP8" i="10" s="1"/>
  <c r="AF7" i="10"/>
  <c r="AE7" i="10"/>
  <c r="BL7" i="10" s="1"/>
  <c r="CS7" i="10" s="1"/>
  <c r="AD7" i="10"/>
  <c r="BK7" i="10" s="1"/>
  <c r="CR7" i="10" s="1"/>
  <c r="AC7" i="10"/>
  <c r="BJ7" i="10" s="1"/>
  <c r="CQ7" i="10" s="1"/>
  <c r="AB7" i="10"/>
  <c r="BI7" i="10" s="1"/>
  <c r="CP7" i="10" s="1"/>
  <c r="AF6" i="10"/>
  <c r="AE6" i="10"/>
  <c r="BL6" i="10" s="1"/>
  <c r="CS6" i="10" s="1"/>
  <c r="AD6" i="10"/>
  <c r="BK6" i="10" s="1"/>
  <c r="CR6" i="10" s="1"/>
  <c r="AC6" i="10"/>
  <c r="BJ6" i="10" s="1"/>
  <c r="CQ6" i="10" s="1"/>
  <c r="AB6" i="10"/>
  <c r="BI6" i="10" s="1"/>
  <c r="CP6" i="10" s="1"/>
  <c r="AF5" i="10"/>
  <c r="AE5" i="10"/>
  <c r="BL5" i="10" s="1"/>
  <c r="CS5" i="10" s="1"/>
  <c r="AD5" i="10"/>
  <c r="BK5" i="10" s="1"/>
  <c r="CR5" i="10" s="1"/>
  <c r="AC5" i="10"/>
  <c r="BJ5" i="10" s="1"/>
  <c r="CQ5" i="10" s="1"/>
  <c r="AB5" i="10"/>
  <c r="BI5" i="10" s="1"/>
  <c r="AF4" i="10"/>
  <c r="AE4" i="10"/>
  <c r="BL4" i="10" s="1"/>
  <c r="CS4" i="10" s="1"/>
  <c r="AD4" i="10"/>
  <c r="BK4" i="10" s="1"/>
  <c r="CR4" i="10" s="1"/>
  <c r="AC4" i="10"/>
  <c r="BJ4" i="10" s="1"/>
  <c r="CQ4" i="10" s="1"/>
  <c r="AB4" i="10"/>
  <c r="BI4" i="10" s="1"/>
  <c r="CP4" i="10" s="1"/>
  <c r="AF3" i="10"/>
  <c r="AE3" i="10"/>
  <c r="BL3" i="10" s="1"/>
  <c r="CS3" i="10" s="1"/>
  <c r="AD3" i="10"/>
  <c r="BK3" i="10" s="1"/>
  <c r="CR3" i="10" s="1"/>
  <c r="AC3" i="10"/>
  <c r="BJ3" i="10" s="1"/>
  <c r="CQ3" i="10" s="1"/>
  <c r="AB3" i="10"/>
  <c r="BI3" i="10" s="1"/>
  <c r="CP3" i="10" s="1"/>
  <c r="D3" i="10" a="1"/>
  <c r="K26" i="10" s="1"/>
  <c r="CY19" i="10" a="1"/>
  <c r="CY19" i="10" s="1"/>
  <c r="CY17" i="10"/>
  <c r="CY14" i="10"/>
  <c r="CY12" i="10"/>
  <c r="CY11" i="10"/>
  <c r="CY10" i="10"/>
  <c r="CY9" i="10"/>
  <c r="CY7" i="10"/>
  <c r="CY8" i="10" s="1"/>
  <c r="CY6" i="10"/>
  <c r="CY5" i="10"/>
  <c r="CY4" i="10"/>
  <c r="CY2" i="10"/>
  <c r="BG37" i="10"/>
  <c r="CN37" i="10" s="1"/>
  <c r="AT37" i="10"/>
  <c r="CA37" i="10" s="1"/>
  <c r="AR37" i="10"/>
  <c r="BY37" i="10" s="1"/>
  <c r="AL37" i="10"/>
  <c r="BS37" i="10" s="1"/>
  <c r="BH36" i="10"/>
  <c r="CO36" i="10" s="1"/>
  <c r="BA36" i="10"/>
  <c r="CH36" i="10" s="1"/>
  <c r="AY36" i="10"/>
  <c r="CF36" i="10" s="1"/>
  <c r="AU36" i="10"/>
  <c r="CB36" i="10" s="1"/>
  <c r="AS36" i="10"/>
  <c r="BZ36" i="10" s="1"/>
  <c r="AQ36" i="10"/>
  <c r="BX36" i="10" s="1"/>
  <c r="BE35" i="10"/>
  <c r="CL35" i="10" s="1"/>
  <c r="AV35" i="10"/>
  <c r="CC35" i="10" s="1"/>
  <c r="AL35" i="10"/>
  <c r="BS35" i="10" s="1"/>
  <c r="BF34" i="10"/>
  <c r="CM34" i="10" s="1"/>
  <c r="AU34" i="10"/>
  <c r="CB34" i="10" s="1"/>
  <c r="BG33" i="10"/>
  <c r="CN33" i="10" s="1"/>
  <c r="AY33" i="10"/>
  <c r="CF33" i="10" s="1"/>
  <c r="AV33" i="10"/>
  <c r="CC33" i="10" s="1"/>
  <c r="BG30" i="10"/>
  <c r="CN30" i="10" s="1"/>
  <c r="AW30" i="10"/>
  <c r="CD30" i="10" s="1"/>
  <c r="AU30" i="10"/>
  <c r="CB30" i="10" s="1"/>
  <c r="BG29" i="10"/>
  <c r="BE29" i="10"/>
  <c r="AY29" i="10"/>
  <c r="BE28" i="10"/>
  <c r="CL28" i="10" s="1"/>
  <c r="BA28" i="10"/>
  <c r="CH28" i="10" s="1"/>
  <c r="AW28" i="10"/>
  <c r="CD28" i="10" s="1"/>
  <c r="BC27" i="10"/>
  <c r="CJ27" i="10" s="1"/>
  <c r="AO27" i="10"/>
  <c r="BV27" i="10" s="1"/>
  <c r="AK27" i="10"/>
  <c r="BR27" i="10" s="1"/>
  <c r="BL8" i="10"/>
  <c r="CS8" i="10" s="1"/>
  <c r="CY23" i="11" l="1"/>
  <c r="CY24" i="11" s="1"/>
  <c r="CY23" i="12"/>
  <c r="CY24" i="12" s="1"/>
  <c r="CY23" i="10"/>
  <c r="CY24" i="10" s="1"/>
  <c r="CP45" i="11"/>
  <c r="Q33" i="12"/>
  <c r="AX33" i="12" s="1"/>
  <c r="CE33" i="12" s="1"/>
  <c r="BT45" i="12"/>
  <c r="U36" i="12"/>
  <c r="BB36" i="12" s="1"/>
  <c r="CI36" i="12" s="1"/>
  <c r="CP47" i="10"/>
  <c r="CP46" i="10"/>
  <c r="BR46" i="12"/>
  <c r="CM46" i="12"/>
  <c r="Z32" i="10"/>
  <c r="CB45" i="10"/>
  <c r="BW47" i="10"/>
  <c r="L39" i="11"/>
  <c r="AS39" i="11" s="1"/>
  <c r="BZ39" i="11" s="1"/>
  <c r="CE45" i="12"/>
  <c r="CB47" i="12"/>
  <c r="CM45" i="10"/>
  <c r="CA47" i="10"/>
  <c r="CJ48" i="12"/>
  <c r="H40" i="10"/>
  <c r="BR45" i="10"/>
  <c r="BW46" i="10"/>
  <c r="Z32" i="11"/>
  <c r="BG32" i="11" s="1"/>
  <c r="CN32" i="11" s="1"/>
  <c r="S34" i="11"/>
  <c r="AZ34" i="11" s="1"/>
  <c r="CG34" i="11" s="1"/>
  <c r="CB46" i="12"/>
  <c r="L40" i="10"/>
  <c r="BZ45" i="10"/>
  <c r="CP45" i="10"/>
  <c r="CM48" i="10"/>
  <c r="CN47" i="10"/>
  <c r="BS47" i="10"/>
  <c r="CE46" i="10"/>
  <c r="BT46" i="10"/>
  <c r="CH45" i="10"/>
  <c r="BW45" i="10"/>
  <c r="CN48" i="10"/>
  <c r="CF47" i="10"/>
  <c r="CM46" i="10"/>
  <c r="CB46" i="10"/>
  <c r="BR46" i="10"/>
  <c r="CE45" i="10"/>
  <c r="BT45" i="10"/>
  <c r="CJ45" i="10"/>
  <c r="CH46" i="10"/>
  <c r="BX48" i="10"/>
  <c r="CJ46" i="10"/>
  <c r="CF48" i="10"/>
  <c r="P39" i="12"/>
  <c r="T40" i="10"/>
  <c r="P39" i="11"/>
  <c r="AW39" i="11" s="1"/>
  <c r="CD39" i="11" s="1"/>
  <c r="CP46" i="11"/>
  <c r="D39" i="12"/>
  <c r="AK39" i="12" s="1"/>
  <c r="BR39" i="12" s="1"/>
  <c r="T39" i="12"/>
  <c r="BW45" i="12"/>
  <c r="CH45" i="12"/>
  <c r="BT46" i="12"/>
  <c r="CE46" i="12"/>
  <c r="BR47" i="12"/>
  <c r="CJ47" i="12"/>
  <c r="J32" i="10"/>
  <c r="AQ32" i="10" s="1"/>
  <c r="BX32" i="10" s="1"/>
  <c r="D40" i="10"/>
  <c r="CP48" i="10"/>
  <c r="D39" i="11"/>
  <c r="AK39" i="11" s="1"/>
  <c r="BR39" i="11" s="1"/>
  <c r="T39" i="11"/>
  <c r="BA39" i="11" s="1"/>
  <c r="CH39" i="11" s="1"/>
  <c r="CP47" i="11"/>
  <c r="J32" i="12"/>
  <c r="AQ32" i="12" s="1"/>
  <c r="BX32" i="12" s="1"/>
  <c r="H39" i="12"/>
  <c r="AO39" i="12" s="1"/>
  <c r="BV39" i="12" s="1"/>
  <c r="X39" i="12"/>
  <c r="BE39" i="12" s="1"/>
  <c r="CL39" i="12" s="1"/>
  <c r="BZ45" i="12"/>
  <c r="CJ45" i="12"/>
  <c r="BW46" i="12"/>
  <c r="CH46" i="12"/>
  <c r="BT47" i="12"/>
  <c r="BT48" i="12"/>
  <c r="J32" i="11"/>
  <c r="AQ32" i="11" s="1"/>
  <c r="BX32" i="11" s="1"/>
  <c r="H39" i="11"/>
  <c r="AO39" i="11" s="1"/>
  <c r="BV39" i="11" s="1"/>
  <c r="X39" i="11"/>
  <c r="BE39" i="11" s="1"/>
  <c r="CL39" i="11" s="1"/>
  <c r="Z32" i="12"/>
  <c r="BG32" i="12" s="1"/>
  <c r="CN32" i="12" s="1"/>
  <c r="L39" i="12"/>
  <c r="AS39" i="12" s="1"/>
  <c r="BZ39" i="12" s="1"/>
  <c r="BR45" i="12"/>
  <c r="CB45" i="12"/>
  <c r="CM45" i="12"/>
  <c r="BZ46" i="12"/>
  <c r="CJ46" i="12"/>
  <c r="BX47" i="12"/>
  <c r="CB48" i="12"/>
  <c r="CT45" i="12"/>
  <c r="P3" i="10"/>
  <c r="H4" i="10"/>
  <c r="X4" i="10"/>
  <c r="P5" i="10"/>
  <c r="AW5" i="10" s="1"/>
  <c r="CD5" i="10" s="1"/>
  <c r="H6" i="10"/>
  <c r="X6" i="10"/>
  <c r="Q7" i="10"/>
  <c r="AX7" i="10" s="1"/>
  <c r="CE7" i="10" s="1"/>
  <c r="N8" i="10"/>
  <c r="AU8" i="10" s="1"/>
  <c r="CB8" i="10" s="1"/>
  <c r="O9" i="10"/>
  <c r="W10" i="10"/>
  <c r="G12" i="10"/>
  <c r="O13" i="10"/>
  <c r="AV13" i="10" s="1"/>
  <c r="CC13" i="10" s="1"/>
  <c r="W14" i="10"/>
  <c r="G16" i="10"/>
  <c r="O17" i="10"/>
  <c r="W18" i="10"/>
  <c r="BD18" i="10" s="1"/>
  <c r="CK18" i="10" s="1"/>
  <c r="G20" i="10"/>
  <c r="G22" i="10"/>
  <c r="AA26" i="10"/>
  <c r="N32" i="10"/>
  <c r="AU32" i="10" s="1"/>
  <c r="CB32" i="10" s="1"/>
  <c r="D38" i="10"/>
  <c r="AK38" i="10" s="1"/>
  <c r="I38" i="10"/>
  <c r="AP38" i="10" s="1"/>
  <c r="T38" i="10"/>
  <c r="E39" i="10"/>
  <c r="AL39" i="10" s="1"/>
  <c r="BS39" i="10" s="1"/>
  <c r="U39" i="10"/>
  <c r="D3" i="10"/>
  <c r="T3" i="10"/>
  <c r="L4" i="10"/>
  <c r="D5" i="10"/>
  <c r="T5" i="10"/>
  <c r="L6" i="10"/>
  <c r="D7" i="10"/>
  <c r="V7" i="10"/>
  <c r="S8" i="10"/>
  <c r="W9" i="10"/>
  <c r="G11" i="10"/>
  <c r="AN11" i="10" s="1"/>
  <c r="BU11" i="10" s="1"/>
  <c r="O12" i="10"/>
  <c r="AV12" i="10" s="1"/>
  <c r="CC12" i="10" s="1"/>
  <c r="W13" i="10"/>
  <c r="G15" i="10"/>
  <c r="O16" i="10"/>
  <c r="W17" i="10"/>
  <c r="G19" i="10"/>
  <c r="O20" i="10"/>
  <c r="AA22" i="10"/>
  <c r="BH22" i="10" s="1"/>
  <c r="CO22" i="10" s="1"/>
  <c r="R32" i="10"/>
  <c r="AY32" i="10" s="1"/>
  <c r="CF32" i="10" s="1"/>
  <c r="E38" i="10"/>
  <c r="AL38" i="10" s="1"/>
  <c r="L38" i="10"/>
  <c r="V38" i="10"/>
  <c r="BC38" i="10" s="1"/>
  <c r="I39" i="10"/>
  <c r="Y39" i="10"/>
  <c r="CT48" i="10"/>
  <c r="CT45" i="10"/>
  <c r="H3" i="10"/>
  <c r="X3" i="10"/>
  <c r="P4" i="10"/>
  <c r="H5" i="10"/>
  <c r="X5" i="10"/>
  <c r="P6" i="10"/>
  <c r="H7" i="10"/>
  <c r="AA7" i="10"/>
  <c r="BH7" i="10" s="1"/>
  <c r="CO7" i="10" s="1"/>
  <c r="Y8" i="10"/>
  <c r="BF8" i="10" s="1"/>
  <c r="CM8" i="10" s="1"/>
  <c r="G10" i="10"/>
  <c r="O11" i="10"/>
  <c r="W12" i="10"/>
  <c r="BD12" i="10" s="1"/>
  <c r="CK12" i="10" s="1"/>
  <c r="G14" i="10"/>
  <c r="O15" i="10"/>
  <c r="W16" i="10"/>
  <c r="G18" i="10"/>
  <c r="AN18" i="10" s="1"/>
  <c r="BU18" i="10" s="1"/>
  <c r="O19" i="10"/>
  <c r="AV19" i="10" s="1"/>
  <c r="CC19" i="10" s="1"/>
  <c r="W20" i="10"/>
  <c r="K24" i="10"/>
  <c r="F32" i="10"/>
  <c r="AM32" i="10" s="1"/>
  <c r="BT32" i="10" s="1"/>
  <c r="V32" i="10"/>
  <c r="F38" i="10"/>
  <c r="AM38" i="10" s="1"/>
  <c r="N38" i="10"/>
  <c r="AU38" i="10" s="1"/>
  <c r="L3" i="10"/>
  <c r="D4" i="10"/>
  <c r="T4" i="10"/>
  <c r="L5" i="10"/>
  <c r="D6" i="10"/>
  <c r="T6" i="10"/>
  <c r="L7" i="10"/>
  <c r="I8" i="10"/>
  <c r="AP8" i="10" s="1"/>
  <c r="BW8" i="10" s="1"/>
  <c r="G9" i="10"/>
  <c r="O10" i="10"/>
  <c r="AV10" i="10" s="1"/>
  <c r="CC10" i="10" s="1"/>
  <c r="W11" i="10"/>
  <c r="G13" i="10"/>
  <c r="O14" i="10"/>
  <c r="AV14" i="10" s="1"/>
  <c r="CC14" i="10" s="1"/>
  <c r="W15" i="10"/>
  <c r="G17" i="10"/>
  <c r="O18" i="10"/>
  <c r="W19" i="10"/>
  <c r="BD19" i="10" s="1"/>
  <c r="CK19" i="10" s="1"/>
  <c r="O21" i="10"/>
  <c r="AV21" i="10" s="1"/>
  <c r="CC21" i="10" s="1"/>
  <c r="S25" i="10"/>
  <c r="AA38" i="10"/>
  <c r="Z38" i="10"/>
  <c r="BG38" i="10" s="1"/>
  <c r="U38" i="10"/>
  <c r="BB38" i="10" s="1"/>
  <c r="P38" i="10"/>
  <c r="J38" i="10"/>
  <c r="AQ38" i="10" s="1"/>
  <c r="X38" i="10"/>
  <c r="BE38" i="10" s="1"/>
  <c r="R38" i="10"/>
  <c r="AY38" i="10" s="1"/>
  <c r="M38" i="10"/>
  <c r="AT38" i="10" s="1"/>
  <c r="H38" i="10"/>
  <c r="Q38" i="10"/>
  <c r="AX38" i="10" s="1"/>
  <c r="AA39" i="10"/>
  <c r="X39" i="10"/>
  <c r="BE39" i="10" s="1"/>
  <c r="CL39" i="10" s="1"/>
  <c r="P39" i="10"/>
  <c r="AW39" i="10" s="1"/>
  <c r="CD39" i="10" s="1"/>
  <c r="H39" i="10"/>
  <c r="AO39" i="10" s="1"/>
  <c r="BV39" i="10" s="1"/>
  <c r="T39" i="10"/>
  <c r="BA39" i="10" s="1"/>
  <c r="CH39" i="10" s="1"/>
  <c r="L39" i="10"/>
  <c r="D39" i="10"/>
  <c r="Q39" i="10"/>
  <c r="O45" i="10"/>
  <c r="K45" i="10"/>
  <c r="P40" i="10"/>
  <c r="BS45" i="10"/>
  <c r="BX45" i="10"/>
  <c r="CD45" i="10"/>
  <c r="CI45" i="10"/>
  <c r="CN45" i="10"/>
  <c r="BV46" i="10"/>
  <c r="CA46" i="10"/>
  <c r="CF46" i="10"/>
  <c r="CL46" i="10"/>
  <c r="BT47" i="10"/>
  <c r="CB47" i="10"/>
  <c r="BT48" i="10"/>
  <c r="CJ48" i="10"/>
  <c r="CQ45" i="10"/>
  <c r="CQ47" i="10"/>
  <c r="E3" i="11"/>
  <c r="U3" i="11"/>
  <c r="BB3" i="11" s="1"/>
  <c r="M4" i="11"/>
  <c r="AT4" i="11" s="1"/>
  <c r="CA4" i="11" s="1"/>
  <c r="E5" i="11"/>
  <c r="AL5" i="11" s="1"/>
  <c r="BS5" i="11" s="1"/>
  <c r="U5" i="11"/>
  <c r="BB5" i="11" s="1"/>
  <c r="CI5" i="11" s="1"/>
  <c r="M6" i="11"/>
  <c r="AT6" i="11" s="1"/>
  <c r="CA6" i="11" s="1"/>
  <c r="E7" i="11"/>
  <c r="AL7" i="11" s="1"/>
  <c r="BS7" i="11" s="1"/>
  <c r="U7" i="11"/>
  <c r="BB7" i="11" s="1"/>
  <c r="CI7" i="11" s="1"/>
  <c r="M8" i="11"/>
  <c r="AT8" i="11" s="1"/>
  <c r="CA8" i="11" s="1"/>
  <c r="L9" i="11"/>
  <c r="AS9" i="11" s="1"/>
  <c r="BZ9" i="11" s="1"/>
  <c r="T10" i="11"/>
  <c r="D12" i="11"/>
  <c r="L13" i="11"/>
  <c r="T14" i="11"/>
  <c r="BA14" i="11" s="1"/>
  <c r="CH14" i="11" s="1"/>
  <c r="D16" i="11"/>
  <c r="L17" i="11"/>
  <c r="AS17" i="11" s="1"/>
  <c r="BZ17" i="11" s="1"/>
  <c r="T18" i="11"/>
  <c r="BA18" i="11" s="1"/>
  <c r="CH18" i="11" s="1"/>
  <c r="D20" i="11"/>
  <c r="S21" i="11"/>
  <c r="AZ21" i="11" s="1"/>
  <c r="CG21" i="11" s="1"/>
  <c r="AA25" i="11"/>
  <c r="BH25" i="11" s="1"/>
  <c r="CO25" i="11" s="1"/>
  <c r="N32" i="11"/>
  <c r="AU32" i="11" s="1"/>
  <c r="CB32" i="11" s="1"/>
  <c r="D38" i="11"/>
  <c r="AK38" i="11" s="1"/>
  <c r="I38" i="11"/>
  <c r="N38" i="11"/>
  <c r="T38" i="11"/>
  <c r="Y38" i="11"/>
  <c r="BF38" i="11" s="1"/>
  <c r="E39" i="11"/>
  <c r="AL39" i="11" s="1"/>
  <c r="BS39" i="11" s="1"/>
  <c r="M39" i="11"/>
  <c r="AT39" i="11" s="1"/>
  <c r="CA39" i="11" s="1"/>
  <c r="U39" i="11"/>
  <c r="BB39" i="11" s="1"/>
  <c r="CI39" i="11" s="1"/>
  <c r="D40" i="11"/>
  <c r="AK40" i="11" s="1"/>
  <c r="BR40" i="11" s="1"/>
  <c r="T40" i="11"/>
  <c r="BA40" i="11" s="1"/>
  <c r="CH40" i="11" s="1"/>
  <c r="BR45" i="11"/>
  <c r="BW45" i="11"/>
  <c r="CB45" i="11"/>
  <c r="CH45" i="11"/>
  <c r="CM45" i="11"/>
  <c r="BT46" i="11"/>
  <c r="BZ46" i="11"/>
  <c r="CE46" i="11"/>
  <c r="CJ46" i="11"/>
  <c r="BR47" i="11"/>
  <c r="BW47" i="11"/>
  <c r="CB47" i="11"/>
  <c r="CI47" i="11"/>
  <c r="BX48" i="11"/>
  <c r="CN48" i="11"/>
  <c r="I3" i="11"/>
  <c r="AP3" i="11" s="1"/>
  <c r="Y3" i="11"/>
  <c r="Q4" i="11"/>
  <c r="AX4" i="11" s="1"/>
  <c r="CE4" i="11" s="1"/>
  <c r="I5" i="11"/>
  <c r="AP5" i="11" s="1"/>
  <c r="BW5" i="11" s="1"/>
  <c r="Y5" i="11"/>
  <c r="BF5" i="11" s="1"/>
  <c r="CM5" i="11" s="1"/>
  <c r="Q6" i="11"/>
  <c r="AX6" i="11" s="1"/>
  <c r="CE6" i="11" s="1"/>
  <c r="I7" i="11"/>
  <c r="AP7" i="11" s="1"/>
  <c r="BW7" i="11" s="1"/>
  <c r="Y7" i="11"/>
  <c r="BF7" i="11" s="1"/>
  <c r="CM7" i="11" s="1"/>
  <c r="Q8" i="11"/>
  <c r="AX8" i="11" s="1"/>
  <c r="CE8" i="11" s="1"/>
  <c r="T9" i="11"/>
  <c r="D11" i="11"/>
  <c r="L12" i="11"/>
  <c r="AS12" i="11" s="1"/>
  <c r="BZ12" i="11" s="1"/>
  <c r="T13" i="11"/>
  <c r="D15" i="11"/>
  <c r="L16" i="11"/>
  <c r="T17" i="11"/>
  <c r="BA17" i="11" s="1"/>
  <c r="CH17" i="11" s="1"/>
  <c r="D19" i="11"/>
  <c r="L20" i="11"/>
  <c r="K22" i="11"/>
  <c r="AR22" i="11" s="1"/>
  <c r="BY22" i="11" s="1"/>
  <c r="R32" i="11"/>
  <c r="AY32" i="11" s="1"/>
  <c r="CF32" i="11" s="1"/>
  <c r="E38" i="11"/>
  <c r="AL38" i="11" s="1"/>
  <c r="J38" i="11"/>
  <c r="P38" i="11"/>
  <c r="U38" i="11"/>
  <c r="BB38" i="11" s="1"/>
  <c r="Z38" i="11"/>
  <c r="H40" i="11"/>
  <c r="AO40" i="11" s="1"/>
  <c r="BV40" i="11" s="1"/>
  <c r="X40" i="11"/>
  <c r="BE40" i="11" s="1"/>
  <c r="CL40" i="11" s="1"/>
  <c r="BS45" i="11"/>
  <c r="BX45" i="11"/>
  <c r="CD45" i="11"/>
  <c r="CI45" i="11"/>
  <c r="CN45" i="11"/>
  <c r="BV46" i="11"/>
  <c r="CA46" i="11"/>
  <c r="CF46" i="11"/>
  <c r="CL46" i="11"/>
  <c r="BS47" i="11"/>
  <c r="BX47" i="11"/>
  <c r="CD47" i="11"/>
  <c r="CJ47" i="11"/>
  <c r="CB48" i="11"/>
  <c r="CT48" i="11"/>
  <c r="CT45" i="11"/>
  <c r="X40" i="10"/>
  <c r="BE40" i="10" s="1"/>
  <c r="CL40" i="10" s="1"/>
  <c r="BV45" i="10"/>
  <c r="CA45" i="10"/>
  <c r="CF45" i="10"/>
  <c r="CL45" i="10"/>
  <c r="BS46" i="10"/>
  <c r="BX46" i="10"/>
  <c r="CD46" i="10"/>
  <c r="CI46" i="10"/>
  <c r="CN46" i="10"/>
  <c r="BX47" i="10"/>
  <c r="CJ47" i="10"/>
  <c r="CB48" i="10"/>
  <c r="CQ46" i="10"/>
  <c r="CQ48" i="10"/>
  <c r="M3" i="11"/>
  <c r="E4" i="11"/>
  <c r="AL4" i="11" s="1"/>
  <c r="BS4" i="11" s="1"/>
  <c r="U4" i="11"/>
  <c r="BB4" i="11" s="1"/>
  <c r="CI4" i="11" s="1"/>
  <c r="M5" i="11"/>
  <c r="AT5" i="11" s="1"/>
  <c r="CA5" i="11" s="1"/>
  <c r="E6" i="11"/>
  <c r="AL6" i="11" s="1"/>
  <c r="BS6" i="11" s="1"/>
  <c r="U6" i="11"/>
  <c r="BB6" i="11" s="1"/>
  <c r="CI6" i="11" s="1"/>
  <c r="M7" i="11"/>
  <c r="AT7" i="11" s="1"/>
  <c r="CA7" i="11" s="1"/>
  <c r="E8" i="11"/>
  <c r="AL8" i="11" s="1"/>
  <c r="BS8" i="11" s="1"/>
  <c r="V8" i="11"/>
  <c r="BC8" i="11" s="1"/>
  <c r="CJ8" i="11" s="1"/>
  <c r="D10" i="11"/>
  <c r="L11" i="11"/>
  <c r="AS11" i="11" s="1"/>
  <c r="BZ11" i="11" s="1"/>
  <c r="T12" i="11"/>
  <c r="D14" i="11"/>
  <c r="L15" i="11"/>
  <c r="AS15" i="11" s="1"/>
  <c r="BZ15" i="11" s="1"/>
  <c r="T16" i="11"/>
  <c r="BA16" i="11" s="1"/>
  <c r="CH16" i="11" s="1"/>
  <c r="D18" i="11"/>
  <c r="L19" i="11"/>
  <c r="AS19" i="11" s="1"/>
  <c r="BZ19" i="11" s="1"/>
  <c r="T20" i="11"/>
  <c r="BA20" i="11" s="1"/>
  <c r="CH20" i="11" s="1"/>
  <c r="K23" i="11"/>
  <c r="AR23" i="11" s="1"/>
  <c r="BY23" i="11" s="1"/>
  <c r="F32" i="11"/>
  <c r="AM32" i="11" s="1"/>
  <c r="BT32" i="11" s="1"/>
  <c r="V32" i="11"/>
  <c r="BC32" i="11" s="1"/>
  <c r="CJ32" i="11" s="1"/>
  <c r="F38" i="11"/>
  <c r="AM38" i="11" s="1"/>
  <c r="L38" i="11"/>
  <c r="Q38" i="11"/>
  <c r="V38" i="11"/>
  <c r="I39" i="11"/>
  <c r="AP39" i="11" s="1"/>
  <c r="BW39" i="11" s="1"/>
  <c r="Q39" i="11"/>
  <c r="AX39" i="11" s="1"/>
  <c r="CE39" i="11" s="1"/>
  <c r="Y39" i="11"/>
  <c r="BF39" i="11" s="1"/>
  <c r="CM39" i="11" s="1"/>
  <c r="L40" i="11"/>
  <c r="AS40" i="11" s="1"/>
  <c r="BZ40" i="11" s="1"/>
  <c r="BT45" i="11"/>
  <c r="BZ45" i="11"/>
  <c r="CE45" i="11"/>
  <c r="CJ45" i="11"/>
  <c r="BR46" i="11"/>
  <c r="BW46" i="11"/>
  <c r="CB46" i="11"/>
  <c r="CH46" i="11"/>
  <c r="CM46" i="11"/>
  <c r="BT47" i="11"/>
  <c r="BZ47" i="11"/>
  <c r="CE47" i="11"/>
  <c r="CN47" i="11"/>
  <c r="CF48" i="11"/>
  <c r="Q3" i="11"/>
  <c r="I4" i="11"/>
  <c r="AP4" i="11" s="1"/>
  <c r="BW4" i="11" s="1"/>
  <c r="Y4" i="11"/>
  <c r="BF4" i="11" s="1"/>
  <c r="CM4" i="11" s="1"/>
  <c r="Q5" i="11"/>
  <c r="AX5" i="11" s="1"/>
  <c r="CE5" i="11" s="1"/>
  <c r="I6" i="11"/>
  <c r="AP6" i="11" s="1"/>
  <c r="BW6" i="11" s="1"/>
  <c r="Y6" i="11"/>
  <c r="BF6" i="11" s="1"/>
  <c r="CM6" i="11" s="1"/>
  <c r="Q7" i="11"/>
  <c r="AX7" i="11" s="1"/>
  <c r="CE7" i="11" s="1"/>
  <c r="I8" i="11"/>
  <c r="AP8" i="11" s="1"/>
  <c r="BW8" i="11" s="1"/>
  <c r="D9" i="11"/>
  <c r="L10" i="11"/>
  <c r="T11" i="11"/>
  <c r="BA11" i="11" s="1"/>
  <c r="CH11" i="11" s="1"/>
  <c r="D13" i="11"/>
  <c r="L14" i="11"/>
  <c r="T15" i="11"/>
  <c r="D17" i="11"/>
  <c r="L18" i="11"/>
  <c r="AS18" i="11" s="1"/>
  <c r="BZ18" i="11" s="1"/>
  <c r="T19" i="11"/>
  <c r="G21" i="11"/>
  <c r="S24" i="11"/>
  <c r="AZ24" i="11" s="1"/>
  <c r="CG24" i="11" s="1"/>
  <c r="H38" i="11"/>
  <c r="M38" i="11"/>
  <c r="R38" i="11"/>
  <c r="X38" i="11"/>
  <c r="BE38" i="11" s="1"/>
  <c r="P40" i="11"/>
  <c r="AW40" i="11" s="1"/>
  <c r="CD40" i="11" s="1"/>
  <c r="BV45" i="11"/>
  <c r="CA45" i="11"/>
  <c r="CF45" i="11"/>
  <c r="CL45" i="11"/>
  <c r="BS46" i="11"/>
  <c r="BX46" i="11"/>
  <c r="CD46" i="11"/>
  <c r="CI46" i="11"/>
  <c r="CN46" i="11"/>
  <c r="BV47" i="11"/>
  <c r="CA47" i="11"/>
  <c r="CF47" i="11"/>
  <c r="BT48" i="11"/>
  <c r="CJ48" i="11"/>
  <c r="CQ46" i="11"/>
  <c r="CQ48" i="11"/>
  <c r="I3" i="12"/>
  <c r="AP3" i="12" s="1"/>
  <c r="Q3" i="12"/>
  <c r="AX3" i="12" s="1"/>
  <c r="Y3" i="12"/>
  <c r="BF3" i="12" s="1"/>
  <c r="I4" i="12"/>
  <c r="AP4" i="12" s="1"/>
  <c r="BW4" i="12" s="1"/>
  <c r="Q4" i="12"/>
  <c r="AX4" i="12" s="1"/>
  <c r="CE4" i="12" s="1"/>
  <c r="Y4" i="12"/>
  <c r="BF4" i="12" s="1"/>
  <c r="CM4" i="12" s="1"/>
  <c r="I5" i="12"/>
  <c r="AP5" i="12" s="1"/>
  <c r="BW5" i="12" s="1"/>
  <c r="Q5" i="12"/>
  <c r="AX5" i="12" s="1"/>
  <c r="CE5" i="12" s="1"/>
  <c r="Z5" i="12"/>
  <c r="BG5" i="12" s="1"/>
  <c r="CN5" i="12" s="1"/>
  <c r="R6" i="12"/>
  <c r="AY6" i="12" s="1"/>
  <c r="CF6" i="12" s="1"/>
  <c r="J7" i="12"/>
  <c r="AQ7" i="12" s="1"/>
  <c r="BX7" i="12" s="1"/>
  <c r="Z7" i="12"/>
  <c r="BG7" i="12" s="1"/>
  <c r="CN7" i="12" s="1"/>
  <c r="R8" i="12"/>
  <c r="AY8" i="12" s="1"/>
  <c r="CF8" i="12" s="1"/>
  <c r="J9" i="12"/>
  <c r="AQ9" i="12" s="1"/>
  <c r="BX9" i="12" s="1"/>
  <c r="E10" i="12"/>
  <c r="AL10" i="12" s="1"/>
  <c r="BS10" i="12" s="1"/>
  <c r="Z10" i="12"/>
  <c r="BG10" i="12" s="1"/>
  <c r="CN10" i="12" s="1"/>
  <c r="W11" i="12"/>
  <c r="U12" i="12"/>
  <c r="BB12" i="12" s="1"/>
  <c r="CI12" i="12" s="1"/>
  <c r="R13" i="12"/>
  <c r="AY13" i="12" s="1"/>
  <c r="CF13" i="12" s="1"/>
  <c r="O14" i="12"/>
  <c r="M15" i="12"/>
  <c r="AT15" i="12" s="1"/>
  <c r="CA15" i="12" s="1"/>
  <c r="J16" i="12"/>
  <c r="AQ16" i="12" s="1"/>
  <c r="BX16" i="12" s="1"/>
  <c r="G17" i="12"/>
  <c r="AN17" i="12" s="1"/>
  <c r="BU17" i="12" s="1"/>
  <c r="E18" i="12"/>
  <c r="AL18" i="12" s="1"/>
  <c r="BS18" i="12" s="1"/>
  <c r="Z18" i="12"/>
  <c r="W19" i="12"/>
  <c r="BD19" i="12" s="1"/>
  <c r="CK19" i="12" s="1"/>
  <c r="U20" i="12"/>
  <c r="BB20" i="12" s="1"/>
  <c r="CI20" i="12" s="1"/>
  <c r="R21" i="12"/>
  <c r="AY21" i="12" s="1"/>
  <c r="CF21" i="12" s="1"/>
  <c r="K23" i="12"/>
  <c r="AA26" i="12"/>
  <c r="BH26" i="12" s="1"/>
  <c r="CO26" i="12" s="1"/>
  <c r="N32" i="12"/>
  <c r="AU32" i="12" s="1"/>
  <c r="CB32" i="12" s="1"/>
  <c r="D38" i="12"/>
  <c r="AK38" i="12" s="1"/>
  <c r="I38" i="12"/>
  <c r="AP38" i="12" s="1"/>
  <c r="N38" i="12"/>
  <c r="AU38" i="12" s="1"/>
  <c r="T38" i="12"/>
  <c r="BA38" i="12" s="1"/>
  <c r="Y38" i="12"/>
  <c r="BF38" i="12" s="1"/>
  <c r="E39" i="12"/>
  <c r="M39" i="12"/>
  <c r="AT39" i="12" s="1"/>
  <c r="CA39" i="12" s="1"/>
  <c r="U39" i="12"/>
  <c r="BB39" i="12" s="1"/>
  <c r="CI39" i="12" s="1"/>
  <c r="D40" i="12"/>
  <c r="AK40" i="12" s="1"/>
  <c r="BR40" i="12" s="1"/>
  <c r="T40" i="12"/>
  <c r="BA40" i="12" s="1"/>
  <c r="CH40" i="12" s="1"/>
  <c r="BV45" i="12"/>
  <c r="CA45" i="12"/>
  <c r="CF45" i="12"/>
  <c r="CL45" i="12"/>
  <c r="BS46" i="12"/>
  <c r="BX46" i="12"/>
  <c r="CD46" i="12"/>
  <c r="CI46" i="12"/>
  <c r="CN46" i="12"/>
  <c r="BW47" i="12"/>
  <c r="CF47" i="12"/>
  <c r="BX48" i="12"/>
  <c r="CN48" i="12"/>
  <c r="CP46" i="12"/>
  <c r="CP48" i="12"/>
  <c r="J3" i="12"/>
  <c r="AQ3" i="12" s="1"/>
  <c r="R3" i="12"/>
  <c r="AY3" i="12" s="1"/>
  <c r="Z3" i="12"/>
  <c r="BG3" i="12" s="1"/>
  <c r="CN3" i="12" s="1"/>
  <c r="J4" i="12"/>
  <c r="AQ4" i="12" s="1"/>
  <c r="BX4" i="12" s="1"/>
  <c r="R4" i="12"/>
  <c r="AY4" i="12" s="1"/>
  <c r="CF4" i="12" s="1"/>
  <c r="Z4" i="12"/>
  <c r="BG4" i="12" s="1"/>
  <c r="CN4" i="12" s="1"/>
  <c r="J5" i="12"/>
  <c r="AQ5" i="12" s="1"/>
  <c r="BX5" i="12" s="1"/>
  <c r="R5" i="12"/>
  <c r="AY5" i="12" s="1"/>
  <c r="CF5" i="12" s="1"/>
  <c r="F6" i="12"/>
  <c r="AM6" i="12" s="1"/>
  <c r="BT6" i="12" s="1"/>
  <c r="V6" i="12"/>
  <c r="BC6" i="12" s="1"/>
  <c r="CJ6" i="12" s="1"/>
  <c r="N7" i="12"/>
  <c r="AU7" i="12" s="1"/>
  <c r="CB7" i="12" s="1"/>
  <c r="F8" i="12"/>
  <c r="AM8" i="12" s="1"/>
  <c r="BT8" i="12" s="1"/>
  <c r="V8" i="12"/>
  <c r="BC8" i="12" s="1"/>
  <c r="CJ8" i="12" s="1"/>
  <c r="N9" i="12"/>
  <c r="AU9" i="12" s="1"/>
  <c r="CB9" i="12" s="1"/>
  <c r="J10" i="12"/>
  <c r="AQ10" i="12" s="1"/>
  <c r="BX10" i="12" s="1"/>
  <c r="G11" i="12"/>
  <c r="AN11" i="12" s="1"/>
  <c r="BU11" i="12" s="1"/>
  <c r="E12" i="12"/>
  <c r="AL12" i="12" s="1"/>
  <c r="BS12" i="12" s="1"/>
  <c r="Z12" i="12"/>
  <c r="BG12" i="12" s="1"/>
  <c r="CN12" i="12" s="1"/>
  <c r="W13" i="12"/>
  <c r="BD13" i="12" s="1"/>
  <c r="CK13" i="12" s="1"/>
  <c r="U14" i="12"/>
  <c r="BB14" i="12" s="1"/>
  <c r="CI14" i="12" s="1"/>
  <c r="R15" i="12"/>
  <c r="AY15" i="12" s="1"/>
  <c r="CF15" i="12" s="1"/>
  <c r="O16" i="12"/>
  <c r="AV16" i="12" s="1"/>
  <c r="CC16" i="12" s="1"/>
  <c r="M17" i="12"/>
  <c r="AT17" i="12" s="1"/>
  <c r="CA17" i="12" s="1"/>
  <c r="J18" i="12"/>
  <c r="AQ18" i="12" s="1"/>
  <c r="BX18" i="12" s="1"/>
  <c r="G19" i="12"/>
  <c r="AN19" i="12" s="1"/>
  <c r="BU19" i="12" s="1"/>
  <c r="E20" i="12"/>
  <c r="AL20" i="12" s="1"/>
  <c r="BS20" i="12" s="1"/>
  <c r="Z20" i="12"/>
  <c r="BG20" i="12" s="1"/>
  <c r="CN20" i="12" s="1"/>
  <c r="W21" i="12"/>
  <c r="BD21" i="12" s="1"/>
  <c r="CK21" i="12" s="1"/>
  <c r="K24" i="12"/>
  <c r="AR24" i="12" s="1"/>
  <c r="BY24" i="12" s="1"/>
  <c r="R32" i="12"/>
  <c r="AY32" i="12" s="1"/>
  <c r="CF32" i="12" s="1"/>
  <c r="E38" i="12"/>
  <c r="AL38" i="12" s="1"/>
  <c r="J38" i="12"/>
  <c r="AQ38" i="12" s="1"/>
  <c r="P38" i="12"/>
  <c r="AW38" i="12" s="1"/>
  <c r="U38" i="12"/>
  <c r="BB38" i="12" s="1"/>
  <c r="Z38" i="12"/>
  <c r="BG38" i="12" s="1"/>
  <c r="H40" i="12"/>
  <c r="AO40" i="12" s="1"/>
  <c r="BV40" i="12" s="1"/>
  <c r="X40" i="12"/>
  <c r="CQ46" i="12"/>
  <c r="CQ48" i="12"/>
  <c r="CQ45" i="11"/>
  <c r="CQ47" i="11"/>
  <c r="E3" i="12"/>
  <c r="AL3" i="12" s="1"/>
  <c r="BS3" i="12" s="1"/>
  <c r="M3" i="12"/>
  <c r="AT3" i="12" s="1"/>
  <c r="CA3" i="12" s="1"/>
  <c r="U3" i="12"/>
  <c r="E4" i="12"/>
  <c r="AL4" i="12" s="1"/>
  <c r="BS4" i="12" s="1"/>
  <c r="M4" i="12"/>
  <c r="AT4" i="12" s="1"/>
  <c r="CA4" i="12" s="1"/>
  <c r="U4" i="12"/>
  <c r="BB4" i="12" s="1"/>
  <c r="CI4" i="12" s="1"/>
  <c r="E5" i="12"/>
  <c r="AL5" i="12" s="1"/>
  <c r="BS5" i="12" s="1"/>
  <c r="M5" i="12"/>
  <c r="AT5" i="12" s="1"/>
  <c r="CA5" i="12" s="1"/>
  <c r="U5" i="12"/>
  <c r="BB5" i="12" s="1"/>
  <c r="CI5" i="12" s="1"/>
  <c r="J6" i="12"/>
  <c r="AQ6" i="12" s="1"/>
  <c r="BX6" i="12" s="1"/>
  <c r="Z6" i="12"/>
  <c r="BG6" i="12" s="1"/>
  <c r="CN6" i="12" s="1"/>
  <c r="R7" i="12"/>
  <c r="AY7" i="12" s="1"/>
  <c r="CF7" i="12" s="1"/>
  <c r="J8" i="12"/>
  <c r="AQ8" i="12" s="1"/>
  <c r="BX8" i="12" s="1"/>
  <c r="Z8" i="12"/>
  <c r="BG8" i="12" s="1"/>
  <c r="CN8" i="12" s="1"/>
  <c r="R9" i="12"/>
  <c r="AY9" i="12" s="1"/>
  <c r="CF9" i="12" s="1"/>
  <c r="O10" i="12"/>
  <c r="AV10" i="12" s="1"/>
  <c r="CC10" i="12" s="1"/>
  <c r="M11" i="12"/>
  <c r="AT11" i="12" s="1"/>
  <c r="CA11" i="12" s="1"/>
  <c r="J12" i="12"/>
  <c r="AQ12" i="12" s="1"/>
  <c r="BX12" i="12" s="1"/>
  <c r="G13" i="12"/>
  <c r="E14" i="12"/>
  <c r="AL14" i="12" s="1"/>
  <c r="BS14" i="12" s="1"/>
  <c r="Z14" i="12"/>
  <c r="BG14" i="12" s="1"/>
  <c r="CN14" i="12" s="1"/>
  <c r="W15" i="12"/>
  <c r="BD15" i="12" s="1"/>
  <c r="CK15" i="12" s="1"/>
  <c r="U16" i="12"/>
  <c r="BB16" i="12" s="1"/>
  <c r="CI16" i="12" s="1"/>
  <c r="R17" i="12"/>
  <c r="O18" i="12"/>
  <c r="AV18" i="12" s="1"/>
  <c r="CC18" i="12" s="1"/>
  <c r="M19" i="12"/>
  <c r="AT19" i="12" s="1"/>
  <c r="CA19" i="12" s="1"/>
  <c r="J20" i="12"/>
  <c r="AQ20" i="12" s="1"/>
  <c r="BX20" i="12" s="1"/>
  <c r="G21" i="12"/>
  <c r="AN21" i="12" s="1"/>
  <c r="BU21" i="12" s="1"/>
  <c r="G22" i="12"/>
  <c r="G25" i="12"/>
  <c r="AN25" i="12" s="1"/>
  <c r="BU25" i="12" s="1"/>
  <c r="F32" i="12"/>
  <c r="AM32" i="12" s="1"/>
  <c r="BT32" i="12" s="1"/>
  <c r="V32" i="12"/>
  <c r="BC32" i="12" s="1"/>
  <c r="CJ32" i="12" s="1"/>
  <c r="F38" i="12"/>
  <c r="AM38" i="12" s="1"/>
  <c r="L38" i="12"/>
  <c r="AS38" i="12" s="1"/>
  <c r="Q38" i="12"/>
  <c r="AX38" i="12" s="1"/>
  <c r="V38" i="12"/>
  <c r="BC38" i="12" s="1"/>
  <c r="I39" i="12"/>
  <c r="AP39" i="12" s="1"/>
  <c r="BW39" i="12" s="1"/>
  <c r="Q39" i="12"/>
  <c r="AX39" i="12" s="1"/>
  <c r="CE39" i="12" s="1"/>
  <c r="Y39" i="12"/>
  <c r="BF39" i="12" s="1"/>
  <c r="CM39" i="12" s="1"/>
  <c r="L40" i="12"/>
  <c r="BS45" i="12"/>
  <c r="BX45" i="12"/>
  <c r="CD45" i="12"/>
  <c r="CI45" i="12"/>
  <c r="CN45" i="12"/>
  <c r="BV46" i="12"/>
  <c r="CA46" i="12"/>
  <c r="CF46" i="12"/>
  <c r="CL46" i="12"/>
  <c r="BS47" i="12"/>
  <c r="CA47" i="12"/>
  <c r="CN47" i="12"/>
  <c r="CF48" i="12"/>
  <c r="CP45" i="12"/>
  <c r="CP47" i="12"/>
  <c r="CP48" i="11"/>
  <c r="F3" i="12"/>
  <c r="AM3" i="12" s="1"/>
  <c r="N3" i="12"/>
  <c r="AU3" i="12" s="1"/>
  <c r="V3" i="12"/>
  <c r="BC3" i="12" s="1"/>
  <c r="F4" i="12"/>
  <c r="AM4" i="12" s="1"/>
  <c r="BT4" i="12" s="1"/>
  <c r="N4" i="12"/>
  <c r="AU4" i="12" s="1"/>
  <c r="CB4" i="12" s="1"/>
  <c r="V4" i="12"/>
  <c r="BC4" i="12" s="1"/>
  <c r="CJ4" i="12" s="1"/>
  <c r="F5" i="12"/>
  <c r="AM5" i="12" s="1"/>
  <c r="BT5" i="12" s="1"/>
  <c r="N5" i="12"/>
  <c r="AU5" i="12" s="1"/>
  <c r="CB5" i="12" s="1"/>
  <c r="V5" i="12"/>
  <c r="BC5" i="12" s="1"/>
  <c r="CJ5" i="12" s="1"/>
  <c r="N6" i="12"/>
  <c r="AU6" i="12" s="1"/>
  <c r="CB6" i="12" s="1"/>
  <c r="F7" i="12"/>
  <c r="AM7" i="12" s="1"/>
  <c r="BT7" i="12" s="1"/>
  <c r="V7" i="12"/>
  <c r="BC7" i="12" s="1"/>
  <c r="CJ7" i="12" s="1"/>
  <c r="N8" i="12"/>
  <c r="AU8" i="12" s="1"/>
  <c r="CB8" i="12" s="1"/>
  <c r="F9" i="12"/>
  <c r="AM9" i="12" s="1"/>
  <c r="BT9" i="12" s="1"/>
  <c r="W9" i="12"/>
  <c r="BD9" i="12" s="1"/>
  <c r="CK9" i="12" s="1"/>
  <c r="U10" i="12"/>
  <c r="BB10" i="12" s="1"/>
  <c r="CI10" i="12" s="1"/>
  <c r="R11" i="12"/>
  <c r="AY11" i="12" s="1"/>
  <c r="CF11" i="12" s="1"/>
  <c r="O12" i="12"/>
  <c r="AV12" i="12" s="1"/>
  <c r="CC12" i="12" s="1"/>
  <c r="M13" i="12"/>
  <c r="AT13" i="12" s="1"/>
  <c r="CA13" i="12" s="1"/>
  <c r="J14" i="12"/>
  <c r="AQ14" i="12" s="1"/>
  <c r="BX14" i="12" s="1"/>
  <c r="G15" i="12"/>
  <c r="E16" i="12"/>
  <c r="AL16" i="12" s="1"/>
  <c r="BS16" i="12" s="1"/>
  <c r="Z16" i="12"/>
  <c r="BG16" i="12" s="1"/>
  <c r="CN16" i="12" s="1"/>
  <c r="W17" i="12"/>
  <c r="BD17" i="12" s="1"/>
  <c r="CK17" i="12" s="1"/>
  <c r="U18" i="12"/>
  <c r="BB18" i="12" s="1"/>
  <c r="CI18" i="12" s="1"/>
  <c r="R19" i="12"/>
  <c r="AY19" i="12" s="1"/>
  <c r="CF19" i="12" s="1"/>
  <c r="O20" i="12"/>
  <c r="AV20" i="12" s="1"/>
  <c r="CC20" i="12" s="1"/>
  <c r="M21" i="12"/>
  <c r="AT21" i="12" s="1"/>
  <c r="CA21" i="12" s="1"/>
  <c r="P22" i="12"/>
  <c r="AW22" i="12" s="1"/>
  <c r="CD22" i="12" s="1"/>
  <c r="H38" i="12"/>
  <c r="AO38" i="12" s="1"/>
  <c r="M38" i="12"/>
  <c r="AT38" i="12" s="1"/>
  <c r="R38" i="12"/>
  <c r="AY38" i="12" s="1"/>
  <c r="X38" i="12"/>
  <c r="BE38" i="12" s="1"/>
  <c r="P40" i="12"/>
  <c r="AW40" i="12" s="1"/>
  <c r="CD40" i="12" s="1"/>
  <c r="CQ45" i="12"/>
  <c r="CQ47" i="12"/>
  <c r="Z26" i="12"/>
  <c r="BG26" i="12" s="1"/>
  <c r="CN26" i="12" s="1"/>
  <c r="V26" i="12"/>
  <c r="BC26" i="12" s="1"/>
  <c r="CJ26" i="12" s="1"/>
  <c r="R26" i="12"/>
  <c r="AY26" i="12" s="1"/>
  <c r="CF26" i="12" s="1"/>
  <c r="N26" i="12"/>
  <c r="AU26" i="12" s="1"/>
  <c r="CB26" i="12" s="1"/>
  <c r="J26" i="12"/>
  <c r="F26" i="12"/>
  <c r="AM26" i="12" s="1"/>
  <c r="BT26" i="12" s="1"/>
  <c r="Z25" i="12"/>
  <c r="BG25" i="12" s="1"/>
  <c r="CN25" i="12" s="1"/>
  <c r="V25" i="12"/>
  <c r="BC25" i="12" s="1"/>
  <c r="CJ25" i="12" s="1"/>
  <c r="R25" i="12"/>
  <c r="N25" i="12"/>
  <c r="AU25" i="12" s="1"/>
  <c r="CB25" i="12" s="1"/>
  <c r="J25" i="12"/>
  <c r="AQ25" i="12" s="1"/>
  <c r="BX25" i="12" s="1"/>
  <c r="F25" i="12"/>
  <c r="AM25" i="12" s="1"/>
  <c r="BT25" i="12" s="1"/>
  <c r="Z24" i="12"/>
  <c r="BG24" i="12" s="1"/>
  <c r="CN24" i="12" s="1"/>
  <c r="V24" i="12"/>
  <c r="BC24" i="12" s="1"/>
  <c r="CJ24" i="12" s="1"/>
  <c r="R24" i="12"/>
  <c r="AY24" i="12" s="1"/>
  <c r="CF24" i="12" s="1"/>
  <c r="N24" i="12"/>
  <c r="AU24" i="12" s="1"/>
  <c r="CB24" i="12" s="1"/>
  <c r="J24" i="12"/>
  <c r="AQ24" i="12" s="1"/>
  <c r="BX24" i="12" s="1"/>
  <c r="F24" i="12"/>
  <c r="AM24" i="12" s="1"/>
  <c r="BT24" i="12" s="1"/>
  <c r="Z23" i="12"/>
  <c r="BG23" i="12" s="1"/>
  <c r="CN23" i="12" s="1"/>
  <c r="V23" i="12"/>
  <c r="BC23" i="12" s="1"/>
  <c r="CJ23" i="12" s="1"/>
  <c r="R23" i="12"/>
  <c r="N23" i="12"/>
  <c r="AU23" i="12" s="1"/>
  <c r="CB23" i="12" s="1"/>
  <c r="J23" i="12"/>
  <c r="AQ23" i="12" s="1"/>
  <c r="BX23" i="12" s="1"/>
  <c r="F23" i="12"/>
  <c r="AM23" i="12" s="1"/>
  <c r="BT23" i="12" s="1"/>
  <c r="Z22" i="12"/>
  <c r="V22" i="12"/>
  <c r="BC22" i="12" s="1"/>
  <c r="CJ22" i="12" s="1"/>
  <c r="R22" i="12"/>
  <c r="AY22" i="12" s="1"/>
  <c r="CF22" i="12" s="1"/>
  <c r="N22" i="12"/>
  <c r="AU22" i="12" s="1"/>
  <c r="CB22" i="12" s="1"/>
  <c r="J22" i="12"/>
  <c r="AQ22" i="12" s="1"/>
  <c r="BX22" i="12" s="1"/>
  <c r="F22" i="12"/>
  <c r="AM22" i="12" s="1"/>
  <c r="BT22" i="12" s="1"/>
  <c r="Y26" i="12"/>
  <c r="BF26" i="12" s="1"/>
  <c r="CM26" i="12" s="1"/>
  <c r="U26" i="12"/>
  <c r="BB26" i="12" s="1"/>
  <c r="CI26" i="12" s="1"/>
  <c r="Q26" i="12"/>
  <c r="M26" i="12"/>
  <c r="AT26" i="12" s="1"/>
  <c r="CA26" i="12" s="1"/>
  <c r="I26" i="12"/>
  <c r="AP26" i="12" s="1"/>
  <c r="BW26" i="12" s="1"/>
  <c r="E26" i="12"/>
  <c r="AL26" i="12" s="1"/>
  <c r="BS26" i="12" s="1"/>
  <c r="Y25" i="12"/>
  <c r="U25" i="12"/>
  <c r="BB25" i="12" s="1"/>
  <c r="CI25" i="12" s="1"/>
  <c r="Q25" i="12"/>
  <c r="AX25" i="12" s="1"/>
  <c r="CE25" i="12" s="1"/>
  <c r="M25" i="12"/>
  <c r="AT25" i="12" s="1"/>
  <c r="CA25" i="12" s="1"/>
  <c r="I25" i="12"/>
  <c r="AP25" i="12" s="1"/>
  <c r="BW25" i="12" s="1"/>
  <c r="E25" i="12"/>
  <c r="AL25" i="12" s="1"/>
  <c r="BS25" i="12" s="1"/>
  <c r="Y24" i="12"/>
  <c r="BF24" i="12" s="1"/>
  <c r="CM24" i="12" s="1"/>
  <c r="U24" i="12"/>
  <c r="BB24" i="12" s="1"/>
  <c r="CI24" i="12" s="1"/>
  <c r="Q24" i="12"/>
  <c r="M24" i="12"/>
  <c r="AT24" i="12" s="1"/>
  <c r="CA24" i="12" s="1"/>
  <c r="I24" i="12"/>
  <c r="AP24" i="12" s="1"/>
  <c r="BW24" i="12" s="1"/>
  <c r="E24" i="12"/>
  <c r="AL24" i="12" s="1"/>
  <c r="BS24" i="12" s="1"/>
  <c r="Y23" i="12"/>
  <c r="BF23" i="12" s="1"/>
  <c r="CM23" i="12" s="1"/>
  <c r="U23" i="12"/>
  <c r="BB23" i="12" s="1"/>
  <c r="CI23" i="12" s="1"/>
  <c r="Q23" i="12"/>
  <c r="AX23" i="12" s="1"/>
  <c r="CE23" i="12" s="1"/>
  <c r="M23" i="12"/>
  <c r="AT23" i="12" s="1"/>
  <c r="CA23" i="12" s="1"/>
  <c r="I23" i="12"/>
  <c r="E23" i="12"/>
  <c r="AL23" i="12" s="1"/>
  <c r="BS23" i="12" s="1"/>
  <c r="Y22" i="12"/>
  <c r="BF22" i="12" s="1"/>
  <c r="CM22" i="12" s="1"/>
  <c r="U22" i="12"/>
  <c r="BB22" i="12" s="1"/>
  <c r="CI22" i="12" s="1"/>
  <c r="Q22" i="12"/>
  <c r="AX22" i="12" s="1"/>
  <c r="CE22" i="12" s="1"/>
  <c r="M22" i="12"/>
  <c r="AT22" i="12" s="1"/>
  <c r="CA22" i="12" s="1"/>
  <c r="I22" i="12"/>
  <c r="AP22" i="12" s="1"/>
  <c r="BW22" i="12" s="1"/>
  <c r="E22" i="12"/>
  <c r="AL22" i="12" s="1"/>
  <c r="BS22" i="12" s="1"/>
  <c r="X26" i="12"/>
  <c r="T26" i="12"/>
  <c r="BA26" i="12" s="1"/>
  <c r="CH26" i="12" s="1"/>
  <c r="P26" i="12"/>
  <c r="AW26" i="12" s="1"/>
  <c r="CD26" i="12" s="1"/>
  <c r="L26" i="12"/>
  <c r="AS26" i="12" s="1"/>
  <c r="BZ26" i="12" s="1"/>
  <c r="H26" i="12"/>
  <c r="AO26" i="12" s="1"/>
  <c r="BV26" i="12" s="1"/>
  <c r="D26" i="12"/>
  <c r="AK26" i="12" s="1"/>
  <c r="X25" i="12"/>
  <c r="BE25" i="12" s="1"/>
  <c r="CL25" i="12" s="1"/>
  <c r="T25" i="12"/>
  <c r="BA25" i="12" s="1"/>
  <c r="CH25" i="12" s="1"/>
  <c r="P25" i="12"/>
  <c r="AW25" i="12" s="1"/>
  <c r="CD25" i="12" s="1"/>
  <c r="L25" i="12"/>
  <c r="AS25" i="12" s="1"/>
  <c r="BZ25" i="12" s="1"/>
  <c r="H25" i="12"/>
  <c r="AO25" i="12" s="1"/>
  <c r="BV25" i="12" s="1"/>
  <c r="D25" i="12"/>
  <c r="X24" i="12"/>
  <c r="T24" i="12"/>
  <c r="BA24" i="12" s="1"/>
  <c r="CH24" i="12" s="1"/>
  <c r="P24" i="12"/>
  <c r="AW24" i="12" s="1"/>
  <c r="CD24" i="12" s="1"/>
  <c r="L24" i="12"/>
  <c r="AS24" i="12" s="1"/>
  <c r="BZ24" i="12" s="1"/>
  <c r="H24" i="12"/>
  <c r="D24" i="12"/>
  <c r="AK24" i="12" s="1"/>
  <c r="X23" i="12"/>
  <c r="BE23" i="12" s="1"/>
  <c r="CL23" i="12" s="1"/>
  <c r="T23" i="12"/>
  <c r="BA23" i="12" s="1"/>
  <c r="CH23" i="12" s="1"/>
  <c r="P23" i="12"/>
  <c r="AW23" i="12" s="1"/>
  <c r="CD23" i="12" s="1"/>
  <c r="L23" i="12"/>
  <c r="AS23" i="12" s="1"/>
  <c r="BZ23" i="12" s="1"/>
  <c r="H23" i="12"/>
  <c r="AO23" i="12" s="1"/>
  <c r="BV23" i="12" s="1"/>
  <c r="D23" i="12"/>
  <c r="X22" i="12"/>
  <c r="BE22" i="12" s="1"/>
  <c r="CL22" i="12" s="1"/>
  <c r="T22" i="12"/>
  <c r="BA22" i="12" s="1"/>
  <c r="CH22" i="12" s="1"/>
  <c r="W26" i="12"/>
  <c r="BD26" i="12" s="1"/>
  <c r="CK26" i="12" s="1"/>
  <c r="G26" i="12"/>
  <c r="AN26" i="12" s="1"/>
  <c r="BU26" i="12" s="1"/>
  <c r="O25" i="12"/>
  <c r="AV25" i="12" s="1"/>
  <c r="CC25" i="12" s="1"/>
  <c r="W24" i="12"/>
  <c r="BD24" i="12" s="1"/>
  <c r="CK24" i="12" s="1"/>
  <c r="G24" i="12"/>
  <c r="AN24" i="12" s="1"/>
  <c r="BU24" i="12" s="1"/>
  <c r="O23" i="12"/>
  <c r="AV23" i="12" s="1"/>
  <c r="CC23" i="12" s="1"/>
  <c r="W22" i="12"/>
  <c r="L22" i="12"/>
  <c r="AS22" i="12" s="1"/>
  <c r="BZ22" i="12" s="1"/>
  <c r="D22" i="12"/>
  <c r="AK22" i="12" s="1"/>
  <c r="X21" i="12"/>
  <c r="BE21" i="12" s="1"/>
  <c r="CL21" i="12" s="1"/>
  <c r="T21" i="12"/>
  <c r="BA21" i="12" s="1"/>
  <c r="CH21" i="12" s="1"/>
  <c r="P21" i="12"/>
  <c r="AW21" i="12" s="1"/>
  <c r="CD21" i="12" s="1"/>
  <c r="L21" i="12"/>
  <c r="AS21" i="12" s="1"/>
  <c r="BZ21" i="12" s="1"/>
  <c r="H21" i="12"/>
  <c r="AO21" i="12" s="1"/>
  <c r="BV21" i="12" s="1"/>
  <c r="D21" i="12"/>
  <c r="X20" i="12"/>
  <c r="BE20" i="12" s="1"/>
  <c r="CL20" i="12" s="1"/>
  <c r="T20" i="12"/>
  <c r="BA20" i="12" s="1"/>
  <c r="CH20" i="12" s="1"/>
  <c r="P20" i="12"/>
  <c r="AW20" i="12" s="1"/>
  <c r="CD20" i="12" s="1"/>
  <c r="L20" i="12"/>
  <c r="AS20" i="12" s="1"/>
  <c r="BZ20" i="12" s="1"/>
  <c r="H20" i="12"/>
  <c r="AO20" i="12" s="1"/>
  <c r="BV20" i="12" s="1"/>
  <c r="D20" i="12"/>
  <c r="AK20" i="12" s="1"/>
  <c r="X19" i="12"/>
  <c r="BE19" i="12" s="1"/>
  <c r="CL19" i="12" s="1"/>
  <c r="T19" i="12"/>
  <c r="P19" i="12"/>
  <c r="AW19" i="12" s="1"/>
  <c r="CD19" i="12" s="1"/>
  <c r="L19" i="12"/>
  <c r="AS19" i="12" s="1"/>
  <c r="BZ19" i="12" s="1"/>
  <c r="H19" i="12"/>
  <c r="AO19" i="12" s="1"/>
  <c r="BV19" i="12" s="1"/>
  <c r="D19" i="12"/>
  <c r="X18" i="12"/>
  <c r="BE18" i="12" s="1"/>
  <c r="CL18" i="12" s="1"/>
  <c r="T18" i="12"/>
  <c r="BA18" i="12" s="1"/>
  <c r="CH18" i="12" s="1"/>
  <c r="P18" i="12"/>
  <c r="AW18" i="12" s="1"/>
  <c r="CD18" i="12" s="1"/>
  <c r="L18" i="12"/>
  <c r="H18" i="12"/>
  <c r="AO18" i="12" s="1"/>
  <c r="BV18" i="12" s="1"/>
  <c r="D18" i="12"/>
  <c r="AK18" i="12" s="1"/>
  <c r="X17" i="12"/>
  <c r="BE17" i="12" s="1"/>
  <c r="CL17" i="12" s="1"/>
  <c r="T17" i="12"/>
  <c r="P17" i="12"/>
  <c r="AW17" i="12" s="1"/>
  <c r="CD17" i="12" s="1"/>
  <c r="L17" i="12"/>
  <c r="AS17" i="12" s="1"/>
  <c r="BZ17" i="12" s="1"/>
  <c r="H17" i="12"/>
  <c r="AO17" i="12" s="1"/>
  <c r="BV17" i="12" s="1"/>
  <c r="D17" i="12"/>
  <c r="X16" i="12"/>
  <c r="BE16" i="12" s="1"/>
  <c r="CL16" i="12" s="1"/>
  <c r="T16" i="12"/>
  <c r="BA16" i="12" s="1"/>
  <c r="CH16" i="12" s="1"/>
  <c r="P16" i="12"/>
  <c r="AW16" i="12" s="1"/>
  <c r="CD16" i="12" s="1"/>
  <c r="L16" i="12"/>
  <c r="H16" i="12"/>
  <c r="AO16" i="12" s="1"/>
  <c r="BV16" i="12" s="1"/>
  <c r="D16" i="12"/>
  <c r="X15" i="12"/>
  <c r="BE15" i="12" s="1"/>
  <c r="CL15" i="12" s="1"/>
  <c r="T15" i="12"/>
  <c r="P15" i="12"/>
  <c r="AW15" i="12" s="1"/>
  <c r="CD15" i="12" s="1"/>
  <c r="L15" i="12"/>
  <c r="AS15" i="12" s="1"/>
  <c r="BZ15" i="12" s="1"/>
  <c r="H15" i="12"/>
  <c r="AO15" i="12" s="1"/>
  <c r="BV15" i="12" s="1"/>
  <c r="D15" i="12"/>
  <c r="X14" i="12"/>
  <c r="BE14" i="12" s="1"/>
  <c r="CL14" i="12" s="1"/>
  <c r="T14" i="12"/>
  <c r="BA14" i="12" s="1"/>
  <c r="CH14" i="12" s="1"/>
  <c r="P14" i="12"/>
  <c r="AW14" i="12" s="1"/>
  <c r="CD14" i="12" s="1"/>
  <c r="L14" i="12"/>
  <c r="AS14" i="12" s="1"/>
  <c r="BZ14" i="12" s="1"/>
  <c r="H14" i="12"/>
  <c r="AO14" i="12" s="1"/>
  <c r="BV14" i="12" s="1"/>
  <c r="D14" i="12"/>
  <c r="X13" i="12"/>
  <c r="BE13" i="12" s="1"/>
  <c r="CL13" i="12" s="1"/>
  <c r="T13" i="12"/>
  <c r="P13" i="12"/>
  <c r="AW13" i="12" s="1"/>
  <c r="CD13" i="12" s="1"/>
  <c r="L13" i="12"/>
  <c r="AS13" i="12" s="1"/>
  <c r="BZ13" i="12" s="1"/>
  <c r="H13" i="12"/>
  <c r="AO13" i="12" s="1"/>
  <c r="BV13" i="12" s="1"/>
  <c r="D13" i="12"/>
  <c r="X12" i="12"/>
  <c r="BE12" i="12" s="1"/>
  <c r="CL12" i="12" s="1"/>
  <c r="T12" i="12"/>
  <c r="BA12" i="12" s="1"/>
  <c r="CH12" i="12" s="1"/>
  <c r="P12" i="12"/>
  <c r="AW12" i="12" s="1"/>
  <c r="CD12" i="12" s="1"/>
  <c r="L12" i="12"/>
  <c r="AS12" i="12" s="1"/>
  <c r="BZ12" i="12" s="1"/>
  <c r="H12" i="12"/>
  <c r="AO12" i="12" s="1"/>
  <c r="BV12" i="12" s="1"/>
  <c r="D12" i="12"/>
  <c r="X11" i="12"/>
  <c r="BE11" i="12" s="1"/>
  <c r="CL11" i="12" s="1"/>
  <c r="T11" i="12"/>
  <c r="P11" i="12"/>
  <c r="AW11" i="12" s="1"/>
  <c r="CD11" i="12" s="1"/>
  <c r="L11" i="12"/>
  <c r="AS11" i="12" s="1"/>
  <c r="BZ11" i="12" s="1"/>
  <c r="H11" i="12"/>
  <c r="AO11" i="12" s="1"/>
  <c r="BV11" i="12" s="1"/>
  <c r="D11" i="12"/>
  <c r="X10" i="12"/>
  <c r="BE10" i="12" s="1"/>
  <c r="CL10" i="12" s="1"/>
  <c r="T10" i="12"/>
  <c r="BA10" i="12" s="1"/>
  <c r="CH10" i="12" s="1"/>
  <c r="P10" i="12"/>
  <c r="AW10" i="12" s="1"/>
  <c r="CD10" i="12" s="1"/>
  <c r="L10" i="12"/>
  <c r="H10" i="12"/>
  <c r="AO10" i="12" s="1"/>
  <c r="BV10" i="12" s="1"/>
  <c r="D10" i="12"/>
  <c r="X9" i="12"/>
  <c r="BE9" i="12" s="1"/>
  <c r="CL9" i="12" s="1"/>
  <c r="T9" i="12"/>
  <c r="BA9" i="12" s="1"/>
  <c r="CH9" i="12" s="1"/>
  <c r="G3" i="12"/>
  <c r="K3" i="12"/>
  <c r="O3" i="12"/>
  <c r="S3" i="12"/>
  <c r="W3" i="12"/>
  <c r="AA3" i="12"/>
  <c r="G4" i="12"/>
  <c r="AN4" i="12" s="1"/>
  <c r="BU4" i="12" s="1"/>
  <c r="K4" i="12"/>
  <c r="AR4" i="12" s="1"/>
  <c r="BY4" i="12" s="1"/>
  <c r="O4" i="12"/>
  <c r="AV4" i="12" s="1"/>
  <c r="CC4" i="12" s="1"/>
  <c r="S4" i="12"/>
  <c r="AZ4" i="12" s="1"/>
  <c r="CG4" i="12" s="1"/>
  <c r="W4" i="12"/>
  <c r="BD4" i="12" s="1"/>
  <c r="CK4" i="12" s="1"/>
  <c r="AA4" i="12"/>
  <c r="BH4" i="12" s="1"/>
  <c r="CO4" i="12" s="1"/>
  <c r="G5" i="12"/>
  <c r="AN5" i="12" s="1"/>
  <c r="BU5" i="12" s="1"/>
  <c r="K5" i="12"/>
  <c r="AR5" i="12" s="1"/>
  <c r="BY5" i="12" s="1"/>
  <c r="O5" i="12"/>
  <c r="AV5" i="12" s="1"/>
  <c r="CC5" i="12" s="1"/>
  <c r="S5" i="12"/>
  <c r="W5" i="12"/>
  <c r="BD5" i="12" s="1"/>
  <c r="CK5" i="12" s="1"/>
  <c r="AA5" i="12"/>
  <c r="BH5" i="12" s="1"/>
  <c r="CO5" i="12" s="1"/>
  <c r="G6" i="12"/>
  <c r="AN6" i="12" s="1"/>
  <c r="BU6" i="12" s="1"/>
  <c r="K6" i="12"/>
  <c r="O6" i="12"/>
  <c r="AV6" i="12" s="1"/>
  <c r="CC6" i="12" s="1"/>
  <c r="S6" i="12"/>
  <c r="AZ6" i="12" s="1"/>
  <c r="CG6" i="12" s="1"/>
  <c r="W6" i="12"/>
  <c r="BD6" i="12" s="1"/>
  <c r="CK6" i="12" s="1"/>
  <c r="AA6" i="12"/>
  <c r="BH6" i="12" s="1"/>
  <c r="CO6" i="12" s="1"/>
  <c r="G7" i="12"/>
  <c r="AN7" i="12" s="1"/>
  <c r="BU7" i="12" s="1"/>
  <c r="K7" i="12"/>
  <c r="AR7" i="12" s="1"/>
  <c r="BY7" i="12" s="1"/>
  <c r="O7" i="12"/>
  <c r="AV7" i="12" s="1"/>
  <c r="CC7" i="12" s="1"/>
  <c r="S7" i="12"/>
  <c r="AZ7" i="12" s="1"/>
  <c r="CG7" i="12" s="1"/>
  <c r="W7" i="12"/>
  <c r="BD7" i="12" s="1"/>
  <c r="CK7" i="12" s="1"/>
  <c r="AA7" i="12"/>
  <c r="BH7" i="12" s="1"/>
  <c r="CO7" i="12" s="1"/>
  <c r="G8" i="12"/>
  <c r="AN8" i="12" s="1"/>
  <c r="BU8" i="12" s="1"/>
  <c r="K8" i="12"/>
  <c r="O8" i="12"/>
  <c r="AV8" i="12" s="1"/>
  <c r="CC8" i="12" s="1"/>
  <c r="S8" i="12"/>
  <c r="AZ8" i="12" s="1"/>
  <c r="CG8" i="12" s="1"/>
  <c r="W8" i="12"/>
  <c r="BD8" i="12" s="1"/>
  <c r="CK8" i="12" s="1"/>
  <c r="AA8" i="12"/>
  <c r="BH8" i="12" s="1"/>
  <c r="CO8" i="12" s="1"/>
  <c r="G9" i="12"/>
  <c r="AN9" i="12" s="1"/>
  <c r="BU9" i="12" s="1"/>
  <c r="K9" i="12"/>
  <c r="AR9" i="12" s="1"/>
  <c r="BY9" i="12" s="1"/>
  <c r="O9" i="12"/>
  <c r="AV9" i="12" s="1"/>
  <c r="CC9" i="12" s="1"/>
  <c r="S9" i="12"/>
  <c r="AZ9" i="12" s="1"/>
  <c r="CG9" i="12" s="1"/>
  <c r="Y9" i="12"/>
  <c r="BF9" i="12" s="1"/>
  <c r="CM9" i="12" s="1"/>
  <c r="F10" i="12"/>
  <c r="AM10" i="12" s="1"/>
  <c r="BT10" i="12" s="1"/>
  <c r="K10" i="12"/>
  <c r="AR10" i="12" s="1"/>
  <c r="BY10" i="12" s="1"/>
  <c r="Q10" i="12"/>
  <c r="AX10" i="12" s="1"/>
  <c r="CE10" i="12" s="1"/>
  <c r="V10" i="12"/>
  <c r="BC10" i="12" s="1"/>
  <c r="CJ10" i="12" s="1"/>
  <c r="AA10" i="12"/>
  <c r="BH10" i="12" s="1"/>
  <c r="CO10" i="12" s="1"/>
  <c r="I11" i="12"/>
  <c r="AP11" i="12" s="1"/>
  <c r="BW11" i="12" s="1"/>
  <c r="N11" i="12"/>
  <c r="AU11" i="12" s="1"/>
  <c r="CB11" i="12" s="1"/>
  <c r="S11" i="12"/>
  <c r="AZ11" i="12" s="1"/>
  <c r="CG11" i="12" s="1"/>
  <c r="Y11" i="12"/>
  <c r="BF11" i="12" s="1"/>
  <c r="CM11" i="12" s="1"/>
  <c r="F12" i="12"/>
  <c r="AM12" i="12" s="1"/>
  <c r="BT12" i="12" s="1"/>
  <c r="K12" i="12"/>
  <c r="AR12" i="12" s="1"/>
  <c r="BY12" i="12" s="1"/>
  <c r="Q12" i="12"/>
  <c r="AX12" i="12" s="1"/>
  <c r="CE12" i="12" s="1"/>
  <c r="V12" i="12"/>
  <c r="BC12" i="12" s="1"/>
  <c r="CJ12" i="12" s="1"/>
  <c r="AA12" i="12"/>
  <c r="BH12" i="12" s="1"/>
  <c r="CO12" i="12" s="1"/>
  <c r="I13" i="12"/>
  <c r="AP13" i="12" s="1"/>
  <c r="BW13" i="12" s="1"/>
  <c r="N13" i="12"/>
  <c r="AU13" i="12" s="1"/>
  <c r="CB13" i="12" s="1"/>
  <c r="S13" i="12"/>
  <c r="AZ13" i="12" s="1"/>
  <c r="CG13" i="12" s="1"/>
  <c r="Y13" i="12"/>
  <c r="BF13" i="12" s="1"/>
  <c r="CM13" i="12" s="1"/>
  <c r="F14" i="12"/>
  <c r="AM14" i="12" s="1"/>
  <c r="BT14" i="12" s="1"/>
  <c r="K14" i="12"/>
  <c r="AR14" i="12" s="1"/>
  <c r="BY14" i="12" s="1"/>
  <c r="Q14" i="12"/>
  <c r="AX14" i="12" s="1"/>
  <c r="CE14" i="12" s="1"/>
  <c r="V14" i="12"/>
  <c r="BC14" i="12" s="1"/>
  <c r="CJ14" i="12" s="1"/>
  <c r="AA14" i="12"/>
  <c r="I15" i="12"/>
  <c r="AP15" i="12" s="1"/>
  <c r="BW15" i="12" s="1"/>
  <c r="N15" i="12"/>
  <c r="AU15" i="12" s="1"/>
  <c r="CB15" i="12" s="1"/>
  <c r="S15" i="12"/>
  <c r="AZ15" i="12" s="1"/>
  <c r="CG15" i="12" s="1"/>
  <c r="Y15" i="12"/>
  <c r="BF15" i="12" s="1"/>
  <c r="CM15" i="12" s="1"/>
  <c r="F16" i="12"/>
  <c r="AM16" i="12" s="1"/>
  <c r="BT16" i="12" s="1"/>
  <c r="K16" i="12"/>
  <c r="AR16" i="12" s="1"/>
  <c r="BY16" i="12" s="1"/>
  <c r="Q16" i="12"/>
  <c r="AX16" i="12" s="1"/>
  <c r="CE16" i="12" s="1"/>
  <c r="V16" i="12"/>
  <c r="BC16" i="12" s="1"/>
  <c r="CJ16" i="12" s="1"/>
  <c r="AA16" i="12"/>
  <c r="BH16" i="12" s="1"/>
  <c r="CO16" i="12" s="1"/>
  <c r="I17" i="12"/>
  <c r="AP17" i="12" s="1"/>
  <c r="BW17" i="12" s="1"/>
  <c r="N17" i="12"/>
  <c r="AU17" i="12" s="1"/>
  <c r="CB17" i="12" s="1"/>
  <c r="S17" i="12"/>
  <c r="AZ17" i="12" s="1"/>
  <c r="CG17" i="12" s="1"/>
  <c r="Y17" i="12"/>
  <c r="BF17" i="12" s="1"/>
  <c r="CM17" i="12" s="1"/>
  <c r="F18" i="12"/>
  <c r="AM18" i="12" s="1"/>
  <c r="BT18" i="12" s="1"/>
  <c r="K18" i="12"/>
  <c r="AR18" i="12" s="1"/>
  <c r="BY18" i="12" s="1"/>
  <c r="Q18" i="12"/>
  <c r="AX18" i="12" s="1"/>
  <c r="CE18" i="12" s="1"/>
  <c r="V18" i="12"/>
  <c r="BC18" i="12" s="1"/>
  <c r="CJ18" i="12" s="1"/>
  <c r="AA18" i="12"/>
  <c r="BH18" i="12" s="1"/>
  <c r="CO18" i="12" s="1"/>
  <c r="I19" i="12"/>
  <c r="AP19" i="12" s="1"/>
  <c r="BW19" i="12" s="1"/>
  <c r="N19" i="12"/>
  <c r="AU19" i="12" s="1"/>
  <c r="CB19" i="12" s="1"/>
  <c r="S19" i="12"/>
  <c r="AZ19" i="12" s="1"/>
  <c r="CG19" i="12" s="1"/>
  <c r="Y19" i="12"/>
  <c r="BF19" i="12" s="1"/>
  <c r="CM19" i="12" s="1"/>
  <c r="F20" i="12"/>
  <c r="AM20" i="12" s="1"/>
  <c r="BT20" i="12" s="1"/>
  <c r="K20" i="12"/>
  <c r="AR20" i="12" s="1"/>
  <c r="BY20" i="12" s="1"/>
  <c r="Q20" i="12"/>
  <c r="AX20" i="12" s="1"/>
  <c r="CE20" i="12" s="1"/>
  <c r="V20" i="12"/>
  <c r="BC20" i="12" s="1"/>
  <c r="CJ20" i="12" s="1"/>
  <c r="AA20" i="12"/>
  <c r="BH20" i="12" s="1"/>
  <c r="CO20" i="12" s="1"/>
  <c r="I21" i="12"/>
  <c r="AP21" i="12" s="1"/>
  <c r="BW21" i="12" s="1"/>
  <c r="N21" i="12"/>
  <c r="AU21" i="12" s="1"/>
  <c r="CB21" i="12" s="1"/>
  <c r="S21" i="12"/>
  <c r="AZ21" i="12" s="1"/>
  <c r="CG21" i="12" s="1"/>
  <c r="Y21" i="12"/>
  <c r="BF21" i="12" s="1"/>
  <c r="CM21" i="12" s="1"/>
  <c r="H22" i="12"/>
  <c r="S22" i="12"/>
  <c r="AZ22" i="12" s="1"/>
  <c r="CG22" i="12" s="1"/>
  <c r="S23" i="12"/>
  <c r="AZ23" i="12" s="1"/>
  <c r="CG23" i="12" s="1"/>
  <c r="O24" i="12"/>
  <c r="AV24" i="12" s="1"/>
  <c r="CC24" i="12" s="1"/>
  <c r="K25" i="12"/>
  <c r="AR25" i="12" s="1"/>
  <c r="BY25" i="12" s="1"/>
  <c r="K26" i="12"/>
  <c r="AR26" i="12" s="1"/>
  <c r="BY26" i="12" s="1"/>
  <c r="D3" i="12"/>
  <c r="H3" i="12"/>
  <c r="L3" i="12"/>
  <c r="P3" i="12"/>
  <c r="T3" i="12"/>
  <c r="X3" i="12"/>
  <c r="D4" i="12"/>
  <c r="H4" i="12"/>
  <c r="AO4" i="12" s="1"/>
  <c r="BV4" i="12" s="1"/>
  <c r="L4" i="12"/>
  <c r="AS4" i="12" s="1"/>
  <c r="BZ4" i="12" s="1"/>
  <c r="P4" i="12"/>
  <c r="AW4" i="12" s="1"/>
  <c r="CD4" i="12" s="1"/>
  <c r="T4" i="12"/>
  <c r="BA4" i="12" s="1"/>
  <c r="CH4" i="12" s="1"/>
  <c r="X4" i="12"/>
  <c r="BE4" i="12" s="1"/>
  <c r="CL4" i="12" s="1"/>
  <c r="D5" i="12"/>
  <c r="H5" i="12"/>
  <c r="AO5" i="12" s="1"/>
  <c r="BV5" i="12" s="1"/>
  <c r="L5" i="12"/>
  <c r="P5" i="12"/>
  <c r="AW5" i="12" s="1"/>
  <c r="CD5" i="12" s="1"/>
  <c r="T5" i="12"/>
  <c r="X5" i="12"/>
  <c r="BE5" i="12" s="1"/>
  <c r="CL5" i="12" s="1"/>
  <c r="D6" i="12"/>
  <c r="H6" i="12"/>
  <c r="AO6" i="12" s="1"/>
  <c r="BV6" i="12" s="1"/>
  <c r="L6" i="12"/>
  <c r="AS6" i="12" s="1"/>
  <c r="BZ6" i="12" s="1"/>
  <c r="P6" i="12"/>
  <c r="AW6" i="12" s="1"/>
  <c r="CD6" i="12" s="1"/>
  <c r="T6" i="12"/>
  <c r="BA6" i="12" s="1"/>
  <c r="CH6" i="12" s="1"/>
  <c r="X6" i="12"/>
  <c r="BE6" i="12" s="1"/>
  <c r="CL6" i="12" s="1"/>
  <c r="D7" i="12"/>
  <c r="H7" i="12"/>
  <c r="AO7" i="12" s="1"/>
  <c r="BV7" i="12" s="1"/>
  <c r="L7" i="12"/>
  <c r="P7" i="12"/>
  <c r="AW7" i="12" s="1"/>
  <c r="CD7" i="12" s="1"/>
  <c r="T7" i="12"/>
  <c r="BA7" i="12" s="1"/>
  <c r="CH7" i="12" s="1"/>
  <c r="X7" i="12"/>
  <c r="BE7" i="12" s="1"/>
  <c r="CL7" i="12" s="1"/>
  <c r="D8" i="12"/>
  <c r="H8" i="12"/>
  <c r="AO8" i="12" s="1"/>
  <c r="BV8" i="12" s="1"/>
  <c r="L8" i="12"/>
  <c r="AS8" i="12" s="1"/>
  <c r="BZ8" i="12" s="1"/>
  <c r="P8" i="12"/>
  <c r="AW8" i="12" s="1"/>
  <c r="CD8" i="12" s="1"/>
  <c r="T8" i="12"/>
  <c r="BA8" i="12" s="1"/>
  <c r="CH8" i="12" s="1"/>
  <c r="X8" i="12"/>
  <c r="BE8" i="12" s="1"/>
  <c r="CL8" i="12" s="1"/>
  <c r="D9" i="12"/>
  <c r="H9" i="12"/>
  <c r="AO9" i="12" s="1"/>
  <c r="BV9" i="12" s="1"/>
  <c r="L9" i="12"/>
  <c r="P9" i="12"/>
  <c r="U9" i="12"/>
  <c r="BB9" i="12" s="1"/>
  <c r="CI9" i="12" s="1"/>
  <c r="Z9" i="12"/>
  <c r="BG9" i="12" s="1"/>
  <c r="CN9" i="12" s="1"/>
  <c r="G10" i="12"/>
  <c r="AN10" i="12" s="1"/>
  <c r="BU10" i="12" s="1"/>
  <c r="M10" i="12"/>
  <c r="AT10" i="12" s="1"/>
  <c r="CA10" i="12" s="1"/>
  <c r="R10" i="12"/>
  <c r="AY10" i="12" s="1"/>
  <c r="CF10" i="12" s="1"/>
  <c r="W10" i="12"/>
  <c r="BD10" i="12" s="1"/>
  <c r="CK10" i="12" s="1"/>
  <c r="E11" i="12"/>
  <c r="AL11" i="12" s="1"/>
  <c r="BS11" i="12" s="1"/>
  <c r="J11" i="12"/>
  <c r="AQ11" i="12" s="1"/>
  <c r="BX11" i="12" s="1"/>
  <c r="O11" i="12"/>
  <c r="AV11" i="12" s="1"/>
  <c r="CC11" i="12" s="1"/>
  <c r="U11" i="12"/>
  <c r="BB11" i="12" s="1"/>
  <c r="CI11" i="12" s="1"/>
  <c r="Z11" i="12"/>
  <c r="BG11" i="12" s="1"/>
  <c r="CN11" i="12" s="1"/>
  <c r="G12" i="12"/>
  <c r="AN12" i="12" s="1"/>
  <c r="BU12" i="12" s="1"/>
  <c r="M12" i="12"/>
  <c r="AT12" i="12" s="1"/>
  <c r="CA12" i="12" s="1"/>
  <c r="R12" i="12"/>
  <c r="AY12" i="12" s="1"/>
  <c r="CF12" i="12" s="1"/>
  <c r="W12" i="12"/>
  <c r="BD12" i="12" s="1"/>
  <c r="CK12" i="12" s="1"/>
  <c r="E13" i="12"/>
  <c r="AL13" i="12" s="1"/>
  <c r="BS13" i="12" s="1"/>
  <c r="J13" i="12"/>
  <c r="AQ13" i="12" s="1"/>
  <c r="BX13" i="12" s="1"/>
  <c r="O13" i="12"/>
  <c r="AV13" i="12" s="1"/>
  <c r="CC13" i="12" s="1"/>
  <c r="U13" i="12"/>
  <c r="BB13" i="12" s="1"/>
  <c r="CI13" i="12" s="1"/>
  <c r="Z13" i="12"/>
  <c r="BG13" i="12" s="1"/>
  <c r="CN13" i="12" s="1"/>
  <c r="G14" i="12"/>
  <c r="AN14" i="12" s="1"/>
  <c r="BU14" i="12" s="1"/>
  <c r="M14" i="12"/>
  <c r="AT14" i="12" s="1"/>
  <c r="CA14" i="12" s="1"/>
  <c r="R14" i="12"/>
  <c r="AY14" i="12" s="1"/>
  <c r="CF14" i="12" s="1"/>
  <c r="W14" i="12"/>
  <c r="BD14" i="12" s="1"/>
  <c r="CK14" i="12" s="1"/>
  <c r="E15" i="12"/>
  <c r="AL15" i="12" s="1"/>
  <c r="BS15" i="12" s="1"/>
  <c r="J15" i="12"/>
  <c r="AQ15" i="12" s="1"/>
  <c r="BX15" i="12" s="1"/>
  <c r="O15" i="12"/>
  <c r="AV15" i="12" s="1"/>
  <c r="CC15" i="12" s="1"/>
  <c r="U15" i="12"/>
  <c r="BB15" i="12" s="1"/>
  <c r="CI15" i="12" s="1"/>
  <c r="Z15" i="12"/>
  <c r="BG15" i="12" s="1"/>
  <c r="CN15" i="12" s="1"/>
  <c r="G16" i="12"/>
  <c r="AN16" i="12" s="1"/>
  <c r="BU16" i="12" s="1"/>
  <c r="M16" i="12"/>
  <c r="AT16" i="12" s="1"/>
  <c r="CA16" i="12" s="1"/>
  <c r="R16" i="12"/>
  <c r="AY16" i="12" s="1"/>
  <c r="CF16" i="12" s="1"/>
  <c r="W16" i="12"/>
  <c r="BD16" i="12" s="1"/>
  <c r="CK16" i="12" s="1"/>
  <c r="E17" i="12"/>
  <c r="AL17" i="12" s="1"/>
  <c r="BS17" i="12" s="1"/>
  <c r="J17" i="12"/>
  <c r="AQ17" i="12" s="1"/>
  <c r="BX17" i="12" s="1"/>
  <c r="O17" i="12"/>
  <c r="AV17" i="12" s="1"/>
  <c r="CC17" i="12" s="1"/>
  <c r="U17" i="12"/>
  <c r="BB17" i="12" s="1"/>
  <c r="CI17" i="12" s="1"/>
  <c r="Z17" i="12"/>
  <c r="BG17" i="12" s="1"/>
  <c r="CN17" i="12" s="1"/>
  <c r="G18" i="12"/>
  <c r="AN18" i="12" s="1"/>
  <c r="BU18" i="12" s="1"/>
  <c r="M18" i="12"/>
  <c r="AT18" i="12" s="1"/>
  <c r="CA18" i="12" s="1"/>
  <c r="R18" i="12"/>
  <c r="AY18" i="12" s="1"/>
  <c r="CF18" i="12" s="1"/>
  <c r="W18" i="12"/>
  <c r="BD18" i="12" s="1"/>
  <c r="CK18" i="12" s="1"/>
  <c r="E19" i="12"/>
  <c r="J19" i="12"/>
  <c r="AQ19" i="12" s="1"/>
  <c r="BX19" i="12" s="1"/>
  <c r="O19" i="12"/>
  <c r="AV19" i="12" s="1"/>
  <c r="CC19" i="12" s="1"/>
  <c r="U19" i="12"/>
  <c r="BB19" i="12" s="1"/>
  <c r="CI19" i="12" s="1"/>
  <c r="Z19" i="12"/>
  <c r="BG19" i="12" s="1"/>
  <c r="CN19" i="12" s="1"/>
  <c r="G20" i="12"/>
  <c r="AN20" i="12" s="1"/>
  <c r="BU20" i="12" s="1"/>
  <c r="M20" i="12"/>
  <c r="R20" i="12"/>
  <c r="AY20" i="12" s="1"/>
  <c r="CF20" i="12" s="1"/>
  <c r="W20" i="12"/>
  <c r="E21" i="12"/>
  <c r="AL21" i="12" s="1"/>
  <c r="BS21" i="12" s="1"/>
  <c r="J21" i="12"/>
  <c r="AQ21" i="12" s="1"/>
  <c r="BX21" i="12" s="1"/>
  <c r="O21" i="12"/>
  <c r="AV21" i="12" s="1"/>
  <c r="CC21" i="12" s="1"/>
  <c r="U21" i="12"/>
  <c r="BB21" i="12" s="1"/>
  <c r="CI21" i="12" s="1"/>
  <c r="Z21" i="12"/>
  <c r="BG21" i="12" s="1"/>
  <c r="CN21" i="12" s="1"/>
  <c r="K22" i="12"/>
  <c r="AR22" i="12" s="1"/>
  <c r="BY22" i="12" s="1"/>
  <c r="AA22" i="12"/>
  <c r="BH22" i="12" s="1"/>
  <c r="CO22" i="12" s="1"/>
  <c r="W23" i="12"/>
  <c r="BD23" i="12" s="1"/>
  <c r="CK23" i="12" s="1"/>
  <c r="S24" i="12"/>
  <c r="AZ24" i="12" s="1"/>
  <c r="CG24" i="12" s="1"/>
  <c r="S25" i="12"/>
  <c r="AZ25" i="12" s="1"/>
  <c r="CG25" i="12" s="1"/>
  <c r="O26" i="12"/>
  <c r="AV26" i="12" s="1"/>
  <c r="CC26" i="12" s="1"/>
  <c r="Y5" i="12"/>
  <c r="BF5" i="12" s="1"/>
  <c r="CM5" i="12" s="1"/>
  <c r="E6" i="12"/>
  <c r="AL6" i="12" s="1"/>
  <c r="BS6" i="12" s="1"/>
  <c r="I6" i="12"/>
  <c r="AP6" i="12" s="1"/>
  <c r="BW6" i="12" s="1"/>
  <c r="M6" i="12"/>
  <c r="AT6" i="12" s="1"/>
  <c r="CA6" i="12" s="1"/>
  <c r="Q6" i="12"/>
  <c r="AX6" i="12" s="1"/>
  <c r="CE6" i="12" s="1"/>
  <c r="U6" i="12"/>
  <c r="BB6" i="12" s="1"/>
  <c r="CI6" i="12" s="1"/>
  <c r="Y6" i="12"/>
  <c r="BF6" i="12" s="1"/>
  <c r="CM6" i="12" s="1"/>
  <c r="E7" i="12"/>
  <c r="AL7" i="12" s="1"/>
  <c r="BS7" i="12" s="1"/>
  <c r="I7" i="12"/>
  <c r="AP7" i="12" s="1"/>
  <c r="BW7" i="12" s="1"/>
  <c r="M7" i="12"/>
  <c r="AT7" i="12" s="1"/>
  <c r="CA7" i="12" s="1"/>
  <c r="Q7" i="12"/>
  <c r="AX7" i="12" s="1"/>
  <c r="CE7" i="12" s="1"/>
  <c r="U7" i="12"/>
  <c r="BB7" i="12" s="1"/>
  <c r="CI7" i="12" s="1"/>
  <c r="Y7" i="12"/>
  <c r="BF7" i="12" s="1"/>
  <c r="CM7" i="12" s="1"/>
  <c r="E8" i="12"/>
  <c r="AL8" i="12" s="1"/>
  <c r="BS8" i="12" s="1"/>
  <c r="I8" i="12"/>
  <c r="AP8" i="12" s="1"/>
  <c r="BW8" i="12" s="1"/>
  <c r="M8" i="12"/>
  <c r="AT8" i="12" s="1"/>
  <c r="CA8" i="12" s="1"/>
  <c r="Q8" i="12"/>
  <c r="AX8" i="12" s="1"/>
  <c r="CE8" i="12" s="1"/>
  <c r="U8" i="12"/>
  <c r="BB8" i="12" s="1"/>
  <c r="CI8" i="12" s="1"/>
  <c r="Y8" i="12"/>
  <c r="BF8" i="12" s="1"/>
  <c r="CM8" i="12" s="1"/>
  <c r="E9" i="12"/>
  <c r="AL9" i="12" s="1"/>
  <c r="BS9" i="12" s="1"/>
  <c r="I9" i="12"/>
  <c r="AP9" i="12" s="1"/>
  <c r="BW9" i="12" s="1"/>
  <c r="M9" i="12"/>
  <c r="AT9" i="12" s="1"/>
  <c r="CA9" i="12" s="1"/>
  <c r="Q9" i="12"/>
  <c r="AX9" i="12" s="1"/>
  <c r="CE9" i="12" s="1"/>
  <c r="V9" i="12"/>
  <c r="BC9" i="12" s="1"/>
  <c r="CJ9" i="12" s="1"/>
  <c r="AA9" i="12"/>
  <c r="BH9" i="12" s="1"/>
  <c r="CO9" i="12" s="1"/>
  <c r="I10" i="12"/>
  <c r="AP10" i="12" s="1"/>
  <c r="BW10" i="12" s="1"/>
  <c r="N10" i="12"/>
  <c r="AU10" i="12" s="1"/>
  <c r="CB10" i="12" s="1"/>
  <c r="S10" i="12"/>
  <c r="AZ10" i="12" s="1"/>
  <c r="CG10" i="12" s="1"/>
  <c r="Y10" i="12"/>
  <c r="BF10" i="12" s="1"/>
  <c r="CM10" i="12" s="1"/>
  <c r="F11" i="12"/>
  <c r="AM11" i="12" s="1"/>
  <c r="BT11" i="12" s="1"/>
  <c r="K11" i="12"/>
  <c r="AR11" i="12" s="1"/>
  <c r="BY11" i="12" s="1"/>
  <c r="Q11" i="12"/>
  <c r="AX11" i="12" s="1"/>
  <c r="CE11" i="12" s="1"/>
  <c r="V11" i="12"/>
  <c r="BC11" i="12" s="1"/>
  <c r="CJ11" i="12" s="1"/>
  <c r="AA11" i="12"/>
  <c r="BH11" i="12" s="1"/>
  <c r="CO11" i="12" s="1"/>
  <c r="I12" i="12"/>
  <c r="AP12" i="12" s="1"/>
  <c r="BW12" i="12" s="1"/>
  <c r="N12" i="12"/>
  <c r="AU12" i="12" s="1"/>
  <c r="CB12" i="12" s="1"/>
  <c r="S12" i="12"/>
  <c r="AZ12" i="12" s="1"/>
  <c r="CG12" i="12" s="1"/>
  <c r="Y12" i="12"/>
  <c r="BF12" i="12" s="1"/>
  <c r="CM12" i="12" s="1"/>
  <c r="F13" i="12"/>
  <c r="AM13" i="12" s="1"/>
  <c r="BT13" i="12" s="1"/>
  <c r="K13" i="12"/>
  <c r="AR13" i="12" s="1"/>
  <c r="BY13" i="12" s="1"/>
  <c r="Q13" i="12"/>
  <c r="AX13" i="12" s="1"/>
  <c r="CE13" i="12" s="1"/>
  <c r="V13" i="12"/>
  <c r="BC13" i="12" s="1"/>
  <c r="CJ13" i="12" s="1"/>
  <c r="AA13" i="12"/>
  <c r="BH13" i="12" s="1"/>
  <c r="CO13" i="12" s="1"/>
  <c r="I14" i="12"/>
  <c r="AP14" i="12" s="1"/>
  <c r="BW14" i="12" s="1"/>
  <c r="N14" i="12"/>
  <c r="AU14" i="12" s="1"/>
  <c r="CB14" i="12" s="1"/>
  <c r="S14" i="12"/>
  <c r="AZ14" i="12" s="1"/>
  <c r="CG14" i="12" s="1"/>
  <c r="Y14" i="12"/>
  <c r="BF14" i="12" s="1"/>
  <c r="CM14" i="12" s="1"/>
  <c r="F15" i="12"/>
  <c r="AM15" i="12" s="1"/>
  <c r="BT15" i="12" s="1"/>
  <c r="K15" i="12"/>
  <c r="AR15" i="12" s="1"/>
  <c r="BY15" i="12" s="1"/>
  <c r="Q15" i="12"/>
  <c r="AX15" i="12" s="1"/>
  <c r="CE15" i="12" s="1"/>
  <c r="V15" i="12"/>
  <c r="BC15" i="12" s="1"/>
  <c r="CJ15" i="12" s="1"/>
  <c r="AA15" i="12"/>
  <c r="BH15" i="12" s="1"/>
  <c r="CO15" i="12" s="1"/>
  <c r="I16" i="12"/>
  <c r="AP16" i="12" s="1"/>
  <c r="BW16" i="12" s="1"/>
  <c r="N16" i="12"/>
  <c r="AU16" i="12" s="1"/>
  <c r="CB16" i="12" s="1"/>
  <c r="S16" i="12"/>
  <c r="AZ16" i="12" s="1"/>
  <c r="CG16" i="12" s="1"/>
  <c r="Y16" i="12"/>
  <c r="BF16" i="12" s="1"/>
  <c r="CM16" i="12" s="1"/>
  <c r="F17" i="12"/>
  <c r="AM17" i="12" s="1"/>
  <c r="BT17" i="12" s="1"/>
  <c r="K17" i="12"/>
  <c r="AR17" i="12" s="1"/>
  <c r="BY17" i="12" s="1"/>
  <c r="Q17" i="12"/>
  <c r="AX17" i="12" s="1"/>
  <c r="CE17" i="12" s="1"/>
  <c r="V17" i="12"/>
  <c r="BC17" i="12" s="1"/>
  <c r="CJ17" i="12" s="1"/>
  <c r="AA17" i="12"/>
  <c r="I18" i="12"/>
  <c r="AP18" i="12" s="1"/>
  <c r="BW18" i="12" s="1"/>
  <c r="N18" i="12"/>
  <c r="AU18" i="12" s="1"/>
  <c r="CB18" i="12" s="1"/>
  <c r="S18" i="12"/>
  <c r="AZ18" i="12" s="1"/>
  <c r="CG18" i="12" s="1"/>
  <c r="Y18" i="12"/>
  <c r="BF18" i="12" s="1"/>
  <c r="CM18" i="12" s="1"/>
  <c r="F19" i="12"/>
  <c r="AM19" i="12" s="1"/>
  <c r="BT19" i="12" s="1"/>
  <c r="K19" i="12"/>
  <c r="AR19" i="12" s="1"/>
  <c r="BY19" i="12" s="1"/>
  <c r="Q19" i="12"/>
  <c r="AX19" i="12" s="1"/>
  <c r="CE19" i="12" s="1"/>
  <c r="V19" i="12"/>
  <c r="BC19" i="12" s="1"/>
  <c r="CJ19" i="12" s="1"/>
  <c r="AA19" i="12"/>
  <c r="BH19" i="12" s="1"/>
  <c r="CO19" i="12" s="1"/>
  <c r="I20" i="12"/>
  <c r="AP20" i="12" s="1"/>
  <c r="BW20" i="12" s="1"/>
  <c r="N20" i="12"/>
  <c r="AU20" i="12" s="1"/>
  <c r="CB20" i="12" s="1"/>
  <c r="S20" i="12"/>
  <c r="AZ20" i="12" s="1"/>
  <c r="CG20" i="12" s="1"/>
  <c r="Y20" i="12"/>
  <c r="BF20" i="12" s="1"/>
  <c r="CM20" i="12" s="1"/>
  <c r="F21" i="12"/>
  <c r="AM21" i="12" s="1"/>
  <c r="BT21" i="12" s="1"/>
  <c r="K21" i="12"/>
  <c r="AR21" i="12" s="1"/>
  <c r="BY21" i="12" s="1"/>
  <c r="Q21" i="12"/>
  <c r="AX21" i="12" s="1"/>
  <c r="CE21" i="12" s="1"/>
  <c r="V21" i="12"/>
  <c r="BC21" i="12" s="1"/>
  <c r="CJ21" i="12" s="1"/>
  <c r="AA21" i="12"/>
  <c r="BH21" i="12" s="1"/>
  <c r="CO21" i="12" s="1"/>
  <c r="O22" i="12"/>
  <c r="AV22" i="12" s="1"/>
  <c r="CC22" i="12" s="1"/>
  <c r="G23" i="12"/>
  <c r="AN23" i="12" s="1"/>
  <c r="BU23" i="12" s="1"/>
  <c r="AA23" i="12"/>
  <c r="BH23" i="12" s="1"/>
  <c r="CO23" i="12" s="1"/>
  <c r="AA24" i="12"/>
  <c r="BH24" i="12" s="1"/>
  <c r="CO24" i="12" s="1"/>
  <c r="W25" i="12"/>
  <c r="BD25" i="12" s="1"/>
  <c r="CK25" i="12" s="1"/>
  <c r="S26" i="12"/>
  <c r="AZ26" i="12" s="1"/>
  <c r="CG26" i="12" s="1"/>
  <c r="Z45" i="12"/>
  <c r="V45" i="12"/>
  <c r="R45" i="12"/>
  <c r="N45" i="12"/>
  <c r="J45" i="12"/>
  <c r="F45" i="12"/>
  <c r="Y45" i="12"/>
  <c r="U45" i="12"/>
  <c r="Q45" i="12"/>
  <c r="M45" i="12"/>
  <c r="I45" i="12"/>
  <c r="E45" i="12"/>
  <c r="X45" i="12"/>
  <c r="T45" i="12"/>
  <c r="P45" i="12"/>
  <c r="L45" i="12"/>
  <c r="H45" i="12"/>
  <c r="D45" i="12"/>
  <c r="S45" i="12"/>
  <c r="G45" i="12"/>
  <c r="W45" i="12"/>
  <c r="K45" i="12"/>
  <c r="AA45" i="12"/>
  <c r="G32" i="12"/>
  <c r="AN32" i="12" s="1"/>
  <c r="BU32" i="12" s="1"/>
  <c r="K32" i="12"/>
  <c r="AR32" i="12" s="1"/>
  <c r="BY32" i="12" s="1"/>
  <c r="O32" i="12"/>
  <c r="AV32" i="12" s="1"/>
  <c r="CC32" i="12" s="1"/>
  <c r="S32" i="12"/>
  <c r="AZ32" i="12" s="1"/>
  <c r="CG32" i="12" s="1"/>
  <c r="W32" i="12"/>
  <c r="BD32" i="12" s="1"/>
  <c r="CK32" i="12" s="1"/>
  <c r="AA32" i="12"/>
  <c r="BH32" i="12" s="1"/>
  <c r="CO32" i="12" s="1"/>
  <c r="G38" i="12"/>
  <c r="AN38" i="12" s="1"/>
  <c r="K38" i="12"/>
  <c r="AR38" i="12" s="1"/>
  <c r="O38" i="12"/>
  <c r="AV38" i="12" s="1"/>
  <c r="S38" i="12"/>
  <c r="AZ38" i="12" s="1"/>
  <c r="W38" i="12"/>
  <c r="BD38" i="12" s="1"/>
  <c r="F39" i="12"/>
  <c r="AM39" i="12" s="1"/>
  <c r="BT39" i="12" s="1"/>
  <c r="J39" i="12"/>
  <c r="AQ39" i="12" s="1"/>
  <c r="BX39" i="12" s="1"/>
  <c r="N39" i="12"/>
  <c r="AU39" i="12" s="1"/>
  <c r="CB39" i="12" s="1"/>
  <c r="R39" i="12"/>
  <c r="V39" i="12"/>
  <c r="BC39" i="12" s="1"/>
  <c r="CJ39" i="12" s="1"/>
  <c r="Z39" i="12"/>
  <c r="BG39" i="12" s="1"/>
  <c r="CN39" i="12" s="1"/>
  <c r="E40" i="12"/>
  <c r="AL40" i="12" s="1"/>
  <c r="BS40" i="12" s="1"/>
  <c r="I40" i="12"/>
  <c r="AP40" i="12" s="1"/>
  <c r="BW40" i="12" s="1"/>
  <c r="M40" i="12"/>
  <c r="AT40" i="12" s="1"/>
  <c r="CA40" i="12" s="1"/>
  <c r="Q40" i="12"/>
  <c r="AX40" i="12" s="1"/>
  <c r="CE40" i="12" s="1"/>
  <c r="U40" i="12"/>
  <c r="BB40" i="12" s="1"/>
  <c r="CI40" i="12" s="1"/>
  <c r="Y40" i="12"/>
  <c r="BF40" i="12" s="1"/>
  <c r="CM40" i="12" s="1"/>
  <c r="BU45" i="12"/>
  <c r="BY45" i="12"/>
  <c r="CC45" i="12"/>
  <c r="CG45" i="12"/>
  <c r="CK45" i="12"/>
  <c r="CO45" i="12"/>
  <c r="BU46" i="12"/>
  <c r="BY46" i="12"/>
  <c r="CC46" i="12"/>
  <c r="CG46" i="12"/>
  <c r="CK46" i="12"/>
  <c r="CO46" i="12"/>
  <c r="BU47" i="12"/>
  <c r="BY47" i="12"/>
  <c r="CC47" i="12"/>
  <c r="CG47" i="12"/>
  <c r="CK47" i="12"/>
  <c r="CO47" i="12"/>
  <c r="BU48" i="12"/>
  <c r="BY48" i="12"/>
  <c r="CC48" i="12"/>
  <c r="CG48" i="12"/>
  <c r="CK48" i="12"/>
  <c r="CO48" i="12"/>
  <c r="CR45" i="12"/>
  <c r="CR46" i="12"/>
  <c r="CR47" i="12"/>
  <c r="CR48" i="12"/>
  <c r="CT46" i="12"/>
  <c r="D32" i="12"/>
  <c r="AK32" i="12" s="1"/>
  <c r="BR32" i="12" s="1"/>
  <c r="H32" i="12"/>
  <c r="L32" i="12"/>
  <c r="AS32" i="12" s="1"/>
  <c r="BZ32" i="12" s="1"/>
  <c r="P32" i="12"/>
  <c r="AW32" i="12" s="1"/>
  <c r="CD32" i="12" s="1"/>
  <c r="T32" i="12"/>
  <c r="BA32" i="12" s="1"/>
  <c r="CH32" i="12" s="1"/>
  <c r="X32" i="12"/>
  <c r="BE32" i="12" s="1"/>
  <c r="CL32" i="12" s="1"/>
  <c r="G39" i="12"/>
  <c r="AN39" i="12" s="1"/>
  <c r="BU39" i="12" s="1"/>
  <c r="K39" i="12"/>
  <c r="AR39" i="12" s="1"/>
  <c r="BY39" i="12" s="1"/>
  <c r="O39" i="12"/>
  <c r="AV39" i="12" s="1"/>
  <c r="CC39" i="12" s="1"/>
  <c r="S39" i="12"/>
  <c r="AZ39" i="12" s="1"/>
  <c r="CG39" i="12" s="1"/>
  <c r="W39" i="12"/>
  <c r="BD39" i="12" s="1"/>
  <c r="CK39" i="12" s="1"/>
  <c r="F40" i="12"/>
  <c r="AM40" i="12" s="1"/>
  <c r="J40" i="12"/>
  <c r="AQ40" i="12" s="1"/>
  <c r="BX40" i="12" s="1"/>
  <c r="N40" i="12"/>
  <c r="AU40" i="12" s="1"/>
  <c r="CB40" i="12" s="1"/>
  <c r="R40" i="12"/>
  <c r="AY40" i="12" s="1"/>
  <c r="CF40" i="12" s="1"/>
  <c r="V40" i="12"/>
  <c r="BC40" i="12" s="1"/>
  <c r="CJ40" i="12" s="1"/>
  <c r="Z40" i="12"/>
  <c r="BG40" i="12" s="1"/>
  <c r="CN40" i="12" s="1"/>
  <c r="BV47" i="12"/>
  <c r="BZ47" i="12"/>
  <c r="CD47" i="12"/>
  <c r="CH47" i="12"/>
  <c r="CL47" i="12"/>
  <c r="BR48" i="12"/>
  <c r="BV48" i="12"/>
  <c r="BZ48" i="12"/>
  <c r="CD48" i="12"/>
  <c r="CH48" i="12"/>
  <c r="CL48" i="12"/>
  <c r="CS45" i="12"/>
  <c r="CS46" i="12"/>
  <c r="CS47" i="12"/>
  <c r="CT47" i="12"/>
  <c r="E32" i="12"/>
  <c r="AL32" i="12" s="1"/>
  <c r="BS32" i="12" s="1"/>
  <c r="I32" i="12"/>
  <c r="AP32" i="12" s="1"/>
  <c r="BW32" i="12" s="1"/>
  <c r="M32" i="12"/>
  <c r="AT32" i="12" s="1"/>
  <c r="CA32" i="12" s="1"/>
  <c r="Q32" i="12"/>
  <c r="AX32" i="12" s="1"/>
  <c r="CE32" i="12" s="1"/>
  <c r="U32" i="12"/>
  <c r="BB32" i="12" s="1"/>
  <c r="CI32" i="12" s="1"/>
  <c r="G40" i="12"/>
  <c r="AN40" i="12" s="1"/>
  <c r="BU40" i="12" s="1"/>
  <c r="K40" i="12"/>
  <c r="AR40" i="12" s="1"/>
  <c r="BY40" i="12" s="1"/>
  <c r="O40" i="12"/>
  <c r="AV40" i="12" s="1"/>
  <c r="CC40" i="12" s="1"/>
  <c r="S40" i="12"/>
  <c r="AZ40" i="12" s="1"/>
  <c r="CG40" i="12" s="1"/>
  <c r="W40" i="12"/>
  <c r="BD40" i="12" s="1"/>
  <c r="CK40" i="12" s="1"/>
  <c r="CE47" i="12"/>
  <c r="CI47" i="12"/>
  <c r="CM47" i="12"/>
  <c r="BS48" i="12"/>
  <c r="BW48" i="12"/>
  <c r="CA48" i="12"/>
  <c r="CE48" i="12"/>
  <c r="CI48" i="12"/>
  <c r="CJ3" i="12"/>
  <c r="BB3" i="12"/>
  <c r="AQ26" i="12"/>
  <c r="BX26" i="12" s="1"/>
  <c r="AY25" i="12"/>
  <c r="CF25" i="12" s="1"/>
  <c r="AY23" i="12"/>
  <c r="CF23" i="12" s="1"/>
  <c r="BG22" i="12"/>
  <c r="CN22" i="12" s="1"/>
  <c r="BG18" i="12"/>
  <c r="CN18" i="12" s="1"/>
  <c r="AY17" i="12"/>
  <c r="CF17" i="12" s="1"/>
  <c r="AZ5" i="12"/>
  <c r="CG5" i="12" s="1"/>
  <c r="AR6" i="12"/>
  <c r="BY6" i="12" s="1"/>
  <c r="AR8" i="12"/>
  <c r="BY8" i="12" s="1"/>
  <c r="BD11" i="12"/>
  <c r="CK11" i="12" s="1"/>
  <c r="AN13" i="12"/>
  <c r="BU13" i="12" s="1"/>
  <c r="AV14" i="12"/>
  <c r="CC14" i="12" s="1"/>
  <c r="BH14" i="12"/>
  <c r="CO14" i="12" s="1"/>
  <c r="AN15" i="12"/>
  <c r="BU15" i="12" s="1"/>
  <c r="AS16" i="12"/>
  <c r="BZ16" i="12" s="1"/>
  <c r="BA17" i="12"/>
  <c r="CH17" i="12" s="1"/>
  <c r="AS18" i="12"/>
  <c r="BZ18" i="12" s="1"/>
  <c r="BA19" i="12"/>
  <c r="CH19" i="12" s="1"/>
  <c r="BD20" i="12"/>
  <c r="CK20" i="12" s="1"/>
  <c r="AN22" i="12"/>
  <c r="BU22" i="12" s="1"/>
  <c r="BD22" i="12"/>
  <c r="CK22" i="12" s="1"/>
  <c r="AP23" i="12"/>
  <c r="BW23" i="12" s="1"/>
  <c r="AX24" i="12"/>
  <c r="CE24" i="12" s="1"/>
  <c r="BF25" i="12"/>
  <c r="CM25" i="12" s="1"/>
  <c r="AX26" i="12"/>
  <c r="CE26" i="12" s="1"/>
  <c r="BX3" i="12"/>
  <c r="AS5" i="12"/>
  <c r="BZ5" i="12" s="1"/>
  <c r="BA5" i="12"/>
  <c r="CH5" i="12" s="1"/>
  <c r="AS7" i="12"/>
  <c r="BZ7" i="12" s="1"/>
  <c r="AS9" i="12"/>
  <c r="BZ9" i="12" s="1"/>
  <c r="AW9" i="12"/>
  <c r="CD9" i="12" s="1"/>
  <c r="AS10" i="12"/>
  <c r="BZ10" i="12" s="1"/>
  <c r="BA11" i="12"/>
  <c r="CH11" i="12" s="1"/>
  <c r="BA13" i="12"/>
  <c r="CH13" i="12" s="1"/>
  <c r="BA15" i="12"/>
  <c r="CH15" i="12" s="1"/>
  <c r="BH17" i="12"/>
  <c r="CO17" i="12" s="1"/>
  <c r="AL19" i="12"/>
  <c r="BS19" i="12" s="1"/>
  <c r="AT20" i="12"/>
  <c r="CA20" i="12" s="1"/>
  <c r="AO22" i="12"/>
  <c r="BV22" i="12" s="1"/>
  <c r="AR23" i="12"/>
  <c r="BY23" i="12" s="1"/>
  <c r="AO24" i="12"/>
  <c r="BV24" i="12" s="1"/>
  <c r="BE24" i="12"/>
  <c r="CL24" i="12" s="1"/>
  <c r="BH25" i="12"/>
  <c r="CO25" i="12" s="1"/>
  <c r="BE26" i="12"/>
  <c r="CL26" i="12" s="1"/>
  <c r="V37" i="12"/>
  <c r="BC37" i="12" s="1"/>
  <c r="CJ37" i="12" s="1"/>
  <c r="AL36" i="12"/>
  <c r="BS36" i="12" s="1"/>
  <c r="AY39" i="12"/>
  <c r="CF39" i="12" s="1"/>
  <c r="AL39" i="12"/>
  <c r="BS39" i="12" s="1"/>
  <c r="AW39" i="12"/>
  <c r="CD39" i="12" s="1"/>
  <c r="BA39" i="12"/>
  <c r="CH39" i="12" s="1"/>
  <c r="S34" i="12"/>
  <c r="AZ34" i="12" s="1"/>
  <c r="CG34" i="12" s="1"/>
  <c r="AO32" i="12"/>
  <c r="BV32" i="12" s="1"/>
  <c r="T35" i="12"/>
  <c r="BA35" i="12" s="1"/>
  <c r="CH35" i="12" s="1"/>
  <c r="BH40" i="12"/>
  <c r="CO40" i="12" s="1"/>
  <c r="AS40" i="12"/>
  <c r="BZ40" i="12" s="1"/>
  <c r="BE40" i="12"/>
  <c r="CL40" i="12" s="1"/>
  <c r="F3" i="11"/>
  <c r="AM3" i="11" s="1"/>
  <c r="J3" i="11"/>
  <c r="AQ3" i="11" s="1"/>
  <c r="BX3" i="11" s="1"/>
  <c r="N3" i="11"/>
  <c r="AU3" i="11" s="1"/>
  <c r="CB3" i="11" s="1"/>
  <c r="R3" i="11"/>
  <c r="AY3" i="11" s="1"/>
  <c r="V3" i="11"/>
  <c r="BC3" i="11" s="1"/>
  <c r="CJ3" i="11" s="1"/>
  <c r="Z3" i="11"/>
  <c r="BG3" i="11" s="1"/>
  <c r="F4" i="11"/>
  <c r="AM4" i="11" s="1"/>
  <c r="BT4" i="11" s="1"/>
  <c r="J4" i="11"/>
  <c r="AQ4" i="11" s="1"/>
  <c r="BX4" i="11" s="1"/>
  <c r="N4" i="11"/>
  <c r="AU4" i="11" s="1"/>
  <c r="CB4" i="11" s="1"/>
  <c r="R4" i="11"/>
  <c r="AY4" i="11" s="1"/>
  <c r="CF4" i="11" s="1"/>
  <c r="V4" i="11"/>
  <c r="BC4" i="11" s="1"/>
  <c r="CJ4" i="11" s="1"/>
  <c r="Z4" i="11"/>
  <c r="BG4" i="11" s="1"/>
  <c r="CN4" i="11" s="1"/>
  <c r="F5" i="11"/>
  <c r="AM5" i="11" s="1"/>
  <c r="BT5" i="11" s="1"/>
  <c r="J5" i="11"/>
  <c r="AQ5" i="11" s="1"/>
  <c r="BX5" i="11" s="1"/>
  <c r="N5" i="11"/>
  <c r="AU5" i="11" s="1"/>
  <c r="CB5" i="11" s="1"/>
  <c r="R5" i="11"/>
  <c r="AY5" i="11" s="1"/>
  <c r="CF5" i="11" s="1"/>
  <c r="V5" i="11"/>
  <c r="BC5" i="11" s="1"/>
  <c r="CJ5" i="11" s="1"/>
  <c r="Z5" i="11"/>
  <c r="BG5" i="11" s="1"/>
  <c r="CN5" i="11" s="1"/>
  <c r="F6" i="11"/>
  <c r="AM6" i="11" s="1"/>
  <c r="BT6" i="11" s="1"/>
  <c r="J6" i="11"/>
  <c r="AQ6" i="11" s="1"/>
  <c r="BX6" i="11" s="1"/>
  <c r="N6" i="11"/>
  <c r="AU6" i="11" s="1"/>
  <c r="CB6" i="11" s="1"/>
  <c r="R6" i="11"/>
  <c r="AY6" i="11" s="1"/>
  <c r="CF6" i="11" s="1"/>
  <c r="V6" i="11"/>
  <c r="BC6" i="11" s="1"/>
  <c r="CJ6" i="11" s="1"/>
  <c r="Z6" i="11"/>
  <c r="BG6" i="11" s="1"/>
  <c r="CN6" i="11" s="1"/>
  <c r="F7" i="11"/>
  <c r="AM7" i="11" s="1"/>
  <c r="BT7" i="11" s="1"/>
  <c r="J7" i="11"/>
  <c r="AQ7" i="11" s="1"/>
  <c r="BX7" i="11" s="1"/>
  <c r="N7" i="11"/>
  <c r="AU7" i="11" s="1"/>
  <c r="CB7" i="11" s="1"/>
  <c r="R7" i="11"/>
  <c r="AY7" i="11" s="1"/>
  <c r="CF7" i="11" s="1"/>
  <c r="V7" i="11"/>
  <c r="BC7" i="11" s="1"/>
  <c r="CJ7" i="11" s="1"/>
  <c r="Z7" i="11"/>
  <c r="BG7" i="11" s="1"/>
  <c r="CN7" i="11" s="1"/>
  <c r="F8" i="11"/>
  <c r="AM8" i="11" s="1"/>
  <c r="BT8" i="11" s="1"/>
  <c r="J8" i="11"/>
  <c r="AQ8" i="11" s="1"/>
  <c r="BX8" i="11" s="1"/>
  <c r="N8" i="11"/>
  <c r="AU8" i="11" s="1"/>
  <c r="CB8" i="11" s="1"/>
  <c r="R8" i="11"/>
  <c r="AY8" i="11" s="1"/>
  <c r="CF8" i="11" s="1"/>
  <c r="W8" i="11"/>
  <c r="BD8" i="11" s="1"/>
  <c r="CK8" i="11" s="1"/>
  <c r="F9" i="11"/>
  <c r="AM9" i="11" s="1"/>
  <c r="BT9" i="11" s="1"/>
  <c r="N9" i="11"/>
  <c r="AU9" i="11" s="1"/>
  <c r="CB9" i="11" s="1"/>
  <c r="V9" i="11"/>
  <c r="BC9" i="11" s="1"/>
  <c r="CJ9" i="11" s="1"/>
  <c r="F10" i="11"/>
  <c r="AM10" i="11" s="1"/>
  <c r="BT10" i="11" s="1"/>
  <c r="N10" i="11"/>
  <c r="AU10" i="11" s="1"/>
  <c r="CB10" i="11" s="1"/>
  <c r="V10" i="11"/>
  <c r="BC10" i="11" s="1"/>
  <c r="CJ10" i="11" s="1"/>
  <c r="F11" i="11"/>
  <c r="AM11" i="11" s="1"/>
  <c r="BT11" i="11" s="1"/>
  <c r="N11" i="11"/>
  <c r="AU11" i="11" s="1"/>
  <c r="CB11" i="11" s="1"/>
  <c r="V11" i="11"/>
  <c r="BC11" i="11" s="1"/>
  <c r="CJ11" i="11" s="1"/>
  <c r="F12" i="11"/>
  <c r="AM12" i="11" s="1"/>
  <c r="BT12" i="11" s="1"/>
  <c r="N12" i="11"/>
  <c r="AU12" i="11" s="1"/>
  <c r="CB12" i="11" s="1"/>
  <c r="V12" i="11"/>
  <c r="BC12" i="11" s="1"/>
  <c r="CJ12" i="11" s="1"/>
  <c r="F13" i="11"/>
  <c r="AM13" i="11" s="1"/>
  <c r="BT13" i="11" s="1"/>
  <c r="N13" i="11"/>
  <c r="AU13" i="11" s="1"/>
  <c r="CB13" i="11" s="1"/>
  <c r="V13" i="11"/>
  <c r="BC13" i="11" s="1"/>
  <c r="CJ13" i="11" s="1"/>
  <c r="F14" i="11"/>
  <c r="AM14" i="11" s="1"/>
  <c r="BT14" i="11" s="1"/>
  <c r="N14" i="11"/>
  <c r="AU14" i="11" s="1"/>
  <c r="CB14" i="11" s="1"/>
  <c r="V14" i="11"/>
  <c r="BC14" i="11" s="1"/>
  <c r="CJ14" i="11" s="1"/>
  <c r="F15" i="11"/>
  <c r="AM15" i="11" s="1"/>
  <c r="BT15" i="11" s="1"/>
  <c r="N15" i="11"/>
  <c r="AU15" i="11" s="1"/>
  <c r="CB15" i="11" s="1"/>
  <c r="V15" i="11"/>
  <c r="BC15" i="11" s="1"/>
  <c r="CJ15" i="11" s="1"/>
  <c r="F16" i="11"/>
  <c r="AM16" i="11" s="1"/>
  <c r="BT16" i="11" s="1"/>
  <c r="N16" i="11"/>
  <c r="AU16" i="11" s="1"/>
  <c r="CB16" i="11" s="1"/>
  <c r="V16" i="11"/>
  <c r="BC16" i="11" s="1"/>
  <c r="CJ16" i="11" s="1"/>
  <c r="F17" i="11"/>
  <c r="AM17" i="11" s="1"/>
  <c r="BT17" i="11" s="1"/>
  <c r="N17" i="11"/>
  <c r="AU17" i="11" s="1"/>
  <c r="CB17" i="11" s="1"/>
  <c r="V17" i="11"/>
  <c r="BC17" i="11" s="1"/>
  <c r="CJ17" i="11" s="1"/>
  <c r="F18" i="11"/>
  <c r="AM18" i="11" s="1"/>
  <c r="BT18" i="11" s="1"/>
  <c r="N18" i="11"/>
  <c r="AU18" i="11" s="1"/>
  <c r="CB18" i="11" s="1"/>
  <c r="V18" i="11"/>
  <c r="BC18" i="11" s="1"/>
  <c r="CJ18" i="11" s="1"/>
  <c r="F19" i="11"/>
  <c r="AM19" i="11" s="1"/>
  <c r="BT19" i="11" s="1"/>
  <c r="N19" i="11"/>
  <c r="AU19" i="11" s="1"/>
  <c r="CB19" i="11" s="1"/>
  <c r="V19" i="11"/>
  <c r="BC19" i="11" s="1"/>
  <c r="CJ19" i="11" s="1"/>
  <c r="F20" i="11"/>
  <c r="AM20" i="11" s="1"/>
  <c r="BT20" i="11" s="1"/>
  <c r="N20" i="11"/>
  <c r="AU20" i="11" s="1"/>
  <c r="CB20" i="11" s="1"/>
  <c r="W20" i="11"/>
  <c r="BD20" i="11" s="1"/>
  <c r="CK20" i="11" s="1"/>
  <c r="I21" i="11"/>
  <c r="AP21" i="11" s="1"/>
  <c r="BW21" i="11" s="1"/>
  <c r="W21" i="11"/>
  <c r="BD21" i="11" s="1"/>
  <c r="CK21" i="11" s="1"/>
  <c r="O22" i="11"/>
  <c r="AV22" i="11" s="1"/>
  <c r="CC22" i="11" s="1"/>
  <c r="S23" i="11"/>
  <c r="AZ23" i="11" s="1"/>
  <c r="CG23" i="11" s="1"/>
  <c r="AA24" i="11"/>
  <c r="BH24" i="11" s="1"/>
  <c r="CO24" i="11" s="1"/>
  <c r="Z45" i="11"/>
  <c r="V45" i="11"/>
  <c r="R45" i="11"/>
  <c r="N45" i="11"/>
  <c r="J45" i="11"/>
  <c r="F45" i="11"/>
  <c r="Y45" i="11"/>
  <c r="U45" i="11"/>
  <c r="Q45" i="11"/>
  <c r="M45" i="11"/>
  <c r="I45" i="11"/>
  <c r="E45" i="11"/>
  <c r="X45" i="11"/>
  <c r="T45" i="11"/>
  <c r="P45" i="11"/>
  <c r="L45" i="11"/>
  <c r="H45" i="11"/>
  <c r="D45" i="11"/>
  <c r="O45" i="11"/>
  <c r="AA45" i="11"/>
  <c r="K45" i="11"/>
  <c r="W45" i="11"/>
  <c r="G45" i="11"/>
  <c r="Z26" i="11"/>
  <c r="BG26" i="11" s="1"/>
  <c r="CN26" i="11" s="1"/>
  <c r="V26" i="11"/>
  <c r="BC26" i="11" s="1"/>
  <c r="CJ26" i="11" s="1"/>
  <c r="R26" i="11"/>
  <c r="AY26" i="11" s="1"/>
  <c r="CF26" i="11" s="1"/>
  <c r="N26" i="11"/>
  <c r="AU26" i="11" s="1"/>
  <c r="CB26" i="11" s="1"/>
  <c r="J26" i="11"/>
  <c r="AQ26" i="11" s="1"/>
  <c r="BX26" i="11" s="1"/>
  <c r="F26" i="11"/>
  <c r="AM26" i="11" s="1"/>
  <c r="BT26" i="11" s="1"/>
  <c r="Z25" i="11"/>
  <c r="BG25" i="11" s="1"/>
  <c r="CN25" i="11" s="1"/>
  <c r="V25" i="11"/>
  <c r="BC25" i="11" s="1"/>
  <c r="CJ25" i="11" s="1"/>
  <c r="R25" i="11"/>
  <c r="AY25" i="11" s="1"/>
  <c r="CF25" i="11" s="1"/>
  <c r="N25" i="11"/>
  <c r="AU25" i="11" s="1"/>
  <c r="CB25" i="11" s="1"/>
  <c r="J25" i="11"/>
  <c r="AQ25" i="11" s="1"/>
  <c r="BX25" i="11" s="1"/>
  <c r="F25" i="11"/>
  <c r="AM25" i="11" s="1"/>
  <c r="BT25" i="11" s="1"/>
  <c r="Z24" i="11"/>
  <c r="BG24" i="11" s="1"/>
  <c r="CN24" i="11" s="1"/>
  <c r="V24" i="11"/>
  <c r="R24" i="11"/>
  <c r="AY24" i="11" s="1"/>
  <c r="CF24" i="11" s="1"/>
  <c r="N24" i="11"/>
  <c r="AU24" i="11" s="1"/>
  <c r="CB24" i="11" s="1"/>
  <c r="J24" i="11"/>
  <c r="AQ24" i="11" s="1"/>
  <c r="BX24" i="11" s="1"/>
  <c r="F24" i="11"/>
  <c r="AM24" i="11" s="1"/>
  <c r="BT24" i="11" s="1"/>
  <c r="Z23" i="11"/>
  <c r="BG23" i="11" s="1"/>
  <c r="CN23" i="11" s="1"/>
  <c r="V23" i="11"/>
  <c r="BC23" i="11" s="1"/>
  <c r="CJ23" i="11" s="1"/>
  <c r="R23" i="11"/>
  <c r="AY23" i="11" s="1"/>
  <c r="CF23" i="11" s="1"/>
  <c r="N23" i="11"/>
  <c r="AU23" i="11" s="1"/>
  <c r="CB23" i="11" s="1"/>
  <c r="J23" i="11"/>
  <c r="F23" i="11"/>
  <c r="AM23" i="11" s="1"/>
  <c r="BT23" i="11" s="1"/>
  <c r="Z22" i="11"/>
  <c r="BG22" i="11" s="1"/>
  <c r="CN22" i="11" s="1"/>
  <c r="V22" i="11"/>
  <c r="BC22" i="11" s="1"/>
  <c r="CJ22" i="11" s="1"/>
  <c r="R22" i="11"/>
  <c r="AY22" i="11" s="1"/>
  <c r="CF22" i="11" s="1"/>
  <c r="N22" i="11"/>
  <c r="AU22" i="11" s="1"/>
  <c r="CB22" i="11" s="1"/>
  <c r="J22" i="11"/>
  <c r="AQ22" i="11" s="1"/>
  <c r="BX22" i="11" s="1"/>
  <c r="F22" i="11"/>
  <c r="AM22" i="11" s="1"/>
  <c r="BT22" i="11" s="1"/>
  <c r="Z21" i="11"/>
  <c r="BG21" i="11" s="1"/>
  <c r="CN21" i="11" s="1"/>
  <c r="V21" i="11"/>
  <c r="BC21" i="11" s="1"/>
  <c r="CJ21" i="11" s="1"/>
  <c r="R21" i="11"/>
  <c r="AY21" i="11" s="1"/>
  <c r="CF21" i="11" s="1"/>
  <c r="N21" i="11"/>
  <c r="AU21" i="11" s="1"/>
  <c r="CB21" i="11" s="1"/>
  <c r="J21" i="11"/>
  <c r="F21" i="11"/>
  <c r="AM21" i="11" s="1"/>
  <c r="BT21" i="11" s="1"/>
  <c r="Z20" i="11"/>
  <c r="BG20" i="11" s="1"/>
  <c r="CN20" i="11" s="1"/>
  <c r="V20" i="11"/>
  <c r="BC20" i="11" s="1"/>
  <c r="CJ20" i="11" s="1"/>
  <c r="Y26" i="11"/>
  <c r="U26" i="11"/>
  <c r="BB26" i="11" s="1"/>
  <c r="CI26" i="11" s="1"/>
  <c r="Q26" i="11"/>
  <c r="AX26" i="11" s="1"/>
  <c r="CE26" i="11" s="1"/>
  <c r="M26" i="11"/>
  <c r="AT26" i="11" s="1"/>
  <c r="CA26" i="11" s="1"/>
  <c r="I26" i="11"/>
  <c r="AP26" i="11" s="1"/>
  <c r="BW26" i="11" s="1"/>
  <c r="E26" i="11"/>
  <c r="AL26" i="11" s="1"/>
  <c r="BS26" i="11" s="1"/>
  <c r="Y25" i="11"/>
  <c r="BF25" i="11" s="1"/>
  <c r="CM25" i="11" s="1"/>
  <c r="U25" i="11"/>
  <c r="BB25" i="11" s="1"/>
  <c r="CI25" i="11" s="1"/>
  <c r="Q25" i="11"/>
  <c r="AX25" i="11" s="1"/>
  <c r="CE25" i="11" s="1"/>
  <c r="M25" i="11"/>
  <c r="AT25" i="11" s="1"/>
  <c r="CA25" i="11" s="1"/>
  <c r="I25" i="11"/>
  <c r="AP25" i="11" s="1"/>
  <c r="BW25" i="11" s="1"/>
  <c r="E25" i="11"/>
  <c r="AL25" i="11" s="1"/>
  <c r="BS25" i="11" s="1"/>
  <c r="Y24" i="11"/>
  <c r="U24" i="11"/>
  <c r="BB24" i="11" s="1"/>
  <c r="CI24" i="11" s="1"/>
  <c r="Q24" i="11"/>
  <c r="AX24" i="11" s="1"/>
  <c r="CE24" i="11" s="1"/>
  <c r="M24" i="11"/>
  <c r="AT24" i="11" s="1"/>
  <c r="CA24" i="11" s="1"/>
  <c r="I24" i="11"/>
  <c r="AP24" i="11" s="1"/>
  <c r="BW24" i="11" s="1"/>
  <c r="E24" i="11"/>
  <c r="AL24" i="11" s="1"/>
  <c r="BS24" i="11" s="1"/>
  <c r="Y23" i="11"/>
  <c r="BF23" i="11" s="1"/>
  <c r="CM23" i="11" s="1"/>
  <c r="U23" i="11"/>
  <c r="Q23" i="11"/>
  <c r="AX23" i="11" s="1"/>
  <c r="CE23" i="11" s="1"/>
  <c r="M23" i="11"/>
  <c r="AT23" i="11" s="1"/>
  <c r="CA23" i="11" s="1"/>
  <c r="I23" i="11"/>
  <c r="AP23" i="11" s="1"/>
  <c r="BW23" i="11" s="1"/>
  <c r="E23" i="11"/>
  <c r="AL23" i="11" s="1"/>
  <c r="BS23" i="11" s="1"/>
  <c r="Y22" i="11"/>
  <c r="BF22" i="11" s="1"/>
  <c r="CM22" i="11" s="1"/>
  <c r="U22" i="11"/>
  <c r="BB22" i="11" s="1"/>
  <c r="CI22" i="11" s="1"/>
  <c r="Q22" i="11"/>
  <c r="AX22" i="11" s="1"/>
  <c r="CE22" i="11" s="1"/>
  <c r="M22" i="11"/>
  <c r="AT22" i="11" s="1"/>
  <c r="CA22" i="11" s="1"/>
  <c r="I22" i="11"/>
  <c r="AP22" i="11" s="1"/>
  <c r="BW22" i="11" s="1"/>
  <c r="E22" i="11"/>
  <c r="AL22" i="11" s="1"/>
  <c r="BS22" i="11" s="1"/>
  <c r="Y21" i="11"/>
  <c r="BF21" i="11" s="1"/>
  <c r="CM21" i="11" s="1"/>
  <c r="U21" i="11"/>
  <c r="BB21" i="11" s="1"/>
  <c r="CI21" i="11" s="1"/>
  <c r="Q21" i="11"/>
  <c r="AX21" i="11" s="1"/>
  <c r="CE21" i="11" s="1"/>
  <c r="X26" i="11"/>
  <c r="BE26" i="11" s="1"/>
  <c r="CL26" i="11" s="1"/>
  <c r="T26" i="11"/>
  <c r="BA26" i="11" s="1"/>
  <c r="CH26" i="11" s="1"/>
  <c r="P26" i="11"/>
  <c r="AW26" i="11" s="1"/>
  <c r="CD26" i="11" s="1"/>
  <c r="L26" i="11"/>
  <c r="AS26" i="11" s="1"/>
  <c r="BZ26" i="11" s="1"/>
  <c r="H26" i="11"/>
  <c r="AO26" i="11" s="1"/>
  <c r="BV26" i="11" s="1"/>
  <c r="D26" i="11"/>
  <c r="X25" i="11"/>
  <c r="BE25" i="11" s="1"/>
  <c r="CL25" i="11" s="1"/>
  <c r="T25" i="11"/>
  <c r="BA25" i="11" s="1"/>
  <c r="CH25" i="11" s="1"/>
  <c r="P25" i="11"/>
  <c r="AW25" i="11" s="1"/>
  <c r="CD25" i="11" s="1"/>
  <c r="L25" i="11"/>
  <c r="AS25" i="11" s="1"/>
  <c r="BZ25" i="11" s="1"/>
  <c r="H25" i="11"/>
  <c r="AO25" i="11" s="1"/>
  <c r="BV25" i="11" s="1"/>
  <c r="D25" i="11"/>
  <c r="X24" i="11"/>
  <c r="BE24" i="11" s="1"/>
  <c r="CL24" i="11" s="1"/>
  <c r="T24" i="11"/>
  <c r="BA24" i="11" s="1"/>
  <c r="CH24" i="11" s="1"/>
  <c r="P24" i="11"/>
  <c r="AW24" i="11" s="1"/>
  <c r="CD24" i="11" s="1"/>
  <c r="L24" i="11"/>
  <c r="AS24" i="11" s="1"/>
  <c r="BZ24" i="11" s="1"/>
  <c r="H24" i="11"/>
  <c r="AO24" i="11" s="1"/>
  <c r="BV24" i="11" s="1"/>
  <c r="D24" i="11"/>
  <c r="X23" i="11"/>
  <c r="BE23" i="11" s="1"/>
  <c r="CL23" i="11" s="1"/>
  <c r="T23" i="11"/>
  <c r="BA23" i="11" s="1"/>
  <c r="CH23" i="11" s="1"/>
  <c r="P23" i="11"/>
  <c r="AW23" i="11" s="1"/>
  <c r="CD23" i="11" s="1"/>
  <c r="L23" i="11"/>
  <c r="AS23" i="11" s="1"/>
  <c r="BZ23" i="11" s="1"/>
  <c r="H23" i="11"/>
  <c r="AO23" i="11" s="1"/>
  <c r="BV23" i="11" s="1"/>
  <c r="D23" i="11"/>
  <c r="X22" i="11"/>
  <c r="BE22" i="11" s="1"/>
  <c r="CL22" i="11" s="1"/>
  <c r="T22" i="11"/>
  <c r="BA22" i="11" s="1"/>
  <c r="CH22" i="11" s="1"/>
  <c r="O26" i="11"/>
  <c r="AV26" i="11" s="1"/>
  <c r="CC26" i="11" s="1"/>
  <c r="W25" i="11"/>
  <c r="BD25" i="11" s="1"/>
  <c r="CK25" i="11" s="1"/>
  <c r="G25" i="11"/>
  <c r="AN25" i="11" s="1"/>
  <c r="BU25" i="11" s="1"/>
  <c r="O24" i="11"/>
  <c r="AV24" i="11" s="1"/>
  <c r="CC24" i="11" s="1"/>
  <c r="W23" i="11"/>
  <c r="G23" i="11"/>
  <c r="P22" i="11"/>
  <c r="AW22" i="11" s="1"/>
  <c r="CD22" i="11" s="1"/>
  <c r="H22" i="11"/>
  <c r="AO22" i="11" s="1"/>
  <c r="BV22" i="11" s="1"/>
  <c r="X21" i="11"/>
  <c r="BE21" i="11" s="1"/>
  <c r="CL21" i="11" s="1"/>
  <c r="P21" i="11"/>
  <c r="AW21" i="11" s="1"/>
  <c r="CD21" i="11" s="1"/>
  <c r="K21" i="11"/>
  <c r="AR21" i="11" s="1"/>
  <c r="BY21" i="11" s="1"/>
  <c r="E21" i="11"/>
  <c r="AL21" i="11" s="1"/>
  <c r="BS21" i="11" s="1"/>
  <c r="X20" i="11"/>
  <c r="BE20" i="11" s="1"/>
  <c r="CL20" i="11" s="1"/>
  <c r="S20" i="11"/>
  <c r="AZ20" i="11" s="1"/>
  <c r="CG20" i="11" s="1"/>
  <c r="O20" i="11"/>
  <c r="AV20" i="11" s="1"/>
  <c r="CC20" i="11" s="1"/>
  <c r="K20" i="11"/>
  <c r="AR20" i="11" s="1"/>
  <c r="BY20" i="11" s="1"/>
  <c r="G20" i="11"/>
  <c r="AN20" i="11" s="1"/>
  <c r="BU20" i="11" s="1"/>
  <c r="AA19" i="11"/>
  <c r="BH19" i="11" s="1"/>
  <c r="CO19" i="11" s="1"/>
  <c r="W19" i="11"/>
  <c r="BD19" i="11" s="1"/>
  <c r="CK19" i="11" s="1"/>
  <c r="S19" i="11"/>
  <c r="AZ19" i="11" s="1"/>
  <c r="CG19" i="11" s="1"/>
  <c r="O19" i="11"/>
  <c r="AV19" i="11" s="1"/>
  <c r="CC19" i="11" s="1"/>
  <c r="K19" i="11"/>
  <c r="AR19" i="11" s="1"/>
  <c r="BY19" i="11" s="1"/>
  <c r="G19" i="11"/>
  <c r="AN19" i="11" s="1"/>
  <c r="BU19" i="11" s="1"/>
  <c r="AA18" i="11"/>
  <c r="BH18" i="11" s="1"/>
  <c r="CO18" i="11" s="1"/>
  <c r="W18" i="11"/>
  <c r="BD18" i="11" s="1"/>
  <c r="CK18" i="11" s="1"/>
  <c r="S18" i="11"/>
  <c r="AZ18" i="11" s="1"/>
  <c r="CG18" i="11" s="1"/>
  <c r="O18" i="11"/>
  <c r="AV18" i="11" s="1"/>
  <c r="CC18" i="11" s="1"/>
  <c r="K18" i="11"/>
  <c r="AR18" i="11" s="1"/>
  <c r="BY18" i="11" s="1"/>
  <c r="G18" i="11"/>
  <c r="AN18" i="11" s="1"/>
  <c r="BU18" i="11" s="1"/>
  <c r="AA17" i="11"/>
  <c r="BH17" i="11" s="1"/>
  <c r="CO17" i="11" s="1"/>
  <c r="W17" i="11"/>
  <c r="BD17" i="11" s="1"/>
  <c r="CK17" i="11" s="1"/>
  <c r="S17" i="11"/>
  <c r="AZ17" i="11" s="1"/>
  <c r="CG17" i="11" s="1"/>
  <c r="O17" i="11"/>
  <c r="AV17" i="11" s="1"/>
  <c r="CC17" i="11" s="1"/>
  <c r="K17" i="11"/>
  <c r="AR17" i="11" s="1"/>
  <c r="BY17" i="11" s="1"/>
  <c r="G17" i="11"/>
  <c r="AN17" i="11" s="1"/>
  <c r="BU17" i="11" s="1"/>
  <c r="AA16" i="11"/>
  <c r="BH16" i="11" s="1"/>
  <c r="CO16" i="11" s="1"/>
  <c r="W16" i="11"/>
  <c r="BD16" i="11" s="1"/>
  <c r="CK16" i="11" s="1"/>
  <c r="S16" i="11"/>
  <c r="AZ16" i="11" s="1"/>
  <c r="CG16" i="11" s="1"/>
  <c r="O16" i="11"/>
  <c r="AV16" i="11" s="1"/>
  <c r="CC16" i="11" s="1"/>
  <c r="K16" i="11"/>
  <c r="AR16" i="11" s="1"/>
  <c r="BY16" i="11" s="1"/>
  <c r="G16" i="11"/>
  <c r="AN16" i="11" s="1"/>
  <c r="BU16" i="11" s="1"/>
  <c r="AA15" i="11"/>
  <c r="BH15" i="11" s="1"/>
  <c r="CO15" i="11" s="1"/>
  <c r="W15" i="11"/>
  <c r="BD15" i="11" s="1"/>
  <c r="CK15" i="11" s="1"/>
  <c r="S15" i="11"/>
  <c r="AZ15" i="11" s="1"/>
  <c r="CG15" i="11" s="1"/>
  <c r="O15" i="11"/>
  <c r="AV15" i="11" s="1"/>
  <c r="CC15" i="11" s="1"/>
  <c r="K15" i="11"/>
  <c r="AR15" i="11" s="1"/>
  <c r="BY15" i="11" s="1"/>
  <c r="G15" i="11"/>
  <c r="AN15" i="11" s="1"/>
  <c r="BU15" i="11" s="1"/>
  <c r="AA14" i="11"/>
  <c r="W14" i="11"/>
  <c r="BD14" i="11" s="1"/>
  <c r="CK14" i="11" s="1"/>
  <c r="S14" i="11"/>
  <c r="AZ14" i="11" s="1"/>
  <c r="CG14" i="11" s="1"/>
  <c r="O14" i="11"/>
  <c r="AV14" i="11" s="1"/>
  <c r="CC14" i="11" s="1"/>
  <c r="K14" i="11"/>
  <c r="AR14" i="11" s="1"/>
  <c r="BY14" i="11" s="1"/>
  <c r="G14" i="11"/>
  <c r="AN14" i="11" s="1"/>
  <c r="BU14" i="11" s="1"/>
  <c r="AA13" i="11"/>
  <c r="W13" i="11"/>
  <c r="BD13" i="11" s="1"/>
  <c r="CK13" i="11" s="1"/>
  <c r="S13" i="11"/>
  <c r="AZ13" i="11" s="1"/>
  <c r="CG13" i="11" s="1"/>
  <c r="O13" i="11"/>
  <c r="AV13" i="11" s="1"/>
  <c r="CC13" i="11" s="1"/>
  <c r="K13" i="11"/>
  <c r="AR13" i="11" s="1"/>
  <c r="BY13" i="11" s="1"/>
  <c r="G13" i="11"/>
  <c r="AN13" i="11" s="1"/>
  <c r="BU13" i="11" s="1"/>
  <c r="AA12" i="11"/>
  <c r="BH12" i="11" s="1"/>
  <c r="CO12" i="11" s="1"/>
  <c r="W12" i="11"/>
  <c r="BD12" i="11" s="1"/>
  <c r="CK12" i="11" s="1"/>
  <c r="S12" i="11"/>
  <c r="AZ12" i="11" s="1"/>
  <c r="CG12" i="11" s="1"/>
  <c r="O12" i="11"/>
  <c r="AV12" i="11" s="1"/>
  <c r="CC12" i="11" s="1"/>
  <c r="K12" i="11"/>
  <c r="AR12" i="11" s="1"/>
  <c r="BY12" i="11" s="1"/>
  <c r="G12" i="11"/>
  <c r="AN12" i="11" s="1"/>
  <c r="BU12" i="11" s="1"/>
  <c r="AA11" i="11"/>
  <c r="BH11" i="11" s="1"/>
  <c r="CO11" i="11" s="1"/>
  <c r="W11" i="11"/>
  <c r="BD11" i="11" s="1"/>
  <c r="CK11" i="11" s="1"/>
  <c r="S11" i="11"/>
  <c r="AZ11" i="11" s="1"/>
  <c r="CG11" i="11" s="1"/>
  <c r="O11" i="11"/>
  <c r="AV11" i="11" s="1"/>
  <c r="CC11" i="11" s="1"/>
  <c r="K11" i="11"/>
  <c r="AR11" i="11" s="1"/>
  <c r="BY11" i="11" s="1"/>
  <c r="G11" i="11"/>
  <c r="AN11" i="11" s="1"/>
  <c r="BU11" i="11" s="1"/>
  <c r="AA10" i="11"/>
  <c r="BH10" i="11" s="1"/>
  <c r="CO10" i="11" s="1"/>
  <c r="W10" i="11"/>
  <c r="BD10" i="11" s="1"/>
  <c r="CK10" i="11" s="1"/>
  <c r="S10" i="11"/>
  <c r="AZ10" i="11" s="1"/>
  <c r="CG10" i="11" s="1"/>
  <c r="O10" i="11"/>
  <c r="AV10" i="11" s="1"/>
  <c r="CC10" i="11" s="1"/>
  <c r="K10" i="11"/>
  <c r="AR10" i="11" s="1"/>
  <c r="BY10" i="11" s="1"/>
  <c r="G10" i="11"/>
  <c r="AN10" i="11" s="1"/>
  <c r="BU10" i="11" s="1"/>
  <c r="AA9" i="11"/>
  <c r="BH9" i="11" s="1"/>
  <c r="CO9" i="11" s="1"/>
  <c r="W9" i="11"/>
  <c r="BD9" i="11" s="1"/>
  <c r="CK9" i="11" s="1"/>
  <c r="S9" i="11"/>
  <c r="AZ9" i="11" s="1"/>
  <c r="CG9" i="11" s="1"/>
  <c r="O9" i="11"/>
  <c r="AV9" i="11" s="1"/>
  <c r="CC9" i="11" s="1"/>
  <c r="K9" i="11"/>
  <c r="AR9" i="11" s="1"/>
  <c r="BY9" i="11" s="1"/>
  <c r="G9" i="11"/>
  <c r="AN9" i="11" s="1"/>
  <c r="BU9" i="11" s="1"/>
  <c r="AA8" i="11"/>
  <c r="BH8" i="11" s="1"/>
  <c r="CO8" i="11" s="1"/>
  <c r="W26" i="11"/>
  <c r="BD26" i="11" s="1"/>
  <c r="CK26" i="11" s="1"/>
  <c r="G26" i="11"/>
  <c r="AN26" i="11" s="1"/>
  <c r="BU26" i="11" s="1"/>
  <c r="O25" i="11"/>
  <c r="AV25" i="11" s="1"/>
  <c r="CC25" i="11" s="1"/>
  <c r="W24" i="11"/>
  <c r="BD24" i="11" s="1"/>
  <c r="CK24" i="11" s="1"/>
  <c r="G24" i="11"/>
  <c r="AN24" i="11" s="1"/>
  <c r="BU24" i="11" s="1"/>
  <c r="O23" i="11"/>
  <c r="AV23" i="11" s="1"/>
  <c r="CC23" i="11" s="1"/>
  <c r="W22" i="11"/>
  <c r="BD22" i="11" s="1"/>
  <c r="CK22" i="11" s="1"/>
  <c r="L22" i="11"/>
  <c r="AS22" i="11" s="1"/>
  <c r="BZ22" i="11" s="1"/>
  <c r="D22" i="11"/>
  <c r="T21" i="11"/>
  <c r="BA21" i="11" s="1"/>
  <c r="CH21" i="11" s="1"/>
  <c r="M21" i="11"/>
  <c r="AT21" i="11" s="1"/>
  <c r="CA21" i="11" s="1"/>
  <c r="H21" i="11"/>
  <c r="AO21" i="11" s="1"/>
  <c r="BV21" i="11" s="1"/>
  <c r="AA20" i="11"/>
  <c r="BH20" i="11" s="1"/>
  <c r="CO20" i="11" s="1"/>
  <c r="U20" i="11"/>
  <c r="BB20" i="11" s="1"/>
  <c r="CI20" i="11" s="1"/>
  <c r="Q20" i="11"/>
  <c r="AX20" i="11" s="1"/>
  <c r="CE20" i="11" s="1"/>
  <c r="M20" i="11"/>
  <c r="AT20" i="11" s="1"/>
  <c r="CA20" i="11" s="1"/>
  <c r="I20" i="11"/>
  <c r="E20" i="11"/>
  <c r="AL20" i="11" s="1"/>
  <c r="BS20" i="11" s="1"/>
  <c r="Y19" i="11"/>
  <c r="BF19" i="11" s="1"/>
  <c r="CM19" i="11" s="1"/>
  <c r="U19" i="11"/>
  <c r="BB19" i="11" s="1"/>
  <c r="CI19" i="11" s="1"/>
  <c r="Q19" i="11"/>
  <c r="AX19" i="11" s="1"/>
  <c r="CE19" i="11" s="1"/>
  <c r="M19" i="11"/>
  <c r="AT19" i="11" s="1"/>
  <c r="CA19" i="11" s="1"/>
  <c r="I19" i="11"/>
  <c r="AP19" i="11" s="1"/>
  <c r="BW19" i="11" s="1"/>
  <c r="E19" i="11"/>
  <c r="AL19" i="11" s="1"/>
  <c r="BS19" i="11" s="1"/>
  <c r="Y18" i="11"/>
  <c r="BF18" i="11" s="1"/>
  <c r="CM18" i="11" s="1"/>
  <c r="U18" i="11"/>
  <c r="BB18" i="11" s="1"/>
  <c r="CI18" i="11" s="1"/>
  <c r="Q18" i="11"/>
  <c r="AX18" i="11" s="1"/>
  <c r="CE18" i="11" s="1"/>
  <c r="M18" i="11"/>
  <c r="AT18" i="11" s="1"/>
  <c r="CA18" i="11" s="1"/>
  <c r="I18" i="11"/>
  <c r="AP18" i="11" s="1"/>
  <c r="BW18" i="11" s="1"/>
  <c r="E18" i="11"/>
  <c r="Y17" i="11"/>
  <c r="BF17" i="11" s="1"/>
  <c r="CM17" i="11" s="1"/>
  <c r="U17" i="11"/>
  <c r="BB17" i="11" s="1"/>
  <c r="CI17" i="11" s="1"/>
  <c r="Q17" i="11"/>
  <c r="AX17" i="11" s="1"/>
  <c r="CE17" i="11" s="1"/>
  <c r="M17" i="11"/>
  <c r="AT17" i="11" s="1"/>
  <c r="CA17" i="11" s="1"/>
  <c r="I17" i="11"/>
  <c r="AP17" i="11" s="1"/>
  <c r="BW17" i="11" s="1"/>
  <c r="E17" i="11"/>
  <c r="AL17" i="11" s="1"/>
  <c r="BS17" i="11" s="1"/>
  <c r="Y16" i="11"/>
  <c r="U16" i="11"/>
  <c r="BB16" i="11" s="1"/>
  <c r="CI16" i="11" s="1"/>
  <c r="Q16" i="11"/>
  <c r="AX16" i="11" s="1"/>
  <c r="CE16" i="11" s="1"/>
  <c r="M16" i="11"/>
  <c r="AT16" i="11" s="1"/>
  <c r="CA16" i="11" s="1"/>
  <c r="I16" i="11"/>
  <c r="AP16" i="11" s="1"/>
  <c r="BW16" i="11" s="1"/>
  <c r="E16" i="11"/>
  <c r="AL16" i="11" s="1"/>
  <c r="BS16" i="11" s="1"/>
  <c r="Y15" i="11"/>
  <c r="BF15" i="11" s="1"/>
  <c r="CM15" i="11" s="1"/>
  <c r="U15" i="11"/>
  <c r="BB15" i="11" s="1"/>
  <c r="CI15" i="11" s="1"/>
  <c r="Q15" i="11"/>
  <c r="AX15" i="11" s="1"/>
  <c r="CE15" i="11" s="1"/>
  <c r="M15" i="11"/>
  <c r="AT15" i="11" s="1"/>
  <c r="CA15" i="11" s="1"/>
  <c r="I15" i="11"/>
  <c r="AP15" i="11" s="1"/>
  <c r="BW15" i="11" s="1"/>
  <c r="E15" i="11"/>
  <c r="AL15" i="11" s="1"/>
  <c r="BS15" i="11" s="1"/>
  <c r="Y14" i="11"/>
  <c r="BF14" i="11" s="1"/>
  <c r="CM14" i="11" s="1"/>
  <c r="U14" i="11"/>
  <c r="BB14" i="11" s="1"/>
  <c r="CI14" i="11" s="1"/>
  <c r="Q14" i="11"/>
  <c r="AX14" i="11" s="1"/>
  <c r="CE14" i="11" s="1"/>
  <c r="M14" i="11"/>
  <c r="AT14" i="11" s="1"/>
  <c r="CA14" i="11" s="1"/>
  <c r="I14" i="11"/>
  <c r="AP14" i="11" s="1"/>
  <c r="BW14" i="11" s="1"/>
  <c r="E14" i="11"/>
  <c r="AL14" i="11" s="1"/>
  <c r="BS14" i="11" s="1"/>
  <c r="Y13" i="11"/>
  <c r="BF13" i="11" s="1"/>
  <c r="CM13" i="11" s="1"/>
  <c r="U13" i="11"/>
  <c r="BB13" i="11" s="1"/>
  <c r="CI13" i="11" s="1"/>
  <c r="Q13" i="11"/>
  <c r="AX13" i="11" s="1"/>
  <c r="CE13" i="11" s="1"/>
  <c r="M13" i="11"/>
  <c r="AT13" i="11" s="1"/>
  <c r="CA13" i="11" s="1"/>
  <c r="I13" i="11"/>
  <c r="AP13" i="11" s="1"/>
  <c r="BW13" i="11" s="1"/>
  <c r="E13" i="11"/>
  <c r="AL13" i="11" s="1"/>
  <c r="BS13" i="11" s="1"/>
  <c r="Y12" i="11"/>
  <c r="BF12" i="11" s="1"/>
  <c r="CM12" i="11" s="1"/>
  <c r="U12" i="11"/>
  <c r="BB12" i="11" s="1"/>
  <c r="CI12" i="11" s="1"/>
  <c r="Q12" i="11"/>
  <c r="AX12" i="11" s="1"/>
  <c r="CE12" i="11" s="1"/>
  <c r="M12" i="11"/>
  <c r="AT12" i="11" s="1"/>
  <c r="CA12" i="11" s="1"/>
  <c r="I12" i="11"/>
  <c r="AP12" i="11" s="1"/>
  <c r="BW12" i="11" s="1"/>
  <c r="E12" i="11"/>
  <c r="AL12" i="11" s="1"/>
  <c r="BS12" i="11" s="1"/>
  <c r="Y11" i="11"/>
  <c r="BF11" i="11" s="1"/>
  <c r="CM11" i="11" s="1"/>
  <c r="U11" i="11"/>
  <c r="BB11" i="11" s="1"/>
  <c r="CI11" i="11" s="1"/>
  <c r="Q11" i="11"/>
  <c r="AX11" i="11" s="1"/>
  <c r="CE11" i="11" s="1"/>
  <c r="M11" i="11"/>
  <c r="AT11" i="11" s="1"/>
  <c r="CA11" i="11" s="1"/>
  <c r="I11" i="11"/>
  <c r="AP11" i="11" s="1"/>
  <c r="BW11" i="11" s="1"/>
  <c r="E11" i="11"/>
  <c r="AL11" i="11" s="1"/>
  <c r="BS11" i="11" s="1"/>
  <c r="Y10" i="11"/>
  <c r="BF10" i="11" s="1"/>
  <c r="CM10" i="11" s="1"/>
  <c r="U10" i="11"/>
  <c r="BB10" i="11" s="1"/>
  <c r="CI10" i="11" s="1"/>
  <c r="Q10" i="11"/>
  <c r="AX10" i="11" s="1"/>
  <c r="CE10" i="11" s="1"/>
  <c r="M10" i="11"/>
  <c r="AT10" i="11" s="1"/>
  <c r="CA10" i="11" s="1"/>
  <c r="I10" i="11"/>
  <c r="AP10" i="11" s="1"/>
  <c r="BW10" i="11" s="1"/>
  <c r="E10" i="11"/>
  <c r="AL10" i="11" s="1"/>
  <c r="BS10" i="11" s="1"/>
  <c r="Y9" i="11"/>
  <c r="BF9" i="11" s="1"/>
  <c r="CM9" i="11" s="1"/>
  <c r="U9" i="11"/>
  <c r="BB9" i="11" s="1"/>
  <c r="CI9" i="11" s="1"/>
  <c r="Q9" i="11"/>
  <c r="AX9" i="11" s="1"/>
  <c r="CE9" i="11" s="1"/>
  <c r="M9" i="11"/>
  <c r="AT9" i="11" s="1"/>
  <c r="CA9" i="11" s="1"/>
  <c r="I9" i="11"/>
  <c r="AP9" i="11" s="1"/>
  <c r="BW9" i="11" s="1"/>
  <c r="E9" i="11"/>
  <c r="AL9" i="11" s="1"/>
  <c r="BS9" i="11" s="1"/>
  <c r="Y8" i="11"/>
  <c r="BF8" i="11" s="1"/>
  <c r="CM8" i="11" s="1"/>
  <c r="U8" i="11"/>
  <c r="BB8" i="11" s="1"/>
  <c r="CI8" i="11" s="1"/>
  <c r="G3" i="11"/>
  <c r="K3" i="11"/>
  <c r="O3" i="11"/>
  <c r="S3" i="11"/>
  <c r="W3" i="11"/>
  <c r="AA3" i="11"/>
  <c r="G4" i="11"/>
  <c r="AN4" i="11" s="1"/>
  <c r="BU4" i="11" s="1"/>
  <c r="K4" i="11"/>
  <c r="AR4" i="11" s="1"/>
  <c r="BY4" i="11" s="1"/>
  <c r="O4" i="11"/>
  <c r="AV4" i="11" s="1"/>
  <c r="CC4" i="11" s="1"/>
  <c r="S4" i="11"/>
  <c r="AZ4" i="11" s="1"/>
  <c r="CG4" i="11" s="1"/>
  <c r="W4" i="11"/>
  <c r="BD4" i="11" s="1"/>
  <c r="CK4" i="11" s="1"/>
  <c r="AA4" i="11"/>
  <c r="BH4" i="11" s="1"/>
  <c r="CO4" i="11" s="1"/>
  <c r="G5" i="11"/>
  <c r="AN5" i="11" s="1"/>
  <c r="BU5" i="11" s="1"/>
  <c r="K5" i="11"/>
  <c r="AR5" i="11" s="1"/>
  <c r="BY5" i="11" s="1"/>
  <c r="O5" i="11"/>
  <c r="AV5" i="11" s="1"/>
  <c r="CC5" i="11" s="1"/>
  <c r="S5" i="11"/>
  <c r="AZ5" i="11" s="1"/>
  <c r="CG5" i="11" s="1"/>
  <c r="W5" i="11"/>
  <c r="BD5" i="11" s="1"/>
  <c r="CK5" i="11" s="1"/>
  <c r="AA5" i="11"/>
  <c r="BH5" i="11" s="1"/>
  <c r="CO5" i="11" s="1"/>
  <c r="G6" i="11"/>
  <c r="AN6" i="11" s="1"/>
  <c r="BU6" i="11" s="1"/>
  <c r="K6" i="11"/>
  <c r="AR6" i="11" s="1"/>
  <c r="BY6" i="11" s="1"/>
  <c r="O6" i="11"/>
  <c r="AV6" i="11" s="1"/>
  <c r="CC6" i="11" s="1"/>
  <c r="S6" i="11"/>
  <c r="AZ6" i="11" s="1"/>
  <c r="CG6" i="11" s="1"/>
  <c r="W6" i="11"/>
  <c r="BD6" i="11" s="1"/>
  <c r="CK6" i="11" s="1"/>
  <c r="AA6" i="11"/>
  <c r="BH6" i="11" s="1"/>
  <c r="CO6" i="11" s="1"/>
  <c r="G7" i="11"/>
  <c r="AN7" i="11" s="1"/>
  <c r="BU7" i="11" s="1"/>
  <c r="K7" i="11"/>
  <c r="AR7" i="11" s="1"/>
  <c r="BY7" i="11" s="1"/>
  <c r="O7" i="11"/>
  <c r="AV7" i="11" s="1"/>
  <c r="CC7" i="11" s="1"/>
  <c r="S7" i="11"/>
  <c r="AZ7" i="11" s="1"/>
  <c r="CG7" i="11" s="1"/>
  <c r="W7" i="11"/>
  <c r="BD7" i="11" s="1"/>
  <c r="CK7" i="11" s="1"/>
  <c r="AA7" i="11"/>
  <c r="BH7" i="11" s="1"/>
  <c r="CO7" i="11" s="1"/>
  <c r="G8" i="11"/>
  <c r="AN8" i="11" s="1"/>
  <c r="BU8" i="11" s="1"/>
  <c r="K8" i="11"/>
  <c r="AR8" i="11" s="1"/>
  <c r="BY8" i="11" s="1"/>
  <c r="O8" i="11"/>
  <c r="AV8" i="11" s="1"/>
  <c r="CC8" i="11" s="1"/>
  <c r="S8" i="11"/>
  <c r="AZ8" i="11" s="1"/>
  <c r="CG8" i="11" s="1"/>
  <c r="X8" i="11"/>
  <c r="BE8" i="11" s="1"/>
  <c r="CL8" i="11" s="1"/>
  <c r="H9" i="11"/>
  <c r="AO9" i="11" s="1"/>
  <c r="BV9" i="11" s="1"/>
  <c r="P9" i="11"/>
  <c r="AW9" i="11" s="1"/>
  <c r="CD9" i="11" s="1"/>
  <c r="X9" i="11"/>
  <c r="BE9" i="11" s="1"/>
  <c r="CL9" i="11" s="1"/>
  <c r="H10" i="11"/>
  <c r="AO10" i="11" s="1"/>
  <c r="BV10" i="11" s="1"/>
  <c r="P10" i="11"/>
  <c r="AW10" i="11" s="1"/>
  <c r="CD10" i="11" s="1"/>
  <c r="X10" i="11"/>
  <c r="BE10" i="11" s="1"/>
  <c r="CL10" i="11" s="1"/>
  <c r="H11" i="11"/>
  <c r="AO11" i="11" s="1"/>
  <c r="BV11" i="11" s="1"/>
  <c r="P11" i="11"/>
  <c r="AW11" i="11" s="1"/>
  <c r="CD11" i="11" s="1"/>
  <c r="X11" i="11"/>
  <c r="BE11" i="11" s="1"/>
  <c r="CL11" i="11" s="1"/>
  <c r="H12" i="11"/>
  <c r="AO12" i="11" s="1"/>
  <c r="BV12" i="11" s="1"/>
  <c r="P12" i="11"/>
  <c r="AW12" i="11" s="1"/>
  <c r="CD12" i="11" s="1"/>
  <c r="X12" i="11"/>
  <c r="BE12" i="11" s="1"/>
  <c r="CL12" i="11" s="1"/>
  <c r="H13" i="11"/>
  <c r="AO13" i="11" s="1"/>
  <c r="BV13" i="11" s="1"/>
  <c r="P13" i="11"/>
  <c r="AW13" i="11" s="1"/>
  <c r="CD13" i="11" s="1"/>
  <c r="X13" i="11"/>
  <c r="BE13" i="11" s="1"/>
  <c r="CL13" i="11" s="1"/>
  <c r="H14" i="11"/>
  <c r="AO14" i="11" s="1"/>
  <c r="BV14" i="11" s="1"/>
  <c r="P14" i="11"/>
  <c r="AW14" i="11" s="1"/>
  <c r="CD14" i="11" s="1"/>
  <c r="X14" i="11"/>
  <c r="BE14" i="11" s="1"/>
  <c r="CL14" i="11" s="1"/>
  <c r="H15" i="11"/>
  <c r="AO15" i="11" s="1"/>
  <c r="BV15" i="11" s="1"/>
  <c r="P15" i="11"/>
  <c r="AW15" i="11" s="1"/>
  <c r="CD15" i="11" s="1"/>
  <c r="X15" i="11"/>
  <c r="BE15" i="11" s="1"/>
  <c r="CL15" i="11" s="1"/>
  <c r="H16" i="11"/>
  <c r="AO16" i="11" s="1"/>
  <c r="BV16" i="11" s="1"/>
  <c r="P16" i="11"/>
  <c r="AW16" i="11" s="1"/>
  <c r="CD16" i="11" s="1"/>
  <c r="X16" i="11"/>
  <c r="BE16" i="11" s="1"/>
  <c r="CL16" i="11" s="1"/>
  <c r="H17" i="11"/>
  <c r="AO17" i="11" s="1"/>
  <c r="BV17" i="11" s="1"/>
  <c r="P17" i="11"/>
  <c r="AW17" i="11" s="1"/>
  <c r="CD17" i="11" s="1"/>
  <c r="X17" i="11"/>
  <c r="BE17" i="11" s="1"/>
  <c r="CL17" i="11" s="1"/>
  <c r="H18" i="11"/>
  <c r="AO18" i="11" s="1"/>
  <c r="BV18" i="11" s="1"/>
  <c r="P18" i="11"/>
  <c r="AW18" i="11" s="1"/>
  <c r="CD18" i="11" s="1"/>
  <c r="X18" i="11"/>
  <c r="BE18" i="11" s="1"/>
  <c r="CL18" i="11" s="1"/>
  <c r="H19" i="11"/>
  <c r="AO19" i="11" s="1"/>
  <c r="BV19" i="11" s="1"/>
  <c r="P19" i="11"/>
  <c r="AW19" i="11" s="1"/>
  <c r="CD19" i="11" s="1"/>
  <c r="X19" i="11"/>
  <c r="BE19" i="11" s="1"/>
  <c r="CL19" i="11" s="1"/>
  <c r="H20" i="11"/>
  <c r="AO20" i="11" s="1"/>
  <c r="BV20" i="11" s="1"/>
  <c r="P20" i="11"/>
  <c r="AW20" i="11" s="1"/>
  <c r="CD20" i="11" s="1"/>
  <c r="Y20" i="11"/>
  <c r="BF20" i="11" s="1"/>
  <c r="CM20" i="11" s="1"/>
  <c r="L21" i="11"/>
  <c r="AS21" i="11" s="1"/>
  <c r="BZ21" i="11" s="1"/>
  <c r="AA21" i="11"/>
  <c r="BH21" i="11" s="1"/>
  <c r="CO21" i="11" s="1"/>
  <c r="S22" i="11"/>
  <c r="AZ22" i="11" s="1"/>
  <c r="CG22" i="11" s="1"/>
  <c r="AA23" i="11"/>
  <c r="BH23" i="11" s="1"/>
  <c r="CO23" i="11" s="1"/>
  <c r="K25" i="11"/>
  <c r="AR25" i="11" s="1"/>
  <c r="BY25" i="11" s="1"/>
  <c r="S26" i="11"/>
  <c r="AZ26" i="11" s="1"/>
  <c r="CG26" i="11" s="1"/>
  <c r="S45" i="11"/>
  <c r="D3" i="11"/>
  <c r="H3" i="11"/>
  <c r="L3" i="11"/>
  <c r="P3" i="11"/>
  <c r="T3" i="11"/>
  <c r="X3" i="11"/>
  <c r="D4" i="11"/>
  <c r="H4" i="11"/>
  <c r="AO4" i="11" s="1"/>
  <c r="BV4" i="11" s="1"/>
  <c r="L4" i="11"/>
  <c r="AS4" i="11" s="1"/>
  <c r="BZ4" i="11" s="1"/>
  <c r="P4" i="11"/>
  <c r="AW4" i="11" s="1"/>
  <c r="CD4" i="11" s="1"/>
  <c r="T4" i="11"/>
  <c r="BA4" i="11" s="1"/>
  <c r="CH4" i="11" s="1"/>
  <c r="X4" i="11"/>
  <c r="BE4" i="11" s="1"/>
  <c r="CL4" i="11" s="1"/>
  <c r="D5" i="11"/>
  <c r="H5" i="11"/>
  <c r="AO5" i="11" s="1"/>
  <c r="BV5" i="11" s="1"/>
  <c r="L5" i="11"/>
  <c r="AS5" i="11" s="1"/>
  <c r="BZ5" i="11" s="1"/>
  <c r="P5" i="11"/>
  <c r="AW5" i="11" s="1"/>
  <c r="CD5" i="11" s="1"/>
  <c r="T5" i="11"/>
  <c r="BA5" i="11" s="1"/>
  <c r="CH5" i="11" s="1"/>
  <c r="X5" i="11"/>
  <c r="BE5" i="11" s="1"/>
  <c r="CL5" i="11" s="1"/>
  <c r="D6" i="11"/>
  <c r="H6" i="11"/>
  <c r="AO6" i="11" s="1"/>
  <c r="BV6" i="11" s="1"/>
  <c r="L6" i="11"/>
  <c r="AS6" i="11" s="1"/>
  <c r="BZ6" i="11" s="1"/>
  <c r="P6" i="11"/>
  <c r="AW6" i="11" s="1"/>
  <c r="CD6" i="11" s="1"/>
  <c r="T6" i="11"/>
  <c r="BA6" i="11" s="1"/>
  <c r="CH6" i="11" s="1"/>
  <c r="X6" i="11"/>
  <c r="BE6" i="11" s="1"/>
  <c r="CL6" i="11" s="1"/>
  <c r="D7" i="11"/>
  <c r="H7" i="11"/>
  <c r="AO7" i="11" s="1"/>
  <c r="BV7" i="11" s="1"/>
  <c r="L7" i="11"/>
  <c r="AS7" i="11" s="1"/>
  <c r="BZ7" i="11" s="1"/>
  <c r="P7" i="11"/>
  <c r="AW7" i="11" s="1"/>
  <c r="CD7" i="11" s="1"/>
  <c r="T7" i="11"/>
  <c r="BA7" i="11" s="1"/>
  <c r="CH7" i="11" s="1"/>
  <c r="X7" i="11"/>
  <c r="BE7" i="11" s="1"/>
  <c r="CL7" i="11" s="1"/>
  <c r="D8" i="11"/>
  <c r="H8" i="11"/>
  <c r="AO8" i="11" s="1"/>
  <c r="BV8" i="11" s="1"/>
  <c r="L8" i="11"/>
  <c r="AS8" i="11" s="1"/>
  <c r="BZ8" i="11" s="1"/>
  <c r="P8" i="11"/>
  <c r="AW8" i="11" s="1"/>
  <c r="CD8" i="11" s="1"/>
  <c r="T8" i="11"/>
  <c r="BA8" i="11" s="1"/>
  <c r="CH8" i="11" s="1"/>
  <c r="Z8" i="11"/>
  <c r="BG8" i="11" s="1"/>
  <c r="CN8" i="11" s="1"/>
  <c r="J9" i="11"/>
  <c r="AQ9" i="11" s="1"/>
  <c r="BX9" i="11" s="1"/>
  <c r="R9" i="11"/>
  <c r="AY9" i="11" s="1"/>
  <c r="CF9" i="11" s="1"/>
  <c r="Z9" i="11"/>
  <c r="BG9" i="11" s="1"/>
  <c r="CN9" i="11" s="1"/>
  <c r="J10" i="11"/>
  <c r="AQ10" i="11" s="1"/>
  <c r="BX10" i="11" s="1"/>
  <c r="R10" i="11"/>
  <c r="AY10" i="11" s="1"/>
  <c r="CF10" i="11" s="1"/>
  <c r="Z10" i="11"/>
  <c r="BG10" i="11" s="1"/>
  <c r="CN10" i="11" s="1"/>
  <c r="J11" i="11"/>
  <c r="AQ11" i="11" s="1"/>
  <c r="BX11" i="11" s="1"/>
  <c r="R11" i="11"/>
  <c r="AY11" i="11" s="1"/>
  <c r="CF11" i="11" s="1"/>
  <c r="Z11" i="11"/>
  <c r="BG11" i="11" s="1"/>
  <c r="CN11" i="11" s="1"/>
  <c r="J12" i="11"/>
  <c r="AQ12" i="11" s="1"/>
  <c r="BX12" i="11" s="1"/>
  <c r="R12" i="11"/>
  <c r="AY12" i="11" s="1"/>
  <c r="CF12" i="11" s="1"/>
  <c r="Z12" i="11"/>
  <c r="BG12" i="11" s="1"/>
  <c r="CN12" i="11" s="1"/>
  <c r="J13" i="11"/>
  <c r="AQ13" i="11" s="1"/>
  <c r="BX13" i="11" s="1"/>
  <c r="R13" i="11"/>
  <c r="AY13" i="11" s="1"/>
  <c r="CF13" i="11" s="1"/>
  <c r="Z13" i="11"/>
  <c r="BG13" i="11" s="1"/>
  <c r="CN13" i="11" s="1"/>
  <c r="J14" i="11"/>
  <c r="AQ14" i="11" s="1"/>
  <c r="BX14" i="11" s="1"/>
  <c r="R14" i="11"/>
  <c r="AY14" i="11" s="1"/>
  <c r="CF14" i="11" s="1"/>
  <c r="Z14" i="11"/>
  <c r="BG14" i="11" s="1"/>
  <c r="CN14" i="11" s="1"/>
  <c r="J15" i="11"/>
  <c r="AQ15" i="11" s="1"/>
  <c r="BX15" i="11" s="1"/>
  <c r="R15" i="11"/>
  <c r="AY15" i="11" s="1"/>
  <c r="CF15" i="11" s="1"/>
  <c r="Z15" i="11"/>
  <c r="BG15" i="11" s="1"/>
  <c r="CN15" i="11" s="1"/>
  <c r="J16" i="11"/>
  <c r="AQ16" i="11" s="1"/>
  <c r="BX16" i="11" s="1"/>
  <c r="R16" i="11"/>
  <c r="AY16" i="11" s="1"/>
  <c r="CF16" i="11" s="1"/>
  <c r="Z16" i="11"/>
  <c r="BG16" i="11" s="1"/>
  <c r="CN16" i="11" s="1"/>
  <c r="J17" i="11"/>
  <c r="AQ17" i="11" s="1"/>
  <c r="BX17" i="11" s="1"/>
  <c r="R17" i="11"/>
  <c r="AY17" i="11" s="1"/>
  <c r="CF17" i="11" s="1"/>
  <c r="Z17" i="11"/>
  <c r="BG17" i="11" s="1"/>
  <c r="CN17" i="11" s="1"/>
  <c r="J18" i="11"/>
  <c r="AQ18" i="11" s="1"/>
  <c r="BX18" i="11" s="1"/>
  <c r="R18" i="11"/>
  <c r="AY18" i="11" s="1"/>
  <c r="CF18" i="11" s="1"/>
  <c r="Z18" i="11"/>
  <c r="BG18" i="11" s="1"/>
  <c r="CN18" i="11" s="1"/>
  <c r="J19" i="11"/>
  <c r="AQ19" i="11" s="1"/>
  <c r="BX19" i="11" s="1"/>
  <c r="R19" i="11"/>
  <c r="AY19" i="11" s="1"/>
  <c r="CF19" i="11" s="1"/>
  <c r="Z19" i="11"/>
  <c r="BG19" i="11" s="1"/>
  <c r="CN19" i="11" s="1"/>
  <c r="J20" i="11"/>
  <c r="AQ20" i="11" s="1"/>
  <c r="BX20" i="11" s="1"/>
  <c r="R20" i="11"/>
  <c r="AY20" i="11" s="1"/>
  <c r="CF20" i="11" s="1"/>
  <c r="D21" i="11"/>
  <c r="O21" i="11"/>
  <c r="AV21" i="11" s="1"/>
  <c r="CC21" i="11" s="1"/>
  <c r="G22" i="11"/>
  <c r="AN22" i="11" s="1"/>
  <c r="BU22" i="11" s="1"/>
  <c r="AA22" i="11"/>
  <c r="BH22" i="11" s="1"/>
  <c r="CO22" i="11" s="1"/>
  <c r="K24" i="11"/>
  <c r="AR24" i="11" s="1"/>
  <c r="BY24" i="11" s="1"/>
  <c r="S25" i="11"/>
  <c r="AZ25" i="11" s="1"/>
  <c r="CG25" i="11" s="1"/>
  <c r="AA26" i="11"/>
  <c r="BH26" i="11" s="1"/>
  <c r="CO26" i="11" s="1"/>
  <c r="G32" i="11"/>
  <c r="AN32" i="11" s="1"/>
  <c r="BU32" i="11" s="1"/>
  <c r="K32" i="11"/>
  <c r="AR32" i="11" s="1"/>
  <c r="BY32" i="11" s="1"/>
  <c r="O32" i="11"/>
  <c r="AV32" i="11" s="1"/>
  <c r="CC32" i="11" s="1"/>
  <c r="S32" i="11"/>
  <c r="AZ32" i="11" s="1"/>
  <c r="CG32" i="11" s="1"/>
  <c r="W32" i="11"/>
  <c r="BD32" i="11" s="1"/>
  <c r="CK32" i="11" s="1"/>
  <c r="AA32" i="11"/>
  <c r="BH32" i="11" s="1"/>
  <c r="CO32" i="11" s="1"/>
  <c r="G38" i="11"/>
  <c r="AN38" i="11" s="1"/>
  <c r="K38" i="11"/>
  <c r="AR38" i="11" s="1"/>
  <c r="O38" i="11"/>
  <c r="AV38" i="11" s="1"/>
  <c r="S38" i="11"/>
  <c r="AZ38" i="11" s="1"/>
  <c r="W38" i="11"/>
  <c r="BD38" i="11" s="1"/>
  <c r="F39" i="11"/>
  <c r="AM39" i="11" s="1"/>
  <c r="BT39" i="11" s="1"/>
  <c r="J39" i="11"/>
  <c r="AQ39" i="11" s="1"/>
  <c r="BX39" i="11" s="1"/>
  <c r="N39" i="11"/>
  <c r="AU39" i="11" s="1"/>
  <c r="CB39" i="11" s="1"/>
  <c r="R39" i="11"/>
  <c r="AY39" i="11" s="1"/>
  <c r="CF39" i="11" s="1"/>
  <c r="V39" i="11"/>
  <c r="BC39" i="11" s="1"/>
  <c r="CJ39" i="11" s="1"/>
  <c r="Z39" i="11"/>
  <c r="BG39" i="11" s="1"/>
  <c r="CN39" i="11" s="1"/>
  <c r="E40" i="11"/>
  <c r="AL40" i="11" s="1"/>
  <c r="BS40" i="11" s="1"/>
  <c r="I40" i="11"/>
  <c r="AP40" i="11" s="1"/>
  <c r="BW40" i="11" s="1"/>
  <c r="M40" i="11"/>
  <c r="AT40" i="11" s="1"/>
  <c r="CA40" i="11" s="1"/>
  <c r="Q40" i="11"/>
  <c r="AX40" i="11" s="1"/>
  <c r="CE40" i="11" s="1"/>
  <c r="U40" i="11"/>
  <c r="BB40" i="11" s="1"/>
  <c r="CI40" i="11" s="1"/>
  <c r="Y40" i="11"/>
  <c r="BF40" i="11" s="1"/>
  <c r="CM40" i="11" s="1"/>
  <c r="BU45" i="11"/>
  <c r="BY45" i="11"/>
  <c r="CC45" i="11"/>
  <c r="CG45" i="11"/>
  <c r="CK45" i="11"/>
  <c r="CO45" i="11"/>
  <c r="BU46" i="11"/>
  <c r="BY46" i="11"/>
  <c r="CC46" i="11"/>
  <c r="CG46" i="11"/>
  <c r="CK46" i="11"/>
  <c r="CO46" i="11"/>
  <c r="BU47" i="11"/>
  <c r="BY47" i="11"/>
  <c r="CC47" i="11"/>
  <c r="CG47" i="11"/>
  <c r="CK47" i="11"/>
  <c r="CO47" i="11"/>
  <c r="BU48" i="11"/>
  <c r="BY48" i="11"/>
  <c r="CC48" i="11"/>
  <c r="CG48" i="11"/>
  <c r="CK48" i="11"/>
  <c r="CO48" i="11"/>
  <c r="CR45" i="11"/>
  <c r="CR46" i="11"/>
  <c r="CR47" i="11"/>
  <c r="CR48" i="11"/>
  <c r="CT46" i="11"/>
  <c r="D32" i="11"/>
  <c r="AK32" i="11" s="1"/>
  <c r="BR32" i="11" s="1"/>
  <c r="H32" i="11"/>
  <c r="AO32" i="11" s="1"/>
  <c r="BV32" i="11" s="1"/>
  <c r="L32" i="11"/>
  <c r="AS32" i="11" s="1"/>
  <c r="BZ32" i="11" s="1"/>
  <c r="P32" i="11"/>
  <c r="AW32" i="11" s="1"/>
  <c r="CD32" i="11" s="1"/>
  <c r="T32" i="11"/>
  <c r="BA32" i="11" s="1"/>
  <c r="CH32" i="11" s="1"/>
  <c r="X32" i="11"/>
  <c r="BE32" i="11" s="1"/>
  <c r="CL32" i="11" s="1"/>
  <c r="G39" i="11"/>
  <c r="AN39" i="11" s="1"/>
  <c r="BU39" i="11" s="1"/>
  <c r="K39" i="11"/>
  <c r="AR39" i="11" s="1"/>
  <c r="BY39" i="11" s="1"/>
  <c r="O39" i="11"/>
  <c r="AV39" i="11" s="1"/>
  <c r="CC39" i="11" s="1"/>
  <c r="S39" i="11"/>
  <c r="AZ39" i="11" s="1"/>
  <c r="CG39" i="11" s="1"/>
  <c r="W39" i="11"/>
  <c r="BD39" i="11" s="1"/>
  <c r="CK39" i="11" s="1"/>
  <c r="F40" i="11"/>
  <c r="AM40" i="11" s="1"/>
  <c r="J40" i="11"/>
  <c r="AQ40" i="11" s="1"/>
  <c r="BX40" i="11" s="1"/>
  <c r="N40" i="11"/>
  <c r="AU40" i="11" s="1"/>
  <c r="CB40" i="11" s="1"/>
  <c r="R40" i="11"/>
  <c r="AY40" i="11" s="1"/>
  <c r="CF40" i="11" s="1"/>
  <c r="V40" i="11"/>
  <c r="BC40" i="11" s="1"/>
  <c r="CJ40" i="11" s="1"/>
  <c r="Z40" i="11"/>
  <c r="BG40" i="11" s="1"/>
  <c r="CN40" i="11" s="1"/>
  <c r="CH47" i="11"/>
  <c r="CL47" i="11"/>
  <c r="BR48" i="11"/>
  <c r="BV48" i="11"/>
  <c r="BZ48" i="11"/>
  <c r="CD48" i="11"/>
  <c r="CH48" i="11"/>
  <c r="CL48" i="11"/>
  <c r="CS45" i="11"/>
  <c r="CS46" i="11"/>
  <c r="CS47" i="11"/>
  <c r="CT47" i="11"/>
  <c r="E32" i="11"/>
  <c r="AL32" i="11" s="1"/>
  <c r="BS32" i="11" s="1"/>
  <c r="I32" i="11"/>
  <c r="AP32" i="11" s="1"/>
  <c r="BW32" i="11" s="1"/>
  <c r="M32" i="11"/>
  <c r="AT32" i="11" s="1"/>
  <c r="CA32" i="11" s="1"/>
  <c r="Q32" i="11"/>
  <c r="AX32" i="11" s="1"/>
  <c r="CE32" i="11" s="1"/>
  <c r="U32" i="11"/>
  <c r="BB32" i="11" s="1"/>
  <c r="CI32" i="11" s="1"/>
  <c r="G40" i="11"/>
  <c r="AN40" i="11" s="1"/>
  <c r="BU40" i="11" s="1"/>
  <c r="K40" i="11"/>
  <c r="AR40" i="11" s="1"/>
  <c r="BY40" i="11" s="1"/>
  <c r="O40" i="11"/>
  <c r="AV40" i="11" s="1"/>
  <c r="CC40" i="11" s="1"/>
  <c r="S40" i="11"/>
  <c r="AZ40" i="11" s="1"/>
  <c r="CG40" i="11" s="1"/>
  <c r="W40" i="11"/>
  <c r="BD40" i="11" s="1"/>
  <c r="CK40" i="11" s="1"/>
  <c r="CM47" i="11"/>
  <c r="BS48" i="11"/>
  <c r="BW48" i="11"/>
  <c r="CA48" i="11"/>
  <c r="CE48" i="11"/>
  <c r="CI48" i="11"/>
  <c r="BW3" i="11"/>
  <c r="BT3" i="11"/>
  <c r="AK16" i="11"/>
  <c r="BF3" i="11"/>
  <c r="BC24" i="11"/>
  <c r="CJ24" i="11" s="1"/>
  <c r="AQ23" i="11"/>
  <c r="BX23" i="11" s="1"/>
  <c r="AQ21" i="11"/>
  <c r="BX21" i="11" s="1"/>
  <c r="BF26" i="11"/>
  <c r="CM26" i="11" s="1"/>
  <c r="BF24" i="11"/>
  <c r="CM24" i="11" s="1"/>
  <c r="BB23" i="11"/>
  <c r="CI23" i="11" s="1"/>
  <c r="AP20" i="11"/>
  <c r="BW20" i="11" s="1"/>
  <c r="AL18" i="11"/>
  <c r="BS18" i="11" s="1"/>
  <c r="BF16" i="11"/>
  <c r="CM16" i="11" s="1"/>
  <c r="BH13" i="11"/>
  <c r="CO13" i="11" s="1"/>
  <c r="BH14" i="11"/>
  <c r="CO14" i="11" s="1"/>
  <c r="BA19" i="11"/>
  <c r="CH19" i="11" s="1"/>
  <c r="AS20" i="11"/>
  <c r="BZ20" i="11" s="1"/>
  <c r="AK18" i="11"/>
  <c r="AX3" i="11"/>
  <c r="BA9" i="11"/>
  <c r="CH9" i="11" s="1"/>
  <c r="AS10" i="11"/>
  <c r="BZ10" i="11" s="1"/>
  <c r="BA10" i="11"/>
  <c r="CH10" i="11" s="1"/>
  <c r="BA12" i="11"/>
  <c r="CH12" i="11" s="1"/>
  <c r="AS13" i="11"/>
  <c r="BZ13" i="11" s="1"/>
  <c r="BA13" i="11"/>
  <c r="CH13" i="11" s="1"/>
  <c r="AS14" i="11"/>
  <c r="BZ14" i="11" s="1"/>
  <c r="BA15" i="11"/>
  <c r="CH15" i="11" s="1"/>
  <c r="AS16" i="11"/>
  <c r="BZ16" i="11" s="1"/>
  <c r="AN21" i="11"/>
  <c r="BU21" i="11" s="1"/>
  <c r="AN23" i="11"/>
  <c r="BU23" i="11" s="1"/>
  <c r="BD23" i="11"/>
  <c r="CK23" i="11" s="1"/>
  <c r="AL3" i="11"/>
  <c r="AT3" i="11"/>
  <c r="AO38" i="11"/>
  <c r="BF32" i="11"/>
  <c r="CM32" i="11" s="1"/>
  <c r="BG38" i="11"/>
  <c r="BC38" i="11"/>
  <c r="AY38" i="11"/>
  <c r="AU38" i="11"/>
  <c r="AQ38" i="11"/>
  <c r="AX38" i="11"/>
  <c r="AT38" i="11"/>
  <c r="AP38" i="11"/>
  <c r="BA38" i="11"/>
  <c r="AS38" i="11"/>
  <c r="BH38" i="11"/>
  <c r="AW38" i="11"/>
  <c r="T35" i="11"/>
  <c r="BA35" i="11" s="1"/>
  <c r="CH35" i="11" s="1"/>
  <c r="V37" i="11"/>
  <c r="BC37" i="11" s="1"/>
  <c r="CJ37" i="11" s="1"/>
  <c r="Q33" i="11"/>
  <c r="AX33" i="11" s="1"/>
  <c r="CE33" i="11" s="1"/>
  <c r="U36" i="11"/>
  <c r="BB36" i="11" s="1"/>
  <c r="CI36" i="11" s="1"/>
  <c r="E3" i="10"/>
  <c r="AL3" i="10" s="1"/>
  <c r="I3" i="10"/>
  <c r="AP3" i="10" s="1"/>
  <c r="BW3" i="10" s="1"/>
  <c r="M3" i="10"/>
  <c r="Q3" i="10"/>
  <c r="AX3" i="10" s="1"/>
  <c r="U3" i="10"/>
  <c r="BB3" i="10" s="1"/>
  <c r="Y3" i="10"/>
  <c r="BF3" i="10" s="1"/>
  <c r="CM3" i="10" s="1"/>
  <c r="E4" i="10"/>
  <c r="AL4" i="10" s="1"/>
  <c r="BS4" i="10" s="1"/>
  <c r="I4" i="10"/>
  <c r="AP4" i="10" s="1"/>
  <c r="BW4" i="10" s="1"/>
  <c r="M4" i="10"/>
  <c r="AT4" i="10" s="1"/>
  <c r="CA4" i="10" s="1"/>
  <c r="Q4" i="10"/>
  <c r="AX4" i="10" s="1"/>
  <c r="CE4" i="10" s="1"/>
  <c r="U4" i="10"/>
  <c r="BB4" i="10" s="1"/>
  <c r="CI4" i="10" s="1"/>
  <c r="Y4" i="10"/>
  <c r="BF4" i="10" s="1"/>
  <c r="CM4" i="10" s="1"/>
  <c r="E5" i="10"/>
  <c r="AL5" i="10" s="1"/>
  <c r="BS5" i="10" s="1"/>
  <c r="I5" i="10"/>
  <c r="AP5" i="10" s="1"/>
  <c r="BW5" i="10" s="1"/>
  <c r="M5" i="10"/>
  <c r="AT5" i="10" s="1"/>
  <c r="CA5" i="10" s="1"/>
  <c r="Q5" i="10"/>
  <c r="AX5" i="10" s="1"/>
  <c r="CE5" i="10" s="1"/>
  <c r="U5" i="10"/>
  <c r="BB5" i="10" s="1"/>
  <c r="CI5" i="10" s="1"/>
  <c r="Y5" i="10"/>
  <c r="BF5" i="10" s="1"/>
  <c r="CM5" i="10" s="1"/>
  <c r="E6" i="10"/>
  <c r="AL6" i="10" s="1"/>
  <c r="BS6" i="10" s="1"/>
  <c r="I6" i="10"/>
  <c r="AP6" i="10" s="1"/>
  <c r="BW6" i="10" s="1"/>
  <c r="M6" i="10"/>
  <c r="AT6" i="10" s="1"/>
  <c r="CA6" i="10" s="1"/>
  <c r="Q6" i="10"/>
  <c r="AX6" i="10" s="1"/>
  <c r="CE6" i="10" s="1"/>
  <c r="U6" i="10"/>
  <c r="BB6" i="10" s="1"/>
  <c r="CI6" i="10" s="1"/>
  <c r="Y6" i="10"/>
  <c r="BF6" i="10" s="1"/>
  <c r="CM6" i="10" s="1"/>
  <c r="E7" i="10"/>
  <c r="AL7" i="10" s="1"/>
  <c r="BS7" i="10" s="1"/>
  <c r="I7" i="10"/>
  <c r="AP7" i="10" s="1"/>
  <c r="BW7" i="10" s="1"/>
  <c r="M7" i="10"/>
  <c r="AT7" i="10" s="1"/>
  <c r="CA7" i="10" s="1"/>
  <c r="R7" i="10"/>
  <c r="AY7" i="10" s="1"/>
  <c r="CF7" i="10" s="1"/>
  <c r="W7" i="10"/>
  <c r="BD7" i="10" s="1"/>
  <c r="CK7" i="10" s="1"/>
  <c r="E8" i="10"/>
  <c r="AL8" i="10" s="1"/>
  <c r="BS8" i="10" s="1"/>
  <c r="J8" i="10"/>
  <c r="AQ8" i="10" s="1"/>
  <c r="BX8" i="10" s="1"/>
  <c r="O8" i="10"/>
  <c r="AV8" i="10" s="1"/>
  <c r="CC8" i="10" s="1"/>
  <c r="U8" i="10"/>
  <c r="BB8" i="10" s="1"/>
  <c r="CI8" i="10" s="1"/>
  <c r="Z8" i="10"/>
  <c r="BG8" i="10" s="1"/>
  <c r="CN8" i="10" s="1"/>
  <c r="I9" i="10"/>
  <c r="AP9" i="10" s="1"/>
  <c r="BW9" i="10" s="1"/>
  <c r="Q9" i="10"/>
  <c r="AX9" i="10" s="1"/>
  <c r="CE9" i="10" s="1"/>
  <c r="Y9" i="10"/>
  <c r="BF9" i="10" s="1"/>
  <c r="CM9" i="10" s="1"/>
  <c r="I10" i="10"/>
  <c r="AP10" i="10" s="1"/>
  <c r="BW10" i="10" s="1"/>
  <c r="Q10" i="10"/>
  <c r="AX10" i="10" s="1"/>
  <c r="CE10" i="10" s="1"/>
  <c r="Y10" i="10"/>
  <c r="BF10" i="10" s="1"/>
  <c r="CM10" i="10" s="1"/>
  <c r="I11" i="10"/>
  <c r="AP11" i="10" s="1"/>
  <c r="BW11" i="10" s="1"/>
  <c r="Q11" i="10"/>
  <c r="AX11" i="10" s="1"/>
  <c r="CE11" i="10" s="1"/>
  <c r="Y11" i="10"/>
  <c r="BF11" i="10" s="1"/>
  <c r="CM11" i="10" s="1"/>
  <c r="I12" i="10"/>
  <c r="AP12" i="10" s="1"/>
  <c r="BW12" i="10" s="1"/>
  <c r="Q12" i="10"/>
  <c r="AX12" i="10" s="1"/>
  <c r="CE12" i="10" s="1"/>
  <c r="Y12" i="10"/>
  <c r="BF12" i="10" s="1"/>
  <c r="CM12" i="10" s="1"/>
  <c r="I13" i="10"/>
  <c r="AP13" i="10" s="1"/>
  <c r="BW13" i="10" s="1"/>
  <c r="Q13" i="10"/>
  <c r="AX13" i="10" s="1"/>
  <c r="CE13" i="10" s="1"/>
  <c r="Y13" i="10"/>
  <c r="BF13" i="10" s="1"/>
  <c r="CM13" i="10" s="1"/>
  <c r="I14" i="10"/>
  <c r="AP14" i="10" s="1"/>
  <c r="BW14" i="10" s="1"/>
  <c r="Q14" i="10"/>
  <c r="AX14" i="10" s="1"/>
  <c r="CE14" i="10" s="1"/>
  <c r="Y14" i="10"/>
  <c r="BF14" i="10" s="1"/>
  <c r="CM14" i="10" s="1"/>
  <c r="I15" i="10"/>
  <c r="AP15" i="10" s="1"/>
  <c r="BW15" i="10" s="1"/>
  <c r="Q15" i="10"/>
  <c r="AX15" i="10" s="1"/>
  <c r="CE15" i="10" s="1"/>
  <c r="Y15" i="10"/>
  <c r="BF15" i="10" s="1"/>
  <c r="CM15" i="10" s="1"/>
  <c r="I16" i="10"/>
  <c r="AP16" i="10" s="1"/>
  <c r="BW16" i="10" s="1"/>
  <c r="Q16" i="10"/>
  <c r="AX16" i="10" s="1"/>
  <c r="CE16" i="10" s="1"/>
  <c r="Y16" i="10"/>
  <c r="BF16" i="10" s="1"/>
  <c r="CM16" i="10" s="1"/>
  <c r="I17" i="10"/>
  <c r="AP17" i="10" s="1"/>
  <c r="BW17" i="10" s="1"/>
  <c r="Q17" i="10"/>
  <c r="AX17" i="10" s="1"/>
  <c r="CE17" i="10" s="1"/>
  <c r="Y17" i="10"/>
  <c r="BF17" i="10" s="1"/>
  <c r="CM17" i="10" s="1"/>
  <c r="I18" i="10"/>
  <c r="AP18" i="10" s="1"/>
  <c r="BW18" i="10" s="1"/>
  <c r="Q18" i="10"/>
  <c r="Y18" i="10"/>
  <c r="BF18" i="10" s="1"/>
  <c r="CM18" i="10" s="1"/>
  <c r="I19" i="10"/>
  <c r="AP19" i="10" s="1"/>
  <c r="BW19" i="10" s="1"/>
  <c r="Q19" i="10"/>
  <c r="Y19" i="10"/>
  <c r="BF19" i="10" s="1"/>
  <c r="CM19" i="10" s="1"/>
  <c r="I20" i="10"/>
  <c r="AP20" i="10" s="1"/>
  <c r="BW20" i="10" s="1"/>
  <c r="Q20" i="10"/>
  <c r="AX20" i="10" s="1"/>
  <c r="CE20" i="10" s="1"/>
  <c r="AA20" i="10"/>
  <c r="S21" i="10"/>
  <c r="AZ21" i="10" s="1"/>
  <c r="CG21" i="10" s="1"/>
  <c r="K22" i="10"/>
  <c r="AR22" i="10" s="1"/>
  <c r="BY22" i="10" s="1"/>
  <c r="K23" i="10"/>
  <c r="AR23" i="10" s="1"/>
  <c r="BY23" i="10" s="1"/>
  <c r="S24" i="10"/>
  <c r="AA25" i="10"/>
  <c r="BH25" i="10" s="1"/>
  <c r="CO25" i="10" s="1"/>
  <c r="F3" i="10"/>
  <c r="J3" i="10"/>
  <c r="N3" i="10"/>
  <c r="R3" i="10"/>
  <c r="V3" i="10"/>
  <c r="Z3" i="10"/>
  <c r="F4" i="10"/>
  <c r="AM4" i="10" s="1"/>
  <c r="BT4" i="10" s="1"/>
  <c r="J4" i="10"/>
  <c r="AQ4" i="10" s="1"/>
  <c r="BX4" i="10" s="1"/>
  <c r="N4" i="10"/>
  <c r="AU4" i="10" s="1"/>
  <c r="CB4" i="10" s="1"/>
  <c r="R4" i="10"/>
  <c r="V4" i="10"/>
  <c r="BC4" i="10" s="1"/>
  <c r="CJ4" i="10" s="1"/>
  <c r="Z4" i="10"/>
  <c r="BG4" i="10" s="1"/>
  <c r="CN4" i="10" s="1"/>
  <c r="F5" i="10"/>
  <c r="AM5" i="10" s="1"/>
  <c r="BT5" i="10" s="1"/>
  <c r="J5" i="10"/>
  <c r="AQ5" i="10" s="1"/>
  <c r="BX5" i="10" s="1"/>
  <c r="N5" i="10"/>
  <c r="AU5" i="10" s="1"/>
  <c r="CB5" i="10" s="1"/>
  <c r="R5" i="10"/>
  <c r="AY5" i="10" s="1"/>
  <c r="CF5" i="10" s="1"/>
  <c r="V5" i="10"/>
  <c r="BC5" i="10" s="1"/>
  <c r="CJ5" i="10" s="1"/>
  <c r="Z5" i="10"/>
  <c r="BG5" i="10" s="1"/>
  <c r="CN5" i="10" s="1"/>
  <c r="F6" i="10"/>
  <c r="J6" i="10"/>
  <c r="N6" i="10"/>
  <c r="AU6" i="10" s="1"/>
  <c r="CB6" i="10" s="1"/>
  <c r="R6" i="10"/>
  <c r="AY6" i="10" s="1"/>
  <c r="CF6" i="10" s="1"/>
  <c r="V6" i="10"/>
  <c r="BC6" i="10" s="1"/>
  <c r="CJ6" i="10" s="1"/>
  <c r="Z6" i="10"/>
  <c r="BG6" i="10" s="1"/>
  <c r="CN6" i="10" s="1"/>
  <c r="F7" i="10"/>
  <c r="AM7" i="10" s="1"/>
  <c r="BT7" i="10" s="1"/>
  <c r="J7" i="10"/>
  <c r="AQ7" i="10" s="1"/>
  <c r="BX7" i="10" s="1"/>
  <c r="N7" i="10"/>
  <c r="AU7" i="10" s="1"/>
  <c r="CB7" i="10" s="1"/>
  <c r="S7" i="10"/>
  <c r="Y7" i="10"/>
  <c r="BF7" i="10" s="1"/>
  <c r="CM7" i="10" s="1"/>
  <c r="F8" i="10"/>
  <c r="AM8" i="10" s="1"/>
  <c r="BT8" i="10" s="1"/>
  <c r="K8" i="10"/>
  <c r="Q8" i="10"/>
  <c r="AX8" i="10" s="1"/>
  <c r="CE8" i="10" s="1"/>
  <c r="V8" i="10"/>
  <c r="BC8" i="10" s="1"/>
  <c r="CJ8" i="10" s="1"/>
  <c r="AA8" i="10"/>
  <c r="BH8" i="10" s="1"/>
  <c r="CO8" i="10" s="1"/>
  <c r="K9" i="10"/>
  <c r="AR9" i="10" s="1"/>
  <c r="BY9" i="10" s="1"/>
  <c r="S9" i="10"/>
  <c r="AZ9" i="10" s="1"/>
  <c r="CG9" i="10" s="1"/>
  <c r="AA9" i="10"/>
  <c r="BH9" i="10" s="1"/>
  <c r="CO9" i="10" s="1"/>
  <c r="K10" i="10"/>
  <c r="AR10" i="10" s="1"/>
  <c r="BY10" i="10" s="1"/>
  <c r="S10" i="10"/>
  <c r="AA10" i="10"/>
  <c r="BH10" i="10" s="1"/>
  <c r="CO10" i="10" s="1"/>
  <c r="K11" i="10"/>
  <c r="AR11" i="10" s="1"/>
  <c r="BY11" i="10" s="1"/>
  <c r="S11" i="10"/>
  <c r="AZ11" i="10" s="1"/>
  <c r="CG11" i="10" s="1"/>
  <c r="AA11" i="10"/>
  <c r="K12" i="10"/>
  <c r="AR12" i="10" s="1"/>
  <c r="BY12" i="10" s="1"/>
  <c r="S12" i="10"/>
  <c r="AZ12" i="10" s="1"/>
  <c r="CG12" i="10" s="1"/>
  <c r="AA12" i="10"/>
  <c r="BH12" i="10" s="1"/>
  <c r="CO12" i="10" s="1"/>
  <c r="K13" i="10"/>
  <c r="S13" i="10"/>
  <c r="AZ13" i="10" s="1"/>
  <c r="CG13" i="10" s="1"/>
  <c r="AA13" i="10"/>
  <c r="BH13" i="10" s="1"/>
  <c r="CO13" i="10" s="1"/>
  <c r="K14" i="10"/>
  <c r="AR14" i="10" s="1"/>
  <c r="BY14" i="10" s="1"/>
  <c r="S14" i="10"/>
  <c r="AA14" i="10"/>
  <c r="BH14" i="10" s="1"/>
  <c r="CO14" i="10" s="1"/>
  <c r="K15" i="10"/>
  <c r="AR15" i="10" s="1"/>
  <c r="BY15" i="10" s="1"/>
  <c r="S15" i="10"/>
  <c r="AZ15" i="10" s="1"/>
  <c r="CG15" i="10" s="1"/>
  <c r="AA15" i="10"/>
  <c r="K16" i="10"/>
  <c r="AR16" i="10" s="1"/>
  <c r="BY16" i="10" s="1"/>
  <c r="S16" i="10"/>
  <c r="AZ16" i="10" s="1"/>
  <c r="CG16" i="10" s="1"/>
  <c r="AA16" i="10"/>
  <c r="BH16" i="10" s="1"/>
  <c r="CO16" i="10" s="1"/>
  <c r="K17" i="10"/>
  <c r="S17" i="10"/>
  <c r="AZ17" i="10" s="1"/>
  <c r="CG17" i="10" s="1"/>
  <c r="AA17" i="10"/>
  <c r="BH17" i="10" s="1"/>
  <c r="CO17" i="10" s="1"/>
  <c r="K18" i="10"/>
  <c r="AR18" i="10" s="1"/>
  <c r="BY18" i="10" s="1"/>
  <c r="S18" i="10"/>
  <c r="AA18" i="10"/>
  <c r="K19" i="10"/>
  <c r="AR19" i="10" s="1"/>
  <c r="BY19" i="10" s="1"/>
  <c r="S19" i="10"/>
  <c r="AZ19" i="10" s="1"/>
  <c r="CG19" i="10" s="1"/>
  <c r="AA19" i="10"/>
  <c r="K20" i="10"/>
  <c r="AR20" i="10" s="1"/>
  <c r="BY20" i="10" s="1"/>
  <c r="S20" i="10"/>
  <c r="AZ20" i="10" s="1"/>
  <c r="CG20" i="10" s="1"/>
  <c r="G21" i="10"/>
  <c r="AN21" i="10" s="1"/>
  <c r="BU21" i="10" s="1"/>
  <c r="W21" i="10"/>
  <c r="O22" i="10"/>
  <c r="AV22" i="10" s="1"/>
  <c r="CC22" i="10" s="1"/>
  <c r="S23" i="10"/>
  <c r="AZ23" i="10" s="1"/>
  <c r="CG23" i="10" s="1"/>
  <c r="AA24" i="10"/>
  <c r="BH24" i="10" s="1"/>
  <c r="CO24" i="10" s="1"/>
  <c r="Z26" i="10"/>
  <c r="BG26" i="10" s="1"/>
  <c r="CN26" i="10" s="1"/>
  <c r="V26" i="10"/>
  <c r="BC26" i="10" s="1"/>
  <c r="CJ26" i="10" s="1"/>
  <c r="R26" i="10"/>
  <c r="AY26" i="10" s="1"/>
  <c r="CF26" i="10" s="1"/>
  <c r="N26" i="10"/>
  <c r="AU26" i="10" s="1"/>
  <c r="CB26" i="10" s="1"/>
  <c r="J26" i="10"/>
  <c r="F26" i="10"/>
  <c r="AM26" i="10" s="1"/>
  <c r="BT26" i="10" s="1"/>
  <c r="Z25" i="10"/>
  <c r="BG25" i="10" s="1"/>
  <c r="CN25" i="10" s="1"/>
  <c r="V25" i="10"/>
  <c r="BC25" i="10" s="1"/>
  <c r="CJ25" i="10" s="1"/>
  <c r="R25" i="10"/>
  <c r="AY25" i="10" s="1"/>
  <c r="CF25" i="10" s="1"/>
  <c r="N25" i="10"/>
  <c r="AU25" i="10" s="1"/>
  <c r="CB25" i="10" s="1"/>
  <c r="J25" i="10"/>
  <c r="AQ25" i="10" s="1"/>
  <c r="BX25" i="10" s="1"/>
  <c r="F25" i="10"/>
  <c r="AM25" i="10" s="1"/>
  <c r="BT25" i="10" s="1"/>
  <c r="Z24" i="10"/>
  <c r="V24" i="10"/>
  <c r="BC24" i="10" s="1"/>
  <c r="CJ24" i="10" s="1"/>
  <c r="R24" i="10"/>
  <c r="AY24" i="10" s="1"/>
  <c r="CF24" i="10" s="1"/>
  <c r="N24" i="10"/>
  <c r="AU24" i="10" s="1"/>
  <c r="CB24" i="10" s="1"/>
  <c r="J24" i="10"/>
  <c r="F24" i="10"/>
  <c r="AM24" i="10" s="1"/>
  <c r="BT24" i="10" s="1"/>
  <c r="Z23" i="10"/>
  <c r="BG23" i="10" s="1"/>
  <c r="CN23" i="10" s="1"/>
  <c r="V23" i="10"/>
  <c r="BC23" i="10" s="1"/>
  <c r="CJ23" i="10" s="1"/>
  <c r="R23" i="10"/>
  <c r="AY23" i="10" s="1"/>
  <c r="CF23" i="10" s="1"/>
  <c r="N23" i="10"/>
  <c r="AU23" i="10" s="1"/>
  <c r="CB23" i="10" s="1"/>
  <c r="J23" i="10"/>
  <c r="AQ23" i="10" s="1"/>
  <c r="BX23" i="10" s="1"/>
  <c r="F23" i="10"/>
  <c r="AM23" i="10" s="1"/>
  <c r="BT23" i="10" s="1"/>
  <c r="Z22" i="10"/>
  <c r="V22" i="10"/>
  <c r="BC22" i="10" s="1"/>
  <c r="CJ22" i="10" s="1"/>
  <c r="R22" i="10"/>
  <c r="AY22" i="10" s="1"/>
  <c r="CF22" i="10" s="1"/>
  <c r="N22" i="10"/>
  <c r="AU22" i="10" s="1"/>
  <c r="CB22" i="10" s="1"/>
  <c r="J22" i="10"/>
  <c r="F22" i="10"/>
  <c r="AM22" i="10" s="1"/>
  <c r="BT22" i="10" s="1"/>
  <c r="Z21" i="10"/>
  <c r="BG21" i="10" s="1"/>
  <c r="CN21" i="10" s="1"/>
  <c r="V21" i="10"/>
  <c r="BC21" i="10" s="1"/>
  <c r="CJ21" i="10" s="1"/>
  <c r="R21" i="10"/>
  <c r="N21" i="10"/>
  <c r="AU21" i="10" s="1"/>
  <c r="CB21" i="10" s="1"/>
  <c r="J21" i="10"/>
  <c r="AQ21" i="10" s="1"/>
  <c r="BX21" i="10" s="1"/>
  <c r="F21" i="10"/>
  <c r="AM21" i="10" s="1"/>
  <c r="BT21" i="10" s="1"/>
  <c r="Z20" i="10"/>
  <c r="BG20" i="10" s="1"/>
  <c r="CN20" i="10" s="1"/>
  <c r="Y26" i="10"/>
  <c r="BF26" i="10" s="1"/>
  <c r="CM26" i="10" s="1"/>
  <c r="U26" i="10"/>
  <c r="BB26" i="10" s="1"/>
  <c r="CI26" i="10" s="1"/>
  <c r="Q26" i="10"/>
  <c r="AX26" i="10" s="1"/>
  <c r="CE26" i="10" s="1"/>
  <c r="M26" i="10"/>
  <c r="AT26" i="10" s="1"/>
  <c r="CA26" i="10" s="1"/>
  <c r="I26" i="10"/>
  <c r="AP26" i="10" s="1"/>
  <c r="BW26" i="10" s="1"/>
  <c r="E26" i="10"/>
  <c r="AL26" i="10" s="1"/>
  <c r="BS26" i="10" s="1"/>
  <c r="Y25" i="10"/>
  <c r="BF25" i="10" s="1"/>
  <c r="CM25" i="10" s="1"/>
  <c r="U25" i="10"/>
  <c r="Q25" i="10"/>
  <c r="AX25" i="10" s="1"/>
  <c r="CE25" i="10" s="1"/>
  <c r="M25" i="10"/>
  <c r="AT25" i="10" s="1"/>
  <c r="CA25" i="10" s="1"/>
  <c r="I25" i="10"/>
  <c r="AP25" i="10" s="1"/>
  <c r="BW25" i="10" s="1"/>
  <c r="E25" i="10"/>
  <c r="AL25" i="10" s="1"/>
  <c r="BS25" i="10" s="1"/>
  <c r="Y24" i="10"/>
  <c r="BF24" i="10" s="1"/>
  <c r="CM24" i="10" s="1"/>
  <c r="U24" i="10"/>
  <c r="BB24" i="10" s="1"/>
  <c r="CI24" i="10" s="1"/>
  <c r="Q24" i="10"/>
  <c r="AX24" i="10" s="1"/>
  <c r="CE24" i="10" s="1"/>
  <c r="M24" i="10"/>
  <c r="AT24" i="10" s="1"/>
  <c r="CA24" i="10" s="1"/>
  <c r="I24" i="10"/>
  <c r="AP24" i="10" s="1"/>
  <c r="BW24" i="10" s="1"/>
  <c r="E24" i="10"/>
  <c r="AL24" i="10" s="1"/>
  <c r="BS24" i="10" s="1"/>
  <c r="Y23" i="10"/>
  <c r="BF23" i="10" s="1"/>
  <c r="CM23" i="10" s="1"/>
  <c r="U23" i="10"/>
  <c r="BB23" i="10" s="1"/>
  <c r="CI23" i="10" s="1"/>
  <c r="Q23" i="10"/>
  <c r="AX23" i="10" s="1"/>
  <c r="CE23" i="10" s="1"/>
  <c r="M23" i="10"/>
  <c r="AT23" i="10" s="1"/>
  <c r="CA23" i="10" s="1"/>
  <c r="I23" i="10"/>
  <c r="AP23" i="10" s="1"/>
  <c r="BW23" i="10" s="1"/>
  <c r="E23" i="10"/>
  <c r="AL23" i="10" s="1"/>
  <c r="BS23" i="10" s="1"/>
  <c r="Y22" i="10"/>
  <c r="BF22" i="10" s="1"/>
  <c r="CM22" i="10" s="1"/>
  <c r="U22" i="10"/>
  <c r="BB22" i="10" s="1"/>
  <c r="CI22" i="10" s="1"/>
  <c r="Q22" i="10"/>
  <c r="AX22" i="10" s="1"/>
  <c r="CE22" i="10" s="1"/>
  <c r="M22" i="10"/>
  <c r="I22" i="10"/>
  <c r="AP22" i="10" s="1"/>
  <c r="BW22" i="10" s="1"/>
  <c r="E22" i="10"/>
  <c r="AL22" i="10" s="1"/>
  <c r="BS22" i="10" s="1"/>
  <c r="Y21" i="10"/>
  <c r="BF21" i="10" s="1"/>
  <c r="CM21" i="10" s="1"/>
  <c r="U21" i="10"/>
  <c r="BB21" i="10" s="1"/>
  <c r="CI21" i="10" s="1"/>
  <c r="Q21" i="10"/>
  <c r="AX21" i="10" s="1"/>
  <c r="CE21" i="10" s="1"/>
  <c r="M21" i="10"/>
  <c r="AT21" i="10" s="1"/>
  <c r="CA21" i="10" s="1"/>
  <c r="I21" i="10"/>
  <c r="AP21" i="10" s="1"/>
  <c r="BW21" i="10" s="1"/>
  <c r="E21" i="10"/>
  <c r="AL21" i="10" s="1"/>
  <c r="BS21" i="10" s="1"/>
  <c r="Y20" i="10"/>
  <c r="BF20" i="10" s="1"/>
  <c r="CM20" i="10" s="1"/>
  <c r="X26" i="10"/>
  <c r="BE26" i="10" s="1"/>
  <c r="CL26" i="10" s="1"/>
  <c r="T26" i="10"/>
  <c r="BA26" i="10" s="1"/>
  <c r="CH26" i="10" s="1"/>
  <c r="P26" i="10"/>
  <c r="L26" i="10"/>
  <c r="AS26" i="10" s="1"/>
  <c r="BZ26" i="10" s="1"/>
  <c r="H26" i="10"/>
  <c r="AO26" i="10" s="1"/>
  <c r="BV26" i="10" s="1"/>
  <c r="D26" i="10"/>
  <c r="X25" i="10"/>
  <c r="T25" i="10"/>
  <c r="P25" i="10"/>
  <c r="AW25" i="10" s="1"/>
  <c r="CD25" i="10" s="1"/>
  <c r="L25" i="10"/>
  <c r="AS25" i="10" s="1"/>
  <c r="BZ25" i="10" s="1"/>
  <c r="H25" i="10"/>
  <c r="D25" i="10"/>
  <c r="X24" i="10"/>
  <c r="BE24" i="10" s="1"/>
  <c r="CL24" i="10" s="1"/>
  <c r="T24" i="10"/>
  <c r="BA24" i="10" s="1"/>
  <c r="CH24" i="10" s="1"/>
  <c r="P24" i="10"/>
  <c r="L24" i="10"/>
  <c r="AS24" i="10" s="1"/>
  <c r="BZ24" i="10" s="1"/>
  <c r="H24" i="10"/>
  <c r="AO24" i="10" s="1"/>
  <c r="BV24" i="10" s="1"/>
  <c r="D24" i="10"/>
  <c r="X23" i="10"/>
  <c r="T23" i="10"/>
  <c r="BA23" i="10" s="1"/>
  <c r="CH23" i="10" s="1"/>
  <c r="P23" i="10"/>
  <c r="AW23" i="10" s="1"/>
  <c r="CD23" i="10" s="1"/>
  <c r="L23" i="10"/>
  <c r="AS23" i="10" s="1"/>
  <c r="BZ23" i="10" s="1"/>
  <c r="H23" i="10"/>
  <c r="D23" i="10"/>
  <c r="X22" i="10"/>
  <c r="BE22" i="10" s="1"/>
  <c r="CL22" i="10" s="1"/>
  <c r="T22" i="10"/>
  <c r="BA22" i="10" s="1"/>
  <c r="CH22" i="10" s="1"/>
  <c r="W26" i="10"/>
  <c r="G26" i="10"/>
  <c r="AN26" i="10" s="1"/>
  <c r="BU26" i="10" s="1"/>
  <c r="O25" i="10"/>
  <c r="AV25" i="10" s="1"/>
  <c r="CC25" i="10" s="1"/>
  <c r="W24" i="10"/>
  <c r="BD24" i="10" s="1"/>
  <c r="CK24" i="10" s="1"/>
  <c r="G24" i="10"/>
  <c r="AN24" i="10" s="1"/>
  <c r="BU24" i="10" s="1"/>
  <c r="O23" i="10"/>
  <c r="AV23" i="10" s="1"/>
  <c r="CC23" i="10" s="1"/>
  <c r="W22" i="10"/>
  <c r="BD22" i="10" s="1"/>
  <c r="CK22" i="10" s="1"/>
  <c r="L22" i="10"/>
  <c r="AS22" i="10" s="1"/>
  <c r="BZ22" i="10" s="1"/>
  <c r="D22" i="10"/>
  <c r="T21" i="10"/>
  <c r="BA21" i="10" s="1"/>
  <c r="CH21" i="10" s="1"/>
  <c r="L21" i="10"/>
  <c r="AS21" i="10" s="1"/>
  <c r="BZ21" i="10" s="1"/>
  <c r="D21" i="10"/>
  <c r="V20" i="10"/>
  <c r="R20" i="10"/>
  <c r="AY20" i="10" s="1"/>
  <c r="CF20" i="10" s="1"/>
  <c r="N20" i="10"/>
  <c r="AU20" i="10" s="1"/>
  <c r="CB20" i="10" s="1"/>
  <c r="J20" i="10"/>
  <c r="AQ20" i="10" s="1"/>
  <c r="BX20" i="10" s="1"/>
  <c r="F20" i="10"/>
  <c r="AM20" i="10" s="1"/>
  <c r="BT20" i="10" s="1"/>
  <c r="Z19" i="10"/>
  <c r="BG19" i="10" s="1"/>
  <c r="CN19" i="10" s="1"/>
  <c r="V19" i="10"/>
  <c r="BC19" i="10" s="1"/>
  <c r="CJ19" i="10" s="1"/>
  <c r="R19" i="10"/>
  <c r="AY19" i="10" s="1"/>
  <c r="CF19" i="10" s="1"/>
  <c r="N19" i="10"/>
  <c r="J19" i="10"/>
  <c r="AQ19" i="10" s="1"/>
  <c r="BX19" i="10" s="1"/>
  <c r="F19" i="10"/>
  <c r="AM19" i="10" s="1"/>
  <c r="BT19" i="10" s="1"/>
  <c r="Z18" i="10"/>
  <c r="BG18" i="10" s="1"/>
  <c r="CN18" i="10" s="1"/>
  <c r="V18" i="10"/>
  <c r="BC18" i="10" s="1"/>
  <c r="CJ18" i="10" s="1"/>
  <c r="R18" i="10"/>
  <c r="AY18" i="10" s="1"/>
  <c r="CF18" i="10" s="1"/>
  <c r="N18" i="10"/>
  <c r="AU18" i="10" s="1"/>
  <c r="CB18" i="10" s="1"/>
  <c r="J18" i="10"/>
  <c r="AQ18" i="10" s="1"/>
  <c r="BX18" i="10" s="1"/>
  <c r="F18" i="10"/>
  <c r="AM18" i="10" s="1"/>
  <c r="BT18" i="10" s="1"/>
  <c r="Z17" i="10"/>
  <c r="BG17" i="10" s="1"/>
  <c r="CN17" i="10" s="1"/>
  <c r="V17" i="10"/>
  <c r="BC17" i="10" s="1"/>
  <c r="CJ17" i="10" s="1"/>
  <c r="R17" i="10"/>
  <c r="AY17" i="10" s="1"/>
  <c r="CF17" i="10" s="1"/>
  <c r="N17" i="10"/>
  <c r="AU17" i="10" s="1"/>
  <c r="CB17" i="10" s="1"/>
  <c r="J17" i="10"/>
  <c r="AQ17" i="10" s="1"/>
  <c r="BX17" i="10" s="1"/>
  <c r="F17" i="10"/>
  <c r="AM17" i="10" s="1"/>
  <c r="BT17" i="10" s="1"/>
  <c r="Z16" i="10"/>
  <c r="BG16" i="10" s="1"/>
  <c r="CN16" i="10" s="1"/>
  <c r="V16" i="10"/>
  <c r="BC16" i="10" s="1"/>
  <c r="CJ16" i="10" s="1"/>
  <c r="R16" i="10"/>
  <c r="AY16" i="10" s="1"/>
  <c r="CF16" i="10" s="1"/>
  <c r="N16" i="10"/>
  <c r="AU16" i="10" s="1"/>
  <c r="CB16" i="10" s="1"/>
  <c r="J16" i="10"/>
  <c r="AQ16" i="10" s="1"/>
  <c r="BX16" i="10" s="1"/>
  <c r="F16" i="10"/>
  <c r="AM16" i="10" s="1"/>
  <c r="BT16" i="10" s="1"/>
  <c r="Z15" i="10"/>
  <c r="BG15" i="10" s="1"/>
  <c r="CN15" i="10" s="1"/>
  <c r="V15" i="10"/>
  <c r="BC15" i="10" s="1"/>
  <c r="CJ15" i="10" s="1"/>
  <c r="R15" i="10"/>
  <c r="AY15" i="10" s="1"/>
  <c r="CF15" i="10" s="1"/>
  <c r="N15" i="10"/>
  <c r="AU15" i="10" s="1"/>
  <c r="CB15" i="10" s="1"/>
  <c r="J15" i="10"/>
  <c r="AQ15" i="10" s="1"/>
  <c r="BX15" i="10" s="1"/>
  <c r="F15" i="10"/>
  <c r="AM15" i="10" s="1"/>
  <c r="BT15" i="10" s="1"/>
  <c r="Z14" i="10"/>
  <c r="BG14" i="10" s="1"/>
  <c r="CN14" i="10" s="1"/>
  <c r="V14" i="10"/>
  <c r="BC14" i="10" s="1"/>
  <c r="CJ14" i="10" s="1"/>
  <c r="R14" i="10"/>
  <c r="AY14" i="10" s="1"/>
  <c r="CF14" i="10" s="1"/>
  <c r="N14" i="10"/>
  <c r="AU14" i="10" s="1"/>
  <c r="CB14" i="10" s="1"/>
  <c r="J14" i="10"/>
  <c r="AQ14" i="10" s="1"/>
  <c r="BX14" i="10" s="1"/>
  <c r="F14" i="10"/>
  <c r="AM14" i="10" s="1"/>
  <c r="BT14" i="10" s="1"/>
  <c r="Z13" i="10"/>
  <c r="BG13" i="10" s="1"/>
  <c r="CN13" i="10" s="1"/>
  <c r="V13" i="10"/>
  <c r="BC13" i="10" s="1"/>
  <c r="CJ13" i="10" s="1"/>
  <c r="R13" i="10"/>
  <c r="AY13" i="10" s="1"/>
  <c r="CF13" i="10" s="1"/>
  <c r="N13" i="10"/>
  <c r="AU13" i="10" s="1"/>
  <c r="CB13" i="10" s="1"/>
  <c r="J13" i="10"/>
  <c r="AQ13" i="10" s="1"/>
  <c r="BX13" i="10" s="1"/>
  <c r="F13" i="10"/>
  <c r="AM13" i="10" s="1"/>
  <c r="BT13" i="10" s="1"/>
  <c r="Z12" i="10"/>
  <c r="BG12" i="10" s="1"/>
  <c r="CN12" i="10" s="1"/>
  <c r="V12" i="10"/>
  <c r="BC12" i="10" s="1"/>
  <c r="CJ12" i="10" s="1"/>
  <c r="R12" i="10"/>
  <c r="AY12" i="10" s="1"/>
  <c r="CF12" i="10" s="1"/>
  <c r="N12" i="10"/>
  <c r="AU12" i="10" s="1"/>
  <c r="CB12" i="10" s="1"/>
  <c r="J12" i="10"/>
  <c r="AQ12" i="10" s="1"/>
  <c r="BX12" i="10" s="1"/>
  <c r="F12" i="10"/>
  <c r="AM12" i="10" s="1"/>
  <c r="BT12" i="10" s="1"/>
  <c r="Z11" i="10"/>
  <c r="BG11" i="10" s="1"/>
  <c r="CN11" i="10" s="1"/>
  <c r="V11" i="10"/>
  <c r="BC11" i="10" s="1"/>
  <c r="CJ11" i="10" s="1"/>
  <c r="R11" i="10"/>
  <c r="AY11" i="10" s="1"/>
  <c r="CF11" i="10" s="1"/>
  <c r="N11" i="10"/>
  <c r="AU11" i="10" s="1"/>
  <c r="CB11" i="10" s="1"/>
  <c r="J11" i="10"/>
  <c r="AQ11" i="10" s="1"/>
  <c r="BX11" i="10" s="1"/>
  <c r="F11" i="10"/>
  <c r="AM11" i="10" s="1"/>
  <c r="BT11" i="10" s="1"/>
  <c r="Z10" i="10"/>
  <c r="BG10" i="10" s="1"/>
  <c r="CN10" i="10" s="1"/>
  <c r="V10" i="10"/>
  <c r="R10" i="10"/>
  <c r="AY10" i="10" s="1"/>
  <c r="CF10" i="10" s="1"/>
  <c r="N10" i="10"/>
  <c r="AU10" i="10" s="1"/>
  <c r="CB10" i="10" s="1"/>
  <c r="J10" i="10"/>
  <c r="AQ10" i="10" s="1"/>
  <c r="BX10" i="10" s="1"/>
  <c r="F10" i="10"/>
  <c r="AM10" i="10" s="1"/>
  <c r="BT10" i="10" s="1"/>
  <c r="Z9" i="10"/>
  <c r="BG9" i="10" s="1"/>
  <c r="CN9" i="10" s="1"/>
  <c r="V9" i="10"/>
  <c r="BC9" i="10" s="1"/>
  <c r="CJ9" i="10" s="1"/>
  <c r="R9" i="10"/>
  <c r="AY9" i="10" s="1"/>
  <c r="CF9" i="10" s="1"/>
  <c r="N9" i="10"/>
  <c r="AU9" i="10" s="1"/>
  <c r="CB9" i="10" s="1"/>
  <c r="J9" i="10"/>
  <c r="AQ9" i="10" s="1"/>
  <c r="BX9" i="10" s="1"/>
  <c r="F9" i="10"/>
  <c r="AM9" i="10" s="1"/>
  <c r="BT9" i="10" s="1"/>
  <c r="O26" i="10"/>
  <c r="AV26" i="10" s="1"/>
  <c r="CC26" i="10" s="1"/>
  <c r="W25" i="10"/>
  <c r="G25" i="10"/>
  <c r="AN25" i="10" s="1"/>
  <c r="BU25" i="10" s="1"/>
  <c r="O24" i="10"/>
  <c r="AV24" i="10" s="1"/>
  <c r="CC24" i="10" s="1"/>
  <c r="W23" i="10"/>
  <c r="BD23" i="10" s="1"/>
  <c r="CK23" i="10" s="1"/>
  <c r="G23" i="10"/>
  <c r="P22" i="10"/>
  <c r="AW22" i="10" s="1"/>
  <c r="CD22" i="10" s="1"/>
  <c r="H22" i="10"/>
  <c r="AO22" i="10" s="1"/>
  <c r="BV22" i="10" s="1"/>
  <c r="X21" i="10"/>
  <c r="BE21" i="10" s="1"/>
  <c r="CL21" i="10" s="1"/>
  <c r="P21" i="10"/>
  <c r="H21" i="10"/>
  <c r="AO21" i="10" s="1"/>
  <c r="BV21" i="10" s="1"/>
  <c r="X20" i="10"/>
  <c r="BE20" i="10" s="1"/>
  <c r="CL20" i="10" s="1"/>
  <c r="T20" i="10"/>
  <c r="BA20" i="10" s="1"/>
  <c r="CH20" i="10" s="1"/>
  <c r="P20" i="10"/>
  <c r="L20" i="10"/>
  <c r="AS20" i="10" s="1"/>
  <c r="BZ20" i="10" s="1"/>
  <c r="H20" i="10"/>
  <c r="AO20" i="10" s="1"/>
  <c r="BV20" i="10" s="1"/>
  <c r="D20" i="10"/>
  <c r="X19" i="10"/>
  <c r="T19" i="10"/>
  <c r="BA19" i="10" s="1"/>
  <c r="CH19" i="10" s="1"/>
  <c r="P19" i="10"/>
  <c r="AW19" i="10" s="1"/>
  <c r="CD19" i="10" s="1"/>
  <c r="L19" i="10"/>
  <c r="AS19" i="10" s="1"/>
  <c r="BZ19" i="10" s="1"/>
  <c r="H19" i="10"/>
  <c r="D19" i="10"/>
  <c r="X18" i="10"/>
  <c r="BE18" i="10" s="1"/>
  <c r="CL18" i="10" s="1"/>
  <c r="T18" i="10"/>
  <c r="BA18" i="10" s="1"/>
  <c r="CH18" i="10" s="1"/>
  <c r="P18" i="10"/>
  <c r="L18" i="10"/>
  <c r="AS18" i="10" s="1"/>
  <c r="BZ18" i="10" s="1"/>
  <c r="H18" i="10"/>
  <c r="AO18" i="10" s="1"/>
  <c r="BV18" i="10" s="1"/>
  <c r="D18" i="10"/>
  <c r="X17" i="10"/>
  <c r="T17" i="10"/>
  <c r="BA17" i="10" s="1"/>
  <c r="CH17" i="10" s="1"/>
  <c r="P17" i="10"/>
  <c r="AW17" i="10" s="1"/>
  <c r="CD17" i="10" s="1"/>
  <c r="L17" i="10"/>
  <c r="AS17" i="10" s="1"/>
  <c r="BZ17" i="10" s="1"/>
  <c r="H17" i="10"/>
  <c r="AO17" i="10" s="1"/>
  <c r="BV17" i="10" s="1"/>
  <c r="D17" i="10"/>
  <c r="X16" i="10"/>
  <c r="BE16" i="10" s="1"/>
  <c r="CL16" i="10" s="1"/>
  <c r="T16" i="10"/>
  <c r="BA16" i="10" s="1"/>
  <c r="CH16" i="10" s="1"/>
  <c r="P16" i="10"/>
  <c r="L16" i="10"/>
  <c r="AS16" i="10" s="1"/>
  <c r="BZ16" i="10" s="1"/>
  <c r="H16" i="10"/>
  <c r="AO16" i="10" s="1"/>
  <c r="BV16" i="10" s="1"/>
  <c r="D16" i="10"/>
  <c r="X15" i="10"/>
  <c r="T15" i="10"/>
  <c r="BA15" i="10" s="1"/>
  <c r="CH15" i="10" s="1"/>
  <c r="P15" i="10"/>
  <c r="AW15" i="10" s="1"/>
  <c r="CD15" i="10" s="1"/>
  <c r="L15" i="10"/>
  <c r="AS15" i="10" s="1"/>
  <c r="BZ15" i="10" s="1"/>
  <c r="H15" i="10"/>
  <c r="D15" i="10"/>
  <c r="X14" i="10"/>
  <c r="BE14" i="10" s="1"/>
  <c r="CL14" i="10" s="1"/>
  <c r="T14" i="10"/>
  <c r="BA14" i="10" s="1"/>
  <c r="CH14" i="10" s="1"/>
  <c r="P14" i="10"/>
  <c r="L14" i="10"/>
  <c r="AS14" i="10" s="1"/>
  <c r="BZ14" i="10" s="1"/>
  <c r="H14" i="10"/>
  <c r="AO14" i="10" s="1"/>
  <c r="BV14" i="10" s="1"/>
  <c r="D14" i="10"/>
  <c r="X13" i="10"/>
  <c r="T13" i="10"/>
  <c r="BA13" i="10" s="1"/>
  <c r="CH13" i="10" s="1"/>
  <c r="P13" i="10"/>
  <c r="AW13" i="10" s="1"/>
  <c r="CD13" i="10" s="1"/>
  <c r="L13" i="10"/>
  <c r="AS13" i="10" s="1"/>
  <c r="BZ13" i="10" s="1"/>
  <c r="H13" i="10"/>
  <c r="D13" i="10"/>
  <c r="X12" i="10"/>
  <c r="BE12" i="10" s="1"/>
  <c r="CL12" i="10" s="1"/>
  <c r="T12" i="10"/>
  <c r="BA12" i="10" s="1"/>
  <c r="CH12" i="10" s="1"/>
  <c r="P12" i="10"/>
  <c r="L12" i="10"/>
  <c r="AS12" i="10" s="1"/>
  <c r="BZ12" i="10" s="1"/>
  <c r="H12" i="10"/>
  <c r="AO12" i="10" s="1"/>
  <c r="BV12" i="10" s="1"/>
  <c r="D12" i="10"/>
  <c r="X11" i="10"/>
  <c r="BE11" i="10" s="1"/>
  <c r="CL11" i="10" s="1"/>
  <c r="T11" i="10"/>
  <c r="BA11" i="10" s="1"/>
  <c r="CH11" i="10" s="1"/>
  <c r="P11" i="10"/>
  <c r="AW11" i="10" s="1"/>
  <c r="CD11" i="10" s="1"/>
  <c r="L11" i="10"/>
  <c r="AS11" i="10" s="1"/>
  <c r="BZ11" i="10" s="1"/>
  <c r="H11" i="10"/>
  <c r="D11" i="10"/>
  <c r="X10" i="10"/>
  <c r="BE10" i="10" s="1"/>
  <c r="CL10" i="10" s="1"/>
  <c r="T10" i="10"/>
  <c r="BA10" i="10" s="1"/>
  <c r="CH10" i="10" s="1"/>
  <c r="P10" i="10"/>
  <c r="L10" i="10"/>
  <c r="AS10" i="10" s="1"/>
  <c r="BZ10" i="10" s="1"/>
  <c r="H10" i="10"/>
  <c r="AO10" i="10" s="1"/>
  <c r="BV10" i="10" s="1"/>
  <c r="D10" i="10"/>
  <c r="X9" i="10"/>
  <c r="T9" i="10"/>
  <c r="BA9" i="10" s="1"/>
  <c r="CH9" i="10" s="1"/>
  <c r="P9" i="10"/>
  <c r="AW9" i="10" s="1"/>
  <c r="CD9" i="10" s="1"/>
  <c r="L9" i="10"/>
  <c r="AS9" i="10" s="1"/>
  <c r="BZ9" i="10" s="1"/>
  <c r="H9" i="10"/>
  <c r="D9" i="10"/>
  <c r="X8" i="10"/>
  <c r="BE8" i="10" s="1"/>
  <c r="CL8" i="10" s="1"/>
  <c r="T8" i="10"/>
  <c r="BA8" i="10" s="1"/>
  <c r="CH8" i="10" s="1"/>
  <c r="P8" i="10"/>
  <c r="L8" i="10"/>
  <c r="AS8" i="10" s="1"/>
  <c r="BZ8" i="10" s="1"/>
  <c r="H8" i="10"/>
  <c r="AO8" i="10" s="1"/>
  <c r="BV8" i="10" s="1"/>
  <c r="D8" i="10"/>
  <c r="X7" i="10"/>
  <c r="T7" i="10"/>
  <c r="BA7" i="10" s="1"/>
  <c r="CH7" i="10" s="1"/>
  <c r="P7" i="10"/>
  <c r="AW7" i="10" s="1"/>
  <c r="CD7" i="10" s="1"/>
  <c r="G3" i="10"/>
  <c r="K3" i="10"/>
  <c r="O3" i="10"/>
  <c r="S3" i="10"/>
  <c r="W3" i="10"/>
  <c r="AA3" i="10"/>
  <c r="G4" i="10"/>
  <c r="AN4" i="10" s="1"/>
  <c r="BU4" i="10" s="1"/>
  <c r="K4" i="10"/>
  <c r="AR4" i="10" s="1"/>
  <c r="BY4" i="10" s="1"/>
  <c r="O4" i="10"/>
  <c r="AV4" i="10" s="1"/>
  <c r="CC4" i="10" s="1"/>
  <c r="S4" i="10"/>
  <c r="W4" i="10"/>
  <c r="BD4" i="10" s="1"/>
  <c r="CK4" i="10" s="1"/>
  <c r="AA4" i="10"/>
  <c r="BH4" i="10" s="1"/>
  <c r="CO4" i="10" s="1"/>
  <c r="G5" i="10"/>
  <c r="AN5" i="10" s="1"/>
  <c r="BU5" i="10" s="1"/>
  <c r="K5" i="10"/>
  <c r="AR5" i="10" s="1"/>
  <c r="BY5" i="10" s="1"/>
  <c r="O5" i="10"/>
  <c r="AV5" i="10" s="1"/>
  <c r="CC5" i="10" s="1"/>
  <c r="S5" i="10"/>
  <c r="AZ5" i="10" s="1"/>
  <c r="CG5" i="10" s="1"/>
  <c r="W5" i="10"/>
  <c r="BD5" i="10" s="1"/>
  <c r="CK5" i="10" s="1"/>
  <c r="AA5" i="10"/>
  <c r="G6" i="10"/>
  <c r="AN6" i="10" s="1"/>
  <c r="BU6" i="10" s="1"/>
  <c r="K6" i="10"/>
  <c r="AR6" i="10" s="1"/>
  <c r="BY6" i="10" s="1"/>
  <c r="O6" i="10"/>
  <c r="AV6" i="10" s="1"/>
  <c r="CC6" i="10" s="1"/>
  <c r="S6" i="10"/>
  <c r="AZ6" i="10" s="1"/>
  <c r="CG6" i="10" s="1"/>
  <c r="W6" i="10"/>
  <c r="BD6" i="10" s="1"/>
  <c r="CK6" i="10" s="1"/>
  <c r="AA6" i="10"/>
  <c r="BH6" i="10" s="1"/>
  <c r="CO6" i="10" s="1"/>
  <c r="G7" i="10"/>
  <c r="AN7" i="10" s="1"/>
  <c r="BU7" i="10" s="1"/>
  <c r="K7" i="10"/>
  <c r="O7" i="10"/>
  <c r="AV7" i="10" s="1"/>
  <c r="CC7" i="10" s="1"/>
  <c r="U7" i="10"/>
  <c r="BB7" i="10" s="1"/>
  <c r="CI7" i="10" s="1"/>
  <c r="Z7" i="10"/>
  <c r="G8" i="10"/>
  <c r="M8" i="10"/>
  <c r="AT8" i="10" s="1"/>
  <c r="CA8" i="10" s="1"/>
  <c r="R8" i="10"/>
  <c r="AY8" i="10" s="1"/>
  <c r="CF8" i="10" s="1"/>
  <c r="W8" i="10"/>
  <c r="BD8" i="10" s="1"/>
  <c r="CK8" i="10" s="1"/>
  <c r="E9" i="10"/>
  <c r="AL9" i="10" s="1"/>
  <c r="BS9" i="10" s="1"/>
  <c r="M9" i="10"/>
  <c r="AT9" i="10" s="1"/>
  <c r="CA9" i="10" s="1"/>
  <c r="U9" i="10"/>
  <c r="BB9" i="10" s="1"/>
  <c r="CI9" i="10" s="1"/>
  <c r="E10" i="10"/>
  <c r="AL10" i="10" s="1"/>
  <c r="BS10" i="10" s="1"/>
  <c r="M10" i="10"/>
  <c r="AT10" i="10" s="1"/>
  <c r="CA10" i="10" s="1"/>
  <c r="U10" i="10"/>
  <c r="BB10" i="10" s="1"/>
  <c r="CI10" i="10" s="1"/>
  <c r="E11" i="10"/>
  <c r="AL11" i="10" s="1"/>
  <c r="BS11" i="10" s="1"/>
  <c r="M11" i="10"/>
  <c r="AT11" i="10" s="1"/>
  <c r="CA11" i="10" s="1"/>
  <c r="U11" i="10"/>
  <c r="BB11" i="10" s="1"/>
  <c r="CI11" i="10" s="1"/>
  <c r="E12" i="10"/>
  <c r="AL12" i="10" s="1"/>
  <c r="BS12" i="10" s="1"/>
  <c r="M12" i="10"/>
  <c r="AT12" i="10" s="1"/>
  <c r="CA12" i="10" s="1"/>
  <c r="U12" i="10"/>
  <c r="BB12" i="10" s="1"/>
  <c r="CI12" i="10" s="1"/>
  <c r="E13" i="10"/>
  <c r="AL13" i="10" s="1"/>
  <c r="BS13" i="10" s="1"/>
  <c r="M13" i="10"/>
  <c r="AT13" i="10" s="1"/>
  <c r="CA13" i="10" s="1"/>
  <c r="U13" i="10"/>
  <c r="BB13" i="10" s="1"/>
  <c r="CI13" i="10" s="1"/>
  <c r="E14" i="10"/>
  <c r="AL14" i="10" s="1"/>
  <c r="BS14" i="10" s="1"/>
  <c r="M14" i="10"/>
  <c r="AT14" i="10" s="1"/>
  <c r="CA14" i="10" s="1"/>
  <c r="U14" i="10"/>
  <c r="BB14" i="10" s="1"/>
  <c r="CI14" i="10" s="1"/>
  <c r="E15" i="10"/>
  <c r="AL15" i="10" s="1"/>
  <c r="BS15" i="10" s="1"/>
  <c r="M15" i="10"/>
  <c r="AT15" i="10" s="1"/>
  <c r="CA15" i="10" s="1"/>
  <c r="U15" i="10"/>
  <c r="BB15" i="10" s="1"/>
  <c r="CI15" i="10" s="1"/>
  <c r="E16" i="10"/>
  <c r="AL16" i="10" s="1"/>
  <c r="BS16" i="10" s="1"/>
  <c r="M16" i="10"/>
  <c r="AT16" i="10" s="1"/>
  <c r="CA16" i="10" s="1"/>
  <c r="U16" i="10"/>
  <c r="BB16" i="10" s="1"/>
  <c r="CI16" i="10" s="1"/>
  <c r="E17" i="10"/>
  <c r="AL17" i="10" s="1"/>
  <c r="BS17" i="10" s="1"/>
  <c r="M17" i="10"/>
  <c r="AT17" i="10" s="1"/>
  <c r="CA17" i="10" s="1"/>
  <c r="U17" i="10"/>
  <c r="BB17" i="10" s="1"/>
  <c r="CI17" i="10" s="1"/>
  <c r="E18" i="10"/>
  <c r="AL18" i="10" s="1"/>
  <c r="BS18" i="10" s="1"/>
  <c r="M18" i="10"/>
  <c r="U18" i="10"/>
  <c r="BB18" i="10" s="1"/>
  <c r="CI18" i="10" s="1"/>
  <c r="E19" i="10"/>
  <c r="AL19" i="10" s="1"/>
  <c r="BS19" i="10" s="1"/>
  <c r="M19" i="10"/>
  <c r="U19" i="10"/>
  <c r="E20" i="10"/>
  <c r="AL20" i="10" s="1"/>
  <c r="BS20" i="10" s="1"/>
  <c r="M20" i="10"/>
  <c r="AT20" i="10" s="1"/>
  <c r="CA20" i="10" s="1"/>
  <c r="U20" i="10"/>
  <c r="BB20" i="10" s="1"/>
  <c r="CI20" i="10" s="1"/>
  <c r="K21" i="10"/>
  <c r="AA21" i="10"/>
  <c r="BH21" i="10" s="1"/>
  <c r="CO21" i="10" s="1"/>
  <c r="S22" i="10"/>
  <c r="AZ22" i="10" s="1"/>
  <c r="CG22" i="10" s="1"/>
  <c r="AA23" i="10"/>
  <c r="BH23" i="10" s="1"/>
  <c r="CO23" i="10" s="1"/>
  <c r="K25" i="10"/>
  <c r="S26" i="10"/>
  <c r="AZ26" i="10" s="1"/>
  <c r="CG26" i="10" s="1"/>
  <c r="Z45" i="10"/>
  <c r="V45" i="10"/>
  <c r="R45" i="10"/>
  <c r="N45" i="10"/>
  <c r="J45" i="10"/>
  <c r="F45" i="10"/>
  <c r="Y45" i="10"/>
  <c r="U45" i="10"/>
  <c r="Q45" i="10"/>
  <c r="M45" i="10"/>
  <c r="I45" i="10"/>
  <c r="E45" i="10"/>
  <c r="X45" i="10"/>
  <c r="T45" i="10"/>
  <c r="P45" i="10"/>
  <c r="L45" i="10"/>
  <c r="H45" i="10"/>
  <c r="D45" i="10"/>
  <c r="S45" i="10"/>
  <c r="G45" i="10"/>
  <c r="W45" i="10"/>
  <c r="G32" i="10"/>
  <c r="AN32" i="10" s="1"/>
  <c r="BU32" i="10" s="1"/>
  <c r="K32" i="10"/>
  <c r="O32" i="10"/>
  <c r="AV32" i="10" s="1"/>
  <c r="CC32" i="10" s="1"/>
  <c r="S32" i="10"/>
  <c r="AZ32" i="10" s="1"/>
  <c r="CG32" i="10" s="1"/>
  <c r="W32" i="10"/>
  <c r="BD32" i="10" s="1"/>
  <c r="CK32" i="10" s="1"/>
  <c r="AA32" i="10"/>
  <c r="BH32" i="10" s="1"/>
  <c r="CO32" i="10" s="1"/>
  <c r="G38" i="10"/>
  <c r="AN38" i="10" s="1"/>
  <c r="K38" i="10"/>
  <c r="AR38" i="10" s="1"/>
  <c r="O38" i="10"/>
  <c r="AV38" i="10" s="1"/>
  <c r="S38" i="10"/>
  <c r="W38" i="10"/>
  <c r="BD38" i="10" s="1"/>
  <c r="F39" i="10"/>
  <c r="AM39" i="10" s="1"/>
  <c r="BT39" i="10" s="1"/>
  <c r="J39" i="10"/>
  <c r="AQ39" i="10" s="1"/>
  <c r="BX39" i="10" s="1"/>
  <c r="N39" i="10"/>
  <c r="R39" i="10"/>
  <c r="AY39" i="10" s="1"/>
  <c r="CF39" i="10" s="1"/>
  <c r="V39" i="10"/>
  <c r="BC39" i="10" s="1"/>
  <c r="CJ39" i="10" s="1"/>
  <c r="Z39" i="10"/>
  <c r="BG39" i="10" s="1"/>
  <c r="CN39" i="10" s="1"/>
  <c r="E40" i="10"/>
  <c r="I40" i="10"/>
  <c r="AP40" i="10" s="1"/>
  <c r="BW40" i="10" s="1"/>
  <c r="M40" i="10"/>
  <c r="AT40" i="10" s="1"/>
  <c r="CA40" i="10" s="1"/>
  <c r="Q40" i="10"/>
  <c r="AX40" i="10" s="1"/>
  <c r="CE40" i="10" s="1"/>
  <c r="U40" i="10"/>
  <c r="Y40" i="10"/>
  <c r="BF40" i="10" s="1"/>
  <c r="CM40" i="10" s="1"/>
  <c r="BU45" i="10"/>
  <c r="BY45" i="10"/>
  <c r="CC45" i="10"/>
  <c r="CG45" i="10"/>
  <c r="CK45" i="10"/>
  <c r="CO45" i="10"/>
  <c r="BU46" i="10"/>
  <c r="BY46" i="10"/>
  <c r="CC46" i="10"/>
  <c r="CG46" i="10"/>
  <c r="CK46" i="10"/>
  <c r="CO46" i="10"/>
  <c r="BU47" i="10"/>
  <c r="BY47" i="10"/>
  <c r="CC47" i="10"/>
  <c r="CG47" i="10"/>
  <c r="CK47" i="10"/>
  <c r="CO47" i="10"/>
  <c r="BU48" i="10"/>
  <c r="BY48" i="10"/>
  <c r="CC48" i="10"/>
  <c r="CG48" i="10"/>
  <c r="CK48" i="10"/>
  <c r="CO48" i="10"/>
  <c r="CR45" i="10"/>
  <c r="CR46" i="10"/>
  <c r="CR47" i="10"/>
  <c r="CR48" i="10"/>
  <c r="CT46" i="10"/>
  <c r="D32" i="10"/>
  <c r="AK32" i="10" s="1"/>
  <c r="BR32" i="10" s="1"/>
  <c r="H32" i="10"/>
  <c r="L32" i="10"/>
  <c r="AS32" i="10" s="1"/>
  <c r="BZ32" i="10" s="1"/>
  <c r="P32" i="10"/>
  <c r="AW32" i="10" s="1"/>
  <c r="CD32" i="10" s="1"/>
  <c r="T32" i="10"/>
  <c r="BA32" i="10" s="1"/>
  <c r="CH32" i="10" s="1"/>
  <c r="X32" i="10"/>
  <c r="G39" i="10"/>
  <c r="K39" i="10"/>
  <c r="AR39" i="10" s="1"/>
  <c r="BY39" i="10" s="1"/>
  <c r="O39" i="10"/>
  <c r="AV39" i="10" s="1"/>
  <c r="CC39" i="10" s="1"/>
  <c r="S39" i="10"/>
  <c r="W39" i="10"/>
  <c r="BD39" i="10" s="1"/>
  <c r="CK39" i="10" s="1"/>
  <c r="F40" i="10"/>
  <c r="AM40" i="10" s="1"/>
  <c r="J40" i="10"/>
  <c r="AQ40" i="10" s="1"/>
  <c r="BX40" i="10" s="1"/>
  <c r="N40" i="10"/>
  <c r="AU40" i="10" s="1"/>
  <c r="CB40" i="10" s="1"/>
  <c r="R40" i="10"/>
  <c r="AY40" i="10" s="1"/>
  <c r="CF40" i="10" s="1"/>
  <c r="V40" i="10"/>
  <c r="BC40" i="10" s="1"/>
  <c r="CJ40" i="10" s="1"/>
  <c r="Z40" i="10"/>
  <c r="BG40" i="10" s="1"/>
  <c r="CN40" i="10" s="1"/>
  <c r="BR47" i="10"/>
  <c r="BV47" i="10"/>
  <c r="BZ47" i="10"/>
  <c r="CD47" i="10"/>
  <c r="CH47" i="10"/>
  <c r="CL47" i="10"/>
  <c r="BR48" i="10"/>
  <c r="BV48" i="10"/>
  <c r="BZ48" i="10"/>
  <c r="CD48" i="10"/>
  <c r="CH48" i="10"/>
  <c r="CL48" i="10"/>
  <c r="CS45" i="10"/>
  <c r="CS46" i="10"/>
  <c r="CS47" i="10"/>
  <c r="CT47" i="10"/>
  <c r="E32" i="10"/>
  <c r="AL32" i="10" s="1"/>
  <c r="BS32" i="10" s="1"/>
  <c r="I32" i="10"/>
  <c r="AP32" i="10" s="1"/>
  <c r="BW32" i="10" s="1"/>
  <c r="M32" i="10"/>
  <c r="AT32" i="10" s="1"/>
  <c r="CA32" i="10" s="1"/>
  <c r="Q32" i="10"/>
  <c r="AX32" i="10" s="1"/>
  <c r="CE32" i="10" s="1"/>
  <c r="U32" i="10"/>
  <c r="BB32" i="10" s="1"/>
  <c r="CI32" i="10" s="1"/>
  <c r="G40" i="10"/>
  <c r="AN40" i="10" s="1"/>
  <c r="BU40" i="10" s="1"/>
  <c r="K40" i="10"/>
  <c r="AR40" i="10" s="1"/>
  <c r="BY40" i="10" s="1"/>
  <c r="O40" i="10"/>
  <c r="AV40" i="10" s="1"/>
  <c r="CC40" i="10" s="1"/>
  <c r="S40" i="10"/>
  <c r="W40" i="10"/>
  <c r="BD40" i="10" s="1"/>
  <c r="CK40" i="10" s="1"/>
  <c r="CE47" i="10"/>
  <c r="CI47" i="10"/>
  <c r="CM47" i="10"/>
  <c r="BS48" i="10"/>
  <c r="BW48" i="10"/>
  <c r="CA48" i="10"/>
  <c r="CE48" i="10"/>
  <c r="CI48" i="10"/>
  <c r="AT18" i="10"/>
  <c r="CA18" i="10" s="1"/>
  <c r="AT19" i="10"/>
  <c r="CA19" i="10" s="1"/>
  <c r="BB19" i="10"/>
  <c r="CI19" i="10" s="1"/>
  <c r="AT22" i="10"/>
  <c r="CA22" i="10" s="1"/>
  <c r="BB25" i="10"/>
  <c r="CI25" i="10" s="1"/>
  <c r="AY4" i="10"/>
  <c r="CF4" i="10" s="1"/>
  <c r="AM6" i="10"/>
  <c r="BT6" i="10" s="1"/>
  <c r="AQ6" i="10"/>
  <c r="BX6" i="10" s="1"/>
  <c r="BC7" i="10"/>
  <c r="CJ7" i="10" s="1"/>
  <c r="BG7" i="10"/>
  <c r="CN7" i="10" s="1"/>
  <c r="BC10" i="10"/>
  <c r="CJ10" i="10" s="1"/>
  <c r="AU19" i="10"/>
  <c r="CB19" i="10" s="1"/>
  <c r="BC20" i="10"/>
  <c r="CJ20" i="10" s="1"/>
  <c r="AY21" i="10"/>
  <c r="CF21" i="10" s="1"/>
  <c r="AQ22" i="10"/>
  <c r="BX22" i="10" s="1"/>
  <c r="BG22" i="10"/>
  <c r="CN22" i="10" s="1"/>
  <c r="AQ24" i="10"/>
  <c r="BX24" i="10" s="1"/>
  <c r="BG24" i="10"/>
  <c r="CN24" i="10" s="1"/>
  <c r="AQ26" i="10"/>
  <c r="BX26" i="10" s="1"/>
  <c r="AX18" i="10"/>
  <c r="CE18" i="10" s="1"/>
  <c r="AX19" i="10"/>
  <c r="CE19" i="10" s="1"/>
  <c r="AZ4" i="10"/>
  <c r="CG4" i="10" s="1"/>
  <c r="AN8" i="10"/>
  <c r="BU8" i="10" s="1"/>
  <c r="AN9" i="10"/>
  <c r="BU9" i="10" s="1"/>
  <c r="AV9" i="10"/>
  <c r="CC9" i="10" s="1"/>
  <c r="BD9" i="10"/>
  <c r="CK9" i="10" s="1"/>
  <c r="AZ10" i="10"/>
  <c r="CG10" i="10" s="1"/>
  <c r="BD10" i="10"/>
  <c r="CK10" i="10" s="1"/>
  <c r="AV11" i="10"/>
  <c r="CC11" i="10" s="1"/>
  <c r="BD11" i="10"/>
  <c r="CK11" i="10" s="1"/>
  <c r="BH11" i="10"/>
  <c r="CO11" i="10" s="1"/>
  <c r="AN12" i="10"/>
  <c r="BU12" i="10" s="1"/>
  <c r="AN13" i="10"/>
  <c r="BU13" i="10" s="1"/>
  <c r="AR13" i="10"/>
  <c r="BY13" i="10" s="1"/>
  <c r="BD13" i="10"/>
  <c r="CK13" i="10" s="1"/>
  <c r="AN14" i="10"/>
  <c r="BU14" i="10" s="1"/>
  <c r="AZ14" i="10"/>
  <c r="CG14" i="10" s="1"/>
  <c r="BD14" i="10"/>
  <c r="CK14" i="10" s="1"/>
  <c r="AN15" i="10"/>
  <c r="BU15" i="10" s="1"/>
  <c r="AV15" i="10"/>
  <c r="CC15" i="10" s="1"/>
  <c r="BD15" i="10"/>
  <c r="CK15" i="10" s="1"/>
  <c r="BH15" i="10"/>
  <c r="CO15" i="10" s="1"/>
  <c r="AN16" i="10"/>
  <c r="BU16" i="10" s="1"/>
  <c r="AV16" i="10"/>
  <c r="CC16" i="10" s="1"/>
  <c r="BD16" i="10"/>
  <c r="CK16" i="10" s="1"/>
  <c r="AN17" i="10"/>
  <c r="BU17" i="10" s="1"/>
  <c r="AR17" i="10"/>
  <c r="BY17" i="10" s="1"/>
  <c r="AV17" i="10"/>
  <c r="CC17" i="10" s="1"/>
  <c r="BD17" i="10"/>
  <c r="CK17" i="10" s="1"/>
  <c r="AV18" i="10"/>
  <c r="CC18" i="10" s="1"/>
  <c r="AZ18" i="10"/>
  <c r="CG18" i="10" s="1"/>
  <c r="BH18" i="10"/>
  <c r="CO18" i="10" s="1"/>
  <c r="AN19" i="10"/>
  <c r="BU19" i="10" s="1"/>
  <c r="BH19" i="10"/>
  <c r="CO19" i="10" s="1"/>
  <c r="AN20" i="10"/>
  <c r="BU20" i="10" s="1"/>
  <c r="AV20" i="10"/>
  <c r="CC20" i="10" s="1"/>
  <c r="BD20" i="10"/>
  <c r="CK20" i="10" s="1"/>
  <c r="BH20" i="10"/>
  <c r="CO20" i="10" s="1"/>
  <c r="AR21" i="10"/>
  <c r="BY21" i="10" s="1"/>
  <c r="BD21" i="10"/>
  <c r="CK21" i="10" s="1"/>
  <c r="AN22" i="10"/>
  <c r="BU22" i="10" s="1"/>
  <c r="AN23" i="10"/>
  <c r="BU23" i="10" s="1"/>
  <c r="AR24" i="10"/>
  <c r="BY24" i="10" s="1"/>
  <c r="AZ24" i="10"/>
  <c r="CG24" i="10" s="1"/>
  <c r="AR25" i="10"/>
  <c r="BY25" i="10" s="1"/>
  <c r="AZ25" i="10"/>
  <c r="CG25" i="10" s="1"/>
  <c r="BD25" i="10"/>
  <c r="CK25" i="10" s="1"/>
  <c r="AR26" i="10"/>
  <c r="BY26" i="10" s="1"/>
  <c r="BD26" i="10"/>
  <c r="CK26" i="10" s="1"/>
  <c r="BH26" i="10"/>
  <c r="CO26" i="10" s="1"/>
  <c r="AT3" i="10"/>
  <c r="BH5" i="10"/>
  <c r="CO5" i="10" s="1"/>
  <c r="AR7" i="10"/>
  <c r="BY7" i="10" s="1"/>
  <c r="AZ7" i="10"/>
  <c r="CG7" i="10" s="1"/>
  <c r="AR8" i="10"/>
  <c r="BY8" i="10" s="1"/>
  <c r="AZ8" i="10"/>
  <c r="CG8" i="10" s="1"/>
  <c r="AN10" i="10"/>
  <c r="BU10" i="10" s="1"/>
  <c r="AO4" i="10"/>
  <c r="BV4" i="10" s="1"/>
  <c r="AS4" i="10"/>
  <c r="BZ4" i="10" s="1"/>
  <c r="AW4" i="10"/>
  <c r="CD4" i="10" s="1"/>
  <c r="BA4" i="10"/>
  <c r="CH4" i="10" s="1"/>
  <c r="BE4" i="10"/>
  <c r="CL4" i="10" s="1"/>
  <c r="AO5" i="10"/>
  <c r="BV5" i="10" s="1"/>
  <c r="AS5" i="10"/>
  <c r="BZ5" i="10" s="1"/>
  <c r="BA5" i="10"/>
  <c r="CH5" i="10" s="1"/>
  <c r="BE5" i="10"/>
  <c r="CL5" i="10" s="1"/>
  <c r="AO6" i="10"/>
  <c r="BV6" i="10" s="1"/>
  <c r="AS6" i="10"/>
  <c r="BZ6" i="10" s="1"/>
  <c r="AW6" i="10"/>
  <c r="CD6" i="10" s="1"/>
  <c r="BA6" i="10"/>
  <c r="CH6" i="10" s="1"/>
  <c r="BE6" i="10"/>
  <c r="CL6" i="10" s="1"/>
  <c r="AO7" i="10"/>
  <c r="BV7" i="10" s="1"/>
  <c r="AS7" i="10"/>
  <c r="BZ7" i="10" s="1"/>
  <c r="BE7" i="10"/>
  <c r="CL7" i="10" s="1"/>
  <c r="AW8" i="10"/>
  <c r="CD8" i="10" s="1"/>
  <c r="AO9" i="10"/>
  <c r="BV9" i="10" s="1"/>
  <c r="BE9" i="10"/>
  <c r="CL9" i="10" s="1"/>
  <c r="AW10" i="10"/>
  <c r="CD10" i="10" s="1"/>
  <c r="AO11" i="10"/>
  <c r="BV11" i="10" s="1"/>
  <c r="AW12" i="10"/>
  <c r="CD12" i="10" s="1"/>
  <c r="AO13" i="10"/>
  <c r="BV13" i="10" s="1"/>
  <c r="BE13" i="10"/>
  <c r="CL13" i="10" s="1"/>
  <c r="AW14" i="10"/>
  <c r="CD14" i="10" s="1"/>
  <c r="AO15" i="10"/>
  <c r="BV15" i="10" s="1"/>
  <c r="BE15" i="10"/>
  <c r="CL15" i="10" s="1"/>
  <c r="AW16" i="10"/>
  <c r="CD16" i="10" s="1"/>
  <c r="BE17" i="10"/>
  <c r="CL17" i="10" s="1"/>
  <c r="AW18" i="10"/>
  <c r="CD18" i="10" s="1"/>
  <c r="AO19" i="10"/>
  <c r="BV19" i="10" s="1"/>
  <c r="BE19" i="10"/>
  <c r="CL19" i="10" s="1"/>
  <c r="AW20" i="10"/>
  <c r="CD20" i="10" s="1"/>
  <c r="AW21" i="10"/>
  <c r="CD21" i="10" s="1"/>
  <c r="AO23" i="10"/>
  <c r="BV23" i="10" s="1"/>
  <c r="BE23" i="10"/>
  <c r="CL23" i="10" s="1"/>
  <c r="AW24" i="10"/>
  <c r="CD24" i="10" s="1"/>
  <c r="AO25" i="10"/>
  <c r="BV25" i="10" s="1"/>
  <c r="BA25" i="10"/>
  <c r="CH25" i="10" s="1"/>
  <c r="BE25" i="10"/>
  <c r="CL25" i="10" s="1"/>
  <c r="AW26" i="10"/>
  <c r="CD26" i="10" s="1"/>
  <c r="S34" i="10"/>
  <c r="AZ34" i="10" s="1"/>
  <c r="CG34" i="10" s="1"/>
  <c r="BG32" i="10"/>
  <c r="CN32" i="10" s="1"/>
  <c r="BC32" i="10"/>
  <c r="CJ32" i="10" s="1"/>
  <c r="BE32" i="10"/>
  <c r="CL32" i="10" s="1"/>
  <c r="AO32" i="10"/>
  <c r="BV32" i="10" s="1"/>
  <c r="AR32" i="10"/>
  <c r="BY32" i="10" s="1"/>
  <c r="V37" i="10"/>
  <c r="BC37" i="10" s="1"/>
  <c r="CJ37" i="10" s="1"/>
  <c r="T35" i="10"/>
  <c r="BA35" i="10" s="1"/>
  <c r="CH35" i="10" s="1"/>
  <c r="AK37" i="10"/>
  <c r="BR37" i="10" s="1"/>
  <c r="AU39" i="10"/>
  <c r="CB39" i="10" s="1"/>
  <c r="BF39" i="10"/>
  <c r="CM39" i="10" s="1"/>
  <c r="BB39" i="10"/>
  <c r="CI39" i="10" s="1"/>
  <c r="AX39" i="10"/>
  <c r="CE39" i="10" s="1"/>
  <c r="AT39" i="10"/>
  <c r="CA39" i="10" s="1"/>
  <c r="AP39" i="10"/>
  <c r="BW39" i="10" s="1"/>
  <c r="AZ39" i="10"/>
  <c r="CG39" i="10" s="1"/>
  <c r="BH39" i="10"/>
  <c r="CO39" i="10" s="1"/>
  <c r="Q33" i="10"/>
  <c r="AX33" i="10" s="1"/>
  <c r="CE33" i="10" s="1"/>
  <c r="U36" i="10"/>
  <c r="BB36" i="10" s="1"/>
  <c r="CI36" i="10" s="1"/>
  <c r="AK39" i="10"/>
  <c r="BR39" i="10" s="1"/>
  <c r="AS39" i="10"/>
  <c r="BZ39" i="10" s="1"/>
  <c r="AN39" i="10"/>
  <c r="BU39" i="10" s="1"/>
  <c r="AZ40" i="10"/>
  <c r="CG40" i="10" s="1"/>
  <c r="BH40" i="10"/>
  <c r="CO40" i="10" s="1"/>
  <c r="AZ38" i="10"/>
  <c r="BH38" i="10"/>
  <c r="AK40" i="10"/>
  <c r="BR40" i="10" s="1"/>
  <c r="AO40" i="10"/>
  <c r="BV40" i="10" s="1"/>
  <c r="AS40" i="10"/>
  <c r="BZ40" i="10" s="1"/>
  <c r="AW40" i="10"/>
  <c r="CD40" i="10" s="1"/>
  <c r="BA40" i="10"/>
  <c r="CH40" i="10" s="1"/>
  <c r="AO38" i="10"/>
  <c r="AS38" i="10"/>
  <c r="AW38" i="10"/>
  <c r="BA38" i="10"/>
  <c r="AL40" i="10"/>
  <c r="BS40" i="10" s="1"/>
  <c r="BB40" i="10"/>
  <c r="CI40" i="10" s="1"/>
  <c r="CY25" i="10" l="1"/>
  <c r="CY25" i="12"/>
  <c r="CY25" i="11"/>
  <c r="CY15" i="11"/>
  <c r="CE3" i="12"/>
  <c r="AR3" i="12"/>
  <c r="AG26" i="12"/>
  <c r="AG20" i="12"/>
  <c r="CM3" i="12"/>
  <c r="AK16" i="12"/>
  <c r="AG16" i="12"/>
  <c r="AK14" i="12"/>
  <c r="AG14" i="12"/>
  <c r="AK12" i="12"/>
  <c r="AG12" i="12"/>
  <c r="AG10" i="12"/>
  <c r="AK10" i="12"/>
  <c r="AK8" i="12"/>
  <c r="AG8" i="12"/>
  <c r="AG6" i="12"/>
  <c r="AK6" i="12"/>
  <c r="AK4" i="12"/>
  <c r="AG4" i="12"/>
  <c r="AS3" i="12"/>
  <c r="BT3" i="12"/>
  <c r="AG21" i="12"/>
  <c r="AK21" i="12"/>
  <c r="BD3" i="12"/>
  <c r="AN3" i="12"/>
  <c r="CI3" i="12"/>
  <c r="AG24" i="12"/>
  <c r="AG18" i="12"/>
  <c r="CB3" i="12"/>
  <c r="BE3" i="12"/>
  <c r="AO3" i="12"/>
  <c r="CF3" i="12"/>
  <c r="AK19" i="12"/>
  <c r="AG19" i="12"/>
  <c r="AZ3" i="12"/>
  <c r="BN24" i="12"/>
  <c r="BR24" i="12"/>
  <c r="CU24" i="12" s="1"/>
  <c r="BR22" i="12"/>
  <c r="CU22" i="12" s="1"/>
  <c r="BN22" i="12"/>
  <c r="BR18" i="12"/>
  <c r="CU18" i="12" s="1"/>
  <c r="BN18" i="12"/>
  <c r="AW3" i="12"/>
  <c r="AG23" i="12"/>
  <c r="AK23" i="12"/>
  <c r="BH3" i="12"/>
  <c r="CY15" i="12"/>
  <c r="AK47" i="12" a="1"/>
  <c r="BW3" i="12"/>
  <c r="AG15" i="12"/>
  <c r="AK15" i="12"/>
  <c r="AK13" i="12"/>
  <c r="AG13" i="12"/>
  <c r="AG11" i="12"/>
  <c r="AK11" i="12"/>
  <c r="AK9" i="12"/>
  <c r="AG9" i="12"/>
  <c r="AK7" i="12"/>
  <c r="AG7" i="12"/>
  <c r="AK5" i="12"/>
  <c r="AG5" i="12"/>
  <c r="BA3" i="12"/>
  <c r="AK3" i="12"/>
  <c r="AG3" i="12"/>
  <c r="AG25" i="12"/>
  <c r="AK25" i="12"/>
  <c r="AG17" i="12"/>
  <c r="AK17" i="12"/>
  <c r="AV3" i="12"/>
  <c r="BN20" i="12"/>
  <c r="BR20" i="12"/>
  <c r="CU20" i="12" s="1"/>
  <c r="BN26" i="12"/>
  <c r="BR26" i="12"/>
  <c r="CU26" i="12" s="1"/>
  <c r="AG22" i="12"/>
  <c r="CI3" i="11"/>
  <c r="AK17" i="11"/>
  <c r="AG17" i="11"/>
  <c r="AG13" i="11"/>
  <c r="AK13" i="11"/>
  <c r="AG5" i="11"/>
  <c r="AK5" i="11"/>
  <c r="BA3" i="11"/>
  <c r="AK3" i="11"/>
  <c r="AG3" i="11"/>
  <c r="AK24" i="11"/>
  <c r="AG24" i="11"/>
  <c r="AK20" i="11"/>
  <c r="AG20" i="11"/>
  <c r="BD3" i="11"/>
  <c r="AN3" i="11"/>
  <c r="BR16" i="11"/>
  <c r="CU16" i="11" s="1"/>
  <c r="BN16" i="11"/>
  <c r="AK47" i="11" a="1"/>
  <c r="CA3" i="11"/>
  <c r="AK15" i="11"/>
  <c r="AG15" i="11"/>
  <c r="AW3" i="11"/>
  <c r="CE3" i="11"/>
  <c r="AK25" i="11"/>
  <c r="AG25" i="11"/>
  <c r="AK21" i="11"/>
  <c r="AG21" i="11"/>
  <c r="AZ3" i="11"/>
  <c r="AG9" i="11"/>
  <c r="AK9" i="11"/>
  <c r="BS3" i="11"/>
  <c r="AG14" i="11"/>
  <c r="AK14" i="11"/>
  <c r="AK12" i="11"/>
  <c r="AG12" i="11"/>
  <c r="AK10" i="11"/>
  <c r="AG10" i="11"/>
  <c r="AK8" i="11"/>
  <c r="AG8" i="11"/>
  <c r="AG6" i="11"/>
  <c r="AK6" i="11"/>
  <c r="AK4" i="11"/>
  <c r="AG4" i="11"/>
  <c r="AS3" i="11"/>
  <c r="BR18" i="11"/>
  <c r="CU18" i="11" s="1"/>
  <c r="BN18" i="11"/>
  <c r="CN3" i="11"/>
  <c r="AK26" i="11"/>
  <c r="AG26" i="11"/>
  <c r="AK22" i="11"/>
  <c r="AG22" i="11"/>
  <c r="AV3" i="11"/>
  <c r="CM3" i="11"/>
  <c r="AK11" i="11"/>
  <c r="AG11" i="11"/>
  <c r="AK7" i="11"/>
  <c r="AG7" i="11"/>
  <c r="AG19" i="11"/>
  <c r="AK19" i="11"/>
  <c r="BE3" i="11"/>
  <c r="AO3" i="11"/>
  <c r="AG18" i="11"/>
  <c r="CF3" i="11"/>
  <c r="AK23" i="11"/>
  <c r="AG23" i="11"/>
  <c r="BH3" i="11"/>
  <c r="AR3" i="11"/>
  <c r="AG16" i="11"/>
  <c r="AK47" i="10" a="1"/>
  <c r="AZ47" i="10" s="1"/>
  <c r="CY15" i="10"/>
  <c r="AK24" i="10"/>
  <c r="AG24" i="10"/>
  <c r="AG18" i="10"/>
  <c r="AK18" i="10"/>
  <c r="AK8" i="10"/>
  <c r="AG8" i="10"/>
  <c r="AG4" i="10"/>
  <c r="AK4" i="10"/>
  <c r="CA3" i="10"/>
  <c r="AN3" i="10"/>
  <c r="AM3" i="10"/>
  <c r="BE3" i="10"/>
  <c r="AO3" i="10"/>
  <c r="BD3" i="10"/>
  <c r="BS3" i="10"/>
  <c r="AY3" i="10"/>
  <c r="AK26" i="10"/>
  <c r="AG26" i="10"/>
  <c r="AK14" i="10"/>
  <c r="AG14" i="10"/>
  <c r="AK12" i="10"/>
  <c r="AG12" i="10"/>
  <c r="AK6" i="10"/>
  <c r="AG6" i="10"/>
  <c r="AK25" i="10"/>
  <c r="AG25" i="10"/>
  <c r="AK23" i="10"/>
  <c r="AG23" i="10"/>
  <c r="AK21" i="10"/>
  <c r="AG21" i="10"/>
  <c r="AG19" i="10"/>
  <c r="AK19" i="10"/>
  <c r="AK17" i="10"/>
  <c r="AG17" i="10"/>
  <c r="AG15" i="10"/>
  <c r="AK15" i="10"/>
  <c r="AG13" i="10"/>
  <c r="AK13" i="10"/>
  <c r="AK11" i="10"/>
  <c r="AG11" i="10"/>
  <c r="AG9" i="10"/>
  <c r="AK9" i="10"/>
  <c r="AK7" i="10"/>
  <c r="AG7" i="10"/>
  <c r="AK5" i="10"/>
  <c r="AG5" i="10"/>
  <c r="BA3" i="10"/>
  <c r="AG3" i="10"/>
  <c r="AK3" i="10"/>
  <c r="AZ3" i="10"/>
  <c r="CI3" i="10"/>
  <c r="BH3" i="10"/>
  <c r="AU3" i="10"/>
  <c r="AK22" i="10"/>
  <c r="AG22" i="10"/>
  <c r="AK20" i="10"/>
  <c r="AG20" i="10"/>
  <c r="AK16" i="10"/>
  <c r="AG16" i="10"/>
  <c r="AK10" i="10"/>
  <c r="AG10" i="10"/>
  <c r="AS3" i="10"/>
  <c r="BC3" i="10"/>
  <c r="AW3" i="10"/>
  <c r="AR3" i="10"/>
  <c r="CE3" i="10"/>
  <c r="AV3" i="10"/>
  <c r="BG3" i="10"/>
  <c r="AQ3" i="10"/>
  <c r="AN47" i="10" l="1"/>
  <c r="AU47" i="10"/>
  <c r="AK47" i="10"/>
  <c r="AL47" i="10"/>
  <c r="BD47" i="10"/>
  <c r="BB47" i="10"/>
  <c r="BR19" i="12"/>
  <c r="CU19" i="12" s="1"/>
  <c r="BN19" i="12"/>
  <c r="BU3" i="12"/>
  <c r="BR21" i="12"/>
  <c r="CU21" i="12" s="1"/>
  <c r="BN21" i="12"/>
  <c r="BR17" i="12"/>
  <c r="CU17" i="12" s="1"/>
  <c r="BN17" i="12"/>
  <c r="BN5" i="12"/>
  <c r="BR5" i="12"/>
  <c r="CU5" i="12" s="1"/>
  <c r="BN9" i="12"/>
  <c r="BR9" i="12"/>
  <c r="CU9" i="12" s="1"/>
  <c r="BN13" i="12"/>
  <c r="BR13" i="12"/>
  <c r="CU13" i="12" s="1"/>
  <c r="CO3" i="12"/>
  <c r="CG3" i="12"/>
  <c r="BV3" i="12"/>
  <c r="BR4" i="12"/>
  <c r="CU4" i="12" s="1"/>
  <c r="BN4" i="12"/>
  <c r="BR8" i="12"/>
  <c r="CU8" i="12" s="1"/>
  <c r="BN8" i="12"/>
  <c r="BR12" i="12"/>
  <c r="CU12" i="12" s="1"/>
  <c r="BN12" i="12"/>
  <c r="BR16" i="12"/>
  <c r="CU16" i="12" s="1"/>
  <c r="BN16" i="12"/>
  <c r="BY3" i="12"/>
  <c r="CH3" i="12"/>
  <c r="BR11" i="12"/>
  <c r="CU11" i="12" s="1"/>
  <c r="BN11" i="12"/>
  <c r="BR15" i="12"/>
  <c r="CU15" i="12" s="1"/>
  <c r="BN15" i="12"/>
  <c r="BH47" i="12"/>
  <c r="BD47" i="12"/>
  <c r="AZ47" i="12"/>
  <c r="AV47" i="12"/>
  <c r="AR47" i="12"/>
  <c r="AN47" i="12"/>
  <c r="BG47" i="12"/>
  <c r="BC47" i="12"/>
  <c r="AY47" i="12"/>
  <c r="AU47" i="12"/>
  <c r="AQ47" i="12"/>
  <c r="AM47" i="12"/>
  <c r="BF47" i="12"/>
  <c r="AX47" i="12"/>
  <c r="AP47" i="12"/>
  <c r="BE47" i="12"/>
  <c r="AW47" i="12"/>
  <c r="AO47" i="12"/>
  <c r="BB47" i="12"/>
  <c r="AT47" i="12"/>
  <c r="AL47" i="12"/>
  <c r="BA47" i="12"/>
  <c r="AS47" i="12"/>
  <c r="AK47" i="12"/>
  <c r="CD3" i="12"/>
  <c r="CK3" i="12"/>
  <c r="BZ3" i="12"/>
  <c r="BN6" i="12"/>
  <c r="BR6" i="12"/>
  <c r="CU6" i="12" s="1"/>
  <c r="BR10" i="12"/>
  <c r="CU10" i="12" s="1"/>
  <c r="BN10" i="12"/>
  <c r="BN3" i="12"/>
  <c r="BR3" i="12"/>
  <c r="CC3" i="12"/>
  <c r="BR25" i="12"/>
  <c r="CU25" i="12" s="1"/>
  <c r="BN25" i="12"/>
  <c r="D41" i="12" a="1"/>
  <c r="BR7" i="12"/>
  <c r="CU7" i="12" s="1"/>
  <c r="BN7" i="12"/>
  <c r="BN23" i="12"/>
  <c r="BR23" i="12"/>
  <c r="CU23" i="12" s="1"/>
  <c r="CL3" i="12"/>
  <c r="BN14" i="12"/>
  <c r="BR14" i="12"/>
  <c r="CU14" i="12" s="1"/>
  <c r="BY3" i="11"/>
  <c r="BR7" i="11"/>
  <c r="CU7" i="11" s="1"/>
  <c r="BN7" i="11"/>
  <c r="BR26" i="11"/>
  <c r="CU26" i="11" s="1"/>
  <c r="BN26" i="11"/>
  <c r="BN4" i="11"/>
  <c r="BR4" i="11"/>
  <c r="CU4" i="11" s="1"/>
  <c r="BN8" i="11"/>
  <c r="BR8" i="11"/>
  <c r="CU8" i="11" s="1"/>
  <c r="BN12" i="11"/>
  <c r="BR12" i="11"/>
  <c r="CU12" i="11" s="1"/>
  <c r="CG3" i="11"/>
  <c r="BR15" i="11"/>
  <c r="CU15" i="11" s="1"/>
  <c r="BN15" i="11"/>
  <c r="CK3" i="11"/>
  <c r="BR17" i="11"/>
  <c r="CU17" i="11" s="1"/>
  <c r="BN17" i="11"/>
  <c r="BR23" i="11"/>
  <c r="CU23" i="11" s="1"/>
  <c r="BN23" i="11"/>
  <c r="BV3" i="11"/>
  <c r="BR19" i="11"/>
  <c r="CU19" i="11" s="1"/>
  <c r="BN19" i="11"/>
  <c r="BZ3" i="11"/>
  <c r="BR6" i="11"/>
  <c r="CU6" i="11" s="1"/>
  <c r="BN6" i="11"/>
  <c r="BR14" i="11"/>
  <c r="CU14" i="11" s="1"/>
  <c r="BN14" i="11"/>
  <c r="BR9" i="11"/>
  <c r="CU9" i="11" s="1"/>
  <c r="BN9" i="11"/>
  <c r="BR25" i="11"/>
  <c r="CU25" i="11" s="1"/>
  <c r="BN25" i="11"/>
  <c r="CD3" i="11"/>
  <c r="BR24" i="11"/>
  <c r="CU24" i="11" s="1"/>
  <c r="BN24" i="11"/>
  <c r="CH3" i="11"/>
  <c r="BR13" i="11"/>
  <c r="CU13" i="11" s="1"/>
  <c r="BN13" i="11"/>
  <c r="CO3" i="11"/>
  <c r="BR11" i="11"/>
  <c r="CU11" i="11" s="1"/>
  <c r="BN11" i="11"/>
  <c r="BR22" i="11"/>
  <c r="CU22" i="11" s="1"/>
  <c r="BN22" i="11"/>
  <c r="BR10" i="11"/>
  <c r="CU10" i="11" s="1"/>
  <c r="BN10" i="11"/>
  <c r="BU3" i="11"/>
  <c r="D41" i="11" a="1"/>
  <c r="CL3" i="11"/>
  <c r="CC3" i="11"/>
  <c r="BR21" i="11"/>
  <c r="CU21" i="11" s="1"/>
  <c r="BN21" i="11"/>
  <c r="BH47" i="11"/>
  <c r="BD47" i="11"/>
  <c r="AZ47" i="11"/>
  <c r="AV47" i="11"/>
  <c r="AR47" i="11"/>
  <c r="AN47" i="11"/>
  <c r="BG47" i="11"/>
  <c r="BC47" i="11"/>
  <c r="AY47" i="11"/>
  <c r="AU47" i="11"/>
  <c r="AQ47" i="11"/>
  <c r="AM47" i="11"/>
  <c r="BF47" i="11"/>
  <c r="AX47" i="11"/>
  <c r="AP47" i="11"/>
  <c r="BE47" i="11"/>
  <c r="AW47" i="11"/>
  <c r="AO47" i="11"/>
  <c r="BB47" i="11"/>
  <c r="AL47" i="11"/>
  <c r="BA47" i="11"/>
  <c r="AK47" i="11"/>
  <c r="AT47" i="11"/>
  <c r="AS47" i="11"/>
  <c r="BR20" i="11"/>
  <c r="CU20" i="11" s="1"/>
  <c r="BN20" i="11"/>
  <c r="BN3" i="11"/>
  <c r="BR3" i="11"/>
  <c r="BR5" i="11"/>
  <c r="CU5" i="11" s="1"/>
  <c r="BN5" i="11"/>
  <c r="BA47" i="10"/>
  <c r="AP47" i="10"/>
  <c r="BF47" i="10"/>
  <c r="AY47" i="10"/>
  <c r="AR47" i="10"/>
  <c r="BH47" i="10"/>
  <c r="AS47" i="10"/>
  <c r="AO47" i="10"/>
  <c r="AT47" i="10"/>
  <c r="AM47" i="10"/>
  <c r="BC47" i="10"/>
  <c r="AV47" i="10"/>
  <c r="AW47" i="10"/>
  <c r="BE47" i="10"/>
  <c r="AX47" i="10"/>
  <c r="AQ47" i="10"/>
  <c r="BG47" i="10"/>
  <c r="BR10" i="10"/>
  <c r="CU10" i="10" s="1"/>
  <c r="BN10" i="10"/>
  <c r="BU3" i="10"/>
  <c r="BR18" i="10"/>
  <c r="CU18" i="10" s="1"/>
  <c r="BN18" i="10"/>
  <c r="CB3" i="10"/>
  <c r="BR3" i="10"/>
  <c r="BN3" i="10"/>
  <c r="BR7" i="10"/>
  <c r="CU7" i="10" s="1"/>
  <c r="BN7" i="10"/>
  <c r="BR11" i="10"/>
  <c r="CU11" i="10" s="1"/>
  <c r="BN11" i="10"/>
  <c r="BR23" i="10"/>
  <c r="CU23" i="10" s="1"/>
  <c r="BN23" i="10"/>
  <c r="BV3" i="10"/>
  <c r="CN3" i="10"/>
  <c r="CH3" i="10"/>
  <c r="BR15" i="10"/>
  <c r="CU15" i="10" s="1"/>
  <c r="BN15" i="10"/>
  <c r="BR26" i="10"/>
  <c r="CU26" i="10" s="1"/>
  <c r="BN26" i="10"/>
  <c r="BR4" i="10"/>
  <c r="CU4" i="10" s="1"/>
  <c r="BN4" i="10"/>
  <c r="D41" i="10" a="1"/>
  <c r="BR9" i="10"/>
  <c r="CU9" i="10" s="1"/>
  <c r="BN9" i="10"/>
  <c r="BR13" i="10"/>
  <c r="CU13" i="10" s="1"/>
  <c r="BN13" i="10"/>
  <c r="BR6" i="10"/>
  <c r="CU6" i="10" s="1"/>
  <c r="BN6" i="10"/>
  <c r="BN14" i="10"/>
  <c r="BR14" i="10"/>
  <c r="CU14" i="10" s="1"/>
  <c r="CF3" i="10"/>
  <c r="BT3" i="10"/>
  <c r="BR20" i="10"/>
  <c r="CU20" i="10" s="1"/>
  <c r="BN20" i="10"/>
  <c r="BR19" i="10"/>
  <c r="CU19" i="10" s="1"/>
  <c r="BN19" i="10"/>
  <c r="BN12" i="10"/>
  <c r="BR12" i="10"/>
  <c r="CU12" i="10" s="1"/>
  <c r="CD3" i="10"/>
  <c r="BZ3" i="10"/>
  <c r="BX3" i="10"/>
  <c r="BN16" i="10"/>
  <c r="BR16" i="10"/>
  <c r="CU16" i="10" s="1"/>
  <c r="BR22" i="10"/>
  <c r="CU22" i="10" s="1"/>
  <c r="BN22" i="10"/>
  <c r="CC3" i="10"/>
  <c r="BY3" i="10"/>
  <c r="CJ3" i="10"/>
  <c r="CO3" i="10"/>
  <c r="CG3" i="10"/>
  <c r="BR5" i="10"/>
  <c r="CU5" i="10" s="1"/>
  <c r="BN5" i="10"/>
  <c r="BN17" i="10"/>
  <c r="BR17" i="10"/>
  <c r="CU17" i="10" s="1"/>
  <c r="BN21" i="10"/>
  <c r="BR21" i="10"/>
  <c r="CU21" i="10" s="1"/>
  <c r="BR25" i="10"/>
  <c r="CU25" i="10" s="1"/>
  <c r="BN25" i="10"/>
  <c r="CK3" i="10"/>
  <c r="CL3" i="10"/>
  <c r="BN8" i="10"/>
  <c r="BR8" i="10"/>
  <c r="CU8" i="10" s="1"/>
  <c r="BR24" i="10"/>
  <c r="CU24" i="10" s="1"/>
  <c r="BN24" i="10"/>
  <c r="BR38" i="10" l="1" a="1"/>
  <c r="BU38" i="10" s="1"/>
  <c r="BU29" i="10" s="1"/>
  <c r="Z41" i="12"/>
  <c r="Z31" i="12" s="1"/>
  <c r="V41" i="12"/>
  <c r="V31" i="12" s="1"/>
  <c r="R41" i="12"/>
  <c r="R31" i="12" s="1"/>
  <c r="N41" i="12"/>
  <c r="N31" i="12" s="1"/>
  <c r="J41" i="12"/>
  <c r="J31" i="12" s="1"/>
  <c r="F41" i="12"/>
  <c r="F31" i="12" s="1"/>
  <c r="AA41" i="12"/>
  <c r="AA31" i="12" s="1"/>
  <c r="U41" i="12"/>
  <c r="U31" i="12" s="1"/>
  <c r="P41" i="12"/>
  <c r="P31" i="12" s="1"/>
  <c r="K41" i="12"/>
  <c r="K31" i="12" s="1"/>
  <c r="E41" i="12"/>
  <c r="E31" i="12" s="1"/>
  <c r="Y41" i="12"/>
  <c r="Y31" i="12" s="1"/>
  <c r="T41" i="12"/>
  <c r="T31" i="12" s="1"/>
  <c r="O41" i="12"/>
  <c r="O31" i="12" s="1"/>
  <c r="I41" i="12"/>
  <c r="I31" i="12" s="1"/>
  <c r="D41" i="12"/>
  <c r="D31" i="12" s="1"/>
  <c r="X41" i="12"/>
  <c r="X31" i="12" s="1"/>
  <c r="S41" i="12"/>
  <c r="S31" i="12" s="1"/>
  <c r="M41" i="12"/>
  <c r="M31" i="12" s="1"/>
  <c r="H41" i="12"/>
  <c r="H31" i="12" s="1"/>
  <c r="W41" i="12"/>
  <c r="W31" i="12" s="1"/>
  <c r="Q41" i="12"/>
  <c r="Q31" i="12" s="1"/>
  <c r="L41" i="12"/>
  <c r="L31" i="12" s="1"/>
  <c r="G41" i="12"/>
  <c r="G31" i="12" s="1"/>
  <c r="BR38" i="12" a="1"/>
  <c r="CU3" i="12"/>
  <c r="BR38" i="11" a="1"/>
  <c r="AA41" i="11"/>
  <c r="AA31" i="11" s="1"/>
  <c r="W41" i="11"/>
  <c r="W31" i="11" s="1"/>
  <c r="S41" i="11"/>
  <c r="S31" i="11" s="1"/>
  <c r="O41" i="11"/>
  <c r="O31" i="11" s="1"/>
  <c r="K41" i="11"/>
  <c r="K31" i="11" s="1"/>
  <c r="G41" i="11"/>
  <c r="G31" i="11" s="1"/>
  <c r="Z41" i="11"/>
  <c r="Z31" i="11" s="1"/>
  <c r="V41" i="11"/>
  <c r="V31" i="11" s="1"/>
  <c r="R41" i="11"/>
  <c r="R31" i="11" s="1"/>
  <c r="N41" i="11"/>
  <c r="N31" i="11" s="1"/>
  <c r="J41" i="11"/>
  <c r="J31" i="11" s="1"/>
  <c r="F41" i="11"/>
  <c r="F31" i="11" s="1"/>
  <c r="T41" i="11"/>
  <c r="T31" i="11" s="1"/>
  <c r="L41" i="11"/>
  <c r="L31" i="11" s="1"/>
  <c r="D41" i="11"/>
  <c r="D31" i="11" s="1"/>
  <c r="Y41" i="11"/>
  <c r="Y31" i="11" s="1"/>
  <c r="Q41" i="11"/>
  <c r="Q31" i="11" s="1"/>
  <c r="I41" i="11"/>
  <c r="I31" i="11" s="1"/>
  <c r="P41" i="11"/>
  <c r="P31" i="11" s="1"/>
  <c r="M41" i="11"/>
  <c r="M31" i="11" s="1"/>
  <c r="X41" i="11"/>
  <c r="X31" i="11" s="1"/>
  <c r="U41" i="11"/>
  <c r="U31" i="11" s="1"/>
  <c r="H41" i="11"/>
  <c r="H31" i="11" s="1"/>
  <c r="E41" i="11"/>
  <c r="E31" i="11" s="1"/>
  <c r="CU3" i="11"/>
  <c r="AA41" i="10"/>
  <c r="AA31" i="10" s="1"/>
  <c r="W41" i="10"/>
  <c r="W31" i="10" s="1"/>
  <c r="S41" i="10"/>
  <c r="S31" i="10" s="1"/>
  <c r="O41" i="10"/>
  <c r="O31" i="10" s="1"/>
  <c r="K41" i="10"/>
  <c r="K31" i="10" s="1"/>
  <c r="G41" i="10"/>
  <c r="G31" i="10" s="1"/>
  <c r="Y41" i="10"/>
  <c r="Y31" i="10" s="1"/>
  <c r="U41" i="10"/>
  <c r="U31" i="10" s="1"/>
  <c r="Q41" i="10"/>
  <c r="Q31" i="10" s="1"/>
  <c r="M41" i="10"/>
  <c r="M31" i="10" s="1"/>
  <c r="I41" i="10"/>
  <c r="I31" i="10" s="1"/>
  <c r="E41" i="10"/>
  <c r="E31" i="10" s="1"/>
  <c r="X41" i="10"/>
  <c r="X31" i="10" s="1"/>
  <c r="P41" i="10"/>
  <c r="P31" i="10" s="1"/>
  <c r="H41" i="10"/>
  <c r="H31" i="10" s="1"/>
  <c r="V41" i="10"/>
  <c r="V31" i="10" s="1"/>
  <c r="N41" i="10"/>
  <c r="N31" i="10" s="1"/>
  <c r="F41" i="10"/>
  <c r="F31" i="10" s="1"/>
  <c r="T41" i="10"/>
  <c r="T31" i="10" s="1"/>
  <c r="L41" i="10"/>
  <c r="L31" i="10" s="1"/>
  <c r="D41" i="10"/>
  <c r="D31" i="10" s="1"/>
  <c r="Z41" i="10"/>
  <c r="Z31" i="10" s="1"/>
  <c r="R41" i="10"/>
  <c r="R31" i="10" s="1"/>
  <c r="J41" i="10"/>
  <c r="J31" i="10" s="1"/>
  <c r="CU3" i="10"/>
  <c r="CK38" i="10" l="1"/>
  <c r="CK29" i="10" s="1"/>
  <c r="CL38" i="10"/>
  <c r="CL29" i="10" s="1"/>
  <c r="BT38" i="10"/>
  <c r="BT29" i="10" s="1"/>
  <c r="BX38" i="10"/>
  <c r="BX29" i="10" s="1"/>
  <c r="BS38" i="10"/>
  <c r="BS29" i="10" s="1"/>
  <c r="CF38" i="10"/>
  <c r="CF29" i="10" s="1"/>
  <c r="CI38" i="10"/>
  <c r="CI29" i="10" s="1"/>
  <c r="CN38" i="10"/>
  <c r="CN29" i="10" s="1"/>
  <c r="BR38" i="10"/>
  <c r="BR29" i="10" s="1"/>
  <c r="BY38" i="10"/>
  <c r="BY29" i="10" s="1"/>
  <c r="BZ38" i="10"/>
  <c r="BZ29" i="10" s="1"/>
  <c r="CC38" i="10"/>
  <c r="CC29" i="10" s="1"/>
  <c r="CH38" i="10"/>
  <c r="CH29" i="10" s="1"/>
  <c r="CG38" i="10"/>
  <c r="CG29" i="10" s="1"/>
  <c r="CB38" i="10"/>
  <c r="CB29" i="10" s="1"/>
  <c r="CA38" i="10"/>
  <c r="CA29" i="10" s="1"/>
  <c r="CO38" i="10"/>
  <c r="CO29" i="10" s="1"/>
  <c r="BW38" i="10"/>
  <c r="BW29" i="10" s="1"/>
  <c r="CJ38" i="10"/>
  <c r="CJ29" i="10" s="1"/>
  <c r="CE38" i="10"/>
  <c r="CE29" i="10" s="1"/>
  <c r="BV38" i="10"/>
  <c r="BV29" i="10" s="1"/>
  <c r="CM38" i="10"/>
  <c r="CM29" i="10" s="1"/>
  <c r="CD38" i="10"/>
  <c r="CD29" i="10" s="1"/>
  <c r="CO38" i="12"/>
  <c r="CO29" i="12" s="1"/>
  <c r="CK38" i="12"/>
  <c r="CK29" i="12" s="1"/>
  <c r="CG38" i="12"/>
  <c r="CG29" i="12" s="1"/>
  <c r="CC38" i="12"/>
  <c r="CC29" i="12" s="1"/>
  <c r="BY38" i="12"/>
  <c r="BY29" i="12" s="1"/>
  <c r="BU38" i="12"/>
  <c r="BU29" i="12" s="1"/>
  <c r="CN38" i="12"/>
  <c r="CN29" i="12" s="1"/>
  <c r="CJ38" i="12"/>
  <c r="CJ29" i="12" s="1"/>
  <c r="CF38" i="12"/>
  <c r="CF29" i="12" s="1"/>
  <c r="CB38" i="12"/>
  <c r="CB29" i="12" s="1"/>
  <c r="BX38" i="12"/>
  <c r="BX29" i="12" s="1"/>
  <c r="BT38" i="12"/>
  <c r="BT29" i="12" s="1"/>
  <c r="CM38" i="12"/>
  <c r="CM29" i="12" s="1"/>
  <c r="CE38" i="12"/>
  <c r="CE29" i="12" s="1"/>
  <c r="BW38" i="12"/>
  <c r="BW29" i="12" s="1"/>
  <c r="CL38" i="12"/>
  <c r="CL29" i="12" s="1"/>
  <c r="CD38" i="12"/>
  <c r="CD29" i="12" s="1"/>
  <c r="BV38" i="12"/>
  <c r="BV29" i="12" s="1"/>
  <c r="CI38" i="12"/>
  <c r="CI29" i="12" s="1"/>
  <c r="CA38" i="12"/>
  <c r="CA29" i="12" s="1"/>
  <c r="BS38" i="12"/>
  <c r="BS29" i="12" s="1"/>
  <c r="BR38" i="12"/>
  <c r="BR29" i="12" s="1"/>
  <c r="CH38" i="12"/>
  <c r="CH29" i="12" s="1"/>
  <c r="BZ38" i="12"/>
  <c r="BZ29" i="12" s="1"/>
  <c r="AN31" i="12"/>
  <c r="G43" i="12"/>
  <c r="G47" i="12" s="1"/>
  <c r="AO31" i="12"/>
  <c r="H43" i="12"/>
  <c r="H47" i="12" s="1"/>
  <c r="AK31" i="12"/>
  <c r="D43" i="12"/>
  <c r="D47" i="12" s="1"/>
  <c r="BF31" i="12"/>
  <c r="Y43" i="12"/>
  <c r="Y47" i="12" s="1"/>
  <c r="BB31" i="12"/>
  <c r="U43" i="12"/>
  <c r="U47" i="12" s="1"/>
  <c r="AU31" i="12"/>
  <c r="N43" i="12"/>
  <c r="N47" i="12" s="1"/>
  <c r="AT31" i="12"/>
  <c r="M43" i="12"/>
  <c r="M47" i="12" s="1"/>
  <c r="AL31" i="12"/>
  <c r="E43" i="12"/>
  <c r="E47" i="12" s="1"/>
  <c r="AY31" i="12"/>
  <c r="R43" i="12"/>
  <c r="R47" i="12" s="1"/>
  <c r="AX31" i="12"/>
  <c r="Q43" i="12"/>
  <c r="Q47" i="12" s="1"/>
  <c r="AZ31" i="12"/>
  <c r="S43" i="12"/>
  <c r="S47" i="12" s="1"/>
  <c r="AV31" i="12"/>
  <c r="O43" i="12"/>
  <c r="O47" i="12" s="1"/>
  <c r="AR31" i="12"/>
  <c r="K43" i="12"/>
  <c r="K47" i="12" s="1"/>
  <c r="AM31" i="12"/>
  <c r="F43" i="12"/>
  <c r="F47" i="12" s="1"/>
  <c r="BC31" i="12"/>
  <c r="V43" i="12"/>
  <c r="V47" i="12" s="1"/>
  <c r="AS31" i="12"/>
  <c r="L43" i="12"/>
  <c r="L47" i="12" s="1"/>
  <c r="AP31" i="12"/>
  <c r="I43" i="12"/>
  <c r="I47" i="12" s="1"/>
  <c r="BH31" i="12"/>
  <c r="AA43" i="12"/>
  <c r="AA47" i="12" s="1"/>
  <c r="BD31" i="12"/>
  <c r="W43" i="12"/>
  <c r="W47" i="12" s="1"/>
  <c r="BE31" i="12"/>
  <c r="X43" i="12"/>
  <c r="X47" i="12" s="1"/>
  <c r="BA31" i="12"/>
  <c r="T43" i="12"/>
  <c r="T47" i="12" s="1"/>
  <c r="AW31" i="12"/>
  <c r="P43" i="12"/>
  <c r="P47" i="12" s="1"/>
  <c r="AQ31" i="12"/>
  <c r="J43" i="12"/>
  <c r="J47" i="12" s="1"/>
  <c r="BG31" i="12"/>
  <c r="Z43" i="12"/>
  <c r="Z47" i="12" s="1"/>
  <c r="BE31" i="11"/>
  <c r="X43" i="11"/>
  <c r="X47" i="11" s="1"/>
  <c r="AX31" i="11"/>
  <c r="Q43" i="11"/>
  <c r="Q47" i="11" s="1"/>
  <c r="BA31" i="11"/>
  <c r="T43" i="11"/>
  <c r="T47" i="11" s="1"/>
  <c r="AY31" i="11"/>
  <c r="R43" i="11"/>
  <c r="R47" i="11" s="1"/>
  <c r="AR31" i="11"/>
  <c r="K43" i="11"/>
  <c r="K47" i="11" s="1"/>
  <c r="BH31" i="11"/>
  <c r="AA43" i="11"/>
  <c r="AA47" i="11" s="1"/>
  <c r="AO31" i="11"/>
  <c r="H43" i="11"/>
  <c r="H47" i="11" s="1"/>
  <c r="AW31" i="11"/>
  <c r="P43" i="11"/>
  <c r="P47" i="11" s="1"/>
  <c r="AK31" i="11"/>
  <c r="D43" i="11"/>
  <c r="D47" i="11" s="1"/>
  <c r="AQ31" i="11"/>
  <c r="J43" i="11"/>
  <c r="J47" i="11" s="1"/>
  <c r="BG31" i="11"/>
  <c r="Z43" i="11"/>
  <c r="Z47" i="11" s="1"/>
  <c r="AZ31" i="11"/>
  <c r="S43" i="11"/>
  <c r="S47" i="11" s="1"/>
  <c r="CM38" i="11"/>
  <c r="CM29" i="11" s="1"/>
  <c r="CI38" i="11"/>
  <c r="CI29" i="11" s="1"/>
  <c r="CE38" i="11"/>
  <c r="CE29" i="11" s="1"/>
  <c r="CA38" i="11"/>
  <c r="CA29" i="11" s="1"/>
  <c r="BW38" i="11"/>
  <c r="BW29" i="11" s="1"/>
  <c r="BS38" i="11"/>
  <c r="BS29" i="11" s="1"/>
  <c r="CL38" i="11"/>
  <c r="CL29" i="11" s="1"/>
  <c r="CH38" i="11"/>
  <c r="CH29" i="11" s="1"/>
  <c r="CD38" i="11"/>
  <c r="CD29" i="11" s="1"/>
  <c r="BZ38" i="11"/>
  <c r="BZ29" i="11" s="1"/>
  <c r="BV38" i="11"/>
  <c r="BV29" i="11" s="1"/>
  <c r="BR38" i="11"/>
  <c r="BR29" i="11" s="1"/>
  <c r="CO38" i="11"/>
  <c r="CO29" i="11" s="1"/>
  <c r="CG38" i="11"/>
  <c r="CG29" i="11" s="1"/>
  <c r="BY38" i="11"/>
  <c r="BY29" i="11" s="1"/>
  <c r="CN38" i="11"/>
  <c r="CN29" i="11" s="1"/>
  <c r="CF38" i="11"/>
  <c r="CF29" i="11" s="1"/>
  <c r="BX38" i="11"/>
  <c r="BX29" i="11" s="1"/>
  <c r="CC38" i="11"/>
  <c r="CC29" i="11" s="1"/>
  <c r="CB38" i="11"/>
  <c r="CB29" i="11" s="1"/>
  <c r="CK38" i="11"/>
  <c r="CK29" i="11" s="1"/>
  <c r="BU38" i="11"/>
  <c r="BU29" i="11" s="1"/>
  <c r="CJ38" i="11"/>
  <c r="CJ29" i="11" s="1"/>
  <c r="BT38" i="11"/>
  <c r="BT29" i="11" s="1"/>
  <c r="BB31" i="11"/>
  <c r="U43" i="11"/>
  <c r="U47" i="11" s="1"/>
  <c r="AP31" i="11"/>
  <c r="I43" i="11"/>
  <c r="I47" i="11" s="1"/>
  <c r="AS31" i="11"/>
  <c r="L43" i="11"/>
  <c r="L47" i="11" s="1"/>
  <c r="AU31" i="11"/>
  <c r="N43" i="11"/>
  <c r="N47" i="11" s="1"/>
  <c r="AN31" i="11"/>
  <c r="G43" i="11"/>
  <c r="G47" i="11" s="1"/>
  <c r="BD31" i="11"/>
  <c r="W43" i="11"/>
  <c r="W47" i="11" s="1"/>
  <c r="AL31" i="11"/>
  <c r="E43" i="11"/>
  <c r="E47" i="11" s="1"/>
  <c r="AT31" i="11"/>
  <c r="M43" i="11"/>
  <c r="M47" i="11" s="1"/>
  <c r="BF31" i="11"/>
  <c r="Y43" i="11"/>
  <c r="Y47" i="11" s="1"/>
  <c r="AM31" i="11"/>
  <c r="F43" i="11"/>
  <c r="F47" i="11" s="1"/>
  <c r="BC31" i="11"/>
  <c r="V43" i="11"/>
  <c r="V47" i="11" s="1"/>
  <c r="AV31" i="11"/>
  <c r="O43" i="11"/>
  <c r="O47" i="11" s="1"/>
  <c r="AO31" i="10"/>
  <c r="H43" i="10"/>
  <c r="H47" i="10" s="1"/>
  <c r="AZ31" i="10"/>
  <c r="S43" i="10"/>
  <c r="S47" i="10" s="1"/>
  <c r="BG31" i="10"/>
  <c r="Z43" i="10"/>
  <c r="Z47" i="10" s="1"/>
  <c r="AM31" i="10"/>
  <c r="F43" i="10"/>
  <c r="F47" i="10" s="1"/>
  <c r="AW31" i="10"/>
  <c r="P43" i="10"/>
  <c r="P47" i="10" s="1"/>
  <c r="AT31" i="10"/>
  <c r="M43" i="10"/>
  <c r="M47" i="10" s="1"/>
  <c r="AN31" i="10"/>
  <c r="G43" i="10"/>
  <c r="G47" i="10" s="1"/>
  <c r="BD31" i="10"/>
  <c r="W43" i="10"/>
  <c r="W47" i="10" s="1"/>
  <c r="AY31" i="10"/>
  <c r="R43" i="10"/>
  <c r="R47" i="10" s="1"/>
  <c r="AP31" i="10"/>
  <c r="I43" i="10"/>
  <c r="I47" i="10" s="1"/>
  <c r="AK31" i="10"/>
  <c r="D43" i="10"/>
  <c r="D47" i="10" s="1"/>
  <c r="AU31" i="10"/>
  <c r="N43" i="10"/>
  <c r="N47" i="10" s="1"/>
  <c r="BE31" i="10"/>
  <c r="X43" i="10"/>
  <c r="X47" i="10" s="1"/>
  <c r="AX31" i="10"/>
  <c r="Q43" i="10"/>
  <c r="Q47" i="10" s="1"/>
  <c r="AR31" i="10"/>
  <c r="K43" i="10"/>
  <c r="K47" i="10" s="1"/>
  <c r="BH31" i="10"/>
  <c r="AA43" i="10"/>
  <c r="AA47" i="10" s="1"/>
  <c r="BA31" i="10"/>
  <c r="T43" i="10"/>
  <c r="T47" i="10" s="1"/>
  <c r="BF31" i="10"/>
  <c r="Y43" i="10"/>
  <c r="Y47" i="10" s="1"/>
  <c r="AQ31" i="10"/>
  <c r="J43" i="10"/>
  <c r="J47" i="10" s="1"/>
  <c r="AS31" i="10"/>
  <c r="L43" i="10"/>
  <c r="L47" i="10" s="1"/>
  <c r="BC31" i="10"/>
  <c r="V43" i="10"/>
  <c r="V47" i="10" s="1"/>
  <c r="AL31" i="10"/>
  <c r="E43" i="10"/>
  <c r="E47" i="10" s="1"/>
  <c r="BB31" i="10"/>
  <c r="U43" i="10"/>
  <c r="U47" i="10" s="1"/>
  <c r="AV31" i="10"/>
  <c r="O43" i="10"/>
  <c r="O47" i="10" s="1"/>
  <c r="CN31" i="12" l="1"/>
  <c r="CN41" i="12" s="1"/>
  <c r="BG41" i="12"/>
  <c r="CL31" i="12"/>
  <c r="CL41" i="12" s="1"/>
  <c r="BE41" i="12"/>
  <c r="BZ31" i="12"/>
  <c r="BZ41" i="12" s="1"/>
  <c r="AS41" i="12"/>
  <c r="CJ31" i="12"/>
  <c r="CJ41" i="12" s="1"/>
  <c r="BC41" i="12"/>
  <c r="CG31" i="12"/>
  <c r="CG41" i="12" s="1"/>
  <c r="AZ41" i="12"/>
  <c r="CA31" i="12"/>
  <c r="CA41" i="12" s="1"/>
  <c r="AT41" i="12"/>
  <c r="BR31" i="12"/>
  <c r="BR41" i="12" s="1"/>
  <c r="AK41" i="12"/>
  <c r="CH31" i="12"/>
  <c r="BA41" i="12"/>
  <c r="BW31" i="12"/>
  <c r="BW41" i="12" s="1"/>
  <c r="AP41" i="12"/>
  <c r="CC31" i="12"/>
  <c r="CC41" i="12" s="1"/>
  <c r="AV41" i="12"/>
  <c r="CM31" i="12"/>
  <c r="CM41" i="12" s="1"/>
  <c r="BF41" i="12"/>
  <c r="CH41" i="12"/>
  <c r="CD31" i="12"/>
  <c r="CD41" i="12" s="1"/>
  <c r="AW41" i="12"/>
  <c r="CO31" i="12"/>
  <c r="CO41" i="12" s="1"/>
  <c r="BH41" i="12"/>
  <c r="BY31" i="12"/>
  <c r="BY41" i="12" s="1"/>
  <c r="AR41" i="12"/>
  <c r="CF31" i="12"/>
  <c r="CF41" i="12" s="1"/>
  <c r="AY41" i="12"/>
  <c r="BS31" i="12"/>
  <c r="BS41" i="12" s="1"/>
  <c r="AL41" i="12"/>
  <c r="BU31" i="12"/>
  <c r="BU41" i="12" s="1"/>
  <c r="AN41" i="12"/>
  <c r="BX31" i="12"/>
  <c r="BX41" i="12" s="1"/>
  <c r="AQ41" i="12"/>
  <c r="CK31" i="12"/>
  <c r="CK41" i="12" s="1"/>
  <c r="BD41" i="12"/>
  <c r="BT31" i="12"/>
  <c r="BT41" i="12" s="1"/>
  <c r="AM41" i="12"/>
  <c r="CE31" i="12"/>
  <c r="CE41" i="12" s="1"/>
  <c r="AX41" i="12"/>
  <c r="CB31" i="12"/>
  <c r="CB41" i="12" s="1"/>
  <c r="AU41" i="12"/>
  <c r="CI31" i="12"/>
  <c r="CI41" i="12" s="1"/>
  <c r="BB41" i="12"/>
  <c r="BV31" i="12"/>
  <c r="BV41" i="12" s="1"/>
  <c r="AO41" i="12"/>
  <c r="CA31" i="11"/>
  <c r="CA41" i="11" s="1"/>
  <c r="AT41" i="11"/>
  <c r="BS31" i="11"/>
  <c r="BS41" i="11" s="1"/>
  <c r="AL41" i="11"/>
  <c r="CM31" i="11"/>
  <c r="CM41" i="11" s="1"/>
  <c r="BF41" i="11"/>
  <c r="BU31" i="11"/>
  <c r="BU41" i="11" s="1"/>
  <c r="AN41" i="11"/>
  <c r="BR31" i="11"/>
  <c r="BR41" i="11" s="1"/>
  <c r="AK41" i="11"/>
  <c r="BY31" i="11"/>
  <c r="BY41" i="11" s="1"/>
  <c r="AR41" i="11"/>
  <c r="CL31" i="11"/>
  <c r="CL41" i="11" s="1"/>
  <c r="BE41" i="11"/>
  <c r="CC31" i="11"/>
  <c r="CC41" i="11" s="1"/>
  <c r="AV41" i="11"/>
  <c r="CF31" i="11"/>
  <c r="AY41" i="11"/>
  <c r="CK31" i="11"/>
  <c r="CK41" i="11" s="1"/>
  <c r="BD41" i="11"/>
  <c r="BW31" i="11"/>
  <c r="BW41" i="11" s="1"/>
  <c r="AP41" i="11"/>
  <c r="CI31" i="11"/>
  <c r="CI41" i="11" s="1"/>
  <c r="BB41" i="11"/>
  <c r="CF41" i="11"/>
  <c r="BX31" i="11"/>
  <c r="BX41" i="11" s="1"/>
  <c r="AQ41" i="11"/>
  <c r="CO31" i="11"/>
  <c r="CO41" i="11" s="1"/>
  <c r="BH41" i="11"/>
  <c r="CE31" i="11"/>
  <c r="CE41" i="11" s="1"/>
  <c r="AX41" i="11"/>
  <c r="CJ31" i="11"/>
  <c r="BC41" i="11"/>
  <c r="CB31" i="11"/>
  <c r="CB41" i="11" s="1"/>
  <c r="AU41" i="11"/>
  <c r="CJ41" i="11"/>
  <c r="CG31" i="11"/>
  <c r="CG41" i="11" s="1"/>
  <c r="AZ41" i="11"/>
  <c r="CD31" i="11"/>
  <c r="CD41" i="11" s="1"/>
  <c r="AW41" i="11"/>
  <c r="BT31" i="11"/>
  <c r="AM41" i="11"/>
  <c r="BZ31" i="11"/>
  <c r="BZ41" i="11" s="1"/>
  <c r="AS41" i="11"/>
  <c r="BT41" i="11"/>
  <c r="CN31" i="11"/>
  <c r="CN41" i="11" s="1"/>
  <c r="BG41" i="11"/>
  <c r="BV31" i="11"/>
  <c r="BV41" i="11" s="1"/>
  <c r="AO41" i="11"/>
  <c r="CH31" i="11"/>
  <c r="CH41" i="11" s="1"/>
  <c r="BA41" i="11"/>
  <c r="CL31" i="10"/>
  <c r="CL41" i="10" s="1"/>
  <c r="BE41" i="10"/>
  <c r="CF31" i="10"/>
  <c r="CF41" i="10" s="1"/>
  <c r="AY41" i="10"/>
  <c r="CJ31" i="10"/>
  <c r="CJ41" i="10" s="1"/>
  <c r="BC41" i="10"/>
  <c r="CE31" i="10"/>
  <c r="CE41" i="10" s="1"/>
  <c r="AX41" i="10"/>
  <c r="BW31" i="10"/>
  <c r="BW41" i="10" s="1"/>
  <c r="AP41" i="10"/>
  <c r="CD31" i="10"/>
  <c r="CD41" i="10" s="1"/>
  <c r="AW41" i="10"/>
  <c r="CC31" i="10"/>
  <c r="CC41" i="10" s="1"/>
  <c r="AV41" i="10"/>
  <c r="BZ31" i="10"/>
  <c r="BZ41" i="10" s="1"/>
  <c r="AS41" i="10"/>
  <c r="BS31" i="10"/>
  <c r="BS41" i="10" s="1"/>
  <c r="AL41" i="10"/>
  <c r="CH31" i="10"/>
  <c r="CH41" i="10" s="1"/>
  <c r="BA41" i="10"/>
  <c r="BY31" i="10"/>
  <c r="BY41" i="10" s="1"/>
  <c r="AR41" i="10"/>
  <c r="BR31" i="10"/>
  <c r="BR41" i="10" s="1"/>
  <c r="AK41" i="10"/>
  <c r="CA31" i="10"/>
  <c r="CA41" i="10" s="1"/>
  <c r="AT41" i="10"/>
  <c r="CK31" i="10"/>
  <c r="CK41" i="10" s="1"/>
  <c r="BD41" i="10"/>
  <c r="BT31" i="10"/>
  <c r="AM41" i="10"/>
  <c r="CG31" i="10"/>
  <c r="CG41" i="10" s="1"/>
  <c r="AZ41" i="10"/>
  <c r="CI31" i="10"/>
  <c r="CI41" i="10" s="1"/>
  <c r="BB41" i="10"/>
  <c r="BX31" i="10"/>
  <c r="BX41" i="10" s="1"/>
  <c r="AQ41" i="10"/>
  <c r="CM31" i="10"/>
  <c r="CM41" i="10" s="1"/>
  <c r="BF41" i="10"/>
  <c r="CO31" i="10"/>
  <c r="CO41" i="10" s="1"/>
  <c r="BH41" i="10"/>
  <c r="CB31" i="10"/>
  <c r="CB41" i="10" s="1"/>
  <c r="AU41" i="10"/>
  <c r="BU31" i="10"/>
  <c r="BU41" i="10" s="1"/>
  <c r="AN41" i="10"/>
  <c r="CN31" i="10"/>
  <c r="CN41" i="10" s="1"/>
  <c r="BG41" i="10"/>
  <c r="BV31" i="10"/>
  <c r="BV41" i="10" s="1"/>
  <c r="AO41" i="10"/>
  <c r="AK43" i="10" l="1" a="1"/>
  <c r="BG43" i="10" s="1"/>
  <c r="BR43" i="12" a="1"/>
  <c r="AK43" i="12" a="1"/>
  <c r="AK43" i="11" a="1"/>
  <c r="BR43" i="11" a="1"/>
  <c r="AV43" i="10" l="1"/>
  <c r="AR43" i="10"/>
  <c r="AS43" i="10"/>
  <c r="AL43" i="10"/>
  <c r="BB43" i="10"/>
  <c r="AU43" i="10"/>
  <c r="AZ43" i="10"/>
  <c r="BH43" i="10"/>
  <c r="AW43" i="10"/>
  <c r="AP43" i="10"/>
  <c r="BF43" i="10"/>
  <c r="AY43" i="10"/>
  <c r="AN43" i="10"/>
  <c r="AK43" i="10"/>
  <c r="BA43" i="10"/>
  <c r="AT43" i="10"/>
  <c r="AM43" i="10"/>
  <c r="BC43" i="10"/>
  <c r="BD43" i="10"/>
  <c r="AO43" i="10"/>
  <c r="BE43" i="10"/>
  <c r="AX43" i="10"/>
  <c r="AQ43" i="10"/>
  <c r="BG43" i="12"/>
  <c r="BC43" i="12"/>
  <c r="AY43" i="12"/>
  <c r="AU43" i="12"/>
  <c r="AQ43" i="12"/>
  <c r="AM43" i="12"/>
  <c r="BF43" i="12"/>
  <c r="BB43" i="12"/>
  <c r="AX43" i="12"/>
  <c r="AT43" i="12"/>
  <c r="AP43" i="12"/>
  <c r="AL43" i="12"/>
  <c r="BE43" i="12"/>
  <c r="AW43" i="12"/>
  <c r="AO43" i="12"/>
  <c r="BD43" i="12"/>
  <c r="AV43" i="12"/>
  <c r="AN43" i="12"/>
  <c r="BA43" i="12"/>
  <c r="AS43" i="12"/>
  <c r="AK43" i="12"/>
  <c r="BH43" i="12"/>
  <c r="AZ43" i="12"/>
  <c r="AR43" i="12"/>
  <c r="CL43" i="12"/>
  <c r="CH43" i="12"/>
  <c r="CD43" i="12"/>
  <c r="BZ43" i="12"/>
  <c r="BV43" i="12"/>
  <c r="BR43" i="12"/>
  <c r="CO43" i="12"/>
  <c r="CK43" i="12"/>
  <c r="CG43" i="12"/>
  <c r="CC43" i="12"/>
  <c r="BY43" i="12"/>
  <c r="BU43" i="12"/>
  <c r="CJ43" i="12"/>
  <c r="CB43" i="12"/>
  <c r="BT43" i="12"/>
  <c r="CI43" i="12"/>
  <c r="CA43" i="12"/>
  <c r="BS43" i="12"/>
  <c r="CN43" i="12"/>
  <c r="CF43" i="12"/>
  <c r="BX43" i="12"/>
  <c r="BW43" i="12"/>
  <c r="CM43" i="12"/>
  <c r="CE43" i="12"/>
  <c r="CL43" i="11"/>
  <c r="CH43" i="11"/>
  <c r="CD43" i="11"/>
  <c r="BZ43" i="11"/>
  <c r="BV43" i="11"/>
  <c r="BR43" i="11"/>
  <c r="CO43" i="11"/>
  <c r="CK43" i="11"/>
  <c r="CG43" i="11"/>
  <c r="CC43" i="11"/>
  <c r="BY43" i="11"/>
  <c r="BU43" i="11"/>
  <c r="CM43" i="11"/>
  <c r="CE43" i="11"/>
  <c r="BW43" i="11"/>
  <c r="CJ43" i="11"/>
  <c r="CB43" i="11"/>
  <c r="BT43" i="11"/>
  <c r="CI43" i="11"/>
  <c r="BS43" i="11"/>
  <c r="CF43" i="11"/>
  <c r="CN43" i="11"/>
  <c r="CA43" i="11"/>
  <c r="BX43" i="11"/>
  <c r="BG43" i="11"/>
  <c r="BC43" i="11"/>
  <c r="AY43" i="11"/>
  <c r="AU43" i="11"/>
  <c r="AQ43" i="11"/>
  <c r="AM43" i="11"/>
  <c r="BF43" i="11"/>
  <c r="BB43" i="11"/>
  <c r="AX43" i="11"/>
  <c r="AT43" i="11"/>
  <c r="AP43" i="11"/>
  <c r="AL43" i="11"/>
  <c r="BH43" i="11"/>
  <c r="AZ43" i="11"/>
  <c r="AR43" i="11"/>
  <c r="BE43" i="11"/>
  <c r="AW43" i="11"/>
  <c r="AO43" i="11"/>
  <c r="AV43" i="11"/>
  <c r="AS43" i="11"/>
  <c r="BD43" i="11"/>
  <c r="BA43" i="11"/>
  <c r="AN43" i="11"/>
  <c r="AK43" i="11"/>
  <c r="BJ43" i="11" l="1"/>
  <c r="BJ43" i="10"/>
  <c r="BJ43" i="12"/>
  <c r="CY19" i="8" l="1" a="1"/>
  <c r="CY19" i="8" s="1"/>
  <c r="CY17" i="8"/>
  <c r="CY14" i="8"/>
  <c r="CY12" i="8"/>
  <c r="CY11" i="8"/>
  <c r="CY10" i="8"/>
  <c r="CY9" i="8"/>
  <c r="CY7" i="8"/>
  <c r="CY8" i="8" s="1"/>
  <c r="CY6" i="8"/>
  <c r="CY5" i="8"/>
  <c r="CY4" i="8"/>
  <c r="CY2" i="8"/>
  <c r="CT45" i="9" a="1"/>
  <c r="CT48" i="9" s="1"/>
  <c r="CP45" i="9" a="1"/>
  <c r="CS48" i="9" s="1"/>
  <c r="BR45" i="9" a="1"/>
  <c r="CM48" i="9" s="1"/>
  <c r="D45" i="9" a="1"/>
  <c r="D40" i="9" a="1"/>
  <c r="AA40" i="9" s="1"/>
  <c r="D39" i="9" a="1"/>
  <c r="AA39" i="9" s="1"/>
  <c r="D38" i="9" a="1"/>
  <c r="AA38" i="9" s="1"/>
  <c r="AA37" i="9"/>
  <c r="Z37" i="9"/>
  <c r="Y37" i="9"/>
  <c r="BF37" i="9" s="1"/>
  <c r="CM37" i="9" s="1"/>
  <c r="X37" i="9"/>
  <c r="BE37" i="9" s="1"/>
  <c r="CL37" i="9" s="1"/>
  <c r="W37" i="9"/>
  <c r="BD37" i="9" s="1"/>
  <c r="CK37" i="9" s="1"/>
  <c r="U37" i="9"/>
  <c r="BB37" i="9" s="1"/>
  <c r="CI37" i="9" s="1"/>
  <c r="T37" i="9"/>
  <c r="S37" i="9"/>
  <c r="AZ37" i="9" s="1"/>
  <c r="CG37" i="9" s="1"/>
  <c r="R37" i="9"/>
  <c r="Q37" i="9"/>
  <c r="P37" i="9"/>
  <c r="AW37" i="9" s="1"/>
  <c r="CD37" i="9" s="1"/>
  <c r="O37" i="9"/>
  <c r="AV37" i="9" s="1"/>
  <c r="CC37" i="9" s="1"/>
  <c r="N37" i="9"/>
  <c r="M37" i="9"/>
  <c r="L37" i="9"/>
  <c r="AS37" i="9" s="1"/>
  <c r="BZ37" i="9" s="1"/>
  <c r="K37" i="9"/>
  <c r="AR37" i="9" s="1"/>
  <c r="BY37" i="9" s="1"/>
  <c r="J37" i="9"/>
  <c r="I37" i="9"/>
  <c r="H37" i="9"/>
  <c r="AO37" i="9" s="1"/>
  <c r="BV37" i="9" s="1"/>
  <c r="G37" i="9"/>
  <c r="AN37" i="9" s="1"/>
  <c r="BU37" i="9" s="1"/>
  <c r="F37" i="9"/>
  <c r="AM37" i="9" s="1"/>
  <c r="BT37" i="9" s="1"/>
  <c r="E37" i="9"/>
  <c r="D37" i="9"/>
  <c r="AA36" i="9"/>
  <c r="BH36" i="9" s="1"/>
  <c r="CO36" i="9" s="1"/>
  <c r="Z36" i="9"/>
  <c r="Y36" i="9"/>
  <c r="X36" i="9"/>
  <c r="BE36" i="9" s="1"/>
  <c r="CL36" i="9" s="1"/>
  <c r="W36" i="9"/>
  <c r="BD36" i="9" s="1"/>
  <c r="CK36" i="9" s="1"/>
  <c r="V36" i="9"/>
  <c r="T36" i="9"/>
  <c r="S36" i="9"/>
  <c r="AZ36" i="9" s="1"/>
  <c r="CG36" i="9" s="1"/>
  <c r="R36" i="9"/>
  <c r="AY36" i="9" s="1"/>
  <c r="CF36" i="9" s="1"/>
  <c r="Q36" i="9"/>
  <c r="P36" i="9"/>
  <c r="O36" i="9"/>
  <c r="AV36" i="9" s="1"/>
  <c r="CC36" i="9" s="1"/>
  <c r="N36" i="9"/>
  <c r="AU36" i="9" s="1"/>
  <c r="CB36" i="9" s="1"/>
  <c r="M36" i="9"/>
  <c r="L36" i="9"/>
  <c r="K36" i="9"/>
  <c r="AR36" i="9" s="1"/>
  <c r="BY36" i="9" s="1"/>
  <c r="J36" i="9"/>
  <c r="AQ36" i="9" s="1"/>
  <c r="BX36" i="9" s="1"/>
  <c r="I36" i="9"/>
  <c r="H36" i="9"/>
  <c r="G36" i="9"/>
  <c r="F36" i="9"/>
  <c r="E36" i="9"/>
  <c r="D36" i="9"/>
  <c r="AA35" i="9"/>
  <c r="BH35" i="9" s="1"/>
  <c r="CO35" i="9" s="1"/>
  <c r="Z35" i="9"/>
  <c r="BG35" i="9" s="1"/>
  <c r="CN35" i="9" s="1"/>
  <c r="Y35" i="9"/>
  <c r="X35" i="9"/>
  <c r="W35" i="9"/>
  <c r="BD35" i="9" s="1"/>
  <c r="CK35" i="9" s="1"/>
  <c r="V35" i="9"/>
  <c r="BC35" i="9" s="1"/>
  <c r="CJ35" i="9" s="1"/>
  <c r="U35" i="9"/>
  <c r="S35" i="9"/>
  <c r="R35" i="9"/>
  <c r="AY35" i="9" s="1"/>
  <c r="CF35" i="9" s="1"/>
  <c r="Q35" i="9"/>
  <c r="AX35" i="9" s="1"/>
  <c r="CE35" i="9" s="1"/>
  <c r="P35" i="9"/>
  <c r="O35" i="9"/>
  <c r="N35" i="9"/>
  <c r="AU35" i="9" s="1"/>
  <c r="CB35" i="9" s="1"/>
  <c r="M35" i="9"/>
  <c r="AT35" i="9" s="1"/>
  <c r="CA35" i="9" s="1"/>
  <c r="L35" i="9"/>
  <c r="K35" i="9"/>
  <c r="AR35" i="9" s="1"/>
  <c r="BY35" i="9" s="1"/>
  <c r="J35" i="9"/>
  <c r="AQ35" i="9" s="1"/>
  <c r="BX35" i="9" s="1"/>
  <c r="I35" i="9"/>
  <c r="AP35" i="9" s="1"/>
  <c r="BW35" i="9" s="1"/>
  <c r="H35" i="9"/>
  <c r="G35" i="9"/>
  <c r="F35" i="9"/>
  <c r="AM35" i="9" s="1"/>
  <c r="BT35" i="9" s="1"/>
  <c r="E35" i="9"/>
  <c r="AL35" i="9" s="1"/>
  <c r="BS35" i="9" s="1"/>
  <c r="D35" i="9"/>
  <c r="AA34" i="9"/>
  <c r="Z34" i="9"/>
  <c r="BG34" i="9" s="1"/>
  <c r="CN34" i="9" s="1"/>
  <c r="Y34" i="9"/>
  <c r="BF34" i="9" s="1"/>
  <c r="CM34" i="9" s="1"/>
  <c r="X34" i="9"/>
  <c r="W34" i="9"/>
  <c r="V34" i="9"/>
  <c r="BC34" i="9" s="1"/>
  <c r="CJ34" i="9" s="1"/>
  <c r="U34" i="9"/>
  <c r="BB34" i="9" s="1"/>
  <c r="CI34" i="9" s="1"/>
  <c r="T34" i="9"/>
  <c r="R34" i="9"/>
  <c r="AY34" i="9" s="1"/>
  <c r="CF34" i="9" s="1"/>
  <c r="Q34" i="9"/>
  <c r="AX34" i="9" s="1"/>
  <c r="CE34" i="9" s="1"/>
  <c r="P34" i="9"/>
  <c r="AW34" i="9" s="1"/>
  <c r="CD34" i="9" s="1"/>
  <c r="O34" i="9"/>
  <c r="N34" i="9"/>
  <c r="M34" i="9"/>
  <c r="AT34" i="9" s="1"/>
  <c r="CA34" i="9" s="1"/>
  <c r="L34" i="9"/>
  <c r="AS34" i="9" s="1"/>
  <c r="BZ34" i="9" s="1"/>
  <c r="K34" i="9"/>
  <c r="J34" i="9"/>
  <c r="I34" i="9"/>
  <c r="AP34" i="9" s="1"/>
  <c r="BW34" i="9" s="1"/>
  <c r="H34" i="9"/>
  <c r="AO34" i="9" s="1"/>
  <c r="BV34" i="9" s="1"/>
  <c r="G34" i="9"/>
  <c r="F34" i="9"/>
  <c r="E34" i="9"/>
  <c r="AL34" i="9" s="1"/>
  <c r="BS34" i="9" s="1"/>
  <c r="D34" i="9"/>
  <c r="AA33" i="9"/>
  <c r="BH33" i="9" s="1"/>
  <c r="CO33" i="9" s="1"/>
  <c r="Z33" i="9"/>
  <c r="BG33" i="9" s="1"/>
  <c r="CN33" i="9" s="1"/>
  <c r="Y33" i="9"/>
  <c r="BF33" i="9" s="1"/>
  <c r="CM33" i="9" s="1"/>
  <c r="X33" i="9"/>
  <c r="BE33" i="9" s="1"/>
  <c r="CL33" i="9" s="1"/>
  <c r="W33" i="9"/>
  <c r="V33" i="9"/>
  <c r="U33" i="9"/>
  <c r="BB33" i="9" s="1"/>
  <c r="CI33" i="9" s="1"/>
  <c r="T33" i="9"/>
  <c r="BA33" i="9" s="1"/>
  <c r="CH33" i="9" s="1"/>
  <c r="S33" i="9"/>
  <c r="R33" i="9"/>
  <c r="P33" i="9"/>
  <c r="AW33" i="9" s="1"/>
  <c r="CD33" i="9" s="1"/>
  <c r="O33" i="9"/>
  <c r="AV33" i="9" s="1"/>
  <c r="CC33" i="9" s="1"/>
  <c r="N33" i="9"/>
  <c r="M33" i="9"/>
  <c r="L33" i="9"/>
  <c r="AS33" i="9" s="1"/>
  <c r="BZ33" i="9" s="1"/>
  <c r="K33" i="9"/>
  <c r="J33" i="9"/>
  <c r="AQ33" i="9" s="1"/>
  <c r="BX33" i="9" s="1"/>
  <c r="I33" i="9"/>
  <c r="AP33" i="9" s="1"/>
  <c r="BW33" i="9" s="1"/>
  <c r="H33" i="9"/>
  <c r="AO33" i="9" s="1"/>
  <c r="BV33" i="9" s="1"/>
  <c r="G33" i="9"/>
  <c r="AN33" i="9" s="1"/>
  <c r="BU33" i="9" s="1"/>
  <c r="F33" i="9"/>
  <c r="E33" i="9"/>
  <c r="D33" i="9"/>
  <c r="D32" i="9" a="1"/>
  <c r="Y32" i="9" s="1"/>
  <c r="AA30" i="9"/>
  <c r="BH30" i="9" s="1"/>
  <c r="CO30" i="9" s="1"/>
  <c r="Z30" i="9"/>
  <c r="Y30" i="9"/>
  <c r="X30" i="9"/>
  <c r="W30" i="9"/>
  <c r="BD30" i="9" s="1"/>
  <c r="CK30" i="9" s="1"/>
  <c r="V30" i="9"/>
  <c r="U30" i="9"/>
  <c r="BB30" i="9" s="1"/>
  <c r="CI30" i="9" s="1"/>
  <c r="T30" i="9"/>
  <c r="BA30" i="9" s="1"/>
  <c r="CH30" i="9" s="1"/>
  <c r="S30" i="9"/>
  <c r="AZ30" i="9" s="1"/>
  <c r="CG30" i="9" s="1"/>
  <c r="R30" i="9"/>
  <c r="AY30" i="9" s="1"/>
  <c r="CF30" i="9" s="1"/>
  <c r="Q30" i="9"/>
  <c r="P30" i="9"/>
  <c r="AW30" i="9" s="1"/>
  <c r="CD30" i="9" s="1"/>
  <c r="O30" i="9"/>
  <c r="AV30" i="9" s="1"/>
  <c r="CC30" i="9" s="1"/>
  <c r="N30" i="9"/>
  <c r="M30" i="9"/>
  <c r="AT30" i="9" s="1"/>
  <c r="CA30" i="9" s="1"/>
  <c r="L30" i="9"/>
  <c r="AS30" i="9" s="1"/>
  <c r="BZ30" i="9" s="1"/>
  <c r="K30" i="9"/>
  <c r="AR30" i="9" s="1"/>
  <c r="BY30" i="9" s="1"/>
  <c r="J30" i="9"/>
  <c r="I30" i="9"/>
  <c r="H30" i="9"/>
  <c r="AO30" i="9" s="1"/>
  <c r="BV30" i="9" s="1"/>
  <c r="G30" i="9"/>
  <c r="AN30" i="9" s="1"/>
  <c r="BU30" i="9" s="1"/>
  <c r="F30" i="9"/>
  <c r="E30" i="9"/>
  <c r="AL30" i="9" s="1"/>
  <c r="BS30" i="9" s="1"/>
  <c r="D30" i="9"/>
  <c r="AK30" i="9" s="1"/>
  <c r="BR30" i="9" s="1"/>
  <c r="AA29" i="9"/>
  <c r="BH29" i="9" s="1"/>
  <c r="Z29" i="9"/>
  <c r="Y29" i="9"/>
  <c r="BF29" i="9" s="1"/>
  <c r="X29" i="9"/>
  <c r="BE29" i="9" s="1"/>
  <c r="W29" i="9"/>
  <c r="BD29" i="9" s="1"/>
  <c r="V29" i="9"/>
  <c r="U29" i="9"/>
  <c r="T29" i="9"/>
  <c r="BA29" i="9" s="1"/>
  <c r="S29" i="9"/>
  <c r="AZ29" i="9" s="1"/>
  <c r="R29" i="9"/>
  <c r="Q29" i="9"/>
  <c r="P29" i="9"/>
  <c r="AW29" i="9" s="1"/>
  <c r="O29" i="9"/>
  <c r="AV29" i="9" s="1"/>
  <c r="N29" i="9"/>
  <c r="M29" i="9"/>
  <c r="AT29" i="9" s="1"/>
  <c r="L29" i="9"/>
  <c r="AS29" i="9" s="1"/>
  <c r="K29" i="9"/>
  <c r="AR29" i="9" s="1"/>
  <c r="J29" i="9"/>
  <c r="I29" i="9"/>
  <c r="H29" i="9"/>
  <c r="AO29" i="9" s="1"/>
  <c r="G29" i="9"/>
  <c r="AN29" i="9" s="1"/>
  <c r="F29" i="9"/>
  <c r="E29" i="9"/>
  <c r="AL29" i="9" s="1"/>
  <c r="D29" i="9"/>
  <c r="AK29" i="9" s="1"/>
  <c r="AA28" i="9"/>
  <c r="BH28" i="9" s="1"/>
  <c r="CO28" i="9" s="1"/>
  <c r="Z28" i="9"/>
  <c r="Y28" i="9"/>
  <c r="BF28" i="9" s="1"/>
  <c r="CM28" i="9" s="1"/>
  <c r="X28" i="9"/>
  <c r="BE28" i="9" s="1"/>
  <c r="CL28" i="9" s="1"/>
  <c r="W28" i="9"/>
  <c r="BD28" i="9" s="1"/>
  <c r="CK28" i="9" s="1"/>
  <c r="V28" i="9"/>
  <c r="U28" i="9"/>
  <c r="BB28" i="9" s="1"/>
  <c r="CI28" i="9" s="1"/>
  <c r="T28" i="9"/>
  <c r="BA28" i="9" s="1"/>
  <c r="CH28" i="9" s="1"/>
  <c r="S28" i="9"/>
  <c r="AZ28" i="9" s="1"/>
  <c r="CG28" i="9" s="1"/>
  <c r="R28" i="9"/>
  <c r="Q28" i="9"/>
  <c r="P28" i="9"/>
  <c r="AW28" i="9" s="1"/>
  <c r="CD28" i="9" s="1"/>
  <c r="O28" i="9"/>
  <c r="AV28" i="9" s="1"/>
  <c r="CC28" i="9" s="1"/>
  <c r="N28" i="9"/>
  <c r="M28" i="9"/>
  <c r="AT28" i="9" s="1"/>
  <c r="CA28" i="9" s="1"/>
  <c r="L28" i="9"/>
  <c r="AS28" i="9" s="1"/>
  <c r="BZ28" i="9" s="1"/>
  <c r="K28" i="9"/>
  <c r="AR28" i="9" s="1"/>
  <c r="BY28" i="9" s="1"/>
  <c r="J28" i="9"/>
  <c r="AQ28" i="9" s="1"/>
  <c r="BX28" i="9" s="1"/>
  <c r="I28" i="9"/>
  <c r="AP28" i="9" s="1"/>
  <c r="BW28" i="9" s="1"/>
  <c r="H28" i="9"/>
  <c r="AO28" i="9" s="1"/>
  <c r="BV28" i="9" s="1"/>
  <c r="G28" i="9"/>
  <c r="AN28" i="9" s="1"/>
  <c r="BU28" i="9" s="1"/>
  <c r="F28" i="9"/>
  <c r="E28" i="9"/>
  <c r="AL28" i="9" s="1"/>
  <c r="BS28" i="9" s="1"/>
  <c r="D28" i="9"/>
  <c r="AK28" i="9" s="1"/>
  <c r="BR28" i="9" s="1"/>
  <c r="AA27" i="9"/>
  <c r="BH27" i="9" s="1"/>
  <c r="CO27" i="9" s="1"/>
  <c r="Z27" i="9"/>
  <c r="Y27" i="9"/>
  <c r="X27" i="9"/>
  <c r="BE27" i="9" s="1"/>
  <c r="CL27" i="9" s="1"/>
  <c r="W27" i="9"/>
  <c r="BD27" i="9" s="1"/>
  <c r="CK27" i="9" s="1"/>
  <c r="V27" i="9"/>
  <c r="U27" i="9"/>
  <c r="BB27" i="9" s="1"/>
  <c r="CI27" i="9" s="1"/>
  <c r="T27" i="9"/>
  <c r="BA27" i="9" s="1"/>
  <c r="CH27" i="9" s="1"/>
  <c r="S27" i="9"/>
  <c r="AZ27" i="9" s="1"/>
  <c r="CG27" i="9" s="1"/>
  <c r="R27" i="9"/>
  <c r="AY27" i="9" s="1"/>
  <c r="CF27" i="9" s="1"/>
  <c r="Q27" i="9"/>
  <c r="AX27" i="9" s="1"/>
  <c r="CE27" i="9" s="1"/>
  <c r="P27" i="9"/>
  <c r="AW27" i="9" s="1"/>
  <c r="CD27" i="9" s="1"/>
  <c r="O27" i="9"/>
  <c r="AV27" i="9" s="1"/>
  <c r="CC27" i="9" s="1"/>
  <c r="N27" i="9"/>
  <c r="M27" i="9"/>
  <c r="AT27" i="9" s="1"/>
  <c r="CA27" i="9" s="1"/>
  <c r="L27" i="9"/>
  <c r="AS27" i="9" s="1"/>
  <c r="BZ27" i="9" s="1"/>
  <c r="K27" i="9"/>
  <c r="AR27" i="9" s="1"/>
  <c r="BY27" i="9" s="1"/>
  <c r="J27" i="9"/>
  <c r="I27" i="9"/>
  <c r="H27" i="9"/>
  <c r="AO27" i="9" s="1"/>
  <c r="BV27" i="9" s="1"/>
  <c r="G27" i="9"/>
  <c r="AN27" i="9" s="1"/>
  <c r="BU27" i="9" s="1"/>
  <c r="F27" i="9"/>
  <c r="E27" i="9"/>
  <c r="AL27" i="9" s="1"/>
  <c r="BS27" i="9" s="1"/>
  <c r="D27" i="9"/>
  <c r="AK27" i="9" s="1"/>
  <c r="BR27" i="9" s="1"/>
  <c r="AF26" i="9"/>
  <c r="AE26" i="9"/>
  <c r="BL26" i="9" s="1"/>
  <c r="CS26" i="9" s="1"/>
  <c r="AD26" i="9"/>
  <c r="BK26" i="9" s="1"/>
  <c r="CR26" i="9" s="1"/>
  <c r="AC26" i="9"/>
  <c r="BJ26" i="9" s="1"/>
  <c r="CQ26" i="9" s="1"/>
  <c r="AB26" i="9"/>
  <c r="BI26" i="9" s="1"/>
  <c r="CP26" i="9" s="1"/>
  <c r="AF25" i="9"/>
  <c r="AE25" i="9"/>
  <c r="AD25" i="9"/>
  <c r="BK25" i="9" s="1"/>
  <c r="CR25" i="9" s="1"/>
  <c r="AC25" i="9"/>
  <c r="AB25" i="9"/>
  <c r="AF24" i="9"/>
  <c r="AE24" i="9"/>
  <c r="AD24" i="9"/>
  <c r="BK24" i="9" s="1"/>
  <c r="CR24" i="9" s="1"/>
  <c r="AC24" i="9"/>
  <c r="AB24" i="9"/>
  <c r="BI24" i="9" s="1"/>
  <c r="CP24" i="9" s="1"/>
  <c r="AF23" i="9"/>
  <c r="AE23" i="9"/>
  <c r="BL23" i="9" s="1"/>
  <c r="CS23" i="9" s="1"/>
  <c r="AD23" i="9"/>
  <c r="AC23" i="9"/>
  <c r="BJ23" i="9" s="1"/>
  <c r="CQ23" i="9" s="1"/>
  <c r="AB23" i="9"/>
  <c r="BI23" i="9" s="1"/>
  <c r="CP23" i="9" s="1"/>
  <c r="AF22" i="9"/>
  <c r="AE22" i="9"/>
  <c r="AD22" i="9"/>
  <c r="BK22" i="9" s="1"/>
  <c r="CR22" i="9" s="1"/>
  <c r="AC22" i="9"/>
  <c r="BJ22" i="9" s="1"/>
  <c r="CQ22" i="9" s="1"/>
  <c r="AB22" i="9"/>
  <c r="BI22" i="9" s="1"/>
  <c r="CP22" i="9" s="1"/>
  <c r="AF21" i="9"/>
  <c r="AE21" i="9"/>
  <c r="AD21" i="9"/>
  <c r="BK21" i="9" s="1"/>
  <c r="CR21" i="9" s="1"/>
  <c r="AC21" i="9"/>
  <c r="BJ21" i="9" s="1"/>
  <c r="CQ21" i="9" s="1"/>
  <c r="AB21" i="9"/>
  <c r="AF20" i="9"/>
  <c r="AE20" i="9"/>
  <c r="BL20" i="9" s="1"/>
  <c r="CS20" i="9" s="1"/>
  <c r="AD20" i="9"/>
  <c r="BK20" i="9" s="1"/>
  <c r="CR20" i="9" s="1"/>
  <c r="AC20" i="9"/>
  <c r="AB20" i="9"/>
  <c r="AF19" i="9"/>
  <c r="AE19" i="9"/>
  <c r="BL19" i="9" s="1"/>
  <c r="CS19" i="9" s="1"/>
  <c r="AD19" i="9"/>
  <c r="AC19" i="9"/>
  <c r="BJ19" i="9" s="1"/>
  <c r="CQ19" i="9" s="1"/>
  <c r="AB19" i="9"/>
  <c r="BI19" i="9" s="1"/>
  <c r="CP19" i="9" s="1"/>
  <c r="AF18" i="9"/>
  <c r="AE18" i="9"/>
  <c r="AD18" i="9"/>
  <c r="BK18" i="9" s="1"/>
  <c r="CR18" i="9" s="1"/>
  <c r="AC18" i="9"/>
  <c r="BJ18" i="9" s="1"/>
  <c r="CQ18" i="9" s="1"/>
  <c r="AB18" i="9"/>
  <c r="BI18" i="9" s="1"/>
  <c r="CP18" i="9" s="1"/>
  <c r="AF17" i="9"/>
  <c r="AE17" i="9"/>
  <c r="BL17" i="9" s="1"/>
  <c r="CS17" i="9" s="1"/>
  <c r="AD17" i="9"/>
  <c r="BK17" i="9" s="1"/>
  <c r="CR17" i="9" s="1"/>
  <c r="AC17" i="9"/>
  <c r="BJ17" i="9" s="1"/>
  <c r="CQ17" i="9" s="1"/>
  <c r="AB17" i="9"/>
  <c r="AF16" i="9"/>
  <c r="AE16" i="9"/>
  <c r="BL16" i="9" s="1"/>
  <c r="CS16" i="9" s="1"/>
  <c r="AD16" i="9"/>
  <c r="BK16" i="9" s="1"/>
  <c r="CR16" i="9" s="1"/>
  <c r="AC16" i="9"/>
  <c r="AB16" i="9"/>
  <c r="BI16" i="9" s="1"/>
  <c r="CP16" i="9" s="1"/>
  <c r="AF15" i="9"/>
  <c r="AE15" i="9"/>
  <c r="BL15" i="9" s="1"/>
  <c r="CS15" i="9" s="1"/>
  <c r="AD15" i="9"/>
  <c r="BK15" i="9" s="1"/>
  <c r="CR15" i="9" s="1"/>
  <c r="AC15" i="9"/>
  <c r="BJ15" i="9" s="1"/>
  <c r="CQ15" i="9" s="1"/>
  <c r="AB15" i="9"/>
  <c r="BI15" i="9" s="1"/>
  <c r="CP15" i="9" s="1"/>
  <c r="AF14" i="9"/>
  <c r="AE14" i="9"/>
  <c r="AD14" i="9"/>
  <c r="BK14" i="9" s="1"/>
  <c r="CR14" i="9" s="1"/>
  <c r="AC14" i="9"/>
  <c r="BJ14" i="9" s="1"/>
  <c r="CQ14" i="9" s="1"/>
  <c r="AB14" i="9"/>
  <c r="BI14" i="9" s="1"/>
  <c r="CP14" i="9" s="1"/>
  <c r="AF13" i="9"/>
  <c r="AE13" i="9"/>
  <c r="AD13" i="9"/>
  <c r="BK13" i="9" s="1"/>
  <c r="CR13" i="9" s="1"/>
  <c r="AC13" i="9"/>
  <c r="BJ13" i="9" s="1"/>
  <c r="CQ13" i="9" s="1"/>
  <c r="AB13" i="9"/>
  <c r="AF12" i="9"/>
  <c r="AE12" i="9"/>
  <c r="BL12" i="9" s="1"/>
  <c r="CS12" i="9" s="1"/>
  <c r="AD12" i="9"/>
  <c r="AC12" i="9"/>
  <c r="BJ12" i="9" s="1"/>
  <c r="CQ12" i="9" s="1"/>
  <c r="AB12" i="9"/>
  <c r="BI12" i="9" s="1"/>
  <c r="CP12" i="9" s="1"/>
  <c r="AF11" i="9"/>
  <c r="AE11" i="9"/>
  <c r="BL11" i="9" s="1"/>
  <c r="CS11" i="9" s="1"/>
  <c r="AD11" i="9"/>
  <c r="AC11" i="9"/>
  <c r="BJ11" i="9" s="1"/>
  <c r="CQ11" i="9" s="1"/>
  <c r="AB11" i="9"/>
  <c r="BI11" i="9" s="1"/>
  <c r="CP11" i="9" s="1"/>
  <c r="AF10" i="9"/>
  <c r="AE10" i="9"/>
  <c r="AD10" i="9"/>
  <c r="AC10" i="9"/>
  <c r="BJ10" i="9" s="1"/>
  <c r="CQ10" i="9" s="1"/>
  <c r="AB10" i="9"/>
  <c r="BI10" i="9" s="1"/>
  <c r="CP10" i="9" s="1"/>
  <c r="AF9" i="9"/>
  <c r="AE9" i="9"/>
  <c r="BL9" i="9" s="1"/>
  <c r="CS9" i="9" s="1"/>
  <c r="AD9" i="9"/>
  <c r="BK9" i="9" s="1"/>
  <c r="CR9" i="9" s="1"/>
  <c r="AC9" i="9"/>
  <c r="BJ9" i="9" s="1"/>
  <c r="CQ9" i="9" s="1"/>
  <c r="AB9" i="9"/>
  <c r="BI9" i="9" s="1"/>
  <c r="CP9" i="9" s="1"/>
  <c r="AF8" i="9"/>
  <c r="AE8" i="9"/>
  <c r="BL8" i="9" s="1"/>
  <c r="CS8" i="9" s="1"/>
  <c r="AD8" i="9"/>
  <c r="AC8" i="9"/>
  <c r="AB8" i="9"/>
  <c r="BI8" i="9" s="1"/>
  <c r="CP8" i="9" s="1"/>
  <c r="AF7" i="9"/>
  <c r="AE7" i="9"/>
  <c r="BL7" i="9" s="1"/>
  <c r="CS7" i="9" s="1"/>
  <c r="AD7" i="9"/>
  <c r="AC7" i="9"/>
  <c r="BJ7" i="9" s="1"/>
  <c r="CQ7" i="9" s="1"/>
  <c r="AB7" i="9"/>
  <c r="BI7" i="9" s="1"/>
  <c r="CP7" i="9" s="1"/>
  <c r="AF6" i="9"/>
  <c r="AE6" i="9"/>
  <c r="AD6" i="9"/>
  <c r="BK6" i="9" s="1"/>
  <c r="CR6" i="9" s="1"/>
  <c r="AC6" i="9"/>
  <c r="BJ6" i="9" s="1"/>
  <c r="CQ6" i="9" s="1"/>
  <c r="AB6" i="9"/>
  <c r="BI6" i="9" s="1"/>
  <c r="CP6" i="9" s="1"/>
  <c r="AF5" i="9"/>
  <c r="AE5" i="9"/>
  <c r="AD5" i="9"/>
  <c r="BK5" i="9" s="1"/>
  <c r="CR5" i="9" s="1"/>
  <c r="AC5" i="9"/>
  <c r="BJ5" i="9" s="1"/>
  <c r="CQ5" i="9" s="1"/>
  <c r="AB5" i="9"/>
  <c r="AF4" i="9"/>
  <c r="AE4" i="9"/>
  <c r="BL4" i="9" s="1"/>
  <c r="CS4" i="9" s="1"/>
  <c r="AD4" i="9"/>
  <c r="BK4" i="9" s="1"/>
  <c r="CR4" i="9" s="1"/>
  <c r="AC4" i="9"/>
  <c r="AB4" i="9"/>
  <c r="AF3" i="9"/>
  <c r="AE3" i="9"/>
  <c r="BL3" i="9" s="1"/>
  <c r="CS3" i="9" s="1"/>
  <c r="AD3" i="9"/>
  <c r="AC3" i="9"/>
  <c r="BJ3" i="9" s="1"/>
  <c r="CQ3" i="9" s="1"/>
  <c r="AB3" i="9"/>
  <c r="BI3" i="9" s="1"/>
  <c r="CP3" i="9" s="1"/>
  <c r="D3" i="9" a="1"/>
  <c r="K26" i="9" s="1"/>
  <c r="BG37" i="9"/>
  <c r="CN37" i="9" s="1"/>
  <c r="BH37" i="9"/>
  <c r="CO37" i="9" s="1"/>
  <c r="BA37" i="9"/>
  <c r="CH37" i="9" s="1"/>
  <c r="AY37" i="9"/>
  <c r="CF37" i="9" s="1"/>
  <c r="AX37" i="9"/>
  <c r="CE37" i="9" s="1"/>
  <c r="AU37" i="9"/>
  <c r="CB37" i="9" s="1"/>
  <c r="AT37" i="9"/>
  <c r="CA37" i="9" s="1"/>
  <c r="AQ37" i="9"/>
  <c r="BX37" i="9" s="1"/>
  <c r="AP37" i="9"/>
  <c r="BW37" i="9" s="1"/>
  <c r="AL37" i="9"/>
  <c r="BS37" i="9" s="1"/>
  <c r="AS36" i="9"/>
  <c r="BZ36" i="9" s="1"/>
  <c r="BG36" i="9"/>
  <c r="CN36" i="9" s="1"/>
  <c r="BF36" i="9"/>
  <c r="CM36" i="9" s="1"/>
  <c r="BC36" i="9"/>
  <c r="CJ36" i="9" s="1"/>
  <c r="BA36" i="9"/>
  <c r="CH36" i="9" s="1"/>
  <c r="AX36" i="9"/>
  <c r="CE36" i="9" s="1"/>
  <c r="AW36" i="9"/>
  <c r="CD36" i="9" s="1"/>
  <c r="AT36" i="9"/>
  <c r="CA36" i="9" s="1"/>
  <c r="AP36" i="9"/>
  <c r="BW36" i="9" s="1"/>
  <c r="AO36" i="9"/>
  <c r="BV36" i="9" s="1"/>
  <c r="AM36" i="9"/>
  <c r="BT36" i="9" s="1"/>
  <c r="AL36" i="9"/>
  <c r="BS36" i="9" s="1"/>
  <c r="BE35" i="9"/>
  <c r="CL35" i="9" s="1"/>
  <c r="AO35" i="9"/>
  <c r="BV35" i="9" s="1"/>
  <c r="BF35" i="9"/>
  <c r="CM35" i="9" s="1"/>
  <c r="BB35" i="9"/>
  <c r="CI35" i="9" s="1"/>
  <c r="AZ35" i="9"/>
  <c r="CG35" i="9" s="1"/>
  <c r="AW35" i="9"/>
  <c r="CD35" i="9" s="1"/>
  <c r="AV35" i="9"/>
  <c r="CC35" i="9" s="1"/>
  <c r="AS35" i="9"/>
  <c r="BZ35" i="9" s="1"/>
  <c r="AN35" i="9"/>
  <c r="BU35" i="9" s="1"/>
  <c r="AK35" i="9"/>
  <c r="BR35" i="9" s="1"/>
  <c r="BE34" i="9"/>
  <c r="CL34" i="9" s="1"/>
  <c r="BH34" i="9"/>
  <c r="CO34" i="9" s="1"/>
  <c r="BD34" i="9"/>
  <c r="CK34" i="9" s="1"/>
  <c r="BA34" i="9"/>
  <c r="CH34" i="9" s="1"/>
  <c r="AV34" i="9"/>
  <c r="CC34" i="9" s="1"/>
  <c r="AU34" i="9"/>
  <c r="CB34" i="9" s="1"/>
  <c r="AR34" i="9"/>
  <c r="BY34" i="9" s="1"/>
  <c r="AQ34" i="9"/>
  <c r="BX34" i="9" s="1"/>
  <c r="AN34" i="9"/>
  <c r="BU34" i="9" s="1"/>
  <c r="AM34" i="9"/>
  <c r="BT34" i="9" s="1"/>
  <c r="BD33" i="9"/>
  <c r="CK33" i="9" s="1"/>
  <c r="BC33" i="9"/>
  <c r="CJ33" i="9" s="1"/>
  <c r="AZ33" i="9"/>
  <c r="CG33" i="9" s="1"/>
  <c r="AY33" i="9"/>
  <c r="CF33" i="9" s="1"/>
  <c r="AU33" i="9"/>
  <c r="CB33" i="9" s="1"/>
  <c r="AT33" i="9"/>
  <c r="CA33" i="9" s="1"/>
  <c r="AR33" i="9"/>
  <c r="BY33" i="9" s="1"/>
  <c r="AM33" i="9"/>
  <c r="BT33" i="9" s="1"/>
  <c r="AL33" i="9"/>
  <c r="BS33" i="9" s="1"/>
  <c r="AP30" i="9"/>
  <c r="BW30" i="9" s="1"/>
  <c r="BG30" i="9"/>
  <c r="CN30" i="9" s="1"/>
  <c r="BF30" i="9"/>
  <c r="CM30" i="9" s="1"/>
  <c r="BE30" i="9"/>
  <c r="CL30" i="9" s="1"/>
  <c r="BC30" i="9"/>
  <c r="CJ30" i="9" s="1"/>
  <c r="AX30" i="9"/>
  <c r="CE30" i="9" s="1"/>
  <c r="AU30" i="9"/>
  <c r="CB30" i="9" s="1"/>
  <c r="AQ30" i="9"/>
  <c r="BX30" i="9" s="1"/>
  <c r="AM30" i="9"/>
  <c r="BT30" i="9" s="1"/>
  <c r="BG29" i="9"/>
  <c r="BC29" i="9"/>
  <c r="BB29" i="9"/>
  <c r="AY29" i="9"/>
  <c r="AX29" i="9"/>
  <c r="AU29" i="9"/>
  <c r="AQ29" i="9"/>
  <c r="AP29" i="9"/>
  <c r="AM29" i="9"/>
  <c r="BG28" i="9"/>
  <c r="CN28" i="9" s="1"/>
  <c r="BC28" i="9"/>
  <c r="CJ28" i="9" s="1"/>
  <c r="AY28" i="9"/>
  <c r="CF28" i="9" s="1"/>
  <c r="AX28" i="9"/>
  <c r="CE28" i="9" s="1"/>
  <c r="AU28" i="9"/>
  <c r="CB28" i="9" s="1"/>
  <c r="AM28" i="9"/>
  <c r="BT28" i="9" s="1"/>
  <c r="BF27" i="9"/>
  <c r="CM27" i="9" s="1"/>
  <c r="BG27" i="9"/>
  <c r="CN27" i="9" s="1"/>
  <c r="BC27" i="9"/>
  <c r="CJ27" i="9" s="1"/>
  <c r="AU27" i="9"/>
  <c r="CB27" i="9" s="1"/>
  <c r="AQ27" i="9"/>
  <c r="BX27" i="9" s="1"/>
  <c r="AP27" i="9"/>
  <c r="BW27" i="9" s="1"/>
  <c r="AM27" i="9"/>
  <c r="BT27" i="9" s="1"/>
  <c r="BL25" i="9"/>
  <c r="CS25" i="9" s="1"/>
  <c r="BJ25" i="9"/>
  <c r="CQ25" i="9" s="1"/>
  <c r="BI25" i="9"/>
  <c r="CP25" i="9" s="1"/>
  <c r="BL24" i="9"/>
  <c r="CS24" i="9" s="1"/>
  <c r="BJ24" i="9"/>
  <c r="CQ24" i="9" s="1"/>
  <c r="BK23" i="9"/>
  <c r="CR23" i="9" s="1"/>
  <c r="BL22" i="9"/>
  <c r="CS22" i="9" s="1"/>
  <c r="BL21" i="9"/>
  <c r="CS21" i="9" s="1"/>
  <c r="BI21" i="9"/>
  <c r="CP21" i="9" s="1"/>
  <c r="BI20" i="9"/>
  <c r="CP20" i="9" s="1"/>
  <c r="BJ20" i="9"/>
  <c r="CQ20" i="9" s="1"/>
  <c r="CY19" i="9" a="1"/>
  <c r="CY19" i="9" s="1"/>
  <c r="BK19" i="9"/>
  <c r="CR19" i="9" s="1"/>
  <c r="BL18" i="9"/>
  <c r="CS18" i="9" s="1"/>
  <c r="CY17" i="9"/>
  <c r="BI17" i="9"/>
  <c r="CP17" i="9" s="1"/>
  <c r="BJ16" i="9"/>
  <c r="CQ16" i="9" s="1"/>
  <c r="CY14" i="9"/>
  <c r="BL14" i="9"/>
  <c r="CS14" i="9" s="1"/>
  <c r="BI13" i="9"/>
  <c r="CP13" i="9" s="1"/>
  <c r="BL13" i="9"/>
  <c r="CS13" i="9" s="1"/>
  <c r="CY12" i="9"/>
  <c r="BK12" i="9"/>
  <c r="CR12" i="9" s="1"/>
  <c r="CY11" i="9"/>
  <c r="BK11" i="9"/>
  <c r="CR11" i="9" s="1"/>
  <c r="CY10" i="9"/>
  <c r="BL10" i="9"/>
  <c r="CS10" i="9" s="1"/>
  <c r="BK10" i="9"/>
  <c r="CR10" i="9" s="1"/>
  <c r="CY9" i="9"/>
  <c r="BK8" i="9"/>
  <c r="CR8" i="9" s="1"/>
  <c r="BJ8" i="9"/>
  <c r="CQ8" i="9" s="1"/>
  <c r="CY7" i="9"/>
  <c r="CY8" i="9" s="1"/>
  <c r="BK7" i="9"/>
  <c r="CR7" i="9" s="1"/>
  <c r="CY6" i="9"/>
  <c r="BL6" i="9"/>
  <c r="CS6" i="9" s="1"/>
  <c r="CY5" i="9"/>
  <c r="BL5" i="9"/>
  <c r="CS5" i="9" s="1"/>
  <c r="BI5" i="9"/>
  <c r="CY4" i="9"/>
  <c r="BJ4" i="9"/>
  <c r="CQ4" i="9" s="1"/>
  <c r="BI4" i="9"/>
  <c r="CP4" i="9" s="1"/>
  <c r="BK3" i="9"/>
  <c r="CR3" i="9" s="1"/>
  <c r="CY2" i="9"/>
  <c r="CT45" i="8" a="1"/>
  <c r="CT48" i="8" s="1"/>
  <c r="CP45" i="8" a="1"/>
  <c r="CS48" i="8" s="1"/>
  <c r="BR45" i="8" a="1"/>
  <c r="CM48" i="8" s="1"/>
  <c r="D45" i="8" a="1"/>
  <c r="O45" i="8" s="1"/>
  <c r="D40" i="8" a="1"/>
  <c r="AA40" i="8" s="1"/>
  <c r="D39" i="8" a="1"/>
  <c r="AA39" i="8" s="1"/>
  <c r="D38" i="8" a="1"/>
  <c r="AA38" i="8" s="1"/>
  <c r="AA37" i="8"/>
  <c r="Z37" i="8"/>
  <c r="BG37" i="8" s="1"/>
  <c r="CN37" i="8" s="1"/>
  <c r="Y37" i="8"/>
  <c r="BF37" i="8" s="1"/>
  <c r="CM37" i="8" s="1"/>
  <c r="X37" i="8"/>
  <c r="BE37" i="8" s="1"/>
  <c r="CL37" i="8" s="1"/>
  <c r="W37" i="8"/>
  <c r="BD37" i="8" s="1"/>
  <c r="CK37" i="8" s="1"/>
  <c r="U37" i="8"/>
  <c r="BB37" i="8" s="1"/>
  <c r="CI37" i="8" s="1"/>
  <c r="T37" i="8"/>
  <c r="S37" i="8"/>
  <c r="AZ37" i="8" s="1"/>
  <c r="CG37" i="8" s="1"/>
  <c r="R37" i="8"/>
  <c r="AY37" i="8" s="1"/>
  <c r="CF37" i="8" s="1"/>
  <c r="Q37" i="8"/>
  <c r="AX37" i="8" s="1"/>
  <c r="CE37" i="8" s="1"/>
  <c r="P37" i="8"/>
  <c r="O37" i="8"/>
  <c r="N37" i="8"/>
  <c r="AU37" i="8" s="1"/>
  <c r="CB37" i="8" s="1"/>
  <c r="M37" i="8"/>
  <c r="AT37" i="8" s="1"/>
  <c r="CA37" i="8" s="1"/>
  <c r="L37" i="8"/>
  <c r="AS37" i="8" s="1"/>
  <c r="BZ37" i="8" s="1"/>
  <c r="K37" i="8"/>
  <c r="J37" i="8"/>
  <c r="I37" i="8"/>
  <c r="AP37" i="8" s="1"/>
  <c r="BW37" i="8" s="1"/>
  <c r="H37" i="8"/>
  <c r="AO37" i="8" s="1"/>
  <c r="BV37" i="8" s="1"/>
  <c r="G37" i="8"/>
  <c r="AN37" i="8" s="1"/>
  <c r="BU37" i="8" s="1"/>
  <c r="F37" i="8"/>
  <c r="AM37" i="8" s="1"/>
  <c r="BT37" i="8" s="1"/>
  <c r="E37" i="8"/>
  <c r="AL37" i="8" s="1"/>
  <c r="BS37" i="8" s="1"/>
  <c r="D37" i="8"/>
  <c r="AK37" i="8" s="1"/>
  <c r="BR37" i="8" s="1"/>
  <c r="AA36" i="8"/>
  <c r="BH36" i="8" s="1"/>
  <c r="CO36" i="8" s="1"/>
  <c r="Z36" i="8"/>
  <c r="BG36" i="8" s="1"/>
  <c r="CN36" i="8" s="1"/>
  <c r="Y36" i="8"/>
  <c r="BF36" i="8" s="1"/>
  <c r="CM36" i="8" s="1"/>
  <c r="X36" i="8"/>
  <c r="BE36" i="8" s="1"/>
  <c r="CL36" i="8" s="1"/>
  <c r="W36" i="8"/>
  <c r="BD36" i="8" s="1"/>
  <c r="CK36" i="8" s="1"/>
  <c r="V36" i="8"/>
  <c r="BC36" i="8" s="1"/>
  <c r="CJ36" i="8" s="1"/>
  <c r="T36" i="8"/>
  <c r="BA36" i="8" s="1"/>
  <c r="CH36" i="8" s="1"/>
  <c r="S36" i="8"/>
  <c r="AZ36" i="8" s="1"/>
  <c r="CG36" i="8" s="1"/>
  <c r="R36" i="8"/>
  <c r="Q36" i="8"/>
  <c r="AX36" i="8" s="1"/>
  <c r="CE36" i="8" s="1"/>
  <c r="P36" i="8"/>
  <c r="AW36" i="8" s="1"/>
  <c r="CD36" i="8" s="1"/>
  <c r="O36" i="8"/>
  <c r="AV36" i="8" s="1"/>
  <c r="CC36" i="8" s="1"/>
  <c r="N36" i="8"/>
  <c r="AU36" i="8" s="1"/>
  <c r="CB36" i="8" s="1"/>
  <c r="M36" i="8"/>
  <c r="AT36" i="8" s="1"/>
  <c r="CA36" i="8" s="1"/>
  <c r="L36" i="8"/>
  <c r="AS36" i="8" s="1"/>
  <c r="BZ36" i="8" s="1"/>
  <c r="K36" i="8"/>
  <c r="J36" i="8"/>
  <c r="AQ36" i="8" s="1"/>
  <c r="BX36" i="8" s="1"/>
  <c r="I36" i="8"/>
  <c r="AP36" i="8" s="1"/>
  <c r="BW36" i="8" s="1"/>
  <c r="H36" i="8"/>
  <c r="AO36" i="8" s="1"/>
  <c r="BV36" i="8" s="1"/>
  <c r="G36" i="8"/>
  <c r="F36" i="8"/>
  <c r="AM36" i="8" s="1"/>
  <c r="BT36" i="8" s="1"/>
  <c r="E36" i="8"/>
  <c r="AL36" i="8" s="1"/>
  <c r="BS36" i="8" s="1"/>
  <c r="D36" i="8"/>
  <c r="AA35" i="8"/>
  <c r="BH35" i="8" s="1"/>
  <c r="CO35" i="8" s="1"/>
  <c r="Z35" i="8"/>
  <c r="BG35" i="8" s="1"/>
  <c r="CN35" i="8" s="1"/>
  <c r="Y35" i="8"/>
  <c r="X35" i="8"/>
  <c r="BE35" i="8" s="1"/>
  <c r="CL35" i="8" s="1"/>
  <c r="W35" i="8"/>
  <c r="BD35" i="8" s="1"/>
  <c r="CK35" i="8" s="1"/>
  <c r="V35" i="8"/>
  <c r="BC35" i="8" s="1"/>
  <c r="CJ35" i="8" s="1"/>
  <c r="U35" i="8"/>
  <c r="BB35" i="8" s="1"/>
  <c r="CI35" i="8" s="1"/>
  <c r="S35" i="8"/>
  <c r="AZ35" i="8" s="1"/>
  <c r="CG35" i="8" s="1"/>
  <c r="R35" i="8"/>
  <c r="AY35" i="8" s="1"/>
  <c r="CF35" i="8" s="1"/>
  <c r="Q35" i="8"/>
  <c r="P35" i="8"/>
  <c r="AW35" i="8" s="1"/>
  <c r="CD35" i="8" s="1"/>
  <c r="O35" i="8"/>
  <c r="AV35" i="8" s="1"/>
  <c r="CC35" i="8" s="1"/>
  <c r="N35" i="8"/>
  <c r="AU35" i="8" s="1"/>
  <c r="CB35" i="8" s="1"/>
  <c r="M35" i="8"/>
  <c r="AT35" i="8" s="1"/>
  <c r="CA35" i="8" s="1"/>
  <c r="L35" i="8"/>
  <c r="AS35" i="8" s="1"/>
  <c r="BZ35" i="8" s="1"/>
  <c r="K35" i="8"/>
  <c r="J35" i="8"/>
  <c r="AQ35" i="8" s="1"/>
  <c r="BX35" i="8" s="1"/>
  <c r="I35" i="8"/>
  <c r="AP35" i="8" s="1"/>
  <c r="BW35" i="8" s="1"/>
  <c r="H35" i="8"/>
  <c r="G35" i="8"/>
  <c r="AN35" i="8" s="1"/>
  <c r="BU35" i="8" s="1"/>
  <c r="F35" i="8"/>
  <c r="AM35" i="8" s="1"/>
  <c r="BT35" i="8" s="1"/>
  <c r="E35" i="8"/>
  <c r="AL35" i="8" s="1"/>
  <c r="BS35" i="8" s="1"/>
  <c r="D35" i="8"/>
  <c r="AK35" i="8" s="1"/>
  <c r="BR35" i="8" s="1"/>
  <c r="AA34" i="8"/>
  <c r="BH34" i="8" s="1"/>
  <c r="CO34" i="8" s="1"/>
  <c r="Z34" i="8"/>
  <c r="BG34" i="8" s="1"/>
  <c r="CN34" i="8" s="1"/>
  <c r="Y34" i="8"/>
  <c r="X34" i="8"/>
  <c r="BE34" i="8" s="1"/>
  <c r="CL34" i="8" s="1"/>
  <c r="W34" i="8"/>
  <c r="BD34" i="8" s="1"/>
  <c r="CK34" i="8" s="1"/>
  <c r="V34" i="8"/>
  <c r="BC34" i="8" s="1"/>
  <c r="CJ34" i="8" s="1"/>
  <c r="U34" i="8"/>
  <c r="BB34" i="8" s="1"/>
  <c r="CI34" i="8" s="1"/>
  <c r="T34" i="8"/>
  <c r="BA34" i="8" s="1"/>
  <c r="CH34" i="8" s="1"/>
  <c r="R34" i="8"/>
  <c r="AY34" i="8" s="1"/>
  <c r="CF34" i="8" s="1"/>
  <c r="Q34" i="8"/>
  <c r="AX34" i="8" s="1"/>
  <c r="CE34" i="8" s="1"/>
  <c r="P34" i="8"/>
  <c r="AW34" i="8" s="1"/>
  <c r="CD34" i="8" s="1"/>
  <c r="O34" i="8"/>
  <c r="AV34" i="8" s="1"/>
  <c r="CC34" i="8" s="1"/>
  <c r="N34" i="8"/>
  <c r="AU34" i="8" s="1"/>
  <c r="CB34" i="8" s="1"/>
  <c r="M34" i="8"/>
  <c r="AT34" i="8" s="1"/>
  <c r="CA34" i="8" s="1"/>
  <c r="L34" i="8"/>
  <c r="AS34" i="8" s="1"/>
  <c r="BZ34" i="8" s="1"/>
  <c r="K34" i="8"/>
  <c r="AR34" i="8" s="1"/>
  <c r="BY34" i="8" s="1"/>
  <c r="J34" i="8"/>
  <c r="AQ34" i="8" s="1"/>
  <c r="BX34" i="8" s="1"/>
  <c r="I34" i="8"/>
  <c r="AP34" i="8" s="1"/>
  <c r="BW34" i="8" s="1"/>
  <c r="H34" i="8"/>
  <c r="G34" i="8"/>
  <c r="AN34" i="8" s="1"/>
  <c r="BU34" i="8" s="1"/>
  <c r="F34" i="8"/>
  <c r="AM34" i="8" s="1"/>
  <c r="BT34" i="8" s="1"/>
  <c r="E34" i="8"/>
  <c r="AL34" i="8" s="1"/>
  <c r="BS34" i="8" s="1"/>
  <c r="D34" i="8"/>
  <c r="AK34" i="8" s="1"/>
  <c r="BR34" i="8" s="1"/>
  <c r="AA33" i="8"/>
  <c r="BH33" i="8" s="1"/>
  <c r="CO33" i="8" s="1"/>
  <c r="Z33" i="8"/>
  <c r="BG33" i="8" s="1"/>
  <c r="CN33" i="8" s="1"/>
  <c r="Y33" i="8"/>
  <c r="BF33" i="8" s="1"/>
  <c r="CM33" i="8" s="1"/>
  <c r="X33" i="8"/>
  <c r="BE33" i="8" s="1"/>
  <c r="CL33" i="8" s="1"/>
  <c r="W33" i="8"/>
  <c r="V33" i="8"/>
  <c r="BC33" i="8" s="1"/>
  <c r="CJ33" i="8" s="1"/>
  <c r="U33" i="8"/>
  <c r="BB33" i="8" s="1"/>
  <c r="CI33" i="8" s="1"/>
  <c r="T33" i="8"/>
  <c r="S33" i="8"/>
  <c r="AZ33" i="8" s="1"/>
  <c r="CG33" i="8" s="1"/>
  <c r="R33" i="8"/>
  <c r="AY33" i="8" s="1"/>
  <c r="CF33" i="8" s="1"/>
  <c r="P33" i="8"/>
  <c r="AW33" i="8" s="1"/>
  <c r="CD33" i="8" s="1"/>
  <c r="O33" i="8"/>
  <c r="AV33" i="8" s="1"/>
  <c r="CC33" i="8" s="1"/>
  <c r="N33" i="8"/>
  <c r="AU33" i="8" s="1"/>
  <c r="CB33" i="8" s="1"/>
  <c r="M33" i="8"/>
  <c r="AT33" i="8" s="1"/>
  <c r="CA33" i="8" s="1"/>
  <c r="L33" i="8"/>
  <c r="K33" i="8"/>
  <c r="AR33" i="8" s="1"/>
  <c r="BY33" i="8" s="1"/>
  <c r="J33" i="8"/>
  <c r="AQ33" i="8" s="1"/>
  <c r="BX33" i="8" s="1"/>
  <c r="I33" i="8"/>
  <c r="AP33" i="8" s="1"/>
  <c r="BW33" i="8" s="1"/>
  <c r="H33" i="8"/>
  <c r="G33" i="8"/>
  <c r="AN33" i="8" s="1"/>
  <c r="BU33" i="8" s="1"/>
  <c r="F33" i="8"/>
  <c r="AM33" i="8" s="1"/>
  <c r="BT33" i="8" s="1"/>
  <c r="E33" i="8"/>
  <c r="AL33" i="8" s="1"/>
  <c r="BS33" i="8" s="1"/>
  <c r="D33" i="8"/>
  <c r="D32" i="8" a="1"/>
  <c r="Y32" i="8" s="1"/>
  <c r="BF32" i="8" s="1"/>
  <c r="CM32" i="8" s="1"/>
  <c r="AA30" i="8"/>
  <c r="BH30" i="8" s="1"/>
  <c r="CO30" i="8" s="1"/>
  <c r="Z30" i="8"/>
  <c r="BG30" i="8" s="1"/>
  <c r="CN30" i="8" s="1"/>
  <c r="Y30" i="8"/>
  <c r="X30" i="8"/>
  <c r="BE30" i="8" s="1"/>
  <c r="CL30" i="8" s="1"/>
  <c r="W30" i="8"/>
  <c r="BD30" i="8" s="1"/>
  <c r="CK30" i="8" s="1"/>
  <c r="V30" i="8"/>
  <c r="BC30" i="8" s="1"/>
  <c r="CJ30" i="8" s="1"/>
  <c r="U30" i="8"/>
  <c r="BB30" i="8" s="1"/>
  <c r="CI30" i="8" s="1"/>
  <c r="T30" i="8"/>
  <c r="BA30" i="8" s="1"/>
  <c r="CH30" i="8" s="1"/>
  <c r="S30" i="8"/>
  <c r="AZ30" i="8" s="1"/>
  <c r="CG30" i="8" s="1"/>
  <c r="R30" i="8"/>
  <c r="AY30" i="8" s="1"/>
  <c r="CF30" i="8" s="1"/>
  <c r="Q30" i="8"/>
  <c r="P30" i="8"/>
  <c r="O30" i="8"/>
  <c r="AV30" i="8" s="1"/>
  <c r="CC30" i="8" s="1"/>
  <c r="N30" i="8"/>
  <c r="AU30" i="8" s="1"/>
  <c r="CB30" i="8" s="1"/>
  <c r="M30" i="8"/>
  <c r="L30" i="8"/>
  <c r="AS30" i="8" s="1"/>
  <c r="BZ30" i="8" s="1"/>
  <c r="K30" i="8"/>
  <c r="AR30" i="8" s="1"/>
  <c r="BY30" i="8" s="1"/>
  <c r="J30" i="8"/>
  <c r="AQ30" i="8" s="1"/>
  <c r="BX30" i="8" s="1"/>
  <c r="I30" i="8"/>
  <c r="H30" i="8"/>
  <c r="AO30" i="8" s="1"/>
  <c r="BV30" i="8" s="1"/>
  <c r="G30" i="8"/>
  <c r="AN30" i="8" s="1"/>
  <c r="BU30" i="8" s="1"/>
  <c r="F30" i="8"/>
  <c r="AM30" i="8" s="1"/>
  <c r="BT30" i="8" s="1"/>
  <c r="E30" i="8"/>
  <c r="D30" i="8"/>
  <c r="AK30" i="8" s="1"/>
  <c r="BR30" i="8" s="1"/>
  <c r="AA29" i="8"/>
  <c r="BH29" i="8" s="1"/>
  <c r="Z29" i="8"/>
  <c r="BG29" i="8" s="1"/>
  <c r="Y29" i="8"/>
  <c r="BF29" i="8" s="1"/>
  <c r="X29" i="8"/>
  <c r="W29" i="8"/>
  <c r="BD29" i="8" s="1"/>
  <c r="V29" i="8"/>
  <c r="BC29" i="8" s="1"/>
  <c r="U29" i="8"/>
  <c r="T29" i="8"/>
  <c r="BA29" i="8" s="1"/>
  <c r="S29" i="8"/>
  <c r="AZ29" i="8" s="1"/>
  <c r="R29" i="8"/>
  <c r="AY29" i="8" s="1"/>
  <c r="Q29" i="8"/>
  <c r="AX29" i="8" s="1"/>
  <c r="P29" i="8"/>
  <c r="AW29" i="8" s="1"/>
  <c r="O29" i="8"/>
  <c r="AV29" i="8" s="1"/>
  <c r="N29" i="8"/>
  <c r="AU29" i="8" s="1"/>
  <c r="M29" i="8"/>
  <c r="L29" i="8"/>
  <c r="K29" i="8"/>
  <c r="AR29" i="8" s="1"/>
  <c r="J29" i="8"/>
  <c r="AQ29" i="8" s="1"/>
  <c r="I29" i="8"/>
  <c r="AP29" i="8" s="1"/>
  <c r="H29" i="8"/>
  <c r="G29" i="8"/>
  <c r="AN29" i="8" s="1"/>
  <c r="F29" i="8"/>
  <c r="AM29" i="8" s="1"/>
  <c r="E29" i="8"/>
  <c r="AL29" i="8" s="1"/>
  <c r="D29" i="8"/>
  <c r="AK29" i="8" s="1"/>
  <c r="AA28" i="8"/>
  <c r="BH28" i="8" s="1"/>
  <c r="CO28" i="8" s="1"/>
  <c r="Z28" i="8"/>
  <c r="BG28" i="8" s="1"/>
  <c r="CN28" i="8" s="1"/>
  <c r="Y28" i="8"/>
  <c r="BF28" i="8" s="1"/>
  <c r="CM28" i="8" s="1"/>
  <c r="X28" i="8"/>
  <c r="BE28" i="8" s="1"/>
  <c r="CL28" i="8" s="1"/>
  <c r="W28" i="8"/>
  <c r="BD28" i="8" s="1"/>
  <c r="CK28" i="8" s="1"/>
  <c r="V28" i="8"/>
  <c r="BC28" i="8" s="1"/>
  <c r="CJ28" i="8" s="1"/>
  <c r="U28" i="8"/>
  <c r="BB28" i="8" s="1"/>
  <c r="CI28" i="8" s="1"/>
  <c r="T28" i="8"/>
  <c r="BA28" i="8" s="1"/>
  <c r="CH28" i="8" s="1"/>
  <c r="S28" i="8"/>
  <c r="AZ28" i="8" s="1"/>
  <c r="CG28" i="8" s="1"/>
  <c r="R28" i="8"/>
  <c r="AY28" i="8" s="1"/>
  <c r="CF28" i="8" s="1"/>
  <c r="Q28" i="8"/>
  <c r="AX28" i="8" s="1"/>
  <c r="CE28" i="8" s="1"/>
  <c r="P28" i="8"/>
  <c r="AW28" i="8" s="1"/>
  <c r="CD28" i="8" s="1"/>
  <c r="O28" i="8"/>
  <c r="AV28" i="8" s="1"/>
  <c r="CC28" i="8" s="1"/>
  <c r="N28" i="8"/>
  <c r="AU28" i="8" s="1"/>
  <c r="CB28" i="8" s="1"/>
  <c r="M28" i="8"/>
  <c r="AT28" i="8" s="1"/>
  <c r="CA28" i="8" s="1"/>
  <c r="L28" i="8"/>
  <c r="AS28" i="8" s="1"/>
  <c r="BZ28" i="8" s="1"/>
  <c r="K28" i="8"/>
  <c r="AR28" i="8" s="1"/>
  <c r="BY28" i="8" s="1"/>
  <c r="J28" i="8"/>
  <c r="AQ28" i="8" s="1"/>
  <c r="BX28" i="8" s="1"/>
  <c r="I28" i="8"/>
  <c r="AP28" i="8" s="1"/>
  <c r="BW28" i="8" s="1"/>
  <c r="H28" i="8"/>
  <c r="AO28" i="8" s="1"/>
  <c r="BV28" i="8" s="1"/>
  <c r="G28" i="8"/>
  <c r="AN28" i="8" s="1"/>
  <c r="BU28" i="8" s="1"/>
  <c r="F28" i="8"/>
  <c r="AM28" i="8" s="1"/>
  <c r="BT28" i="8" s="1"/>
  <c r="E28" i="8"/>
  <c r="AL28" i="8" s="1"/>
  <c r="BS28" i="8" s="1"/>
  <c r="D28" i="8"/>
  <c r="AK28" i="8" s="1"/>
  <c r="BR28" i="8" s="1"/>
  <c r="AA27" i="8"/>
  <c r="BH27" i="8" s="1"/>
  <c r="CO27" i="8" s="1"/>
  <c r="Z27" i="8"/>
  <c r="BG27" i="8" s="1"/>
  <c r="CN27" i="8" s="1"/>
  <c r="Y27" i="8"/>
  <c r="BF27" i="8" s="1"/>
  <c r="CM27" i="8" s="1"/>
  <c r="X27" i="8"/>
  <c r="W27" i="8"/>
  <c r="BD27" i="8" s="1"/>
  <c r="CK27" i="8" s="1"/>
  <c r="V27" i="8"/>
  <c r="BC27" i="8" s="1"/>
  <c r="CJ27" i="8" s="1"/>
  <c r="U27" i="8"/>
  <c r="BB27" i="8" s="1"/>
  <c r="CI27" i="8" s="1"/>
  <c r="T27" i="8"/>
  <c r="BA27" i="8" s="1"/>
  <c r="CH27" i="8" s="1"/>
  <c r="S27" i="8"/>
  <c r="AZ27" i="8" s="1"/>
  <c r="CG27" i="8" s="1"/>
  <c r="R27" i="8"/>
  <c r="AY27" i="8" s="1"/>
  <c r="CF27" i="8" s="1"/>
  <c r="Q27" i="8"/>
  <c r="AX27" i="8" s="1"/>
  <c r="CE27" i="8" s="1"/>
  <c r="P27" i="8"/>
  <c r="AW27" i="8" s="1"/>
  <c r="CD27" i="8" s="1"/>
  <c r="O27" i="8"/>
  <c r="AV27" i="8" s="1"/>
  <c r="CC27" i="8" s="1"/>
  <c r="N27" i="8"/>
  <c r="AU27" i="8" s="1"/>
  <c r="CB27" i="8" s="1"/>
  <c r="M27" i="8"/>
  <c r="AT27" i="8" s="1"/>
  <c r="CA27" i="8" s="1"/>
  <c r="L27" i="8"/>
  <c r="AS27" i="8" s="1"/>
  <c r="BZ27" i="8" s="1"/>
  <c r="K27" i="8"/>
  <c r="AR27" i="8" s="1"/>
  <c r="BY27" i="8" s="1"/>
  <c r="J27" i="8"/>
  <c r="AQ27" i="8" s="1"/>
  <c r="BX27" i="8" s="1"/>
  <c r="I27" i="8"/>
  <c r="AP27" i="8" s="1"/>
  <c r="BW27" i="8" s="1"/>
  <c r="H27" i="8"/>
  <c r="AO27" i="8" s="1"/>
  <c r="BV27" i="8" s="1"/>
  <c r="G27" i="8"/>
  <c r="AN27" i="8" s="1"/>
  <c r="BU27" i="8" s="1"/>
  <c r="F27" i="8"/>
  <c r="AM27" i="8" s="1"/>
  <c r="BT27" i="8" s="1"/>
  <c r="E27" i="8"/>
  <c r="AL27" i="8" s="1"/>
  <c r="BS27" i="8" s="1"/>
  <c r="D27" i="8"/>
  <c r="AK27" i="8" s="1"/>
  <c r="BR27" i="8" s="1"/>
  <c r="AF26" i="8"/>
  <c r="AE26" i="8"/>
  <c r="BL26" i="8" s="1"/>
  <c r="CS26" i="8" s="1"/>
  <c r="AD26" i="8"/>
  <c r="BK26" i="8" s="1"/>
  <c r="CR26" i="8" s="1"/>
  <c r="AC26" i="8"/>
  <c r="BJ26" i="8" s="1"/>
  <c r="CQ26" i="8" s="1"/>
  <c r="AB26" i="8"/>
  <c r="BI26" i="8" s="1"/>
  <c r="CP26" i="8" s="1"/>
  <c r="AF25" i="8"/>
  <c r="AE25" i="8"/>
  <c r="BL25" i="8" s="1"/>
  <c r="CS25" i="8" s="1"/>
  <c r="AD25" i="8"/>
  <c r="BK25" i="8" s="1"/>
  <c r="CR25" i="8" s="1"/>
  <c r="AC25" i="8"/>
  <c r="BJ25" i="8" s="1"/>
  <c r="CQ25" i="8" s="1"/>
  <c r="AB25" i="8"/>
  <c r="BI25" i="8" s="1"/>
  <c r="CP25" i="8" s="1"/>
  <c r="AF24" i="8"/>
  <c r="AE24" i="8"/>
  <c r="BL24" i="8" s="1"/>
  <c r="CS24" i="8" s="1"/>
  <c r="AD24" i="8"/>
  <c r="BK24" i="8" s="1"/>
  <c r="CR24" i="8" s="1"/>
  <c r="AC24" i="8"/>
  <c r="BJ24" i="8" s="1"/>
  <c r="CQ24" i="8" s="1"/>
  <c r="AB24" i="8"/>
  <c r="BI24" i="8" s="1"/>
  <c r="CP24" i="8" s="1"/>
  <c r="AF23" i="8"/>
  <c r="AE23" i="8"/>
  <c r="BL23" i="8" s="1"/>
  <c r="CS23" i="8" s="1"/>
  <c r="AD23" i="8"/>
  <c r="BK23" i="8" s="1"/>
  <c r="CR23" i="8" s="1"/>
  <c r="AC23" i="8"/>
  <c r="BJ23" i="8" s="1"/>
  <c r="CQ23" i="8" s="1"/>
  <c r="AB23" i="8"/>
  <c r="BI23" i="8" s="1"/>
  <c r="CP23" i="8" s="1"/>
  <c r="AF22" i="8"/>
  <c r="AE22" i="8"/>
  <c r="BL22" i="8" s="1"/>
  <c r="CS22" i="8" s="1"/>
  <c r="AD22" i="8"/>
  <c r="BK22" i="8" s="1"/>
  <c r="CR22" i="8" s="1"/>
  <c r="AC22" i="8"/>
  <c r="BJ22" i="8" s="1"/>
  <c r="CQ22" i="8" s="1"/>
  <c r="AB22" i="8"/>
  <c r="BI22" i="8" s="1"/>
  <c r="CP22" i="8" s="1"/>
  <c r="AF21" i="8"/>
  <c r="AE21" i="8"/>
  <c r="BL21" i="8" s="1"/>
  <c r="CS21" i="8" s="1"/>
  <c r="AD21" i="8"/>
  <c r="BK21" i="8" s="1"/>
  <c r="CR21" i="8" s="1"/>
  <c r="AC21" i="8"/>
  <c r="BJ21" i="8" s="1"/>
  <c r="CQ21" i="8" s="1"/>
  <c r="AB21" i="8"/>
  <c r="BI21" i="8" s="1"/>
  <c r="CP21" i="8" s="1"/>
  <c r="AF20" i="8"/>
  <c r="AE20" i="8"/>
  <c r="BL20" i="8" s="1"/>
  <c r="CS20" i="8" s="1"/>
  <c r="AD20" i="8"/>
  <c r="BK20" i="8" s="1"/>
  <c r="CR20" i="8" s="1"/>
  <c r="AC20" i="8"/>
  <c r="BJ20" i="8" s="1"/>
  <c r="CQ20" i="8" s="1"/>
  <c r="AB20" i="8"/>
  <c r="BI20" i="8" s="1"/>
  <c r="CP20" i="8" s="1"/>
  <c r="AF19" i="8"/>
  <c r="AE19" i="8"/>
  <c r="BL19" i="8" s="1"/>
  <c r="CS19" i="8" s="1"/>
  <c r="AD19" i="8"/>
  <c r="BK19" i="8" s="1"/>
  <c r="CR19" i="8" s="1"/>
  <c r="AC19" i="8"/>
  <c r="BJ19" i="8" s="1"/>
  <c r="CQ19" i="8" s="1"/>
  <c r="AB19" i="8"/>
  <c r="BI19" i="8" s="1"/>
  <c r="CP19" i="8" s="1"/>
  <c r="AF18" i="8"/>
  <c r="AE18" i="8"/>
  <c r="BL18" i="8" s="1"/>
  <c r="CS18" i="8" s="1"/>
  <c r="AD18" i="8"/>
  <c r="BK18" i="8" s="1"/>
  <c r="CR18" i="8" s="1"/>
  <c r="AC18" i="8"/>
  <c r="BJ18" i="8" s="1"/>
  <c r="CQ18" i="8" s="1"/>
  <c r="AB18" i="8"/>
  <c r="BI18" i="8" s="1"/>
  <c r="CP18" i="8" s="1"/>
  <c r="AF17" i="8"/>
  <c r="AE17" i="8"/>
  <c r="BL17" i="8" s="1"/>
  <c r="CS17" i="8" s="1"/>
  <c r="AD17" i="8"/>
  <c r="BK17" i="8" s="1"/>
  <c r="CR17" i="8" s="1"/>
  <c r="AC17" i="8"/>
  <c r="BJ17" i="8" s="1"/>
  <c r="CQ17" i="8" s="1"/>
  <c r="AB17" i="8"/>
  <c r="BI17" i="8" s="1"/>
  <c r="CP17" i="8" s="1"/>
  <c r="AF16" i="8"/>
  <c r="AE16" i="8"/>
  <c r="BL16" i="8" s="1"/>
  <c r="CS16" i="8" s="1"/>
  <c r="AD16" i="8"/>
  <c r="BK16" i="8" s="1"/>
  <c r="CR16" i="8" s="1"/>
  <c r="AC16" i="8"/>
  <c r="BJ16" i="8" s="1"/>
  <c r="CQ16" i="8" s="1"/>
  <c r="AB16" i="8"/>
  <c r="BI16" i="8" s="1"/>
  <c r="CP16" i="8" s="1"/>
  <c r="AF15" i="8"/>
  <c r="AE15" i="8"/>
  <c r="BL15" i="8" s="1"/>
  <c r="CS15" i="8" s="1"/>
  <c r="AD15" i="8"/>
  <c r="BK15" i="8" s="1"/>
  <c r="CR15" i="8" s="1"/>
  <c r="AC15" i="8"/>
  <c r="BJ15" i="8" s="1"/>
  <c r="CQ15" i="8" s="1"/>
  <c r="AB15" i="8"/>
  <c r="BI15" i="8" s="1"/>
  <c r="CP15" i="8" s="1"/>
  <c r="AF14" i="8"/>
  <c r="AE14" i="8"/>
  <c r="BL14" i="8" s="1"/>
  <c r="CS14" i="8" s="1"/>
  <c r="AD14" i="8"/>
  <c r="BK14" i="8" s="1"/>
  <c r="CR14" i="8" s="1"/>
  <c r="AC14" i="8"/>
  <c r="BJ14" i="8" s="1"/>
  <c r="CQ14" i="8" s="1"/>
  <c r="AB14" i="8"/>
  <c r="BI14" i="8" s="1"/>
  <c r="CP14" i="8" s="1"/>
  <c r="AF13" i="8"/>
  <c r="AE13" i="8"/>
  <c r="BL13" i="8" s="1"/>
  <c r="CS13" i="8" s="1"/>
  <c r="AD13" i="8"/>
  <c r="BK13" i="8" s="1"/>
  <c r="CR13" i="8" s="1"/>
  <c r="AC13" i="8"/>
  <c r="BJ13" i="8" s="1"/>
  <c r="CQ13" i="8" s="1"/>
  <c r="AB13" i="8"/>
  <c r="BI13" i="8" s="1"/>
  <c r="CP13" i="8" s="1"/>
  <c r="AF12" i="8"/>
  <c r="AE12" i="8"/>
  <c r="BL12" i="8" s="1"/>
  <c r="CS12" i="8" s="1"/>
  <c r="AD12" i="8"/>
  <c r="BK12" i="8" s="1"/>
  <c r="CR12" i="8" s="1"/>
  <c r="AC12" i="8"/>
  <c r="BJ12" i="8" s="1"/>
  <c r="CQ12" i="8" s="1"/>
  <c r="AB12" i="8"/>
  <c r="BI12" i="8" s="1"/>
  <c r="CP12" i="8" s="1"/>
  <c r="AF11" i="8"/>
  <c r="AE11" i="8"/>
  <c r="BL11" i="8" s="1"/>
  <c r="CS11" i="8" s="1"/>
  <c r="AD11" i="8"/>
  <c r="BK11" i="8" s="1"/>
  <c r="CR11" i="8" s="1"/>
  <c r="AC11" i="8"/>
  <c r="BJ11" i="8" s="1"/>
  <c r="CQ11" i="8" s="1"/>
  <c r="AB11" i="8"/>
  <c r="BI11" i="8" s="1"/>
  <c r="CP11" i="8" s="1"/>
  <c r="AF10" i="8"/>
  <c r="AE10" i="8"/>
  <c r="BL10" i="8" s="1"/>
  <c r="CS10" i="8" s="1"/>
  <c r="AD10" i="8"/>
  <c r="BK10" i="8" s="1"/>
  <c r="CR10" i="8" s="1"/>
  <c r="AC10" i="8"/>
  <c r="BJ10" i="8" s="1"/>
  <c r="CQ10" i="8" s="1"/>
  <c r="AB10" i="8"/>
  <c r="BI10" i="8" s="1"/>
  <c r="CP10" i="8" s="1"/>
  <c r="AF9" i="8"/>
  <c r="AE9" i="8"/>
  <c r="BL9" i="8" s="1"/>
  <c r="CS9" i="8" s="1"/>
  <c r="AD9" i="8"/>
  <c r="BK9" i="8" s="1"/>
  <c r="CR9" i="8" s="1"/>
  <c r="AC9" i="8"/>
  <c r="BJ9" i="8" s="1"/>
  <c r="CQ9" i="8" s="1"/>
  <c r="AB9" i="8"/>
  <c r="BI9" i="8" s="1"/>
  <c r="CP9" i="8" s="1"/>
  <c r="AF8" i="8"/>
  <c r="AE8" i="8"/>
  <c r="BL8" i="8" s="1"/>
  <c r="CS8" i="8" s="1"/>
  <c r="AD8" i="8"/>
  <c r="BK8" i="8" s="1"/>
  <c r="CR8" i="8" s="1"/>
  <c r="AC8" i="8"/>
  <c r="BJ8" i="8" s="1"/>
  <c r="CQ8" i="8" s="1"/>
  <c r="AB8" i="8"/>
  <c r="BI8" i="8" s="1"/>
  <c r="CP8" i="8" s="1"/>
  <c r="AF7" i="8"/>
  <c r="AE7" i="8"/>
  <c r="BL7" i="8" s="1"/>
  <c r="CS7" i="8" s="1"/>
  <c r="AD7" i="8"/>
  <c r="BK7" i="8" s="1"/>
  <c r="CR7" i="8" s="1"/>
  <c r="AC7" i="8"/>
  <c r="BJ7" i="8" s="1"/>
  <c r="CQ7" i="8" s="1"/>
  <c r="AB7" i="8"/>
  <c r="BI7" i="8" s="1"/>
  <c r="CP7" i="8" s="1"/>
  <c r="AF6" i="8"/>
  <c r="AE6" i="8"/>
  <c r="BL6" i="8" s="1"/>
  <c r="CS6" i="8" s="1"/>
  <c r="AD6" i="8"/>
  <c r="BK6" i="8" s="1"/>
  <c r="CR6" i="8" s="1"/>
  <c r="AC6" i="8"/>
  <c r="BJ6" i="8" s="1"/>
  <c r="CQ6" i="8" s="1"/>
  <c r="AB6" i="8"/>
  <c r="BI6" i="8" s="1"/>
  <c r="CP6" i="8" s="1"/>
  <c r="AF5" i="8"/>
  <c r="AE5" i="8"/>
  <c r="BL5" i="8" s="1"/>
  <c r="CS5" i="8" s="1"/>
  <c r="AD5" i="8"/>
  <c r="BK5" i="8" s="1"/>
  <c r="CR5" i="8" s="1"/>
  <c r="AC5" i="8"/>
  <c r="BJ5" i="8" s="1"/>
  <c r="CQ5" i="8" s="1"/>
  <c r="AB5" i="8"/>
  <c r="BI5" i="8" s="1"/>
  <c r="AF4" i="8"/>
  <c r="AE4" i="8"/>
  <c r="BL4" i="8" s="1"/>
  <c r="CS4" i="8" s="1"/>
  <c r="AD4" i="8"/>
  <c r="BK4" i="8" s="1"/>
  <c r="CR4" i="8" s="1"/>
  <c r="AC4" i="8"/>
  <c r="BJ4" i="8" s="1"/>
  <c r="CQ4" i="8" s="1"/>
  <c r="AB4" i="8"/>
  <c r="BI4" i="8" s="1"/>
  <c r="CP4" i="8" s="1"/>
  <c r="AF3" i="8"/>
  <c r="AE3" i="8"/>
  <c r="BL3" i="8" s="1"/>
  <c r="CS3" i="8" s="1"/>
  <c r="AD3" i="8"/>
  <c r="BK3" i="8" s="1"/>
  <c r="CR3" i="8" s="1"/>
  <c r="AC3" i="8"/>
  <c r="BJ3" i="8" s="1"/>
  <c r="CQ3" i="8" s="1"/>
  <c r="AB3" i="8"/>
  <c r="BI3" i="8" s="1"/>
  <c r="CP3" i="8" s="1"/>
  <c r="D3" i="8" a="1"/>
  <c r="AA25" i="8" s="1"/>
  <c r="AV37" i="8"/>
  <c r="CC37" i="8" s="1"/>
  <c r="BH37" i="8"/>
  <c r="CO37" i="8" s="1"/>
  <c r="BA37" i="8"/>
  <c r="CH37" i="8" s="1"/>
  <c r="AW37" i="8"/>
  <c r="CD37" i="8" s="1"/>
  <c r="AR37" i="8"/>
  <c r="BY37" i="8" s="1"/>
  <c r="AQ37" i="8"/>
  <c r="BX37" i="8" s="1"/>
  <c r="AY36" i="8"/>
  <c r="CF36" i="8" s="1"/>
  <c r="AR36" i="8"/>
  <c r="BY36" i="8" s="1"/>
  <c r="BF35" i="8"/>
  <c r="CM35" i="8" s="1"/>
  <c r="AX35" i="8"/>
  <c r="CE35" i="8" s="1"/>
  <c r="AR35" i="8"/>
  <c r="BY35" i="8" s="1"/>
  <c r="AO35" i="8"/>
  <c r="BV35" i="8" s="1"/>
  <c r="BF34" i="8"/>
  <c r="CM34" i="8" s="1"/>
  <c r="AO34" i="8"/>
  <c r="BV34" i="8" s="1"/>
  <c r="BD33" i="8"/>
  <c r="CK33" i="8" s="1"/>
  <c r="BA33" i="8"/>
  <c r="CH33" i="8" s="1"/>
  <c r="AS33" i="8"/>
  <c r="BZ33" i="8" s="1"/>
  <c r="AO33" i="8"/>
  <c r="BV33" i="8" s="1"/>
  <c r="BF30" i="8"/>
  <c r="CM30" i="8" s="1"/>
  <c r="AX30" i="8"/>
  <c r="CE30" i="8" s="1"/>
  <c r="AW30" i="8"/>
  <c r="CD30" i="8" s="1"/>
  <c r="AT30" i="8"/>
  <c r="CA30" i="8" s="1"/>
  <c r="AP30" i="8"/>
  <c r="BW30" i="8" s="1"/>
  <c r="AL30" i="8"/>
  <c r="BS30" i="8" s="1"/>
  <c r="BE29" i="8"/>
  <c r="BB29" i="8"/>
  <c r="AT29" i="8"/>
  <c r="AS29" i="8"/>
  <c r="AO29" i="8"/>
  <c r="BE27" i="8"/>
  <c r="CL27" i="8" s="1"/>
  <c r="CY19" i="7" a="1"/>
  <c r="CY19" i="7" s="1"/>
  <c r="CY17" i="7"/>
  <c r="CY14" i="7"/>
  <c r="CY12" i="7"/>
  <c r="CY11" i="7"/>
  <c r="CY10" i="7"/>
  <c r="CY9" i="7"/>
  <c r="CY7" i="7"/>
  <c r="CY8" i="7" s="1"/>
  <c r="CY6" i="7"/>
  <c r="CY5" i="7"/>
  <c r="CY4" i="7"/>
  <c r="CY2" i="7"/>
  <c r="CT45" i="7" a="1"/>
  <c r="CP45" i="7" a="1"/>
  <c r="CS48" i="7" s="1"/>
  <c r="BR45" i="7" a="1"/>
  <c r="CO48" i="7" s="1"/>
  <c r="D45" i="7" a="1"/>
  <c r="X45" i="7" s="1"/>
  <c r="D40" i="7" a="1"/>
  <c r="D39" i="7" a="1"/>
  <c r="AA39" i="7" s="1"/>
  <c r="D38" i="7" a="1"/>
  <c r="AA38" i="7" s="1"/>
  <c r="BH38" i="7" s="1"/>
  <c r="AA37" i="7"/>
  <c r="Z37" i="7"/>
  <c r="Y37" i="7"/>
  <c r="BF37" i="7" s="1"/>
  <c r="CM37" i="7" s="1"/>
  <c r="X37" i="7"/>
  <c r="BE37" i="7" s="1"/>
  <c r="CL37" i="7" s="1"/>
  <c r="W37" i="7"/>
  <c r="U37" i="7"/>
  <c r="BB37" i="7" s="1"/>
  <c r="CI37" i="7" s="1"/>
  <c r="T37" i="7"/>
  <c r="BA37" i="7" s="1"/>
  <c r="CH37" i="7" s="1"/>
  <c r="S37" i="7"/>
  <c r="AZ37" i="7" s="1"/>
  <c r="CG37" i="7" s="1"/>
  <c r="R37" i="7"/>
  <c r="Q37" i="7"/>
  <c r="AX37" i="7" s="1"/>
  <c r="CE37" i="7" s="1"/>
  <c r="P37" i="7"/>
  <c r="AW37" i="7" s="1"/>
  <c r="CD37" i="7" s="1"/>
  <c r="O37" i="7"/>
  <c r="AV37" i="7" s="1"/>
  <c r="CC37" i="7" s="1"/>
  <c r="N37" i="7"/>
  <c r="M37" i="7"/>
  <c r="AT37" i="7" s="1"/>
  <c r="CA37" i="7" s="1"/>
  <c r="L37" i="7"/>
  <c r="AS37" i="7" s="1"/>
  <c r="BZ37" i="7" s="1"/>
  <c r="K37" i="7"/>
  <c r="AR37" i="7" s="1"/>
  <c r="BY37" i="7" s="1"/>
  <c r="J37" i="7"/>
  <c r="I37" i="7"/>
  <c r="AP37" i="7" s="1"/>
  <c r="BW37" i="7" s="1"/>
  <c r="H37" i="7"/>
  <c r="AO37" i="7" s="1"/>
  <c r="BV37" i="7" s="1"/>
  <c r="G37" i="7"/>
  <c r="AN37" i="7" s="1"/>
  <c r="BU37" i="7" s="1"/>
  <c r="F37" i="7"/>
  <c r="E37" i="7"/>
  <c r="D37" i="7"/>
  <c r="AK37" i="7" s="1"/>
  <c r="BR37" i="7" s="1"/>
  <c r="AA36" i="7"/>
  <c r="BH36" i="7" s="1"/>
  <c r="CO36" i="7" s="1"/>
  <c r="Z36" i="7"/>
  <c r="Y36" i="7"/>
  <c r="BF36" i="7" s="1"/>
  <c r="CM36" i="7" s="1"/>
  <c r="X36" i="7"/>
  <c r="BE36" i="7" s="1"/>
  <c r="CL36" i="7" s="1"/>
  <c r="W36" i="7"/>
  <c r="BD36" i="7" s="1"/>
  <c r="CK36" i="7" s="1"/>
  <c r="V36" i="7"/>
  <c r="T36" i="7"/>
  <c r="BA36" i="7" s="1"/>
  <c r="CH36" i="7" s="1"/>
  <c r="S36" i="7"/>
  <c r="AZ36" i="7" s="1"/>
  <c r="CG36" i="7" s="1"/>
  <c r="R36" i="7"/>
  <c r="AY36" i="7" s="1"/>
  <c r="CF36" i="7" s="1"/>
  <c r="Q36" i="7"/>
  <c r="P36" i="7"/>
  <c r="AW36" i="7" s="1"/>
  <c r="CD36" i="7" s="1"/>
  <c r="O36" i="7"/>
  <c r="AV36" i="7" s="1"/>
  <c r="CC36" i="7" s="1"/>
  <c r="N36" i="7"/>
  <c r="AU36" i="7" s="1"/>
  <c r="CB36" i="7" s="1"/>
  <c r="M36" i="7"/>
  <c r="L36" i="7"/>
  <c r="AS36" i="7" s="1"/>
  <c r="BZ36" i="7" s="1"/>
  <c r="K36" i="7"/>
  <c r="AR36" i="7" s="1"/>
  <c r="BY36" i="7" s="1"/>
  <c r="J36" i="7"/>
  <c r="AQ36" i="7" s="1"/>
  <c r="BX36" i="7" s="1"/>
  <c r="I36" i="7"/>
  <c r="H36" i="7"/>
  <c r="AO36" i="7" s="1"/>
  <c r="BV36" i="7" s="1"/>
  <c r="G36" i="7"/>
  <c r="AN36" i="7" s="1"/>
  <c r="BU36" i="7" s="1"/>
  <c r="F36" i="7"/>
  <c r="AM36" i="7" s="1"/>
  <c r="BT36" i="7" s="1"/>
  <c r="E36" i="7"/>
  <c r="D36" i="7"/>
  <c r="AA35" i="7"/>
  <c r="BH35" i="7" s="1"/>
  <c r="CO35" i="7" s="1"/>
  <c r="Z35" i="7"/>
  <c r="BG35" i="7" s="1"/>
  <c r="CN35" i="7" s="1"/>
  <c r="Y35" i="7"/>
  <c r="X35" i="7"/>
  <c r="W35" i="7"/>
  <c r="BD35" i="7" s="1"/>
  <c r="CK35" i="7" s="1"/>
  <c r="V35" i="7"/>
  <c r="BC35" i="7" s="1"/>
  <c r="CJ35" i="7" s="1"/>
  <c r="U35" i="7"/>
  <c r="S35" i="7"/>
  <c r="AZ35" i="7" s="1"/>
  <c r="CG35" i="7" s="1"/>
  <c r="R35" i="7"/>
  <c r="AY35" i="7" s="1"/>
  <c r="CF35" i="7" s="1"/>
  <c r="Q35" i="7"/>
  <c r="AX35" i="7" s="1"/>
  <c r="CE35" i="7" s="1"/>
  <c r="P35" i="7"/>
  <c r="O35" i="7"/>
  <c r="AV35" i="7" s="1"/>
  <c r="CC35" i="7" s="1"/>
  <c r="N35" i="7"/>
  <c r="AU35" i="7" s="1"/>
  <c r="CB35" i="7" s="1"/>
  <c r="M35" i="7"/>
  <c r="AT35" i="7" s="1"/>
  <c r="CA35" i="7" s="1"/>
  <c r="L35" i="7"/>
  <c r="K35" i="7"/>
  <c r="AR35" i="7" s="1"/>
  <c r="BY35" i="7" s="1"/>
  <c r="J35" i="7"/>
  <c r="AQ35" i="7" s="1"/>
  <c r="BX35" i="7" s="1"/>
  <c r="I35" i="7"/>
  <c r="AP35" i="7" s="1"/>
  <c r="BW35" i="7" s="1"/>
  <c r="H35" i="7"/>
  <c r="G35" i="7"/>
  <c r="AN35" i="7" s="1"/>
  <c r="BU35" i="7" s="1"/>
  <c r="F35" i="7"/>
  <c r="AM35" i="7" s="1"/>
  <c r="BT35" i="7" s="1"/>
  <c r="E35" i="7"/>
  <c r="AL35" i="7" s="1"/>
  <c r="BS35" i="7" s="1"/>
  <c r="D35" i="7"/>
  <c r="AA34" i="7"/>
  <c r="BH34" i="7" s="1"/>
  <c r="CO34" i="7" s="1"/>
  <c r="Z34" i="7"/>
  <c r="BG34" i="7" s="1"/>
  <c r="CN34" i="7" s="1"/>
  <c r="Y34" i="7"/>
  <c r="BF34" i="7" s="1"/>
  <c r="CM34" i="7" s="1"/>
  <c r="X34" i="7"/>
  <c r="W34" i="7"/>
  <c r="BD34" i="7" s="1"/>
  <c r="CK34" i="7" s="1"/>
  <c r="V34" i="7"/>
  <c r="BC34" i="7" s="1"/>
  <c r="CJ34" i="7" s="1"/>
  <c r="U34" i="7"/>
  <c r="BB34" i="7" s="1"/>
  <c r="CI34" i="7" s="1"/>
  <c r="T34" i="7"/>
  <c r="R34" i="7"/>
  <c r="AY34" i="7" s="1"/>
  <c r="CF34" i="7" s="1"/>
  <c r="Q34" i="7"/>
  <c r="AX34" i="7" s="1"/>
  <c r="CE34" i="7" s="1"/>
  <c r="P34" i="7"/>
  <c r="AW34" i="7" s="1"/>
  <c r="CD34" i="7" s="1"/>
  <c r="O34" i="7"/>
  <c r="N34" i="7"/>
  <c r="M34" i="7"/>
  <c r="AT34" i="7" s="1"/>
  <c r="CA34" i="7" s="1"/>
  <c r="L34" i="7"/>
  <c r="AS34" i="7" s="1"/>
  <c r="BZ34" i="7" s="1"/>
  <c r="K34" i="7"/>
  <c r="J34" i="7"/>
  <c r="AQ34" i="7" s="1"/>
  <c r="BX34" i="7" s="1"/>
  <c r="I34" i="7"/>
  <c r="AP34" i="7" s="1"/>
  <c r="BW34" i="7" s="1"/>
  <c r="H34" i="7"/>
  <c r="AO34" i="7" s="1"/>
  <c r="BV34" i="7" s="1"/>
  <c r="G34" i="7"/>
  <c r="F34" i="7"/>
  <c r="AM34" i="7" s="1"/>
  <c r="BT34" i="7" s="1"/>
  <c r="E34" i="7"/>
  <c r="AL34" i="7" s="1"/>
  <c r="BS34" i="7" s="1"/>
  <c r="D34" i="7"/>
  <c r="AA33" i="7"/>
  <c r="Z33" i="7"/>
  <c r="BG33" i="7" s="1"/>
  <c r="CN33" i="7" s="1"/>
  <c r="Y33" i="7"/>
  <c r="BF33" i="7" s="1"/>
  <c r="CM33" i="7" s="1"/>
  <c r="X33" i="7"/>
  <c r="BE33" i="7" s="1"/>
  <c r="CL33" i="7" s="1"/>
  <c r="W33" i="7"/>
  <c r="V33" i="7"/>
  <c r="BC33" i="7" s="1"/>
  <c r="CJ33" i="7" s="1"/>
  <c r="U33" i="7"/>
  <c r="BB33" i="7" s="1"/>
  <c r="CI33" i="7" s="1"/>
  <c r="T33" i="7"/>
  <c r="BA33" i="7" s="1"/>
  <c r="CH33" i="7" s="1"/>
  <c r="S33" i="7"/>
  <c r="R33" i="7"/>
  <c r="AY33" i="7" s="1"/>
  <c r="CF33" i="7" s="1"/>
  <c r="P33" i="7"/>
  <c r="AW33" i="7" s="1"/>
  <c r="CD33" i="7" s="1"/>
  <c r="O33" i="7"/>
  <c r="AV33" i="7" s="1"/>
  <c r="CC33" i="7" s="1"/>
  <c r="N33" i="7"/>
  <c r="M33" i="7"/>
  <c r="AT33" i="7" s="1"/>
  <c r="CA33" i="7" s="1"/>
  <c r="L33" i="7"/>
  <c r="AS33" i="7" s="1"/>
  <c r="BZ33" i="7" s="1"/>
  <c r="K33" i="7"/>
  <c r="AR33" i="7" s="1"/>
  <c r="BY33" i="7" s="1"/>
  <c r="J33" i="7"/>
  <c r="I33" i="7"/>
  <c r="AP33" i="7" s="1"/>
  <c r="BW33" i="7" s="1"/>
  <c r="H33" i="7"/>
  <c r="AO33" i="7" s="1"/>
  <c r="BV33" i="7" s="1"/>
  <c r="G33" i="7"/>
  <c r="AN33" i="7" s="1"/>
  <c r="BU33" i="7" s="1"/>
  <c r="F33" i="7"/>
  <c r="E33" i="7"/>
  <c r="AL33" i="7" s="1"/>
  <c r="BS33" i="7" s="1"/>
  <c r="D33" i="7"/>
  <c r="D32" i="7" a="1"/>
  <c r="AA32" i="7" s="1"/>
  <c r="BH32" i="7" s="1"/>
  <c r="CO32" i="7" s="1"/>
  <c r="AA30" i="7"/>
  <c r="BH30" i="7" s="1"/>
  <c r="CO30" i="7" s="1"/>
  <c r="Z30" i="7"/>
  <c r="Y30" i="7"/>
  <c r="BF30" i="7" s="1"/>
  <c r="CM30" i="7" s="1"/>
  <c r="X30" i="7"/>
  <c r="W30" i="7"/>
  <c r="BD30" i="7" s="1"/>
  <c r="CK30" i="7" s="1"/>
  <c r="V30" i="7"/>
  <c r="U30" i="7"/>
  <c r="BB30" i="7" s="1"/>
  <c r="CI30" i="7" s="1"/>
  <c r="T30" i="7"/>
  <c r="BA30" i="7" s="1"/>
  <c r="CH30" i="7" s="1"/>
  <c r="S30" i="7"/>
  <c r="AZ30" i="7" s="1"/>
  <c r="CG30" i="7" s="1"/>
  <c r="R30" i="7"/>
  <c r="AY30" i="7" s="1"/>
  <c r="CF30" i="7" s="1"/>
  <c r="Q30" i="7"/>
  <c r="AX30" i="7" s="1"/>
  <c r="CE30" i="7" s="1"/>
  <c r="P30" i="7"/>
  <c r="AW30" i="7" s="1"/>
  <c r="CD30" i="7" s="1"/>
  <c r="O30" i="7"/>
  <c r="AV30" i="7" s="1"/>
  <c r="CC30" i="7" s="1"/>
  <c r="N30" i="7"/>
  <c r="M30" i="7"/>
  <c r="AT30" i="7" s="1"/>
  <c r="CA30" i="7" s="1"/>
  <c r="L30" i="7"/>
  <c r="K30" i="7"/>
  <c r="AR30" i="7" s="1"/>
  <c r="BY30" i="7" s="1"/>
  <c r="J30" i="7"/>
  <c r="AQ30" i="7" s="1"/>
  <c r="BX30" i="7" s="1"/>
  <c r="I30" i="7"/>
  <c r="AP30" i="7" s="1"/>
  <c r="BW30" i="7" s="1"/>
  <c r="H30" i="7"/>
  <c r="AO30" i="7" s="1"/>
  <c r="BV30" i="7" s="1"/>
  <c r="G30" i="7"/>
  <c r="AN30" i="7" s="1"/>
  <c r="BU30" i="7" s="1"/>
  <c r="F30" i="7"/>
  <c r="AM30" i="7" s="1"/>
  <c r="BT30" i="7" s="1"/>
  <c r="E30" i="7"/>
  <c r="AL30" i="7" s="1"/>
  <c r="BS30" i="7" s="1"/>
  <c r="D30" i="7"/>
  <c r="AK30" i="7" s="1"/>
  <c r="BR30" i="7" s="1"/>
  <c r="AA29" i="7"/>
  <c r="BH29" i="7" s="1"/>
  <c r="Z29" i="7"/>
  <c r="Y29" i="7"/>
  <c r="BF29" i="7" s="1"/>
  <c r="X29" i="7"/>
  <c r="BE29" i="7" s="1"/>
  <c r="W29" i="7"/>
  <c r="BD29" i="7" s="1"/>
  <c r="V29" i="7"/>
  <c r="BC29" i="7" s="1"/>
  <c r="U29" i="7"/>
  <c r="BB29" i="7" s="1"/>
  <c r="T29" i="7"/>
  <c r="BA29" i="7" s="1"/>
  <c r="S29" i="7"/>
  <c r="AZ29" i="7" s="1"/>
  <c r="R29" i="7"/>
  <c r="Q29" i="7"/>
  <c r="AX29" i="7" s="1"/>
  <c r="P29" i="7"/>
  <c r="AW29" i="7" s="1"/>
  <c r="O29" i="7"/>
  <c r="AV29" i="7" s="1"/>
  <c r="N29" i="7"/>
  <c r="M29" i="7"/>
  <c r="AT29" i="7" s="1"/>
  <c r="L29" i="7"/>
  <c r="AS29" i="7" s="1"/>
  <c r="K29" i="7"/>
  <c r="AR29" i="7" s="1"/>
  <c r="J29" i="7"/>
  <c r="AQ29" i="7" s="1"/>
  <c r="I29" i="7"/>
  <c r="AP29" i="7" s="1"/>
  <c r="H29" i="7"/>
  <c r="AO29" i="7" s="1"/>
  <c r="G29" i="7"/>
  <c r="AN29" i="7" s="1"/>
  <c r="F29" i="7"/>
  <c r="AM29" i="7" s="1"/>
  <c r="E29" i="7"/>
  <c r="AL29" i="7" s="1"/>
  <c r="D29" i="7"/>
  <c r="AA28" i="7"/>
  <c r="BH28" i="7" s="1"/>
  <c r="CO28" i="7" s="1"/>
  <c r="Z28" i="7"/>
  <c r="Y28" i="7"/>
  <c r="BF28" i="7" s="1"/>
  <c r="CM28" i="7" s="1"/>
  <c r="X28" i="7"/>
  <c r="BE28" i="7" s="1"/>
  <c r="CL28" i="7" s="1"/>
  <c r="W28" i="7"/>
  <c r="BD28" i="7" s="1"/>
  <c r="CK28" i="7" s="1"/>
  <c r="V28" i="7"/>
  <c r="BC28" i="7" s="1"/>
  <c r="CJ28" i="7" s="1"/>
  <c r="U28" i="7"/>
  <c r="BB28" i="7" s="1"/>
  <c r="CI28" i="7" s="1"/>
  <c r="T28" i="7"/>
  <c r="BA28" i="7" s="1"/>
  <c r="CH28" i="7" s="1"/>
  <c r="S28" i="7"/>
  <c r="AZ28" i="7" s="1"/>
  <c r="CG28" i="7" s="1"/>
  <c r="R28" i="7"/>
  <c r="Q28" i="7"/>
  <c r="AX28" i="7" s="1"/>
  <c r="CE28" i="7" s="1"/>
  <c r="P28" i="7"/>
  <c r="AW28" i="7" s="1"/>
  <c r="CD28" i="7" s="1"/>
  <c r="O28" i="7"/>
  <c r="AV28" i="7" s="1"/>
  <c r="CC28" i="7" s="1"/>
  <c r="N28" i="7"/>
  <c r="AU28" i="7" s="1"/>
  <c r="CB28" i="7" s="1"/>
  <c r="M28" i="7"/>
  <c r="AT28" i="7" s="1"/>
  <c r="CA28" i="7" s="1"/>
  <c r="L28" i="7"/>
  <c r="AS28" i="7" s="1"/>
  <c r="BZ28" i="7" s="1"/>
  <c r="K28" i="7"/>
  <c r="AR28" i="7" s="1"/>
  <c r="BY28" i="7" s="1"/>
  <c r="J28" i="7"/>
  <c r="I28" i="7"/>
  <c r="AP28" i="7" s="1"/>
  <c r="BW28" i="7" s="1"/>
  <c r="H28" i="7"/>
  <c r="AO28" i="7" s="1"/>
  <c r="BV28" i="7" s="1"/>
  <c r="G28" i="7"/>
  <c r="AN28" i="7" s="1"/>
  <c r="BU28" i="7" s="1"/>
  <c r="F28" i="7"/>
  <c r="E28" i="7"/>
  <c r="AL28" i="7" s="1"/>
  <c r="BS28" i="7" s="1"/>
  <c r="D28" i="7"/>
  <c r="AK28" i="7" s="1"/>
  <c r="BR28" i="7" s="1"/>
  <c r="AA27" i="7"/>
  <c r="BH27" i="7" s="1"/>
  <c r="CO27" i="7" s="1"/>
  <c r="Z27" i="7"/>
  <c r="BG27" i="7" s="1"/>
  <c r="CN27" i="7" s="1"/>
  <c r="Y27" i="7"/>
  <c r="BF27" i="7" s="1"/>
  <c r="CM27" i="7" s="1"/>
  <c r="X27" i="7"/>
  <c r="W27" i="7"/>
  <c r="BD27" i="7" s="1"/>
  <c r="CK27" i="7" s="1"/>
  <c r="V27" i="7"/>
  <c r="U27" i="7"/>
  <c r="BB27" i="7" s="1"/>
  <c r="CI27" i="7" s="1"/>
  <c r="T27" i="7"/>
  <c r="BA27" i="7" s="1"/>
  <c r="CH27" i="7" s="1"/>
  <c r="S27" i="7"/>
  <c r="AZ27" i="7" s="1"/>
  <c r="CG27" i="7" s="1"/>
  <c r="R27" i="7"/>
  <c r="AY27" i="7" s="1"/>
  <c r="CF27" i="7" s="1"/>
  <c r="Q27" i="7"/>
  <c r="AX27" i="7" s="1"/>
  <c r="CE27" i="7" s="1"/>
  <c r="P27" i="7"/>
  <c r="AW27" i="7" s="1"/>
  <c r="CD27" i="7" s="1"/>
  <c r="O27" i="7"/>
  <c r="AV27" i="7" s="1"/>
  <c r="CC27" i="7" s="1"/>
  <c r="N27" i="7"/>
  <c r="M27" i="7"/>
  <c r="AT27" i="7" s="1"/>
  <c r="CA27" i="7" s="1"/>
  <c r="L27" i="7"/>
  <c r="AS27" i="7" s="1"/>
  <c r="BZ27" i="7" s="1"/>
  <c r="K27" i="7"/>
  <c r="AR27" i="7" s="1"/>
  <c r="BY27" i="7" s="1"/>
  <c r="J27" i="7"/>
  <c r="AQ27" i="7" s="1"/>
  <c r="BX27" i="7" s="1"/>
  <c r="I27" i="7"/>
  <c r="AP27" i="7" s="1"/>
  <c r="BW27" i="7" s="1"/>
  <c r="H27" i="7"/>
  <c r="AO27" i="7" s="1"/>
  <c r="BV27" i="7" s="1"/>
  <c r="G27" i="7"/>
  <c r="AN27" i="7" s="1"/>
  <c r="BU27" i="7" s="1"/>
  <c r="F27" i="7"/>
  <c r="AM27" i="7" s="1"/>
  <c r="BT27" i="7" s="1"/>
  <c r="E27" i="7"/>
  <c r="D27" i="7"/>
  <c r="AK27" i="7" s="1"/>
  <c r="BR27" i="7" s="1"/>
  <c r="AF26" i="7"/>
  <c r="AE26" i="7"/>
  <c r="AD26" i="7"/>
  <c r="BK26" i="7" s="1"/>
  <c r="CR26" i="7" s="1"/>
  <c r="AC26" i="7"/>
  <c r="BJ26" i="7" s="1"/>
  <c r="CQ26" i="7" s="1"/>
  <c r="AB26" i="7"/>
  <c r="BI26" i="7" s="1"/>
  <c r="CP26" i="7" s="1"/>
  <c r="AF25" i="7"/>
  <c r="AE25" i="7"/>
  <c r="BL25" i="7" s="1"/>
  <c r="CS25" i="7" s="1"/>
  <c r="AD25" i="7"/>
  <c r="BK25" i="7" s="1"/>
  <c r="CR25" i="7" s="1"/>
  <c r="AC25" i="7"/>
  <c r="BJ25" i="7" s="1"/>
  <c r="CQ25" i="7" s="1"/>
  <c r="AB25" i="7"/>
  <c r="AF24" i="7"/>
  <c r="AE24" i="7"/>
  <c r="BL24" i="7" s="1"/>
  <c r="CS24" i="7" s="1"/>
  <c r="AD24" i="7"/>
  <c r="BK24" i="7" s="1"/>
  <c r="CR24" i="7" s="1"/>
  <c r="AC24" i="7"/>
  <c r="BJ24" i="7" s="1"/>
  <c r="CQ24" i="7" s="1"/>
  <c r="AB24" i="7"/>
  <c r="BI24" i="7" s="1"/>
  <c r="CP24" i="7" s="1"/>
  <c r="AF23" i="7"/>
  <c r="AE23" i="7"/>
  <c r="BL23" i="7" s="1"/>
  <c r="CS23" i="7" s="1"/>
  <c r="AD23" i="7"/>
  <c r="AC23" i="7"/>
  <c r="BJ23" i="7" s="1"/>
  <c r="CQ23" i="7" s="1"/>
  <c r="AB23" i="7"/>
  <c r="BI23" i="7" s="1"/>
  <c r="CP23" i="7" s="1"/>
  <c r="AF22" i="7"/>
  <c r="AE22" i="7"/>
  <c r="AD22" i="7"/>
  <c r="BK22" i="7" s="1"/>
  <c r="CR22" i="7" s="1"/>
  <c r="AC22" i="7"/>
  <c r="BJ22" i="7" s="1"/>
  <c r="CQ22" i="7" s="1"/>
  <c r="AB22" i="7"/>
  <c r="BI22" i="7" s="1"/>
  <c r="CP22" i="7" s="1"/>
  <c r="AF21" i="7"/>
  <c r="AE21" i="7"/>
  <c r="BL21" i="7" s="1"/>
  <c r="CS21" i="7" s="1"/>
  <c r="AD21" i="7"/>
  <c r="BK21" i="7" s="1"/>
  <c r="CR21" i="7" s="1"/>
  <c r="AC21" i="7"/>
  <c r="BJ21" i="7" s="1"/>
  <c r="CQ21" i="7" s="1"/>
  <c r="AB21" i="7"/>
  <c r="AF20" i="7"/>
  <c r="AE20" i="7"/>
  <c r="BL20" i="7" s="1"/>
  <c r="CS20" i="7" s="1"/>
  <c r="AD20" i="7"/>
  <c r="BK20" i="7" s="1"/>
  <c r="CR20" i="7" s="1"/>
  <c r="AC20" i="7"/>
  <c r="BJ20" i="7" s="1"/>
  <c r="CQ20" i="7" s="1"/>
  <c r="AB20" i="7"/>
  <c r="BI20" i="7" s="1"/>
  <c r="CP20" i="7" s="1"/>
  <c r="AF19" i="7"/>
  <c r="AE19" i="7"/>
  <c r="BL19" i="7" s="1"/>
  <c r="CS19" i="7" s="1"/>
  <c r="AD19" i="7"/>
  <c r="BK19" i="7" s="1"/>
  <c r="CR19" i="7" s="1"/>
  <c r="AC19" i="7"/>
  <c r="BJ19" i="7" s="1"/>
  <c r="CQ19" i="7" s="1"/>
  <c r="AB19" i="7"/>
  <c r="BI19" i="7" s="1"/>
  <c r="CP19" i="7" s="1"/>
  <c r="AF18" i="7"/>
  <c r="AE18" i="7"/>
  <c r="AD18" i="7"/>
  <c r="BK18" i="7" s="1"/>
  <c r="CR18" i="7" s="1"/>
  <c r="AC18" i="7"/>
  <c r="BJ18" i="7" s="1"/>
  <c r="CQ18" i="7" s="1"/>
  <c r="AB18" i="7"/>
  <c r="BI18" i="7" s="1"/>
  <c r="CP18" i="7" s="1"/>
  <c r="AF17" i="7"/>
  <c r="AE17" i="7"/>
  <c r="BL17" i="7" s="1"/>
  <c r="CS17" i="7" s="1"/>
  <c r="AD17" i="7"/>
  <c r="BK17" i="7" s="1"/>
  <c r="CR17" i="7" s="1"/>
  <c r="AC17" i="7"/>
  <c r="BJ17" i="7" s="1"/>
  <c r="CQ17" i="7" s="1"/>
  <c r="AB17" i="7"/>
  <c r="BI17" i="7" s="1"/>
  <c r="CP17" i="7" s="1"/>
  <c r="AF16" i="7"/>
  <c r="AE16" i="7"/>
  <c r="BL16" i="7" s="1"/>
  <c r="CS16" i="7" s="1"/>
  <c r="AD16" i="7"/>
  <c r="BK16" i="7" s="1"/>
  <c r="CR16" i="7" s="1"/>
  <c r="AC16" i="7"/>
  <c r="BJ16" i="7" s="1"/>
  <c r="CQ16" i="7" s="1"/>
  <c r="AB16" i="7"/>
  <c r="BI16" i="7" s="1"/>
  <c r="CP16" i="7" s="1"/>
  <c r="AF15" i="7"/>
  <c r="AE15" i="7"/>
  <c r="BL15" i="7" s="1"/>
  <c r="CS15" i="7" s="1"/>
  <c r="AD15" i="7"/>
  <c r="AC15" i="7"/>
  <c r="BJ15" i="7" s="1"/>
  <c r="CQ15" i="7" s="1"/>
  <c r="AB15" i="7"/>
  <c r="BI15" i="7" s="1"/>
  <c r="CP15" i="7" s="1"/>
  <c r="AF14" i="7"/>
  <c r="AE14" i="7"/>
  <c r="BL14" i="7" s="1"/>
  <c r="CS14" i="7" s="1"/>
  <c r="AD14" i="7"/>
  <c r="BK14" i="7" s="1"/>
  <c r="CR14" i="7" s="1"/>
  <c r="AC14" i="7"/>
  <c r="BJ14" i="7" s="1"/>
  <c r="CQ14" i="7" s="1"/>
  <c r="AB14" i="7"/>
  <c r="BI14" i="7" s="1"/>
  <c r="CP14" i="7" s="1"/>
  <c r="AF13" i="7"/>
  <c r="AE13" i="7"/>
  <c r="BL13" i="7" s="1"/>
  <c r="CS13" i="7" s="1"/>
  <c r="AD13" i="7"/>
  <c r="BK13" i="7" s="1"/>
  <c r="CR13" i="7" s="1"/>
  <c r="AC13" i="7"/>
  <c r="BJ13" i="7" s="1"/>
  <c r="CQ13" i="7" s="1"/>
  <c r="AB13" i="7"/>
  <c r="BI13" i="7" s="1"/>
  <c r="CP13" i="7" s="1"/>
  <c r="AF12" i="7"/>
  <c r="AE12" i="7"/>
  <c r="BL12" i="7" s="1"/>
  <c r="CS12" i="7" s="1"/>
  <c r="AD12" i="7"/>
  <c r="BK12" i="7" s="1"/>
  <c r="CR12" i="7" s="1"/>
  <c r="AC12" i="7"/>
  <c r="BJ12" i="7" s="1"/>
  <c r="CQ12" i="7" s="1"/>
  <c r="AB12" i="7"/>
  <c r="BI12" i="7" s="1"/>
  <c r="CP12" i="7" s="1"/>
  <c r="AF11" i="7"/>
  <c r="AE11" i="7"/>
  <c r="BL11" i="7" s="1"/>
  <c r="CS11" i="7" s="1"/>
  <c r="AD11" i="7"/>
  <c r="BK11" i="7" s="1"/>
  <c r="CR11" i="7" s="1"/>
  <c r="AC11" i="7"/>
  <c r="BJ11" i="7" s="1"/>
  <c r="CQ11" i="7" s="1"/>
  <c r="AB11" i="7"/>
  <c r="BI11" i="7" s="1"/>
  <c r="CP11" i="7" s="1"/>
  <c r="AF10" i="7"/>
  <c r="AE10" i="7"/>
  <c r="BL10" i="7" s="1"/>
  <c r="CS10" i="7" s="1"/>
  <c r="AD10" i="7"/>
  <c r="BK10" i="7" s="1"/>
  <c r="CR10" i="7" s="1"/>
  <c r="AC10" i="7"/>
  <c r="BJ10" i="7" s="1"/>
  <c r="CQ10" i="7" s="1"/>
  <c r="AB10" i="7"/>
  <c r="BI10" i="7" s="1"/>
  <c r="CP10" i="7" s="1"/>
  <c r="AF9" i="7"/>
  <c r="AE9" i="7"/>
  <c r="BL9" i="7" s="1"/>
  <c r="CS9" i="7" s="1"/>
  <c r="AD9" i="7"/>
  <c r="BK9" i="7" s="1"/>
  <c r="CR9" i="7" s="1"/>
  <c r="AC9" i="7"/>
  <c r="BJ9" i="7" s="1"/>
  <c r="CQ9" i="7" s="1"/>
  <c r="AB9" i="7"/>
  <c r="BI9" i="7" s="1"/>
  <c r="CP9" i="7" s="1"/>
  <c r="AF8" i="7"/>
  <c r="AE8" i="7"/>
  <c r="BL8" i="7" s="1"/>
  <c r="CS8" i="7" s="1"/>
  <c r="AD8" i="7"/>
  <c r="BK8" i="7" s="1"/>
  <c r="CR8" i="7" s="1"/>
  <c r="AC8" i="7"/>
  <c r="BJ8" i="7" s="1"/>
  <c r="CQ8" i="7" s="1"/>
  <c r="AB8" i="7"/>
  <c r="BI8" i="7" s="1"/>
  <c r="CP8" i="7" s="1"/>
  <c r="AF7" i="7"/>
  <c r="AE7" i="7"/>
  <c r="BL7" i="7" s="1"/>
  <c r="CS7" i="7" s="1"/>
  <c r="AD7" i="7"/>
  <c r="AC7" i="7"/>
  <c r="BJ7" i="7" s="1"/>
  <c r="CQ7" i="7" s="1"/>
  <c r="AB7" i="7"/>
  <c r="BI7" i="7" s="1"/>
  <c r="CP7" i="7" s="1"/>
  <c r="AF6" i="7"/>
  <c r="AE6" i="7"/>
  <c r="BL6" i="7" s="1"/>
  <c r="CS6" i="7" s="1"/>
  <c r="AD6" i="7"/>
  <c r="BK6" i="7" s="1"/>
  <c r="CR6" i="7" s="1"/>
  <c r="AC6" i="7"/>
  <c r="BJ6" i="7" s="1"/>
  <c r="CQ6" i="7" s="1"/>
  <c r="AB6" i="7"/>
  <c r="BI6" i="7" s="1"/>
  <c r="CP6" i="7" s="1"/>
  <c r="AF5" i="7"/>
  <c r="AE5" i="7"/>
  <c r="BL5" i="7" s="1"/>
  <c r="CS5" i="7" s="1"/>
  <c r="AD5" i="7"/>
  <c r="BK5" i="7" s="1"/>
  <c r="CR5" i="7" s="1"/>
  <c r="AC5" i="7"/>
  <c r="BJ5" i="7" s="1"/>
  <c r="CQ5" i="7" s="1"/>
  <c r="AB5" i="7"/>
  <c r="BI5" i="7" s="1"/>
  <c r="AF4" i="7"/>
  <c r="AE4" i="7"/>
  <c r="BL4" i="7" s="1"/>
  <c r="CS4" i="7" s="1"/>
  <c r="AD4" i="7"/>
  <c r="BK4" i="7" s="1"/>
  <c r="CR4" i="7" s="1"/>
  <c r="AC4" i="7"/>
  <c r="BJ4" i="7" s="1"/>
  <c r="CQ4" i="7" s="1"/>
  <c r="AB4" i="7"/>
  <c r="BI4" i="7" s="1"/>
  <c r="CP4" i="7" s="1"/>
  <c r="AF3" i="7"/>
  <c r="AE3" i="7"/>
  <c r="BL3" i="7" s="1"/>
  <c r="CS3" i="7" s="1"/>
  <c r="AD3" i="7"/>
  <c r="BK3" i="7" s="1"/>
  <c r="CR3" i="7" s="1"/>
  <c r="AC3" i="7"/>
  <c r="BJ3" i="7" s="1"/>
  <c r="CQ3" i="7" s="1"/>
  <c r="AB3" i="7"/>
  <c r="BI3" i="7" s="1"/>
  <c r="CP3" i="7" s="1"/>
  <c r="D3" i="7" a="1"/>
  <c r="BH37" i="7"/>
  <c r="CO37" i="7" s="1"/>
  <c r="BG37" i="7"/>
  <c r="CN37" i="7" s="1"/>
  <c r="BD37" i="7"/>
  <c r="CK37" i="7" s="1"/>
  <c r="AY37" i="7"/>
  <c r="CF37" i="7" s="1"/>
  <c r="AU37" i="7"/>
  <c r="CB37" i="7" s="1"/>
  <c r="AQ37" i="7"/>
  <c r="BX37" i="7" s="1"/>
  <c r="AM37" i="7"/>
  <c r="BT37" i="7" s="1"/>
  <c r="AL37" i="7"/>
  <c r="BS37" i="7" s="1"/>
  <c r="BG36" i="7"/>
  <c r="CN36" i="7" s="1"/>
  <c r="AL36" i="7"/>
  <c r="BS36" i="7" s="1"/>
  <c r="BC36" i="7"/>
  <c r="CJ36" i="7" s="1"/>
  <c r="AX36" i="7"/>
  <c r="CE36" i="7" s="1"/>
  <c r="AT36" i="7"/>
  <c r="CA36" i="7" s="1"/>
  <c r="AP36" i="7"/>
  <c r="BW36" i="7" s="1"/>
  <c r="AK36" i="7"/>
  <c r="BR36" i="7" s="1"/>
  <c r="BB35" i="7"/>
  <c r="CI35" i="7" s="1"/>
  <c r="AS35" i="7"/>
  <c r="BZ35" i="7" s="1"/>
  <c r="BF35" i="7"/>
  <c r="CM35" i="7" s="1"/>
  <c r="BE35" i="7"/>
  <c r="CL35" i="7" s="1"/>
  <c r="AW35" i="7"/>
  <c r="CD35" i="7" s="1"/>
  <c r="AO35" i="7"/>
  <c r="BV35" i="7" s="1"/>
  <c r="AK35" i="7"/>
  <c r="BR35" i="7" s="1"/>
  <c r="BE34" i="7"/>
  <c r="CL34" i="7" s="1"/>
  <c r="BA34" i="7"/>
  <c r="CH34" i="7" s="1"/>
  <c r="AV34" i="7"/>
  <c r="CC34" i="7" s="1"/>
  <c r="AU34" i="7"/>
  <c r="CB34" i="7" s="1"/>
  <c r="AR34" i="7"/>
  <c r="BY34" i="7" s="1"/>
  <c r="AN34" i="7"/>
  <c r="BU34" i="7" s="1"/>
  <c r="BH33" i="7"/>
  <c r="CO33" i="7" s="1"/>
  <c r="BD33" i="7"/>
  <c r="CK33" i="7" s="1"/>
  <c r="AZ33" i="7"/>
  <c r="CG33" i="7" s="1"/>
  <c r="AU33" i="7"/>
  <c r="CB33" i="7" s="1"/>
  <c r="AQ33" i="7"/>
  <c r="BX33" i="7" s="1"/>
  <c r="AM33" i="7"/>
  <c r="BT33" i="7" s="1"/>
  <c r="BG30" i="7"/>
  <c r="CN30" i="7" s="1"/>
  <c r="AU30" i="7"/>
  <c r="CB30" i="7" s="1"/>
  <c r="BE30" i="7"/>
  <c r="CL30" i="7" s="1"/>
  <c r="BC30" i="7"/>
  <c r="CJ30" i="7" s="1"/>
  <c r="AS30" i="7"/>
  <c r="BZ30" i="7" s="1"/>
  <c r="BG29" i="7"/>
  <c r="AY29" i="7"/>
  <c r="AU29" i="7"/>
  <c r="AK29" i="7"/>
  <c r="AM28" i="7"/>
  <c r="BT28" i="7" s="1"/>
  <c r="BG28" i="7"/>
  <c r="CN28" i="7" s="1"/>
  <c r="AY28" i="7"/>
  <c r="CF28" i="7" s="1"/>
  <c r="AQ28" i="7"/>
  <c r="BX28" i="7" s="1"/>
  <c r="AL27" i="7"/>
  <c r="BS27" i="7" s="1"/>
  <c r="BE27" i="7"/>
  <c r="CL27" i="7" s="1"/>
  <c r="BC27" i="7"/>
  <c r="CJ27" i="7" s="1"/>
  <c r="AU27" i="7"/>
  <c r="CB27" i="7" s="1"/>
  <c r="BL26" i="7"/>
  <c r="CS26" i="7" s="1"/>
  <c r="BI25" i="7"/>
  <c r="CP25" i="7" s="1"/>
  <c r="BK23" i="7"/>
  <c r="CR23" i="7" s="1"/>
  <c r="BL22" i="7"/>
  <c r="CS22" i="7" s="1"/>
  <c r="BI21" i="7"/>
  <c r="CP21" i="7" s="1"/>
  <c r="BL18" i="7"/>
  <c r="CS18" i="7" s="1"/>
  <c r="BK15" i="7"/>
  <c r="CR15" i="7" s="1"/>
  <c r="BK7" i="7"/>
  <c r="CR7" i="7" s="1"/>
  <c r="CT45" i="9" l="1"/>
  <c r="CY23" i="7"/>
  <c r="CY24" i="7" s="1"/>
  <c r="CY23" i="8"/>
  <c r="CY24" i="8" s="1"/>
  <c r="CY23" i="9"/>
  <c r="CY24" i="9" s="1"/>
  <c r="T32" i="7"/>
  <c r="BA32" i="7" s="1"/>
  <c r="CH32" i="7" s="1"/>
  <c r="CQ45" i="9"/>
  <c r="CE45" i="7"/>
  <c r="CJ47" i="7"/>
  <c r="CH48" i="7"/>
  <c r="BT45" i="7"/>
  <c r="CQ45" i="8"/>
  <c r="CM46" i="7"/>
  <c r="CP46" i="7"/>
  <c r="BV46" i="8"/>
  <c r="Q33" i="9"/>
  <c r="AX33" i="9" s="1"/>
  <c r="CE33" i="9" s="1"/>
  <c r="U36" i="9"/>
  <c r="BB36" i="9" s="1"/>
  <c r="CI36" i="9" s="1"/>
  <c r="V37" i="9"/>
  <c r="BC37" i="9" s="1"/>
  <c r="CJ37" i="9" s="1"/>
  <c r="BS47" i="8"/>
  <c r="CQ47" i="8"/>
  <c r="CN47" i="8"/>
  <c r="BR46" i="7"/>
  <c r="Q33" i="8"/>
  <c r="AX33" i="8" s="1"/>
  <c r="CE33" i="8" s="1"/>
  <c r="U36" i="8"/>
  <c r="BB36" i="8" s="1"/>
  <c r="CI36" i="8" s="1"/>
  <c r="BX45" i="8"/>
  <c r="D38" i="7"/>
  <c r="BZ45" i="7"/>
  <c r="BW46" i="7"/>
  <c r="BT47" i="7"/>
  <c r="BR48" i="7"/>
  <c r="CM48" i="7"/>
  <c r="CP47" i="7"/>
  <c r="AK33" i="8"/>
  <c r="BR33" i="8" s="1"/>
  <c r="D39" i="8"/>
  <c r="T39" i="8"/>
  <c r="BA39" i="8" s="1"/>
  <c r="CH39" i="8" s="1"/>
  <c r="K45" i="8"/>
  <c r="CD45" i="8"/>
  <c r="CA46" i="8"/>
  <c r="BX47" i="8"/>
  <c r="BX48" i="8"/>
  <c r="D39" i="9"/>
  <c r="AK39" i="9" s="1"/>
  <c r="BR39" i="9" s="1"/>
  <c r="CQ47" i="9"/>
  <c r="P39" i="8"/>
  <c r="D32" i="7"/>
  <c r="AK32" i="7" s="1"/>
  <c r="BR32" i="7" s="1"/>
  <c r="L38" i="7"/>
  <c r="AS38" i="7" s="1"/>
  <c r="CB46" i="7"/>
  <c r="BZ47" i="7"/>
  <c r="BW48" i="7"/>
  <c r="AN36" i="8"/>
  <c r="BU36" i="8" s="1"/>
  <c r="J32" i="8"/>
  <c r="AQ32" i="8" s="1"/>
  <c r="BX32" i="8" s="1"/>
  <c r="H39" i="8"/>
  <c r="AO39" i="8" s="1"/>
  <c r="BV39" i="8" s="1"/>
  <c r="X39" i="8"/>
  <c r="CI45" i="8"/>
  <c r="CF46" i="8"/>
  <c r="CD47" i="8"/>
  <c r="CJ48" i="8"/>
  <c r="AN36" i="9"/>
  <c r="BU36" i="9" s="1"/>
  <c r="J32" i="9"/>
  <c r="AQ32" i="9" s="1"/>
  <c r="BX32" i="9" s="1"/>
  <c r="L39" i="9"/>
  <c r="AS39" i="9" s="1"/>
  <c r="BZ39" i="9" s="1"/>
  <c r="L32" i="7"/>
  <c r="AS32" i="7" s="1"/>
  <c r="BZ32" i="7" s="1"/>
  <c r="T38" i="7"/>
  <c r="BA38" i="7" s="1"/>
  <c r="CJ45" i="7"/>
  <c r="CH46" i="7"/>
  <c r="CE47" i="7"/>
  <c r="CB48" i="7"/>
  <c r="CP45" i="7"/>
  <c r="Z32" i="8"/>
  <c r="BG32" i="8" s="1"/>
  <c r="CN32" i="8" s="1"/>
  <c r="L39" i="8"/>
  <c r="BS45" i="8"/>
  <c r="CN45" i="8"/>
  <c r="CL46" i="8"/>
  <c r="CI47" i="8"/>
  <c r="CT45" i="8"/>
  <c r="Z32" i="9"/>
  <c r="T39" i="9"/>
  <c r="BA39" i="9" s="1"/>
  <c r="CH39" i="9" s="1"/>
  <c r="U36" i="7"/>
  <c r="BB36" i="7" s="1"/>
  <c r="CI36" i="7" s="1"/>
  <c r="E32" i="7"/>
  <c r="AL32" i="7" s="1"/>
  <c r="BS32" i="7" s="1"/>
  <c r="M32" i="7"/>
  <c r="AT32" i="7" s="1"/>
  <c r="CA32" i="7" s="1"/>
  <c r="U32" i="7"/>
  <c r="BB32" i="7" s="1"/>
  <c r="CI32" i="7" s="1"/>
  <c r="E38" i="7"/>
  <c r="M38" i="7"/>
  <c r="AT38" i="7" s="1"/>
  <c r="U38" i="7"/>
  <c r="D39" i="7"/>
  <c r="T39" i="7"/>
  <c r="E45" i="7"/>
  <c r="M45" i="7"/>
  <c r="U45" i="7"/>
  <c r="BV45" i="7"/>
  <c r="CA45" i="7"/>
  <c r="CF45" i="7"/>
  <c r="CL45" i="7"/>
  <c r="BS46" i="7"/>
  <c r="BX46" i="7"/>
  <c r="CD46" i="7"/>
  <c r="CI46" i="7"/>
  <c r="CN46" i="7"/>
  <c r="BV47" i="7"/>
  <c r="CA47" i="7"/>
  <c r="CF47" i="7"/>
  <c r="CL47" i="7"/>
  <c r="BS48" i="7"/>
  <c r="BX48" i="7"/>
  <c r="CD48" i="7"/>
  <c r="CI48" i="7"/>
  <c r="CN48" i="7"/>
  <c r="E3" i="8"/>
  <c r="U3" i="8"/>
  <c r="M4" i="8"/>
  <c r="E5" i="8"/>
  <c r="AL5" i="8" s="1"/>
  <c r="BS5" i="8" s="1"/>
  <c r="U5" i="8"/>
  <c r="M6" i="8"/>
  <c r="E7" i="8"/>
  <c r="U7" i="8"/>
  <c r="BB7" i="8" s="1"/>
  <c r="CI7" i="8" s="1"/>
  <c r="M8" i="8"/>
  <c r="J9" i="8"/>
  <c r="K10" i="8"/>
  <c r="S11" i="8"/>
  <c r="AZ11" i="8" s="1"/>
  <c r="CG11" i="8" s="1"/>
  <c r="AA12" i="8"/>
  <c r="K14" i="8"/>
  <c r="S15" i="8"/>
  <c r="AA16" i="8"/>
  <c r="BH16" i="8" s="1"/>
  <c r="CO16" i="8" s="1"/>
  <c r="K18" i="8"/>
  <c r="S19" i="8"/>
  <c r="AA20" i="8"/>
  <c r="K22" i="8"/>
  <c r="AR22" i="8" s="1"/>
  <c r="BY22" i="8" s="1"/>
  <c r="AA26" i="8"/>
  <c r="N32" i="8"/>
  <c r="AU32" i="8" s="1"/>
  <c r="CB32" i="8" s="1"/>
  <c r="D38" i="8"/>
  <c r="I38" i="8"/>
  <c r="AP38" i="8" s="1"/>
  <c r="N38" i="8"/>
  <c r="AU38" i="8" s="1"/>
  <c r="T38" i="8"/>
  <c r="Y38" i="8"/>
  <c r="BF38" i="8" s="1"/>
  <c r="E39" i="8"/>
  <c r="AL39" i="8" s="1"/>
  <c r="BS39" i="8" s="1"/>
  <c r="M39" i="8"/>
  <c r="U39" i="8"/>
  <c r="D40" i="8"/>
  <c r="T40" i="8"/>
  <c r="BA40" i="8" s="1"/>
  <c r="CH40" i="8" s="1"/>
  <c r="AA45" i="8"/>
  <c r="BT45" i="8"/>
  <c r="BZ45" i="8"/>
  <c r="CE45" i="8"/>
  <c r="CJ45" i="8"/>
  <c r="BR46" i="8"/>
  <c r="BW46" i="8"/>
  <c r="CB46" i="8"/>
  <c r="CH46" i="8"/>
  <c r="CM46" i="8"/>
  <c r="BT47" i="8"/>
  <c r="BZ47" i="8"/>
  <c r="CE47" i="8"/>
  <c r="CJ47" i="8"/>
  <c r="BS48" i="8"/>
  <c r="CA48" i="8"/>
  <c r="CN48" i="8"/>
  <c r="CP46" i="8"/>
  <c r="CP48" i="8"/>
  <c r="E3" i="9"/>
  <c r="U3" i="9"/>
  <c r="M4" i="9"/>
  <c r="E5" i="9"/>
  <c r="U5" i="9"/>
  <c r="BB5" i="9" s="1"/>
  <c r="CI5" i="9" s="1"/>
  <c r="M6" i="9"/>
  <c r="AT6" i="9" s="1"/>
  <c r="CA6" i="9" s="1"/>
  <c r="E7" i="9"/>
  <c r="U7" i="9"/>
  <c r="M8" i="9"/>
  <c r="AT8" i="9" s="1"/>
  <c r="CA8" i="9" s="1"/>
  <c r="E9" i="9"/>
  <c r="AL9" i="9" s="1"/>
  <c r="BS9" i="9" s="1"/>
  <c r="D10" i="9"/>
  <c r="L11" i="9"/>
  <c r="T12" i="9"/>
  <c r="D14" i="9"/>
  <c r="L15" i="9"/>
  <c r="T16" i="9"/>
  <c r="D18" i="9"/>
  <c r="L19" i="9"/>
  <c r="AS19" i="9" s="1"/>
  <c r="BZ19" i="9" s="1"/>
  <c r="T20" i="9"/>
  <c r="D22" i="9"/>
  <c r="AA25" i="9"/>
  <c r="N32" i="9"/>
  <c r="AU32" i="9" s="1"/>
  <c r="CB32" i="9" s="1"/>
  <c r="D38" i="9"/>
  <c r="I38" i="9"/>
  <c r="AP38" i="9" s="1"/>
  <c r="N38" i="9"/>
  <c r="AU38" i="9" s="1"/>
  <c r="T38" i="9"/>
  <c r="BA38" i="9" s="1"/>
  <c r="Y38" i="9"/>
  <c r="BF38" i="9" s="1"/>
  <c r="E39" i="9"/>
  <c r="M39" i="9"/>
  <c r="U39" i="9"/>
  <c r="BB39" i="9" s="1"/>
  <c r="CI39" i="9" s="1"/>
  <c r="D40" i="9"/>
  <c r="T40" i="9"/>
  <c r="BR45" i="9"/>
  <c r="BW45" i="9"/>
  <c r="CB45" i="9"/>
  <c r="CH45" i="9"/>
  <c r="CM45" i="9"/>
  <c r="BT46" i="9"/>
  <c r="BZ46" i="9"/>
  <c r="CE46" i="9"/>
  <c r="CJ46" i="9"/>
  <c r="BR47" i="9"/>
  <c r="BW47" i="9"/>
  <c r="CB47" i="9"/>
  <c r="CH47" i="9"/>
  <c r="CM47" i="9"/>
  <c r="BT48" i="9"/>
  <c r="CA48" i="9"/>
  <c r="CN48" i="9"/>
  <c r="CP46" i="9"/>
  <c r="CP48" i="9"/>
  <c r="H32" i="7"/>
  <c r="AO32" i="7" s="1"/>
  <c r="BV32" i="7" s="1"/>
  <c r="P32" i="7"/>
  <c r="AW32" i="7" s="1"/>
  <c r="CD32" i="7" s="1"/>
  <c r="X32" i="7"/>
  <c r="BE32" i="7" s="1"/>
  <c r="CL32" i="7" s="1"/>
  <c r="H38" i="7"/>
  <c r="P38" i="7"/>
  <c r="X38" i="7"/>
  <c r="BE38" i="7" s="1"/>
  <c r="H39" i="7"/>
  <c r="X39" i="7"/>
  <c r="BE39" i="7" s="1"/>
  <c r="CL39" i="7" s="1"/>
  <c r="F45" i="7"/>
  <c r="N45" i="7"/>
  <c r="V45" i="7"/>
  <c r="BR45" i="7"/>
  <c r="BW45" i="7"/>
  <c r="CB45" i="7"/>
  <c r="CH45" i="7"/>
  <c r="CM45" i="7"/>
  <c r="BT46" i="7"/>
  <c r="BZ46" i="7"/>
  <c r="CE46" i="7"/>
  <c r="CJ46" i="7"/>
  <c r="BR47" i="7"/>
  <c r="BW47" i="7"/>
  <c r="CB47" i="7"/>
  <c r="CH47" i="7"/>
  <c r="CM47" i="7"/>
  <c r="BT48" i="7"/>
  <c r="BZ48" i="7"/>
  <c r="CE48" i="7"/>
  <c r="CJ48" i="7"/>
  <c r="CP48" i="7"/>
  <c r="I3" i="8"/>
  <c r="Y3" i="8"/>
  <c r="Q4" i="8"/>
  <c r="I5" i="8"/>
  <c r="AP5" i="8" s="1"/>
  <c r="BW5" i="8" s="1"/>
  <c r="Y5" i="8"/>
  <c r="Q6" i="8"/>
  <c r="I7" i="8"/>
  <c r="Y7" i="8"/>
  <c r="BF7" i="8" s="1"/>
  <c r="CM7" i="8" s="1"/>
  <c r="R8" i="8"/>
  <c r="O9" i="8"/>
  <c r="S10" i="8"/>
  <c r="AA11" i="8"/>
  <c r="BH11" i="8" s="1"/>
  <c r="CO11" i="8" s="1"/>
  <c r="K13" i="8"/>
  <c r="S14" i="8"/>
  <c r="AA15" i="8"/>
  <c r="K17" i="8"/>
  <c r="AR17" i="8" s="1"/>
  <c r="BY17" i="8" s="1"/>
  <c r="S18" i="8"/>
  <c r="AA19" i="8"/>
  <c r="K21" i="8"/>
  <c r="AA22" i="8"/>
  <c r="BH22" i="8" s="1"/>
  <c r="CO22" i="8" s="1"/>
  <c r="R32" i="8"/>
  <c r="AY32" i="8" s="1"/>
  <c r="CF32" i="8" s="1"/>
  <c r="E38" i="8"/>
  <c r="AL38" i="8" s="1"/>
  <c r="J38" i="8"/>
  <c r="AQ38" i="8" s="1"/>
  <c r="P38" i="8"/>
  <c r="AW38" i="8" s="1"/>
  <c r="U38" i="8"/>
  <c r="BB38" i="8" s="1"/>
  <c r="Z38" i="8"/>
  <c r="BG38" i="8" s="1"/>
  <c r="H40" i="8"/>
  <c r="X40" i="8"/>
  <c r="BE40" i="8" s="1"/>
  <c r="CL40" i="8" s="1"/>
  <c r="BV45" i="8"/>
  <c r="CA45" i="8"/>
  <c r="CF45" i="8"/>
  <c r="CL45" i="8"/>
  <c r="BS46" i="8"/>
  <c r="BX46" i="8"/>
  <c r="CD46" i="8"/>
  <c r="CI46" i="8"/>
  <c r="CN46" i="8"/>
  <c r="BV47" i="8"/>
  <c r="CA47" i="8"/>
  <c r="CF47" i="8"/>
  <c r="CL47" i="8"/>
  <c r="BT48" i="8"/>
  <c r="CB48" i="8"/>
  <c r="CQ46" i="8"/>
  <c r="CQ48" i="8"/>
  <c r="I3" i="9"/>
  <c r="Y3" i="9"/>
  <c r="Q4" i="9"/>
  <c r="I5" i="9"/>
  <c r="Y5" i="9"/>
  <c r="Q6" i="9"/>
  <c r="I7" i="9"/>
  <c r="Y7" i="9"/>
  <c r="BF7" i="9" s="1"/>
  <c r="CM7" i="9" s="1"/>
  <c r="Q8" i="9"/>
  <c r="I9" i="9"/>
  <c r="L10" i="9"/>
  <c r="AS10" i="9" s="1"/>
  <c r="BZ10" i="9" s="1"/>
  <c r="T11" i="9"/>
  <c r="BA11" i="9" s="1"/>
  <c r="CH11" i="9" s="1"/>
  <c r="D13" i="9"/>
  <c r="L14" i="9"/>
  <c r="T15" i="9"/>
  <c r="BA15" i="9" s="1"/>
  <c r="CH15" i="9" s="1"/>
  <c r="D17" i="9"/>
  <c r="L18" i="9"/>
  <c r="T19" i="9"/>
  <c r="D21" i="9"/>
  <c r="L22" i="9"/>
  <c r="R32" i="9"/>
  <c r="E38" i="9"/>
  <c r="AL38" i="9" s="1"/>
  <c r="J38" i="9"/>
  <c r="AQ38" i="9" s="1"/>
  <c r="P38" i="9"/>
  <c r="U38" i="9"/>
  <c r="BB38" i="9" s="1"/>
  <c r="Z38" i="9"/>
  <c r="BG38" i="9" s="1"/>
  <c r="H39" i="9"/>
  <c r="AO39" i="9" s="1"/>
  <c r="BV39" i="9" s="1"/>
  <c r="P39" i="9"/>
  <c r="X39" i="9"/>
  <c r="BE39" i="9" s="1"/>
  <c r="CL39" i="9" s="1"/>
  <c r="H40" i="9"/>
  <c r="X40" i="9"/>
  <c r="BE40" i="9" s="1"/>
  <c r="CL40" i="9" s="1"/>
  <c r="BS45" i="9"/>
  <c r="BX45" i="9"/>
  <c r="CD45" i="9"/>
  <c r="CI45" i="9"/>
  <c r="CN45" i="9"/>
  <c r="BV46" i="9"/>
  <c r="CA46" i="9"/>
  <c r="CF46" i="9"/>
  <c r="CL46" i="9"/>
  <c r="BS47" i="9"/>
  <c r="BX47" i="9"/>
  <c r="CD47" i="9"/>
  <c r="CI47" i="9"/>
  <c r="CN47" i="9"/>
  <c r="BV48" i="9"/>
  <c r="CB48" i="9"/>
  <c r="CQ46" i="9"/>
  <c r="CQ48" i="9"/>
  <c r="I32" i="7"/>
  <c r="AP32" i="7" s="1"/>
  <c r="BW32" i="7" s="1"/>
  <c r="Q32" i="7"/>
  <c r="AX32" i="7" s="1"/>
  <c r="CE32" i="7" s="1"/>
  <c r="Y32" i="7"/>
  <c r="BF32" i="7" s="1"/>
  <c r="CM32" i="7" s="1"/>
  <c r="I38" i="7"/>
  <c r="Q38" i="7"/>
  <c r="Y38" i="7"/>
  <c r="BF38" i="7" s="1"/>
  <c r="L39" i="7"/>
  <c r="I45" i="7"/>
  <c r="Q45" i="7"/>
  <c r="Y45" i="7"/>
  <c r="BS45" i="7"/>
  <c r="BX45" i="7"/>
  <c r="CD45" i="7"/>
  <c r="CI45" i="7"/>
  <c r="CN45" i="7"/>
  <c r="BV46" i="7"/>
  <c r="CA46" i="7"/>
  <c r="CF46" i="7"/>
  <c r="CL46" i="7"/>
  <c r="BS47" i="7"/>
  <c r="BX47" i="7"/>
  <c r="CD47" i="7"/>
  <c r="CI47" i="7"/>
  <c r="CN47" i="7"/>
  <c r="BV48" i="7"/>
  <c r="CA48" i="7"/>
  <c r="CF48" i="7"/>
  <c r="CL48" i="7"/>
  <c r="M3" i="8"/>
  <c r="E4" i="8"/>
  <c r="U4" i="8"/>
  <c r="M5" i="8"/>
  <c r="E6" i="8"/>
  <c r="U6" i="8"/>
  <c r="M7" i="8"/>
  <c r="E8" i="8"/>
  <c r="W8" i="8"/>
  <c r="U9" i="8"/>
  <c r="BB9" i="8" s="1"/>
  <c r="CI9" i="8" s="1"/>
  <c r="AA10" i="8"/>
  <c r="K12" i="8"/>
  <c r="S13" i="8"/>
  <c r="AA14" i="8"/>
  <c r="K16" i="8"/>
  <c r="S17" i="8"/>
  <c r="AA18" i="8"/>
  <c r="K20" i="8"/>
  <c r="AR20" i="8" s="1"/>
  <c r="BY20" i="8" s="1"/>
  <c r="S21" i="8"/>
  <c r="K24" i="8"/>
  <c r="F32" i="8"/>
  <c r="AM32" i="8" s="1"/>
  <c r="BT32" i="8" s="1"/>
  <c r="V32" i="8"/>
  <c r="BC32" i="8" s="1"/>
  <c r="CJ32" i="8" s="1"/>
  <c r="F38" i="8"/>
  <c r="AM38" i="8" s="1"/>
  <c r="L38" i="8"/>
  <c r="Q38" i="8"/>
  <c r="AX38" i="8" s="1"/>
  <c r="V38" i="8"/>
  <c r="BC38" i="8" s="1"/>
  <c r="I39" i="8"/>
  <c r="Q39" i="8"/>
  <c r="Y39" i="8"/>
  <c r="L40" i="8"/>
  <c r="AS40" i="8" s="1"/>
  <c r="BZ40" i="8" s="1"/>
  <c r="BR45" i="8"/>
  <c r="BW45" i="8"/>
  <c r="CB45" i="8"/>
  <c r="CH45" i="8"/>
  <c r="CM45" i="8"/>
  <c r="BT46" i="8"/>
  <c r="BZ46" i="8"/>
  <c r="CE46" i="8"/>
  <c r="CJ46" i="8"/>
  <c r="BR47" i="8"/>
  <c r="BW47" i="8"/>
  <c r="CB47" i="8"/>
  <c r="CH47" i="8"/>
  <c r="CM47" i="8"/>
  <c r="BW48" i="8"/>
  <c r="CF48" i="8"/>
  <c r="CP45" i="8"/>
  <c r="CP47" i="8"/>
  <c r="M3" i="9"/>
  <c r="E4" i="9"/>
  <c r="AL4" i="9" s="1"/>
  <c r="BS4" i="9" s="1"/>
  <c r="U4" i="9"/>
  <c r="BB4" i="9" s="1"/>
  <c r="CI4" i="9" s="1"/>
  <c r="M5" i="9"/>
  <c r="E6" i="9"/>
  <c r="U6" i="9"/>
  <c r="BB6" i="9" s="1"/>
  <c r="CI6" i="9" s="1"/>
  <c r="M7" i="9"/>
  <c r="AT7" i="9" s="1"/>
  <c r="CA7" i="9" s="1"/>
  <c r="E8" i="9"/>
  <c r="U8" i="9"/>
  <c r="N9" i="9"/>
  <c r="AU9" i="9" s="1"/>
  <c r="CB9" i="9" s="1"/>
  <c r="T10" i="9"/>
  <c r="BA10" i="9" s="1"/>
  <c r="CH10" i="9" s="1"/>
  <c r="D12" i="9"/>
  <c r="L13" i="9"/>
  <c r="T14" i="9"/>
  <c r="D16" i="9"/>
  <c r="L17" i="9"/>
  <c r="T18" i="9"/>
  <c r="D20" i="9"/>
  <c r="L21" i="9"/>
  <c r="K23" i="9"/>
  <c r="F32" i="9"/>
  <c r="V32" i="9"/>
  <c r="BC32" i="9" s="1"/>
  <c r="CJ32" i="9" s="1"/>
  <c r="F38" i="9"/>
  <c r="AM38" i="9" s="1"/>
  <c r="L38" i="9"/>
  <c r="Q38" i="9"/>
  <c r="AX38" i="9" s="1"/>
  <c r="V38" i="9"/>
  <c r="BC38" i="9" s="1"/>
  <c r="I39" i="9"/>
  <c r="AP39" i="9" s="1"/>
  <c r="BW39" i="9" s="1"/>
  <c r="Q39" i="9"/>
  <c r="Y39" i="9"/>
  <c r="L40" i="9"/>
  <c r="AS40" i="9" s="1"/>
  <c r="BZ40" i="9" s="1"/>
  <c r="BT45" i="9"/>
  <c r="BZ45" i="9"/>
  <c r="CE45" i="9"/>
  <c r="CJ45" i="9"/>
  <c r="BR46" i="9"/>
  <c r="BW46" i="9"/>
  <c r="CB46" i="9"/>
  <c r="CH46" i="9"/>
  <c r="CM46" i="9"/>
  <c r="BT47" i="9"/>
  <c r="BZ47" i="9"/>
  <c r="CE47" i="9"/>
  <c r="CJ47" i="9"/>
  <c r="BR48" i="9"/>
  <c r="BW48" i="9"/>
  <c r="CF48" i="9"/>
  <c r="CP45" i="9"/>
  <c r="CP47" i="9"/>
  <c r="P39" i="7"/>
  <c r="J45" i="7"/>
  <c r="R45" i="7"/>
  <c r="Z45" i="7"/>
  <c r="Q3" i="8"/>
  <c r="I4" i="8"/>
  <c r="AP4" i="8" s="1"/>
  <c r="BW4" i="8" s="1"/>
  <c r="Y4" i="8"/>
  <c r="Q5" i="8"/>
  <c r="I6" i="8"/>
  <c r="Y6" i="8"/>
  <c r="BF6" i="8" s="1"/>
  <c r="CM6" i="8" s="1"/>
  <c r="Q7" i="8"/>
  <c r="I8" i="8"/>
  <c r="E9" i="8"/>
  <c r="AA9" i="8"/>
  <c r="K11" i="8"/>
  <c r="S12" i="8"/>
  <c r="AA13" i="8"/>
  <c r="K15" i="8"/>
  <c r="S16" i="8"/>
  <c r="AA17" i="8"/>
  <c r="K19" i="8"/>
  <c r="S20" i="8"/>
  <c r="AA21" i="8"/>
  <c r="S25" i="8"/>
  <c r="H38" i="8"/>
  <c r="M38" i="8"/>
  <c r="AT38" i="8" s="1"/>
  <c r="R38" i="8"/>
  <c r="AY38" i="8" s="1"/>
  <c r="X38" i="8"/>
  <c r="BE38" i="8" s="1"/>
  <c r="P40" i="8"/>
  <c r="Q3" i="9"/>
  <c r="I4" i="9"/>
  <c r="AP4" i="9" s="1"/>
  <c r="BW4" i="9" s="1"/>
  <c r="Y4" i="9"/>
  <c r="Q5" i="9"/>
  <c r="I6" i="9"/>
  <c r="AP6" i="9" s="1"/>
  <c r="BW6" i="9" s="1"/>
  <c r="Y6" i="9"/>
  <c r="Q7" i="9"/>
  <c r="I8" i="9"/>
  <c r="Y8" i="9"/>
  <c r="BF8" i="9" s="1"/>
  <c r="CM8" i="9" s="1"/>
  <c r="T9" i="9"/>
  <c r="D11" i="9"/>
  <c r="L12" i="9"/>
  <c r="T13" i="9"/>
  <c r="D15" i="9"/>
  <c r="L16" i="9"/>
  <c r="T17" i="9"/>
  <c r="D19" i="9"/>
  <c r="L20" i="9"/>
  <c r="AS20" i="9" s="1"/>
  <c r="BZ20" i="9" s="1"/>
  <c r="T21" i="9"/>
  <c r="S24" i="9"/>
  <c r="H38" i="9"/>
  <c r="AO38" i="9" s="1"/>
  <c r="M38" i="9"/>
  <c r="AT38" i="9" s="1"/>
  <c r="R38" i="9"/>
  <c r="AY38" i="9" s="1"/>
  <c r="X38" i="9"/>
  <c r="BE38" i="9" s="1"/>
  <c r="P40" i="9"/>
  <c r="AW40" i="9" s="1"/>
  <c r="CD40" i="9" s="1"/>
  <c r="BV45" i="9"/>
  <c r="CA45" i="9"/>
  <c r="CF45" i="9"/>
  <c r="CL45" i="9"/>
  <c r="BS46" i="9"/>
  <c r="BX46" i="9"/>
  <c r="CD46" i="9"/>
  <c r="CI46" i="9"/>
  <c r="CN46" i="9"/>
  <c r="BV47" i="9"/>
  <c r="CA47" i="9"/>
  <c r="CF47" i="9"/>
  <c r="CL47" i="9"/>
  <c r="BS48" i="9"/>
  <c r="BX48" i="9"/>
  <c r="CJ48" i="9"/>
  <c r="F3" i="9"/>
  <c r="J3" i="9"/>
  <c r="N3" i="9"/>
  <c r="R3" i="9"/>
  <c r="V3" i="9"/>
  <c r="Z3" i="9"/>
  <c r="F4" i="9"/>
  <c r="J4" i="9"/>
  <c r="AQ4" i="9" s="1"/>
  <c r="BX4" i="9" s="1"/>
  <c r="N4" i="9"/>
  <c r="AU4" i="9" s="1"/>
  <c r="CB4" i="9" s="1"/>
  <c r="R4" i="9"/>
  <c r="V4" i="9"/>
  <c r="Z4" i="9"/>
  <c r="BG4" i="9" s="1"/>
  <c r="CN4" i="9" s="1"/>
  <c r="F5" i="9"/>
  <c r="AM5" i="9" s="1"/>
  <c r="BT5" i="9" s="1"/>
  <c r="J5" i="9"/>
  <c r="N5" i="9"/>
  <c r="R5" i="9"/>
  <c r="AY5" i="9" s="1"/>
  <c r="CF5" i="9" s="1"/>
  <c r="V5" i="9"/>
  <c r="Z5" i="9"/>
  <c r="F6" i="9"/>
  <c r="J6" i="9"/>
  <c r="AQ6" i="9" s="1"/>
  <c r="BX6" i="9" s="1"/>
  <c r="N6" i="9"/>
  <c r="R6" i="9"/>
  <c r="V6" i="9"/>
  <c r="Z6" i="9"/>
  <c r="BG6" i="9" s="1"/>
  <c r="CN6" i="9" s="1"/>
  <c r="F7" i="9"/>
  <c r="AM7" i="9" s="1"/>
  <c r="BT7" i="9" s="1"/>
  <c r="J7" i="9"/>
  <c r="N7" i="9"/>
  <c r="R7" i="9"/>
  <c r="AY7" i="9" s="1"/>
  <c r="CF7" i="9" s="1"/>
  <c r="V7" i="9"/>
  <c r="BC7" i="9" s="1"/>
  <c r="CJ7" i="9" s="1"/>
  <c r="Z7" i="9"/>
  <c r="F8" i="9"/>
  <c r="J8" i="9"/>
  <c r="AQ8" i="9" s="1"/>
  <c r="BX8" i="9" s="1"/>
  <c r="N8" i="9"/>
  <c r="R8" i="9"/>
  <c r="V8" i="9"/>
  <c r="Z8" i="9"/>
  <c r="BG8" i="9" s="1"/>
  <c r="CN8" i="9" s="1"/>
  <c r="F9" i="9"/>
  <c r="J9" i="9"/>
  <c r="O9" i="9"/>
  <c r="V9" i="9"/>
  <c r="BC9" i="9" s="1"/>
  <c r="CJ9" i="9" s="1"/>
  <c r="F10" i="9"/>
  <c r="AM10" i="9" s="1"/>
  <c r="BT10" i="9" s="1"/>
  <c r="N10" i="9"/>
  <c r="V10" i="9"/>
  <c r="F11" i="9"/>
  <c r="AM11" i="9" s="1"/>
  <c r="BT11" i="9" s="1"/>
  <c r="N11" i="9"/>
  <c r="V11" i="9"/>
  <c r="F12" i="9"/>
  <c r="N12" i="9"/>
  <c r="AU12" i="9" s="1"/>
  <c r="CB12" i="9" s="1"/>
  <c r="V12" i="9"/>
  <c r="BC12" i="9" s="1"/>
  <c r="CJ12" i="9" s="1"/>
  <c r="F13" i="9"/>
  <c r="N13" i="9"/>
  <c r="V13" i="9"/>
  <c r="BC13" i="9" s="1"/>
  <c r="CJ13" i="9" s="1"/>
  <c r="F14" i="9"/>
  <c r="N14" i="9"/>
  <c r="V14" i="9"/>
  <c r="F15" i="9"/>
  <c r="AM15" i="9" s="1"/>
  <c r="BT15" i="9" s="1"/>
  <c r="N15" i="9"/>
  <c r="AU15" i="9" s="1"/>
  <c r="CB15" i="9" s="1"/>
  <c r="V15" i="9"/>
  <c r="F16" i="9"/>
  <c r="N16" i="9"/>
  <c r="AU16" i="9" s="1"/>
  <c r="CB16" i="9" s="1"/>
  <c r="V16" i="9"/>
  <c r="F17" i="9"/>
  <c r="N17" i="9"/>
  <c r="V17" i="9"/>
  <c r="BC17" i="9" s="1"/>
  <c r="CJ17" i="9" s="1"/>
  <c r="F18" i="9"/>
  <c r="AM18" i="9" s="1"/>
  <c r="BT18" i="9" s="1"/>
  <c r="N18" i="9"/>
  <c r="V18" i="9"/>
  <c r="F19" i="9"/>
  <c r="AM19" i="9" s="1"/>
  <c r="BT19" i="9" s="1"/>
  <c r="N19" i="9"/>
  <c r="V19" i="9"/>
  <c r="F20" i="9"/>
  <c r="N20" i="9"/>
  <c r="AU20" i="9" s="1"/>
  <c r="CB20" i="9" s="1"/>
  <c r="V20" i="9"/>
  <c r="BC20" i="9" s="1"/>
  <c r="CJ20" i="9" s="1"/>
  <c r="F21" i="9"/>
  <c r="N21" i="9"/>
  <c r="V21" i="9"/>
  <c r="BC21" i="9" s="1"/>
  <c r="CJ21" i="9" s="1"/>
  <c r="F22" i="9"/>
  <c r="O22" i="9"/>
  <c r="S23" i="9"/>
  <c r="AA24" i="9"/>
  <c r="BH24" i="9" s="1"/>
  <c r="CO24" i="9" s="1"/>
  <c r="Z45" i="9"/>
  <c r="V45" i="9"/>
  <c r="R45" i="9"/>
  <c r="N45" i="9"/>
  <c r="J45" i="9"/>
  <c r="F45" i="9"/>
  <c r="Y45" i="9"/>
  <c r="U45" i="9"/>
  <c r="Q45" i="9"/>
  <c r="M45" i="9"/>
  <c r="I45" i="9"/>
  <c r="E45" i="9"/>
  <c r="X45" i="9"/>
  <c r="T45" i="9"/>
  <c r="P45" i="9"/>
  <c r="L45" i="9"/>
  <c r="H45" i="9"/>
  <c r="D45" i="9"/>
  <c r="O45" i="9"/>
  <c r="AA45" i="9"/>
  <c r="K45" i="9"/>
  <c r="W45" i="9"/>
  <c r="G45" i="9"/>
  <c r="Z26" i="9"/>
  <c r="BG26" i="9" s="1"/>
  <c r="CN26" i="9" s="1"/>
  <c r="V26" i="9"/>
  <c r="BC26" i="9" s="1"/>
  <c r="CJ26" i="9" s="1"/>
  <c r="R26" i="9"/>
  <c r="N26" i="9"/>
  <c r="J26" i="9"/>
  <c r="AQ26" i="9" s="1"/>
  <c r="BX26" i="9" s="1"/>
  <c r="F26" i="9"/>
  <c r="Z25" i="9"/>
  <c r="V25" i="9"/>
  <c r="R25" i="9"/>
  <c r="AY25" i="9" s="1"/>
  <c r="CF25" i="9" s="1"/>
  <c r="N25" i="9"/>
  <c r="J25" i="9"/>
  <c r="F25" i="9"/>
  <c r="Z24" i="9"/>
  <c r="BG24" i="9" s="1"/>
  <c r="CN24" i="9" s="1"/>
  <c r="V24" i="9"/>
  <c r="BC24" i="9" s="1"/>
  <c r="CJ24" i="9" s="1"/>
  <c r="R24" i="9"/>
  <c r="N24" i="9"/>
  <c r="J24" i="9"/>
  <c r="AQ24" i="9" s="1"/>
  <c r="BX24" i="9" s="1"/>
  <c r="F24" i="9"/>
  <c r="AM24" i="9" s="1"/>
  <c r="BT24" i="9" s="1"/>
  <c r="Z23" i="9"/>
  <c r="V23" i="9"/>
  <c r="R23" i="9"/>
  <c r="AY23" i="9" s="1"/>
  <c r="CF23" i="9" s="1"/>
  <c r="N23" i="9"/>
  <c r="J23" i="9"/>
  <c r="F23" i="9"/>
  <c r="Z22" i="9"/>
  <c r="BG22" i="9" s="1"/>
  <c r="CN22" i="9" s="1"/>
  <c r="V22" i="9"/>
  <c r="R22" i="9"/>
  <c r="N22" i="9"/>
  <c r="Y26" i="9"/>
  <c r="BF26" i="9" s="1"/>
  <c r="CM26" i="9" s="1"/>
  <c r="U26" i="9"/>
  <c r="BB26" i="9" s="1"/>
  <c r="CI26" i="9" s="1"/>
  <c r="Q26" i="9"/>
  <c r="M26" i="9"/>
  <c r="I26" i="9"/>
  <c r="AP26" i="9" s="1"/>
  <c r="BW26" i="9" s="1"/>
  <c r="E26" i="9"/>
  <c r="Y25" i="9"/>
  <c r="U25" i="9"/>
  <c r="Q25" i="9"/>
  <c r="AX25" i="9" s="1"/>
  <c r="CE25" i="9" s="1"/>
  <c r="M25" i="9"/>
  <c r="I25" i="9"/>
  <c r="E25" i="9"/>
  <c r="Y24" i="9"/>
  <c r="BF24" i="9" s="1"/>
  <c r="CM24" i="9" s="1"/>
  <c r="U24" i="9"/>
  <c r="BB24" i="9" s="1"/>
  <c r="CI24" i="9" s="1"/>
  <c r="Q24" i="9"/>
  <c r="M24" i="9"/>
  <c r="I24" i="9"/>
  <c r="AP24" i="9" s="1"/>
  <c r="BW24" i="9" s="1"/>
  <c r="E24" i="9"/>
  <c r="AL24" i="9" s="1"/>
  <c r="BS24" i="9" s="1"/>
  <c r="Y23" i="9"/>
  <c r="U23" i="9"/>
  <c r="Q23" i="9"/>
  <c r="AX23" i="9" s="1"/>
  <c r="CE23" i="9" s="1"/>
  <c r="M23" i="9"/>
  <c r="I23" i="9"/>
  <c r="E23" i="9"/>
  <c r="Y22" i="9"/>
  <c r="BF22" i="9" s="1"/>
  <c r="CM22" i="9" s="1"/>
  <c r="U22" i="9"/>
  <c r="Q22" i="9"/>
  <c r="X26" i="9"/>
  <c r="T26" i="9"/>
  <c r="BA26" i="9" s="1"/>
  <c r="CH26" i="9" s="1"/>
  <c r="P26" i="9"/>
  <c r="AW26" i="9" s="1"/>
  <c r="CD26" i="9" s="1"/>
  <c r="L26" i="9"/>
  <c r="H26" i="9"/>
  <c r="D26" i="9"/>
  <c r="X25" i="9"/>
  <c r="BE25" i="9" s="1"/>
  <c r="CL25" i="9" s="1"/>
  <c r="T25" i="9"/>
  <c r="P25" i="9"/>
  <c r="L25" i="9"/>
  <c r="AS25" i="9" s="1"/>
  <c r="BZ25" i="9" s="1"/>
  <c r="H25" i="9"/>
  <c r="D25" i="9"/>
  <c r="X24" i="9"/>
  <c r="T24" i="9"/>
  <c r="BA24" i="9" s="1"/>
  <c r="CH24" i="9" s="1"/>
  <c r="P24" i="9"/>
  <c r="AW24" i="9" s="1"/>
  <c r="CD24" i="9" s="1"/>
  <c r="L24" i="9"/>
  <c r="H24" i="9"/>
  <c r="D24" i="9"/>
  <c r="X23" i="9"/>
  <c r="BE23" i="9" s="1"/>
  <c r="CL23" i="9" s="1"/>
  <c r="T23" i="9"/>
  <c r="P23" i="9"/>
  <c r="L23" i="9"/>
  <c r="AS23" i="9" s="1"/>
  <c r="BZ23" i="9" s="1"/>
  <c r="H23" i="9"/>
  <c r="D23" i="9"/>
  <c r="X22" i="9"/>
  <c r="T22" i="9"/>
  <c r="BA22" i="9" s="1"/>
  <c r="CH22" i="9" s="1"/>
  <c r="O26" i="9"/>
  <c r="W25" i="9"/>
  <c r="G25" i="9"/>
  <c r="O24" i="9"/>
  <c r="AV24" i="9" s="1"/>
  <c r="CC24" i="9" s="1"/>
  <c r="W23" i="9"/>
  <c r="BD23" i="9" s="1"/>
  <c r="CK23" i="9" s="1"/>
  <c r="G23" i="9"/>
  <c r="P22" i="9"/>
  <c r="K22" i="9"/>
  <c r="AR22" i="9" s="1"/>
  <c r="BY22" i="9" s="1"/>
  <c r="G22" i="9"/>
  <c r="AA21" i="9"/>
  <c r="W21" i="9"/>
  <c r="S21" i="9"/>
  <c r="AZ21" i="9" s="1"/>
  <c r="CG21" i="9" s="1"/>
  <c r="O21" i="9"/>
  <c r="K21" i="9"/>
  <c r="G21" i="9"/>
  <c r="AA20" i="9"/>
  <c r="BH20" i="9" s="1"/>
  <c r="CO20" i="9" s="1"/>
  <c r="W20" i="9"/>
  <c r="BD20" i="9" s="1"/>
  <c r="CK20" i="9" s="1"/>
  <c r="S20" i="9"/>
  <c r="AZ20" i="9" s="1"/>
  <c r="CG20" i="9" s="1"/>
  <c r="O20" i="9"/>
  <c r="K20" i="9"/>
  <c r="AR20" i="9" s="1"/>
  <c r="BY20" i="9" s="1"/>
  <c r="G20" i="9"/>
  <c r="AN20" i="9" s="1"/>
  <c r="BU20" i="9" s="1"/>
  <c r="AA19" i="9"/>
  <c r="W19" i="9"/>
  <c r="S19" i="9"/>
  <c r="AZ19" i="9" s="1"/>
  <c r="CG19" i="9" s="1"/>
  <c r="O19" i="9"/>
  <c r="AV19" i="9" s="1"/>
  <c r="CC19" i="9" s="1"/>
  <c r="K19" i="9"/>
  <c r="G19" i="9"/>
  <c r="AA18" i="9"/>
  <c r="BH18" i="9" s="1"/>
  <c r="CO18" i="9" s="1"/>
  <c r="W18" i="9"/>
  <c r="S18" i="9"/>
  <c r="O18" i="9"/>
  <c r="K18" i="9"/>
  <c r="AR18" i="9" s="1"/>
  <c r="BY18" i="9" s="1"/>
  <c r="G18" i="9"/>
  <c r="AA17" i="9"/>
  <c r="W17" i="9"/>
  <c r="S17" i="9"/>
  <c r="AZ17" i="9" s="1"/>
  <c r="CG17" i="9" s="1"/>
  <c r="O17" i="9"/>
  <c r="AV17" i="9" s="1"/>
  <c r="CC17" i="9" s="1"/>
  <c r="K17" i="9"/>
  <c r="G17" i="9"/>
  <c r="AA16" i="9"/>
  <c r="BH16" i="9" s="1"/>
  <c r="CO16" i="9" s="1"/>
  <c r="W16" i="9"/>
  <c r="S16" i="9"/>
  <c r="O16" i="9"/>
  <c r="AV16" i="9" s="1"/>
  <c r="CC16" i="9" s="1"/>
  <c r="K16" i="9"/>
  <c r="AR16" i="9" s="1"/>
  <c r="BY16" i="9" s="1"/>
  <c r="G16" i="9"/>
  <c r="AA15" i="9"/>
  <c r="W15" i="9"/>
  <c r="S15" i="9"/>
  <c r="AZ15" i="9" s="1"/>
  <c r="CG15" i="9" s="1"/>
  <c r="O15" i="9"/>
  <c r="K15" i="9"/>
  <c r="AR15" i="9" s="1"/>
  <c r="BY15" i="9" s="1"/>
  <c r="G15" i="9"/>
  <c r="AA14" i="9"/>
  <c r="BH14" i="9" s="1"/>
  <c r="CO14" i="9" s="1"/>
  <c r="W14" i="9"/>
  <c r="S14" i="9"/>
  <c r="O14" i="9"/>
  <c r="AV14" i="9" s="1"/>
  <c r="CC14" i="9" s="1"/>
  <c r="K14" i="9"/>
  <c r="AR14" i="9" s="1"/>
  <c r="BY14" i="9" s="1"/>
  <c r="G14" i="9"/>
  <c r="AA13" i="9"/>
  <c r="W13" i="9"/>
  <c r="BD13" i="9" s="1"/>
  <c r="CK13" i="9" s="1"/>
  <c r="S13" i="9"/>
  <c r="AZ13" i="9" s="1"/>
  <c r="CG13" i="9" s="1"/>
  <c r="O13" i="9"/>
  <c r="AV13" i="9" s="1"/>
  <c r="CC13" i="9" s="1"/>
  <c r="K13" i="9"/>
  <c r="AR13" i="9" s="1"/>
  <c r="BY13" i="9" s="1"/>
  <c r="G13" i="9"/>
  <c r="AA12" i="9"/>
  <c r="BH12" i="9" s="1"/>
  <c r="CO12" i="9" s="1"/>
  <c r="W12" i="9"/>
  <c r="S12" i="9"/>
  <c r="O12" i="9"/>
  <c r="K12" i="9"/>
  <c r="AR12" i="9" s="1"/>
  <c r="BY12" i="9" s="1"/>
  <c r="G12" i="9"/>
  <c r="AN12" i="9" s="1"/>
  <c r="BU12" i="9" s="1"/>
  <c r="AA11" i="9"/>
  <c r="W11" i="9"/>
  <c r="S11" i="9"/>
  <c r="AZ11" i="9" s="1"/>
  <c r="CG11" i="9" s="1"/>
  <c r="O11" i="9"/>
  <c r="AV11" i="9" s="1"/>
  <c r="CC11" i="9" s="1"/>
  <c r="K11" i="9"/>
  <c r="G11" i="9"/>
  <c r="AA10" i="9"/>
  <c r="BH10" i="9" s="1"/>
  <c r="CO10" i="9" s="1"/>
  <c r="W10" i="9"/>
  <c r="S10" i="9"/>
  <c r="O10" i="9"/>
  <c r="AV10" i="9" s="1"/>
  <c r="CC10" i="9" s="1"/>
  <c r="K10" i="9"/>
  <c r="AR10" i="9" s="1"/>
  <c r="BY10" i="9" s="1"/>
  <c r="G10" i="9"/>
  <c r="AN10" i="9" s="1"/>
  <c r="BU10" i="9" s="1"/>
  <c r="AA9" i="9"/>
  <c r="W9" i="9"/>
  <c r="BD9" i="9" s="1"/>
  <c r="CK9" i="9" s="1"/>
  <c r="S9" i="9"/>
  <c r="AZ9" i="9" s="1"/>
  <c r="CG9" i="9" s="1"/>
  <c r="W26" i="9"/>
  <c r="G26" i="9"/>
  <c r="O25" i="9"/>
  <c r="AV25" i="9" s="1"/>
  <c r="CC25" i="9" s="1"/>
  <c r="W24" i="9"/>
  <c r="BD24" i="9" s="1"/>
  <c r="CK24" i="9" s="1"/>
  <c r="G24" i="9"/>
  <c r="O23" i="9"/>
  <c r="W22" i="9"/>
  <c r="M22" i="9"/>
  <c r="AT22" i="9" s="1"/>
  <c r="CA22" i="9" s="1"/>
  <c r="I22" i="9"/>
  <c r="AP22" i="9" s="1"/>
  <c r="BW22" i="9" s="1"/>
  <c r="E22" i="9"/>
  <c r="Y21" i="9"/>
  <c r="U21" i="9"/>
  <c r="BB21" i="9" s="1"/>
  <c r="CI21" i="9" s="1"/>
  <c r="Q21" i="9"/>
  <c r="M21" i="9"/>
  <c r="I21" i="9"/>
  <c r="E21" i="9"/>
  <c r="AL21" i="9" s="1"/>
  <c r="BS21" i="9" s="1"/>
  <c r="Y20" i="9"/>
  <c r="U20" i="9"/>
  <c r="Q20" i="9"/>
  <c r="M20" i="9"/>
  <c r="AT20" i="9" s="1"/>
  <c r="CA20" i="9" s="1"/>
  <c r="I20" i="9"/>
  <c r="AP20" i="9" s="1"/>
  <c r="BW20" i="9" s="1"/>
  <c r="E20" i="9"/>
  <c r="Y19" i="9"/>
  <c r="U19" i="9"/>
  <c r="BB19" i="9" s="1"/>
  <c r="CI19" i="9" s="1"/>
  <c r="Q19" i="9"/>
  <c r="AX19" i="9" s="1"/>
  <c r="CE19" i="9" s="1"/>
  <c r="M19" i="9"/>
  <c r="I19" i="9"/>
  <c r="E19" i="9"/>
  <c r="AL19" i="9" s="1"/>
  <c r="BS19" i="9" s="1"/>
  <c r="Y18" i="9"/>
  <c r="U18" i="9"/>
  <c r="Q18" i="9"/>
  <c r="M18" i="9"/>
  <c r="AT18" i="9" s="1"/>
  <c r="CA18" i="9" s="1"/>
  <c r="I18" i="9"/>
  <c r="E18" i="9"/>
  <c r="Y17" i="9"/>
  <c r="U17" i="9"/>
  <c r="BB17" i="9" s="1"/>
  <c r="CI17" i="9" s="1"/>
  <c r="Q17" i="9"/>
  <c r="AX17" i="9" s="1"/>
  <c r="CE17" i="9" s="1"/>
  <c r="M17" i="9"/>
  <c r="I17" i="9"/>
  <c r="E17" i="9"/>
  <c r="AL17" i="9" s="1"/>
  <c r="BS17" i="9" s="1"/>
  <c r="Y16" i="9"/>
  <c r="BF16" i="9" s="1"/>
  <c r="CM16" i="9" s="1"/>
  <c r="U16" i="9"/>
  <c r="Q16" i="9"/>
  <c r="M16" i="9"/>
  <c r="AT16" i="9" s="1"/>
  <c r="CA16" i="9" s="1"/>
  <c r="I16" i="9"/>
  <c r="E16" i="9"/>
  <c r="Y15" i="9"/>
  <c r="U15" i="9"/>
  <c r="BB15" i="9" s="1"/>
  <c r="CI15" i="9" s="1"/>
  <c r="Q15" i="9"/>
  <c r="M15" i="9"/>
  <c r="I15" i="9"/>
  <c r="E15" i="9"/>
  <c r="AL15" i="9" s="1"/>
  <c r="BS15" i="9" s="1"/>
  <c r="Y14" i="9"/>
  <c r="BF14" i="9" s="1"/>
  <c r="CM14" i="9" s="1"/>
  <c r="U14" i="9"/>
  <c r="Q14" i="9"/>
  <c r="M14" i="9"/>
  <c r="AT14" i="9" s="1"/>
  <c r="CA14" i="9" s="1"/>
  <c r="I14" i="9"/>
  <c r="AP14" i="9" s="1"/>
  <c r="BW14" i="9" s="1"/>
  <c r="E14" i="9"/>
  <c r="Y13" i="9"/>
  <c r="U13" i="9"/>
  <c r="BB13" i="9" s="1"/>
  <c r="CI13" i="9" s="1"/>
  <c r="Q13" i="9"/>
  <c r="M13" i="9"/>
  <c r="I13" i="9"/>
  <c r="E13" i="9"/>
  <c r="AL13" i="9" s="1"/>
  <c r="BS13" i="9" s="1"/>
  <c r="Y12" i="9"/>
  <c r="U12" i="9"/>
  <c r="Q12" i="9"/>
  <c r="M12" i="9"/>
  <c r="AT12" i="9" s="1"/>
  <c r="CA12" i="9" s="1"/>
  <c r="I12" i="9"/>
  <c r="AP12" i="9" s="1"/>
  <c r="BW12" i="9" s="1"/>
  <c r="E12" i="9"/>
  <c r="Y11" i="9"/>
  <c r="U11" i="9"/>
  <c r="BB11" i="9" s="1"/>
  <c r="CI11" i="9" s="1"/>
  <c r="Q11" i="9"/>
  <c r="AX11" i="9" s="1"/>
  <c r="CE11" i="9" s="1"/>
  <c r="M11" i="9"/>
  <c r="I11" i="9"/>
  <c r="E11" i="9"/>
  <c r="AL11" i="9" s="1"/>
  <c r="BS11" i="9" s="1"/>
  <c r="Y10" i="9"/>
  <c r="U10" i="9"/>
  <c r="Q10" i="9"/>
  <c r="M10" i="9"/>
  <c r="AT10" i="9" s="1"/>
  <c r="CA10" i="9" s="1"/>
  <c r="I10" i="9"/>
  <c r="E10" i="9"/>
  <c r="Y9" i="9"/>
  <c r="U9" i="9"/>
  <c r="BB9" i="9" s="1"/>
  <c r="CI9" i="9" s="1"/>
  <c r="Q9" i="9"/>
  <c r="AX9" i="9" s="1"/>
  <c r="CE9" i="9" s="1"/>
  <c r="M9" i="9"/>
  <c r="G3" i="9"/>
  <c r="K3" i="9"/>
  <c r="O3" i="9"/>
  <c r="S3" i="9"/>
  <c r="W3" i="9"/>
  <c r="AA3" i="9"/>
  <c r="G4" i="9"/>
  <c r="AN4" i="9" s="1"/>
  <c r="BU4" i="9" s="1"/>
  <c r="K4" i="9"/>
  <c r="O4" i="9"/>
  <c r="S4" i="9"/>
  <c r="AZ4" i="9" s="1"/>
  <c r="CG4" i="9" s="1"/>
  <c r="W4" i="9"/>
  <c r="BD4" i="9" s="1"/>
  <c r="CK4" i="9" s="1"/>
  <c r="AA4" i="9"/>
  <c r="G5" i="9"/>
  <c r="AN5" i="9" s="1"/>
  <c r="BU5" i="9" s="1"/>
  <c r="K5" i="9"/>
  <c r="AR5" i="9" s="1"/>
  <c r="BY5" i="9" s="1"/>
  <c r="O5" i="9"/>
  <c r="AV5" i="9" s="1"/>
  <c r="CC5" i="9" s="1"/>
  <c r="S5" i="9"/>
  <c r="AZ5" i="9" s="1"/>
  <c r="CG5" i="9" s="1"/>
  <c r="W5" i="9"/>
  <c r="AA5" i="9"/>
  <c r="BH5" i="9" s="1"/>
  <c r="CO5" i="9" s="1"/>
  <c r="G6" i="9"/>
  <c r="AN6" i="9" s="1"/>
  <c r="BU6" i="9" s="1"/>
  <c r="K6" i="9"/>
  <c r="O6" i="9"/>
  <c r="S6" i="9"/>
  <c r="AZ6" i="9" s="1"/>
  <c r="CG6" i="9" s="1"/>
  <c r="W6" i="9"/>
  <c r="BD6" i="9" s="1"/>
  <c r="CK6" i="9" s="1"/>
  <c r="AA6" i="9"/>
  <c r="G7" i="9"/>
  <c r="AN7" i="9" s="1"/>
  <c r="BU7" i="9" s="1"/>
  <c r="K7" i="9"/>
  <c r="AR7" i="9" s="1"/>
  <c r="BY7" i="9" s="1"/>
  <c r="O7" i="9"/>
  <c r="AV7" i="9" s="1"/>
  <c r="CC7" i="9" s="1"/>
  <c r="S7" i="9"/>
  <c r="AZ7" i="9" s="1"/>
  <c r="CG7" i="9" s="1"/>
  <c r="W7" i="9"/>
  <c r="AA7" i="9"/>
  <c r="BH7" i="9" s="1"/>
  <c r="CO7" i="9" s="1"/>
  <c r="G8" i="9"/>
  <c r="K8" i="9"/>
  <c r="O8" i="9"/>
  <c r="AV8" i="9" s="1"/>
  <c r="CC8" i="9" s="1"/>
  <c r="S8" i="9"/>
  <c r="AZ8" i="9" s="1"/>
  <c r="CG8" i="9" s="1"/>
  <c r="W8" i="9"/>
  <c r="AA8" i="9"/>
  <c r="BH8" i="9" s="1"/>
  <c r="CO8" i="9" s="1"/>
  <c r="G9" i="9"/>
  <c r="K9" i="9"/>
  <c r="AR9" i="9" s="1"/>
  <c r="BY9" i="9" s="1"/>
  <c r="P9" i="9"/>
  <c r="X9" i="9"/>
  <c r="H10" i="9"/>
  <c r="AO10" i="9" s="1"/>
  <c r="BV10" i="9" s="1"/>
  <c r="P10" i="9"/>
  <c r="AW10" i="9" s="1"/>
  <c r="CD10" i="9" s="1"/>
  <c r="X10" i="9"/>
  <c r="BE10" i="9" s="1"/>
  <c r="CL10" i="9" s="1"/>
  <c r="H11" i="9"/>
  <c r="AO11" i="9" s="1"/>
  <c r="BV11" i="9" s="1"/>
  <c r="P11" i="9"/>
  <c r="AW11" i="9" s="1"/>
  <c r="CD11" i="9" s="1"/>
  <c r="X11" i="9"/>
  <c r="BE11" i="9" s="1"/>
  <c r="CL11" i="9" s="1"/>
  <c r="H12" i="9"/>
  <c r="AO12" i="9" s="1"/>
  <c r="BV12" i="9" s="1"/>
  <c r="P12" i="9"/>
  <c r="AW12" i="9" s="1"/>
  <c r="CD12" i="9" s="1"/>
  <c r="X12" i="9"/>
  <c r="BE12" i="9" s="1"/>
  <c r="CL12" i="9" s="1"/>
  <c r="H13" i="9"/>
  <c r="AO13" i="9" s="1"/>
  <c r="BV13" i="9" s="1"/>
  <c r="P13" i="9"/>
  <c r="AW13" i="9" s="1"/>
  <c r="CD13" i="9" s="1"/>
  <c r="X13" i="9"/>
  <c r="BE13" i="9" s="1"/>
  <c r="CL13" i="9" s="1"/>
  <c r="H14" i="9"/>
  <c r="AO14" i="9" s="1"/>
  <c r="BV14" i="9" s="1"/>
  <c r="P14" i="9"/>
  <c r="AW14" i="9" s="1"/>
  <c r="CD14" i="9" s="1"/>
  <c r="X14" i="9"/>
  <c r="BE14" i="9" s="1"/>
  <c r="CL14" i="9" s="1"/>
  <c r="H15" i="9"/>
  <c r="AO15" i="9" s="1"/>
  <c r="BV15" i="9" s="1"/>
  <c r="P15" i="9"/>
  <c r="AW15" i="9" s="1"/>
  <c r="CD15" i="9" s="1"/>
  <c r="X15" i="9"/>
  <c r="BE15" i="9" s="1"/>
  <c r="CL15" i="9" s="1"/>
  <c r="H16" i="9"/>
  <c r="P16" i="9"/>
  <c r="AW16" i="9" s="1"/>
  <c r="CD16" i="9" s="1"/>
  <c r="X16" i="9"/>
  <c r="BE16" i="9" s="1"/>
  <c r="CL16" i="9" s="1"/>
  <c r="H17" i="9"/>
  <c r="AO17" i="9" s="1"/>
  <c r="BV17" i="9" s="1"/>
  <c r="P17" i="9"/>
  <c r="X17" i="9"/>
  <c r="BE17" i="9" s="1"/>
  <c r="CL17" i="9" s="1"/>
  <c r="H18" i="9"/>
  <c r="AO18" i="9" s="1"/>
  <c r="BV18" i="9" s="1"/>
  <c r="P18" i="9"/>
  <c r="AW18" i="9" s="1"/>
  <c r="CD18" i="9" s="1"/>
  <c r="X18" i="9"/>
  <c r="H19" i="9"/>
  <c r="AO19" i="9" s="1"/>
  <c r="BV19" i="9" s="1"/>
  <c r="P19" i="9"/>
  <c r="X19" i="9"/>
  <c r="BE19" i="9" s="1"/>
  <c r="CL19" i="9" s="1"/>
  <c r="H20" i="9"/>
  <c r="AO20" i="9" s="1"/>
  <c r="BV20" i="9" s="1"/>
  <c r="P20" i="9"/>
  <c r="AW20" i="9" s="1"/>
  <c r="CD20" i="9" s="1"/>
  <c r="X20" i="9"/>
  <c r="BE20" i="9" s="1"/>
  <c r="CL20" i="9" s="1"/>
  <c r="H21" i="9"/>
  <c r="AO21" i="9" s="1"/>
  <c r="BV21" i="9" s="1"/>
  <c r="P21" i="9"/>
  <c r="AW21" i="9" s="1"/>
  <c r="CD21" i="9" s="1"/>
  <c r="X21" i="9"/>
  <c r="H22" i="9"/>
  <c r="S22" i="9"/>
  <c r="AZ22" i="9" s="1"/>
  <c r="CG22" i="9" s="1"/>
  <c r="AA23" i="9"/>
  <c r="K25" i="9"/>
  <c r="S26" i="9"/>
  <c r="S45" i="9"/>
  <c r="D3" i="9"/>
  <c r="H3" i="9"/>
  <c r="L3" i="9"/>
  <c r="P3" i="9"/>
  <c r="T3" i="9"/>
  <c r="X3" i="9"/>
  <c r="D4" i="9"/>
  <c r="H4" i="9"/>
  <c r="AO4" i="9" s="1"/>
  <c r="BV4" i="9" s="1"/>
  <c r="L4" i="9"/>
  <c r="AS4" i="9" s="1"/>
  <c r="BZ4" i="9" s="1"/>
  <c r="P4" i="9"/>
  <c r="AW4" i="9" s="1"/>
  <c r="CD4" i="9" s="1"/>
  <c r="T4" i="9"/>
  <c r="BA4" i="9" s="1"/>
  <c r="CH4" i="9" s="1"/>
  <c r="X4" i="9"/>
  <c r="BE4" i="9" s="1"/>
  <c r="CL4" i="9" s="1"/>
  <c r="D5" i="9"/>
  <c r="H5" i="9"/>
  <c r="AO5" i="9" s="1"/>
  <c r="BV5" i="9" s="1"/>
  <c r="L5" i="9"/>
  <c r="AS5" i="9" s="1"/>
  <c r="BZ5" i="9" s="1"/>
  <c r="P5" i="9"/>
  <c r="AW5" i="9" s="1"/>
  <c r="CD5" i="9" s="1"/>
  <c r="T5" i="9"/>
  <c r="BA5" i="9" s="1"/>
  <c r="CH5" i="9" s="1"/>
  <c r="X5" i="9"/>
  <c r="BE5" i="9" s="1"/>
  <c r="CL5" i="9" s="1"/>
  <c r="D6" i="9"/>
  <c r="H6" i="9"/>
  <c r="AO6" i="9" s="1"/>
  <c r="BV6" i="9" s="1"/>
  <c r="L6" i="9"/>
  <c r="AS6" i="9" s="1"/>
  <c r="BZ6" i="9" s="1"/>
  <c r="P6" i="9"/>
  <c r="AW6" i="9" s="1"/>
  <c r="CD6" i="9" s="1"/>
  <c r="T6" i="9"/>
  <c r="BA6" i="9" s="1"/>
  <c r="CH6" i="9" s="1"/>
  <c r="X6" i="9"/>
  <c r="BE6" i="9" s="1"/>
  <c r="CL6" i="9" s="1"/>
  <c r="D7" i="9"/>
  <c r="H7" i="9"/>
  <c r="AO7" i="9" s="1"/>
  <c r="BV7" i="9" s="1"/>
  <c r="L7" i="9"/>
  <c r="AS7" i="9" s="1"/>
  <c r="BZ7" i="9" s="1"/>
  <c r="P7" i="9"/>
  <c r="AW7" i="9" s="1"/>
  <c r="CD7" i="9" s="1"/>
  <c r="T7" i="9"/>
  <c r="BA7" i="9" s="1"/>
  <c r="CH7" i="9" s="1"/>
  <c r="X7" i="9"/>
  <c r="D8" i="9"/>
  <c r="H8" i="9"/>
  <c r="AO8" i="9" s="1"/>
  <c r="BV8" i="9" s="1"/>
  <c r="L8" i="9"/>
  <c r="AS8" i="9" s="1"/>
  <c r="BZ8" i="9" s="1"/>
  <c r="P8" i="9"/>
  <c r="AW8" i="9" s="1"/>
  <c r="CD8" i="9" s="1"/>
  <c r="T8" i="9"/>
  <c r="BA8" i="9" s="1"/>
  <c r="CH8" i="9" s="1"/>
  <c r="X8" i="9"/>
  <c r="BE8" i="9" s="1"/>
  <c r="CL8" i="9" s="1"/>
  <c r="D9" i="9"/>
  <c r="H9" i="9"/>
  <c r="AO9" i="9" s="1"/>
  <c r="BV9" i="9" s="1"/>
  <c r="L9" i="9"/>
  <c r="AS9" i="9" s="1"/>
  <c r="BZ9" i="9" s="1"/>
  <c r="R9" i="9"/>
  <c r="AY9" i="9" s="1"/>
  <c r="CF9" i="9" s="1"/>
  <c r="Z9" i="9"/>
  <c r="BG9" i="9" s="1"/>
  <c r="CN9" i="9" s="1"/>
  <c r="J10" i="9"/>
  <c r="R10" i="9"/>
  <c r="Z10" i="9"/>
  <c r="BG10" i="9" s="1"/>
  <c r="CN10" i="9" s="1"/>
  <c r="J11" i="9"/>
  <c r="R11" i="9"/>
  <c r="Z11" i="9"/>
  <c r="J12" i="9"/>
  <c r="AQ12" i="9" s="1"/>
  <c r="BX12" i="9" s="1"/>
  <c r="R12" i="9"/>
  <c r="AY12" i="9" s="1"/>
  <c r="CF12" i="9" s="1"/>
  <c r="Z12" i="9"/>
  <c r="J13" i="9"/>
  <c r="R13" i="9"/>
  <c r="AY13" i="9" s="1"/>
  <c r="CF13" i="9" s="1"/>
  <c r="Z13" i="9"/>
  <c r="J14" i="9"/>
  <c r="R14" i="9"/>
  <c r="Z14" i="9"/>
  <c r="BG14" i="9" s="1"/>
  <c r="CN14" i="9" s="1"/>
  <c r="J15" i="9"/>
  <c r="AQ15" i="9" s="1"/>
  <c r="BX15" i="9" s="1"/>
  <c r="R15" i="9"/>
  <c r="Z15" i="9"/>
  <c r="J16" i="9"/>
  <c r="AQ16" i="9" s="1"/>
  <c r="BX16" i="9" s="1"/>
  <c r="R16" i="9"/>
  <c r="Z16" i="9"/>
  <c r="J17" i="9"/>
  <c r="R17" i="9"/>
  <c r="AY17" i="9" s="1"/>
  <c r="CF17" i="9" s="1"/>
  <c r="Z17" i="9"/>
  <c r="BG17" i="9" s="1"/>
  <c r="CN17" i="9" s="1"/>
  <c r="J18" i="9"/>
  <c r="R18" i="9"/>
  <c r="Z18" i="9"/>
  <c r="BG18" i="9" s="1"/>
  <c r="CN18" i="9" s="1"/>
  <c r="J19" i="9"/>
  <c r="R19" i="9"/>
  <c r="Z19" i="9"/>
  <c r="J20" i="9"/>
  <c r="AQ20" i="9" s="1"/>
  <c r="BX20" i="9" s="1"/>
  <c r="R20" i="9"/>
  <c r="AY20" i="9" s="1"/>
  <c r="CF20" i="9" s="1"/>
  <c r="Z20" i="9"/>
  <c r="J21" i="9"/>
  <c r="R21" i="9"/>
  <c r="AY21" i="9" s="1"/>
  <c r="CF21" i="9" s="1"/>
  <c r="Z21" i="9"/>
  <c r="J22" i="9"/>
  <c r="AA22" i="9"/>
  <c r="BH22" i="9" s="1"/>
  <c r="CO22" i="9" s="1"/>
  <c r="K24" i="9"/>
  <c r="AR24" i="9" s="1"/>
  <c r="BY24" i="9" s="1"/>
  <c r="S25" i="9"/>
  <c r="AZ25" i="9" s="1"/>
  <c r="CG25" i="9" s="1"/>
  <c r="AA26" i="9"/>
  <c r="G32" i="9"/>
  <c r="K32" i="9"/>
  <c r="AR32" i="9" s="1"/>
  <c r="BY32" i="9" s="1"/>
  <c r="O32" i="9"/>
  <c r="S32" i="9"/>
  <c r="W32" i="9"/>
  <c r="AA32" i="9"/>
  <c r="BH32" i="9" s="1"/>
  <c r="CO32" i="9" s="1"/>
  <c r="G38" i="9"/>
  <c r="AN38" i="9" s="1"/>
  <c r="K38" i="9"/>
  <c r="O38" i="9"/>
  <c r="S38" i="9"/>
  <c r="AZ38" i="9" s="1"/>
  <c r="W38" i="9"/>
  <c r="BD38" i="9" s="1"/>
  <c r="F39" i="9"/>
  <c r="J39" i="9"/>
  <c r="N39" i="9"/>
  <c r="AU39" i="9" s="1"/>
  <c r="CB39" i="9" s="1"/>
  <c r="R39" i="9"/>
  <c r="AY39" i="9" s="1"/>
  <c r="CF39" i="9" s="1"/>
  <c r="V39" i="9"/>
  <c r="Z39" i="9"/>
  <c r="E40" i="9"/>
  <c r="AL40" i="9" s="1"/>
  <c r="BS40" i="9" s="1"/>
  <c r="I40" i="9"/>
  <c r="AP40" i="9" s="1"/>
  <c r="BW40" i="9" s="1"/>
  <c r="M40" i="9"/>
  <c r="Q40" i="9"/>
  <c r="U40" i="9"/>
  <c r="BB40" i="9" s="1"/>
  <c r="CI40" i="9" s="1"/>
  <c r="Y40" i="9"/>
  <c r="BF40" i="9" s="1"/>
  <c r="CM40" i="9" s="1"/>
  <c r="BU45" i="9"/>
  <c r="BY45" i="9"/>
  <c r="CC45" i="9"/>
  <c r="CG45" i="9"/>
  <c r="CK45" i="9"/>
  <c r="CO45" i="9"/>
  <c r="BU46" i="9"/>
  <c r="BY46" i="9"/>
  <c r="CC46" i="9"/>
  <c r="CG46" i="9"/>
  <c r="CK46" i="9"/>
  <c r="CO46" i="9"/>
  <c r="BU47" i="9"/>
  <c r="BY47" i="9"/>
  <c r="CC47" i="9"/>
  <c r="CG47" i="9"/>
  <c r="CK47" i="9"/>
  <c r="CO47" i="9"/>
  <c r="BU48" i="9"/>
  <c r="BY48" i="9"/>
  <c r="CC48" i="9"/>
  <c r="CG48" i="9"/>
  <c r="CK48" i="9"/>
  <c r="CO48" i="9"/>
  <c r="CR45" i="9"/>
  <c r="CR46" i="9"/>
  <c r="CR47" i="9"/>
  <c r="CR48" i="9"/>
  <c r="CT46" i="9"/>
  <c r="D32" i="9"/>
  <c r="AK32" i="9" s="1"/>
  <c r="BR32" i="9" s="1"/>
  <c r="H32" i="9"/>
  <c r="AO32" i="9" s="1"/>
  <c r="BV32" i="9" s="1"/>
  <c r="L32" i="9"/>
  <c r="AS32" i="9" s="1"/>
  <c r="BZ32" i="9" s="1"/>
  <c r="P32" i="9"/>
  <c r="AW32" i="9" s="1"/>
  <c r="CD32" i="9" s="1"/>
  <c r="T32" i="9"/>
  <c r="BA32" i="9" s="1"/>
  <c r="CH32" i="9" s="1"/>
  <c r="X32" i="9"/>
  <c r="BE32" i="9" s="1"/>
  <c r="CL32" i="9" s="1"/>
  <c r="G39" i="9"/>
  <c r="K39" i="9"/>
  <c r="O39" i="9"/>
  <c r="S39" i="9"/>
  <c r="AZ39" i="9" s="1"/>
  <c r="CG39" i="9" s="1"/>
  <c r="W39" i="9"/>
  <c r="BD39" i="9" s="1"/>
  <c r="CK39" i="9" s="1"/>
  <c r="F40" i="9"/>
  <c r="AM40" i="9" s="1"/>
  <c r="J40" i="9"/>
  <c r="AQ40" i="9" s="1"/>
  <c r="BX40" i="9" s="1"/>
  <c r="N40" i="9"/>
  <c r="AU40" i="9" s="1"/>
  <c r="CB40" i="9" s="1"/>
  <c r="R40" i="9"/>
  <c r="AY40" i="9" s="1"/>
  <c r="CF40" i="9" s="1"/>
  <c r="V40" i="9"/>
  <c r="BC40" i="9" s="1"/>
  <c r="CJ40" i="9" s="1"/>
  <c r="Z40" i="9"/>
  <c r="BG40" i="9" s="1"/>
  <c r="CN40" i="9" s="1"/>
  <c r="BZ48" i="9"/>
  <c r="CD48" i="9"/>
  <c r="CH48" i="9"/>
  <c r="CL48" i="9"/>
  <c r="CS45" i="9"/>
  <c r="CS46" i="9"/>
  <c r="CS47" i="9"/>
  <c r="CT47" i="9"/>
  <c r="E32" i="9"/>
  <c r="AL32" i="9" s="1"/>
  <c r="BS32" i="9" s="1"/>
  <c r="I32" i="9"/>
  <c r="M32" i="9"/>
  <c r="Q32" i="9"/>
  <c r="U32" i="9"/>
  <c r="BB32" i="9" s="1"/>
  <c r="CI32" i="9" s="1"/>
  <c r="G40" i="9"/>
  <c r="AN40" i="9" s="1"/>
  <c r="BU40" i="9" s="1"/>
  <c r="K40" i="9"/>
  <c r="O40" i="9"/>
  <c r="S40" i="9"/>
  <c r="AZ40" i="9" s="1"/>
  <c r="CG40" i="9" s="1"/>
  <c r="W40" i="9"/>
  <c r="CE48" i="9"/>
  <c r="CI48" i="9"/>
  <c r="AV4" i="9"/>
  <c r="CC4" i="9" s="1"/>
  <c r="BD10" i="9"/>
  <c r="CK10" i="9" s="1"/>
  <c r="AR11" i="9"/>
  <c r="BY11" i="9" s="1"/>
  <c r="BH11" i="9"/>
  <c r="CO11" i="9" s="1"/>
  <c r="BD14" i="9"/>
  <c r="CK14" i="9" s="1"/>
  <c r="AV15" i="9"/>
  <c r="CC15" i="9" s="1"/>
  <c r="BH15" i="9"/>
  <c r="CO15" i="9" s="1"/>
  <c r="AR17" i="9"/>
  <c r="BY17" i="9" s="1"/>
  <c r="AN18" i="9"/>
  <c r="BU18" i="9" s="1"/>
  <c r="BD18" i="9"/>
  <c r="CK18" i="9" s="1"/>
  <c r="AV21" i="9"/>
  <c r="CC21" i="9" s="1"/>
  <c r="AN22" i="9"/>
  <c r="BU22" i="9" s="1"/>
  <c r="AR23" i="9"/>
  <c r="BY23" i="9" s="1"/>
  <c r="BH25" i="9"/>
  <c r="CO25" i="9" s="1"/>
  <c r="AV26" i="9"/>
  <c r="CC26" i="9" s="1"/>
  <c r="BE7" i="9"/>
  <c r="CL7" i="9" s="1"/>
  <c r="AW9" i="9"/>
  <c r="CD9" i="9" s="1"/>
  <c r="BA9" i="9"/>
  <c r="CH9" i="9" s="1"/>
  <c r="BE9" i="9"/>
  <c r="CL9" i="9" s="1"/>
  <c r="AS11" i="9"/>
  <c r="BZ11" i="9" s="1"/>
  <c r="AS12" i="9"/>
  <c r="BZ12" i="9" s="1"/>
  <c r="BA12" i="9"/>
  <c r="CH12" i="9" s="1"/>
  <c r="AS13" i="9"/>
  <c r="BZ13" i="9" s="1"/>
  <c r="BA13" i="9"/>
  <c r="CH13" i="9" s="1"/>
  <c r="AS14" i="9"/>
  <c r="BZ14" i="9" s="1"/>
  <c r="BA14" i="9"/>
  <c r="CH14" i="9" s="1"/>
  <c r="AS15" i="9"/>
  <c r="BZ15" i="9" s="1"/>
  <c r="AO16" i="9"/>
  <c r="BV16" i="9" s="1"/>
  <c r="AS16" i="9"/>
  <c r="BZ16" i="9" s="1"/>
  <c r="BA16" i="9"/>
  <c r="CH16" i="9" s="1"/>
  <c r="AS17" i="9"/>
  <c r="BZ17" i="9" s="1"/>
  <c r="AW17" i="9"/>
  <c r="CD17" i="9" s="1"/>
  <c r="BA17" i="9"/>
  <c r="CH17" i="9" s="1"/>
  <c r="AS18" i="9"/>
  <c r="BZ18" i="9" s="1"/>
  <c r="BA18" i="9"/>
  <c r="CH18" i="9" s="1"/>
  <c r="BE18" i="9"/>
  <c r="CL18" i="9" s="1"/>
  <c r="AW19" i="9"/>
  <c r="CD19" i="9" s="1"/>
  <c r="BA19" i="9"/>
  <c r="CH19" i="9" s="1"/>
  <c r="BA20" i="9"/>
  <c r="CH20" i="9" s="1"/>
  <c r="AS21" i="9"/>
  <c r="BZ21" i="9" s="1"/>
  <c r="BA21" i="9"/>
  <c r="CH21" i="9" s="1"/>
  <c r="BE21" i="9"/>
  <c r="CL21" i="9" s="1"/>
  <c r="AO22" i="9"/>
  <c r="BV22" i="9" s="1"/>
  <c r="AS22" i="9"/>
  <c r="BZ22" i="9" s="1"/>
  <c r="AW22" i="9"/>
  <c r="CD22" i="9" s="1"/>
  <c r="BE22" i="9"/>
  <c r="CL22" i="9" s="1"/>
  <c r="AO23" i="9"/>
  <c r="BV23" i="9" s="1"/>
  <c r="AW23" i="9"/>
  <c r="CD23" i="9" s="1"/>
  <c r="BA23" i="9"/>
  <c r="CH23" i="9" s="1"/>
  <c r="AO24" i="9"/>
  <c r="BV24" i="9" s="1"/>
  <c r="AS24" i="9"/>
  <c r="BZ24" i="9" s="1"/>
  <c r="BE24" i="9"/>
  <c r="CL24" i="9" s="1"/>
  <c r="AO25" i="9"/>
  <c r="BV25" i="9" s="1"/>
  <c r="AW25" i="9"/>
  <c r="CD25" i="9" s="1"/>
  <c r="BA25" i="9"/>
  <c r="CH25" i="9" s="1"/>
  <c r="AO26" i="9"/>
  <c r="BV26" i="9" s="1"/>
  <c r="AS26" i="9"/>
  <c r="BZ26" i="9" s="1"/>
  <c r="BE26" i="9"/>
  <c r="CL26" i="9" s="1"/>
  <c r="S34" i="9"/>
  <c r="AZ34" i="9" s="1"/>
  <c r="CG34" i="9" s="1"/>
  <c r="AK34" i="9"/>
  <c r="BR34" i="9" s="1"/>
  <c r="BD5" i="9"/>
  <c r="CK5" i="9" s="1"/>
  <c r="AR6" i="9"/>
  <c r="BY6" i="9" s="1"/>
  <c r="AN8" i="9"/>
  <c r="BU8" i="9" s="1"/>
  <c r="BD8" i="9"/>
  <c r="CK8" i="9" s="1"/>
  <c r="AV9" i="9"/>
  <c r="CC9" i="9" s="1"/>
  <c r="AZ10" i="9"/>
  <c r="CG10" i="9" s="1"/>
  <c r="AN11" i="9"/>
  <c r="BU11" i="9" s="1"/>
  <c r="AZ12" i="9"/>
  <c r="CG12" i="9" s="1"/>
  <c r="AN13" i="9"/>
  <c r="BU13" i="9" s="1"/>
  <c r="AN14" i="9"/>
  <c r="BU14" i="9" s="1"/>
  <c r="AZ14" i="9"/>
  <c r="CG14" i="9" s="1"/>
  <c r="AN15" i="9"/>
  <c r="BU15" i="9" s="1"/>
  <c r="BD15" i="9"/>
  <c r="CK15" i="9" s="1"/>
  <c r="BD16" i="9"/>
  <c r="CK16" i="9" s="1"/>
  <c r="BH17" i="9"/>
  <c r="CO17" i="9" s="1"/>
  <c r="AZ18" i="9"/>
  <c r="CG18" i="9" s="1"/>
  <c r="AR19" i="9"/>
  <c r="BY19" i="9" s="1"/>
  <c r="BD19" i="9"/>
  <c r="CK19" i="9" s="1"/>
  <c r="AR21" i="9"/>
  <c r="BY21" i="9" s="1"/>
  <c r="BD21" i="9"/>
  <c r="CK21" i="9" s="1"/>
  <c r="BD22" i="9"/>
  <c r="CK22" i="9" s="1"/>
  <c r="AZ23" i="9"/>
  <c r="CG23" i="9" s="1"/>
  <c r="AN24" i="9"/>
  <c r="BU24" i="9" s="1"/>
  <c r="AZ24" i="9"/>
  <c r="CG24" i="9" s="1"/>
  <c r="AN25" i="9"/>
  <c r="BU25" i="9" s="1"/>
  <c r="AN26" i="9"/>
  <c r="BU26" i="9" s="1"/>
  <c r="AZ26" i="9"/>
  <c r="CG26" i="9" s="1"/>
  <c r="BH26" i="9"/>
  <c r="CO26" i="9" s="1"/>
  <c r="AT4" i="9"/>
  <c r="CA4" i="9" s="1"/>
  <c r="AX4" i="9"/>
  <c r="CE4" i="9" s="1"/>
  <c r="BF4" i="9"/>
  <c r="CM4" i="9" s="1"/>
  <c r="AL5" i="9"/>
  <c r="BS5" i="9" s="1"/>
  <c r="AP5" i="9"/>
  <c r="BW5" i="9" s="1"/>
  <c r="AT5" i="9"/>
  <c r="CA5" i="9" s="1"/>
  <c r="AX5" i="9"/>
  <c r="CE5" i="9" s="1"/>
  <c r="BF5" i="9"/>
  <c r="CM5" i="9" s="1"/>
  <c r="AL6" i="9"/>
  <c r="BS6" i="9" s="1"/>
  <c r="AX6" i="9"/>
  <c r="CE6" i="9" s="1"/>
  <c r="BF6" i="9"/>
  <c r="CM6" i="9" s="1"/>
  <c r="AL7" i="9"/>
  <c r="BS7" i="9" s="1"/>
  <c r="AP7" i="9"/>
  <c r="BW7" i="9" s="1"/>
  <c r="AX7" i="9"/>
  <c r="CE7" i="9" s="1"/>
  <c r="BB7" i="9"/>
  <c r="CI7" i="9" s="1"/>
  <c r="AL8" i="9"/>
  <c r="BS8" i="9" s="1"/>
  <c r="AP8" i="9"/>
  <c r="BW8" i="9" s="1"/>
  <c r="AX8" i="9"/>
  <c r="CE8" i="9" s="1"/>
  <c r="BB8" i="9"/>
  <c r="CI8" i="9" s="1"/>
  <c r="AP9" i="9"/>
  <c r="BW9" i="9" s="1"/>
  <c r="AT9" i="9"/>
  <c r="CA9" i="9" s="1"/>
  <c r="BF9" i="9"/>
  <c r="CM9" i="9" s="1"/>
  <c r="AL10" i="9"/>
  <c r="BS10" i="9" s="1"/>
  <c r="AP10" i="9"/>
  <c r="BW10" i="9" s="1"/>
  <c r="AX10" i="9"/>
  <c r="CE10" i="9" s="1"/>
  <c r="BB10" i="9"/>
  <c r="CI10" i="9" s="1"/>
  <c r="BF10" i="9"/>
  <c r="CM10" i="9" s="1"/>
  <c r="AP11" i="9"/>
  <c r="BW11" i="9" s="1"/>
  <c r="AT11" i="9"/>
  <c r="CA11" i="9" s="1"/>
  <c r="BF11" i="9"/>
  <c r="CM11" i="9" s="1"/>
  <c r="AL12" i="9"/>
  <c r="BS12" i="9" s="1"/>
  <c r="AX12" i="9"/>
  <c r="CE12" i="9" s="1"/>
  <c r="BB12" i="9"/>
  <c r="CI12" i="9" s="1"/>
  <c r="BF12" i="9"/>
  <c r="CM12" i="9" s="1"/>
  <c r="AP13" i="9"/>
  <c r="BW13" i="9" s="1"/>
  <c r="AT13" i="9"/>
  <c r="CA13" i="9" s="1"/>
  <c r="AX13" i="9"/>
  <c r="CE13" i="9" s="1"/>
  <c r="BF13" i="9"/>
  <c r="CM13" i="9" s="1"/>
  <c r="AL14" i="9"/>
  <c r="BS14" i="9" s="1"/>
  <c r="AX14" i="9"/>
  <c r="CE14" i="9" s="1"/>
  <c r="BB14" i="9"/>
  <c r="CI14" i="9" s="1"/>
  <c r="AP15" i="9"/>
  <c r="BW15" i="9" s="1"/>
  <c r="AT15" i="9"/>
  <c r="CA15" i="9" s="1"/>
  <c r="AX15" i="9"/>
  <c r="CE15" i="9" s="1"/>
  <c r="BF15" i="9"/>
  <c r="CM15" i="9" s="1"/>
  <c r="AL16" i="9"/>
  <c r="BS16" i="9" s="1"/>
  <c r="AP16" i="9"/>
  <c r="BW16" i="9" s="1"/>
  <c r="AX16" i="9"/>
  <c r="CE16" i="9" s="1"/>
  <c r="BB16" i="9"/>
  <c r="CI16" i="9" s="1"/>
  <c r="AP17" i="9"/>
  <c r="BW17" i="9" s="1"/>
  <c r="AT17" i="9"/>
  <c r="CA17" i="9" s="1"/>
  <c r="BF17" i="9"/>
  <c r="CM17" i="9" s="1"/>
  <c r="AL18" i="9"/>
  <c r="BS18" i="9" s="1"/>
  <c r="AP18" i="9"/>
  <c r="BW18" i="9" s="1"/>
  <c r="AX18" i="9"/>
  <c r="CE18" i="9" s="1"/>
  <c r="BB18" i="9"/>
  <c r="CI18" i="9" s="1"/>
  <c r="BF18" i="9"/>
  <c r="CM18" i="9" s="1"/>
  <c r="AP19" i="9"/>
  <c r="BW19" i="9" s="1"/>
  <c r="AT19" i="9"/>
  <c r="CA19" i="9" s="1"/>
  <c r="BF19" i="9"/>
  <c r="CM19" i="9" s="1"/>
  <c r="AL20" i="9"/>
  <c r="BS20" i="9" s="1"/>
  <c r="AX20" i="9"/>
  <c r="CE20" i="9" s="1"/>
  <c r="BB20" i="9"/>
  <c r="CI20" i="9" s="1"/>
  <c r="BF20" i="9"/>
  <c r="CM20" i="9" s="1"/>
  <c r="AP21" i="9"/>
  <c r="BW21" i="9" s="1"/>
  <c r="AT21" i="9"/>
  <c r="CA21" i="9" s="1"/>
  <c r="AX21" i="9"/>
  <c r="CE21" i="9" s="1"/>
  <c r="BF21" i="9"/>
  <c r="CM21" i="9" s="1"/>
  <c r="AL22" i="9"/>
  <c r="BS22" i="9" s="1"/>
  <c r="AX22" i="9"/>
  <c r="CE22" i="9" s="1"/>
  <c r="BB22" i="9"/>
  <c r="CI22" i="9" s="1"/>
  <c r="AL23" i="9"/>
  <c r="BS23" i="9" s="1"/>
  <c r="AP23" i="9"/>
  <c r="BW23" i="9" s="1"/>
  <c r="AT23" i="9"/>
  <c r="CA23" i="9" s="1"/>
  <c r="BB23" i="9"/>
  <c r="CI23" i="9" s="1"/>
  <c r="BF23" i="9"/>
  <c r="CM23" i="9" s="1"/>
  <c r="AT24" i="9"/>
  <c r="CA24" i="9" s="1"/>
  <c r="AX24" i="9"/>
  <c r="CE24" i="9" s="1"/>
  <c r="AL25" i="9"/>
  <c r="BS25" i="9" s="1"/>
  <c r="AP25" i="9"/>
  <c r="BW25" i="9" s="1"/>
  <c r="AT25" i="9"/>
  <c r="CA25" i="9" s="1"/>
  <c r="BB25" i="9"/>
  <c r="CI25" i="9" s="1"/>
  <c r="BF25" i="9"/>
  <c r="CM25" i="9" s="1"/>
  <c r="AL26" i="9"/>
  <c r="BS26" i="9" s="1"/>
  <c r="AT26" i="9"/>
  <c r="CA26" i="9" s="1"/>
  <c r="AX26" i="9"/>
  <c r="CE26" i="9" s="1"/>
  <c r="AR4" i="9"/>
  <c r="BY4" i="9" s="1"/>
  <c r="BH4" i="9"/>
  <c r="CO4" i="9" s="1"/>
  <c r="AV6" i="9"/>
  <c r="CC6" i="9" s="1"/>
  <c r="BH6" i="9"/>
  <c r="CO6" i="9" s="1"/>
  <c r="BD7" i="9"/>
  <c r="CK7" i="9" s="1"/>
  <c r="AR8" i="9"/>
  <c r="BY8" i="9" s="1"/>
  <c r="AN9" i="9"/>
  <c r="BU9" i="9" s="1"/>
  <c r="BH9" i="9"/>
  <c r="CO9" i="9" s="1"/>
  <c r="BD11" i="9"/>
  <c r="CK11" i="9" s="1"/>
  <c r="AV12" i="9"/>
  <c r="CC12" i="9" s="1"/>
  <c r="BD12" i="9"/>
  <c r="CK12" i="9" s="1"/>
  <c r="BH13" i="9"/>
  <c r="CO13" i="9" s="1"/>
  <c r="AN16" i="9"/>
  <c r="BU16" i="9" s="1"/>
  <c r="AZ16" i="9"/>
  <c r="CG16" i="9" s="1"/>
  <c r="AN17" i="9"/>
  <c r="BU17" i="9" s="1"/>
  <c r="BD17" i="9"/>
  <c r="CK17" i="9" s="1"/>
  <c r="AV18" i="9"/>
  <c r="CC18" i="9" s="1"/>
  <c r="AN19" i="9"/>
  <c r="BU19" i="9" s="1"/>
  <c r="BH19" i="9"/>
  <c r="CO19" i="9" s="1"/>
  <c r="AV20" i="9"/>
  <c r="CC20" i="9" s="1"/>
  <c r="AN21" i="9"/>
  <c r="BU21" i="9" s="1"/>
  <c r="BH21" i="9"/>
  <c r="CO21" i="9" s="1"/>
  <c r="AV22" i="9"/>
  <c r="CC22" i="9" s="1"/>
  <c r="AN23" i="9"/>
  <c r="BU23" i="9" s="1"/>
  <c r="AV23" i="9"/>
  <c r="CC23" i="9" s="1"/>
  <c r="BH23" i="9"/>
  <c r="CO23" i="9" s="1"/>
  <c r="AR25" i="9"/>
  <c r="BY25" i="9" s="1"/>
  <c r="BD25" i="9"/>
  <c r="CK25" i="9" s="1"/>
  <c r="AR26" i="9"/>
  <c r="BY26" i="9" s="1"/>
  <c r="BD26" i="9"/>
  <c r="CK26" i="9" s="1"/>
  <c r="AM4" i="9"/>
  <c r="BT4" i="9" s="1"/>
  <c r="AY4" i="9"/>
  <c r="CF4" i="9" s="1"/>
  <c r="BC4" i="9"/>
  <c r="CJ4" i="9" s="1"/>
  <c r="AQ5" i="9"/>
  <c r="BX5" i="9" s="1"/>
  <c r="AU5" i="9"/>
  <c r="CB5" i="9" s="1"/>
  <c r="BC5" i="9"/>
  <c r="CJ5" i="9" s="1"/>
  <c r="BG5" i="9"/>
  <c r="CN5" i="9" s="1"/>
  <c r="AM6" i="9"/>
  <c r="BT6" i="9" s="1"/>
  <c r="AU6" i="9"/>
  <c r="CB6" i="9" s="1"/>
  <c r="AY6" i="9"/>
  <c r="CF6" i="9" s="1"/>
  <c r="BC6" i="9"/>
  <c r="CJ6" i="9" s="1"/>
  <c r="AQ7" i="9"/>
  <c r="BX7" i="9" s="1"/>
  <c r="AU7" i="9"/>
  <c r="CB7" i="9" s="1"/>
  <c r="BG7" i="9"/>
  <c r="CN7" i="9" s="1"/>
  <c r="AM8" i="9"/>
  <c r="BT8" i="9" s="1"/>
  <c r="AU8" i="9"/>
  <c r="CB8" i="9" s="1"/>
  <c r="AY8" i="9"/>
  <c r="CF8" i="9" s="1"/>
  <c r="BC8" i="9"/>
  <c r="CJ8" i="9" s="1"/>
  <c r="AM9" i="9"/>
  <c r="BT9" i="9" s="1"/>
  <c r="AQ9" i="9"/>
  <c r="BX9" i="9" s="1"/>
  <c r="AQ10" i="9"/>
  <c r="BX10" i="9" s="1"/>
  <c r="AU10" i="9"/>
  <c r="CB10" i="9" s="1"/>
  <c r="AY10" i="9"/>
  <c r="CF10" i="9" s="1"/>
  <c r="BC10" i="9"/>
  <c r="CJ10" i="9" s="1"/>
  <c r="AQ11" i="9"/>
  <c r="BX11" i="9" s="1"/>
  <c r="AU11" i="9"/>
  <c r="CB11" i="9" s="1"/>
  <c r="AY11" i="9"/>
  <c r="CF11" i="9" s="1"/>
  <c r="BC11" i="9"/>
  <c r="CJ11" i="9" s="1"/>
  <c r="BG11" i="9"/>
  <c r="CN11" i="9" s="1"/>
  <c r="AM12" i="9"/>
  <c r="BT12" i="9" s="1"/>
  <c r="BG12" i="9"/>
  <c r="CN12" i="9" s="1"/>
  <c r="AM13" i="9"/>
  <c r="BT13" i="9" s="1"/>
  <c r="AQ13" i="9"/>
  <c r="BX13" i="9" s="1"/>
  <c r="AU13" i="9"/>
  <c r="CB13" i="9" s="1"/>
  <c r="BG13" i="9"/>
  <c r="CN13" i="9" s="1"/>
  <c r="AM14" i="9"/>
  <c r="BT14" i="9" s="1"/>
  <c r="AQ14" i="9"/>
  <c r="BX14" i="9" s="1"/>
  <c r="AU14" i="9"/>
  <c r="CB14" i="9" s="1"/>
  <c r="AY14" i="9"/>
  <c r="CF14" i="9" s="1"/>
  <c r="BC14" i="9"/>
  <c r="CJ14" i="9" s="1"/>
  <c r="AY15" i="9"/>
  <c r="CF15" i="9" s="1"/>
  <c r="BC15" i="9"/>
  <c r="CJ15" i="9" s="1"/>
  <c r="BG15" i="9"/>
  <c r="CN15" i="9" s="1"/>
  <c r="AM16" i="9"/>
  <c r="BT16" i="9" s="1"/>
  <c r="AY16" i="9"/>
  <c r="CF16" i="9" s="1"/>
  <c r="BC16" i="9"/>
  <c r="CJ16" i="9" s="1"/>
  <c r="BG16" i="9"/>
  <c r="CN16" i="9" s="1"/>
  <c r="AM17" i="9"/>
  <c r="BT17" i="9" s="1"/>
  <c r="AQ17" i="9"/>
  <c r="BX17" i="9" s="1"/>
  <c r="AU17" i="9"/>
  <c r="CB17" i="9" s="1"/>
  <c r="AQ18" i="9"/>
  <c r="BX18" i="9" s="1"/>
  <c r="AU18" i="9"/>
  <c r="CB18" i="9" s="1"/>
  <c r="AY18" i="9"/>
  <c r="CF18" i="9" s="1"/>
  <c r="BC18" i="9"/>
  <c r="CJ18" i="9" s="1"/>
  <c r="AQ19" i="9"/>
  <c r="BX19" i="9" s="1"/>
  <c r="AU19" i="9"/>
  <c r="CB19" i="9" s="1"/>
  <c r="AY19" i="9"/>
  <c r="CF19" i="9" s="1"/>
  <c r="BC19" i="9"/>
  <c r="CJ19" i="9" s="1"/>
  <c r="BG19" i="9"/>
  <c r="CN19" i="9" s="1"/>
  <c r="AM20" i="9"/>
  <c r="BT20" i="9" s="1"/>
  <c r="BG20" i="9"/>
  <c r="CN20" i="9" s="1"/>
  <c r="AM21" i="9"/>
  <c r="BT21" i="9" s="1"/>
  <c r="AQ21" i="9"/>
  <c r="BX21" i="9" s="1"/>
  <c r="AU21" i="9"/>
  <c r="CB21" i="9" s="1"/>
  <c r="BG21" i="9"/>
  <c r="CN21" i="9" s="1"/>
  <c r="AM22" i="9"/>
  <c r="BT22" i="9" s="1"/>
  <c r="AQ22" i="9"/>
  <c r="BX22" i="9" s="1"/>
  <c r="AU22" i="9"/>
  <c r="CB22" i="9" s="1"/>
  <c r="AY22" i="9"/>
  <c r="CF22" i="9" s="1"/>
  <c r="BC22" i="9"/>
  <c r="CJ22" i="9" s="1"/>
  <c r="AM23" i="9"/>
  <c r="BT23" i="9" s="1"/>
  <c r="AQ23" i="9"/>
  <c r="BX23" i="9" s="1"/>
  <c r="AU23" i="9"/>
  <c r="CB23" i="9" s="1"/>
  <c r="BC23" i="9"/>
  <c r="CJ23" i="9" s="1"/>
  <c r="BG23" i="9"/>
  <c r="CN23" i="9" s="1"/>
  <c r="AU24" i="9"/>
  <c r="CB24" i="9" s="1"/>
  <c r="AY24" i="9"/>
  <c r="CF24" i="9" s="1"/>
  <c r="AM25" i="9"/>
  <c r="BT25" i="9" s="1"/>
  <c r="AQ25" i="9"/>
  <c r="BX25" i="9" s="1"/>
  <c r="AU25" i="9"/>
  <c r="CB25" i="9" s="1"/>
  <c r="BC25" i="9"/>
  <c r="CJ25" i="9" s="1"/>
  <c r="BG25" i="9"/>
  <c r="CN25" i="9" s="1"/>
  <c r="AM26" i="9"/>
  <c r="BT26" i="9" s="1"/>
  <c r="AU26" i="9"/>
  <c r="CB26" i="9" s="1"/>
  <c r="AY26" i="9"/>
  <c r="CF26" i="9" s="1"/>
  <c r="AP32" i="9"/>
  <c r="BW32" i="9" s="1"/>
  <c r="AT32" i="9"/>
  <c r="CA32" i="9" s="1"/>
  <c r="AX32" i="9"/>
  <c r="CE32" i="9" s="1"/>
  <c r="BF32" i="9"/>
  <c r="CM32" i="9" s="1"/>
  <c r="AK37" i="9"/>
  <c r="BR37" i="9" s="1"/>
  <c r="AM32" i="9"/>
  <c r="BT32" i="9" s="1"/>
  <c r="AY32" i="9"/>
  <c r="CF32" i="9" s="1"/>
  <c r="BG32" i="9"/>
  <c r="CN32" i="9" s="1"/>
  <c r="AK33" i="9"/>
  <c r="BR33" i="9" s="1"/>
  <c r="AK36" i="9"/>
  <c r="BR36" i="9" s="1"/>
  <c r="AN32" i="9"/>
  <c r="BU32" i="9" s="1"/>
  <c r="AV32" i="9"/>
  <c r="CC32" i="9" s="1"/>
  <c r="AZ32" i="9"/>
  <c r="CG32" i="9" s="1"/>
  <c r="BD32" i="9"/>
  <c r="CK32" i="9" s="1"/>
  <c r="T35" i="9"/>
  <c r="BA35" i="9" s="1"/>
  <c r="CH35" i="9" s="1"/>
  <c r="AN39" i="9"/>
  <c r="BU39" i="9" s="1"/>
  <c r="AV39" i="9"/>
  <c r="CC39" i="9" s="1"/>
  <c r="AW39" i="9"/>
  <c r="CD39" i="9" s="1"/>
  <c r="BG39" i="9"/>
  <c r="CN39" i="9" s="1"/>
  <c r="BC39" i="9"/>
  <c r="CJ39" i="9" s="1"/>
  <c r="AQ39" i="9"/>
  <c r="BX39" i="9" s="1"/>
  <c r="AM39" i="9"/>
  <c r="BT39" i="9" s="1"/>
  <c r="BF39" i="9"/>
  <c r="CM39" i="9" s="1"/>
  <c r="AX39" i="9"/>
  <c r="CE39" i="9" s="1"/>
  <c r="AT39" i="9"/>
  <c r="CA39" i="9" s="1"/>
  <c r="AL39" i="9"/>
  <c r="BS39" i="9" s="1"/>
  <c r="AR39" i="9"/>
  <c r="BY39" i="9" s="1"/>
  <c r="BH39" i="9"/>
  <c r="CO39" i="9" s="1"/>
  <c r="AR40" i="9"/>
  <c r="BY40" i="9" s="1"/>
  <c r="AV40" i="9"/>
  <c r="CC40" i="9" s="1"/>
  <c r="BD40" i="9"/>
  <c r="CK40" i="9" s="1"/>
  <c r="BH40" i="9"/>
  <c r="CO40" i="9" s="1"/>
  <c r="AR38" i="9"/>
  <c r="AV38" i="9"/>
  <c r="BH38" i="9"/>
  <c r="AK40" i="9"/>
  <c r="BR40" i="9" s="1"/>
  <c r="AO40" i="9"/>
  <c r="BV40" i="9" s="1"/>
  <c r="BA40" i="9"/>
  <c r="CH40" i="9" s="1"/>
  <c r="AK38" i="9"/>
  <c r="AS38" i="9"/>
  <c r="AW38" i="9"/>
  <c r="AT40" i="9"/>
  <c r="CA40" i="9" s="1"/>
  <c r="AX40" i="9"/>
  <c r="CE40" i="9" s="1"/>
  <c r="F3" i="8"/>
  <c r="J3" i="8"/>
  <c r="N3" i="8"/>
  <c r="R3" i="8"/>
  <c r="V3" i="8"/>
  <c r="Z3" i="8"/>
  <c r="F4" i="8"/>
  <c r="AM4" i="8" s="1"/>
  <c r="BT4" i="8" s="1"/>
  <c r="J4" i="8"/>
  <c r="AQ4" i="8" s="1"/>
  <c r="BX4" i="8" s="1"/>
  <c r="N4" i="8"/>
  <c r="AU4" i="8" s="1"/>
  <c r="CB4" i="8" s="1"/>
  <c r="R4" i="8"/>
  <c r="V4" i="8"/>
  <c r="BC4" i="8" s="1"/>
  <c r="CJ4" i="8" s="1"/>
  <c r="Z4" i="8"/>
  <c r="BG4" i="8" s="1"/>
  <c r="CN4" i="8" s="1"/>
  <c r="F5" i="8"/>
  <c r="J5" i="8"/>
  <c r="N5" i="8"/>
  <c r="AU5" i="8" s="1"/>
  <c r="CB5" i="8" s="1"/>
  <c r="R5" i="8"/>
  <c r="AY5" i="8" s="1"/>
  <c r="CF5" i="8" s="1"/>
  <c r="V5" i="8"/>
  <c r="BC5" i="8" s="1"/>
  <c r="CJ5" i="8" s="1"/>
  <c r="Z5" i="8"/>
  <c r="F6" i="8"/>
  <c r="AM6" i="8" s="1"/>
  <c r="BT6" i="8" s="1"/>
  <c r="J6" i="8"/>
  <c r="AQ6" i="8" s="1"/>
  <c r="BX6" i="8" s="1"/>
  <c r="N6" i="8"/>
  <c r="R6" i="8"/>
  <c r="V6" i="8"/>
  <c r="BC6" i="8" s="1"/>
  <c r="CJ6" i="8" s="1"/>
  <c r="Z6" i="8"/>
  <c r="BG6" i="8" s="1"/>
  <c r="CN6" i="8" s="1"/>
  <c r="F7" i="8"/>
  <c r="AM7" i="8" s="1"/>
  <c r="BT7" i="8" s="1"/>
  <c r="J7" i="8"/>
  <c r="N7" i="8"/>
  <c r="AU7" i="8" s="1"/>
  <c r="CB7" i="8" s="1"/>
  <c r="R7" i="8"/>
  <c r="AY7" i="8" s="1"/>
  <c r="CF7" i="8" s="1"/>
  <c r="V7" i="8"/>
  <c r="BC7" i="8" s="1"/>
  <c r="CJ7" i="8" s="1"/>
  <c r="Z7" i="8"/>
  <c r="F8" i="8"/>
  <c r="AM8" i="8" s="1"/>
  <c r="BT8" i="8" s="1"/>
  <c r="J8" i="8"/>
  <c r="AQ8" i="8" s="1"/>
  <c r="BX8" i="8" s="1"/>
  <c r="N8" i="8"/>
  <c r="AU8" i="8" s="1"/>
  <c r="CB8" i="8" s="1"/>
  <c r="S8" i="8"/>
  <c r="Y8" i="8"/>
  <c r="BF8" i="8" s="1"/>
  <c r="CM8" i="8" s="1"/>
  <c r="F9" i="8"/>
  <c r="AM9" i="8" s="1"/>
  <c r="BT9" i="8" s="1"/>
  <c r="K9" i="8"/>
  <c r="AR9" i="8" s="1"/>
  <c r="BY9" i="8" s="1"/>
  <c r="Q9" i="8"/>
  <c r="V9" i="8"/>
  <c r="BC9" i="8" s="1"/>
  <c r="CJ9" i="8" s="1"/>
  <c r="E10" i="8"/>
  <c r="AL10" i="8" s="1"/>
  <c r="BS10" i="8" s="1"/>
  <c r="M10" i="8"/>
  <c r="AT10" i="8" s="1"/>
  <c r="CA10" i="8" s="1"/>
  <c r="U10" i="8"/>
  <c r="E11" i="8"/>
  <c r="M11" i="8"/>
  <c r="AT11" i="8" s="1"/>
  <c r="CA11" i="8" s="1"/>
  <c r="U11" i="8"/>
  <c r="BB11" i="8" s="1"/>
  <c r="CI11" i="8" s="1"/>
  <c r="E12" i="8"/>
  <c r="M12" i="8"/>
  <c r="AT12" i="8" s="1"/>
  <c r="CA12" i="8" s="1"/>
  <c r="U12" i="8"/>
  <c r="BB12" i="8" s="1"/>
  <c r="CI12" i="8" s="1"/>
  <c r="E13" i="8"/>
  <c r="AL13" i="8" s="1"/>
  <c r="BS13" i="8" s="1"/>
  <c r="M13" i="8"/>
  <c r="U13" i="8"/>
  <c r="BB13" i="8" s="1"/>
  <c r="CI13" i="8" s="1"/>
  <c r="E14" i="8"/>
  <c r="AL14" i="8" s="1"/>
  <c r="BS14" i="8" s="1"/>
  <c r="M14" i="8"/>
  <c r="AT14" i="8" s="1"/>
  <c r="CA14" i="8" s="1"/>
  <c r="U14" i="8"/>
  <c r="E15" i="8"/>
  <c r="AL15" i="8" s="1"/>
  <c r="BS15" i="8" s="1"/>
  <c r="M15" i="8"/>
  <c r="AT15" i="8" s="1"/>
  <c r="CA15" i="8" s="1"/>
  <c r="U15" i="8"/>
  <c r="BB15" i="8" s="1"/>
  <c r="CI15" i="8" s="1"/>
  <c r="E16" i="8"/>
  <c r="M16" i="8"/>
  <c r="AT16" i="8" s="1"/>
  <c r="CA16" i="8" s="1"/>
  <c r="U16" i="8"/>
  <c r="BB16" i="8" s="1"/>
  <c r="CI16" i="8" s="1"/>
  <c r="E17" i="8"/>
  <c r="AL17" i="8" s="1"/>
  <c r="BS17" i="8" s="1"/>
  <c r="M17" i="8"/>
  <c r="U17" i="8"/>
  <c r="BB17" i="8" s="1"/>
  <c r="CI17" i="8" s="1"/>
  <c r="E18" i="8"/>
  <c r="AL18" i="8" s="1"/>
  <c r="BS18" i="8" s="1"/>
  <c r="M18" i="8"/>
  <c r="AT18" i="8" s="1"/>
  <c r="CA18" i="8" s="1"/>
  <c r="U18" i="8"/>
  <c r="E19" i="8"/>
  <c r="AL19" i="8" s="1"/>
  <c r="BS19" i="8" s="1"/>
  <c r="M19" i="8"/>
  <c r="AT19" i="8" s="1"/>
  <c r="CA19" i="8" s="1"/>
  <c r="U19" i="8"/>
  <c r="BB19" i="8" s="1"/>
  <c r="CI19" i="8" s="1"/>
  <c r="E20" i="8"/>
  <c r="M20" i="8"/>
  <c r="AT20" i="8" s="1"/>
  <c r="CA20" i="8" s="1"/>
  <c r="U20" i="8"/>
  <c r="BB20" i="8" s="1"/>
  <c r="CI20" i="8" s="1"/>
  <c r="E21" i="8"/>
  <c r="M21" i="8"/>
  <c r="U21" i="8"/>
  <c r="BB21" i="8" s="1"/>
  <c r="CI21" i="8" s="1"/>
  <c r="E22" i="8"/>
  <c r="AL22" i="8" s="1"/>
  <c r="BS22" i="8" s="1"/>
  <c r="M22" i="8"/>
  <c r="K23" i="8"/>
  <c r="S24" i="8"/>
  <c r="AZ24" i="8" s="1"/>
  <c r="CG24" i="8" s="1"/>
  <c r="Z26" i="8"/>
  <c r="BG26" i="8" s="1"/>
  <c r="CN26" i="8" s="1"/>
  <c r="V26" i="8"/>
  <c r="BC26" i="8" s="1"/>
  <c r="CJ26" i="8" s="1"/>
  <c r="R26" i="8"/>
  <c r="N26" i="8"/>
  <c r="AU26" i="8" s="1"/>
  <c r="CB26" i="8" s="1"/>
  <c r="J26" i="8"/>
  <c r="AQ26" i="8" s="1"/>
  <c r="BX26" i="8" s="1"/>
  <c r="F26" i="8"/>
  <c r="AM26" i="8" s="1"/>
  <c r="BT26" i="8" s="1"/>
  <c r="Z25" i="8"/>
  <c r="V25" i="8"/>
  <c r="BC25" i="8" s="1"/>
  <c r="CJ25" i="8" s="1"/>
  <c r="R25" i="8"/>
  <c r="AY25" i="8" s="1"/>
  <c r="CF25" i="8" s="1"/>
  <c r="N25" i="8"/>
  <c r="AU25" i="8" s="1"/>
  <c r="CB25" i="8" s="1"/>
  <c r="J25" i="8"/>
  <c r="F25" i="8"/>
  <c r="AM25" i="8" s="1"/>
  <c r="BT25" i="8" s="1"/>
  <c r="Z24" i="8"/>
  <c r="BG24" i="8" s="1"/>
  <c r="CN24" i="8" s="1"/>
  <c r="V24" i="8"/>
  <c r="BC24" i="8" s="1"/>
  <c r="CJ24" i="8" s="1"/>
  <c r="R24" i="8"/>
  <c r="N24" i="8"/>
  <c r="AU24" i="8" s="1"/>
  <c r="CB24" i="8" s="1"/>
  <c r="J24" i="8"/>
  <c r="AQ24" i="8" s="1"/>
  <c r="BX24" i="8" s="1"/>
  <c r="F24" i="8"/>
  <c r="AM24" i="8" s="1"/>
  <c r="BT24" i="8" s="1"/>
  <c r="Z23" i="8"/>
  <c r="V23" i="8"/>
  <c r="BC23" i="8" s="1"/>
  <c r="CJ23" i="8" s="1"/>
  <c r="R23" i="8"/>
  <c r="AY23" i="8" s="1"/>
  <c r="CF23" i="8" s="1"/>
  <c r="N23" i="8"/>
  <c r="AU23" i="8" s="1"/>
  <c r="CB23" i="8" s="1"/>
  <c r="J23" i="8"/>
  <c r="F23" i="8"/>
  <c r="AM23" i="8" s="1"/>
  <c r="BT23" i="8" s="1"/>
  <c r="Z22" i="8"/>
  <c r="BG22" i="8" s="1"/>
  <c r="CN22" i="8" s="1"/>
  <c r="V22" i="8"/>
  <c r="BC22" i="8" s="1"/>
  <c r="CJ22" i="8" s="1"/>
  <c r="R22" i="8"/>
  <c r="Y26" i="8"/>
  <c r="BF26" i="8" s="1"/>
  <c r="CM26" i="8" s="1"/>
  <c r="U26" i="8"/>
  <c r="BB26" i="8" s="1"/>
  <c r="CI26" i="8" s="1"/>
  <c r="Q26" i="8"/>
  <c r="AX26" i="8" s="1"/>
  <c r="CE26" i="8" s="1"/>
  <c r="M26" i="8"/>
  <c r="I26" i="8"/>
  <c r="AP26" i="8" s="1"/>
  <c r="BW26" i="8" s="1"/>
  <c r="E26" i="8"/>
  <c r="AL26" i="8" s="1"/>
  <c r="BS26" i="8" s="1"/>
  <c r="Y25" i="8"/>
  <c r="BF25" i="8" s="1"/>
  <c r="CM25" i="8" s="1"/>
  <c r="U25" i="8"/>
  <c r="Q25" i="8"/>
  <c r="AX25" i="8" s="1"/>
  <c r="CE25" i="8" s="1"/>
  <c r="M25" i="8"/>
  <c r="AT25" i="8" s="1"/>
  <c r="CA25" i="8" s="1"/>
  <c r="I25" i="8"/>
  <c r="AP25" i="8" s="1"/>
  <c r="BW25" i="8" s="1"/>
  <c r="E25" i="8"/>
  <c r="Y24" i="8"/>
  <c r="BF24" i="8" s="1"/>
  <c r="CM24" i="8" s="1"/>
  <c r="U24" i="8"/>
  <c r="BB24" i="8" s="1"/>
  <c r="CI24" i="8" s="1"/>
  <c r="Q24" i="8"/>
  <c r="AX24" i="8" s="1"/>
  <c r="CE24" i="8" s="1"/>
  <c r="M24" i="8"/>
  <c r="I24" i="8"/>
  <c r="AP24" i="8" s="1"/>
  <c r="BW24" i="8" s="1"/>
  <c r="E24" i="8"/>
  <c r="AL24" i="8" s="1"/>
  <c r="BS24" i="8" s="1"/>
  <c r="Y23" i="8"/>
  <c r="BF23" i="8" s="1"/>
  <c r="CM23" i="8" s="1"/>
  <c r="U23" i="8"/>
  <c r="Q23" i="8"/>
  <c r="AX23" i="8" s="1"/>
  <c r="CE23" i="8" s="1"/>
  <c r="M23" i="8"/>
  <c r="AT23" i="8" s="1"/>
  <c r="CA23" i="8" s="1"/>
  <c r="I23" i="8"/>
  <c r="AP23" i="8" s="1"/>
  <c r="BW23" i="8" s="1"/>
  <c r="E23" i="8"/>
  <c r="Y22" i="8"/>
  <c r="BF22" i="8" s="1"/>
  <c r="CM22" i="8" s="1"/>
  <c r="U22" i="8"/>
  <c r="BB22" i="8" s="1"/>
  <c r="CI22" i="8" s="1"/>
  <c r="Q22" i="8"/>
  <c r="AX22" i="8" s="1"/>
  <c r="CE22" i="8" s="1"/>
  <c r="X26" i="8"/>
  <c r="T26" i="8"/>
  <c r="BA26" i="8" s="1"/>
  <c r="CH26" i="8" s="1"/>
  <c r="P26" i="8"/>
  <c r="AW26" i="8" s="1"/>
  <c r="CD26" i="8" s="1"/>
  <c r="L26" i="8"/>
  <c r="AS26" i="8" s="1"/>
  <c r="BZ26" i="8" s="1"/>
  <c r="H26" i="8"/>
  <c r="D26" i="8"/>
  <c r="X25" i="8"/>
  <c r="BE25" i="8" s="1"/>
  <c r="CL25" i="8" s="1"/>
  <c r="T25" i="8"/>
  <c r="BA25" i="8" s="1"/>
  <c r="CH25" i="8" s="1"/>
  <c r="P25" i="8"/>
  <c r="L25" i="8"/>
  <c r="AS25" i="8" s="1"/>
  <c r="BZ25" i="8" s="1"/>
  <c r="H25" i="8"/>
  <c r="AO25" i="8" s="1"/>
  <c r="BV25" i="8" s="1"/>
  <c r="D25" i="8"/>
  <c r="X24" i="8"/>
  <c r="T24" i="8"/>
  <c r="BA24" i="8" s="1"/>
  <c r="CH24" i="8" s="1"/>
  <c r="P24" i="8"/>
  <c r="AW24" i="8" s="1"/>
  <c r="CD24" i="8" s="1"/>
  <c r="L24" i="8"/>
  <c r="AS24" i="8" s="1"/>
  <c r="BZ24" i="8" s="1"/>
  <c r="H24" i="8"/>
  <c r="D24" i="8"/>
  <c r="X23" i="8"/>
  <c r="BE23" i="8" s="1"/>
  <c r="CL23" i="8" s="1"/>
  <c r="T23" i="8"/>
  <c r="BA23" i="8" s="1"/>
  <c r="CH23" i="8" s="1"/>
  <c r="P23" i="8"/>
  <c r="L23" i="8"/>
  <c r="AS23" i="8" s="1"/>
  <c r="BZ23" i="8" s="1"/>
  <c r="H23" i="8"/>
  <c r="AO23" i="8" s="1"/>
  <c r="BV23" i="8" s="1"/>
  <c r="D23" i="8"/>
  <c r="X22" i="8"/>
  <c r="T22" i="8"/>
  <c r="BA22" i="8" s="1"/>
  <c r="CH22" i="8" s="1"/>
  <c r="W26" i="8"/>
  <c r="BD26" i="8" s="1"/>
  <c r="CK26" i="8" s="1"/>
  <c r="G26" i="8"/>
  <c r="AN26" i="8" s="1"/>
  <c r="BU26" i="8" s="1"/>
  <c r="O25" i="8"/>
  <c r="W24" i="8"/>
  <c r="BD24" i="8" s="1"/>
  <c r="CK24" i="8" s="1"/>
  <c r="G24" i="8"/>
  <c r="AN24" i="8" s="1"/>
  <c r="BU24" i="8" s="1"/>
  <c r="O23" i="8"/>
  <c r="AV23" i="8" s="1"/>
  <c r="CC23" i="8" s="1"/>
  <c r="W22" i="8"/>
  <c r="N22" i="8"/>
  <c r="AU22" i="8" s="1"/>
  <c r="CB22" i="8" s="1"/>
  <c r="J22" i="8"/>
  <c r="AQ22" i="8" s="1"/>
  <c r="BX22" i="8" s="1"/>
  <c r="F22" i="8"/>
  <c r="AM22" i="8" s="1"/>
  <c r="BT22" i="8" s="1"/>
  <c r="Z21" i="8"/>
  <c r="V21" i="8"/>
  <c r="BC21" i="8" s="1"/>
  <c r="CJ21" i="8" s="1"/>
  <c r="R21" i="8"/>
  <c r="AY21" i="8" s="1"/>
  <c r="CF21" i="8" s="1"/>
  <c r="N21" i="8"/>
  <c r="AU21" i="8" s="1"/>
  <c r="CB21" i="8" s="1"/>
  <c r="J21" i="8"/>
  <c r="F21" i="8"/>
  <c r="AM21" i="8" s="1"/>
  <c r="BT21" i="8" s="1"/>
  <c r="Z20" i="8"/>
  <c r="BG20" i="8" s="1"/>
  <c r="CN20" i="8" s="1"/>
  <c r="V20" i="8"/>
  <c r="BC20" i="8" s="1"/>
  <c r="CJ20" i="8" s="1"/>
  <c r="R20" i="8"/>
  <c r="N20" i="8"/>
  <c r="J20" i="8"/>
  <c r="AQ20" i="8" s="1"/>
  <c r="BX20" i="8" s="1"/>
  <c r="F20" i="8"/>
  <c r="AM20" i="8" s="1"/>
  <c r="BT20" i="8" s="1"/>
  <c r="Z19" i="8"/>
  <c r="V19" i="8"/>
  <c r="BC19" i="8" s="1"/>
  <c r="CJ19" i="8" s="1"/>
  <c r="R19" i="8"/>
  <c r="AY19" i="8" s="1"/>
  <c r="CF19" i="8" s="1"/>
  <c r="N19" i="8"/>
  <c r="AU19" i="8" s="1"/>
  <c r="CB19" i="8" s="1"/>
  <c r="J19" i="8"/>
  <c r="F19" i="8"/>
  <c r="AM19" i="8" s="1"/>
  <c r="BT19" i="8" s="1"/>
  <c r="Z18" i="8"/>
  <c r="BG18" i="8" s="1"/>
  <c r="CN18" i="8" s="1"/>
  <c r="V18" i="8"/>
  <c r="BC18" i="8" s="1"/>
  <c r="CJ18" i="8" s="1"/>
  <c r="R18" i="8"/>
  <c r="N18" i="8"/>
  <c r="AU18" i="8" s="1"/>
  <c r="CB18" i="8" s="1"/>
  <c r="J18" i="8"/>
  <c r="AQ18" i="8" s="1"/>
  <c r="BX18" i="8" s="1"/>
  <c r="F18" i="8"/>
  <c r="AM18" i="8" s="1"/>
  <c r="BT18" i="8" s="1"/>
  <c r="Z17" i="8"/>
  <c r="V17" i="8"/>
  <c r="BC17" i="8" s="1"/>
  <c r="CJ17" i="8" s="1"/>
  <c r="R17" i="8"/>
  <c r="AY17" i="8" s="1"/>
  <c r="CF17" i="8" s="1"/>
  <c r="N17" i="8"/>
  <c r="AU17" i="8" s="1"/>
  <c r="CB17" i="8" s="1"/>
  <c r="J17" i="8"/>
  <c r="F17" i="8"/>
  <c r="AM17" i="8" s="1"/>
  <c r="BT17" i="8" s="1"/>
  <c r="Z16" i="8"/>
  <c r="BG16" i="8" s="1"/>
  <c r="CN16" i="8" s="1"/>
  <c r="V16" i="8"/>
  <c r="BC16" i="8" s="1"/>
  <c r="CJ16" i="8" s="1"/>
  <c r="R16" i="8"/>
  <c r="N16" i="8"/>
  <c r="AU16" i="8" s="1"/>
  <c r="CB16" i="8" s="1"/>
  <c r="J16" i="8"/>
  <c r="AQ16" i="8" s="1"/>
  <c r="BX16" i="8" s="1"/>
  <c r="F16" i="8"/>
  <c r="AM16" i="8" s="1"/>
  <c r="BT16" i="8" s="1"/>
  <c r="Z15" i="8"/>
  <c r="V15" i="8"/>
  <c r="BC15" i="8" s="1"/>
  <c r="CJ15" i="8" s="1"/>
  <c r="R15" i="8"/>
  <c r="AY15" i="8" s="1"/>
  <c r="CF15" i="8" s="1"/>
  <c r="N15" i="8"/>
  <c r="AU15" i="8" s="1"/>
  <c r="CB15" i="8" s="1"/>
  <c r="J15" i="8"/>
  <c r="F15" i="8"/>
  <c r="AM15" i="8" s="1"/>
  <c r="BT15" i="8" s="1"/>
  <c r="Z14" i="8"/>
  <c r="BG14" i="8" s="1"/>
  <c r="CN14" i="8" s="1"/>
  <c r="V14" i="8"/>
  <c r="BC14" i="8" s="1"/>
  <c r="CJ14" i="8" s="1"/>
  <c r="R14" i="8"/>
  <c r="N14" i="8"/>
  <c r="AU14" i="8" s="1"/>
  <c r="CB14" i="8" s="1"/>
  <c r="J14" i="8"/>
  <c r="AQ14" i="8" s="1"/>
  <c r="BX14" i="8" s="1"/>
  <c r="F14" i="8"/>
  <c r="AM14" i="8" s="1"/>
  <c r="BT14" i="8" s="1"/>
  <c r="Z13" i="8"/>
  <c r="V13" i="8"/>
  <c r="BC13" i="8" s="1"/>
  <c r="CJ13" i="8" s="1"/>
  <c r="R13" i="8"/>
  <c r="AY13" i="8" s="1"/>
  <c r="CF13" i="8" s="1"/>
  <c r="N13" i="8"/>
  <c r="AU13" i="8" s="1"/>
  <c r="CB13" i="8" s="1"/>
  <c r="J13" i="8"/>
  <c r="F13" i="8"/>
  <c r="AM13" i="8" s="1"/>
  <c r="BT13" i="8" s="1"/>
  <c r="Z12" i="8"/>
  <c r="BG12" i="8" s="1"/>
  <c r="CN12" i="8" s="1"/>
  <c r="V12" i="8"/>
  <c r="BC12" i="8" s="1"/>
  <c r="CJ12" i="8" s="1"/>
  <c r="R12" i="8"/>
  <c r="N12" i="8"/>
  <c r="AU12" i="8" s="1"/>
  <c r="CB12" i="8" s="1"/>
  <c r="J12" i="8"/>
  <c r="AQ12" i="8" s="1"/>
  <c r="BX12" i="8" s="1"/>
  <c r="F12" i="8"/>
  <c r="AM12" i="8" s="1"/>
  <c r="BT12" i="8" s="1"/>
  <c r="Z11" i="8"/>
  <c r="V11" i="8"/>
  <c r="BC11" i="8" s="1"/>
  <c r="CJ11" i="8" s="1"/>
  <c r="R11" i="8"/>
  <c r="AY11" i="8" s="1"/>
  <c r="CF11" i="8" s="1"/>
  <c r="N11" i="8"/>
  <c r="AU11" i="8" s="1"/>
  <c r="CB11" i="8" s="1"/>
  <c r="J11" i="8"/>
  <c r="F11" i="8"/>
  <c r="AM11" i="8" s="1"/>
  <c r="BT11" i="8" s="1"/>
  <c r="Z10" i="8"/>
  <c r="BG10" i="8" s="1"/>
  <c r="CN10" i="8" s="1"/>
  <c r="V10" i="8"/>
  <c r="BC10" i="8" s="1"/>
  <c r="CJ10" i="8" s="1"/>
  <c r="R10" i="8"/>
  <c r="N10" i="8"/>
  <c r="AU10" i="8" s="1"/>
  <c r="CB10" i="8" s="1"/>
  <c r="J10" i="8"/>
  <c r="AQ10" i="8" s="1"/>
  <c r="BX10" i="8" s="1"/>
  <c r="F10" i="8"/>
  <c r="AM10" i="8" s="1"/>
  <c r="BT10" i="8" s="1"/>
  <c r="Z9" i="8"/>
  <c r="O26" i="8"/>
  <c r="AV26" i="8" s="1"/>
  <c r="CC26" i="8" s="1"/>
  <c r="W25" i="8"/>
  <c r="BD25" i="8" s="1"/>
  <c r="CK25" i="8" s="1"/>
  <c r="G25" i="8"/>
  <c r="AN25" i="8" s="1"/>
  <c r="BU25" i="8" s="1"/>
  <c r="O24" i="8"/>
  <c r="W23" i="8"/>
  <c r="BD23" i="8" s="1"/>
  <c r="CK23" i="8" s="1"/>
  <c r="G23" i="8"/>
  <c r="AN23" i="8" s="1"/>
  <c r="BU23" i="8" s="1"/>
  <c r="P22" i="8"/>
  <c r="AW22" i="8" s="1"/>
  <c r="CD22" i="8" s="1"/>
  <c r="L22" i="8"/>
  <c r="H22" i="8"/>
  <c r="AO22" i="8" s="1"/>
  <c r="BV22" i="8" s="1"/>
  <c r="D22" i="8"/>
  <c r="X21" i="8"/>
  <c r="BE21" i="8" s="1"/>
  <c r="CL21" i="8" s="1"/>
  <c r="T21" i="8"/>
  <c r="P21" i="8"/>
  <c r="AW21" i="8" s="1"/>
  <c r="CD21" i="8" s="1"/>
  <c r="L21" i="8"/>
  <c r="AS21" i="8" s="1"/>
  <c r="BZ21" i="8" s="1"/>
  <c r="H21" i="8"/>
  <c r="AO21" i="8" s="1"/>
  <c r="BV21" i="8" s="1"/>
  <c r="D21" i="8"/>
  <c r="X20" i="8"/>
  <c r="BE20" i="8" s="1"/>
  <c r="CL20" i="8" s="1"/>
  <c r="T20" i="8"/>
  <c r="BA20" i="8" s="1"/>
  <c r="CH20" i="8" s="1"/>
  <c r="P20" i="8"/>
  <c r="AW20" i="8" s="1"/>
  <c r="CD20" i="8" s="1"/>
  <c r="L20" i="8"/>
  <c r="H20" i="8"/>
  <c r="AO20" i="8" s="1"/>
  <c r="BV20" i="8" s="1"/>
  <c r="D20" i="8"/>
  <c r="X19" i="8"/>
  <c r="BE19" i="8" s="1"/>
  <c r="CL19" i="8" s="1"/>
  <c r="T19" i="8"/>
  <c r="P19" i="8"/>
  <c r="AW19" i="8" s="1"/>
  <c r="CD19" i="8" s="1"/>
  <c r="L19" i="8"/>
  <c r="AS19" i="8" s="1"/>
  <c r="BZ19" i="8" s="1"/>
  <c r="H19" i="8"/>
  <c r="AO19" i="8" s="1"/>
  <c r="BV19" i="8" s="1"/>
  <c r="D19" i="8"/>
  <c r="X18" i="8"/>
  <c r="BE18" i="8" s="1"/>
  <c r="CL18" i="8" s="1"/>
  <c r="T18" i="8"/>
  <c r="BA18" i="8" s="1"/>
  <c r="CH18" i="8" s="1"/>
  <c r="P18" i="8"/>
  <c r="AW18" i="8" s="1"/>
  <c r="CD18" i="8" s="1"/>
  <c r="L18" i="8"/>
  <c r="H18" i="8"/>
  <c r="AO18" i="8" s="1"/>
  <c r="BV18" i="8" s="1"/>
  <c r="D18" i="8"/>
  <c r="X17" i="8"/>
  <c r="BE17" i="8" s="1"/>
  <c r="CL17" i="8" s="1"/>
  <c r="T17" i="8"/>
  <c r="P17" i="8"/>
  <c r="AW17" i="8" s="1"/>
  <c r="CD17" i="8" s="1"/>
  <c r="L17" i="8"/>
  <c r="AS17" i="8" s="1"/>
  <c r="BZ17" i="8" s="1"/>
  <c r="H17" i="8"/>
  <c r="AO17" i="8" s="1"/>
  <c r="BV17" i="8" s="1"/>
  <c r="D17" i="8"/>
  <c r="X16" i="8"/>
  <c r="BE16" i="8" s="1"/>
  <c r="CL16" i="8" s="1"/>
  <c r="T16" i="8"/>
  <c r="BA16" i="8" s="1"/>
  <c r="CH16" i="8" s="1"/>
  <c r="P16" i="8"/>
  <c r="AW16" i="8" s="1"/>
  <c r="CD16" i="8" s="1"/>
  <c r="L16" i="8"/>
  <c r="H16" i="8"/>
  <c r="AO16" i="8" s="1"/>
  <c r="BV16" i="8" s="1"/>
  <c r="D16" i="8"/>
  <c r="X15" i="8"/>
  <c r="BE15" i="8" s="1"/>
  <c r="CL15" i="8" s="1"/>
  <c r="T15" i="8"/>
  <c r="P15" i="8"/>
  <c r="AW15" i="8" s="1"/>
  <c r="CD15" i="8" s="1"/>
  <c r="L15" i="8"/>
  <c r="AS15" i="8" s="1"/>
  <c r="BZ15" i="8" s="1"/>
  <c r="H15" i="8"/>
  <c r="AO15" i="8" s="1"/>
  <c r="BV15" i="8" s="1"/>
  <c r="D15" i="8"/>
  <c r="X14" i="8"/>
  <c r="BE14" i="8" s="1"/>
  <c r="CL14" i="8" s="1"/>
  <c r="T14" i="8"/>
  <c r="BA14" i="8" s="1"/>
  <c r="CH14" i="8" s="1"/>
  <c r="P14" i="8"/>
  <c r="AW14" i="8" s="1"/>
  <c r="CD14" i="8" s="1"/>
  <c r="L14" i="8"/>
  <c r="H14" i="8"/>
  <c r="AO14" i="8" s="1"/>
  <c r="BV14" i="8" s="1"/>
  <c r="D14" i="8"/>
  <c r="X13" i="8"/>
  <c r="BE13" i="8" s="1"/>
  <c r="CL13" i="8" s="1"/>
  <c r="T13" i="8"/>
  <c r="P13" i="8"/>
  <c r="AW13" i="8" s="1"/>
  <c r="CD13" i="8" s="1"/>
  <c r="L13" i="8"/>
  <c r="AS13" i="8" s="1"/>
  <c r="BZ13" i="8" s="1"/>
  <c r="H13" i="8"/>
  <c r="AO13" i="8" s="1"/>
  <c r="BV13" i="8" s="1"/>
  <c r="D13" i="8"/>
  <c r="X12" i="8"/>
  <c r="BE12" i="8" s="1"/>
  <c r="CL12" i="8" s="1"/>
  <c r="T12" i="8"/>
  <c r="BA12" i="8" s="1"/>
  <c r="CH12" i="8" s="1"/>
  <c r="P12" i="8"/>
  <c r="AW12" i="8" s="1"/>
  <c r="CD12" i="8" s="1"/>
  <c r="L12" i="8"/>
  <c r="H12" i="8"/>
  <c r="AO12" i="8" s="1"/>
  <c r="BV12" i="8" s="1"/>
  <c r="D12" i="8"/>
  <c r="X11" i="8"/>
  <c r="BE11" i="8" s="1"/>
  <c r="CL11" i="8" s="1"/>
  <c r="T11" i="8"/>
  <c r="P11" i="8"/>
  <c r="AW11" i="8" s="1"/>
  <c r="CD11" i="8" s="1"/>
  <c r="L11" i="8"/>
  <c r="AS11" i="8" s="1"/>
  <c r="BZ11" i="8" s="1"/>
  <c r="H11" i="8"/>
  <c r="AO11" i="8" s="1"/>
  <c r="BV11" i="8" s="1"/>
  <c r="D11" i="8"/>
  <c r="X10" i="8"/>
  <c r="BE10" i="8" s="1"/>
  <c r="CL10" i="8" s="1"/>
  <c r="T10" i="8"/>
  <c r="BA10" i="8" s="1"/>
  <c r="CH10" i="8" s="1"/>
  <c r="P10" i="8"/>
  <c r="AW10" i="8" s="1"/>
  <c r="CD10" i="8" s="1"/>
  <c r="L10" i="8"/>
  <c r="H10" i="8"/>
  <c r="AO10" i="8" s="1"/>
  <c r="BV10" i="8" s="1"/>
  <c r="D10" i="8"/>
  <c r="X9" i="8"/>
  <c r="BE9" i="8" s="1"/>
  <c r="CL9" i="8" s="1"/>
  <c r="T9" i="8"/>
  <c r="P9" i="8"/>
  <c r="AW9" i="8" s="1"/>
  <c r="CD9" i="8" s="1"/>
  <c r="L9" i="8"/>
  <c r="AS9" i="8" s="1"/>
  <c r="BZ9" i="8" s="1"/>
  <c r="H9" i="8"/>
  <c r="AO9" i="8" s="1"/>
  <c r="BV9" i="8" s="1"/>
  <c r="D9" i="8"/>
  <c r="X8" i="8"/>
  <c r="BE8" i="8" s="1"/>
  <c r="CL8" i="8" s="1"/>
  <c r="T8" i="8"/>
  <c r="BA8" i="8" s="1"/>
  <c r="CH8" i="8" s="1"/>
  <c r="P8" i="8"/>
  <c r="AW8" i="8" s="1"/>
  <c r="CD8" i="8" s="1"/>
  <c r="G3" i="8"/>
  <c r="K3" i="8"/>
  <c r="O3" i="8"/>
  <c r="S3" i="8"/>
  <c r="W3" i="8"/>
  <c r="AA3" i="8"/>
  <c r="G4" i="8"/>
  <c r="AN4" i="8" s="1"/>
  <c r="BU4" i="8" s="1"/>
  <c r="K4" i="8"/>
  <c r="AR4" i="8" s="1"/>
  <c r="BY4" i="8" s="1"/>
  <c r="O4" i="8"/>
  <c r="S4" i="8"/>
  <c r="AZ4" i="8" s="1"/>
  <c r="CG4" i="8" s="1"/>
  <c r="W4" i="8"/>
  <c r="BD4" i="8" s="1"/>
  <c r="CK4" i="8" s="1"/>
  <c r="AA4" i="8"/>
  <c r="BH4" i="8" s="1"/>
  <c r="CO4" i="8" s="1"/>
  <c r="G5" i="8"/>
  <c r="K5" i="8"/>
  <c r="AR5" i="8" s="1"/>
  <c r="BY5" i="8" s="1"/>
  <c r="O5" i="8"/>
  <c r="AV5" i="8" s="1"/>
  <c r="CC5" i="8" s="1"/>
  <c r="S5" i="8"/>
  <c r="AZ5" i="8" s="1"/>
  <c r="CG5" i="8" s="1"/>
  <c r="W5" i="8"/>
  <c r="AA5" i="8"/>
  <c r="BH5" i="8" s="1"/>
  <c r="CO5" i="8" s="1"/>
  <c r="G6" i="8"/>
  <c r="AN6" i="8" s="1"/>
  <c r="BU6" i="8" s="1"/>
  <c r="K6" i="8"/>
  <c r="AR6" i="8" s="1"/>
  <c r="BY6" i="8" s="1"/>
  <c r="O6" i="8"/>
  <c r="S6" i="8"/>
  <c r="AZ6" i="8" s="1"/>
  <c r="CG6" i="8" s="1"/>
  <c r="W6" i="8"/>
  <c r="BD6" i="8" s="1"/>
  <c r="CK6" i="8" s="1"/>
  <c r="AA6" i="8"/>
  <c r="BH6" i="8" s="1"/>
  <c r="CO6" i="8" s="1"/>
  <c r="G7" i="8"/>
  <c r="K7" i="8"/>
  <c r="AR7" i="8" s="1"/>
  <c r="BY7" i="8" s="1"/>
  <c r="O7" i="8"/>
  <c r="AV7" i="8" s="1"/>
  <c r="CC7" i="8" s="1"/>
  <c r="S7" i="8"/>
  <c r="AZ7" i="8" s="1"/>
  <c r="CG7" i="8" s="1"/>
  <c r="W7" i="8"/>
  <c r="AA7" i="8"/>
  <c r="BH7" i="8" s="1"/>
  <c r="CO7" i="8" s="1"/>
  <c r="G8" i="8"/>
  <c r="AN8" i="8" s="1"/>
  <c r="BU8" i="8" s="1"/>
  <c r="K8" i="8"/>
  <c r="AR8" i="8" s="1"/>
  <c r="BY8" i="8" s="1"/>
  <c r="O8" i="8"/>
  <c r="U8" i="8"/>
  <c r="BB8" i="8" s="1"/>
  <c r="CI8" i="8" s="1"/>
  <c r="Z8" i="8"/>
  <c r="BG8" i="8" s="1"/>
  <c r="CN8" i="8" s="1"/>
  <c r="G9" i="8"/>
  <c r="AN9" i="8" s="1"/>
  <c r="BU9" i="8" s="1"/>
  <c r="M9" i="8"/>
  <c r="R9" i="8"/>
  <c r="AY9" i="8" s="1"/>
  <c r="CF9" i="8" s="1"/>
  <c r="W9" i="8"/>
  <c r="BD9" i="8" s="1"/>
  <c r="CK9" i="8" s="1"/>
  <c r="G10" i="8"/>
  <c r="AN10" i="8" s="1"/>
  <c r="BU10" i="8" s="1"/>
  <c r="O10" i="8"/>
  <c r="W10" i="8"/>
  <c r="BD10" i="8" s="1"/>
  <c r="CK10" i="8" s="1"/>
  <c r="G11" i="8"/>
  <c r="AN11" i="8" s="1"/>
  <c r="BU11" i="8" s="1"/>
  <c r="O11" i="8"/>
  <c r="AV11" i="8" s="1"/>
  <c r="CC11" i="8" s="1"/>
  <c r="W11" i="8"/>
  <c r="G12" i="8"/>
  <c r="AN12" i="8" s="1"/>
  <c r="BU12" i="8" s="1"/>
  <c r="O12" i="8"/>
  <c r="AV12" i="8" s="1"/>
  <c r="CC12" i="8" s="1"/>
  <c r="W12" i="8"/>
  <c r="BD12" i="8" s="1"/>
  <c r="CK12" i="8" s="1"/>
  <c r="G13" i="8"/>
  <c r="O13" i="8"/>
  <c r="AV13" i="8" s="1"/>
  <c r="CC13" i="8" s="1"/>
  <c r="W13" i="8"/>
  <c r="BD13" i="8" s="1"/>
  <c r="CK13" i="8" s="1"/>
  <c r="G14" i="8"/>
  <c r="AN14" i="8" s="1"/>
  <c r="BU14" i="8" s="1"/>
  <c r="O14" i="8"/>
  <c r="W14" i="8"/>
  <c r="BD14" i="8" s="1"/>
  <c r="CK14" i="8" s="1"/>
  <c r="G15" i="8"/>
  <c r="AN15" i="8" s="1"/>
  <c r="BU15" i="8" s="1"/>
  <c r="O15" i="8"/>
  <c r="AV15" i="8" s="1"/>
  <c r="CC15" i="8" s="1"/>
  <c r="W15" i="8"/>
  <c r="BD15" i="8" s="1"/>
  <c r="CK15" i="8" s="1"/>
  <c r="G16" i="8"/>
  <c r="AN16" i="8" s="1"/>
  <c r="BU16" i="8" s="1"/>
  <c r="O16" i="8"/>
  <c r="AV16" i="8" s="1"/>
  <c r="CC16" i="8" s="1"/>
  <c r="W16" i="8"/>
  <c r="BD16" i="8" s="1"/>
  <c r="CK16" i="8" s="1"/>
  <c r="G17" i="8"/>
  <c r="AN17" i="8" s="1"/>
  <c r="BU17" i="8" s="1"/>
  <c r="O17" i="8"/>
  <c r="AV17" i="8" s="1"/>
  <c r="CC17" i="8" s="1"/>
  <c r="W17" i="8"/>
  <c r="BD17" i="8" s="1"/>
  <c r="CK17" i="8" s="1"/>
  <c r="G18" i="8"/>
  <c r="AN18" i="8" s="1"/>
  <c r="BU18" i="8" s="1"/>
  <c r="O18" i="8"/>
  <c r="AV18" i="8" s="1"/>
  <c r="CC18" i="8" s="1"/>
  <c r="W18" i="8"/>
  <c r="BD18" i="8" s="1"/>
  <c r="CK18" i="8" s="1"/>
  <c r="G19" i="8"/>
  <c r="AN19" i="8" s="1"/>
  <c r="BU19" i="8" s="1"/>
  <c r="O19" i="8"/>
  <c r="AV19" i="8" s="1"/>
  <c r="CC19" i="8" s="1"/>
  <c r="W19" i="8"/>
  <c r="BD19" i="8" s="1"/>
  <c r="CK19" i="8" s="1"/>
  <c r="G20" i="8"/>
  <c r="AN20" i="8" s="1"/>
  <c r="BU20" i="8" s="1"/>
  <c r="O20" i="8"/>
  <c r="AV20" i="8" s="1"/>
  <c r="CC20" i="8" s="1"/>
  <c r="W20" i="8"/>
  <c r="BD20" i="8" s="1"/>
  <c r="CK20" i="8" s="1"/>
  <c r="G21" i="8"/>
  <c r="AN21" i="8" s="1"/>
  <c r="BU21" i="8" s="1"/>
  <c r="O21" i="8"/>
  <c r="AV21" i="8" s="1"/>
  <c r="CC21" i="8" s="1"/>
  <c r="W21" i="8"/>
  <c r="BD21" i="8" s="1"/>
  <c r="CK21" i="8" s="1"/>
  <c r="G22" i="8"/>
  <c r="AN22" i="8" s="1"/>
  <c r="BU22" i="8" s="1"/>
  <c r="O22" i="8"/>
  <c r="AV22" i="8" s="1"/>
  <c r="CC22" i="8" s="1"/>
  <c r="S23" i="8"/>
  <c r="AZ23" i="8" s="1"/>
  <c r="CG23" i="8" s="1"/>
  <c r="AA24" i="8"/>
  <c r="BH24" i="8" s="1"/>
  <c r="CO24" i="8" s="1"/>
  <c r="K26" i="8"/>
  <c r="AR26" i="8" s="1"/>
  <c r="BY26" i="8" s="1"/>
  <c r="D3" i="8"/>
  <c r="H3" i="8"/>
  <c r="L3" i="8"/>
  <c r="P3" i="8"/>
  <c r="AW3" i="8" s="1"/>
  <c r="T3" i="8"/>
  <c r="X3" i="8"/>
  <c r="BE3" i="8" s="1"/>
  <c r="D4" i="8"/>
  <c r="H4" i="8"/>
  <c r="AO4" i="8" s="1"/>
  <c r="BV4" i="8" s="1"/>
  <c r="L4" i="8"/>
  <c r="AS4" i="8" s="1"/>
  <c r="BZ4" i="8" s="1"/>
  <c r="P4" i="8"/>
  <c r="AW4" i="8" s="1"/>
  <c r="CD4" i="8" s="1"/>
  <c r="T4" i="8"/>
  <c r="BA4" i="8" s="1"/>
  <c r="CH4" i="8" s="1"/>
  <c r="X4" i="8"/>
  <c r="BE4" i="8" s="1"/>
  <c r="CL4" i="8" s="1"/>
  <c r="D5" i="8"/>
  <c r="H5" i="8"/>
  <c r="AO5" i="8" s="1"/>
  <c r="BV5" i="8" s="1"/>
  <c r="L5" i="8"/>
  <c r="AS5" i="8" s="1"/>
  <c r="BZ5" i="8" s="1"/>
  <c r="P5" i="8"/>
  <c r="AW5" i="8" s="1"/>
  <c r="CD5" i="8" s="1"/>
  <c r="T5" i="8"/>
  <c r="BA5" i="8" s="1"/>
  <c r="CH5" i="8" s="1"/>
  <c r="X5" i="8"/>
  <c r="BE5" i="8" s="1"/>
  <c r="CL5" i="8" s="1"/>
  <c r="D6" i="8"/>
  <c r="H6" i="8"/>
  <c r="AO6" i="8" s="1"/>
  <c r="BV6" i="8" s="1"/>
  <c r="L6" i="8"/>
  <c r="AS6" i="8" s="1"/>
  <c r="BZ6" i="8" s="1"/>
  <c r="P6" i="8"/>
  <c r="AW6" i="8" s="1"/>
  <c r="CD6" i="8" s="1"/>
  <c r="T6" i="8"/>
  <c r="BA6" i="8" s="1"/>
  <c r="CH6" i="8" s="1"/>
  <c r="X6" i="8"/>
  <c r="BE6" i="8" s="1"/>
  <c r="CL6" i="8" s="1"/>
  <c r="D7" i="8"/>
  <c r="H7" i="8"/>
  <c r="AO7" i="8" s="1"/>
  <c r="BV7" i="8" s="1"/>
  <c r="L7" i="8"/>
  <c r="AS7" i="8" s="1"/>
  <c r="BZ7" i="8" s="1"/>
  <c r="P7" i="8"/>
  <c r="AW7" i="8" s="1"/>
  <c r="CD7" i="8" s="1"/>
  <c r="T7" i="8"/>
  <c r="X7" i="8"/>
  <c r="BE7" i="8" s="1"/>
  <c r="CL7" i="8" s="1"/>
  <c r="D8" i="8"/>
  <c r="H8" i="8"/>
  <c r="AO8" i="8" s="1"/>
  <c r="BV8" i="8" s="1"/>
  <c r="L8" i="8"/>
  <c r="AS8" i="8" s="1"/>
  <c r="BZ8" i="8" s="1"/>
  <c r="Q8" i="8"/>
  <c r="AX8" i="8" s="1"/>
  <c r="CE8" i="8" s="1"/>
  <c r="V8" i="8"/>
  <c r="BC8" i="8" s="1"/>
  <c r="CJ8" i="8" s="1"/>
  <c r="AA8" i="8"/>
  <c r="BH8" i="8" s="1"/>
  <c r="CO8" i="8" s="1"/>
  <c r="I9" i="8"/>
  <c r="N9" i="8"/>
  <c r="AU9" i="8" s="1"/>
  <c r="CB9" i="8" s="1"/>
  <c r="S9" i="8"/>
  <c r="AZ9" i="8" s="1"/>
  <c r="CG9" i="8" s="1"/>
  <c r="Y9" i="8"/>
  <c r="BF9" i="8" s="1"/>
  <c r="CM9" i="8" s="1"/>
  <c r="I10" i="8"/>
  <c r="Q10" i="8"/>
  <c r="AX10" i="8" s="1"/>
  <c r="CE10" i="8" s="1"/>
  <c r="Y10" i="8"/>
  <c r="BF10" i="8" s="1"/>
  <c r="CM10" i="8" s="1"/>
  <c r="I11" i="8"/>
  <c r="AP11" i="8" s="1"/>
  <c r="BW11" i="8" s="1"/>
  <c r="Q11" i="8"/>
  <c r="Y11" i="8"/>
  <c r="BF11" i="8" s="1"/>
  <c r="CM11" i="8" s="1"/>
  <c r="I12" i="8"/>
  <c r="AP12" i="8" s="1"/>
  <c r="BW12" i="8" s="1"/>
  <c r="Q12" i="8"/>
  <c r="AX12" i="8" s="1"/>
  <c r="CE12" i="8" s="1"/>
  <c r="Y12" i="8"/>
  <c r="I13" i="8"/>
  <c r="AP13" i="8" s="1"/>
  <c r="BW13" i="8" s="1"/>
  <c r="Q13" i="8"/>
  <c r="AX13" i="8" s="1"/>
  <c r="CE13" i="8" s="1"/>
  <c r="Y13" i="8"/>
  <c r="BF13" i="8" s="1"/>
  <c r="CM13" i="8" s="1"/>
  <c r="I14" i="8"/>
  <c r="Q14" i="8"/>
  <c r="AX14" i="8" s="1"/>
  <c r="CE14" i="8" s="1"/>
  <c r="Y14" i="8"/>
  <c r="BF14" i="8" s="1"/>
  <c r="CM14" i="8" s="1"/>
  <c r="I15" i="8"/>
  <c r="AP15" i="8" s="1"/>
  <c r="BW15" i="8" s="1"/>
  <c r="Q15" i="8"/>
  <c r="Y15" i="8"/>
  <c r="BF15" i="8" s="1"/>
  <c r="CM15" i="8" s="1"/>
  <c r="I16" i="8"/>
  <c r="AP16" i="8" s="1"/>
  <c r="BW16" i="8" s="1"/>
  <c r="Q16" i="8"/>
  <c r="AX16" i="8" s="1"/>
  <c r="CE16" i="8" s="1"/>
  <c r="Y16" i="8"/>
  <c r="I17" i="8"/>
  <c r="AP17" i="8" s="1"/>
  <c r="BW17" i="8" s="1"/>
  <c r="Q17" i="8"/>
  <c r="AX17" i="8" s="1"/>
  <c r="CE17" i="8" s="1"/>
  <c r="Y17" i="8"/>
  <c r="BF17" i="8" s="1"/>
  <c r="CM17" i="8" s="1"/>
  <c r="I18" i="8"/>
  <c r="Q18" i="8"/>
  <c r="AX18" i="8" s="1"/>
  <c r="CE18" i="8" s="1"/>
  <c r="Y18" i="8"/>
  <c r="BF18" i="8" s="1"/>
  <c r="CM18" i="8" s="1"/>
  <c r="I19" i="8"/>
  <c r="AP19" i="8" s="1"/>
  <c r="BW19" i="8" s="1"/>
  <c r="Q19" i="8"/>
  <c r="Y19" i="8"/>
  <c r="BF19" i="8" s="1"/>
  <c r="CM19" i="8" s="1"/>
  <c r="I20" i="8"/>
  <c r="AP20" i="8" s="1"/>
  <c r="BW20" i="8" s="1"/>
  <c r="Q20" i="8"/>
  <c r="AX20" i="8" s="1"/>
  <c r="CE20" i="8" s="1"/>
  <c r="Y20" i="8"/>
  <c r="I21" i="8"/>
  <c r="AP21" i="8" s="1"/>
  <c r="BW21" i="8" s="1"/>
  <c r="Q21" i="8"/>
  <c r="AX21" i="8" s="1"/>
  <c r="CE21" i="8" s="1"/>
  <c r="Y21" i="8"/>
  <c r="BF21" i="8" s="1"/>
  <c r="CM21" i="8" s="1"/>
  <c r="I22" i="8"/>
  <c r="S22" i="8"/>
  <c r="AZ22" i="8" s="1"/>
  <c r="CG22" i="8" s="1"/>
  <c r="AA23" i="8"/>
  <c r="BH23" i="8" s="1"/>
  <c r="CO23" i="8" s="1"/>
  <c r="K25" i="8"/>
  <c r="AR25" i="8" s="1"/>
  <c r="BY25" i="8" s="1"/>
  <c r="S26" i="8"/>
  <c r="AZ26" i="8" s="1"/>
  <c r="CG26" i="8" s="1"/>
  <c r="Z45" i="8"/>
  <c r="V45" i="8"/>
  <c r="R45" i="8"/>
  <c r="N45" i="8"/>
  <c r="J45" i="8"/>
  <c r="F45" i="8"/>
  <c r="Y45" i="8"/>
  <c r="U45" i="8"/>
  <c r="Q45" i="8"/>
  <c r="M45" i="8"/>
  <c r="I45" i="8"/>
  <c r="E45" i="8"/>
  <c r="X45" i="8"/>
  <c r="T45" i="8"/>
  <c r="P45" i="8"/>
  <c r="L45" i="8"/>
  <c r="H45" i="8"/>
  <c r="D45" i="8"/>
  <c r="S45" i="8"/>
  <c r="G45" i="8"/>
  <c r="W45" i="8"/>
  <c r="G32" i="8"/>
  <c r="AN32" i="8" s="1"/>
  <c r="BU32" i="8" s="1"/>
  <c r="K32" i="8"/>
  <c r="AR32" i="8" s="1"/>
  <c r="BY32" i="8" s="1"/>
  <c r="O32" i="8"/>
  <c r="S32" i="8"/>
  <c r="AZ32" i="8" s="1"/>
  <c r="CG32" i="8" s="1"/>
  <c r="W32" i="8"/>
  <c r="BD32" i="8" s="1"/>
  <c r="CK32" i="8" s="1"/>
  <c r="AA32" i="8"/>
  <c r="BH32" i="8" s="1"/>
  <c r="CO32" i="8" s="1"/>
  <c r="G38" i="8"/>
  <c r="K38" i="8"/>
  <c r="AR38" i="8" s="1"/>
  <c r="O38" i="8"/>
  <c r="AV38" i="8" s="1"/>
  <c r="S38" i="8"/>
  <c r="AZ38" i="8" s="1"/>
  <c r="W38" i="8"/>
  <c r="F39" i="8"/>
  <c r="AM39" i="8" s="1"/>
  <c r="BT39" i="8" s="1"/>
  <c r="J39" i="8"/>
  <c r="AQ39" i="8" s="1"/>
  <c r="BX39" i="8" s="1"/>
  <c r="N39" i="8"/>
  <c r="AU39" i="8" s="1"/>
  <c r="CB39" i="8" s="1"/>
  <c r="R39" i="8"/>
  <c r="V39" i="8"/>
  <c r="BC39" i="8" s="1"/>
  <c r="CJ39" i="8" s="1"/>
  <c r="Z39" i="8"/>
  <c r="BG39" i="8" s="1"/>
  <c r="CN39" i="8" s="1"/>
  <c r="E40" i="8"/>
  <c r="AL40" i="8" s="1"/>
  <c r="BS40" i="8" s="1"/>
  <c r="I40" i="8"/>
  <c r="AP40" i="8" s="1"/>
  <c r="BW40" i="8" s="1"/>
  <c r="M40" i="8"/>
  <c r="AT40" i="8" s="1"/>
  <c r="CA40" i="8" s="1"/>
  <c r="Q40" i="8"/>
  <c r="AX40" i="8" s="1"/>
  <c r="CE40" i="8" s="1"/>
  <c r="U40" i="8"/>
  <c r="BB40" i="8" s="1"/>
  <c r="CI40" i="8" s="1"/>
  <c r="Y40" i="8"/>
  <c r="BF40" i="8" s="1"/>
  <c r="CM40" i="8" s="1"/>
  <c r="BU45" i="8"/>
  <c r="BY45" i="8"/>
  <c r="CC45" i="8"/>
  <c r="CG45" i="8"/>
  <c r="CK45" i="8"/>
  <c r="CO45" i="8"/>
  <c r="BU46" i="8"/>
  <c r="BY46" i="8"/>
  <c r="CC46" i="8"/>
  <c r="CG46" i="8"/>
  <c r="CK46" i="8"/>
  <c r="CO46" i="8"/>
  <c r="BU47" i="8"/>
  <c r="BY47" i="8"/>
  <c r="CC47" i="8"/>
  <c r="CG47" i="8"/>
  <c r="CK47" i="8"/>
  <c r="CO47" i="8"/>
  <c r="BU48" i="8"/>
  <c r="BY48" i="8"/>
  <c r="CC48" i="8"/>
  <c r="CG48" i="8"/>
  <c r="CK48" i="8"/>
  <c r="CO48" i="8"/>
  <c r="CR45" i="8"/>
  <c r="CR46" i="8"/>
  <c r="CR47" i="8"/>
  <c r="CR48" i="8"/>
  <c r="CT46" i="8"/>
  <c r="D32" i="8"/>
  <c r="AK32" i="8" s="1"/>
  <c r="BR32" i="8" s="1"/>
  <c r="H32" i="8"/>
  <c r="AO32" i="8" s="1"/>
  <c r="BV32" i="8" s="1"/>
  <c r="L32" i="8"/>
  <c r="P32" i="8"/>
  <c r="AW32" i="8" s="1"/>
  <c r="CD32" i="8" s="1"/>
  <c r="T32" i="8"/>
  <c r="BA32" i="8" s="1"/>
  <c r="CH32" i="8" s="1"/>
  <c r="X32" i="8"/>
  <c r="BE32" i="8" s="1"/>
  <c r="CL32" i="8" s="1"/>
  <c r="G39" i="8"/>
  <c r="K39" i="8"/>
  <c r="AR39" i="8" s="1"/>
  <c r="BY39" i="8" s="1"/>
  <c r="O39" i="8"/>
  <c r="AV39" i="8" s="1"/>
  <c r="CC39" i="8" s="1"/>
  <c r="S39" i="8"/>
  <c r="AZ39" i="8" s="1"/>
  <c r="CG39" i="8" s="1"/>
  <c r="W39" i="8"/>
  <c r="F40" i="8"/>
  <c r="AM40" i="8" s="1"/>
  <c r="J40" i="8"/>
  <c r="AQ40" i="8" s="1"/>
  <c r="BX40" i="8" s="1"/>
  <c r="N40" i="8"/>
  <c r="AU40" i="8" s="1"/>
  <c r="CB40" i="8" s="1"/>
  <c r="R40" i="8"/>
  <c r="AY40" i="8" s="1"/>
  <c r="CF40" i="8" s="1"/>
  <c r="V40" i="8"/>
  <c r="BC40" i="8" s="1"/>
  <c r="CJ40" i="8" s="1"/>
  <c r="Z40" i="8"/>
  <c r="BG40" i="8" s="1"/>
  <c r="CN40" i="8" s="1"/>
  <c r="BR48" i="8"/>
  <c r="BV48" i="8"/>
  <c r="BZ48" i="8"/>
  <c r="CD48" i="8"/>
  <c r="CH48" i="8"/>
  <c r="CL48" i="8"/>
  <c r="CS45" i="8"/>
  <c r="CS46" i="8"/>
  <c r="CS47" i="8"/>
  <c r="CT47" i="8"/>
  <c r="E32" i="8"/>
  <c r="AL32" i="8" s="1"/>
  <c r="BS32" i="8" s="1"/>
  <c r="I32" i="8"/>
  <c r="AP32" i="8" s="1"/>
  <c r="BW32" i="8" s="1"/>
  <c r="M32" i="8"/>
  <c r="AT32" i="8" s="1"/>
  <c r="CA32" i="8" s="1"/>
  <c r="Q32" i="8"/>
  <c r="AX32" i="8" s="1"/>
  <c r="CE32" i="8" s="1"/>
  <c r="U32" i="8"/>
  <c r="BB32" i="8" s="1"/>
  <c r="CI32" i="8" s="1"/>
  <c r="G40" i="8"/>
  <c r="AN40" i="8" s="1"/>
  <c r="BU40" i="8" s="1"/>
  <c r="K40" i="8"/>
  <c r="AR40" i="8" s="1"/>
  <c r="BY40" i="8" s="1"/>
  <c r="O40" i="8"/>
  <c r="S40" i="8"/>
  <c r="AZ40" i="8" s="1"/>
  <c r="CG40" i="8" s="1"/>
  <c r="W40" i="8"/>
  <c r="BD40" i="8" s="1"/>
  <c r="CK40" i="8" s="1"/>
  <c r="CE48" i="8"/>
  <c r="CI48" i="8"/>
  <c r="AO3" i="8"/>
  <c r="AZ8" i="8"/>
  <c r="CG8" i="8" s="1"/>
  <c r="BH9" i="8"/>
  <c r="CO9" i="8" s="1"/>
  <c r="AZ10" i="8"/>
  <c r="CG10" i="8" s="1"/>
  <c r="AR11" i="8"/>
  <c r="BY11" i="8" s="1"/>
  <c r="AZ12" i="8"/>
  <c r="CG12" i="8" s="1"/>
  <c r="AR13" i="8"/>
  <c r="BY13" i="8" s="1"/>
  <c r="BH13" i="8"/>
  <c r="CO13" i="8" s="1"/>
  <c r="AZ14" i="8"/>
  <c r="CG14" i="8" s="1"/>
  <c r="AR15" i="8"/>
  <c r="BY15" i="8" s="1"/>
  <c r="AZ16" i="8"/>
  <c r="CG16" i="8" s="1"/>
  <c r="BH17" i="8"/>
  <c r="CO17" i="8" s="1"/>
  <c r="AR19" i="8"/>
  <c r="BY19" i="8" s="1"/>
  <c r="AZ20" i="8"/>
  <c r="CG20" i="8" s="1"/>
  <c r="BH21" i="8"/>
  <c r="CO21" i="8" s="1"/>
  <c r="AR23" i="8"/>
  <c r="BY23" i="8" s="1"/>
  <c r="BA7" i="8"/>
  <c r="CH7" i="8" s="1"/>
  <c r="BA9" i="8"/>
  <c r="CH9" i="8" s="1"/>
  <c r="AS10" i="8"/>
  <c r="BZ10" i="8" s="1"/>
  <c r="BA11" i="8"/>
  <c r="CH11" i="8" s="1"/>
  <c r="AS12" i="8"/>
  <c r="BZ12" i="8" s="1"/>
  <c r="BA13" i="8"/>
  <c r="CH13" i="8" s="1"/>
  <c r="AS14" i="8"/>
  <c r="BZ14" i="8" s="1"/>
  <c r="BD22" i="8"/>
  <c r="CK22" i="8" s="1"/>
  <c r="BH26" i="8"/>
  <c r="CO26" i="8" s="1"/>
  <c r="BH25" i="8"/>
  <c r="CO25" i="8" s="1"/>
  <c r="AZ25" i="8"/>
  <c r="CG25" i="8" s="1"/>
  <c r="AV25" i="8"/>
  <c r="CC25" i="8" s="1"/>
  <c r="AV24" i="8"/>
  <c r="CC24" i="8" s="1"/>
  <c r="AR24" i="8"/>
  <c r="BY24" i="8" s="1"/>
  <c r="BG23" i="8"/>
  <c r="CN23" i="8" s="1"/>
  <c r="AQ23" i="8"/>
  <c r="BX23" i="8" s="1"/>
  <c r="AY22" i="8"/>
  <c r="CF22" i="8" s="1"/>
  <c r="BG21" i="8"/>
  <c r="CN21" i="8" s="1"/>
  <c r="AQ21" i="8"/>
  <c r="BX21" i="8" s="1"/>
  <c r="AY20" i="8"/>
  <c r="CF20" i="8" s="1"/>
  <c r="AU20" i="8"/>
  <c r="CB20" i="8" s="1"/>
  <c r="BG19" i="8"/>
  <c r="CN19" i="8" s="1"/>
  <c r="AQ19" i="8"/>
  <c r="BX19" i="8" s="1"/>
  <c r="AY18" i="8"/>
  <c r="CF18" i="8" s="1"/>
  <c r="BG17" i="8"/>
  <c r="CN17" i="8" s="1"/>
  <c r="AQ17" i="8"/>
  <c r="BX17" i="8" s="1"/>
  <c r="AY16" i="8"/>
  <c r="CF16" i="8" s="1"/>
  <c r="BG15" i="8"/>
  <c r="CN15" i="8" s="1"/>
  <c r="AQ15" i="8"/>
  <c r="BX15" i="8" s="1"/>
  <c r="AY14" i="8"/>
  <c r="CF14" i="8" s="1"/>
  <c r="BG13" i="8"/>
  <c r="CN13" i="8" s="1"/>
  <c r="AQ13" i="8"/>
  <c r="BX13" i="8" s="1"/>
  <c r="AY12" i="8"/>
  <c r="CF12" i="8" s="1"/>
  <c r="BG11" i="8"/>
  <c r="CN11" i="8" s="1"/>
  <c r="AQ11" i="8"/>
  <c r="BX11" i="8" s="1"/>
  <c r="AY10" i="8"/>
  <c r="CF10" i="8" s="1"/>
  <c r="BG9" i="8"/>
  <c r="CN9" i="8" s="1"/>
  <c r="AQ9" i="8"/>
  <c r="BX9" i="8" s="1"/>
  <c r="AY8" i="8"/>
  <c r="CF8" i="8" s="1"/>
  <c r="BG7" i="8"/>
  <c r="CN7" i="8" s="1"/>
  <c r="AQ7" i="8"/>
  <c r="BX7" i="8" s="1"/>
  <c r="AY6" i="8"/>
  <c r="CF6" i="8" s="1"/>
  <c r="AU6" i="8"/>
  <c r="CB6" i="8" s="1"/>
  <c r="BG5" i="8"/>
  <c r="CN5" i="8" s="1"/>
  <c r="AQ5" i="8"/>
  <c r="BX5" i="8" s="1"/>
  <c r="AM5" i="8"/>
  <c r="BT5" i="8" s="1"/>
  <c r="AY4" i="8"/>
  <c r="CF4" i="8" s="1"/>
  <c r="BB23" i="8"/>
  <c r="CI23" i="8" s="1"/>
  <c r="AL23" i="8"/>
  <c r="BS23" i="8" s="1"/>
  <c r="AT22" i="8"/>
  <c r="CA22" i="8" s="1"/>
  <c r="AP22" i="8"/>
  <c r="BW22" i="8" s="1"/>
  <c r="AT21" i="8"/>
  <c r="CA21" i="8" s="1"/>
  <c r="AL21" i="8"/>
  <c r="BS21" i="8" s="1"/>
  <c r="BF20" i="8"/>
  <c r="CM20" i="8" s="1"/>
  <c r="AL20" i="8"/>
  <c r="BS20" i="8" s="1"/>
  <c r="AX19" i="8"/>
  <c r="CE19" i="8" s="1"/>
  <c r="BB18" i="8"/>
  <c r="CI18" i="8" s="1"/>
  <c r="AP18" i="8"/>
  <c r="BW18" i="8" s="1"/>
  <c r="AT17" i="8"/>
  <c r="CA17" i="8" s="1"/>
  <c r="BF16" i="8"/>
  <c r="CM16" i="8" s="1"/>
  <c r="AL16" i="8"/>
  <c r="BS16" i="8" s="1"/>
  <c r="AX15" i="8"/>
  <c r="CE15" i="8" s="1"/>
  <c r="BB14" i="8"/>
  <c r="CI14" i="8" s="1"/>
  <c r="AP14" i="8"/>
  <c r="BW14" i="8" s="1"/>
  <c r="AT13" i="8"/>
  <c r="CA13" i="8" s="1"/>
  <c r="BF12" i="8"/>
  <c r="CM12" i="8" s="1"/>
  <c r="AL12" i="8"/>
  <c r="BS12" i="8" s="1"/>
  <c r="AX11" i="8"/>
  <c r="CE11" i="8" s="1"/>
  <c r="AL11" i="8"/>
  <c r="BS11" i="8" s="1"/>
  <c r="BB10" i="8"/>
  <c r="CI10" i="8" s="1"/>
  <c r="AP10" i="8"/>
  <c r="BW10" i="8" s="1"/>
  <c r="AX9" i="8"/>
  <c r="CE9" i="8" s="1"/>
  <c r="AT9" i="8"/>
  <c r="CA9" i="8" s="1"/>
  <c r="AP9" i="8"/>
  <c r="BW9" i="8" s="1"/>
  <c r="AL9" i="8"/>
  <c r="BS9" i="8" s="1"/>
  <c r="AT8" i="8"/>
  <c r="CA8" i="8" s="1"/>
  <c r="AP8" i="8"/>
  <c r="BW8" i="8" s="1"/>
  <c r="AL8" i="8"/>
  <c r="BS8" i="8" s="1"/>
  <c r="AX7" i="8"/>
  <c r="CE7" i="8" s="1"/>
  <c r="AT7" i="8"/>
  <c r="CA7" i="8" s="1"/>
  <c r="AP7" i="8"/>
  <c r="BW7" i="8" s="1"/>
  <c r="AL7" i="8"/>
  <c r="BS7" i="8" s="1"/>
  <c r="BB6" i="8"/>
  <c r="CI6" i="8" s="1"/>
  <c r="AX6" i="8"/>
  <c r="CE6" i="8" s="1"/>
  <c r="AT6" i="8"/>
  <c r="CA6" i="8" s="1"/>
  <c r="AP6" i="8"/>
  <c r="BW6" i="8" s="1"/>
  <c r="AL6" i="8"/>
  <c r="BS6" i="8" s="1"/>
  <c r="BF5" i="8"/>
  <c r="CM5" i="8" s="1"/>
  <c r="BB5" i="8"/>
  <c r="CI5" i="8" s="1"/>
  <c r="AX5" i="8"/>
  <c r="CE5" i="8" s="1"/>
  <c r="AT5" i="8"/>
  <c r="CA5" i="8" s="1"/>
  <c r="BF4" i="8"/>
  <c r="CM4" i="8" s="1"/>
  <c r="BB4" i="8"/>
  <c r="CI4" i="8" s="1"/>
  <c r="AX4" i="8"/>
  <c r="CE4" i="8" s="1"/>
  <c r="AT4" i="8"/>
  <c r="CA4" i="8" s="1"/>
  <c r="AL4" i="8"/>
  <c r="BS4" i="8" s="1"/>
  <c r="BE26" i="8"/>
  <c r="CL26" i="8" s="1"/>
  <c r="AY26" i="8"/>
  <c r="CF26" i="8" s="1"/>
  <c r="AT26" i="8"/>
  <c r="CA26" i="8" s="1"/>
  <c r="AO26" i="8"/>
  <c r="BV26" i="8" s="1"/>
  <c r="BG25" i="8"/>
  <c r="CN25" i="8" s="1"/>
  <c r="BB25" i="8"/>
  <c r="CI25" i="8" s="1"/>
  <c r="AW25" i="8"/>
  <c r="CD25" i="8" s="1"/>
  <c r="AQ25" i="8"/>
  <c r="BX25" i="8" s="1"/>
  <c r="AL25" i="8"/>
  <c r="BS25" i="8" s="1"/>
  <c r="BE24" i="8"/>
  <c r="CL24" i="8" s="1"/>
  <c r="AY24" i="8"/>
  <c r="CF24" i="8" s="1"/>
  <c r="AT24" i="8"/>
  <c r="CA24" i="8" s="1"/>
  <c r="AO24" i="8"/>
  <c r="BV24" i="8" s="1"/>
  <c r="AW23" i="8"/>
  <c r="CD23" i="8" s="1"/>
  <c r="BE22" i="8"/>
  <c r="CL22" i="8" s="1"/>
  <c r="AS22" i="8"/>
  <c r="BZ22" i="8" s="1"/>
  <c r="BA21" i="8"/>
  <c r="CH21" i="8" s="1"/>
  <c r="AS20" i="8"/>
  <c r="BZ20" i="8" s="1"/>
  <c r="BA19" i="8"/>
  <c r="CH19" i="8" s="1"/>
  <c r="AS18" i="8"/>
  <c r="BZ18" i="8" s="1"/>
  <c r="BA17" i="8"/>
  <c r="CH17" i="8" s="1"/>
  <c r="AS16" i="8"/>
  <c r="BZ16" i="8" s="1"/>
  <c r="BA15" i="8"/>
  <c r="CH15" i="8" s="1"/>
  <c r="AR10" i="8"/>
  <c r="BY10" i="8" s="1"/>
  <c r="BH10" i="8"/>
  <c r="CO10" i="8" s="1"/>
  <c r="AR12" i="8"/>
  <c r="BY12" i="8" s="1"/>
  <c r="BH12" i="8"/>
  <c r="CO12" i="8" s="1"/>
  <c r="AZ13" i="8"/>
  <c r="CG13" i="8" s="1"/>
  <c r="AR14" i="8"/>
  <c r="BY14" i="8" s="1"/>
  <c r="BH14" i="8"/>
  <c r="CO14" i="8" s="1"/>
  <c r="BH15" i="8"/>
  <c r="CO15" i="8" s="1"/>
  <c r="AZ18" i="8"/>
  <c r="CG18" i="8" s="1"/>
  <c r="BH19" i="8"/>
  <c r="CO19" i="8" s="1"/>
  <c r="AR21" i="8"/>
  <c r="BY21" i="8" s="1"/>
  <c r="AV4" i="8"/>
  <c r="CC4" i="8" s="1"/>
  <c r="AN5" i="8"/>
  <c r="BU5" i="8" s="1"/>
  <c r="BD5" i="8"/>
  <c r="CK5" i="8" s="1"/>
  <c r="AV6" i="8"/>
  <c r="CC6" i="8" s="1"/>
  <c r="AN7" i="8"/>
  <c r="BU7" i="8" s="1"/>
  <c r="BD7" i="8"/>
  <c r="CK7" i="8" s="1"/>
  <c r="AV8" i="8"/>
  <c r="CC8" i="8" s="1"/>
  <c r="BD8" i="8"/>
  <c r="CK8" i="8" s="1"/>
  <c r="AV9" i="8"/>
  <c r="CC9" i="8" s="1"/>
  <c r="AV10" i="8"/>
  <c r="CC10" i="8" s="1"/>
  <c r="BD11" i="8"/>
  <c r="CK11" i="8" s="1"/>
  <c r="AN13" i="8"/>
  <c r="BU13" i="8" s="1"/>
  <c r="AV14" i="8"/>
  <c r="CC14" i="8" s="1"/>
  <c r="AZ15" i="8"/>
  <c r="CG15" i="8" s="1"/>
  <c r="AR16" i="8"/>
  <c r="BY16" i="8" s="1"/>
  <c r="AZ17" i="8"/>
  <c r="CG17" i="8" s="1"/>
  <c r="AR18" i="8"/>
  <c r="BY18" i="8" s="1"/>
  <c r="BH18" i="8"/>
  <c r="CO18" i="8" s="1"/>
  <c r="AZ19" i="8"/>
  <c r="CG19" i="8" s="1"/>
  <c r="BH20" i="8"/>
  <c r="CO20" i="8" s="1"/>
  <c r="AZ21" i="8"/>
  <c r="CG21" i="8" s="1"/>
  <c r="V37" i="8"/>
  <c r="BC37" i="8" s="1"/>
  <c r="CJ37" i="8" s="1"/>
  <c r="AV32" i="8"/>
  <c r="CC32" i="8" s="1"/>
  <c r="S34" i="8"/>
  <c r="AZ34" i="8" s="1"/>
  <c r="CG34" i="8" s="1"/>
  <c r="BF39" i="8"/>
  <c r="CM39" i="8" s="1"/>
  <c r="BB39" i="8"/>
  <c r="CI39" i="8" s="1"/>
  <c r="AX39" i="8"/>
  <c r="CE39" i="8" s="1"/>
  <c r="AT39" i="8"/>
  <c r="CA39" i="8" s="1"/>
  <c r="AP39" i="8"/>
  <c r="BW39" i="8" s="1"/>
  <c r="BD39" i="8"/>
  <c r="CK39" i="8" s="1"/>
  <c r="AY39" i="8"/>
  <c r="CF39" i="8" s="1"/>
  <c r="AS39" i="8"/>
  <c r="BZ39" i="8" s="1"/>
  <c r="AN39" i="8"/>
  <c r="BU39" i="8" s="1"/>
  <c r="BH39" i="8"/>
  <c r="CO39" i="8" s="1"/>
  <c r="AW39" i="8"/>
  <c r="CD39" i="8" s="1"/>
  <c r="BE39" i="8"/>
  <c r="CL39" i="8" s="1"/>
  <c r="AS32" i="8"/>
  <c r="BZ32" i="8" s="1"/>
  <c r="T35" i="8"/>
  <c r="BA35" i="8" s="1"/>
  <c r="CH35" i="8" s="1"/>
  <c r="AK39" i="8"/>
  <c r="BR39" i="8" s="1"/>
  <c r="AK36" i="8"/>
  <c r="BR36" i="8" s="1"/>
  <c r="AN38" i="8"/>
  <c r="BD38" i="8"/>
  <c r="BH38" i="8"/>
  <c r="AK38" i="8"/>
  <c r="AO38" i="8"/>
  <c r="AS38" i="8"/>
  <c r="BA38" i="8"/>
  <c r="AV40" i="8"/>
  <c r="CC40" i="8" s="1"/>
  <c r="BH40" i="8"/>
  <c r="CO40" i="8" s="1"/>
  <c r="AK40" i="8"/>
  <c r="BR40" i="8" s="1"/>
  <c r="AO40" i="8"/>
  <c r="BV40" i="8" s="1"/>
  <c r="AW40" i="8"/>
  <c r="CD40" i="8" s="1"/>
  <c r="AA26" i="7"/>
  <c r="BH26" i="7" s="1"/>
  <c r="CO26" i="7" s="1"/>
  <c r="W26" i="7"/>
  <c r="S26" i="7"/>
  <c r="AZ26" i="7" s="1"/>
  <c r="CG26" i="7" s="1"/>
  <c r="O26" i="7"/>
  <c r="AV26" i="7" s="1"/>
  <c r="CC26" i="7" s="1"/>
  <c r="K26" i="7"/>
  <c r="AR26" i="7" s="1"/>
  <c r="BY26" i="7" s="1"/>
  <c r="G26" i="7"/>
  <c r="AN26" i="7" s="1"/>
  <c r="BU26" i="7" s="1"/>
  <c r="AA25" i="7"/>
  <c r="BH25" i="7" s="1"/>
  <c r="CO25" i="7" s="1"/>
  <c r="W25" i="7"/>
  <c r="BD25" i="7" s="1"/>
  <c r="CK25" i="7" s="1"/>
  <c r="S25" i="7"/>
  <c r="AZ25" i="7" s="1"/>
  <c r="CG25" i="7" s="1"/>
  <c r="O25" i="7"/>
  <c r="AV25" i="7" s="1"/>
  <c r="CC25" i="7" s="1"/>
  <c r="K25" i="7"/>
  <c r="AR25" i="7" s="1"/>
  <c r="BY25" i="7" s="1"/>
  <c r="G25" i="7"/>
  <c r="AN25" i="7" s="1"/>
  <c r="BU25" i="7" s="1"/>
  <c r="AA24" i="7"/>
  <c r="BH24" i="7" s="1"/>
  <c r="CO24" i="7" s="1"/>
  <c r="W24" i="7"/>
  <c r="BD24" i="7" s="1"/>
  <c r="CK24" i="7" s="1"/>
  <c r="S24" i="7"/>
  <c r="AZ24" i="7" s="1"/>
  <c r="CG24" i="7" s="1"/>
  <c r="O24" i="7"/>
  <c r="AV24" i="7" s="1"/>
  <c r="CC24" i="7" s="1"/>
  <c r="K24" i="7"/>
  <c r="AR24" i="7" s="1"/>
  <c r="BY24" i="7" s="1"/>
  <c r="G24" i="7"/>
  <c r="AN24" i="7" s="1"/>
  <c r="BU24" i="7" s="1"/>
  <c r="AA23" i="7"/>
  <c r="BH23" i="7" s="1"/>
  <c r="CO23" i="7" s="1"/>
  <c r="W23" i="7"/>
  <c r="BD23" i="7" s="1"/>
  <c r="CK23" i="7" s="1"/>
  <c r="S23" i="7"/>
  <c r="AZ23" i="7" s="1"/>
  <c r="CG23" i="7" s="1"/>
  <c r="O23" i="7"/>
  <c r="K23" i="7"/>
  <c r="AR23" i="7" s="1"/>
  <c r="BY23" i="7" s="1"/>
  <c r="G23" i="7"/>
  <c r="AN23" i="7" s="1"/>
  <c r="BU23" i="7" s="1"/>
  <c r="AA22" i="7"/>
  <c r="BH22" i="7" s="1"/>
  <c r="CO22" i="7" s="1"/>
  <c r="W22" i="7"/>
  <c r="BD22" i="7" s="1"/>
  <c r="CK22" i="7" s="1"/>
  <c r="S22" i="7"/>
  <c r="AZ22" i="7" s="1"/>
  <c r="CG22" i="7" s="1"/>
  <c r="O22" i="7"/>
  <c r="AV22" i="7" s="1"/>
  <c r="CC22" i="7" s="1"/>
  <c r="K22" i="7"/>
  <c r="AR22" i="7" s="1"/>
  <c r="BY22" i="7" s="1"/>
  <c r="G22" i="7"/>
  <c r="AN22" i="7" s="1"/>
  <c r="BU22" i="7" s="1"/>
  <c r="AA21" i="7"/>
  <c r="BH21" i="7" s="1"/>
  <c r="CO21" i="7" s="1"/>
  <c r="W21" i="7"/>
  <c r="S21" i="7"/>
  <c r="AZ21" i="7" s="1"/>
  <c r="CG21" i="7" s="1"/>
  <c r="O21" i="7"/>
  <c r="AV21" i="7" s="1"/>
  <c r="CC21" i="7" s="1"/>
  <c r="K21" i="7"/>
  <c r="AR21" i="7" s="1"/>
  <c r="BY21" i="7" s="1"/>
  <c r="G21" i="7"/>
  <c r="AN21" i="7" s="1"/>
  <c r="BU21" i="7" s="1"/>
  <c r="AA20" i="7"/>
  <c r="BH20" i="7" s="1"/>
  <c r="CO20" i="7" s="1"/>
  <c r="W20" i="7"/>
  <c r="BD20" i="7" s="1"/>
  <c r="CK20" i="7" s="1"/>
  <c r="S20" i="7"/>
  <c r="AZ20" i="7" s="1"/>
  <c r="CG20" i="7" s="1"/>
  <c r="O20" i="7"/>
  <c r="AV20" i="7" s="1"/>
  <c r="CC20" i="7" s="1"/>
  <c r="K20" i="7"/>
  <c r="AR20" i="7" s="1"/>
  <c r="BY20" i="7" s="1"/>
  <c r="G20" i="7"/>
  <c r="AN20" i="7" s="1"/>
  <c r="BU20" i="7" s="1"/>
  <c r="AA19" i="7"/>
  <c r="W19" i="7"/>
  <c r="BD19" i="7" s="1"/>
  <c r="CK19" i="7" s="1"/>
  <c r="S19" i="7"/>
  <c r="AZ19" i="7" s="1"/>
  <c r="CG19" i="7" s="1"/>
  <c r="O19" i="7"/>
  <c r="AV19" i="7" s="1"/>
  <c r="CC19" i="7" s="1"/>
  <c r="K19" i="7"/>
  <c r="AR19" i="7" s="1"/>
  <c r="BY19" i="7" s="1"/>
  <c r="G19" i="7"/>
  <c r="AN19" i="7" s="1"/>
  <c r="BU19" i="7" s="1"/>
  <c r="AA18" i="7"/>
  <c r="BH18" i="7" s="1"/>
  <c r="CO18" i="7" s="1"/>
  <c r="W18" i="7"/>
  <c r="Z26" i="7"/>
  <c r="BG26" i="7" s="1"/>
  <c r="CN26" i="7" s="1"/>
  <c r="U26" i="7"/>
  <c r="BB26" i="7" s="1"/>
  <c r="CI26" i="7" s="1"/>
  <c r="P26" i="7"/>
  <c r="AW26" i="7" s="1"/>
  <c r="CD26" i="7" s="1"/>
  <c r="J26" i="7"/>
  <c r="AQ26" i="7" s="1"/>
  <c r="BX26" i="7" s="1"/>
  <c r="E26" i="7"/>
  <c r="AL26" i="7" s="1"/>
  <c r="BS26" i="7" s="1"/>
  <c r="X25" i="7"/>
  <c r="BE25" i="7" s="1"/>
  <c r="CL25" i="7" s="1"/>
  <c r="R25" i="7"/>
  <c r="AY25" i="7" s="1"/>
  <c r="CF25" i="7" s="1"/>
  <c r="M25" i="7"/>
  <c r="AT25" i="7" s="1"/>
  <c r="CA25" i="7" s="1"/>
  <c r="H25" i="7"/>
  <c r="AO25" i="7" s="1"/>
  <c r="BV25" i="7" s="1"/>
  <c r="Z24" i="7"/>
  <c r="BG24" i="7" s="1"/>
  <c r="CN24" i="7" s="1"/>
  <c r="U24" i="7"/>
  <c r="BB24" i="7" s="1"/>
  <c r="CI24" i="7" s="1"/>
  <c r="P24" i="7"/>
  <c r="J24" i="7"/>
  <c r="AQ24" i="7" s="1"/>
  <c r="BX24" i="7" s="1"/>
  <c r="E24" i="7"/>
  <c r="AL24" i="7" s="1"/>
  <c r="BS24" i="7" s="1"/>
  <c r="X23" i="7"/>
  <c r="BE23" i="7" s="1"/>
  <c r="CL23" i="7" s="1"/>
  <c r="R23" i="7"/>
  <c r="AY23" i="7" s="1"/>
  <c r="CF23" i="7" s="1"/>
  <c r="M23" i="7"/>
  <c r="H23" i="7"/>
  <c r="AO23" i="7" s="1"/>
  <c r="BV23" i="7" s="1"/>
  <c r="Z22" i="7"/>
  <c r="BG22" i="7" s="1"/>
  <c r="CN22" i="7" s="1"/>
  <c r="U22" i="7"/>
  <c r="BB22" i="7" s="1"/>
  <c r="CI22" i="7" s="1"/>
  <c r="P22" i="7"/>
  <c r="AW22" i="7" s="1"/>
  <c r="CD22" i="7" s="1"/>
  <c r="J22" i="7"/>
  <c r="AQ22" i="7" s="1"/>
  <c r="BX22" i="7" s="1"/>
  <c r="E22" i="7"/>
  <c r="AL22" i="7" s="1"/>
  <c r="BS22" i="7" s="1"/>
  <c r="X21" i="7"/>
  <c r="BE21" i="7" s="1"/>
  <c r="CL21" i="7" s="1"/>
  <c r="R21" i="7"/>
  <c r="AY21" i="7" s="1"/>
  <c r="CF21" i="7" s="1"/>
  <c r="M21" i="7"/>
  <c r="AT21" i="7" s="1"/>
  <c r="CA21" i="7" s="1"/>
  <c r="H21" i="7"/>
  <c r="AO21" i="7" s="1"/>
  <c r="BV21" i="7" s="1"/>
  <c r="Z20" i="7"/>
  <c r="BG20" i="7" s="1"/>
  <c r="CN20" i="7" s="1"/>
  <c r="U20" i="7"/>
  <c r="BB20" i="7" s="1"/>
  <c r="CI20" i="7" s="1"/>
  <c r="P20" i="7"/>
  <c r="AW20" i="7" s="1"/>
  <c r="CD20" i="7" s="1"/>
  <c r="J20" i="7"/>
  <c r="AQ20" i="7" s="1"/>
  <c r="BX20" i="7" s="1"/>
  <c r="E20" i="7"/>
  <c r="AL20" i="7" s="1"/>
  <c r="BS20" i="7" s="1"/>
  <c r="X19" i="7"/>
  <c r="BE19" i="7" s="1"/>
  <c r="CL19" i="7" s="1"/>
  <c r="R19" i="7"/>
  <c r="AY19" i="7" s="1"/>
  <c r="CF19" i="7" s="1"/>
  <c r="M19" i="7"/>
  <c r="AT19" i="7" s="1"/>
  <c r="CA19" i="7" s="1"/>
  <c r="H19" i="7"/>
  <c r="AO19" i="7" s="1"/>
  <c r="BV19" i="7" s="1"/>
  <c r="Z18" i="7"/>
  <c r="BG18" i="7" s="1"/>
  <c r="CN18" i="7" s="1"/>
  <c r="U18" i="7"/>
  <c r="BB18" i="7" s="1"/>
  <c r="CI18" i="7" s="1"/>
  <c r="Q18" i="7"/>
  <c r="AX18" i="7" s="1"/>
  <c r="CE18" i="7" s="1"/>
  <c r="M18" i="7"/>
  <c r="AT18" i="7" s="1"/>
  <c r="CA18" i="7" s="1"/>
  <c r="I18" i="7"/>
  <c r="AP18" i="7" s="1"/>
  <c r="BW18" i="7" s="1"/>
  <c r="E18" i="7"/>
  <c r="AL18" i="7" s="1"/>
  <c r="BS18" i="7" s="1"/>
  <c r="Y17" i="7"/>
  <c r="BF17" i="7" s="1"/>
  <c r="CM17" i="7" s="1"/>
  <c r="U17" i="7"/>
  <c r="BB17" i="7" s="1"/>
  <c r="CI17" i="7" s="1"/>
  <c r="Q17" i="7"/>
  <c r="AX17" i="7" s="1"/>
  <c r="CE17" i="7" s="1"/>
  <c r="M17" i="7"/>
  <c r="AT17" i="7" s="1"/>
  <c r="CA17" i="7" s="1"/>
  <c r="I17" i="7"/>
  <c r="AP17" i="7" s="1"/>
  <c r="BW17" i="7" s="1"/>
  <c r="E17" i="7"/>
  <c r="AL17" i="7" s="1"/>
  <c r="BS17" i="7" s="1"/>
  <c r="Y16" i="7"/>
  <c r="BF16" i="7" s="1"/>
  <c r="CM16" i="7" s="1"/>
  <c r="U16" i="7"/>
  <c r="BB16" i="7" s="1"/>
  <c r="CI16" i="7" s="1"/>
  <c r="Q16" i="7"/>
  <c r="AX16" i="7" s="1"/>
  <c r="CE16" i="7" s="1"/>
  <c r="M16" i="7"/>
  <c r="AT16" i="7" s="1"/>
  <c r="CA16" i="7" s="1"/>
  <c r="I16" i="7"/>
  <c r="AP16" i="7" s="1"/>
  <c r="BW16" i="7" s="1"/>
  <c r="E16" i="7"/>
  <c r="AL16" i="7" s="1"/>
  <c r="BS16" i="7" s="1"/>
  <c r="Y15" i="7"/>
  <c r="BF15" i="7" s="1"/>
  <c r="CM15" i="7" s="1"/>
  <c r="U15" i="7"/>
  <c r="BB15" i="7" s="1"/>
  <c r="CI15" i="7" s="1"/>
  <c r="Q15" i="7"/>
  <c r="AX15" i="7" s="1"/>
  <c r="CE15" i="7" s="1"/>
  <c r="M15" i="7"/>
  <c r="AT15" i="7" s="1"/>
  <c r="CA15" i="7" s="1"/>
  <c r="I15" i="7"/>
  <c r="AP15" i="7" s="1"/>
  <c r="BW15" i="7" s="1"/>
  <c r="E15" i="7"/>
  <c r="AL15" i="7" s="1"/>
  <c r="BS15" i="7" s="1"/>
  <c r="Y14" i="7"/>
  <c r="U14" i="7"/>
  <c r="BB14" i="7" s="1"/>
  <c r="CI14" i="7" s="1"/>
  <c r="Q14" i="7"/>
  <c r="AX14" i="7" s="1"/>
  <c r="CE14" i="7" s="1"/>
  <c r="M14" i="7"/>
  <c r="AT14" i="7" s="1"/>
  <c r="CA14" i="7" s="1"/>
  <c r="I14" i="7"/>
  <c r="AP14" i="7" s="1"/>
  <c r="BW14" i="7" s="1"/>
  <c r="E14" i="7"/>
  <c r="AL14" i="7" s="1"/>
  <c r="BS14" i="7" s="1"/>
  <c r="Y13" i="7"/>
  <c r="BF13" i="7" s="1"/>
  <c r="CM13" i="7" s="1"/>
  <c r="U13" i="7"/>
  <c r="BB13" i="7" s="1"/>
  <c r="CI13" i="7" s="1"/>
  <c r="Q13" i="7"/>
  <c r="AX13" i="7" s="1"/>
  <c r="CE13" i="7" s="1"/>
  <c r="M13" i="7"/>
  <c r="AT13" i="7" s="1"/>
  <c r="CA13" i="7" s="1"/>
  <c r="I13" i="7"/>
  <c r="AP13" i="7" s="1"/>
  <c r="BW13" i="7" s="1"/>
  <c r="E13" i="7"/>
  <c r="AL13" i="7" s="1"/>
  <c r="BS13" i="7" s="1"/>
  <c r="Y12" i="7"/>
  <c r="BF12" i="7" s="1"/>
  <c r="CM12" i="7" s="1"/>
  <c r="U12" i="7"/>
  <c r="BB12" i="7" s="1"/>
  <c r="CI12" i="7" s="1"/>
  <c r="Q12" i="7"/>
  <c r="AX12" i="7" s="1"/>
  <c r="CE12" i="7" s="1"/>
  <c r="M12" i="7"/>
  <c r="AT12" i="7" s="1"/>
  <c r="CA12" i="7" s="1"/>
  <c r="I12" i="7"/>
  <c r="AP12" i="7" s="1"/>
  <c r="BW12" i="7" s="1"/>
  <c r="E12" i="7"/>
  <c r="AL12" i="7" s="1"/>
  <c r="BS12" i="7" s="1"/>
  <c r="Y11" i="7"/>
  <c r="BF11" i="7" s="1"/>
  <c r="CM11" i="7" s="1"/>
  <c r="U11" i="7"/>
  <c r="BB11" i="7" s="1"/>
  <c r="CI11" i="7" s="1"/>
  <c r="Q11" i="7"/>
  <c r="AX11" i="7" s="1"/>
  <c r="CE11" i="7" s="1"/>
  <c r="M11" i="7"/>
  <c r="AT11" i="7" s="1"/>
  <c r="CA11" i="7" s="1"/>
  <c r="I11" i="7"/>
  <c r="AP11" i="7" s="1"/>
  <c r="BW11" i="7" s="1"/>
  <c r="Y26" i="7"/>
  <c r="BF26" i="7" s="1"/>
  <c r="CM26" i="7" s="1"/>
  <c r="R26" i="7"/>
  <c r="AY26" i="7" s="1"/>
  <c r="CF26" i="7" s="1"/>
  <c r="L26" i="7"/>
  <c r="AS26" i="7" s="1"/>
  <c r="BZ26" i="7" s="1"/>
  <c r="D26" i="7"/>
  <c r="AK26" i="7" s="1"/>
  <c r="BR26" i="7" s="1"/>
  <c r="U25" i="7"/>
  <c r="BB25" i="7" s="1"/>
  <c r="CI25" i="7" s="1"/>
  <c r="N25" i="7"/>
  <c r="AU25" i="7" s="1"/>
  <c r="CB25" i="7" s="1"/>
  <c r="F25" i="7"/>
  <c r="AM25" i="7" s="1"/>
  <c r="BT25" i="7" s="1"/>
  <c r="X24" i="7"/>
  <c r="BE24" i="7" s="1"/>
  <c r="CL24" i="7" s="1"/>
  <c r="Q24" i="7"/>
  <c r="AX24" i="7" s="1"/>
  <c r="CE24" i="7" s="1"/>
  <c r="I24" i="7"/>
  <c r="AP24" i="7" s="1"/>
  <c r="BW24" i="7" s="1"/>
  <c r="Z23" i="7"/>
  <c r="BG23" i="7" s="1"/>
  <c r="CN23" i="7" s="1"/>
  <c r="T23" i="7"/>
  <c r="BA23" i="7" s="1"/>
  <c r="CH23" i="7" s="1"/>
  <c r="L23" i="7"/>
  <c r="AS23" i="7" s="1"/>
  <c r="BZ23" i="7" s="1"/>
  <c r="E23" i="7"/>
  <c r="AL23" i="7" s="1"/>
  <c r="BS23" i="7" s="1"/>
  <c r="V22" i="7"/>
  <c r="BC22" i="7" s="1"/>
  <c r="CJ22" i="7" s="1"/>
  <c r="N22" i="7"/>
  <c r="AU22" i="7" s="1"/>
  <c r="CB22" i="7" s="1"/>
  <c r="H22" i="7"/>
  <c r="AO22" i="7" s="1"/>
  <c r="BV22" i="7" s="1"/>
  <c r="Y21" i="7"/>
  <c r="BF21" i="7" s="1"/>
  <c r="CM21" i="7" s="1"/>
  <c r="Q21" i="7"/>
  <c r="AX21" i="7" s="1"/>
  <c r="CE21" i="7" s="1"/>
  <c r="J21" i="7"/>
  <c r="AQ21" i="7" s="1"/>
  <c r="BX21" i="7" s="1"/>
  <c r="D21" i="7"/>
  <c r="AK21" i="7" s="1"/>
  <c r="T20" i="7"/>
  <c r="BA20" i="7" s="1"/>
  <c r="CH20" i="7" s="1"/>
  <c r="M20" i="7"/>
  <c r="AT20" i="7" s="1"/>
  <c r="CA20" i="7" s="1"/>
  <c r="F20" i="7"/>
  <c r="AM20" i="7" s="1"/>
  <c r="BT20" i="7" s="1"/>
  <c r="V19" i="7"/>
  <c r="BC19" i="7" s="1"/>
  <c r="CJ19" i="7" s="1"/>
  <c r="P19" i="7"/>
  <c r="AW19" i="7" s="1"/>
  <c r="CD19" i="7" s="1"/>
  <c r="I19" i="7"/>
  <c r="AP19" i="7" s="1"/>
  <c r="BW19" i="7" s="1"/>
  <c r="Y18" i="7"/>
  <c r="BF18" i="7" s="1"/>
  <c r="CM18" i="7" s="1"/>
  <c r="S18" i="7"/>
  <c r="AZ18" i="7" s="1"/>
  <c r="CG18" i="7" s="1"/>
  <c r="N18" i="7"/>
  <c r="AU18" i="7" s="1"/>
  <c r="CB18" i="7" s="1"/>
  <c r="H18" i="7"/>
  <c r="AO18" i="7" s="1"/>
  <c r="BV18" i="7" s="1"/>
  <c r="AA17" i="7"/>
  <c r="BH17" i="7" s="1"/>
  <c r="CO17" i="7" s="1"/>
  <c r="V17" i="7"/>
  <c r="BC17" i="7" s="1"/>
  <c r="CJ17" i="7" s="1"/>
  <c r="P17" i="7"/>
  <c r="K17" i="7"/>
  <c r="AR17" i="7" s="1"/>
  <c r="BY17" i="7" s="1"/>
  <c r="F17" i="7"/>
  <c r="AM17" i="7" s="1"/>
  <c r="BT17" i="7" s="1"/>
  <c r="X16" i="7"/>
  <c r="BE16" i="7" s="1"/>
  <c r="CL16" i="7" s="1"/>
  <c r="S16" i="7"/>
  <c r="AZ16" i="7" s="1"/>
  <c r="CG16" i="7" s="1"/>
  <c r="N16" i="7"/>
  <c r="AU16" i="7" s="1"/>
  <c r="CB16" i="7" s="1"/>
  <c r="H16" i="7"/>
  <c r="AO16" i="7" s="1"/>
  <c r="BV16" i="7" s="1"/>
  <c r="AA15" i="7"/>
  <c r="BH15" i="7" s="1"/>
  <c r="CO15" i="7" s="1"/>
  <c r="V15" i="7"/>
  <c r="BC15" i="7" s="1"/>
  <c r="CJ15" i="7" s="1"/>
  <c r="P15" i="7"/>
  <c r="AW15" i="7" s="1"/>
  <c r="CD15" i="7" s="1"/>
  <c r="K15" i="7"/>
  <c r="AR15" i="7" s="1"/>
  <c r="BY15" i="7" s="1"/>
  <c r="F15" i="7"/>
  <c r="AM15" i="7" s="1"/>
  <c r="BT15" i="7" s="1"/>
  <c r="X14" i="7"/>
  <c r="BE14" i="7" s="1"/>
  <c r="CL14" i="7" s="1"/>
  <c r="S14" i="7"/>
  <c r="AZ14" i="7" s="1"/>
  <c r="CG14" i="7" s="1"/>
  <c r="N14" i="7"/>
  <c r="AU14" i="7" s="1"/>
  <c r="CB14" i="7" s="1"/>
  <c r="H14" i="7"/>
  <c r="AO14" i="7" s="1"/>
  <c r="BV14" i="7" s="1"/>
  <c r="AA13" i="7"/>
  <c r="BH13" i="7" s="1"/>
  <c r="CO13" i="7" s="1"/>
  <c r="V13" i="7"/>
  <c r="BC13" i="7" s="1"/>
  <c r="CJ13" i="7" s="1"/>
  <c r="P13" i="7"/>
  <c r="AW13" i="7" s="1"/>
  <c r="CD13" i="7" s="1"/>
  <c r="K13" i="7"/>
  <c r="AR13" i="7" s="1"/>
  <c r="BY13" i="7" s="1"/>
  <c r="F13" i="7"/>
  <c r="AM13" i="7" s="1"/>
  <c r="BT13" i="7" s="1"/>
  <c r="X12" i="7"/>
  <c r="BE12" i="7" s="1"/>
  <c r="CL12" i="7" s="1"/>
  <c r="S12" i="7"/>
  <c r="AZ12" i="7" s="1"/>
  <c r="CG12" i="7" s="1"/>
  <c r="N12" i="7"/>
  <c r="AU12" i="7" s="1"/>
  <c r="CB12" i="7" s="1"/>
  <c r="H12" i="7"/>
  <c r="AO12" i="7" s="1"/>
  <c r="BV12" i="7" s="1"/>
  <c r="AA11" i="7"/>
  <c r="BH11" i="7" s="1"/>
  <c r="CO11" i="7" s="1"/>
  <c r="V11" i="7"/>
  <c r="BC11" i="7" s="1"/>
  <c r="CJ11" i="7" s="1"/>
  <c r="P11" i="7"/>
  <c r="AW11" i="7" s="1"/>
  <c r="CD11" i="7" s="1"/>
  <c r="K11" i="7"/>
  <c r="AR11" i="7" s="1"/>
  <c r="BY11" i="7" s="1"/>
  <c r="F11" i="7"/>
  <c r="AM11" i="7" s="1"/>
  <c r="BT11" i="7" s="1"/>
  <c r="Z10" i="7"/>
  <c r="BG10" i="7" s="1"/>
  <c r="CN10" i="7" s="1"/>
  <c r="V10" i="7"/>
  <c r="BC10" i="7" s="1"/>
  <c r="CJ10" i="7" s="1"/>
  <c r="R10" i="7"/>
  <c r="N10" i="7"/>
  <c r="AU10" i="7" s="1"/>
  <c r="CB10" i="7" s="1"/>
  <c r="J10" i="7"/>
  <c r="AQ10" i="7" s="1"/>
  <c r="BX10" i="7" s="1"/>
  <c r="F10" i="7"/>
  <c r="AM10" i="7" s="1"/>
  <c r="BT10" i="7" s="1"/>
  <c r="Z9" i="7"/>
  <c r="BG9" i="7" s="1"/>
  <c r="CN9" i="7" s="1"/>
  <c r="V9" i="7"/>
  <c r="BC9" i="7" s="1"/>
  <c r="CJ9" i="7" s="1"/>
  <c r="R9" i="7"/>
  <c r="AY9" i="7" s="1"/>
  <c r="CF9" i="7" s="1"/>
  <c r="N9" i="7"/>
  <c r="AU9" i="7" s="1"/>
  <c r="CB9" i="7" s="1"/>
  <c r="J9" i="7"/>
  <c r="AQ9" i="7" s="1"/>
  <c r="BX9" i="7" s="1"/>
  <c r="F9" i="7"/>
  <c r="AM9" i="7" s="1"/>
  <c r="BT9" i="7" s="1"/>
  <c r="Z8" i="7"/>
  <c r="BG8" i="7" s="1"/>
  <c r="CN8" i="7" s="1"/>
  <c r="V8" i="7"/>
  <c r="R8" i="7"/>
  <c r="AY8" i="7" s="1"/>
  <c r="CF8" i="7" s="1"/>
  <c r="N8" i="7"/>
  <c r="AU8" i="7" s="1"/>
  <c r="CB8" i="7" s="1"/>
  <c r="J8" i="7"/>
  <c r="AQ8" i="7" s="1"/>
  <c r="BX8" i="7" s="1"/>
  <c r="F8" i="7"/>
  <c r="AM8" i="7" s="1"/>
  <c r="BT8" i="7" s="1"/>
  <c r="Z7" i="7"/>
  <c r="BG7" i="7" s="1"/>
  <c r="CN7" i="7" s="1"/>
  <c r="V7" i="7"/>
  <c r="BC7" i="7" s="1"/>
  <c r="CJ7" i="7" s="1"/>
  <c r="R7" i="7"/>
  <c r="AY7" i="7" s="1"/>
  <c r="CF7" i="7" s="1"/>
  <c r="N7" i="7"/>
  <c r="AU7" i="7" s="1"/>
  <c r="CB7" i="7" s="1"/>
  <c r="J7" i="7"/>
  <c r="AQ7" i="7" s="1"/>
  <c r="BX7" i="7" s="1"/>
  <c r="F7" i="7"/>
  <c r="AM7" i="7" s="1"/>
  <c r="BT7" i="7" s="1"/>
  <c r="Z6" i="7"/>
  <c r="BG6" i="7" s="1"/>
  <c r="CN6" i="7" s="1"/>
  <c r="V6" i="7"/>
  <c r="BC6" i="7" s="1"/>
  <c r="CJ6" i="7" s="1"/>
  <c r="R6" i="7"/>
  <c r="AY6" i="7" s="1"/>
  <c r="CF6" i="7" s="1"/>
  <c r="N6" i="7"/>
  <c r="AU6" i="7" s="1"/>
  <c r="CB6" i="7" s="1"/>
  <c r="J6" i="7"/>
  <c r="AQ6" i="7" s="1"/>
  <c r="BX6" i="7" s="1"/>
  <c r="F6" i="7"/>
  <c r="AM6" i="7" s="1"/>
  <c r="BT6" i="7" s="1"/>
  <c r="Z5" i="7"/>
  <c r="BG5" i="7" s="1"/>
  <c r="CN5" i="7" s="1"/>
  <c r="V5" i="7"/>
  <c r="BC5" i="7" s="1"/>
  <c r="CJ5" i="7" s="1"/>
  <c r="R5" i="7"/>
  <c r="AY5" i="7" s="1"/>
  <c r="CF5" i="7" s="1"/>
  <c r="N5" i="7"/>
  <c r="AU5" i="7" s="1"/>
  <c r="CB5" i="7" s="1"/>
  <c r="J5" i="7"/>
  <c r="AQ5" i="7" s="1"/>
  <c r="BX5" i="7" s="1"/>
  <c r="F5" i="7"/>
  <c r="AM5" i="7" s="1"/>
  <c r="BT5" i="7" s="1"/>
  <c r="Z4" i="7"/>
  <c r="BG4" i="7" s="1"/>
  <c r="CN4" i="7" s="1"/>
  <c r="V4" i="7"/>
  <c r="BC4" i="7" s="1"/>
  <c r="CJ4" i="7" s="1"/>
  <c r="R4" i="7"/>
  <c r="AY4" i="7" s="1"/>
  <c r="CF4" i="7" s="1"/>
  <c r="N4" i="7"/>
  <c r="AU4" i="7" s="1"/>
  <c r="CB4" i="7" s="1"/>
  <c r="J4" i="7"/>
  <c r="AQ4" i="7" s="1"/>
  <c r="BX4" i="7" s="1"/>
  <c r="F4" i="7"/>
  <c r="AM4" i="7" s="1"/>
  <c r="BT4" i="7" s="1"/>
  <c r="Z3" i="7"/>
  <c r="V3" i="7"/>
  <c r="R3" i="7"/>
  <c r="N3" i="7"/>
  <c r="J3" i="7"/>
  <c r="F3" i="7"/>
  <c r="X26" i="7"/>
  <c r="BE26" i="7" s="1"/>
  <c r="CL26" i="7" s="1"/>
  <c r="Q26" i="7"/>
  <c r="AX26" i="7" s="1"/>
  <c r="CE26" i="7" s="1"/>
  <c r="I26" i="7"/>
  <c r="AP26" i="7" s="1"/>
  <c r="BW26" i="7" s="1"/>
  <c r="Z25" i="7"/>
  <c r="BG25" i="7" s="1"/>
  <c r="CN25" i="7" s="1"/>
  <c r="T25" i="7"/>
  <c r="BA25" i="7" s="1"/>
  <c r="CH25" i="7" s="1"/>
  <c r="L25" i="7"/>
  <c r="AS25" i="7" s="1"/>
  <c r="BZ25" i="7" s="1"/>
  <c r="E25" i="7"/>
  <c r="AL25" i="7" s="1"/>
  <c r="BS25" i="7" s="1"/>
  <c r="V24" i="7"/>
  <c r="BC24" i="7" s="1"/>
  <c r="CJ24" i="7" s="1"/>
  <c r="N24" i="7"/>
  <c r="AU24" i="7" s="1"/>
  <c r="CB24" i="7" s="1"/>
  <c r="H24" i="7"/>
  <c r="AO24" i="7" s="1"/>
  <c r="BV24" i="7" s="1"/>
  <c r="Y23" i="7"/>
  <c r="BF23" i="7" s="1"/>
  <c r="CM23" i="7" s="1"/>
  <c r="Q23" i="7"/>
  <c r="AX23" i="7" s="1"/>
  <c r="CE23" i="7" s="1"/>
  <c r="J23" i="7"/>
  <c r="AQ23" i="7" s="1"/>
  <c r="BX23" i="7" s="1"/>
  <c r="D23" i="7"/>
  <c r="AK23" i="7" s="1"/>
  <c r="T22" i="7"/>
  <c r="BA22" i="7" s="1"/>
  <c r="CH22" i="7" s="1"/>
  <c r="M22" i="7"/>
  <c r="AT22" i="7" s="1"/>
  <c r="CA22" i="7" s="1"/>
  <c r="F22" i="7"/>
  <c r="AM22" i="7" s="1"/>
  <c r="BT22" i="7" s="1"/>
  <c r="V21" i="7"/>
  <c r="BC21" i="7" s="1"/>
  <c r="CJ21" i="7" s="1"/>
  <c r="P21" i="7"/>
  <c r="AW21" i="7" s="1"/>
  <c r="CD21" i="7" s="1"/>
  <c r="I21" i="7"/>
  <c r="AP21" i="7" s="1"/>
  <c r="BW21" i="7" s="1"/>
  <c r="Y20" i="7"/>
  <c r="BF20" i="7" s="1"/>
  <c r="CM20" i="7" s="1"/>
  <c r="R20" i="7"/>
  <c r="AY20" i="7" s="1"/>
  <c r="CF20" i="7" s="1"/>
  <c r="L20" i="7"/>
  <c r="AS20" i="7" s="1"/>
  <c r="BZ20" i="7" s="1"/>
  <c r="D20" i="7"/>
  <c r="AK20" i="7" s="1"/>
  <c r="U19" i="7"/>
  <c r="BB19" i="7" s="1"/>
  <c r="CI19" i="7" s="1"/>
  <c r="N19" i="7"/>
  <c r="AU19" i="7" s="1"/>
  <c r="CB19" i="7" s="1"/>
  <c r="F19" i="7"/>
  <c r="AM19" i="7" s="1"/>
  <c r="BT19" i="7" s="1"/>
  <c r="X18" i="7"/>
  <c r="BE18" i="7" s="1"/>
  <c r="CL18" i="7" s="1"/>
  <c r="R18" i="7"/>
  <c r="AY18" i="7" s="1"/>
  <c r="CF18" i="7" s="1"/>
  <c r="L18" i="7"/>
  <c r="AS18" i="7" s="1"/>
  <c r="BZ18" i="7" s="1"/>
  <c r="G18" i="7"/>
  <c r="AN18" i="7" s="1"/>
  <c r="BU18" i="7" s="1"/>
  <c r="Z17" i="7"/>
  <c r="BG17" i="7" s="1"/>
  <c r="CN17" i="7" s="1"/>
  <c r="T17" i="7"/>
  <c r="BA17" i="7" s="1"/>
  <c r="CH17" i="7" s="1"/>
  <c r="O17" i="7"/>
  <c r="AV17" i="7" s="1"/>
  <c r="CC17" i="7" s="1"/>
  <c r="J17" i="7"/>
  <c r="AQ17" i="7" s="1"/>
  <c r="BX17" i="7" s="1"/>
  <c r="D17" i="7"/>
  <c r="AK17" i="7" s="1"/>
  <c r="W16" i="7"/>
  <c r="BD16" i="7" s="1"/>
  <c r="CK16" i="7" s="1"/>
  <c r="R16" i="7"/>
  <c r="AY16" i="7" s="1"/>
  <c r="CF16" i="7" s="1"/>
  <c r="L16" i="7"/>
  <c r="AS16" i="7" s="1"/>
  <c r="BZ16" i="7" s="1"/>
  <c r="G16" i="7"/>
  <c r="AN16" i="7" s="1"/>
  <c r="BU16" i="7" s="1"/>
  <c r="Z15" i="7"/>
  <c r="BG15" i="7" s="1"/>
  <c r="CN15" i="7" s="1"/>
  <c r="T15" i="7"/>
  <c r="BA15" i="7" s="1"/>
  <c r="CH15" i="7" s="1"/>
  <c r="O15" i="7"/>
  <c r="AV15" i="7" s="1"/>
  <c r="CC15" i="7" s="1"/>
  <c r="J15" i="7"/>
  <c r="AQ15" i="7" s="1"/>
  <c r="BX15" i="7" s="1"/>
  <c r="D15" i="7"/>
  <c r="AK15" i="7" s="1"/>
  <c r="W14" i="7"/>
  <c r="BD14" i="7" s="1"/>
  <c r="CK14" i="7" s="1"/>
  <c r="R14" i="7"/>
  <c r="AY14" i="7" s="1"/>
  <c r="CF14" i="7" s="1"/>
  <c r="L14" i="7"/>
  <c r="AS14" i="7" s="1"/>
  <c r="BZ14" i="7" s="1"/>
  <c r="G14" i="7"/>
  <c r="AN14" i="7" s="1"/>
  <c r="BU14" i="7" s="1"/>
  <c r="Z13" i="7"/>
  <c r="BG13" i="7" s="1"/>
  <c r="CN13" i="7" s="1"/>
  <c r="T13" i="7"/>
  <c r="BA13" i="7" s="1"/>
  <c r="CH13" i="7" s="1"/>
  <c r="O13" i="7"/>
  <c r="AV13" i="7" s="1"/>
  <c r="CC13" i="7" s="1"/>
  <c r="J13" i="7"/>
  <c r="AQ13" i="7" s="1"/>
  <c r="BX13" i="7" s="1"/>
  <c r="D13" i="7"/>
  <c r="AK13" i="7" s="1"/>
  <c r="W12" i="7"/>
  <c r="BD12" i="7" s="1"/>
  <c r="CK12" i="7" s="1"/>
  <c r="R12" i="7"/>
  <c r="AY12" i="7" s="1"/>
  <c r="CF12" i="7" s="1"/>
  <c r="L12" i="7"/>
  <c r="AS12" i="7" s="1"/>
  <c r="BZ12" i="7" s="1"/>
  <c r="G12" i="7"/>
  <c r="AN12" i="7" s="1"/>
  <c r="BU12" i="7" s="1"/>
  <c r="Z11" i="7"/>
  <c r="BG11" i="7" s="1"/>
  <c r="CN11" i="7" s="1"/>
  <c r="T11" i="7"/>
  <c r="BA11" i="7" s="1"/>
  <c r="CH11" i="7" s="1"/>
  <c r="O11" i="7"/>
  <c r="AV11" i="7" s="1"/>
  <c r="CC11" i="7" s="1"/>
  <c r="J11" i="7"/>
  <c r="AQ11" i="7" s="1"/>
  <c r="BX11" i="7" s="1"/>
  <c r="E11" i="7"/>
  <c r="AL11" i="7" s="1"/>
  <c r="BS11" i="7" s="1"/>
  <c r="Y10" i="7"/>
  <c r="BF10" i="7" s="1"/>
  <c r="CM10" i="7" s="1"/>
  <c r="U10" i="7"/>
  <c r="BB10" i="7" s="1"/>
  <c r="CI10" i="7" s="1"/>
  <c r="Q10" i="7"/>
  <c r="AX10" i="7" s="1"/>
  <c r="CE10" i="7" s="1"/>
  <c r="M10" i="7"/>
  <c r="AT10" i="7" s="1"/>
  <c r="CA10" i="7" s="1"/>
  <c r="I10" i="7"/>
  <c r="AP10" i="7" s="1"/>
  <c r="BW10" i="7" s="1"/>
  <c r="E10" i="7"/>
  <c r="AL10" i="7" s="1"/>
  <c r="BS10" i="7" s="1"/>
  <c r="Y9" i="7"/>
  <c r="BF9" i="7" s="1"/>
  <c r="CM9" i="7" s="1"/>
  <c r="U9" i="7"/>
  <c r="BB9" i="7" s="1"/>
  <c r="CI9" i="7" s="1"/>
  <c r="Q9" i="7"/>
  <c r="AX9" i="7" s="1"/>
  <c r="CE9" i="7" s="1"/>
  <c r="M9" i="7"/>
  <c r="AT9" i="7" s="1"/>
  <c r="CA9" i="7" s="1"/>
  <c r="I9" i="7"/>
  <c r="AP9" i="7" s="1"/>
  <c r="BW9" i="7" s="1"/>
  <c r="E9" i="7"/>
  <c r="AL9" i="7" s="1"/>
  <c r="BS9" i="7" s="1"/>
  <c r="Y8" i="7"/>
  <c r="BF8" i="7" s="1"/>
  <c r="CM8" i="7" s="1"/>
  <c r="U8" i="7"/>
  <c r="BB8" i="7" s="1"/>
  <c r="CI8" i="7" s="1"/>
  <c r="Q8" i="7"/>
  <c r="AX8" i="7" s="1"/>
  <c r="CE8" i="7" s="1"/>
  <c r="M8" i="7"/>
  <c r="AT8" i="7" s="1"/>
  <c r="CA8" i="7" s="1"/>
  <c r="I8" i="7"/>
  <c r="AP8" i="7" s="1"/>
  <c r="BW8" i="7" s="1"/>
  <c r="E8" i="7"/>
  <c r="AL8" i="7" s="1"/>
  <c r="BS8" i="7" s="1"/>
  <c r="Y7" i="7"/>
  <c r="BF7" i="7" s="1"/>
  <c r="CM7" i="7" s="1"/>
  <c r="U7" i="7"/>
  <c r="BB7" i="7" s="1"/>
  <c r="CI7" i="7" s="1"/>
  <c r="Q7" i="7"/>
  <c r="AX7" i="7" s="1"/>
  <c r="CE7" i="7" s="1"/>
  <c r="N26" i="7"/>
  <c r="AU26" i="7" s="1"/>
  <c r="CB26" i="7" s="1"/>
  <c r="Y25" i="7"/>
  <c r="BF25" i="7" s="1"/>
  <c r="CM25" i="7" s="1"/>
  <c r="J25" i="7"/>
  <c r="AQ25" i="7" s="1"/>
  <c r="BX25" i="7" s="1"/>
  <c r="T24" i="7"/>
  <c r="BA24" i="7" s="1"/>
  <c r="CH24" i="7" s="1"/>
  <c r="F24" i="7"/>
  <c r="AM24" i="7" s="1"/>
  <c r="BT24" i="7" s="1"/>
  <c r="P23" i="7"/>
  <c r="AW23" i="7" s="1"/>
  <c r="CD23" i="7" s="1"/>
  <c r="Y22" i="7"/>
  <c r="BF22" i="7" s="1"/>
  <c r="CM22" i="7" s="1"/>
  <c r="L22" i="7"/>
  <c r="AS22" i="7" s="1"/>
  <c r="BZ22" i="7" s="1"/>
  <c r="U21" i="7"/>
  <c r="BB21" i="7" s="1"/>
  <c r="CI21" i="7" s="1"/>
  <c r="F21" i="7"/>
  <c r="AM21" i="7" s="1"/>
  <c r="BT21" i="7" s="1"/>
  <c r="Q20" i="7"/>
  <c r="AX20" i="7" s="1"/>
  <c r="CE20" i="7" s="1"/>
  <c r="Z19" i="7"/>
  <c r="BG19" i="7" s="1"/>
  <c r="CN19" i="7" s="1"/>
  <c r="L19" i="7"/>
  <c r="AS19" i="7" s="1"/>
  <c r="BZ19" i="7" s="1"/>
  <c r="V18" i="7"/>
  <c r="BC18" i="7" s="1"/>
  <c r="CJ18" i="7" s="1"/>
  <c r="K18" i="7"/>
  <c r="AR18" i="7" s="1"/>
  <c r="BY18" i="7" s="1"/>
  <c r="X17" i="7"/>
  <c r="BE17" i="7" s="1"/>
  <c r="CL17" i="7" s="1"/>
  <c r="N17" i="7"/>
  <c r="AU17" i="7" s="1"/>
  <c r="CB17" i="7" s="1"/>
  <c r="AA16" i="7"/>
  <c r="BH16" i="7" s="1"/>
  <c r="CO16" i="7" s="1"/>
  <c r="P16" i="7"/>
  <c r="AW16" i="7" s="1"/>
  <c r="CD16" i="7" s="1"/>
  <c r="F16" i="7"/>
  <c r="AM16" i="7" s="1"/>
  <c r="BT16" i="7" s="1"/>
  <c r="S15" i="7"/>
  <c r="AZ15" i="7" s="1"/>
  <c r="CG15" i="7" s="1"/>
  <c r="H15" i="7"/>
  <c r="AO15" i="7" s="1"/>
  <c r="BV15" i="7" s="1"/>
  <c r="V14" i="7"/>
  <c r="BC14" i="7" s="1"/>
  <c r="CJ14" i="7" s="1"/>
  <c r="K14" i="7"/>
  <c r="AR14" i="7" s="1"/>
  <c r="BY14" i="7" s="1"/>
  <c r="X13" i="7"/>
  <c r="BE13" i="7" s="1"/>
  <c r="CL13" i="7" s="1"/>
  <c r="N13" i="7"/>
  <c r="AU13" i="7" s="1"/>
  <c r="CB13" i="7" s="1"/>
  <c r="AA12" i="7"/>
  <c r="BH12" i="7" s="1"/>
  <c r="CO12" i="7" s="1"/>
  <c r="P12" i="7"/>
  <c r="AW12" i="7" s="1"/>
  <c r="CD12" i="7" s="1"/>
  <c r="F12" i="7"/>
  <c r="AM12" i="7" s="1"/>
  <c r="BT12" i="7" s="1"/>
  <c r="S11" i="7"/>
  <c r="AZ11" i="7" s="1"/>
  <c r="CG11" i="7" s="1"/>
  <c r="H11" i="7"/>
  <c r="AO11" i="7" s="1"/>
  <c r="BV11" i="7" s="1"/>
  <c r="X10" i="7"/>
  <c r="BE10" i="7" s="1"/>
  <c r="CL10" i="7" s="1"/>
  <c r="P10" i="7"/>
  <c r="AW10" i="7" s="1"/>
  <c r="CD10" i="7" s="1"/>
  <c r="H10" i="7"/>
  <c r="AO10" i="7" s="1"/>
  <c r="BV10" i="7" s="1"/>
  <c r="X9" i="7"/>
  <c r="BE9" i="7" s="1"/>
  <c r="CL9" i="7" s="1"/>
  <c r="P9" i="7"/>
  <c r="AW9" i="7" s="1"/>
  <c r="CD9" i="7" s="1"/>
  <c r="H9" i="7"/>
  <c r="AO9" i="7" s="1"/>
  <c r="BV9" i="7" s="1"/>
  <c r="X8" i="7"/>
  <c r="BE8" i="7" s="1"/>
  <c r="CL8" i="7" s="1"/>
  <c r="P8" i="7"/>
  <c r="AW8" i="7" s="1"/>
  <c r="CD8" i="7" s="1"/>
  <c r="H8" i="7"/>
  <c r="AO8" i="7" s="1"/>
  <c r="BV8" i="7" s="1"/>
  <c r="X7" i="7"/>
  <c r="BE7" i="7" s="1"/>
  <c r="CL7" i="7" s="1"/>
  <c r="P7" i="7"/>
  <c r="AW7" i="7" s="1"/>
  <c r="CD7" i="7" s="1"/>
  <c r="K7" i="7"/>
  <c r="AR7" i="7" s="1"/>
  <c r="BY7" i="7" s="1"/>
  <c r="E7" i="7"/>
  <c r="AL7" i="7" s="1"/>
  <c r="BS7" i="7" s="1"/>
  <c r="X6" i="7"/>
  <c r="BE6" i="7" s="1"/>
  <c r="CL6" i="7" s="1"/>
  <c r="S6" i="7"/>
  <c r="AZ6" i="7" s="1"/>
  <c r="CG6" i="7" s="1"/>
  <c r="M6" i="7"/>
  <c r="AT6" i="7" s="1"/>
  <c r="CA6" i="7" s="1"/>
  <c r="H6" i="7"/>
  <c r="AO6" i="7" s="1"/>
  <c r="BV6" i="7" s="1"/>
  <c r="AA5" i="7"/>
  <c r="BH5" i="7" s="1"/>
  <c r="CO5" i="7" s="1"/>
  <c r="U5" i="7"/>
  <c r="BB5" i="7" s="1"/>
  <c r="CI5" i="7" s="1"/>
  <c r="P5" i="7"/>
  <c r="AW5" i="7" s="1"/>
  <c r="CD5" i="7" s="1"/>
  <c r="K5" i="7"/>
  <c r="AR5" i="7" s="1"/>
  <c r="BY5" i="7" s="1"/>
  <c r="E5" i="7"/>
  <c r="AL5" i="7" s="1"/>
  <c r="BS5" i="7" s="1"/>
  <c r="X4" i="7"/>
  <c r="BE4" i="7" s="1"/>
  <c r="CL4" i="7" s="1"/>
  <c r="S4" i="7"/>
  <c r="AZ4" i="7" s="1"/>
  <c r="CG4" i="7" s="1"/>
  <c r="M4" i="7"/>
  <c r="AT4" i="7" s="1"/>
  <c r="CA4" i="7" s="1"/>
  <c r="H4" i="7"/>
  <c r="AO4" i="7" s="1"/>
  <c r="BV4" i="7" s="1"/>
  <c r="AA3" i="7"/>
  <c r="BH3" i="7" s="1"/>
  <c r="U3" i="7"/>
  <c r="BB3" i="7" s="1"/>
  <c r="P3" i="7"/>
  <c r="AW3" i="7" s="1"/>
  <c r="K3" i="7"/>
  <c r="AR3" i="7" s="1"/>
  <c r="E3" i="7"/>
  <c r="V26" i="7"/>
  <c r="BC26" i="7" s="1"/>
  <c r="CJ26" i="7" s="1"/>
  <c r="H26" i="7"/>
  <c r="AO26" i="7" s="1"/>
  <c r="BV26" i="7" s="1"/>
  <c r="Q25" i="7"/>
  <c r="AX25" i="7" s="1"/>
  <c r="CE25" i="7" s="1"/>
  <c r="D25" i="7"/>
  <c r="AK25" i="7" s="1"/>
  <c r="M24" i="7"/>
  <c r="AT24" i="7" s="1"/>
  <c r="CA24" i="7" s="1"/>
  <c r="V23" i="7"/>
  <c r="BC23" i="7" s="1"/>
  <c r="CJ23" i="7" s="1"/>
  <c r="I23" i="7"/>
  <c r="AP23" i="7" s="1"/>
  <c r="BW23" i="7" s="1"/>
  <c r="R22" i="7"/>
  <c r="AY22" i="7" s="1"/>
  <c r="CF22" i="7" s="1"/>
  <c r="D22" i="7"/>
  <c r="AK22" i="7" s="1"/>
  <c r="N21" i="7"/>
  <c r="AU21" i="7" s="1"/>
  <c r="CB21" i="7" s="1"/>
  <c r="X20" i="7"/>
  <c r="BE20" i="7" s="1"/>
  <c r="CL20" i="7" s="1"/>
  <c r="I20" i="7"/>
  <c r="AP20" i="7" s="1"/>
  <c r="BW20" i="7" s="1"/>
  <c r="T19" i="7"/>
  <c r="BA19" i="7" s="1"/>
  <c r="CH19" i="7" s="1"/>
  <c r="E19" i="7"/>
  <c r="AL19" i="7" s="1"/>
  <c r="BS19" i="7" s="1"/>
  <c r="P18" i="7"/>
  <c r="AW18" i="7" s="1"/>
  <c r="CD18" i="7" s="1"/>
  <c r="F18" i="7"/>
  <c r="AM18" i="7" s="1"/>
  <c r="BT18" i="7" s="1"/>
  <c r="S17" i="7"/>
  <c r="AZ17" i="7" s="1"/>
  <c r="CG17" i="7" s="1"/>
  <c r="H17" i="7"/>
  <c r="AO17" i="7" s="1"/>
  <c r="BV17" i="7" s="1"/>
  <c r="V16" i="7"/>
  <c r="BC16" i="7" s="1"/>
  <c r="CJ16" i="7" s="1"/>
  <c r="K16" i="7"/>
  <c r="AR16" i="7" s="1"/>
  <c r="BY16" i="7" s="1"/>
  <c r="X15" i="7"/>
  <c r="BE15" i="7" s="1"/>
  <c r="CL15" i="7" s="1"/>
  <c r="N15" i="7"/>
  <c r="AU15" i="7" s="1"/>
  <c r="CB15" i="7" s="1"/>
  <c r="AA14" i="7"/>
  <c r="BH14" i="7" s="1"/>
  <c r="CO14" i="7" s="1"/>
  <c r="P14" i="7"/>
  <c r="AW14" i="7" s="1"/>
  <c r="CD14" i="7" s="1"/>
  <c r="F14" i="7"/>
  <c r="AM14" i="7" s="1"/>
  <c r="BT14" i="7" s="1"/>
  <c r="S13" i="7"/>
  <c r="AZ13" i="7" s="1"/>
  <c r="CG13" i="7" s="1"/>
  <c r="H13" i="7"/>
  <c r="AO13" i="7" s="1"/>
  <c r="BV13" i="7" s="1"/>
  <c r="V12" i="7"/>
  <c r="BC12" i="7" s="1"/>
  <c r="CJ12" i="7" s="1"/>
  <c r="K12" i="7"/>
  <c r="AR12" i="7" s="1"/>
  <c r="BY12" i="7" s="1"/>
  <c r="X11" i="7"/>
  <c r="BE11" i="7" s="1"/>
  <c r="CL11" i="7" s="1"/>
  <c r="N11" i="7"/>
  <c r="AU11" i="7" s="1"/>
  <c r="CB11" i="7" s="1"/>
  <c r="D11" i="7"/>
  <c r="AK11" i="7" s="1"/>
  <c r="T10" i="7"/>
  <c r="BA10" i="7" s="1"/>
  <c r="CH10" i="7" s="1"/>
  <c r="L10" i="7"/>
  <c r="AS10" i="7" s="1"/>
  <c r="BZ10" i="7" s="1"/>
  <c r="D10" i="7"/>
  <c r="AK10" i="7" s="1"/>
  <c r="BR10" i="7" s="1"/>
  <c r="L9" i="7"/>
  <c r="AS9" i="7" s="1"/>
  <c r="BZ9" i="7" s="1"/>
  <c r="D9" i="7"/>
  <c r="AK9" i="7" s="1"/>
  <c r="T8" i="7"/>
  <c r="BA8" i="7" s="1"/>
  <c r="CH8" i="7" s="1"/>
  <c r="L8" i="7"/>
  <c r="AS8" i="7" s="1"/>
  <c r="BZ8" i="7" s="1"/>
  <c r="D8" i="7"/>
  <c r="AK8" i="7" s="1"/>
  <c r="BR8" i="7" s="1"/>
  <c r="T7" i="7"/>
  <c r="BA7" i="7" s="1"/>
  <c r="CH7" i="7" s="1"/>
  <c r="M7" i="7"/>
  <c r="AT7" i="7" s="1"/>
  <c r="CA7" i="7" s="1"/>
  <c r="H7" i="7"/>
  <c r="AO7" i="7" s="1"/>
  <c r="BV7" i="7" s="1"/>
  <c r="AA6" i="7"/>
  <c r="BH6" i="7" s="1"/>
  <c r="CO6" i="7" s="1"/>
  <c r="U6" i="7"/>
  <c r="BB6" i="7" s="1"/>
  <c r="CI6" i="7" s="1"/>
  <c r="P6" i="7"/>
  <c r="AW6" i="7" s="1"/>
  <c r="CD6" i="7" s="1"/>
  <c r="K6" i="7"/>
  <c r="AR6" i="7" s="1"/>
  <c r="BY6" i="7" s="1"/>
  <c r="E6" i="7"/>
  <c r="AL6" i="7" s="1"/>
  <c r="BS6" i="7" s="1"/>
  <c r="X5" i="7"/>
  <c r="BE5" i="7" s="1"/>
  <c r="CL5" i="7" s="1"/>
  <c r="S5" i="7"/>
  <c r="AZ5" i="7" s="1"/>
  <c r="CG5" i="7" s="1"/>
  <c r="M5" i="7"/>
  <c r="AT5" i="7" s="1"/>
  <c r="CA5" i="7" s="1"/>
  <c r="H5" i="7"/>
  <c r="AO5" i="7" s="1"/>
  <c r="BV5" i="7" s="1"/>
  <c r="AA4" i="7"/>
  <c r="BH4" i="7" s="1"/>
  <c r="CO4" i="7" s="1"/>
  <c r="U4" i="7"/>
  <c r="BB4" i="7" s="1"/>
  <c r="CI4" i="7" s="1"/>
  <c r="P4" i="7"/>
  <c r="AW4" i="7" s="1"/>
  <c r="CD4" i="7" s="1"/>
  <c r="K4" i="7"/>
  <c r="AR4" i="7" s="1"/>
  <c r="BY4" i="7" s="1"/>
  <c r="E4" i="7"/>
  <c r="AL4" i="7" s="1"/>
  <c r="BS4" i="7" s="1"/>
  <c r="X3" i="7"/>
  <c r="M26" i="7"/>
  <c r="AT26" i="7" s="1"/>
  <c r="CA26" i="7" s="1"/>
  <c r="V25" i="7"/>
  <c r="BC25" i="7" s="1"/>
  <c r="CJ25" i="7" s="1"/>
  <c r="I25" i="7"/>
  <c r="AP25" i="7" s="1"/>
  <c r="BW25" i="7" s="1"/>
  <c r="R24" i="7"/>
  <c r="AY24" i="7" s="1"/>
  <c r="CF24" i="7" s="1"/>
  <c r="D24" i="7"/>
  <c r="AK24" i="7" s="1"/>
  <c r="N23" i="7"/>
  <c r="AU23" i="7" s="1"/>
  <c r="CB23" i="7" s="1"/>
  <c r="X22" i="7"/>
  <c r="BE22" i="7" s="1"/>
  <c r="CL22" i="7" s="1"/>
  <c r="I22" i="7"/>
  <c r="AP22" i="7" s="1"/>
  <c r="BW22" i="7" s="1"/>
  <c r="T21" i="7"/>
  <c r="BA21" i="7" s="1"/>
  <c r="CH21" i="7" s="1"/>
  <c r="E21" i="7"/>
  <c r="AL21" i="7" s="1"/>
  <c r="BS21" i="7" s="1"/>
  <c r="N20" i="7"/>
  <c r="AU20" i="7" s="1"/>
  <c r="CB20" i="7" s="1"/>
  <c r="Y19" i="7"/>
  <c r="BF19" i="7" s="1"/>
  <c r="CM19" i="7" s="1"/>
  <c r="J19" i="7"/>
  <c r="AQ19" i="7" s="1"/>
  <c r="BX19" i="7" s="1"/>
  <c r="T18" i="7"/>
  <c r="BA18" i="7" s="1"/>
  <c r="CH18" i="7" s="1"/>
  <c r="J18" i="7"/>
  <c r="AQ18" i="7" s="1"/>
  <c r="BX18" i="7" s="1"/>
  <c r="W17" i="7"/>
  <c r="BD17" i="7" s="1"/>
  <c r="CK17" i="7" s="1"/>
  <c r="L17" i="7"/>
  <c r="AS17" i="7" s="1"/>
  <c r="BZ17" i="7" s="1"/>
  <c r="Z16" i="7"/>
  <c r="BG16" i="7" s="1"/>
  <c r="CN16" i="7" s="1"/>
  <c r="O16" i="7"/>
  <c r="AV16" i="7" s="1"/>
  <c r="CC16" i="7" s="1"/>
  <c r="D16" i="7"/>
  <c r="AK16" i="7" s="1"/>
  <c r="BR16" i="7" s="1"/>
  <c r="R15" i="7"/>
  <c r="AY15" i="7" s="1"/>
  <c r="CF15" i="7" s="1"/>
  <c r="G15" i="7"/>
  <c r="AN15" i="7" s="1"/>
  <c r="BU15" i="7" s="1"/>
  <c r="T14" i="7"/>
  <c r="BA14" i="7" s="1"/>
  <c r="CH14" i="7" s="1"/>
  <c r="J14" i="7"/>
  <c r="AQ14" i="7" s="1"/>
  <c r="BX14" i="7" s="1"/>
  <c r="W13" i="7"/>
  <c r="BD13" i="7" s="1"/>
  <c r="CK13" i="7" s="1"/>
  <c r="L13" i="7"/>
  <c r="AS13" i="7" s="1"/>
  <c r="BZ13" i="7" s="1"/>
  <c r="Z12" i="7"/>
  <c r="BG12" i="7" s="1"/>
  <c r="CN12" i="7" s="1"/>
  <c r="O12" i="7"/>
  <c r="AV12" i="7" s="1"/>
  <c r="CC12" i="7" s="1"/>
  <c r="D12" i="7"/>
  <c r="AK12" i="7" s="1"/>
  <c r="R11" i="7"/>
  <c r="AY11" i="7" s="1"/>
  <c r="CF11" i="7" s="1"/>
  <c r="G11" i="7"/>
  <c r="AN11" i="7" s="1"/>
  <c r="BU11" i="7" s="1"/>
  <c r="W10" i="7"/>
  <c r="BD10" i="7" s="1"/>
  <c r="CK10" i="7" s="1"/>
  <c r="O10" i="7"/>
  <c r="AV10" i="7" s="1"/>
  <c r="CC10" i="7" s="1"/>
  <c r="G10" i="7"/>
  <c r="AN10" i="7" s="1"/>
  <c r="BU10" i="7" s="1"/>
  <c r="W9" i="7"/>
  <c r="BD9" i="7" s="1"/>
  <c r="CK9" i="7" s="1"/>
  <c r="O9" i="7"/>
  <c r="AV9" i="7" s="1"/>
  <c r="CC9" i="7" s="1"/>
  <c r="G9" i="7"/>
  <c r="AN9" i="7" s="1"/>
  <c r="BU9" i="7" s="1"/>
  <c r="W8" i="7"/>
  <c r="BD8" i="7" s="1"/>
  <c r="CK8" i="7" s="1"/>
  <c r="O8" i="7"/>
  <c r="AV8" i="7" s="1"/>
  <c r="CC8" i="7" s="1"/>
  <c r="G8" i="7"/>
  <c r="AN8" i="7" s="1"/>
  <c r="BU8" i="7" s="1"/>
  <c r="W7" i="7"/>
  <c r="BD7" i="7" s="1"/>
  <c r="CK7" i="7" s="1"/>
  <c r="O7" i="7"/>
  <c r="AV7" i="7" s="1"/>
  <c r="CC7" i="7" s="1"/>
  <c r="I7" i="7"/>
  <c r="AP7" i="7" s="1"/>
  <c r="BW7" i="7" s="1"/>
  <c r="D7" i="7"/>
  <c r="W6" i="7"/>
  <c r="BD6" i="7" s="1"/>
  <c r="CK6" i="7" s="1"/>
  <c r="Q6" i="7"/>
  <c r="AX6" i="7" s="1"/>
  <c r="CE6" i="7" s="1"/>
  <c r="L6" i="7"/>
  <c r="AS6" i="7" s="1"/>
  <c r="BZ6" i="7" s="1"/>
  <c r="G6" i="7"/>
  <c r="AN6" i="7" s="1"/>
  <c r="BU6" i="7" s="1"/>
  <c r="Y5" i="7"/>
  <c r="BF5" i="7" s="1"/>
  <c r="CM5" i="7" s="1"/>
  <c r="T5" i="7"/>
  <c r="BA5" i="7" s="1"/>
  <c r="CH5" i="7" s="1"/>
  <c r="O5" i="7"/>
  <c r="AV5" i="7" s="1"/>
  <c r="CC5" i="7" s="1"/>
  <c r="I5" i="7"/>
  <c r="AP5" i="7" s="1"/>
  <c r="BW5" i="7" s="1"/>
  <c r="D5" i="7"/>
  <c r="W4" i="7"/>
  <c r="BD4" i="7" s="1"/>
  <c r="CK4" i="7" s="1"/>
  <c r="Q4" i="7"/>
  <c r="AX4" i="7" s="1"/>
  <c r="CE4" i="7" s="1"/>
  <c r="L4" i="7"/>
  <c r="AS4" i="7" s="1"/>
  <c r="BZ4" i="7" s="1"/>
  <c r="G4" i="7"/>
  <c r="AN4" i="7" s="1"/>
  <c r="BU4" i="7" s="1"/>
  <c r="Y3" i="7"/>
  <c r="T3" i="7"/>
  <c r="O3" i="7"/>
  <c r="I3" i="7"/>
  <c r="D3" i="7"/>
  <c r="Y4" i="7"/>
  <c r="BF4" i="7" s="1"/>
  <c r="CM4" i="7" s="1"/>
  <c r="T6" i="7"/>
  <c r="BA6" i="7" s="1"/>
  <c r="CH6" i="7" s="1"/>
  <c r="AA9" i="7"/>
  <c r="BH9" i="7" s="1"/>
  <c r="CO9" i="7" s="1"/>
  <c r="Z14" i="7"/>
  <c r="BG14" i="7" s="1"/>
  <c r="CN14" i="7" s="1"/>
  <c r="P25" i="7"/>
  <c r="AW25" i="7" s="1"/>
  <c r="CD25" i="7" s="1"/>
  <c r="D4" i="7"/>
  <c r="AK4" i="7" s="1"/>
  <c r="BR4" i="7" s="1"/>
  <c r="W5" i="7"/>
  <c r="BD5" i="7" s="1"/>
  <c r="CK5" i="7" s="1"/>
  <c r="AA8" i="7"/>
  <c r="BH8" i="7" s="1"/>
  <c r="CO8" i="7" s="1"/>
  <c r="L11" i="7"/>
  <c r="AS11" i="7" s="1"/>
  <c r="BZ11" i="7" s="1"/>
  <c r="T16" i="7"/>
  <c r="BA16" i="7" s="1"/>
  <c r="CH16" i="7" s="1"/>
  <c r="V20" i="7"/>
  <c r="BC20" i="7" s="1"/>
  <c r="CJ20" i="7" s="1"/>
  <c r="I4" i="7"/>
  <c r="AP4" i="7" s="1"/>
  <c r="BW4" i="7" s="1"/>
  <c r="H3" i="7"/>
  <c r="S3" i="7"/>
  <c r="O4" i="7"/>
  <c r="AV4" i="7" s="1"/>
  <c r="CC4" i="7" s="1"/>
  <c r="L5" i="7"/>
  <c r="AS5" i="7" s="1"/>
  <c r="BZ5" i="7" s="1"/>
  <c r="I6" i="7"/>
  <c r="AP6" i="7" s="1"/>
  <c r="BW6" i="7" s="1"/>
  <c r="G7" i="7"/>
  <c r="AN7" i="7" s="1"/>
  <c r="BU7" i="7" s="1"/>
  <c r="K8" i="7"/>
  <c r="AR8" i="7" s="1"/>
  <c r="BY8" i="7" s="1"/>
  <c r="S9" i="7"/>
  <c r="AZ9" i="7" s="1"/>
  <c r="CG9" i="7" s="1"/>
  <c r="S10" i="7"/>
  <c r="AZ10" i="7" s="1"/>
  <c r="CG10" i="7" s="1"/>
  <c r="J12" i="7"/>
  <c r="AQ12" i="7" s="1"/>
  <c r="BX12" i="7" s="1"/>
  <c r="D14" i="7"/>
  <c r="AK14" i="7" s="1"/>
  <c r="W15" i="7"/>
  <c r="BD15" i="7" s="1"/>
  <c r="CK15" i="7" s="1"/>
  <c r="R17" i="7"/>
  <c r="AY17" i="7" s="1"/>
  <c r="CF17" i="7" s="1"/>
  <c r="Q19" i="7"/>
  <c r="AX19" i="7" s="1"/>
  <c r="CE19" i="7" s="1"/>
  <c r="Z21" i="7"/>
  <c r="BG21" i="7" s="1"/>
  <c r="CN21" i="7" s="1"/>
  <c r="L24" i="7"/>
  <c r="AS24" i="7" s="1"/>
  <c r="BZ24" i="7" s="1"/>
  <c r="T26" i="7"/>
  <c r="BA26" i="7" s="1"/>
  <c r="CH26" i="7" s="1"/>
  <c r="M3" i="7"/>
  <c r="S7" i="7"/>
  <c r="AZ7" i="7" s="1"/>
  <c r="CG7" i="7" s="1"/>
  <c r="G13" i="7"/>
  <c r="AN13" i="7" s="1"/>
  <c r="BU13" i="7" s="1"/>
  <c r="O18" i="7"/>
  <c r="AV18" i="7" s="1"/>
  <c r="CC18" i="7" s="1"/>
  <c r="F23" i="7"/>
  <c r="AM23" i="7" s="1"/>
  <c r="BT23" i="7" s="1"/>
  <c r="G3" i="7"/>
  <c r="AN3" i="7" s="1"/>
  <c r="Q3" i="7"/>
  <c r="AX3" i="7" s="1"/>
  <c r="G5" i="7"/>
  <c r="AN5" i="7" s="1"/>
  <c r="BU5" i="7" s="1"/>
  <c r="D6" i="7"/>
  <c r="AK6" i="7" s="1"/>
  <c r="Y6" i="7"/>
  <c r="BF6" i="7" s="1"/>
  <c r="CM6" i="7" s="1"/>
  <c r="AA7" i="7"/>
  <c r="BH7" i="7" s="1"/>
  <c r="CO7" i="7" s="1"/>
  <c r="K9" i="7"/>
  <c r="AR9" i="7" s="1"/>
  <c r="BY9" i="7" s="1"/>
  <c r="K10" i="7"/>
  <c r="AR10" i="7" s="1"/>
  <c r="BY10" i="7" s="1"/>
  <c r="W11" i="7"/>
  <c r="BD11" i="7" s="1"/>
  <c r="CK11" i="7" s="1"/>
  <c r="R13" i="7"/>
  <c r="AY13" i="7" s="1"/>
  <c r="CF13" i="7" s="1"/>
  <c r="L15" i="7"/>
  <c r="AS15" i="7" s="1"/>
  <c r="BZ15" i="7" s="1"/>
  <c r="G17" i="7"/>
  <c r="AN17" i="7" s="1"/>
  <c r="BU17" i="7" s="1"/>
  <c r="D19" i="7"/>
  <c r="AK19" i="7" s="1"/>
  <c r="BR19" i="7" s="1"/>
  <c r="L21" i="7"/>
  <c r="AS21" i="7" s="1"/>
  <c r="BZ21" i="7" s="1"/>
  <c r="U23" i="7"/>
  <c r="BB23" i="7" s="1"/>
  <c r="CI23" i="7" s="1"/>
  <c r="F26" i="7"/>
  <c r="AM26" i="7" s="1"/>
  <c r="BT26" i="7" s="1"/>
  <c r="L3" i="7"/>
  <c r="AS3" i="7" s="1"/>
  <c r="W3" i="7"/>
  <c r="BD3" i="7" s="1"/>
  <c r="T4" i="7"/>
  <c r="BA4" i="7" s="1"/>
  <c r="CH4" i="7" s="1"/>
  <c r="Q5" i="7"/>
  <c r="AX5" i="7" s="1"/>
  <c r="CE5" i="7" s="1"/>
  <c r="O6" i="7"/>
  <c r="AV6" i="7" s="1"/>
  <c r="CC6" i="7" s="1"/>
  <c r="L7" i="7"/>
  <c r="AS7" i="7" s="1"/>
  <c r="BZ7" i="7" s="1"/>
  <c r="S8" i="7"/>
  <c r="AZ8" i="7" s="1"/>
  <c r="CG8" i="7" s="1"/>
  <c r="T9" i="7"/>
  <c r="BA9" i="7" s="1"/>
  <c r="CH9" i="7" s="1"/>
  <c r="AA10" i="7"/>
  <c r="BH10" i="7" s="1"/>
  <c r="CO10" i="7" s="1"/>
  <c r="T12" i="7"/>
  <c r="BA12" i="7" s="1"/>
  <c r="CH12" i="7" s="1"/>
  <c r="O14" i="7"/>
  <c r="AV14" i="7" s="1"/>
  <c r="CC14" i="7" s="1"/>
  <c r="J16" i="7"/>
  <c r="AQ16" i="7" s="1"/>
  <c r="BX16" i="7" s="1"/>
  <c r="D18" i="7"/>
  <c r="AK18" i="7" s="1"/>
  <c r="H20" i="7"/>
  <c r="AO20" i="7" s="1"/>
  <c r="BV20" i="7" s="1"/>
  <c r="Q22" i="7"/>
  <c r="AX22" i="7" s="1"/>
  <c r="CE22" i="7" s="1"/>
  <c r="Y24" i="7"/>
  <c r="BF24" i="7" s="1"/>
  <c r="CM24" i="7" s="1"/>
  <c r="Z40" i="7"/>
  <c r="BG40" i="7" s="1"/>
  <c r="CN40" i="7" s="1"/>
  <c r="V40" i="7"/>
  <c r="BC40" i="7" s="1"/>
  <c r="CJ40" i="7" s="1"/>
  <c r="R40" i="7"/>
  <c r="AY40" i="7" s="1"/>
  <c r="CF40" i="7" s="1"/>
  <c r="N40" i="7"/>
  <c r="AU40" i="7" s="1"/>
  <c r="CB40" i="7" s="1"/>
  <c r="J40" i="7"/>
  <c r="AQ40" i="7" s="1"/>
  <c r="BX40" i="7" s="1"/>
  <c r="F40" i="7"/>
  <c r="AM40" i="7" s="1"/>
  <c r="Y40" i="7"/>
  <c r="BF40" i="7" s="1"/>
  <c r="CM40" i="7" s="1"/>
  <c r="U40" i="7"/>
  <c r="BB40" i="7" s="1"/>
  <c r="CI40" i="7" s="1"/>
  <c r="Q40" i="7"/>
  <c r="AX40" i="7" s="1"/>
  <c r="CE40" i="7" s="1"/>
  <c r="M40" i="7"/>
  <c r="AT40" i="7" s="1"/>
  <c r="CA40" i="7" s="1"/>
  <c r="I40" i="7"/>
  <c r="AP40" i="7" s="1"/>
  <c r="BW40" i="7" s="1"/>
  <c r="E40" i="7"/>
  <c r="AL40" i="7" s="1"/>
  <c r="BS40" i="7" s="1"/>
  <c r="X40" i="7"/>
  <c r="BE40" i="7" s="1"/>
  <c r="CL40" i="7" s="1"/>
  <c r="T40" i="7"/>
  <c r="BA40" i="7" s="1"/>
  <c r="CH40" i="7" s="1"/>
  <c r="P40" i="7"/>
  <c r="AW40" i="7" s="1"/>
  <c r="CD40" i="7" s="1"/>
  <c r="L40" i="7"/>
  <c r="AS40" i="7" s="1"/>
  <c r="BZ40" i="7" s="1"/>
  <c r="H40" i="7"/>
  <c r="AO40" i="7" s="1"/>
  <c r="BV40" i="7" s="1"/>
  <c r="D40" i="7"/>
  <c r="AK40" i="7" s="1"/>
  <c r="BR40" i="7" s="1"/>
  <c r="O40" i="7"/>
  <c r="AV40" i="7" s="1"/>
  <c r="CC40" i="7" s="1"/>
  <c r="W40" i="7"/>
  <c r="BD40" i="7" s="1"/>
  <c r="CK40" i="7" s="1"/>
  <c r="G40" i="7"/>
  <c r="AN40" i="7" s="1"/>
  <c r="BU40" i="7" s="1"/>
  <c r="AA40" i="7"/>
  <c r="BH40" i="7" s="1"/>
  <c r="CO40" i="7" s="1"/>
  <c r="S40" i="7"/>
  <c r="AZ40" i="7" s="1"/>
  <c r="CG40" i="7" s="1"/>
  <c r="K40" i="7"/>
  <c r="AR40" i="7" s="1"/>
  <c r="BY40" i="7" s="1"/>
  <c r="CT47" i="7"/>
  <c r="CT46" i="7"/>
  <c r="CT45" i="7"/>
  <c r="CT48" i="7"/>
  <c r="F32" i="7"/>
  <c r="AM32" i="7" s="1"/>
  <c r="BT32" i="7" s="1"/>
  <c r="J32" i="7"/>
  <c r="AQ32" i="7" s="1"/>
  <c r="BX32" i="7" s="1"/>
  <c r="N32" i="7"/>
  <c r="AU32" i="7" s="1"/>
  <c r="CB32" i="7" s="1"/>
  <c r="R32" i="7"/>
  <c r="AY32" i="7" s="1"/>
  <c r="CF32" i="7" s="1"/>
  <c r="V32" i="7"/>
  <c r="BC32" i="7" s="1"/>
  <c r="CJ32" i="7" s="1"/>
  <c r="Z32" i="7"/>
  <c r="BG32" i="7" s="1"/>
  <c r="CN32" i="7" s="1"/>
  <c r="F38" i="7"/>
  <c r="AM38" i="7" s="1"/>
  <c r="J38" i="7"/>
  <c r="AQ38" i="7" s="1"/>
  <c r="N38" i="7"/>
  <c r="AU38" i="7" s="1"/>
  <c r="R38" i="7"/>
  <c r="AY38" i="7" s="1"/>
  <c r="V38" i="7"/>
  <c r="BC38" i="7" s="1"/>
  <c r="Z38" i="7"/>
  <c r="BG38" i="7" s="1"/>
  <c r="E39" i="7"/>
  <c r="AL39" i="7" s="1"/>
  <c r="BS39" i="7" s="1"/>
  <c r="I39" i="7"/>
  <c r="AP39" i="7" s="1"/>
  <c r="BW39" i="7" s="1"/>
  <c r="M39" i="7"/>
  <c r="AT39" i="7" s="1"/>
  <c r="CA39" i="7" s="1"/>
  <c r="Q39" i="7"/>
  <c r="AX39" i="7" s="1"/>
  <c r="CE39" i="7" s="1"/>
  <c r="U39" i="7"/>
  <c r="BB39" i="7" s="1"/>
  <c r="CI39" i="7" s="1"/>
  <c r="Y39" i="7"/>
  <c r="BF39" i="7" s="1"/>
  <c r="CM39" i="7" s="1"/>
  <c r="G45" i="7"/>
  <c r="K45" i="7"/>
  <c r="O45" i="7"/>
  <c r="S45" i="7"/>
  <c r="W45" i="7"/>
  <c r="AA45" i="7"/>
  <c r="CQ45" i="7"/>
  <c r="CQ46" i="7"/>
  <c r="CQ47" i="7"/>
  <c r="CQ48" i="7"/>
  <c r="G32" i="7"/>
  <c r="AN32" i="7" s="1"/>
  <c r="BU32" i="7" s="1"/>
  <c r="K32" i="7"/>
  <c r="AR32" i="7" s="1"/>
  <c r="BY32" i="7" s="1"/>
  <c r="O32" i="7"/>
  <c r="AV32" i="7" s="1"/>
  <c r="CC32" i="7" s="1"/>
  <c r="S32" i="7"/>
  <c r="AZ32" i="7" s="1"/>
  <c r="CG32" i="7" s="1"/>
  <c r="W32" i="7"/>
  <c r="BD32" i="7" s="1"/>
  <c r="CK32" i="7" s="1"/>
  <c r="G38" i="7"/>
  <c r="AN38" i="7" s="1"/>
  <c r="K38" i="7"/>
  <c r="AR38" i="7" s="1"/>
  <c r="O38" i="7"/>
  <c r="AV38" i="7" s="1"/>
  <c r="S38" i="7"/>
  <c r="AZ38" i="7" s="1"/>
  <c r="W38" i="7"/>
  <c r="BD38" i="7" s="1"/>
  <c r="F39" i="7"/>
  <c r="AM39" i="7" s="1"/>
  <c r="BT39" i="7" s="1"/>
  <c r="J39" i="7"/>
  <c r="AQ39" i="7" s="1"/>
  <c r="BX39" i="7" s="1"/>
  <c r="N39" i="7"/>
  <c r="AU39" i="7" s="1"/>
  <c r="CB39" i="7" s="1"/>
  <c r="R39" i="7"/>
  <c r="AY39" i="7" s="1"/>
  <c r="CF39" i="7" s="1"/>
  <c r="V39" i="7"/>
  <c r="BC39" i="7" s="1"/>
  <c r="CJ39" i="7" s="1"/>
  <c r="Z39" i="7"/>
  <c r="BG39" i="7" s="1"/>
  <c r="CN39" i="7" s="1"/>
  <c r="D45" i="7"/>
  <c r="H45" i="7"/>
  <c r="L45" i="7"/>
  <c r="P45" i="7"/>
  <c r="T45" i="7"/>
  <c r="BU45" i="7"/>
  <c r="BY45" i="7"/>
  <c r="CC45" i="7"/>
  <c r="CG45" i="7"/>
  <c r="CK45" i="7"/>
  <c r="CO45" i="7"/>
  <c r="BU46" i="7"/>
  <c r="BY46" i="7"/>
  <c r="CC46" i="7"/>
  <c r="CG46" i="7"/>
  <c r="CK46" i="7"/>
  <c r="CO46" i="7"/>
  <c r="BU47" i="7"/>
  <c r="BY47" i="7"/>
  <c r="CC47" i="7"/>
  <c r="CG47" i="7"/>
  <c r="CK47" i="7"/>
  <c r="CO47" i="7"/>
  <c r="BU48" i="7"/>
  <c r="BY48" i="7"/>
  <c r="CC48" i="7"/>
  <c r="CG48" i="7"/>
  <c r="CK48" i="7"/>
  <c r="CR45" i="7"/>
  <c r="CR46" i="7"/>
  <c r="CR47" i="7"/>
  <c r="CR48" i="7"/>
  <c r="G39" i="7"/>
  <c r="AN39" i="7" s="1"/>
  <c r="BU39" i="7" s="1"/>
  <c r="K39" i="7"/>
  <c r="AR39" i="7" s="1"/>
  <c r="BY39" i="7" s="1"/>
  <c r="O39" i="7"/>
  <c r="AV39" i="7" s="1"/>
  <c r="CC39" i="7" s="1"/>
  <c r="S39" i="7"/>
  <c r="AZ39" i="7" s="1"/>
  <c r="CG39" i="7" s="1"/>
  <c r="W39" i="7"/>
  <c r="BD39" i="7" s="1"/>
  <c r="CK39" i="7" s="1"/>
  <c r="CS45" i="7"/>
  <c r="CS46" i="7"/>
  <c r="CS47" i="7"/>
  <c r="BY3" i="7"/>
  <c r="AL3" i="7"/>
  <c r="AT23" i="7"/>
  <c r="CA23" i="7" s="1"/>
  <c r="BD26" i="7"/>
  <c r="CK26" i="7" s="1"/>
  <c r="AV23" i="7"/>
  <c r="CC23" i="7" s="1"/>
  <c r="BD21" i="7"/>
  <c r="CK21" i="7" s="1"/>
  <c r="BH19" i="7"/>
  <c r="CO19" i="7" s="1"/>
  <c r="BD18" i="7"/>
  <c r="CK18" i="7" s="1"/>
  <c r="AY10" i="7"/>
  <c r="CF10" i="7" s="1"/>
  <c r="BC8" i="7"/>
  <c r="CJ8" i="7" s="1"/>
  <c r="AW17" i="7"/>
  <c r="CD17" i="7" s="1"/>
  <c r="AW24" i="7"/>
  <c r="CD24" i="7" s="1"/>
  <c r="BF14" i="7"/>
  <c r="CM14" i="7" s="1"/>
  <c r="Q33" i="7"/>
  <c r="AX33" i="7" s="1"/>
  <c r="CE33" i="7" s="1"/>
  <c r="AK33" i="7"/>
  <c r="BR33" i="7" s="1"/>
  <c r="S34" i="7"/>
  <c r="AZ34" i="7" s="1"/>
  <c r="CG34" i="7" s="1"/>
  <c r="AK34" i="7"/>
  <c r="BR34" i="7" s="1"/>
  <c r="T35" i="7"/>
  <c r="BA35" i="7" s="1"/>
  <c r="CH35" i="7" s="1"/>
  <c r="BB38" i="7"/>
  <c r="AX38" i="7"/>
  <c r="AP38" i="7"/>
  <c r="AL38" i="7"/>
  <c r="AW38" i="7"/>
  <c r="AO38" i="7"/>
  <c r="V37" i="7"/>
  <c r="BC37" i="7" s="1"/>
  <c r="CJ37" i="7" s="1"/>
  <c r="AK38" i="7"/>
  <c r="BH39" i="7"/>
  <c r="CO39" i="7" s="1"/>
  <c r="AK39" i="7"/>
  <c r="BR39" i="7" s="1"/>
  <c r="AO39" i="7"/>
  <c r="BV39" i="7" s="1"/>
  <c r="AS39" i="7"/>
  <c r="BZ39" i="7" s="1"/>
  <c r="AW39" i="7"/>
  <c r="CD39" i="7" s="1"/>
  <c r="BA39" i="7"/>
  <c r="CH39" i="7" s="1"/>
  <c r="CY19" i="4" a="1"/>
  <c r="CY19" i="4" s="1"/>
  <c r="CY19" i="3" a="1"/>
  <c r="CY19" i="3" s="1"/>
  <c r="CY19" i="6" a="1"/>
  <c r="CY19" i="6" s="1"/>
  <c r="CY19" i="5" a="1"/>
  <c r="CY19" i="5" s="1"/>
  <c r="CY25" i="8" l="1"/>
  <c r="CY25" i="9"/>
  <c r="CY25" i="7"/>
  <c r="CY15" i="7"/>
  <c r="CY15" i="9"/>
  <c r="AK47" i="9" a="1"/>
  <c r="BH47" i="9" s="1"/>
  <c r="AU3" i="9"/>
  <c r="BB3" i="9"/>
  <c r="AL3" i="9"/>
  <c r="AK23" i="9"/>
  <c r="AG23" i="9"/>
  <c r="AK15" i="9"/>
  <c r="AG15" i="9"/>
  <c r="AK11" i="9"/>
  <c r="AG11" i="9"/>
  <c r="AK9" i="9"/>
  <c r="AG9" i="9"/>
  <c r="AK7" i="9"/>
  <c r="AG7" i="9"/>
  <c r="AG5" i="9"/>
  <c r="AK5" i="9"/>
  <c r="BG3" i="9"/>
  <c r="AQ3" i="9"/>
  <c r="AX3" i="9"/>
  <c r="AZ3" i="9"/>
  <c r="AW3" i="9"/>
  <c r="BC3" i="9"/>
  <c r="AM3" i="9"/>
  <c r="AT3" i="9"/>
  <c r="AN3" i="9"/>
  <c r="AK26" i="9"/>
  <c r="AG26" i="9"/>
  <c r="AK24" i="9"/>
  <c r="AG24" i="9"/>
  <c r="AG22" i="9"/>
  <c r="AK22" i="9"/>
  <c r="AG20" i="9"/>
  <c r="AK20" i="9"/>
  <c r="AK18" i="9"/>
  <c r="AG18" i="9"/>
  <c r="AK16" i="9"/>
  <c r="AG16" i="9"/>
  <c r="AK14" i="9"/>
  <c r="AG14" i="9"/>
  <c r="AK12" i="9"/>
  <c r="AG12" i="9"/>
  <c r="AG10" i="9"/>
  <c r="AK10" i="9"/>
  <c r="AK8" i="9"/>
  <c r="AG8" i="9"/>
  <c r="AG6" i="9"/>
  <c r="AK6" i="9"/>
  <c r="AK4" i="9"/>
  <c r="AG4" i="9"/>
  <c r="AS3" i="9"/>
  <c r="BH3" i="9"/>
  <c r="AV3" i="9"/>
  <c r="AK25" i="9"/>
  <c r="AG25" i="9"/>
  <c r="AG21" i="9"/>
  <c r="AK21" i="9"/>
  <c r="AK19" i="9"/>
  <c r="AG19" i="9"/>
  <c r="AK17" i="9"/>
  <c r="AG17" i="9"/>
  <c r="AK13" i="9"/>
  <c r="AG13" i="9"/>
  <c r="BA3" i="9"/>
  <c r="AK3" i="9"/>
  <c r="AG3" i="9"/>
  <c r="AY3" i="9"/>
  <c r="BD3" i="9"/>
  <c r="BF3" i="9"/>
  <c r="AP3" i="9"/>
  <c r="BE3" i="9"/>
  <c r="AO3" i="9"/>
  <c r="AR3" i="9"/>
  <c r="AK47" i="8" a="1"/>
  <c r="BC47" i="8" s="1"/>
  <c r="AK17" i="8"/>
  <c r="AG17" i="8"/>
  <c r="AG19" i="8"/>
  <c r="AK19" i="8"/>
  <c r="AM3" i="8"/>
  <c r="BC3" i="8"/>
  <c r="CD3" i="8"/>
  <c r="AK13" i="8"/>
  <c r="AG13" i="8"/>
  <c r="AK5" i="8"/>
  <c r="AG5" i="8"/>
  <c r="AQ3" i="8"/>
  <c r="BG3" i="8"/>
  <c r="AK14" i="8"/>
  <c r="AG14" i="8"/>
  <c r="AG10" i="8"/>
  <c r="AK10" i="8"/>
  <c r="AS3" i="8"/>
  <c r="AR3" i="8"/>
  <c r="CY15" i="8"/>
  <c r="AV3" i="8"/>
  <c r="AG16" i="8"/>
  <c r="AK16" i="8"/>
  <c r="AK18" i="8"/>
  <c r="AG18" i="8"/>
  <c r="AK20" i="8"/>
  <c r="AG20" i="8"/>
  <c r="AK22" i="8"/>
  <c r="AG22" i="8"/>
  <c r="AK24" i="8"/>
  <c r="AG24" i="8"/>
  <c r="AT3" i="8"/>
  <c r="AU3" i="8"/>
  <c r="CL3" i="8"/>
  <c r="AG15" i="8"/>
  <c r="AK15" i="8"/>
  <c r="AG11" i="8"/>
  <c r="AK11" i="8"/>
  <c r="AK7" i="8"/>
  <c r="AG7" i="8"/>
  <c r="AK3" i="8"/>
  <c r="AG3" i="8"/>
  <c r="BV3" i="8"/>
  <c r="AK21" i="8"/>
  <c r="AG21" i="8"/>
  <c r="AK23" i="8"/>
  <c r="AG23" i="8"/>
  <c r="AL3" i="8"/>
  <c r="BB3" i="8"/>
  <c r="AK9" i="8"/>
  <c r="AG9" i="8"/>
  <c r="BA3" i="8"/>
  <c r="BH3" i="8"/>
  <c r="BD3" i="8"/>
  <c r="AZ3" i="8"/>
  <c r="AP3" i="8"/>
  <c r="BF3" i="8"/>
  <c r="AG6" i="8"/>
  <c r="AK6" i="8"/>
  <c r="AN3" i="8"/>
  <c r="AX3" i="8"/>
  <c r="AG26" i="8"/>
  <c r="AK26" i="8"/>
  <c r="AY3" i="8"/>
  <c r="AK25" i="8"/>
  <c r="AG25" i="8"/>
  <c r="AK12" i="8"/>
  <c r="AG12" i="8"/>
  <c r="AK8" i="8"/>
  <c r="AG8" i="8"/>
  <c r="AK4" i="8"/>
  <c r="AG4" i="8"/>
  <c r="AK47" i="7" a="1"/>
  <c r="BA3" i="7"/>
  <c r="AO3" i="7"/>
  <c r="AY3" i="7"/>
  <c r="BN4" i="7"/>
  <c r="BZ3" i="7"/>
  <c r="BR6" i="7"/>
  <c r="CU6" i="7" s="1"/>
  <c r="BN6" i="7"/>
  <c r="BR11" i="7"/>
  <c r="CU11" i="7" s="1"/>
  <c r="BN11" i="7"/>
  <c r="AG10" i="7"/>
  <c r="AG25" i="7"/>
  <c r="AG23" i="7"/>
  <c r="BN21" i="7"/>
  <c r="BR21" i="7"/>
  <c r="CU21" i="7" s="1"/>
  <c r="CU19" i="7"/>
  <c r="AG17" i="7"/>
  <c r="AG15" i="7"/>
  <c r="AG13" i="7"/>
  <c r="BN10" i="7"/>
  <c r="CU8" i="7"/>
  <c r="BU3" i="7"/>
  <c r="BF3" i="7"/>
  <c r="BR14" i="7"/>
  <c r="CU14" i="7" s="1"/>
  <c r="BN14" i="7"/>
  <c r="AG19" i="7"/>
  <c r="BN24" i="7"/>
  <c r="BR24" i="7"/>
  <c r="CU24" i="7" s="1"/>
  <c r="BN20" i="7"/>
  <c r="BR20" i="7"/>
  <c r="CU20" i="7" s="1"/>
  <c r="BN18" i="7"/>
  <c r="BR18" i="7"/>
  <c r="CU18" i="7" s="1"/>
  <c r="AG11" i="7"/>
  <c r="AG4" i="7"/>
  <c r="AK7" i="7"/>
  <c r="AG7" i="7"/>
  <c r="AV3" i="7"/>
  <c r="AM3" i="7"/>
  <c r="BC3" i="7"/>
  <c r="CU4" i="7"/>
  <c r="AT3" i="7"/>
  <c r="CO3" i="7"/>
  <c r="AG8" i="7"/>
  <c r="BN25" i="7"/>
  <c r="BR25" i="7"/>
  <c r="CU25" i="7" s="1"/>
  <c r="BN23" i="7"/>
  <c r="BR23" i="7"/>
  <c r="CU23" i="7" s="1"/>
  <c r="AG21" i="7"/>
  <c r="BN19" i="7"/>
  <c r="BR17" i="7"/>
  <c r="CU17" i="7" s="1"/>
  <c r="BN17" i="7"/>
  <c r="BR15" i="7"/>
  <c r="CU15" i="7" s="1"/>
  <c r="BN15" i="7"/>
  <c r="AG12" i="7"/>
  <c r="CU10" i="7"/>
  <c r="BN8" i="7"/>
  <c r="BS3" i="7"/>
  <c r="AK3" i="7"/>
  <c r="AG3" i="7"/>
  <c r="AZ3" i="7"/>
  <c r="AU3" i="7"/>
  <c r="CI3" i="7"/>
  <c r="BN26" i="7"/>
  <c r="AG22" i="7"/>
  <c r="CU16" i="7"/>
  <c r="BR13" i="7"/>
  <c r="CU13" i="7" s="1"/>
  <c r="BN13" i="7"/>
  <c r="AG9" i="7"/>
  <c r="CD3" i="7"/>
  <c r="CK3" i="7"/>
  <c r="AK5" i="7"/>
  <c r="AG5" i="7"/>
  <c r="AP3" i="7"/>
  <c r="BE3" i="7"/>
  <c r="AQ3" i="7"/>
  <c r="BG3" i="7"/>
  <c r="CE3" i="7"/>
  <c r="AG16" i="7"/>
  <c r="AG26" i="7"/>
  <c r="AG6" i="7"/>
  <c r="CU26" i="7"/>
  <c r="AG24" i="7"/>
  <c r="BN22" i="7"/>
  <c r="BR22" i="7"/>
  <c r="CU22" i="7" s="1"/>
  <c r="AG20" i="7"/>
  <c r="AG18" i="7"/>
  <c r="BN16" i="7"/>
  <c r="AG14" i="7"/>
  <c r="BN12" i="7"/>
  <c r="BR12" i="7"/>
  <c r="CU12" i="7" s="1"/>
  <c r="BN9" i="7"/>
  <c r="BR9" i="7"/>
  <c r="CU9" i="7" s="1"/>
  <c r="CY19" i="1" a="1"/>
  <c r="CY19" i="1" s="1"/>
  <c r="CY5" i="1"/>
  <c r="CY6" i="1"/>
  <c r="AS47" i="9" l="1"/>
  <c r="AT47" i="9"/>
  <c r="BC47" i="9"/>
  <c r="BE47" i="9"/>
  <c r="AX47" i="9"/>
  <c r="AQ47" i="9"/>
  <c r="BG47" i="9"/>
  <c r="AZ47" i="9"/>
  <c r="AK47" i="9"/>
  <c r="AL47" i="9"/>
  <c r="BB47" i="9"/>
  <c r="AU47" i="9"/>
  <c r="AN47" i="9"/>
  <c r="BD47" i="9"/>
  <c r="AO47" i="9"/>
  <c r="AM47" i="9"/>
  <c r="AV47" i="9"/>
  <c r="AW47" i="9"/>
  <c r="BA47" i="9"/>
  <c r="AP47" i="9"/>
  <c r="BF47" i="9"/>
  <c r="AY47" i="9"/>
  <c r="AR47" i="9"/>
  <c r="CH3" i="9"/>
  <c r="BR12" i="9"/>
  <c r="CU12" i="9" s="1"/>
  <c r="BN12" i="9"/>
  <c r="D41" i="9" a="1"/>
  <c r="BZ3" i="9"/>
  <c r="BR6" i="9"/>
  <c r="CU6" i="9" s="1"/>
  <c r="BN6" i="9"/>
  <c r="BR10" i="9"/>
  <c r="CU10" i="9" s="1"/>
  <c r="BN10" i="9"/>
  <c r="BR22" i="9"/>
  <c r="CU22" i="9" s="1"/>
  <c r="BN22" i="9"/>
  <c r="CA3" i="9"/>
  <c r="CJ3" i="9"/>
  <c r="CG3" i="9"/>
  <c r="BX3" i="9"/>
  <c r="BN5" i="9"/>
  <c r="BR5" i="9"/>
  <c r="CU5" i="9" s="1"/>
  <c r="BS3" i="9"/>
  <c r="CB3" i="9"/>
  <c r="BR21" i="9"/>
  <c r="CU21" i="9" s="1"/>
  <c r="BN21" i="9"/>
  <c r="BR8" i="9"/>
  <c r="CU8" i="9" s="1"/>
  <c r="BN8" i="9"/>
  <c r="BR24" i="9"/>
  <c r="CU24" i="9" s="1"/>
  <c r="BN24" i="9"/>
  <c r="BV3" i="9"/>
  <c r="CK3" i="9"/>
  <c r="BR17" i="9"/>
  <c r="CU17" i="9" s="1"/>
  <c r="BN17" i="9"/>
  <c r="BN3" i="9"/>
  <c r="BR3" i="9"/>
  <c r="BR14" i="9"/>
  <c r="CU14" i="9" s="1"/>
  <c r="BN14" i="9"/>
  <c r="BR18" i="9"/>
  <c r="CU18" i="9" s="1"/>
  <c r="BN18" i="9"/>
  <c r="BR26" i="9"/>
  <c r="CU26" i="9" s="1"/>
  <c r="BN26" i="9"/>
  <c r="BN9" i="9"/>
  <c r="BR9" i="9"/>
  <c r="CU9" i="9" s="1"/>
  <c r="BR15" i="9"/>
  <c r="CU15" i="9" s="1"/>
  <c r="BN15" i="9"/>
  <c r="CC3" i="9"/>
  <c r="BN4" i="9"/>
  <c r="BR4" i="9"/>
  <c r="CU4" i="9" s="1"/>
  <c r="BR16" i="9"/>
  <c r="CU16" i="9" s="1"/>
  <c r="BN16" i="9"/>
  <c r="BR7" i="9"/>
  <c r="CU7" i="9" s="1"/>
  <c r="BN7" i="9"/>
  <c r="BR11" i="9"/>
  <c r="CU11" i="9" s="1"/>
  <c r="BN11" i="9"/>
  <c r="BR23" i="9"/>
  <c r="CU23" i="9" s="1"/>
  <c r="BN23" i="9"/>
  <c r="BW3" i="9"/>
  <c r="BY3" i="9"/>
  <c r="CL3" i="9"/>
  <c r="CM3" i="9"/>
  <c r="CF3" i="9"/>
  <c r="BN13" i="9"/>
  <c r="BR13" i="9"/>
  <c r="CU13" i="9" s="1"/>
  <c r="BR19" i="9"/>
  <c r="CU19" i="9" s="1"/>
  <c r="BN19" i="9"/>
  <c r="BR25" i="9"/>
  <c r="CU25" i="9" s="1"/>
  <c r="BN25" i="9"/>
  <c r="CO3" i="9"/>
  <c r="BR20" i="9"/>
  <c r="CU20" i="9" s="1"/>
  <c r="BN20" i="9"/>
  <c r="BU3" i="9"/>
  <c r="BT3" i="9"/>
  <c r="CD3" i="9"/>
  <c r="CE3" i="9"/>
  <c r="CN3" i="9"/>
  <c r="CI3" i="9"/>
  <c r="AS47" i="8"/>
  <c r="BE47" i="8"/>
  <c r="BB47" i="8"/>
  <c r="AU47" i="8"/>
  <c r="AV47" i="8"/>
  <c r="BD47" i="8"/>
  <c r="AR47" i="8"/>
  <c r="AP47" i="8"/>
  <c r="BF47" i="8"/>
  <c r="AY47" i="8"/>
  <c r="BA47" i="8"/>
  <c r="AW47" i="8"/>
  <c r="BH47" i="8"/>
  <c r="AX47" i="8"/>
  <c r="AQ47" i="8"/>
  <c r="BG47" i="8"/>
  <c r="AN47" i="8"/>
  <c r="AL47" i="8"/>
  <c r="AK47" i="8"/>
  <c r="AO47" i="8"/>
  <c r="AZ47" i="8"/>
  <c r="AT47" i="8"/>
  <c r="AM47" i="8"/>
  <c r="BR10" i="8"/>
  <c r="CU10" i="8" s="1"/>
  <c r="BN10" i="8"/>
  <c r="D41" i="8" a="1"/>
  <c r="BR7" i="8"/>
  <c r="CU7" i="8" s="1"/>
  <c r="BN7" i="8"/>
  <c r="BR24" i="8"/>
  <c r="CU24" i="8" s="1"/>
  <c r="BN24" i="8"/>
  <c r="BR20" i="8"/>
  <c r="CU20" i="8" s="1"/>
  <c r="BN20" i="8"/>
  <c r="CN3" i="8"/>
  <c r="BT3" i="8"/>
  <c r="CB3" i="8"/>
  <c r="BR16" i="8"/>
  <c r="CU16" i="8" s="1"/>
  <c r="BN16" i="8"/>
  <c r="BY3" i="8"/>
  <c r="BR8" i="8"/>
  <c r="CU8" i="8" s="1"/>
  <c r="BN8" i="8"/>
  <c r="BN26" i="8"/>
  <c r="BR26" i="8"/>
  <c r="CU26" i="8" s="1"/>
  <c r="CM3" i="8"/>
  <c r="CO3" i="8"/>
  <c r="BS3" i="8"/>
  <c r="BN9" i="8"/>
  <c r="BR9" i="8"/>
  <c r="CU9" i="8" s="1"/>
  <c r="BR21" i="8"/>
  <c r="CU21" i="8" s="1"/>
  <c r="BN21" i="8"/>
  <c r="BR3" i="8"/>
  <c r="BN3" i="8"/>
  <c r="BR11" i="8"/>
  <c r="CU11" i="8" s="1"/>
  <c r="BN11" i="8"/>
  <c r="CA3" i="8"/>
  <c r="CC3" i="8"/>
  <c r="BZ3" i="8"/>
  <c r="BN5" i="8"/>
  <c r="BR5" i="8"/>
  <c r="CU5" i="8" s="1"/>
  <c r="BR17" i="8"/>
  <c r="CU17" i="8" s="1"/>
  <c r="BN17" i="8"/>
  <c r="BR23" i="8"/>
  <c r="CU23" i="8" s="1"/>
  <c r="BN23" i="8"/>
  <c r="BR15" i="8"/>
  <c r="CU15" i="8" s="1"/>
  <c r="BN15" i="8"/>
  <c r="BN13" i="8"/>
  <c r="BR13" i="8"/>
  <c r="CU13" i="8" s="1"/>
  <c r="BR25" i="8"/>
  <c r="CU25" i="8" s="1"/>
  <c r="BN25" i="8"/>
  <c r="BU3" i="8"/>
  <c r="CG3" i="8"/>
  <c r="BR4" i="8"/>
  <c r="CU4" i="8" s="1"/>
  <c r="BN4" i="8"/>
  <c r="BR12" i="8"/>
  <c r="CU12" i="8" s="1"/>
  <c r="BN12" i="8"/>
  <c r="CF3" i="8"/>
  <c r="CE3" i="8"/>
  <c r="BN6" i="8"/>
  <c r="BR6" i="8"/>
  <c r="CU6" i="8" s="1"/>
  <c r="BW3" i="8"/>
  <c r="CK3" i="8"/>
  <c r="CH3" i="8"/>
  <c r="CI3" i="8"/>
  <c r="BR22" i="8"/>
  <c r="CU22" i="8" s="1"/>
  <c r="BN22" i="8"/>
  <c r="BR18" i="8"/>
  <c r="CU18" i="8" s="1"/>
  <c r="BN18" i="8"/>
  <c r="BN14" i="8"/>
  <c r="BR14" i="8"/>
  <c r="CU14" i="8" s="1"/>
  <c r="BX3" i="8"/>
  <c r="CJ3" i="8"/>
  <c r="BR19" i="8"/>
  <c r="CU19" i="8" s="1"/>
  <c r="BN19" i="8"/>
  <c r="D41" i="7" a="1"/>
  <c r="BT3" i="7"/>
  <c r="BV3" i="7"/>
  <c r="BR3" i="7"/>
  <c r="BN3" i="7"/>
  <c r="CA3" i="7"/>
  <c r="BH47" i="7"/>
  <c r="BD47" i="7"/>
  <c r="AZ47" i="7"/>
  <c r="AV47" i="7"/>
  <c r="AR47" i="7"/>
  <c r="AN47" i="7"/>
  <c r="BF47" i="7"/>
  <c r="BB47" i="7"/>
  <c r="AX47" i="7"/>
  <c r="AT47" i="7"/>
  <c r="AP47" i="7"/>
  <c r="AL47" i="7"/>
  <c r="BG47" i="7"/>
  <c r="AY47" i="7"/>
  <c r="AQ47" i="7"/>
  <c r="BE47" i="7"/>
  <c r="AW47" i="7"/>
  <c r="AO47" i="7"/>
  <c r="BC47" i="7"/>
  <c r="AM47" i="7"/>
  <c r="BA47" i="7"/>
  <c r="AK47" i="7"/>
  <c r="AU47" i="7"/>
  <c r="AS47" i="7"/>
  <c r="CN3" i="7"/>
  <c r="BN5" i="7"/>
  <c r="BR5" i="7"/>
  <c r="CU5" i="7" s="1"/>
  <c r="CG3" i="7"/>
  <c r="CJ3" i="7"/>
  <c r="CC3" i="7"/>
  <c r="CF3" i="7"/>
  <c r="CH3" i="7"/>
  <c r="CB3" i="7"/>
  <c r="CL3" i="7"/>
  <c r="BR7" i="7"/>
  <c r="CU7" i="7" s="1"/>
  <c r="BN7" i="7"/>
  <c r="CM3" i="7"/>
  <c r="BX3" i="7"/>
  <c r="BW3" i="7"/>
  <c r="BR45" i="1" a="1"/>
  <c r="CO48" i="1" s="1"/>
  <c r="BR45" i="5" a="1"/>
  <c r="CO48" i="5" s="1"/>
  <c r="CT45" i="5" a="1"/>
  <c r="CT48" i="5" s="1"/>
  <c r="CP45" i="5" a="1"/>
  <c r="CS48" i="5" s="1"/>
  <c r="CT45" i="4" a="1"/>
  <c r="CT48" i="4" s="1"/>
  <c r="CP45" i="4" a="1"/>
  <c r="CS48" i="4" s="1"/>
  <c r="BR45" i="4" a="1"/>
  <c r="CO48" i="4" s="1"/>
  <c r="CT45" i="3" a="1"/>
  <c r="CT45" i="3" s="1"/>
  <c r="CP45" i="3" a="1"/>
  <c r="CS48" i="3" s="1"/>
  <c r="CT45" i="1" a="1"/>
  <c r="CT48" i="1" s="1"/>
  <c r="CP45" i="1" a="1"/>
  <c r="CS48" i="1" s="1"/>
  <c r="BR45" i="3" a="1"/>
  <c r="BR45" i="3" s="1"/>
  <c r="BR38" i="7" l="1" a="1"/>
  <c r="CI38" i="7" s="1"/>
  <c r="CI29" i="7" s="1"/>
  <c r="BR38" i="8" a="1"/>
  <c r="BX38" i="8" s="1"/>
  <c r="BX29" i="8" s="1"/>
  <c r="BR38" i="9" a="1"/>
  <c r="CC38" i="9" s="1"/>
  <c r="CC29" i="9" s="1"/>
  <c r="CU3" i="9"/>
  <c r="AA41" i="9"/>
  <c r="AA31" i="9" s="1"/>
  <c r="W41" i="9"/>
  <c r="W31" i="9" s="1"/>
  <c r="Y41" i="9"/>
  <c r="Y31" i="9" s="1"/>
  <c r="U41" i="9"/>
  <c r="U31" i="9" s="1"/>
  <c r="Q41" i="9"/>
  <c r="Q31" i="9" s="1"/>
  <c r="M41" i="9"/>
  <c r="M31" i="9" s="1"/>
  <c r="I41" i="9"/>
  <c r="I31" i="9" s="1"/>
  <c r="E41" i="9"/>
  <c r="E31" i="9" s="1"/>
  <c r="V41" i="9"/>
  <c r="V31" i="9" s="1"/>
  <c r="P41" i="9"/>
  <c r="P31" i="9" s="1"/>
  <c r="K41" i="9"/>
  <c r="K31" i="9" s="1"/>
  <c r="F41" i="9"/>
  <c r="F31" i="9" s="1"/>
  <c r="T41" i="9"/>
  <c r="T31" i="9" s="1"/>
  <c r="O41" i="9"/>
  <c r="O31" i="9" s="1"/>
  <c r="J41" i="9"/>
  <c r="J31" i="9" s="1"/>
  <c r="D41" i="9"/>
  <c r="D31" i="9" s="1"/>
  <c r="Z41" i="9"/>
  <c r="Z31" i="9" s="1"/>
  <c r="S41" i="9"/>
  <c r="S31" i="9" s="1"/>
  <c r="N41" i="9"/>
  <c r="N31" i="9" s="1"/>
  <c r="H41" i="9"/>
  <c r="H31" i="9" s="1"/>
  <c r="G41" i="9"/>
  <c r="G31" i="9" s="1"/>
  <c r="X41" i="9"/>
  <c r="X31" i="9" s="1"/>
  <c r="R41" i="9"/>
  <c r="R31" i="9" s="1"/>
  <c r="L41" i="9"/>
  <c r="L31" i="9" s="1"/>
  <c r="Z41" i="8"/>
  <c r="Z31" i="8" s="1"/>
  <c r="Y41" i="8"/>
  <c r="Y31" i="8" s="1"/>
  <c r="U41" i="8"/>
  <c r="U31" i="8" s="1"/>
  <c r="Q41" i="8"/>
  <c r="Q31" i="8" s="1"/>
  <c r="M41" i="8"/>
  <c r="M31" i="8" s="1"/>
  <c r="I41" i="8"/>
  <c r="I31" i="8" s="1"/>
  <c r="E41" i="8"/>
  <c r="E31" i="8" s="1"/>
  <c r="AA41" i="8"/>
  <c r="AA31" i="8" s="1"/>
  <c r="T41" i="8"/>
  <c r="T31" i="8" s="1"/>
  <c r="O41" i="8"/>
  <c r="O31" i="8" s="1"/>
  <c r="J41" i="8"/>
  <c r="J31" i="8" s="1"/>
  <c r="D41" i="8"/>
  <c r="D31" i="8" s="1"/>
  <c r="X41" i="8"/>
  <c r="X31" i="8" s="1"/>
  <c r="S41" i="8"/>
  <c r="S31" i="8" s="1"/>
  <c r="N41" i="8"/>
  <c r="N31" i="8" s="1"/>
  <c r="H41" i="8"/>
  <c r="H31" i="8" s="1"/>
  <c r="W41" i="8"/>
  <c r="W31" i="8" s="1"/>
  <c r="L41" i="8"/>
  <c r="L31" i="8" s="1"/>
  <c r="V41" i="8"/>
  <c r="V31" i="8" s="1"/>
  <c r="K41" i="8"/>
  <c r="K31" i="8" s="1"/>
  <c r="F41" i="8"/>
  <c r="F31" i="8" s="1"/>
  <c r="R41" i="8"/>
  <c r="R31" i="8" s="1"/>
  <c r="P41" i="8"/>
  <c r="P31" i="8" s="1"/>
  <c r="G41" i="8"/>
  <c r="G31" i="8" s="1"/>
  <c r="CU3" i="8"/>
  <c r="CU3" i="7"/>
  <c r="AA41" i="7"/>
  <c r="AA31" i="7" s="1"/>
  <c r="W41" i="7"/>
  <c r="W31" i="7" s="1"/>
  <c r="S41" i="7"/>
  <c r="S31" i="7" s="1"/>
  <c r="O41" i="7"/>
  <c r="O31" i="7" s="1"/>
  <c r="K41" i="7"/>
  <c r="K31" i="7" s="1"/>
  <c r="G41" i="7"/>
  <c r="G31" i="7" s="1"/>
  <c r="Y41" i="7"/>
  <c r="Y31" i="7" s="1"/>
  <c r="U41" i="7"/>
  <c r="U31" i="7" s="1"/>
  <c r="Q41" i="7"/>
  <c r="Q31" i="7" s="1"/>
  <c r="M41" i="7"/>
  <c r="M31" i="7" s="1"/>
  <c r="I41" i="7"/>
  <c r="I31" i="7" s="1"/>
  <c r="E41" i="7"/>
  <c r="E31" i="7" s="1"/>
  <c r="V41" i="7"/>
  <c r="V31" i="7" s="1"/>
  <c r="N41" i="7"/>
  <c r="N31" i="7" s="1"/>
  <c r="F41" i="7"/>
  <c r="F31" i="7" s="1"/>
  <c r="T41" i="7"/>
  <c r="T31" i="7" s="1"/>
  <c r="L41" i="7"/>
  <c r="L31" i="7" s="1"/>
  <c r="D41" i="7"/>
  <c r="D31" i="7" s="1"/>
  <c r="Z41" i="7"/>
  <c r="Z31" i="7" s="1"/>
  <c r="J41" i="7"/>
  <c r="J31" i="7" s="1"/>
  <c r="X41" i="7"/>
  <c r="X31" i="7" s="1"/>
  <c r="H41" i="7"/>
  <c r="H31" i="7" s="1"/>
  <c r="R41" i="7"/>
  <c r="R31" i="7" s="1"/>
  <c r="P41" i="7"/>
  <c r="P31" i="7" s="1"/>
  <c r="CT45" i="4"/>
  <c r="CQ47" i="4"/>
  <c r="CH46" i="1"/>
  <c r="CP48" i="4"/>
  <c r="CP46" i="5"/>
  <c r="BZ47" i="1"/>
  <c r="CP45" i="1"/>
  <c r="CQ45" i="1"/>
  <c r="CQ45" i="4"/>
  <c r="CP48" i="5"/>
  <c r="BZ45" i="1"/>
  <c r="BR48" i="1"/>
  <c r="CQ47" i="1"/>
  <c r="CP47" i="1"/>
  <c r="CP46" i="4"/>
  <c r="BR46" i="1"/>
  <c r="CH48" i="1"/>
  <c r="CS45" i="3"/>
  <c r="BZ45" i="4"/>
  <c r="BR46" i="4"/>
  <c r="CH46" i="4"/>
  <c r="BZ47" i="4"/>
  <c r="BR48" i="4"/>
  <c r="CH48" i="4"/>
  <c r="CP46" i="1"/>
  <c r="CP48" i="1"/>
  <c r="CR46" i="3"/>
  <c r="CR47" i="3"/>
  <c r="CT48" i="3"/>
  <c r="BR45" i="4"/>
  <c r="CH45" i="4"/>
  <c r="BZ46" i="4"/>
  <c r="BR47" i="4"/>
  <c r="CH47" i="4"/>
  <c r="BZ48" i="4"/>
  <c r="CQ46" i="4"/>
  <c r="CQ48" i="4"/>
  <c r="CP45" i="5"/>
  <c r="CP47" i="5"/>
  <c r="BV45" i="5"/>
  <c r="CL45" i="5"/>
  <c r="CD46" i="5"/>
  <c r="BV47" i="5"/>
  <c r="CL47" i="5"/>
  <c r="CD48" i="5"/>
  <c r="BR45" i="1"/>
  <c r="CH45" i="1"/>
  <c r="BZ46" i="1"/>
  <c r="BR47" i="1"/>
  <c r="CH47" i="1"/>
  <c r="BZ48" i="1"/>
  <c r="CD45" i="5"/>
  <c r="BV46" i="5"/>
  <c r="CL46" i="5"/>
  <c r="CD47" i="5"/>
  <c r="BV48" i="5"/>
  <c r="CL48" i="5"/>
  <c r="CT45" i="1"/>
  <c r="CR48" i="3"/>
  <c r="CS46" i="3"/>
  <c r="CQ46" i="5"/>
  <c r="CQ48" i="5"/>
  <c r="BR45" i="5"/>
  <c r="CH45" i="5"/>
  <c r="BZ46" i="5"/>
  <c r="BR47" i="5"/>
  <c r="CH47" i="5"/>
  <c r="BZ48" i="5"/>
  <c r="CQ46" i="1"/>
  <c r="CQ48" i="1"/>
  <c r="CR45" i="3"/>
  <c r="CT47" i="3"/>
  <c r="BV45" i="4"/>
  <c r="CL45" i="4"/>
  <c r="CD46" i="4"/>
  <c r="BV47" i="4"/>
  <c r="CL47" i="4"/>
  <c r="CD48" i="4"/>
  <c r="CP45" i="4"/>
  <c r="CP47" i="4"/>
  <c r="CQ45" i="5"/>
  <c r="CQ47" i="5"/>
  <c r="CT45" i="5"/>
  <c r="BZ45" i="5"/>
  <c r="BR46" i="5"/>
  <c r="CH46" i="5"/>
  <c r="BZ47" i="5"/>
  <c r="BR48" i="5"/>
  <c r="CH48" i="5"/>
  <c r="BV45" i="1"/>
  <c r="CL45" i="1"/>
  <c r="CD46" i="1"/>
  <c r="BV47" i="1"/>
  <c r="CL47" i="1"/>
  <c r="CD48" i="1"/>
  <c r="CD45" i="4"/>
  <c r="BV46" i="4"/>
  <c r="CL46" i="4"/>
  <c r="CD47" i="4"/>
  <c r="BV48" i="4"/>
  <c r="CL48" i="4"/>
  <c r="CD45" i="1"/>
  <c r="BV46" i="1"/>
  <c r="CL46" i="1"/>
  <c r="CD47" i="1"/>
  <c r="BV48" i="1"/>
  <c r="CL48" i="1"/>
  <c r="BS45" i="1"/>
  <c r="BW45" i="1"/>
  <c r="CA45" i="1"/>
  <c r="CE45" i="1"/>
  <c r="CI45" i="1"/>
  <c r="CM45" i="1"/>
  <c r="BS46" i="1"/>
  <c r="BW46" i="1"/>
  <c r="CA46" i="1"/>
  <c r="CE46" i="1"/>
  <c r="CI46" i="1"/>
  <c r="CM46" i="1"/>
  <c r="BS47" i="1"/>
  <c r="BW47" i="1"/>
  <c r="CA47" i="1"/>
  <c r="CE47" i="1"/>
  <c r="CI47" i="1"/>
  <c r="CM47" i="1"/>
  <c r="BS48" i="1"/>
  <c r="BW48" i="1"/>
  <c r="CA48" i="1"/>
  <c r="CE48" i="1"/>
  <c r="CI48" i="1"/>
  <c r="CM48" i="1"/>
  <c r="BT45" i="1"/>
  <c r="BX45" i="1"/>
  <c r="CB45" i="1"/>
  <c r="CF45" i="1"/>
  <c r="CJ45" i="1"/>
  <c r="CN45" i="1"/>
  <c r="BT46" i="1"/>
  <c r="BX46" i="1"/>
  <c r="CB46" i="1"/>
  <c r="CF46" i="1"/>
  <c r="CJ46" i="1"/>
  <c r="CN46" i="1"/>
  <c r="BT47" i="1"/>
  <c r="BX47" i="1"/>
  <c r="CB47" i="1"/>
  <c r="CF47" i="1"/>
  <c r="CJ47" i="1"/>
  <c r="CN47" i="1"/>
  <c r="BT48" i="1"/>
  <c r="BX48" i="1"/>
  <c r="CB48" i="1"/>
  <c r="CF48" i="1"/>
  <c r="CJ48" i="1"/>
  <c r="CN48" i="1"/>
  <c r="BU45" i="1"/>
  <c r="BY45" i="1"/>
  <c r="CC45" i="1"/>
  <c r="CG45" i="1"/>
  <c r="CK45" i="1"/>
  <c r="CO45" i="1"/>
  <c r="BU46" i="1"/>
  <c r="BY46" i="1"/>
  <c r="CC46" i="1"/>
  <c r="CG46" i="1"/>
  <c r="CK46" i="1"/>
  <c r="CO46" i="1"/>
  <c r="BU47" i="1"/>
  <c r="BY47" i="1"/>
  <c r="CC47" i="1"/>
  <c r="CG47" i="1"/>
  <c r="CK47" i="1"/>
  <c r="CO47" i="1"/>
  <c r="BU48" i="1"/>
  <c r="BY48" i="1"/>
  <c r="CC48" i="1"/>
  <c r="CG48" i="1"/>
  <c r="CK48" i="1"/>
  <c r="BS45" i="5"/>
  <c r="BW45" i="5"/>
  <c r="CA45" i="5"/>
  <c r="CE45" i="5"/>
  <c r="CI45" i="5"/>
  <c r="CM45" i="5"/>
  <c r="BS46" i="5"/>
  <c r="BW46" i="5"/>
  <c r="CA46" i="5"/>
  <c r="CE46" i="5"/>
  <c r="CI46" i="5"/>
  <c r="CM46" i="5"/>
  <c r="BS47" i="5"/>
  <c r="BW47" i="5"/>
  <c r="CA47" i="5"/>
  <c r="CE47" i="5"/>
  <c r="CI47" i="5"/>
  <c r="CM47" i="5"/>
  <c r="BS48" i="5"/>
  <c r="BW48" i="5"/>
  <c r="CA48" i="5"/>
  <c r="CE48" i="5"/>
  <c r="CI48" i="5"/>
  <c r="CM48" i="5"/>
  <c r="BT45" i="5"/>
  <c r="BX45" i="5"/>
  <c r="CB45" i="5"/>
  <c r="CF45" i="5"/>
  <c r="CJ45" i="5"/>
  <c r="CN45" i="5"/>
  <c r="BT46" i="5"/>
  <c r="BX46" i="5"/>
  <c r="CB46" i="5"/>
  <c r="CF46" i="5"/>
  <c r="CJ46" i="5"/>
  <c r="CN46" i="5"/>
  <c r="BT47" i="5"/>
  <c r="BX47" i="5"/>
  <c r="CB47" i="5"/>
  <c r="CF47" i="5"/>
  <c r="CJ47" i="5"/>
  <c r="CN47" i="5"/>
  <c r="BT48" i="5"/>
  <c r="BX48" i="5"/>
  <c r="CB48" i="5"/>
  <c r="CF48" i="5"/>
  <c r="CJ48" i="5"/>
  <c r="CN48" i="5"/>
  <c r="BU45" i="5"/>
  <c r="BY45" i="5"/>
  <c r="CC45" i="5"/>
  <c r="CG45" i="5"/>
  <c r="CK45" i="5"/>
  <c r="CO45" i="5"/>
  <c r="BU46" i="5"/>
  <c r="BY46" i="5"/>
  <c r="CC46" i="5"/>
  <c r="CG46" i="5"/>
  <c r="CK46" i="5"/>
  <c r="CO46" i="5"/>
  <c r="BU47" i="5"/>
  <c r="BY47" i="5"/>
  <c r="CC47" i="5"/>
  <c r="CG47" i="5"/>
  <c r="CK47" i="5"/>
  <c r="CO47" i="5"/>
  <c r="BU48" i="5"/>
  <c r="BY48" i="5"/>
  <c r="CC48" i="5"/>
  <c r="CG48" i="5"/>
  <c r="CK48" i="5"/>
  <c r="CR45" i="5"/>
  <c r="CR46" i="5"/>
  <c r="CR47" i="5"/>
  <c r="CR48" i="5"/>
  <c r="CT46" i="5"/>
  <c r="CS45" i="5"/>
  <c r="CS46" i="5"/>
  <c r="CS47" i="5"/>
  <c r="CT47" i="5"/>
  <c r="CR45" i="4"/>
  <c r="CR46" i="4"/>
  <c r="CR47" i="4"/>
  <c r="CR48" i="4"/>
  <c r="CT46" i="4"/>
  <c r="CS45" i="4"/>
  <c r="CS46" i="4"/>
  <c r="CS47" i="4"/>
  <c r="CT47" i="4"/>
  <c r="BS45" i="4"/>
  <c r="BW45" i="4"/>
  <c r="CA45" i="4"/>
  <c r="CE45" i="4"/>
  <c r="CI45" i="4"/>
  <c r="CM45" i="4"/>
  <c r="BS46" i="4"/>
  <c r="BW46" i="4"/>
  <c r="CA46" i="4"/>
  <c r="CE46" i="4"/>
  <c r="CI46" i="4"/>
  <c r="CM46" i="4"/>
  <c r="BS47" i="4"/>
  <c r="BW47" i="4"/>
  <c r="CA47" i="4"/>
  <c r="CE47" i="4"/>
  <c r="CI47" i="4"/>
  <c r="CM47" i="4"/>
  <c r="BS48" i="4"/>
  <c r="BW48" i="4"/>
  <c r="CA48" i="4"/>
  <c r="CE48" i="4"/>
  <c r="CI48" i="4"/>
  <c r="CM48" i="4"/>
  <c r="BT45" i="4"/>
  <c r="BX45" i="4"/>
  <c r="CB45" i="4"/>
  <c r="CF45" i="4"/>
  <c r="CJ45" i="4"/>
  <c r="CN45" i="4"/>
  <c r="BT46" i="4"/>
  <c r="BX46" i="4"/>
  <c r="CB46" i="4"/>
  <c r="CF46" i="4"/>
  <c r="CJ46" i="4"/>
  <c r="CN46" i="4"/>
  <c r="BT47" i="4"/>
  <c r="BX47" i="4"/>
  <c r="CB47" i="4"/>
  <c r="CF47" i="4"/>
  <c r="CJ47" i="4"/>
  <c r="CN47" i="4"/>
  <c r="BT48" i="4"/>
  <c r="BX48" i="4"/>
  <c r="CB48" i="4"/>
  <c r="CF48" i="4"/>
  <c r="CJ48" i="4"/>
  <c r="CN48" i="4"/>
  <c r="BU45" i="4"/>
  <c r="BY45" i="4"/>
  <c r="CC45" i="4"/>
  <c r="CG45" i="4"/>
  <c r="CK45" i="4"/>
  <c r="CO45" i="4"/>
  <c r="BU46" i="4"/>
  <c r="BY46" i="4"/>
  <c r="CC46" i="4"/>
  <c r="CG46" i="4"/>
  <c r="CK46" i="4"/>
  <c r="CO46" i="4"/>
  <c r="BU47" i="4"/>
  <c r="BY47" i="4"/>
  <c r="CC47" i="4"/>
  <c r="CG47" i="4"/>
  <c r="CK47" i="4"/>
  <c r="CO47" i="4"/>
  <c r="BU48" i="4"/>
  <c r="BY48" i="4"/>
  <c r="CC48" i="4"/>
  <c r="CG48" i="4"/>
  <c r="CK48" i="4"/>
  <c r="CT46" i="3"/>
  <c r="CS47" i="3"/>
  <c r="CP45" i="3"/>
  <c r="CQ48" i="3"/>
  <c r="CQ47" i="3"/>
  <c r="CQ46" i="3"/>
  <c r="CQ45" i="3"/>
  <c r="CP48" i="3"/>
  <c r="CP47" i="3"/>
  <c r="CP46" i="3"/>
  <c r="CR45" i="1"/>
  <c r="CR46" i="1"/>
  <c r="CR47" i="1"/>
  <c r="CR48" i="1"/>
  <c r="CT46" i="1"/>
  <c r="CS45" i="1"/>
  <c r="CS46" i="1"/>
  <c r="CS47" i="1"/>
  <c r="CT47" i="1"/>
  <c r="CN48" i="3"/>
  <c r="CJ48" i="3"/>
  <c r="CF48" i="3"/>
  <c r="CB48" i="3"/>
  <c r="BX48" i="3"/>
  <c r="BT48" i="3"/>
  <c r="CN47" i="3"/>
  <c r="CJ47" i="3"/>
  <c r="CF47" i="3"/>
  <c r="CB47" i="3"/>
  <c r="BX47" i="3"/>
  <c r="BT47" i="3"/>
  <c r="CN46" i="3"/>
  <c r="CJ46" i="3"/>
  <c r="CF46" i="3"/>
  <c r="CB46" i="3"/>
  <c r="BX46" i="3"/>
  <c r="BT46" i="3"/>
  <c r="CN45" i="3"/>
  <c r="CJ45" i="3"/>
  <c r="CF45" i="3"/>
  <c r="CB45" i="3"/>
  <c r="BX45" i="3"/>
  <c r="BT45" i="3"/>
  <c r="CO48" i="3"/>
  <c r="CC48" i="3"/>
  <c r="BU48" i="3"/>
  <c r="CK47" i="3"/>
  <c r="CC47" i="3"/>
  <c r="BU47" i="3"/>
  <c r="CG46" i="3"/>
  <c r="BY45" i="3"/>
  <c r="CM48" i="3"/>
  <c r="CI48" i="3"/>
  <c r="CE48" i="3"/>
  <c r="CA48" i="3"/>
  <c r="BW48" i="3"/>
  <c r="BS48" i="3"/>
  <c r="CM47" i="3"/>
  <c r="CI47" i="3"/>
  <c r="CE47" i="3"/>
  <c r="CA47" i="3"/>
  <c r="BW47" i="3"/>
  <c r="BS47" i="3"/>
  <c r="CM46" i="3"/>
  <c r="CI46" i="3"/>
  <c r="CE46" i="3"/>
  <c r="CA46" i="3"/>
  <c r="BW46" i="3"/>
  <c r="BS46" i="3"/>
  <c r="CM45" i="3"/>
  <c r="CI45" i="3"/>
  <c r="CE45" i="3"/>
  <c r="CA45" i="3"/>
  <c r="BW45" i="3"/>
  <c r="BS45" i="3"/>
  <c r="CK48" i="3"/>
  <c r="CG48" i="3"/>
  <c r="BY48" i="3"/>
  <c r="CO47" i="3"/>
  <c r="CG47" i="3"/>
  <c r="BY47" i="3"/>
  <c r="CO46" i="3"/>
  <c r="CK46" i="3"/>
  <c r="CC46" i="3"/>
  <c r="BY46" i="3"/>
  <c r="BU46" i="3"/>
  <c r="CO45" i="3"/>
  <c r="CK45" i="3"/>
  <c r="CG45" i="3"/>
  <c r="CC45" i="3"/>
  <c r="BU45" i="3"/>
  <c r="CL48" i="3"/>
  <c r="CH48" i="3"/>
  <c r="CD48" i="3"/>
  <c r="BZ48" i="3"/>
  <c r="BV48" i="3"/>
  <c r="BR48" i="3"/>
  <c r="CL47" i="3"/>
  <c r="CH47" i="3"/>
  <c r="CD47" i="3"/>
  <c r="BZ47" i="3"/>
  <c r="BV47" i="3"/>
  <c r="BR47" i="3"/>
  <c r="CL46" i="3"/>
  <c r="CH46" i="3"/>
  <c r="CD46" i="3"/>
  <c r="BZ46" i="3"/>
  <c r="BV46" i="3"/>
  <c r="BR46" i="3"/>
  <c r="CL45" i="3"/>
  <c r="CH45" i="3"/>
  <c r="CD45" i="3"/>
  <c r="BZ45" i="3"/>
  <c r="BV45" i="3"/>
  <c r="CL38" i="7" l="1"/>
  <c r="CL29" i="7" s="1"/>
  <c r="CM38" i="7"/>
  <c r="CM29" i="7" s="1"/>
  <c r="BY38" i="7"/>
  <c r="BY29" i="7" s="1"/>
  <c r="CF38" i="7"/>
  <c r="CF29" i="7" s="1"/>
  <c r="CD38" i="7"/>
  <c r="CD29" i="7" s="1"/>
  <c r="CJ38" i="7"/>
  <c r="CJ29" i="7" s="1"/>
  <c r="BR38" i="7"/>
  <c r="BR29" i="7" s="1"/>
  <c r="BU38" i="8"/>
  <c r="BU29" i="8" s="1"/>
  <c r="CM38" i="8"/>
  <c r="CM29" i="8" s="1"/>
  <c r="CB38" i="8"/>
  <c r="CB29" i="8" s="1"/>
  <c r="CE38" i="8"/>
  <c r="CE29" i="8" s="1"/>
  <c r="BS38" i="8"/>
  <c r="BS29" i="8" s="1"/>
  <c r="CF38" i="8"/>
  <c r="CF29" i="8" s="1"/>
  <c r="BV38" i="8"/>
  <c r="BV29" i="8" s="1"/>
  <c r="BY38" i="8"/>
  <c r="BY29" i="8" s="1"/>
  <c r="CJ38" i="8"/>
  <c r="CJ29" i="8" s="1"/>
  <c r="CG38" i="8"/>
  <c r="CG29" i="8" s="1"/>
  <c r="CD38" i="8"/>
  <c r="CD29" i="8" s="1"/>
  <c r="CN38" i="8"/>
  <c r="CN29" i="8" s="1"/>
  <c r="CK38" i="8"/>
  <c r="CK29" i="8" s="1"/>
  <c r="BR38" i="8"/>
  <c r="BR29" i="8" s="1"/>
  <c r="CI38" i="8"/>
  <c r="CI29" i="8" s="1"/>
  <c r="CA38" i="8"/>
  <c r="CA29" i="8" s="1"/>
  <c r="BW38" i="8"/>
  <c r="BW29" i="8" s="1"/>
  <c r="CO38" i="8"/>
  <c r="CO29" i="8" s="1"/>
  <c r="CL38" i="8"/>
  <c r="CL29" i="8" s="1"/>
  <c r="CC38" i="8"/>
  <c r="CC29" i="8" s="1"/>
  <c r="BT38" i="8"/>
  <c r="BT29" i="8" s="1"/>
  <c r="BZ38" i="8"/>
  <c r="BZ29" i="8" s="1"/>
  <c r="CH38" i="8"/>
  <c r="CH29" i="8" s="1"/>
  <c r="CO38" i="7"/>
  <c r="CO29" i="7" s="1"/>
  <c r="BU38" i="7"/>
  <c r="BU29" i="7" s="1"/>
  <c r="BW38" i="7"/>
  <c r="BW29" i="7" s="1"/>
  <c r="CB38" i="7"/>
  <c r="CB29" i="7" s="1"/>
  <c r="BV38" i="7"/>
  <c r="BV29" i="7" s="1"/>
  <c r="CA38" i="7"/>
  <c r="CA29" i="7" s="1"/>
  <c r="CN38" i="7"/>
  <c r="CN29" i="7" s="1"/>
  <c r="CG38" i="7"/>
  <c r="CG29" i="7" s="1"/>
  <c r="CK38" i="7"/>
  <c r="CK29" i="7" s="1"/>
  <c r="CH38" i="7"/>
  <c r="CH29" i="7" s="1"/>
  <c r="CE38" i="7"/>
  <c r="CE29" i="7" s="1"/>
  <c r="BX38" i="7"/>
  <c r="BX29" i="7" s="1"/>
  <c r="BT38" i="7"/>
  <c r="BT29" i="7" s="1"/>
  <c r="CC38" i="7"/>
  <c r="CC29" i="7" s="1"/>
  <c r="BZ38" i="7"/>
  <c r="BZ29" i="7" s="1"/>
  <c r="BS38" i="7"/>
  <c r="BS29" i="7" s="1"/>
  <c r="BX38" i="9"/>
  <c r="BX29" i="9" s="1"/>
  <c r="BS38" i="9"/>
  <c r="BS29" i="9" s="1"/>
  <c r="CN38" i="9"/>
  <c r="CN29" i="9" s="1"/>
  <c r="CL38" i="9"/>
  <c r="CL29" i="9" s="1"/>
  <c r="CG38" i="9"/>
  <c r="CG29" i="9" s="1"/>
  <c r="BR38" i="9"/>
  <c r="BR29" i="9" s="1"/>
  <c r="CA38" i="9"/>
  <c r="CA29" i="9" s="1"/>
  <c r="BW38" i="9"/>
  <c r="BW29" i="9" s="1"/>
  <c r="BZ38" i="9"/>
  <c r="BZ29" i="9" s="1"/>
  <c r="CB38" i="9"/>
  <c r="CB29" i="9" s="1"/>
  <c r="BU38" i="9"/>
  <c r="BU29" i="9" s="1"/>
  <c r="CK38" i="9"/>
  <c r="CK29" i="9" s="1"/>
  <c r="BV38" i="9"/>
  <c r="BV29" i="9" s="1"/>
  <c r="CE38" i="9"/>
  <c r="CE29" i="9" s="1"/>
  <c r="CH38" i="9"/>
  <c r="CH29" i="9" s="1"/>
  <c r="CF38" i="9"/>
  <c r="CF29" i="9" s="1"/>
  <c r="BY38" i="9"/>
  <c r="BY29" i="9" s="1"/>
  <c r="CO38" i="9"/>
  <c r="CO29" i="9" s="1"/>
  <c r="CI38" i="9"/>
  <c r="CI29" i="9" s="1"/>
  <c r="CD38" i="9"/>
  <c r="CD29" i="9" s="1"/>
  <c r="CM38" i="9"/>
  <c r="CM29" i="9" s="1"/>
  <c r="BT38" i="9"/>
  <c r="BT29" i="9" s="1"/>
  <c r="CJ38" i="9"/>
  <c r="CJ29" i="9" s="1"/>
  <c r="BE31" i="9"/>
  <c r="X43" i="9"/>
  <c r="X47" i="9" s="1"/>
  <c r="AV31" i="9"/>
  <c r="O43" i="9"/>
  <c r="O47" i="9" s="1"/>
  <c r="AT31" i="9"/>
  <c r="M43" i="9"/>
  <c r="M47" i="9" s="1"/>
  <c r="AN31" i="9"/>
  <c r="G43" i="9"/>
  <c r="G47" i="9" s="1"/>
  <c r="BG31" i="9"/>
  <c r="Z43" i="9"/>
  <c r="Z47" i="9" s="1"/>
  <c r="BA31" i="9"/>
  <c r="T43" i="9"/>
  <c r="T47" i="9" s="1"/>
  <c r="BC31" i="9"/>
  <c r="V43" i="9"/>
  <c r="V47" i="9" s="1"/>
  <c r="AX31" i="9"/>
  <c r="Q43" i="9"/>
  <c r="Q47" i="9" s="1"/>
  <c r="BH31" i="9"/>
  <c r="AA43" i="9"/>
  <c r="AA47" i="9" s="1"/>
  <c r="AZ31" i="9"/>
  <c r="S43" i="9"/>
  <c r="S47" i="9" s="1"/>
  <c r="AW31" i="9"/>
  <c r="P43" i="9"/>
  <c r="P47" i="9" s="1"/>
  <c r="BD31" i="9"/>
  <c r="W43" i="9"/>
  <c r="W47" i="9" s="1"/>
  <c r="AS31" i="9"/>
  <c r="L43" i="9"/>
  <c r="L47" i="9" s="1"/>
  <c r="AO31" i="9"/>
  <c r="H43" i="9"/>
  <c r="H47" i="9" s="1"/>
  <c r="AK31" i="9"/>
  <c r="D43" i="9"/>
  <c r="D47" i="9" s="1"/>
  <c r="AM31" i="9"/>
  <c r="F43" i="9"/>
  <c r="F47" i="9" s="1"/>
  <c r="AL31" i="9"/>
  <c r="E43" i="9"/>
  <c r="E47" i="9" s="1"/>
  <c r="BB31" i="9"/>
  <c r="U43" i="9"/>
  <c r="U47" i="9" s="1"/>
  <c r="AY31" i="9"/>
  <c r="R43" i="9"/>
  <c r="R47" i="9" s="1"/>
  <c r="AU31" i="9"/>
  <c r="N43" i="9"/>
  <c r="N47" i="9" s="1"/>
  <c r="AQ31" i="9"/>
  <c r="J43" i="9"/>
  <c r="J47" i="9" s="1"/>
  <c r="AR31" i="9"/>
  <c r="K43" i="9"/>
  <c r="K47" i="9" s="1"/>
  <c r="AP31" i="9"/>
  <c r="I43" i="9"/>
  <c r="I47" i="9" s="1"/>
  <c r="BF31" i="9"/>
  <c r="Y43" i="9"/>
  <c r="Y47" i="9" s="1"/>
  <c r="AN31" i="8"/>
  <c r="G43" i="8"/>
  <c r="G47" i="8" s="1"/>
  <c r="AR31" i="8"/>
  <c r="K43" i="8"/>
  <c r="K47" i="8" s="1"/>
  <c r="AO31" i="8"/>
  <c r="H43" i="8"/>
  <c r="H47" i="8" s="1"/>
  <c r="AK31" i="8"/>
  <c r="D43" i="8"/>
  <c r="D47" i="8" s="1"/>
  <c r="BH31" i="8"/>
  <c r="AA43" i="8"/>
  <c r="AA47" i="8" s="1"/>
  <c r="AW31" i="8"/>
  <c r="P43" i="8"/>
  <c r="P47" i="8" s="1"/>
  <c r="AQ31" i="8"/>
  <c r="J43" i="8"/>
  <c r="J47" i="8" s="1"/>
  <c r="BB31" i="8"/>
  <c r="U43" i="8"/>
  <c r="U47" i="8" s="1"/>
  <c r="AY31" i="8"/>
  <c r="R43" i="8"/>
  <c r="R47" i="8" s="1"/>
  <c r="AS31" i="8"/>
  <c r="L43" i="8"/>
  <c r="L47" i="8" s="1"/>
  <c r="AZ31" i="8"/>
  <c r="S43" i="8"/>
  <c r="S47" i="8" s="1"/>
  <c r="AV31" i="8"/>
  <c r="O43" i="8"/>
  <c r="O47" i="8" s="1"/>
  <c r="AP31" i="8"/>
  <c r="I43" i="8"/>
  <c r="I47" i="8" s="1"/>
  <c r="BF31" i="8"/>
  <c r="Y43" i="8"/>
  <c r="Y47" i="8" s="1"/>
  <c r="AX31" i="8"/>
  <c r="Q43" i="8"/>
  <c r="Q47" i="8" s="1"/>
  <c r="BC31" i="8"/>
  <c r="V43" i="8"/>
  <c r="V47" i="8" s="1"/>
  <c r="AU31" i="8"/>
  <c r="N43" i="8"/>
  <c r="N47" i="8" s="1"/>
  <c r="AL31" i="8"/>
  <c r="E43" i="8"/>
  <c r="E47" i="8" s="1"/>
  <c r="AM31" i="8"/>
  <c r="F43" i="8"/>
  <c r="F47" i="8" s="1"/>
  <c r="BD31" i="8"/>
  <c r="W43" i="8"/>
  <c r="W47" i="8" s="1"/>
  <c r="BE31" i="8"/>
  <c r="X43" i="8"/>
  <c r="X47" i="8" s="1"/>
  <c r="BA31" i="8"/>
  <c r="T43" i="8"/>
  <c r="T47" i="8" s="1"/>
  <c r="AT31" i="8"/>
  <c r="M43" i="8"/>
  <c r="M47" i="8" s="1"/>
  <c r="BG31" i="8"/>
  <c r="Z43" i="8"/>
  <c r="Z47" i="8" s="1"/>
  <c r="AM31" i="7"/>
  <c r="F43" i="7"/>
  <c r="F47" i="7" s="1"/>
  <c r="AZ31" i="7"/>
  <c r="S43" i="7"/>
  <c r="S47" i="7" s="1"/>
  <c r="AO31" i="7"/>
  <c r="H43" i="7"/>
  <c r="H47" i="7" s="1"/>
  <c r="AK31" i="7"/>
  <c r="D43" i="7"/>
  <c r="D47" i="7" s="1"/>
  <c r="AU31" i="7"/>
  <c r="N43" i="7"/>
  <c r="N47" i="7" s="1"/>
  <c r="AT31" i="7"/>
  <c r="M43" i="7"/>
  <c r="M47" i="7" s="1"/>
  <c r="AN31" i="7"/>
  <c r="G43" i="7"/>
  <c r="G47" i="7" s="1"/>
  <c r="BD31" i="7"/>
  <c r="W43" i="7"/>
  <c r="W47" i="7" s="1"/>
  <c r="AY31" i="7"/>
  <c r="R43" i="7"/>
  <c r="R47" i="7" s="1"/>
  <c r="AP31" i="7"/>
  <c r="I43" i="7"/>
  <c r="I47" i="7" s="1"/>
  <c r="BE31" i="7"/>
  <c r="X43" i="7"/>
  <c r="X47" i="7" s="1"/>
  <c r="AS31" i="7"/>
  <c r="L43" i="7"/>
  <c r="L47" i="7" s="1"/>
  <c r="BC31" i="7"/>
  <c r="V43" i="7"/>
  <c r="V47" i="7" s="1"/>
  <c r="AX31" i="7"/>
  <c r="Q43" i="7"/>
  <c r="Q47" i="7" s="1"/>
  <c r="AR31" i="7"/>
  <c r="K43" i="7"/>
  <c r="K47" i="7" s="1"/>
  <c r="BH31" i="7"/>
  <c r="AA43" i="7"/>
  <c r="AA47" i="7" s="1"/>
  <c r="BG31" i="7"/>
  <c r="Z43" i="7"/>
  <c r="Z47" i="7" s="1"/>
  <c r="BF31" i="7"/>
  <c r="Y43" i="7"/>
  <c r="Y47" i="7" s="1"/>
  <c r="AW31" i="7"/>
  <c r="P43" i="7"/>
  <c r="P47" i="7" s="1"/>
  <c r="AQ31" i="7"/>
  <c r="J43" i="7"/>
  <c r="J47" i="7" s="1"/>
  <c r="BA31" i="7"/>
  <c r="T43" i="7"/>
  <c r="T47" i="7" s="1"/>
  <c r="AL31" i="7"/>
  <c r="E43" i="7"/>
  <c r="E47" i="7" s="1"/>
  <c r="BB31" i="7"/>
  <c r="U43" i="7"/>
  <c r="U47" i="7" s="1"/>
  <c r="AV31" i="7"/>
  <c r="O43" i="7"/>
  <c r="O47" i="7" s="1"/>
  <c r="CY17" i="6"/>
  <c r="CY14" i="6"/>
  <c r="CY12" i="6"/>
  <c r="CY11" i="6"/>
  <c r="CY10" i="6"/>
  <c r="CY9" i="6"/>
  <c r="CY7" i="6"/>
  <c r="CY8" i="6" s="1"/>
  <c r="CY6" i="6"/>
  <c r="CY5" i="6"/>
  <c r="CY4" i="6"/>
  <c r="CY2" i="6"/>
  <c r="CY17" i="3"/>
  <c r="CY14" i="3"/>
  <c r="CY12" i="3"/>
  <c r="CY11" i="3"/>
  <c r="CY10" i="3"/>
  <c r="CY9" i="3"/>
  <c r="CY7" i="3"/>
  <c r="CY8" i="3" s="1"/>
  <c r="CY6" i="3"/>
  <c r="CY5" i="3"/>
  <c r="CY4" i="3"/>
  <c r="CY2" i="3"/>
  <c r="CY17" i="4"/>
  <c r="CY14" i="4"/>
  <c r="CY12" i="4"/>
  <c r="CY11" i="4"/>
  <c r="CY10" i="4"/>
  <c r="CY9" i="4"/>
  <c r="CY7" i="4"/>
  <c r="CY8" i="4" s="1"/>
  <c r="CY6" i="4"/>
  <c r="CY5" i="4"/>
  <c r="CY4" i="4"/>
  <c r="CY2" i="4"/>
  <c r="CY17" i="5"/>
  <c r="CY14" i="5"/>
  <c r="CY12" i="5"/>
  <c r="CY11" i="5"/>
  <c r="CY10" i="5"/>
  <c r="CY9" i="5"/>
  <c r="CY7" i="5"/>
  <c r="CY8" i="5" s="1"/>
  <c r="CY6" i="5"/>
  <c r="CY5" i="5"/>
  <c r="CY4" i="5"/>
  <c r="CY2" i="5"/>
  <c r="CY9" i="1"/>
  <c r="BX31" i="9" l="1"/>
  <c r="BX41" i="9" s="1"/>
  <c r="AQ41" i="9"/>
  <c r="BS31" i="9"/>
  <c r="BS41" i="9" s="1"/>
  <c r="AL41" i="9"/>
  <c r="BZ31" i="9"/>
  <c r="BZ41" i="9" s="1"/>
  <c r="AS41" i="9"/>
  <c r="CO31" i="9"/>
  <c r="CO41" i="9" s="1"/>
  <c r="BH41" i="9"/>
  <c r="CN31" i="9"/>
  <c r="CN41" i="9" s="1"/>
  <c r="BG41" i="9"/>
  <c r="CL31" i="9"/>
  <c r="CL41" i="9" s="1"/>
  <c r="BE41" i="9"/>
  <c r="CM31" i="9"/>
  <c r="CM41" i="9" s="1"/>
  <c r="BF41" i="9"/>
  <c r="CB31" i="9"/>
  <c r="CB41" i="9" s="1"/>
  <c r="AU41" i="9"/>
  <c r="CK31" i="9"/>
  <c r="CK41" i="9" s="1"/>
  <c r="BD41" i="9"/>
  <c r="BU31" i="9"/>
  <c r="BU41" i="9" s="1"/>
  <c r="AN41" i="9"/>
  <c r="BY31" i="9"/>
  <c r="BY41" i="9" s="1"/>
  <c r="AR41" i="9"/>
  <c r="CI31" i="9"/>
  <c r="CI41" i="9" s="1"/>
  <c r="BB41" i="9"/>
  <c r="BV31" i="9"/>
  <c r="BV41" i="9" s="1"/>
  <c r="AO41" i="9"/>
  <c r="CG31" i="9"/>
  <c r="CG41" i="9" s="1"/>
  <c r="AZ41" i="9"/>
  <c r="CH31" i="9"/>
  <c r="CH41" i="9" s="1"/>
  <c r="BA41" i="9"/>
  <c r="CC31" i="9"/>
  <c r="CC41" i="9" s="1"/>
  <c r="AV41" i="9"/>
  <c r="BT31" i="9"/>
  <c r="BT41" i="9" s="1"/>
  <c r="AM41" i="9"/>
  <c r="CE31" i="9"/>
  <c r="CE41" i="9" s="1"/>
  <c r="AX41" i="9"/>
  <c r="BW31" i="9"/>
  <c r="BW41" i="9" s="1"/>
  <c r="AP41" i="9"/>
  <c r="CF31" i="9"/>
  <c r="CF41" i="9" s="1"/>
  <c r="AY41" i="9"/>
  <c r="BR31" i="9"/>
  <c r="BR41" i="9" s="1"/>
  <c r="AK41" i="9"/>
  <c r="CD31" i="9"/>
  <c r="CD41" i="9" s="1"/>
  <c r="AW41" i="9"/>
  <c r="CJ31" i="9"/>
  <c r="CJ41" i="9" s="1"/>
  <c r="BC41" i="9"/>
  <c r="CA31" i="9"/>
  <c r="CA41" i="9" s="1"/>
  <c r="AT41" i="9"/>
  <c r="BR31" i="8"/>
  <c r="BR41" i="8" s="1"/>
  <c r="AK41" i="8"/>
  <c r="CN31" i="8"/>
  <c r="CN41" i="8" s="1"/>
  <c r="BG41" i="8"/>
  <c r="CK31" i="8"/>
  <c r="CK41" i="8" s="1"/>
  <c r="BD41" i="8"/>
  <c r="BS31" i="8"/>
  <c r="BS41" i="8" s="1"/>
  <c r="AL41" i="8"/>
  <c r="CE31" i="8"/>
  <c r="CE41" i="8" s="1"/>
  <c r="AX41" i="8"/>
  <c r="CG31" i="8"/>
  <c r="CG41" i="8" s="1"/>
  <c r="AZ41" i="8"/>
  <c r="CI31" i="8"/>
  <c r="CI41" i="8" s="1"/>
  <c r="BB41" i="8"/>
  <c r="CO31" i="8"/>
  <c r="CO41" i="8" s="1"/>
  <c r="BH41" i="8"/>
  <c r="BU31" i="8"/>
  <c r="BU41" i="8" s="1"/>
  <c r="AN41" i="8"/>
  <c r="CA31" i="8"/>
  <c r="CA41" i="8" s="1"/>
  <c r="AT41" i="8"/>
  <c r="BT31" i="8"/>
  <c r="BT41" i="8" s="1"/>
  <c r="AM41" i="8"/>
  <c r="CM31" i="8"/>
  <c r="CM41" i="8" s="1"/>
  <c r="BF41" i="8"/>
  <c r="BZ31" i="8"/>
  <c r="BZ41" i="8" s="1"/>
  <c r="AS41" i="8"/>
  <c r="CJ31" i="8"/>
  <c r="CJ41" i="8" s="1"/>
  <c r="BC41" i="8"/>
  <c r="CC31" i="8"/>
  <c r="CC41" i="8" s="1"/>
  <c r="AV41" i="8"/>
  <c r="CD31" i="8"/>
  <c r="CD41" i="8" s="1"/>
  <c r="AW41" i="8"/>
  <c r="BY31" i="8"/>
  <c r="BY41" i="8" s="1"/>
  <c r="AR41" i="8"/>
  <c r="CH31" i="8"/>
  <c r="CH41" i="8" s="1"/>
  <c r="BA41" i="8"/>
  <c r="CL31" i="8"/>
  <c r="CL41" i="8" s="1"/>
  <c r="BE41" i="8"/>
  <c r="CB31" i="8"/>
  <c r="CB41" i="8" s="1"/>
  <c r="AU41" i="8"/>
  <c r="BW31" i="8"/>
  <c r="BW41" i="8" s="1"/>
  <c r="AP41" i="8"/>
  <c r="CF31" i="8"/>
  <c r="CF41" i="8" s="1"/>
  <c r="AY41" i="8"/>
  <c r="BX31" i="8"/>
  <c r="BX41" i="8" s="1"/>
  <c r="AQ41" i="8"/>
  <c r="BV31" i="8"/>
  <c r="BV41" i="8" s="1"/>
  <c r="AO41" i="8"/>
  <c r="CN31" i="7"/>
  <c r="CN41" i="7" s="1"/>
  <c r="BG41" i="7"/>
  <c r="BS31" i="7"/>
  <c r="BS41" i="7" s="1"/>
  <c r="AL41" i="7"/>
  <c r="CM31" i="7"/>
  <c r="CM41" i="7" s="1"/>
  <c r="BF41" i="7"/>
  <c r="BY31" i="7"/>
  <c r="BY41" i="7" s="1"/>
  <c r="AR41" i="7"/>
  <c r="CL31" i="7"/>
  <c r="CL41" i="7" s="1"/>
  <c r="BE41" i="7"/>
  <c r="BU31" i="7"/>
  <c r="BU41" i="7" s="1"/>
  <c r="AN41" i="7"/>
  <c r="BR31" i="7"/>
  <c r="BR41" i="7" s="1"/>
  <c r="AK41" i="7"/>
  <c r="CH31" i="7"/>
  <c r="CH41" i="7" s="1"/>
  <c r="BA41" i="7"/>
  <c r="BW31" i="7"/>
  <c r="BW41" i="7" s="1"/>
  <c r="AP41" i="7"/>
  <c r="CI31" i="7"/>
  <c r="CI41" i="7" s="1"/>
  <c r="BB41" i="7"/>
  <c r="CD31" i="7"/>
  <c r="CD41" i="7" s="1"/>
  <c r="AW41" i="7"/>
  <c r="CO31" i="7"/>
  <c r="CO41" i="7" s="1"/>
  <c r="BH41" i="7"/>
  <c r="BZ31" i="7"/>
  <c r="BZ41" i="7" s="1"/>
  <c r="AS41" i="7"/>
  <c r="CK31" i="7"/>
  <c r="CK41" i="7" s="1"/>
  <c r="BD41" i="7"/>
  <c r="CB31" i="7"/>
  <c r="CB41" i="7" s="1"/>
  <c r="AU41" i="7"/>
  <c r="BT31" i="7"/>
  <c r="BT41" i="7" s="1"/>
  <c r="AM41" i="7"/>
  <c r="CE31" i="7"/>
  <c r="CE41" i="7" s="1"/>
  <c r="AX41" i="7"/>
  <c r="BV31" i="7"/>
  <c r="BV41" i="7" s="1"/>
  <c r="AO41" i="7"/>
  <c r="CC31" i="7"/>
  <c r="CC41" i="7" s="1"/>
  <c r="AV41" i="7"/>
  <c r="BX31" i="7"/>
  <c r="BX41" i="7" s="1"/>
  <c r="AQ41" i="7"/>
  <c r="CJ31" i="7"/>
  <c r="CJ41" i="7" s="1"/>
  <c r="BC41" i="7"/>
  <c r="CF31" i="7"/>
  <c r="CF41" i="7" s="1"/>
  <c r="AY41" i="7"/>
  <c r="CA31" i="7"/>
  <c r="CA41" i="7" s="1"/>
  <c r="AT41" i="7"/>
  <c r="CG31" i="7"/>
  <c r="CG41" i="7" s="1"/>
  <c r="AZ41" i="7"/>
  <c r="CY10" i="1"/>
  <c r="CY11" i="1"/>
  <c r="CY12" i="1"/>
  <c r="CY14" i="1"/>
  <c r="CY17" i="1"/>
  <c r="AK43" i="9" l="1" a="1"/>
  <c r="BR43" i="9" a="1"/>
  <c r="AK43" i="8" a="1"/>
  <c r="BR43" i="8" a="1"/>
  <c r="AK43" i="7" a="1"/>
  <c r="BR43" i="7" a="1"/>
  <c r="D3" i="5" a="1"/>
  <c r="P26" i="5" s="1"/>
  <c r="D3" i="4" a="1"/>
  <c r="CY7" i="1"/>
  <c r="CY8" i="1" s="1"/>
  <c r="CY4" i="1"/>
  <c r="CY2" i="1"/>
  <c r="CL43" i="9" l="1"/>
  <c r="CH43" i="9"/>
  <c r="CD43" i="9"/>
  <c r="BZ43" i="9"/>
  <c r="BV43" i="9"/>
  <c r="BR43" i="9"/>
  <c r="CO43" i="9"/>
  <c r="CK43" i="9"/>
  <c r="CG43" i="9"/>
  <c r="CC43" i="9"/>
  <c r="BY43" i="9"/>
  <c r="BU43" i="9"/>
  <c r="CN43" i="9"/>
  <c r="CJ43" i="9"/>
  <c r="CF43" i="9"/>
  <c r="CB43" i="9"/>
  <c r="BX43" i="9"/>
  <c r="BT43" i="9"/>
  <c r="CM43" i="9"/>
  <c r="BW43" i="9"/>
  <c r="CI43" i="9"/>
  <c r="BS43" i="9"/>
  <c r="CE43" i="9"/>
  <c r="CA43" i="9"/>
  <c r="BG43" i="9"/>
  <c r="BC43" i="9"/>
  <c r="AY43" i="9"/>
  <c r="AU43" i="9"/>
  <c r="AQ43" i="9"/>
  <c r="AM43" i="9"/>
  <c r="BF43" i="9"/>
  <c r="BB43" i="9"/>
  <c r="AX43" i="9"/>
  <c r="AT43" i="9"/>
  <c r="AP43" i="9"/>
  <c r="AL43" i="9"/>
  <c r="BE43" i="9"/>
  <c r="BA43" i="9"/>
  <c r="AW43" i="9"/>
  <c r="AS43" i="9"/>
  <c r="AO43" i="9"/>
  <c r="AK43" i="9"/>
  <c r="AZ43" i="9"/>
  <c r="AV43" i="9"/>
  <c r="BH43" i="9"/>
  <c r="AR43" i="9"/>
  <c r="BD43" i="9"/>
  <c r="AN43" i="9"/>
  <c r="CO43" i="8"/>
  <c r="CK43" i="8"/>
  <c r="CG43" i="8"/>
  <c r="CC43" i="8"/>
  <c r="BY43" i="8"/>
  <c r="BU43" i="8"/>
  <c r="CN43" i="8"/>
  <c r="CJ43" i="8"/>
  <c r="CF43" i="8"/>
  <c r="CB43" i="8"/>
  <c r="BX43" i="8"/>
  <c r="BT43" i="8"/>
  <c r="CL43" i="8"/>
  <c r="CD43" i="8"/>
  <c r="BV43" i="8"/>
  <c r="CI43" i="8"/>
  <c r="CA43" i="8"/>
  <c r="BS43" i="8"/>
  <c r="BZ43" i="8"/>
  <c r="CM43" i="8"/>
  <c r="BW43" i="8"/>
  <c r="CH43" i="8"/>
  <c r="CE43" i="8"/>
  <c r="BR43" i="8"/>
  <c r="BF43" i="8"/>
  <c r="BB43" i="8"/>
  <c r="AX43" i="8"/>
  <c r="AT43" i="8"/>
  <c r="AP43" i="8"/>
  <c r="AL43" i="8"/>
  <c r="BE43" i="8"/>
  <c r="BA43" i="8"/>
  <c r="AW43" i="8"/>
  <c r="AS43" i="8"/>
  <c r="AO43" i="8"/>
  <c r="AK43" i="8"/>
  <c r="BG43" i="8"/>
  <c r="AY43" i="8"/>
  <c r="AQ43" i="8"/>
  <c r="BD43" i="8"/>
  <c r="AV43" i="8"/>
  <c r="AN43" i="8"/>
  <c r="BC43" i="8"/>
  <c r="AM43" i="8"/>
  <c r="AZ43" i="8"/>
  <c r="BH43" i="8"/>
  <c r="AU43" i="8"/>
  <c r="AR43" i="8"/>
  <c r="CL43" i="7"/>
  <c r="CH43" i="7"/>
  <c r="CD43" i="7"/>
  <c r="BZ43" i="7"/>
  <c r="BV43" i="7"/>
  <c r="BR43" i="7"/>
  <c r="CN43" i="7"/>
  <c r="CJ43" i="7"/>
  <c r="CF43" i="7"/>
  <c r="CB43" i="7"/>
  <c r="BX43" i="7"/>
  <c r="BT43" i="7"/>
  <c r="CO43" i="7"/>
  <c r="CG43" i="7"/>
  <c r="BY43" i="7"/>
  <c r="CM43" i="7"/>
  <c r="CE43" i="7"/>
  <c r="BW43" i="7"/>
  <c r="CC43" i="7"/>
  <c r="CA43" i="7"/>
  <c r="CK43" i="7"/>
  <c r="CI43" i="7"/>
  <c r="BU43" i="7"/>
  <c r="BS43" i="7"/>
  <c r="BG43" i="7"/>
  <c r="BC43" i="7"/>
  <c r="AY43" i="7"/>
  <c r="AU43" i="7"/>
  <c r="AQ43" i="7"/>
  <c r="AM43" i="7"/>
  <c r="BE43" i="7"/>
  <c r="BA43" i="7"/>
  <c r="AW43" i="7"/>
  <c r="AS43" i="7"/>
  <c r="AO43" i="7"/>
  <c r="AK43" i="7"/>
  <c r="BB43" i="7"/>
  <c r="AT43" i="7"/>
  <c r="AL43" i="7"/>
  <c r="BH43" i="7"/>
  <c r="AZ43" i="7"/>
  <c r="AR43" i="7"/>
  <c r="BF43" i="7"/>
  <c r="AP43" i="7"/>
  <c r="BD43" i="7"/>
  <c r="AN43" i="7"/>
  <c r="AX43" i="7"/>
  <c r="AV43" i="7"/>
  <c r="I3" i="5"/>
  <c r="Q3" i="5"/>
  <c r="Y3" i="5"/>
  <c r="I4" i="5"/>
  <c r="Q4" i="5"/>
  <c r="Y4" i="5"/>
  <c r="I5" i="5"/>
  <c r="Q5" i="5"/>
  <c r="Y5" i="5"/>
  <c r="I6" i="5"/>
  <c r="Q6" i="5"/>
  <c r="Y6" i="5"/>
  <c r="I7" i="5"/>
  <c r="Q7" i="5"/>
  <c r="Y7" i="5"/>
  <c r="I8" i="5"/>
  <c r="Q8" i="5"/>
  <c r="Y8" i="5"/>
  <c r="I9" i="5"/>
  <c r="Q9" i="5"/>
  <c r="Y9" i="5"/>
  <c r="I10" i="5"/>
  <c r="Q10" i="5"/>
  <c r="Y10" i="5"/>
  <c r="I11" i="5"/>
  <c r="Q11" i="5"/>
  <c r="Y11" i="5"/>
  <c r="I12" i="5"/>
  <c r="M12" i="5"/>
  <c r="Q12" i="5"/>
  <c r="D13" i="5"/>
  <c r="T13" i="5"/>
  <c r="L14" i="5"/>
  <c r="D15" i="5"/>
  <c r="T15" i="5"/>
  <c r="L16" i="5"/>
  <c r="D17" i="5"/>
  <c r="T17" i="5"/>
  <c r="L18" i="5"/>
  <c r="D19" i="5"/>
  <c r="T19" i="5"/>
  <c r="L20" i="5"/>
  <c r="D21" i="5"/>
  <c r="T21" i="5"/>
  <c r="L22" i="5"/>
  <c r="D23" i="5"/>
  <c r="T23" i="5"/>
  <c r="L24" i="5"/>
  <c r="T25" i="5"/>
  <c r="L26" i="5"/>
  <c r="F3" i="5"/>
  <c r="J3" i="5"/>
  <c r="N3" i="5"/>
  <c r="R3" i="5"/>
  <c r="V3" i="5"/>
  <c r="Z3" i="5"/>
  <c r="F4" i="5"/>
  <c r="J4" i="5"/>
  <c r="N4" i="5"/>
  <c r="R4" i="5"/>
  <c r="V4" i="5"/>
  <c r="Z4" i="5"/>
  <c r="F5" i="5"/>
  <c r="J5" i="5"/>
  <c r="N5" i="5"/>
  <c r="R5" i="5"/>
  <c r="V5" i="5"/>
  <c r="Z5" i="5"/>
  <c r="F6" i="5"/>
  <c r="J6" i="5"/>
  <c r="N6" i="5"/>
  <c r="R6" i="5"/>
  <c r="V6" i="5"/>
  <c r="Z6" i="5"/>
  <c r="F7" i="5"/>
  <c r="J7" i="5"/>
  <c r="N7" i="5"/>
  <c r="R7" i="5"/>
  <c r="V7" i="5"/>
  <c r="Z7" i="5"/>
  <c r="F8" i="5"/>
  <c r="J8" i="5"/>
  <c r="N8" i="5"/>
  <c r="R8" i="5"/>
  <c r="V8" i="5"/>
  <c r="Z8" i="5"/>
  <c r="F9" i="5"/>
  <c r="J9" i="5"/>
  <c r="N9" i="5"/>
  <c r="R9" i="5"/>
  <c r="V9" i="5"/>
  <c r="Z9" i="5"/>
  <c r="F10" i="5"/>
  <c r="J10" i="5"/>
  <c r="N10" i="5"/>
  <c r="R10" i="5"/>
  <c r="V10" i="5"/>
  <c r="Z10" i="5"/>
  <c r="F11" i="5"/>
  <c r="J11" i="5"/>
  <c r="N11" i="5"/>
  <c r="R11" i="5"/>
  <c r="V11" i="5"/>
  <c r="Z11" i="5"/>
  <c r="F12" i="5"/>
  <c r="J12" i="5"/>
  <c r="N12" i="5"/>
  <c r="R12" i="5"/>
  <c r="V12" i="5"/>
  <c r="H13" i="5"/>
  <c r="X13" i="5"/>
  <c r="P14" i="5"/>
  <c r="H15" i="5"/>
  <c r="X15" i="5"/>
  <c r="P16" i="5"/>
  <c r="H17" i="5"/>
  <c r="X17" i="5"/>
  <c r="P18" i="5"/>
  <c r="H19" i="5"/>
  <c r="X19" i="5"/>
  <c r="P20" i="5"/>
  <c r="H21" i="5"/>
  <c r="X21" i="5"/>
  <c r="P22" i="5"/>
  <c r="H23" i="5"/>
  <c r="X23" i="5"/>
  <c r="P24" i="5"/>
  <c r="H25" i="5"/>
  <c r="X25" i="5"/>
  <c r="AA26" i="5"/>
  <c r="W26" i="5"/>
  <c r="S26" i="5"/>
  <c r="O26" i="5"/>
  <c r="K26" i="5"/>
  <c r="G26" i="5"/>
  <c r="AA25" i="5"/>
  <c r="W25" i="5"/>
  <c r="S25" i="5"/>
  <c r="O25" i="5"/>
  <c r="K25" i="5"/>
  <c r="G25" i="5"/>
  <c r="AA24" i="5"/>
  <c r="W24" i="5"/>
  <c r="S24" i="5"/>
  <c r="O24" i="5"/>
  <c r="K24" i="5"/>
  <c r="G24" i="5"/>
  <c r="AA23" i="5"/>
  <c r="W23" i="5"/>
  <c r="S23" i="5"/>
  <c r="O23" i="5"/>
  <c r="K23" i="5"/>
  <c r="G23" i="5"/>
  <c r="AA22" i="5"/>
  <c r="W22" i="5"/>
  <c r="S22" i="5"/>
  <c r="O22" i="5"/>
  <c r="K22" i="5"/>
  <c r="G22" i="5"/>
  <c r="AA21" i="5"/>
  <c r="W21" i="5"/>
  <c r="S21" i="5"/>
  <c r="O21" i="5"/>
  <c r="K21" i="5"/>
  <c r="G21" i="5"/>
  <c r="AA20" i="5"/>
  <c r="W20" i="5"/>
  <c r="S20" i="5"/>
  <c r="O20" i="5"/>
  <c r="K20" i="5"/>
  <c r="G20" i="5"/>
  <c r="AA19" i="5"/>
  <c r="W19" i="5"/>
  <c r="S19" i="5"/>
  <c r="O19" i="5"/>
  <c r="K19" i="5"/>
  <c r="G19" i="5"/>
  <c r="AA18" i="5"/>
  <c r="W18" i="5"/>
  <c r="S18" i="5"/>
  <c r="O18" i="5"/>
  <c r="K18" i="5"/>
  <c r="G18" i="5"/>
  <c r="AA17" i="5"/>
  <c r="W17" i="5"/>
  <c r="S17" i="5"/>
  <c r="O17" i="5"/>
  <c r="K17" i="5"/>
  <c r="G17" i="5"/>
  <c r="AA16" i="5"/>
  <c r="W16" i="5"/>
  <c r="S16" i="5"/>
  <c r="O16" i="5"/>
  <c r="K16" i="5"/>
  <c r="G16" i="5"/>
  <c r="AA15" i="5"/>
  <c r="W15" i="5"/>
  <c r="S15" i="5"/>
  <c r="O15" i="5"/>
  <c r="K15" i="5"/>
  <c r="G15" i="5"/>
  <c r="AA14" i="5"/>
  <c r="W14" i="5"/>
  <c r="S14" i="5"/>
  <c r="O14" i="5"/>
  <c r="K14" i="5"/>
  <c r="G14" i="5"/>
  <c r="AA13" i="5"/>
  <c r="W13" i="5"/>
  <c r="S13" i="5"/>
  <c r="O13" i="5"/>
  <c r="K13" i="5"/>
  <c r="G13" i="5"/>
  <c r="AA12" i="5"/>
  <c r="Z26" i="5"/>
  <c r="V26" i="5"/>
  <c r="R26" i="5"/>
  <c r="N26" i="5"/>
  <c r="J26" i="5"/>
  <c r="F26" i="5"/>
  <c r="Z25" i="5"/>
  <c r="V25" i="5"/>
  <c r="R25" i="5"/>
  <c r="N25" i="5"/>
  <c r="J25" i="5"/>
  <c r="F25" i="5"/>
  <c r="Z24" i="5"/>
  <c r="V24" i="5"/>
  <c r="R24" i="5"/>
  <c r="N24" i="5"/>
  <c r="J24" i="5"/>
  <c r="F24" i="5"/>
  <c r="Z23" i="5"/>
  <c r="V23" i="5"/>
  <c r="R23" i="5"/>
  <c r="N23" i="5"/>
  <c r="J23" i="5"/>
  <c r="F23" i="5"/>
  <c r="Z22" i="5"/>
  <c r="V22" i="5"/>
  <c r="R22" i="5"/>
  <c r="N22" i="5"/>
  <c r="J22" i="5"/>
  <c r="F22" i="5"/>
  <c r="Z21" i="5"/>
  <c r="V21" i="5"/>
  <c r="R21" i="5"/>
  <c r="N21" i="5"/>
  <c r="J21" i="5"/>
  <c r="F21" i="5"/>
  <c r="Z20" i="5"/>
  <c r="V20" i="5"/>
  <c r="R20" i="5"/>
  <c r="N20" i="5"/>
  <c r="J20" i="5"/>
  <c r="F20" i="5"/>
  <c r="Z19" i="5"/>
  <c r="V19" i="5"/>
  <c r="R19" i="5"/>
  <c r="N19" i="5"/>
  <c r="J19" i="5"/>
  <c r="F19" i="5"/>
  <c r="Z18" i="5"/>
  <c r="V18" i="5"/>
  <c r="R18" i="5"/>
  <c r="N18" i="5"/>
  <c r="J18" i="5"/>
  <c r="F18" i="5"/>
  <c r="Z17" i="5"/>
  <c r="V17" i="5"/>
  <c r="R17" i="5"/>
  <c r="N17" i="5"/>
  <c r="J17" i="5"/>
  <c r="F17" i="5"/>
  <c r="Z16" i="5"/>
  <c r="V16" i="5"/>
  <c r="R16" i="5"/>
  <c r="N16" i="5"/>
  <c r="J16" i="5"/>
  <c r="F16" i="5"/>
  <c r="Z15" i="5"/>
  <c r="V15" i="5"/>
  <c r="R15" i="5"/>
  <c r="N15" i="5"/>
  <c r="J15" i="5"/>
  <c r="F15" i="5"/>
  <c r="Z14" i="5"/>
  <c r="V14" i="5"/>
  <c r="R14" i="5"/>
  <c r="N14" i="5"/>
  <c r="J14" i="5"/>
  <c r="F14" i="5"/>
  <c r="Z13" i="5"/>
  <c r="V13" i="5"/>
  <c r="R13" i="5"/>
  <c r="N13" i="5"/>
  <c r="J13" i="5"/>
  <c r="F13" i="5"/>
  <c r="Z12" i="5"/>
  <c r="Y26" i="5"/>
  <c r="U26" i="5"/>
  <c r="Q26" i="5"/>
  <c r="M26" i="5"/>
  <c r="I26" i="5"/>
  <c r="E26" i="5"/>
  <c r="Y25" i="5"/>
  <c r="U25" i="5"/>
  <c r="Q25" i="5"/>
  <c r="M25" i="5"/>
  <c r="I25" i="5"/>
  <c r="E25" i="5"/>
  <c r="Y24" i="5"/>
  <c r="U24" i="5"/>
  <c r="Q24" i="5"/>
  <c r="M24" i="5"/>
  <c r="I24" i="5"/>
  <c r="E24" i="5"/>
  <c r="Y23" i="5"/>
  <c r="U23" i="5"/>
  <c r="Q23" i="5"/>
  <c r="M23" i="5"/>
  <c r="I23" i="5"/>
  <c r="E23" i="5"/>
  <c r="Y22" i="5"/>
  <c r="U22" i="5"/>
  <c r="Q22" i="5"/>
  <c r="M22" i="5"/>
  <c r="I22" i="5"/>
  <c r="E22" i="5"/>
  <c r="Y21" i="5"/>
  <c r="U21" i="5"/>
  <c r="Q21" i="5"/>
  <c r="M21" i="5"/>
  <c r="I21" i="5"/>
  <c r="E21" i="5"/>
  <c r="Y20" i="5"/>
  <c r="U20" i="5"/>
  <c r="Q20" i="5"/>
  <c r="M20" i="5"/>
  <c r="I20" i="5"/>
  <c r="E20" i="5"/>
  <c r="Y19" i="5"/>
  <c r="U19" i="5"/>
  <c r="Q19" i="5"/>
  <c r="M19" i="5"/>
  <c r="I19" i="5"/>
  <c r="E19" i="5"/>
  <c r="Y18" i="5"/>
  <c r="U18" i="5"/>
  <c r="Q18" i="5"/>
  <c r="M18" i="5"/>
  <c r="I18" i="5"/>
  <c r="E18" i="5"/>
  <c r="Y17" i="5"/>
  <c r="U17" i="5"/>
  <c r="Q17" i="5"/>
  <c r="M17" i="5"/>
  <c r="I17" i="5"/>
  <c r="E17" i="5"/>
  <c r="Y16" i="5"/>
  <c r="U16" i="5"/>
  <c r="Q16" i="5"/>
  <c r="M16" i="5"/>
  <c r="I16" i="5"/>
  <c r="E16" i="5"/>
  <c r="Y15" i="5"/>
  <c r="U15" i="5"/>
  <c r="Q15" i="5"/>
  <c r="M15" i="5"/>
  <c r="I15" i="5"/>
  <c r="E15" i="5"/>
  <c r="Y14" i="5"/>
  <c r="U14" i="5"/>
  <c r="Q14" i="5"/>
  <c r="M14" i="5"/>
  <c r="I14" i="5"/>
  <c r="E14" i="5"/>
  <c r="Y13" i="5"/>
  <c r="U13" i="5"/>
  <c r="Q13" i="5"/>
  <c r="M13" i="5"/>
  <c r="I13" i="5"/>
  <c r="E13" i="5"/>
  <c r="Y12" i="5"/>
  <c r="G3" i="5"/>
  <c r="K3" i="5"/>
  <c r="O3" i="5"/>
  <c r="S3" i="5"/>
  <c r="W3" i="5"/>
  <c r="AA3" i="5"/>
  <c r="G4" i="5"/>
  <c r="K4" i="5"/>
  <c r="O4" i="5"/>
  <c r="S4" i="5"/>
  <c r="W4" i="5"/>
  <c r="AA4" i="5"/>
  <c r="G5" i="5"/>
  <c r="K5" i="5"/>
  <c r="O5" i="5"/>
  <c r="S5" i="5"/>
  <c r="W5" i="5"/>
  <c r="AA5" i="5"/>
  <c r="G6" i="5"/>
  <c r="K6" i="5"/>
  <c r="O6" i="5"/>
  <c r="S6" i="5"/>
  <c r="W6" i="5"/>
  <c r="AA6" i="5"/>
  <c r="G7" i="5"/>
  <c r="K7" i="5"/>
  <c r="O7" i="5"/>
  <c r="S7" i="5"/>
  <c r="W7" i="5"/>
  <c r="AA7" i="5"/>
  <c r="G8" i="5"/>
  <c r="K8" i="5"/>
  <c r="O8" i="5"/>
  <c r="S8" i="5"/>
  <c r="W8" i="5"/>
  <c r="AA8" i="5"/>
  <c r="G9" i="5"/>
  <c r="K9" i="5"/>
  <c r="O9" i="5"/>
  <c r="S9" i="5"/>
  <c r="W9" i="5"/>
  <c r="AA9" i="5"/>
  <c r="G10" i="5"/>
  <c r="K10" i="5"/>
  <c r="O10" i="5"/>
  <c r="S10" i="5"/>
  <c r="W10" i="5"/>
  <c r="AA10" i="5"/>
  <c r="G11" i="5"/>
  <c r="K11" i="5"/>
  <c r="O11" i="5"/>
  <c r="S11" i="5"/>
  <c r="W11" i="5"/>
  <c r="AA11" i="5"/>
  <c r="G12" i="5"/>
  <c r="K12" i="5"/>
  <c r="O12" i="5"/>
  <c r="S12" i="5"/>
  <c r="W12" i="5"/>
  <c r="L13" i="5"/>
  <c r="D14" i="5"/>
  <c r="T14" i="5"/>
  <c r="L15" i="5"/>
  <c r="D16" i="5"/>
  <c r="T16" i="5"/>
  <c r="L17" i="5"/>
  <c r="D18" i="5"/>
  <c r="T18" i="5"/>
  <c r="L19" i="5"/>
  <c r="D20" i="5"/>
  <c r="T20" i="5"/>
  <c r="L21" i="5"/>
  <c r="D22" i="5"/>
  <c r="T22" i="5"/>
  <c r="L23" i="5"/>
  <c r="D24" i="5"/>
  <c r="T24" i="5"/>
  <c r="L25" i="5"/>
  <c r="D26" i="5"/>
  <c r="T26" i="5"/>
  <c r="E3" i="5"/>
  <c r="M3" i="5"/>
  <c r="U3" i="5"/>
  <c r="E4" i="5"/>
  <c r="M4" i="5"/>
  <c r="U4" i="5"/>
  <c r="E5" i="5"/>
  <c r="M5" i="5"/>
  <c r="U5" i="5"/>
  <c r="E6" i="5"/>
  <c r="M6" i="5"/>
  <c r="U6" i="5"/>
  <c r="E7" i="5"/>
  <c r="M7" i="5"/>
  <c r="U7" i="5"/>
  <c r="E8" i="5"/>
  <c r="M8" i="5"/>
  <c r="U8" i="5"/>
  <c r="E9" i="5"/>
  <c r="M9" i="5"/>
  <c r="U9" i="5"/>
  <c r="E10" i="5"/>
  <c r="M10" i="5"/>
  <c r="U10" i="5"/>
  <c r="E11" i="5"/>
  <c r="M11" i="5"/>
  <c r="U11" i="5"/>
  <c r="E12" i="5"/>
  <c r="U12" i="5"/>
  <c r="D25" i="5"/>
  <c r="D3" i="5"/>
  <c r="H3" i="5"/>
  <c r="L3" i="5"/>
  <c r="P3" i="5"/>
  <c r="T3" i="5"/>
  <c r="X3" i="5"/>
  <c r="D4" i="5"/>
  <c r="H4" i="5"/>
  <c r="L4" i="5"/>
  <c r="P4" i="5"/>
  <c r="T4" i="5"/>
  <c r="X4" i="5"/>
  <c r="D5" i="5"/>
  <c r="H5" i="5"/>
  <c r="L5" i="5"/>
  <c r="P5" i="5"/>
  <c r="T5" i="5"/>
  <c r="X5" i="5"/>
  <c r="D6" i="5"/>
  <c r="H6" i="5"/>
  <c r="L6" i="5"/>
  <c r="P6" i="5"/>
  <c r="T6" i="5"/>
  <c r="X6" i="5"/>
  <c r="D7" i="5"/>
  <c r="H7" i="5"/>
  <c r="L7" i="5"/>
  <c r="P7" i="5"/>
  <c r="T7" i="5"/>
  <c r="X7" i="5"/>
  <c r="D8" i="5"/>
  <c r="H8" i="5"/>
  <c r="L8" i="5"/>
  <c r="P8" i="5"/>
  <c r="T8" i="5"/>
  <c r="X8" i="5"/>
  <c r="D9" i="5"/>
  <c r="H9" i="5"/>
  <c r="L9" i="5"/>
  <c r="P9" i="5"/>
  <c r="T9" i="5"/>
  <c r="X9" i="5"/>
  <c r="D10" i="5"/>
  <c r="H10" i="5"/>
  <c r="L10" i="5"/>
  <c r="P10" i="5"/>
  <c r="T10" i="5"/>
  <c r="X10" i="5"/>
  <c r="D11" i="5"/>
  <c r="H11" i="5"/>
  <c r="L11" i="5"/>
  <c r="P11" i="5"/>
  <c r="T11" i="5"/>
  <c r="X11" i="5"/>
  <c r="D12" i="5"/>
  <c r="H12" i="5"/>
  <c r="L12" i="5"/>
  <c r="P12" i="5"/>
  <c r="T12" i="5"/>
  <c r="X12" i="5"/>
  <c r="P13" i="5"/>
  <c r="H14" i="5"/>
  <c r="X14" i="5"/>
  <c r="P15" i="5"/>
  <c r="H16" i="5"/>
  <c r="X16" i="5"/>
  <c r="P17" i="5"/>
  <c r="H18" i="5"/>
  <c r="X18" i="5"/>
  <c r="P19" i="5"/>
  <c r="H20" i="5"/>
  <c r="X20" i="5"/>
  <c r="P21" i="5"/>
  <c r="H22" i="5"/>
  <c r="X22" i="5"/>
  <c r="P23" i="5"/>
  <c r="H24" i="5"/>
  <c r="X24" i="5"/>
  <c r="P25" i="5"/>
  <c r="H26" i="5"/>
  <c r="X26" i="5"/>
  <c r="Z26" i="4"/>
  <c r="V26" i="4"/>
  <c r="R26" i="4"/>
  <c r="N26" i="4"/>
  <c r="J26" i="4"/>
  <c r="F26" i="4"/>
  <c r="Z25" i="4"/>
  <c r="V25" i="4"/>
  <c r="R25" i="4"/>
  <c r="N25" i="4"/>
  <c r="J25" i="4"/>
  <c r="F25" i="4"/>
  <c r="Z24" i="4"/>
  <c r="V24" i="4"/>
  <c r="R24" i="4"/>
  <c r="N24" i="4"/>
  <c r="J24" i="4"/>
  <c r="F24" i="4"/>
  <c r="Z23" i="4"/>
  <c r="V23" i="4"/>
  <c r="R23" i="4"/>
  <c r="N23" i="4"/>
  <c r="Y26" i="4"/>
  <c r="U26" i="4"/>
  <c r="Q26" i="4"/>
  <c r="M26" i="4"/>
  <c r="I26" i="4"/>
  <c r="E26" i="4"/>
  <c r="Y25" i="4"/>
  <c r="U25" i="4"/>
  <c r="Q25" i="4"/>
  <c r="M25" i="4"/>
  <c r="I25" i="4"/>
  <c r="E25" i="4"/>
  <c r="Y24" i="4"/>
  <c r="U24" i="4"/>
  <c r="Q24" i="4"/>
  <c r="M24" i="4"/>
  <c r="I24" i="4"/>
  <c r="E24" i="4"/>
  <c r="Y23" i="4"/>
  <c r="U23" i="4"/>
  <c r="Q23" i="4"/>
  <c r="M23" i="4"/>
  <c r="I23" i="4"/>
  <c r="E23" i="4"/>
  <c r="Y22" i="4"/>
  <c r="U22" i="4"/>
  <c r="Q22" i="4"/>
  <c r="M22" i="4"/>
  <c r="I22" i="4"/>
  <c r="E22" i="4"/>
  <c r="Y21" i="4"/>
  <c r="U21" i="4"/>
  <c r="Q21" i="4"/>
  <c r="M21" i="4"/>
  <c r="I21" i="4"/>
  <c r="E21" i="4"/>
  <c r="Y20" i="4"/>
  <c r="U20" i="4"/>
  <c r="Q20" i="4"/>
  <c r="M20" i="4"/>
  <c r="I20" i="4"/>
  <c r="E20" i="4"/>
  <c r="Y19" i="4"/>
  <c r="U19" i="4"/>
  <c r="Q19" i="4"/>
  <c r="M19" i="4"/>
  <c r="I19" i="4"/>
  <c r="E19" i="4"/>
  <c r="Y18" i="4"/>
  <c r="U18" i="4"/>
  <c r="Q18" i="4"/>
  <c r="M18" i="4"/>
  <c r="X26" i="4"/>
  <c r="T26" i="4"/>
  <c r="P26" i="4"/>
  <c r="L26" i="4"/>
  <c r="H26" i="4"/>
  <c r="D26" i="4"/>
  <c r="X25" i="4"/>
  <c r="T25" i="4"/>
  <c r="P25" i="4"/>
  <c r="L25" i="4"/>
  <c r="H25" i="4"/>
  <c r="D25" i="4"/>
  <c r="X24" i="4"/>
  <c r="T24" i="4"/>
  <c r="P24" i="4"/>
  <c r="L24" i="4"/>
  <c r="H24" i="4"/>
  <c r="D24" i="4"/>
  <c r="X23" i="4"/>
  <c r="T23" i="4"/>
  <c r="P23" i="4"/>
  <c r="L23" i="4"/>
  <c r="H23" i="4"/>
  <c r="D23" i="4"/>
  <c r="X22" i="4"/>
  <c r="T22" i="4"/>
  <c r="P22" i="4"/>
  <c r="L22" i="4"/>
  <c r="H22" i="4"/>
  <c r="D22" i="4"/>
  <c r="X21" i="4"/>
  <c r="T21" i="4"/>
  <c r="P21" i="4"/>
  <c r="L21" i="4"/>
  <c r="H21" i="4"/>
  <c r="D21" i="4"/>
  <c r="X20" i="4"/>
  <c r="T20" i="4"/>
  <c r="P20" i="4"/>
  <c r="L20" i="4"/>
  <c r="H20" i="4"/>
  <c r="D20" i="4"/>
  <c r="X19" i="4"/>
  <c r="T19" i="4"/>
  <c r="P19" i="4"/>
  <c r="L19" i="4"/>
  <c r="H19" i="4"/>
  <c r="D19" i="4"/>
  <c r="X18" i="4"/>
  <c r="T18" i="4"/>
  <c r="P18" i="4"/>
  <c r="L18" i="4"/>
  <c r="H18" i="4"/>
  <c r="D18" i="4"/>
  <c r="X17" i="4"/>
  <c r="T17" i="4"/>
  <c r="P17" i="4"/>
  <c r="L17" i="4"/>
  <c r="H17" i="4"/>
  <c r="D17" i="4"/>
  <c r="X16" i="4"/>
  <c r="T16" i="4"/>
  <c r="P16" i="4"/>
  <c r="L16" i="4"/>
  <c r="H16" i="4"/>
  <c r="D16" i="4"/>
  <c r="X15" i="4"/>
  <c r="T15" i="4"/>
  <c r="P15" i="4"/>
  <c r="L15" i="4"/>
  <c r="H15" i="4"/>
  <c r="D15" i="4"/>
  <c r="X14" i="4"/>
  <c r="T14" i="4"/>
  <c r="P14" i="4"/>
  <c r="L14" i="4"/>
  <c r="H14" i="4"/>
  <c r="D14" i="4"/>
  <c r="X13" i="4"/>
  <c r="T13" i="4"/>
  <c r="P13" i="4"/>
  <c r="L13" i="4"/>
  <c r="H13" i="4"/>
  <c r="D13" i="4"/>
  <c r="X12" i="4"/>
  <c r="AA26" i="4"/>
  <c r="K26" i="4"/>
  <c r="S25" i="4"/>
  <c r="AA24" i="4"/>
  <c r="K24" i="4"/>
  <c r="S23" i="4"/>
  <c r="G23" i="4"/>
  <c r="W22" i="4"/>
  <c r="O22" i="4"/>
  <c r="G22" i="4"/>
  <c r="W21" i="4"/>
  <c r="O21" i="4"/>
  <c r="G21" i="4"/>
  <c r="W20" i="4"/>
  <c r="O20" i="4"/>
  <c r="G20" i="4"/>
  <c r="W19" i="4"/>
  <c r="O19" i="4"/>
  <c r="G19" i="4"/>
  <c r="W18" i="4"/>
  <c r="O18" i="4"/>
  <c r="I18" i="4"/>
  <c r="AA17" i="4"/>
  <c r="V17" i="4"/>
  <c r="Q17" i="4"/>
  <c r="K17" i="4"/>
  <c r="F17" i="4"/>
  <c r="Y16" i="4"/>
  <c r="S16" i="4"/>
  <c r="N16" i="4"/>
  <c r="I16" i="4"/>
  <c r="AA15" i="4"/>
  <c r="V15" i="4"/>
  <c r="Q15" i="4"/>
  <c r="K15" i="4"/>
  <c r="F15" i="4"/>
  <c r="Y14" i="4"/>
  <c r="S14" i="4"/>
  <c r="N14" i="4"/>
  <c r="I14" i="4"/>
  <c r="AA13" i="4"/>
  <c r="V13" i="4"/>
  <c r="Q13" i="4"/>
  <c r="K13" i="4"/>
  <c r="F13" i="4"/>
  <c r="Y12" i="4"/>
  <c r="T12" i="4"/>
  <c r="P12" i="4"/>
  <c r="L12" i="4"/>
  <c r="H12" i="4"/>
  <c r="D12" i="4"/>
  <c r="X11" i="4"/>
  <c r="T11" i="4"/>
  <c r="P11" i="4"/>
  <c r="L11" i="4"/>
  <c r="H11" i="4"/>
  <c r="D11" i="4"/>
  <c r="X10" i="4"/>
  <c r="T10" i="4"/>
  <c r="P10" i="4"/>
  <c r="L10" i="4"/>
  <c r="H10" i="4"/>
  <c r="D10" i="4"/>
  <c r="X9" i="4"/>
  <c r="T9" i="4"/>
  <c r="P9" i="4"/>
  <c r="L9" i="4"/>
  <c r="H9" i="4"/>
  <c r="D9" i="4"/>
  <c r="X8" i="4"/>
  <c r="T8" i="4"/>
  <c r="P8" i="4"/>
  <c r="L8" i="4"/>
  <c r="H8" i="4"/>
  <c r="D8" i="4"/>
  <c r="X7" i="4"/>
  <c r="T7" i="4"/>
  <c r="P7" i="4"/>
  <c r="L7" i="4"/>
  <c r="H7" i="4"/>
  <c r="D7" i="4"/>
  <c r="X6" i="4"/>
  <c r="T6" i="4"/>
  <c r="P6" i="4"/>
  <c r="L6" i="4"/>
  <c r="W26" i="4"/>
  <c r="G26" i="4"/>
  <c r="O25" i="4"/>
  <c r="W24" i="4"/>
  <c r="G24" i="4"/>
  <c r="O23" i="4"/>
  <c r="F23" i="4"/>
  <c r="V22" i="4"/>
  <c r="N22" i="4"/>
  <c r="F22" i="4"/>
  <c r="V21" i="4"/>
  <c r="N21" i="4"/>
  <c r="F21" i="4"/>
  <c r="V20" i="4"/>
  <c r="N20" i="4"/>
  <c r="F20" i="4"/>
  <c r="V19" i="4"/>
  <c r="N19" i="4"/>
  <c r="F19" i="4"/>
  <c r="V18" i="4"/>
  <c r="N18" i="4"/>
  <c r="G18" i="4"/>
  <c r="Z17" i="4"/>
  <c r="U17" i="4"/>
  <c r="O17" i="4"/>
  <c r="J17" i="4"/>
  <c r="E17" i="4"/>
  <c r="W16" i="4"/>
  <c r="R16" i="4"/>
  <c r="M16" i="4"/>
  <c r="G16" i="4"/>
  <c r="Z15" i="4"/>
  <c r="U15" i="4"/>
  <c r="O15" i="4"/>
  <c r="J15" i="4"/>
  <c r="E15" i="4"/>
  <c r="W14" i="4"/>
  <c r="R14" i="4"/>
  <c r="M14" i="4"/>
  <c r="G14" i="4"/>
  <c r="Z13" i="4"/>
  <c r="U13" i="4"/>
  <c r="O13" i="4"/>
  <c r="J13" i="4"/>
  <c r="E13" i="4"/>
  <c r="W12" i="4"/>
  <c r="S12" i="4"/>
  <c r="O12" i="4"/>
  <c r="K12" i="4"/>
  <c r="G12" i="4"/>
  <c r="AA11" i="4"/>
  <c r="W11" i="4"/>
  <c r="S11" i="4"/>
  <c r="O11" i="4"/>
  <c r="K11" i="4"/>
  <c r="G11" i="4"/>
  <c r="AA10" i="4"/>
  <c r="W10" i="4"/>
  <c r="S10" i="4"/>
  <c r="O10" i="4"/>
  <c r="K10" i="4"/>
  <c r="G10" i="4"/>
  <c r="AA9" i="4"/>
  <c r="W9" i="4"/>
  <c r="S9" i="4"/>
  <c r="O9" i="4"/>
  <c r="K9" i="4"/>
  <c r="G9" i="4"/>
  <c r="S26" i="4"/>
  <c r="AA25" i="4"/>
  <c r="K25" i="4"/>
  <c r="S24" i="4"/>
  <c r="AA23" i="4"/>
  <c r="K23" i="4"/>
  <c r="AA22" i="4"/>
  <c r="S22" i="4"/>
  <c r="K22" i="4"/>
  <c r="AA21" i="4"/>
  <c r="S21" i="4"/>
  <c r="K21" i="4"/>
  <c r="AA20" i="4"/>
  <c r="S20" i="4"/>
  <c r="K20" i="4"/>
  <c r="AA19" i="4"/>
  <c r="S19" i="4"/>
  <c r="K19" i="4"/>
  <c r="AA18" i="4"/>
  <c r="S18" i="4"/>
  <c r="K18" i="4"/>
  <c r="F18" i="4"/>
  <c r="Y17" i="4"/>
  <c r="S17" i="4"/>
  <c r="N17" i="4"/>
  <c r="I17" i="4"/>
  <c r="AA16" i="4"/>
  <c r="V16" i="4"/>
  <c r="Q16" i="4"/>
  <c r="K16" i="4"/>
  <c r="F16" i="4"/>
  <c r="Y15" i="4"/>
  <c r="S15" i="4"/>
  <c r="N15" i="4"/>
  <c r="I15" i="4"/>
  <c r="AA14" i="4"/>
  <c r="V14" i="4"/>
  <c r="Q14" i="4"/>
  <c r="K14" i="4"/>
  <c r="F14" i="4"/>
  <c r="Y13" i="4"/>
  <c r="S13" i="4"/>
  <c r="N13" i="4"/>
  <c r="I13" i="4"/>
  <c r="AA12" i="4"/>
  <c r="V12" i="4"/>
  <c r="R12" i="4"/>
  <c r="N12" i="4"/>
  <c r="J12" i="4"/>
  <c r="F12" i="4"/>
  <c r="Z11" i="4"/>
  <c r="V11" i="4"/>
  <c r="R11" i="4"/>
  <c r="N11" i="4"/>
  <c r="J11" i="4"/>
  <c r="F11" i="4"/>
  <c r="Z10" i="4"/>
  <c r="V10" i="4"/>
  <c r="R10" i="4"/>
  <c r="N10" i="4"/>
  <c r="J10" i="4"/>
  <c r="F10" i="4"/>
  <c r="Z9" i="4"/>
  <c r="V9" i="4"/>
  <c r="R9" i="4"/>
  <c r="N9" i="4"/>
  <c r="J9" i="4"/>
  <c r="F9" i="4"/>
  <c r="Z8" i="4"/>
  <c r="V8" i="4"/>
  <c r="R8" i="4"/>
  <c r="N8" i="4"/>
  <c r="J8" i="4"/>
  <c r="F8" i="4"/>
  <c r="Z7" i="4"/>
  <c r="V7" i="4"/>
  <c r="R7" i="4"/>
  <c r="N7" i="4"/>
  <c r="J7" i="4"/>
  <c r="F7" i="4"/>
  <c r="Z6" i="4"/>
  <c r="V6" i="4"/>
  <c r="G3" i="4"/>
  <c r="K3" i="4"/>
  <c r="O3" i="4"/>
  <c r="S3" i="4"/>
  <c r="W3" i="4"/>
  <c r="AA3" i="4"/>
  <c r="G4" i="4"/>
  <c r="K4" i="4"/>
  <c r="O4" i="4"/>
  <c r="S4" i="4"/>
  <c r="W4" i="4"/>
  <c r="AA4" i="4"/>
  <c r="G5" i="4"/>
  <c r="K5" i="4"/>
  <c r="O5" i="4"/>
  <c r="S5" i="4"/>
  <c r="W5" i="4"/>
  <c r="AA5" i="4"/>
  <c r="G6" i="4"/>
  <c r="K6" i="4"/>
  <c r="Q6" i="4"/>
  <c r="W6" i="4"/>
  <c r="G7" i="4"/>
  <c r="O7" i="4"/>
  <c r="W7" i="4"/>
  <c r="G8" i="4"/>
  <c r="O8" i="4"/>
  <c r="W8" i="4"/>
  <c r="I9" i="4"/>
  <c r="Y9" i="4"/>
  <c r="Q10" i="4"/>
  <c r="I11" i="4"/>
  <c r="Y11" i="4"/>
  <c r="Q12" i="4"/>
  <c r="M13" i="4"/>
  <c r="J14" i="4"/>
  <c r="G15" i="4"/>
  <c r="E16" i="4"/>
  <c r="Z16" i="4"/>
  <c r="W17" i="4"/>
  <c r="Z18" i="4"/>
  <c r="J20" i="4"/>
  <c r="R21" i="4"/>
  <c r="Z22" i="4"/>
  <c r="G25" i="4"/>
  <c r="J3" i="4"/>
  <c r="R3" i="4"/>
  <c r="Z3" i="4"/>
  <c r="J4" i="4"/>
  <c r="R4" i="4"/>
  <c r="Z4" i="4"/>
  <c r="J5" i="4"/>
  <c r="R5" i="4"/>
  <c r="Z5" i="4"/>
  <c r="J6" i="4"/>
  <c r="E7" i="4"/>
  <c r="U7" i="4"/>
  <c r="M8" i="4"/>
  <c r="E9" i="4"/>
  <c r="M10" i="4"/>
  <c r="U11" i="4"/>
  <c r="E14" i="4"/>
  <c r="R22" i="4"/>
  <c r="T3" i="4"/>
  <c r="X3" i="4"/>
  <c r="H4" i="4"/>
  <c r="L4" i="4"/>
  <c r="P4" i="4"/>
  <c r="T4" i="4"/>
  <c r="X4" i="4"/>
  <c r="D5" i="4"/>
  <c r="H5" i="4"/>
  <c r="L5" i="4"/>
  <c r="P5" i="4"/>
  <c r="T5" i="4"/>
  <c r="X5" i="4"/>
  <c r="D6" i="4"/>
  <c r="H6" i="4"/>
  <c r="M6" i="4"/>
  <c r="R6" i="4"/>
  <c r="Y6" i="4"/>
  <c r="I7" i="4"/>
  <c r="Q7" i="4"/>
  <c r="Y7" i="4"/>
  <c r="I8" i="4"/>
  <c r="Q8" i="4"/>
  <c r="Y8" i="4"/>
  <c r="M9" i="4"/>
  <c r="E10" i="4"/>
  <c r="U10" i="4"/>
  <c r="M11" i="4"/>
  <c r="E12" i="4"/>
  <c r="U12" i="4"/>
  <c r="R13" i="4"/>
  <c r="O14" i="4"/>
  <c r="M15" i="4"/>
  <c r="J16" i="4"/>
  <c r="G17" i="4"/>
  <c r="E18" i="4"/>
  <c r="J19" i="4"/>
  <c r="R20" i="4"/>
  <c r="Z21" i="4"/>
  <c r="J23" i="4"/>
  <c r="W25" i="4"/>
  <c r="F3" i="4"/>
  <c r="N3" i="4"/>
  <c r="V3" i="4"/>
  <c r="F4" i="4"/>
  <c r="N4" i="4"/>
  <c r="V4" i="4"/>
  <c r="F5" i="4"/>
  <c r="N5" i="4"/>
  <c r="V5" i="4"/>
  <c r="F6" i="4"/>
  <c r="O6" i="4"/>
  <c r="U6" i="4"/>
  <c r="M7" i="4"/>
  <c r="E8" i="4"/>
  <c r="U8" i="4"/>
  <c r="U9" i="4"/>
  <c r="E11" i="4"/>
  <c r="M12" i="4"/>
  <c r="G13" i="4"/>
  <c r="Z14" i="4"/>
  <c r="W15" i="4"/>
  <c r="U16" i="4"/>
  <c r="R17" i="4"/>
  <c r="R18" i="4"/>
  <c r="Z19" i="4"/>
  <c r="J21" i="4"/>
  <c r="O24" i="4"/>
  <c r="D3" i="4"/>
  <c r="H3" i="4"/>
  <c r="L3" i="4"/>
  <c r="P3" i="4"/>
  <c r="D4" i="4"/>
  <c r="E3" i="4"/>
  <c r="I3" i="4"/>
  <c r="M3" i="4"/>
  <c r="Q3" i="4"/>
  <c r="U3" i="4"/>
  <c r="Y3" i="4"/>
  <c r="E4" i="4"/>
  <c r="I4" i="4"/>
  <c r="M4" i="4"/>
  <c r="Q4" i="4"/>
  <c r="U4" i="4"/>
  <c r="Y4" i="4"/>
  <c r="E5" i="4"/>
  <c r="I5" i="4"/>
  <c r="M5" i="4"/>
  <c r="Q5" i="4"/>
  <c r="U5" i="4"/>
  <c r="Y5" i="4"/>
  <c r="E6" i="4"/>
  <c r="I6" i="4"/>
  <c r="N6" i="4"/>
  <c r="S6" i="4"/>
  <c r="AA6" i="4"/>
  <c r="K7" i="4"/>
  <c r="S7" i="4"/>
  <c r="AA7" i="4"/>
  <c r="K8" i="4"/>
  <c r="S8" i="4"/>
  <c r="AA8" i="4"/>
  <c r="Q9" i="4"/>
  <c r="I10" i="4"/>
  <c r="Y10" i="4"/>
  <c r="Q11" i="4"/>
  <c r="I12" i="4"/>
  <c r="Z12" i="4"/>
  <c r="W13" i="4"/>
  <c r="U14" i="4"/>
  <c r="R15" i="4"/>
  <c r="O16" i="4"/>
  <c r="M17" i="4"/>
  <c r="J18" i="4"/>
  <c r="R19" i="4"/>
  <c r="Z20" i="4"/>
  <c r="J22" i="4"/>
  <c r="W23" i="4"/>
  <c r="O26" i="4"/>
  <c r="D3" i="1" a="1"/>
  <c r="D3" i="1" s="1"/>
  <c r="D3" i="3" a="1"/>
  <c r="BJ43" i="7" l="1"/>
  <c r="BJ43" i="8"/>
  <c r="BJ43" i="9"/>
  <c r="D26" i="1"/>
  <c r="D25" i="1"/>
  <c r="L24" i="1"/>
  <c r="T23" i="1"/>
  <c r="Z22" i="1"/>
  <c r="E22" i="1"/>
  <c r="H21" i="1"/>
  <c r="U20" i="1"/>
  <c r="J20" i="1"/>
  <c r="M19" i="1"/>
  <c r="Z18" i="1"/>
  <c r="P18" i="1"/>
  <c r="E18" i="1"/>
  <c r="R17" i="1"/>
  <c r="H17" i="1"/>
  <c r="K16" i="1"/>
  <c r="N15" i="1"/>
  <c r="R14" i="1"/>
  <c r="S13" i="1"/>
  <c r="V12" i="1"/>
  <c r="AA10" i="1"/>
  <c r="F10" i="1"/>
  <c r="J9" i="1"/>
  <c r="K8" i="1"/>
  <c r="N7" i="1"/>
  <c r="R6" i="1"/>
  <c r="S5" i="1"/>
  <c r="V4" i="1"/>
  <c r="Z3" i="1"/>
  <c r="M26" i="1"/>
  <c r="U25" i="1"/>
  <c r="E25" i="1"/>
  <c r="M24" i="1"/>
  <c r="U23" i="1"/>
  <c r="D23" i="1"/>
  <c r="F22" i="1"/>
  <c r="I21" i="1"/>
  <c r="L20" i="1"/>
  <c r="N19" i="1"/>
  <c r="Q18" i="1"/>
  <c r="T17" i="1"/>
  <c r="N16" i="1"/>
  <c r="S14" i="1"/>
  <c r="Z12" i="1"/>
  <c r="F11" i="1"/>
  <c r="J10" i="1"/>
  <c r="N8" i="1"/>
  <c r="R7" i="1"/>
  <c r="S6" i="1"/>
  <c r="V5" i="1"/>
  <c r="AA3" i="1"/>
  <c r="T26" i="1"/>
  <c r="L26" i="1"/>
  <c r="T25" i="1"/>
  <c r="L25" i="1"/>
  <c r="T24" i="1"/>
  <c r="D24" i="1"/>
  <c r="L23" i="1"/>
  <c r="P22" i="1"/>
  <c r="R21" i="1"/>
  <c r="X19" i="1"/>
  <c r="Z11" i="1"/>
  <c r="Y26" i="1"/>
  <c r="Q26" i="1"/>
  <c r="I26" i="1"/>
  <c r="Y25" i="1"/>
  <c r="Q25" i="1"/>
  <c r="I25" i="1"/>
  <c r="Y24" i="1"/>
  <c r="Q24" i="1"/>
  <c r="I24" i="1"/>
  <c r="Y23" i="1"/>
  <c r="Q23" i="1"/>
  <c r="I23" i="1"/>
  <c r="V22" i="1"/>
  <c r="L22" i="1"/>
  <c r="Y21" i="1"/>
  <c r="N21" i="1"/>
  <c r="D21" i="1"/>
  <c r="Q20" i="1"/>
  <c r="F20" i="1"/>
  <c r="T19" i="1"/>
  <c r="I19" i="1"/>
  <c r="V18" i="1"/>
  <c r="L18" i="1"/>
  <c r="Y17" i="1"/>
  <c r="N17" i="1"/>
  <c r="Z16" i="1"/>
  <c r="AA15" i="1"/>
  <c r="F15" i="1"/>
  <c r="J14" i="1"/>
  <c r="K13" i="1"/>
  <c r="N12" i="1"/>
  <c r="R11" i="1"/>
  <c r="S10" i="1"/>
  <c r="V9" i="1"/>
  <c r="Z8" i="1"/>
  <c r="AA7" i="1"/>
  <c r="F7" i="1"/>
  <c r="J6" i="1"/>
  <c r="K5" i="1"/>
  <c r="N4" i="1"/>
  <c r="R3" i="1"/>
  <c r="U26" i="1"/>
  <c r="E26" i="1"/>
  <c r="M25" i="1"/>
  <c r="U24" i="1"/>
  <c r="E24" i="1"/>
  <c r="M23" i="1"/>
  <c r="Q22" i="1"/>
  <c r="T21" i="1"/>
  <c r="V20" i="1"/>
  <c r="Y19" i="1"/>
  <c r="D19" i="1"/>
  <c r="F18" i="1"/>
  <c r="I17" i="1"/>
  <c r="R15" i="1"/>
  <c r="V13" i="1"/>
  <c r="AA11" i="1"/>
  <c r="K9" i="1"/>
  <c r="Z4" i="1"/>
  <c r="X26" i="1"/>
  <c r="P26" i="1"/>
  <c r="H26" i="1"/>
  <c r="X25" i="1"/>
  <c r="P25" i="1"/>
  <c r="H25" i="1"/>
  <c r="X24" i="1"/>
  <c r="P24" i="1"/>
  <c r="H24" i="1"/>
  <c r="X23" i="1"/>
  <c r="P23" i="1"/>
  <c r="H23" i="1"/>
  <c r="U22" i="1"/>
  <c r="J22" i="1"/>
  <c r="X21" i="1"/>
  <c r="M21" i="1"/>
  <c r="Z20" i="1"/>
  <c r="P20" i="1"/>
  <c r="E20" i="1"/>
  <c r="R19" i="1"/>
  <c r="H19" i="1"/>
  <c r="U18" i="1"/>
  <c r="J18" i="1"/>
  <c r="X17" i="1"/>
  <c r="M17" i="1"/>
  <c r="V16" i="1"/>
  <c r="Z15" i="1"/>
  <c r="AA14" i="1"/>
  <c r="F14" i="1"/>
  <c r="J13" i="1"/>
  <c r="K12" i="1"/>
  <c r="N11" i="1"/>
  <c r="R10" i="1"/>
  <c r="S9" i="1"/>
  <c r="V8" i="1"/>
  <c r="Z7" i="1"/>
  <c r="AA6" i="1"/>
  <c r="F6" i="1"/>
  <c r="J5" i="1"/>
  <c r="K4" i="1"/>
  <c r="N3" i="1"/>
  <c r="D3" i="3"/>
  <c r="G3" i="3"/>
  <c r="R3" i="3"/>
  <c r="AA3" i="3"/>
  <c r="O4" i="3"/>
  <c r="Z4" i="3"/>
  <c r="K5" i="3"/>
  <c r="W5" i="3"/>
  <c r="J6" i="3"/>
  <c r="S6" i="3"/>
  <c r="G7" i="3"/>
  <c r="R7" i="3"/>
  <c r="AA7" i="3"/>
  <c r="O8" i="3"/>
  <c r="Z8" i="3"/>
  <c r="K9" i="3"/>
  <c r="W9" i="3"/>
  <c r="J10" i="3"/>
  <c r="S10" i="3"/>
  <c r="G11" i="3"/>
  <c r="R11" i="3"/>
  <c r="AA11" i="3"/>
  <c r="O12" i="3"/>
  <c r="Z12" i="3"/>
  <c r="K13" i="3"/>
  <c r="W13" i="3"/>
  <c r="J14" i="3"/>
  <c r="S14" i="3"/>
  <c r="G15" i="3"/>
  <c r="R15" i="3"/>
  <c r="AA15" i="3"/>
  <c r="O16" i="3"/>
  <c r="Z16" i="3"/>
  <c r="I17" i="3"/>
  <c r="O17" i="3"/>
  <c r="T17" i="3"/>
  <c r="Y17" i="3"/>
  <c r="G18" i="3"/>
  <c r="L18" i="3"/>
  <c r="Q18" i="3"/>
  <c r="W18" i="3"/>
  <c r="D19" i="3"/>
  <c r="I19" i="3"/>
  <c r="O19" i="3"/>
  <c r="T19" i="3"/>
  <c r="Y19" i="3"/>
  <c r="G20" i="3"/>
  <c r="J3" i="3"/>
  <c r="S3" i="3"/>
  <c r="G4" i="3"/>
  <c r="R4" i="3"/>
  <c r="AA4" i="3"/>
  <c r="O5" i="3"/>
  <c r="Z5" i="3"/>
  <c r="K6" i="3"/>
  <c r="W6" i="3"/>
  <c r="J7" i="3"/>
  <c r="S7" i="3"/>
  <c r="G8" i="3"/>
  <c r="R8" i="3"/>
  <c r="AA8" i="3"/>
  <c r="O9" i="3"/>
  <c r="Z9" i="3"/>
  <c r="K10" i="3"/>
  <c r="W10" i="3"/>
  <c r="J11" i="3"/>
  <c r="S11" i="3"/>
  <c r="G12" i="3"/>
  <c r="R12" i="3"/>
  <c r="AA12" i="3"/>
  <c r="O13" i="3"/>
  <c r="Z13" i="3"/>
  <c r="K14" i="3"/>
  <c r="W14" i="3"/>
  <c r="J15" i="3"/>
  <c r="S15" i="3"/>
  <c r="G16" i="3"/>
  <c r="R16" i="3"/>
  <c r="AA16" i="3"/>
  <c r="K17" i="3"/>
  <c r="P17" i="3"/>
  <c r="U17" i="3"/>
  <c r="AA17" i="3"/>
  <c r="H18" i="3"/>
  <c r="M18" i="3"/>
  <c r="S18" i="3"/>
  <c r="X18" i="3"/>
  <c r="E19" i="3"/>
  <c r="K19" i="3"/>
  <c r="P19" i="3"/>
  <c r="U19" i="3"/>
  <c r="AA19" i="3"/>
  <c r="AA26" i="3"/>
  <c r="W26" i="3"/>
  <c r="S26" i="3"/>
  <c r="O26" i="3"/>
  <c r="K26" i="3"/>
  <c r="G26" i="3"/>
  <c r="AA25" i="3"/>
  <c r="W25" i="3"/>
  <c r="S25" i="3"/>
  <c r="O25" i="3"/>
  <c r="K25" i="3"/>
  <c r="G25" i="3"/>
  <c r="AA24" i="3"/>
  <c r="U24" i="3"/>
  <c r="P24" i="3"/>
  <c r="K24" i="3"/>
  <c r="E24" i="3"/>
  <c r="X23" i="3"/>
  <c r="S23" i="3"/>
  <c r="M23" i="3"/>
  <c r="H23" i="3"/>
  <c r="AA22" i="3"/>
  <c r="U22" i="3"/>
  <c r="P22" i="3"/>
  <c r="K22" i="3"/>
  <c r="E22" i="3"/>
  <c r="X21" i="3"/>
  <c r="S21" i="3"/>
  <c r="M21" i="3"/>
  <c r="H21" i="3"/>
  <c r="AA20" i="3"/>
  <c r="U20" i="3"/>
  <c r="P20" i="3"/>
  <c r="K20" i="3"/>
  <c r="D20" i="3"/>
  <c r="Q19" i="3"/>
  <c r="G19" i="3"/>
  <c r="T18" i="3"/>
  <c r="I18" i="3"/>
  <c r="W17" i="3"/>
  <c r="L17" i="3"/>
  <c r="S16" i="3"/>
  <c r="W15" i="3"/>
  <c r="Z14" i="3"/>
  <c r="AA13" i="3"/>
  <c r="G13" i="3"/>
  <c r="J12" i="3"/>
  <c r="K11" i="3"/>
  <c r="O10" i="3"/>
  <c r="R9" i="3"/>
  <c r="S8" i="3"/>
  <c r="W7" i="3"/>
  <c r="Z6" i="3"/>
  <c r="AA5" i="3"/>
  <c r="G5" i="3"/>
  <c r="J4" i="3"/>
  <c r="K3" i="3"/>
  <c r="V26" i="3"/>
  <c r="N26" i="3"/>
  <c r="F26" i="3"/>
  <c r="V25" i="3"/>
  <c r="N25" i="3"/>
  <c r="F25" i="3"/>
  <c r="T24" i="3"/>
  <c r="I24" i="3"/>
  <c r="D24" i="3"/>
  <c r="Q23" i="3"/>
  <c r="G23" i="3"/>
  <c r="T22" i="3"/>
  <c r="I22" i="3"/>
  <c r="W21" i="3"/>
  <c r="L21" i="3"/>
  <c r="T20" i="3"/>
  <c r="I20" i="3"/>
  <c r="M19" i="3"/>
  <c r="P18" i="3"/>
  <c r="S17" i="3"/>
  <c r="K16" i="3"/>
  <c r="R14" i="3"/>
  <c r="W12" i="3"/>
  <c r="AA10" i="3"/>
  <c r="J9" i="3"/>
  <c r="O7" i="3"/>
  <c r="W4" i="3"/>
  <c r="U26" i="3"/>
  <c r="I26" i="3"/>
  <c r="M25" i="3"/>
  <c r="X24" i="3"/>
  <c r="AA23" i="3"/>
  <c r="X22" i="3"/>
  <c r="AA21" i="3"/>
  <c r="E21" i="3"/>
  <c r="H20" i="3"/>
  <c r="L19" i="3"/>
  <c r="Y18" i="3"/>
  <c r="O18" i="3"/>
  <c r="Q17" i="3"/>
  <c r="G17" i="3"/>
  <c r="J16" i="3"/>
  <c r="K15" i="3"/>
  <c r="O14" i="3"/>
  <c r="R13" i="3"/>
  <c r="S12" i="3"/>
  <c r="W11" i="3"/>
  <c r="Z10" i="3"/>
  <c r="AA9" i="3"/>
  <c r="G9" i="3"/>
  <c r="J8" i="3"/>
  <c r="K7" i="3"/>
  <c r="O6" i="3"/>
  <c r="R5" i="3"/>
  <c r="S4" i="3"/>
  <c r="W3" i="3"/>
  <c r="Z26" i="3"/>
  <c r="R26" i="3"/>
  <c r="J26" i="3"/>
  <c r="Z25" i="3"/>
  <c r="R25" i="3"/>
  <c r="J25" i="3"/>
  <c r="Y24" i="3"/>
  <c r="O24" i="3"/>
  <c r="W23" i="3"/>
  <c r="L23" i="3"/>
  <c r="Y22" i="3"/>
  <c r="O22" i="3"/>
  <c r="D22" i="3"/>
  <c r="Q21" i="3"/>
  <c r="G21" i="3"/>
  <c r="Y20" i="3"/>
  <c r="O20" i="3"/>
  <c r="X19" i="3"/>
  <c r="AA18" i="3"/>
  <c r="E18" i="3"/>
  <c r="H17" i="3"/>
  <c r="O15" i="3"/>
  <c r="S13" i="3"/>
  <c r="Z11" i="3"/>
  <c r="G10" i="3"/>
  <c r="K8" i="3"/>
  <c r="R6" i="3"/>
  <c r="S5" i="3"/>
  <c r="Z3" i="3"/>
  <c r="Y26" i="3"/>
  <c r="Q26" i="3"/>
  <c r="M26" i="3"/>
  <c r="E26" i="3"/>
  <c r="Y25" i="3"/>
  <c r="U25" i="3"/>
  <c r="Q25" i="3"/>
  <c r="I25" i="3"/>
  <c r="E25" i="3"/>
  <c r="S24" i="3"/>
  <c r="M24" i="3"/>
  <c r="H24" i="3"/>
  <c r="U23" i="3"/>
  <c r="P23" i="3"/>
  <c r="K23" i="3"/>
  <c r="E23" i="3"/>
  <c r="S22" i="3"/>
  <c r="M22" i="3"/>
  <c r="H22" i="3"/>
  <c r="U21" i="3"/>
  <c r="P21" i="3"/>
  <c r="K21" i="3"/>
  <c r="X20" i="3"/>
  <c r="S20" i="3"/>
  <c r="M20" i="3"/>
  <c r="W19" i="3"/>
  <c r="D18" i="3"/>
  <c r="X26" i="3"/>
  <c r="T26" i="3"/>
  <c r="P26" i="3"/>
  <c r="L26" i="3"/>
  <c r="H26" i="3"/>
  <c r="D26" i="3"/>
  <c r="X25" i="3"/>
  <c r="T25" i="3"/>
  <c r="P25" i="3"/>
  <c r="L25" i="3"/>
  <c r="H25" i="3"/>
  <c r="D25" i="3"/>
  <c r="W24" i="3"/>
  <c r="Q24" i="3"/>
  <c r="L24" i="3"/>
  <c r="G24" i="3"/>
  <c r="Y23" i="3"/>
  <c r="T23" i="3"/>
  <c r="O23" i="3"/>
  <c r="I23" i="3"/>
  <c r="D23" i="3"/>
  <c r="W22" i="3"/>
  <c r="Q22" i="3"/>
  <c r="L22" i="3"/>
  <c r="G22" i="3"/>
  <c r="Y21" i="3"/>
  <c r="T21" i="3"/>
  <c r="O21" i="3"/>
  <c r="I21" i="3"/>
  <c r="D21" i="3"/>
  <c r="W20" i="3"/>
  <c r="Q20" i="3"/>
  <c r="L20" i="3"/>
  <c r="E20" i="3"/>
  <c r="S19" i="3"/>
  <c r="H19" i="3"/>
  <c r="U18" i="3"/>
  <c r="K18" i="3"/>
  <c r="X17" i="3"/>
  <c r="M17" i="3"/>
  <c r="W16" i="3"/>
  <c r="Z15" i="3"/>
  <c r="AA14" i="3"/>
  <c r="G14" i="3"/>
  <c r="J13" i="3"/>
  <c r="K12" i="3"/>
  <c r="O11" i="3"/>
  <c r="R10" i="3"/>
  <c r="S9" i="3"/>
  <c r="W8" i="3"/>
  <c r="Z7" i="3"/>
  <c r="AA6" i="3"/>
  <c r="G6" i="3"/>
  <c r="J5" i="3"/>
  <c r="K4" i="3"/>
  <c r="O3" i="3"/>
  <c r="AA26" i="1"/>
  <c r="W26" i="1"/>
  <c r="S26" i="1"/>
  <c r="O26" i="1"/>
  <c r="K26" i="1"/>
  <c r="G26" i="1"/>
  <c r="AA25" i="1"/>
  <c r="W25" i="1"/>
  <c r="S25" i="1"/>
  <c r="O25" i="1"/>
  <c r="K25" i="1"/>
  <c r="G25" i="1"/>
  <c r="AA24" i="1"/>
  <c r="W24" i="1"/>
  <c r="S24" i="1"/>
  <c r="O24" i="1"/>
  <c r="K24" i="1"/>
  <c r="G24" i="1"/>
  <c r="AA23" i="1"/>
  <c r="W23" i="1"/>
  <c r="S23" i="1"/>
  <c r="O23" i="1"/>
  <c r="K23" i="1"/>
  <c r="F23" i="1"/>
  <c r="Y22" i="1"/>
  <c r="T22" i="1"/>
  <c r="N22" i="1"/>
  <c r="I22" i="1"/>
  <c r="D22" i="1"/>
  <c r="V21" i="1"/>
  <c r="Q21" i="1"/>
  <c r="L21" i="1"/>
  <c r="F21" i="1"/>
  <c r="Y20" i="1"/>
  <c r="T20" i="1"/>
  <c r="N20" i="1"/>
  <c r="I20" i="1"/>
  <c r="D20" i="1"/>
  <c r="V19" i="1"/>
  <c r="Q19" i="1"/>
  <c r="L19" i="1"/>
  <c r="F19" i="1"/>
  <c r="Y18" i="1"/>
  <c r="T18" i="1"/>
  <c r="N18" i="1"/>
  <c r="I18" i="1"/>
  <c r="D18" i="1"/>
  <c r="V17" i="1"/>
  <c r="Q17" i="1"/>
  <c r="L17" i="1"/>
  <c r="F17" i="1"/>
  <c r="S16" i="1"/>
  <c r="J16" i="1"/>
  <c r="V15" i="1"/>
  <c r="K15" i="1"/>
  <c r="Z14" i="1"/>
  <c r="N14" i="1"/>
  <c r="AA13" i="1"/>
  <c r="R13" i="1"/>
  <c r="F13" i="1"/>
  <c r="S12" i="1"/>
  <c r="J12" i="1"/>
  <c r="V11" i="1"/>
  <c r="K11" i="1"/>
  <c r="Z10" i="1"/>
  <c r="N10" i="1"/>
  <c r="AA9" i="1"/>
  <c r="R9" i="1"/>
  <c r="F9" i="1"/>
  <c r="S8" i="1"/>
  <c r="J8" i="1"/>
  <c r="V7" i="1"/>
  <c r="K7" i="1"/>
  <c r="Z6" i="1"/>
  <c r="N6" i="1"/>
  <c r="AA5" i="1"/>
  <c r="R5" i="1"/>
  <c r="F5" i="1"/>
  <c r="S4" i="1"/>
  <c r="J4" i="1"/>
  <c r="V3" i="1"/>
  <c r="K3" i="1"/>
  <c r="Z26" i="1"/>
  <c r="V26" i="1"/>
  <c r="R26" i="1"/>
  <c r="N26" i="1"/>
  <c r="J26" i="1"/>
  <c r="F26" i="1"/>
  <c r="Z25" i="1"/>
  <c r="V25" i="1"/>
  <c r="R25" i="1"/>
  <c r="N25" i="1"/>
  <c r="J25" i="1"/>
  <c r="F25" i="1"/>
  <c r="Z24" i="1"/>
  <c r="V24" i="1"/>
  <c r="R24" i="1"/>
  <c r="N24" i="1"/>
  <c r="J24" i="1"/>
  <c r="F24" i="1"/>
  <c r="Z23" i="1"/>
  <c r="V23" i="1"/>
  <c r="R23" i="1"/>
  <c r="N23" i="1"/>
  <c r="J23" i="1"/>
  <c r="E23" i="1"/>
  <c r="X22" i="1"/>
  <c r="R22" i="1"/>
  <c r="M22" i="1"/>
  <c r="H22" i="1"/>
  <c r="Z21" i="1"/>
  <c r="U21" i="1"/>
  <c r="P21" i="1"/>
  <c r="J21" i="1"/>
  <c r="E21" i="1"/>
  <c r="X20" i="1"/>
  <c r="R20" i="1"/>
  <c r="M20" i="1"/>
  <c r="H20" i="1"/>
  <c r="Z19" i="1"/>
  <c r="U19" i="1"/>
  <c r="P19" i="1"/>
  <c r="J19" i="1"/>
  <c r="E19" i="1"/>
  <c r="X18" i="1"/>
  <c r="R18" i="1"/>
  <c r="M18" i="1"/>
  <c r="H18" i="1"/>
  <c r="Z17" i="1"/>
  <c r="U17" i="1"/>
  <c r="P17" i="1"/>
  <c r="J17" i="1"/>
  <c r="AA16" i="1"/>
  <c r="R16" i="1"/>
  <c r="F16" i="1"/>
  <c r="S15" i="1"/>
  <c r="J15" i="1"/>
  <c r="V14" i="1"/>
  <c r="K14" i="1"/>
  <c r="Z13" i="1"/>
  <c r="N13" i="1"/>
  <c r="AA12" i="1"/>
  <c r="R12" i="1"/>
  <c r="F12" i="1"/>
  <c r="S11" i="1"/>
  <c r="J11" i="1"/>
  <c r="V10" i="1"/>
  <c r="K10" i="1"/>
  <c r="Z9" i="1"/>
  <c r="N9" i="1"/>
  <c r="AA8" i="1"/>
  <c r="R8" i="1"/>
  <c r="F8" i="1"/>
  <c r="S7" i="1"/>
  <c r="J7" i="1"/>
  <c r="V6" i="1"/>
  <c r="K6" i="1"/>
  <c r="Z5" i="1"/>
  <c r="N5" i="1"/>
  <c r="AA4" i="1"/>
  <c r="R4" i="1"/>
  <c r="F4" i="1"/>
  <c r="S3" i="1"/>
  <c r="F3" i="1"/>
  <c r="Z24" i="3"/>
  <c r="V24" i="3"/>
  <c r="R24" i="3"/>
  <c r="N24" i="3"/>
  <c r="J24" i="3"/>
  <c r="F24" i="3"/>
  <c r="Z23" i="3"/>
  <c r="V23" i="3"/>
  <c r="R23" i="3"/>
  <c r="N23" i="3"/>
  <c r="J23" i="3"/>
  <c r="F23" i="3"/>
  <c r="Z22" i="3"/>
  <c r="V22" i="3"/>
  <c r="R22" i="3"/>
  <c r="N22" i="3"/>
  <c r="J22" i="3"/>
  <c r="F22" i="3"/>
  <c r="Z21" i="3"/>
  <c r="V21" i="3"/>
  <c r="R21" i="3"/>
  <c r="N21" i="3"/>
  <c r="J21" i="3"/>
  <c r="F21" i="3"/>
  <c r="Z20" i="3"/>
  <c r="V20" i="3"/>
  <c r="R20" i="3"/>
  <c r="N20" i="3"/>
  <c r="J20" i="3"/>
  <c r="F20" i="3"/>
  <c r="Z19" i="3"/>
  <c r="V19" i="3"/>
  <c r="R19" i="3"/>
  <c r="N19" i="3"/>
  <c r="J19" i="3"/>
  <c r="F19" i="3"/>
  <c r="Z18" i="3"/>
  <c r="V18" i="3"/>
  <c r="R18" i="3"/>
  <c r="N18" i="3"/>
  <c r="J18" i="3"/>
  <c r="F18" i="3"/>
  <c r="Z17" i="3"/>
  <c r="V17" i="3"/>
  <c r="R17" i="3"/>
  <c r="N17" i="3"/>
  <c r="J17" i="3"/>
  <c r="F17" i="3"/>
  <c r="V16" i="3"/>
  <c r="N16" i="3"/>
  <c r="F16" i="3"/>
  <c r="V15" i="3"/>
  <c r="N15" i="3"/>
  <c r="F15" i="3"/>
  <c r="V14" i="3"/>
  <c r="N14" i="3"/>
  <c r="F14" i="3"/>
  <c r="V13" i="3"/>
  <c r="N13" i="3"/>
  <c r="F13" i="3"/>
  <c r="V12" i="3"/>
  <c r="N12" i="3"/>
  <c r="F12" i="3"/>
  <c r="V11" i="3"/>
  <c r="N11" i="3"/>
  <c r="F11" i="3"/>
  <c r="V10" i="3"/>
  <c r="N10" i="3"/>
  <c r="F10" i="3"/>
  <c r="V9" i="3"/>
  <c r="N9" i="3"/>
  <c r="F9" i="3"/>
  <c r="V8" i="3"/>
  <c r="N8" i="3"/>
  <c r="F8" i="3"/>
  <c r="V7" i="3"/>
  <c r="N7" i="3"/>
  <c r="F7" i="3"/>
  <c r="V6" i="3"/>
  <c r="N6" i="3"/>
  <c r="F6" i="3"/>
  <c r="V5" i="3"/>
  <c r="N5" i="3"/>
  <c r="F5" i="3"/>
  <c r="V4" i="3"/>
  <c r="N4" i="3"/>
  <c r="F4" i="3"/>
  <c r="V3" i="3"/>
  <c r="N3" i="3"/>
  <c r="F3" i="3"/>
  <c r="J3" i="1"/>
  <c r="G23" i="1"/>
  <c r="AA22" i="1"/>
  <c r="W22" i="1"/>
  <c r="S22" i="1"/>
  <c r="O22" i="1"/>
  <c r="K22" i="1"/>
  <c r="G22" i="1"/>
  <c r="AA21" i="1"/>
  <c r="W21" i="1"/>
  <c r="S21" i="1"/>
  <c r="O21" i="1"/>
  <c r="K21" i="1"/>
  <c r="G21" i="1"/>
  <c r="AA20" i="1"/>
  <c r="W20" i="1"/>
  <c r="S20" i="1"/>
  <c r="O20" i="1"/>
  <c r="K20" i="1"/>
  <c r="G20" i="1"/>
  <c r="AA19" i="1"/>
  <c r="W19" i="1"/>
  <c r="S19" i="1"/>
  <c r="O19" i="1"/>
  <c r="K19" i="1"/>
  <c r="G19" i="1"/>
  <c r="AA18" i="1"/>
  <c r="W18" i="1"/>
  <c r="S18" i="1"/>
  <c r="O18" i="1"/>
  <c r="K18" i="1"/>
  <c r="G18" i="1"/>
  <c r="AA17" i="1"/>
  <c r="W17" i="1"/>
  <c r="S17" i="1"/>
  <c r="O17" i="1"/>
  <c r="K17" i="1"/>
  <c r="G17" i="1"/>
  <c r="W16" i="1"/>
  <c r="O16" i="1"/>
  <c r="G16" i="1"/>
  <c r="W15" i="1"/>
  <c r="O15" i="1"/>
  <c r="G15" i="1"/>
  <c r="W14" i="1"/>
  <c r="O14" i="1"/>
  <c r="G14" i="1"/>
  <c r="W13" i="1"/>
  <c r="O13" i="1"/>
  <c r="G13" i="1"/>
  <c r="W12" i="1"/>
  <c r="O12" i="1"/>
  <c r="G12" i="1"/>
  <c r="W11" i="1"/>
  <c r="O11" i="1"/>
  <c r="G11" i="1"/>
  <c r="W10" i="1"/>
  <c r="O10" i="1"/>
  <c r="G10" i="1"/>
  <c r="W9" i="1"/>
  <c r="O9" i="1"/>
  <c r="G9" i="1"/>
  <c r="W8" i="1"/>
  <c r="O8" i="1"/>
  <c r="G8" i="1"/>
  <c r="W7" i="1"/>
  <c r="O7" i="1"/>
  <c r="G7" i="1"/>
  <c r="W6" i="1"/>
  <c r="O6" i="1"/>
  <c r="G6" i="1"/>
  <c r="W5" i="1"/>
  <c r="O5" i="1"/>
  <c r="G5" i="1"/>
  <c r="W4" i="1"/>
  <c r="O4" i="1"/>
  <c r="G4" i="1"/>
  <c r="W3" i="1"/>
  <c r="O3" i="1"/>
  <c r="G3" i="1"/>
  <c r="E17" i="1"/>
  <c r="Y16" i="1"/>
  <c r="U16" i="1"/>
  <c r="Q16" i="1"/>
  <c r="M16" i="1"/>
  <c r="I16" i="1"/>
  <c r="E16" i="1"/>
  <c r="Y15" i="1"/>
  <c r="U15" i="1"/>
  <c r="Q15" i="1"/>
  <c r="M15" i="1"/>
  <c r="I15" i="1"/>
  <c r="E15" i="1"/>
  <c r="Y14" i="1"/>
  <c r="U14" i="1"/>
  <c r="Q14" i="1"/>
  <c r="M14" i="1"/>
  <c r="I14" i="1"/>
  <c r="E14" i="1"/>
  <c r="Y13" i="1"/>
  <c r="U13" i="1"/>
  <c r="Q13" i="1"/>
  <c r="M13" i="1"/>
  <c r="I13" i="1"/>
  <c r="E13" i="1"/>
  <c r="Y12" i="1"/>
  <c r="U12" i="1"/>
  <c r="Q12" i="1"/>
  <c r="M12" i="1"/>
  <c r="I12" i="1"/>
  <c r="E12" i="1"/>
  <c r="Y11" i="1"/>
  <c r="U11" i="1"/>
  <c r="Q11" i="1"/>
  <c r="M11" i="1"/>
  <c r="I11" i="1"/>
  <c r="E11" i="1"/>
  <c r="Y10" i="1"/>
  <c r="U10" i="1"/>
  <c r="Q10" i="1"/>
  <c r="M10" i="1"/>
  <c r="I10" i="1"/>
  <c r="E10" i="1"/>
  <c r="Y9" i="1"/>
  <c r="U9" i="1"/>
  <c r="Q9" i="1"/>
  <c r="M9" i="1"/>
  <c r="I9" i="1"/>
  <c r="E9" i="1"/>
  <c r="Y8" i="1"/>
  <c r="U8" i="1"/>
  <c r="Q8" i="1"/>
  <c r="M8" i="1"/>
  <c r="I8" i="1"/>
  <c r="E8" i="1"/>
  <c r="Y7" i="1"/>
  <c r="U7" i="1"/>
  <c r="Q7" i="1"/>
  <c r="M7" i="1"/>
  <c r="I7" i="1"/>
  <c r="E7" i="1"/>
  <c r="Y6" i="1"/>
  <c r="U6" i="1"/>
  <c r="Q6" i="1"/>
  <c r="M6" i="1"/>
  <c r="I6" i="1"/>
  <c r="E6" i="1"/>
  <c r="Y5" i="1"/>
  <c r="U5" i="1"/>
  <c r="Q5" i="1"/>
  <c r="M5" i="1"/>
  <c r="I5" i="1"/>
  <c r="E5" i="1"/>
  <c r="Y4" i="1"/>
  <c r="U4" i="1"/>
  <c r="Q4" i="1"/>
  <c r="M4" i="1"/>
  <c r="I4" i="1"/>
  <c r="E4" i="1"/>
  <c r="Y3" i="1"/>
  <c r="U3" i="1"/>
  <c r="Q3" i="1"/>
  <c r="M3" i="1"/>
  <c r="I3" i="1"/>
  <c r="E3" i="1"/>
  <c r="D17" i="1"/>
  <c r="X16" i="1"/>
  <c r="T16" i="1"/>
  <c r="P16" i="1"/>
  <c r="L16" i="1"/>
  <c r="H16" i="1"/>
  <c r="D16" i="1"/>
  <c r="X15" i="1"/>
  <c r="T15" i="1"/>
  <c r="P15" i="1"/>
  <c r="L15" i="1"/>
  <c r="H15" i="1"/>
  <c r="D15" i="1"/>
  <c r="X14" i="1"/>
  <c r="T14" i="1"/>
  <c r="P14" i="1"/>
  <c r="L14" i="1"/>
  <c r="H14" i="1"/>
  <c r="D14" i="1"/>
  <c r="X13" i="1"/>
  <c r="T13" i="1"/>
  <c r="P13" i="1"/>
  <c r="L13" i="1"/>
  <c r="H13" i="1"/>
  <c r="D13" i="1"/>
  <c r="X12" i="1"/>
  <c r="T12" i="1"/>
  <c r="P12" i="1"/>
  <c r="L12" i="1"/>
  <c r="H12" i="1"/>
  <c r="D12" i="1"/>
  <c r="X11" i="1"/>
  <c r="T11" i="1"/>
  <c r="P11" i="1"/>
  <c r="L11" i="1"/>
  <c r="H11" i="1"/>
  <c r="D11" i="1"/>
  <c r="X10" i="1"/>
  <c r="T10" i="1"/>
  <c r="P10" i="1"/>
  <c r="L10" i="1"/>
  <c r="H10" i="1"/>
  <c r="D10" i="1"/>
  <c r="X9" i="1"/>
  <c r="T9" i="1"/>
  <c r="P9" i="1"/>
  <c r="L9" i="1"/>
  <c r="H9" i="1"/>
  <c r="D9" i="1"/>
  <c r="X8" i="1"/>
  <c r="T8" i="1"/>
  <c r="P8" i="1"/>
  <c r="L8" i="1"/>
  <c r="H8" i="1"/>
  <c r="D8" i="1"/>
  <c r="X7" i="1"/>
  <c r="T7" i="1"/>
  <c r="P7" i="1"/>
  <c r="L7" i="1"/>
  <c r="H7" i="1"/>
  <c r="D7" i="1"/>
  <c r="X6" i="1"/>
  <c r="T6" i="1"/>
  <c r="P6" i="1"/>
  <c r="L6" i="1"/>
  <c r="H6" i="1"/>
  <c r="D6" i="1"/>
  <c r="X5" i="1"/>
  <c r="T5" i="1"/>
  <c r="P5" i="1"/>
  <c r="L5" i="1"/>
  <c r="H5" i="1"/>
  <c r="D5" i="1"/>
  <c r="X4" i="1"/>
  <c r="T4" i="1"/>
  <c r="P4" i="1"/>
  <c r="L4" i="1"/>
  <c r="H4" i="1"/>
  <c r="D4" i="1"/>
  <c r="X3" i="1"/>
  <c r="T3" i="1"/>
  <c r="P3" i="1"/>
  <c r="L3" i="1"/>
  <c r="H3" i="1"/>
  <c r="E17" i="3"/>
  <c r="Y16" i="3"/>
  <c r="U16" i="3"/>
  <c r="Q16" i="3"/>
  <c r="M16" i="3"/>
  <c r="I16" i="3"/>
  <c r="E16" i="3"/>
  <c r="Y15" i="3"/>
  <c r="U15" i="3"/>
  <c r="Q15" i="3"/>
  <c r="M15" i="3"/>
  <c r="I15" i="3"/>
  <c r="E15" i="3"/>
  <c r="Y14" i="3"/>
  <c r="U14" i="3"/>
  <c r="Q14" i="3"/>
  <c r="M14" i="3"/>
  <c r="I14" i="3"/>
  <c r="E14" i="3"/>
  <c r="Y13" i="3"/>
  <c r="U13" i="3"/>
  <c r="Q13" i="3"/>
  <c r="M13" i="3"/>
  <c r="I13" i="3"/>
  <c r="E13" i="3"/>
  <c r="Y12" i="3"/>
  <c r="U12" i="3"/>
  <c r="Q12" i="3"/>
  <c r="M12" i="3"/>
  <c r="I12" i="3"/>
  <c r="E12" i="3"/>
  <c r="Y11" i="3"/>
  <c r="U11" i="3"/>
  <c r="Q11" i="3"/>
  <c r="M11" i="3"/>
  <c r="I11" i="3"/>
  <c r="E11" i="3"/>
  <c r="Y10" i="3"/>
  <c r="U10" i="3"/>
  <c r="Q10" i="3"/>
  <c r="M10" i="3"/>
  <c r="I10" i="3"/>
  <c r="E10" i="3"/>
  <c r="Y9" i="3"/>
  <c r="U9" i="3"/>
  <c r="Q9" i="3"/>
  <c r="M9" i="3"/>
  <c r="I9" i="3"/>
  <c r="E9" i="3"/>
  <c r="Y8" i="3"/>
  <c r="U8" i="3"/>
  <c r="Q8" i="3"/>
  <c r="M8" i="3"/>
  <c r="I8" i="3"/>
  <c r="E8" i="3"/>
  <c r="Y7" i="3"/>
  <c r="U7" i="3"/>
  <c r="Q7" i="3"/>
  <c r="M7" i="3"/>
  <c r="I7" i="3"/>
  <c r="E7" i="3"/>
  <c r="Y6" i="3"/>
  <c r="U6" i="3"/>
  <c r="Q6" i="3"/>
  <c r="M6" i="3"/>
  <c r="I6" i="3"/>
  <c r="E6" i="3"/>
  <c r="Y5" i="3"/>
  <c r="U5" i="3"/>
  <c r="Q5" i="3"/>
  <c r="M5" i="3"/>
  <c r="I5" i="3"/>
  <c r="E5" i="3"/>
  <c r="Y4" i="3"/>
  <c r="U4" i="3"/>
  <c r="Q4" i="3"/>
  <c r="M4" i="3"/>
  <c r="I4" i="3"/>
  <c r="E4" i="3"/>
  <c r="Y3" i="3"/>
  <c r="U3" i="3"/>
  <c r="Q3" i="3"/>
  <c r="M3" i="3"/>
  <c r="I3" i="3"/>
  <c r="E3" i="3"/>
  <c r="D17" i="3"/>
  <c r="X16" i="3"/>
  <c r="T16" i="3"/>
  <c r="P16" i="3"/>
  <c r="L16" i="3"/>
  <c r="H16" i="3"/>
  <c r="D16" i="3"/>
  <c r="X15" i="3"/>
  <c r="T15" i="3"/>
  <c r="P15" i="3"/>
  <c r="L15" i="3"/>
  <c r="H15" i="3"/>
  <c r="D15" i="3"/>
  <c r="X14" i="3"/>
  <c r="T14" i="3"/>
  <c r="P14" i="3"/>
  <c r="L14" i="3"/>
  <c r="H14" i="3"/>
  <c r="D14" i="3"/>
  <c r="X13" i="3"/>
  <c r="T13" i="3"/>
  <c r="P13" i="3"/>
  <c r="L13" i="3"/>
  <c r="H13" i="3"/>
  <c r="D13" i="3"/>
  <c r="X12" i="3"/>
  <c r="T12" i="3"/>
  <c r="P12" i="3"/>
  <c r="L12" i="3"/>
  <c r="H12" i="3"/>
  <c r="D12" i="3"/>
  <c r="X11" i="3"/>
  <c r="T11" i="3"/>
  <c r="P11" i="3"/>
  <c r="L11" i="3"/>
  <c r="H11" i="3"/>
  <c r="D11" i="3"/>
  <c r="X10" i="3"/>
  <c r="T10" i="3"/>
  <c r="P10" i="3"/>
  <c r="L10" i="3"/>
  <c r="H10" i="3"/>
  <c r="D10" i="3"/>
  <c r="X9" i="3"/>
  <c r="T9" i="3"/>
  <c r="P9" i="3"/>
  <c r="L9" i="3"/>
  <c r="H9" i="3"/>
  <c r="D9" i="3"/>
  <c r="X8" i="3"/>
  <c r="T8" i="3"/>
  <c r="P8" i="3"/>
  <c r="L8" i="3"/>
  <c r="H8" i="3"/>
  <c r="D8" i="3"/>
  <c r="X7" i="3"/>
  <c r="T7" i="3"/>
  <c r="P7" i="3"/>
  <c r="L7" i="3"/>
  <c r="H7" i="3"/>
  <c r="D7" i="3"/>
  <c r="X6" i="3"/>
  <c r="T6" i="3"/>
  <c r="P6" i="3"/>
  <c r="L6" i="3"/>
  <c r="H6" i="3"/>
  <c r="D6" i="3"/>
  <c r="X5" i="3"/>
  <c r="T5" i="3"/>
  <c r="P5" i="3"/>
  <c r="L5" i="3"/>
  <c r="H5" i="3"/>
  <c r="D5" i="3"/>
  <c r="X4" i="3"/>
  <c r="T4" i="3"/>
  <c r="P4" i="3"/>
  <c r="L4" i="3"/>
  <c r="H4" i="3"/>
  <c r="D4" i="3"/>
  <c r="X3" i="3"/>
  <c r="T3" i="3"/>
  <c r="P3" i="3"/>
  <c r="L3" i="3"/>
  <c r="H3" i="3"/>
  <c r="D3" i="6" l="1" a="1"/>
  <c r="E3" i="6" s="1"/>
  <c r="AD26" i="6"/>
  <c r="BK26" i="6" s="1"/>
  <c r="CR26" i="6" s="1"/>
  <c r="AF25" i="6"/>
  <c r="AD25" i="6"/>
  <c r="BK25" i="6" s="1"/>
  <c r="CR25" i="6" s="1"/>
  <c r="AC25" i="6"/>
  <c r="BJ25" i="6" s="1"/>
  <c r="CQ25" i="6" s="1"/>
  <c r="AD24" i="6"/>
  <c r="BK24" i="6" s="1"/>
  <c r="CR24" i="6" s="1"/>
  <c r="AC24" i="6"/>
  <c r="BJ24" i="6" s="1"/>
  <c r="CQ24" i="6" s="1"/>
  <c r="AD23" i="6"/>
  <c r="AC23" i="6"/>
  <c r="BJ23" i="6" s="1"/>
  <c r="CQ23" i="6" s="1"/>
  <c r="AE22" i="6"/>
  <c r="BL22" i="6" s="1"/>
  <c r="CS22" i="6" s="1"/>
  <c r="AD22" i="6"/>
  <c r="BK22" i="6" s="1"/>
  <c r="CR22" i="6" s="1"/>
  <c r="AD20" i="6"/>
  <c r="BK20" i="6" s="1"/>
  <c r="CR20" i="6" s="1"/>
  <c r="AC20" i="6"/>
  <c r="BJ20" i="6" s="1"/>
  <c r="CQ20" i="6" s="1"/>
  <c r="AD19" i="6"/>
  <c r="AC19" i="6"/>
  <c r="BJ19" i="6" s="1"/>
  <c r="CQ19" i="6" s="1"/>
  <c r="AD18" i="6"/>
  <c r="BK18" i="6" s="1"/>
  <c r="CR18" i="6" s="1"/>
  <c r="AE17" i="6"/>
  <c r="BL17" i="6" s="1"/>
  <c r="CS17" i="6" s="1"/>
  <c r="AD17" i="6"/>
  <c r="BK17" i="6" s="1"/>
  <c r="CR17" i="6" s="1"/>
  <c r="AD16" i="6"/>
  <c r="BK16" i="6" s="1"/>
  <c r="CR16" i="6" s="1"/>
  <c r="AE15" i="6"/>
  <c r="BL15" i="6" s="1"/>
  <c r="CS15" i="6" s="1"/>
  <c r="AC15" i="6"/>
  <c r="BJ15" i="6" s="1"/>
  <c r="CQ15" i="6" s="1"/>
  <c r="AD13" i="6"/>
  <c r="BK13" i="6" s="1"/>
  <c r="CR13" i="6" s="1"/>
  <c r="AC13" i="6"/>
  <c r="BJ13" i="6" s="1"/>
  <c r="CQ13" i="6" s="1"/>
  <c r="AD12" i="6"/>
  <c r="BK12" i="6" s="1"/>
  <c r="CR12" i="6" s="1"/>
  <c r="AC12" i="6"/>
  <c r="BJ12" i="6" s="1"/>
  <c r="CQ12" i="6" s="1"/>
  <c r="AB12" i="6"/>
  <c r="BI12" i="6" s="1"/>
  <c r="CP12" i="6" s="1"/>
  <c r="AD11" i="6"/>
  <c r="BK11" i="6" s="1"/>
  <c r="CR11" i="6" s="1"/>
  <c r="AC11" i="6"/>
  <c r="BJ11" i="6" s="1"/>
  <c r="CQ11" i="6" s="1"/>
  <c r="AD10" i="6"/>
  <c r="BK10" i="6" s="1"/>
  <c r="CR10" i="6" s="1"/>
  <c r="AC10" i="6"/>
  <c r="BJ10" i="6" s="1"/>
  <c r="CQ10" i="6" s="1"/>
  <c r="AD9" i="6"/>
  <c r="BK9" i="6" s="1"/>
  <c r="CR9" i="6" s="1"/>
  <c r="AC9" i="6"/>
  <c r="BJ9" i="6" s="1"/>
  <c r="CQ9" i="6" s="1"/>
  <c r="AD8" i="6"/>
  <c r="BK8" i="6" s="1"/>
  <c r="CR8" i="6" s="1"/>
  <c r="AC8" i="6"/>
  <c r="AC7" i="6"/>
  <c r="BJ7" i="6" s="1"/>
  <c r="CQ7" i="6" s="1"/>
  <c r="AD6" i="6"/>
  <c r="BK6" i="6" s="1"/>
  <c r="CR6" i="6" s="1"/>
  <c r="AC6" i="6"/>
  <c r="BJ6" i="6" s="1"/>
  <c r="CQ6" i="6" s="1"/>
  <c r="AD4" i="6"/>
  <c r="BK4" i="6" s="1"/>
  <c r="CR4" i="6" s="1"/>
  <c r="AC4" i="6"/>
  <c r="BJ4" i="6" s="1"/>
  <c r="CQ4" i="6" s="1"/>
  <c r="AC3" i="6"/>
  <c r="BJ3" i="6" s="1"/>
  <c r="CQ3" i="6" s="1"/>
  <c r="AD26" i="3"/>
  <c r="AF25" i="3"/>
  <c r="AD25" i="3"/>
  <c r="AC25" i="3"/>
  <c r="AD24" i="3"/>
  <c r="AC24" i="3"/>
  <c r="AD23" i="3"/>
  <c r="AC23" i="3"/>
  <c r="AE22" i="3"/>
  <c r="AD22" i="3"/>
  <c r="AD20" i="3"/>
  <c r="AC20" i="3"/>
  <c r="AD19" i="3"/>
  <c r="AC19" i="3"/>
  <c r="AD18" i="3"/>
  <c r="AE17" i="3"/>
  <c r="AD17" i="3"/>
  <c r="AD16" i="3"/>
  <c r="AE15" i="3"/>
  <c r="AC15" i="3"/>
  <c r="AD13" i="3"/>
  <c r="AC13" i="3"/>
  <c r="AD12" i="3"/>
  <c r="AC12" i="3"/>
  <c r="AB12" i="3"/>
  <c r="AD11" i="3"/>
  <c r="AC11" i="3"/>
  <c r="AD10" i="3"/>
  <c r="AC10" i="3"/>
  <c r="AD9" i="3"/>
  <c r="AC9" i="3"/>
  <c r="AD8" i="3"/>
  <c r="AC8" i="3"/>
  <c r="AC7" i="3"/>
  <c r="AD6" i="3"/>
  <c r="AC6" i="3"/>
  <c r="AD4" i="3"/>
  <c r="AC4" i="3"/>
  <c r="AC3" i="3"/>
  <c r="BK23" i="6"/>
  <c r="CR23" i="6" s="1"/>
  <c r="BK19" i="6"/>
  <c r="CR19" i="6" s="1"/>
  <c r="BJ8" i="6"/>
  <c r="CQ8" i="6" s="1"/>
  <c r="AD26" i="1"/>
  <c r="AF25" i="1"/>
  <c r="AD25" i="1"/>
  <c r="AC25" i="1"/>
  <c r="AD24" i="1"/>
  <c r="AC24" i="1"/>
  <c r="AD23" i="1"/>
  <c r="AC23" i="1"/>
  <c r="AE22" i="1"/>
  <c r="AD22" i="1"/>
  <c r="AD20" i="1"/>
  <c r="AC20" i="1"/>
  <c r="AD19" i="1"/>
  <c r="AC19" i="1"/>
  <c r="AD18" i="1"/>
  <c r="AE17" i="1"/>
  <c r="AD17" i="1"/>
  <c r="AD16" i="1"/>
  <c r="AE15" i="1"/>
  <c r="AC15" i="1"/>
  <c r="AD13" i="1"/>
  <c r="AC13" i="1"/>
  <c r="AD12" i="1"/>
  <c r="AC12" i="1"/>
  <c r="AB12" i="1"/>
  <c r="AD11" i="1"/>
  <c r="AC11" i="1"/>
  <c r="AD10" i="1"/>
  <c r="AC10" i="1"/>
  <c r="AD9" i="1"/>
  <c r="AC9" i="1"/>
  <c r="AD8" i="1"/>
  <c r="AC8" i="1"/>
  <c r="AC7" i="1"/>
  <c r="AD6" i="1"/>
  <c r="AC6" i="1"/>
  <c r="AD4" i="1"/>
  <c r="AC4" i="1"/>
  <c r="AC3" i="1"/>
  <c r="AD26" i="5"/>
  <c r="AF25" i="5"/>
  <c r="AD25" i="5"/>
  <c r="AC25" i="5"/>
  <c r="AD24" i="5"/>
  <c r="AC24" i="5"/>
  <c r="AD23" i="5"/>
  <c r="AC23" i="5"/>
  <c r="AE22" i="5"/>
  <c r="AD22" i="5"/>
  <c r="AD20" i="5"/>
  <c r="AC20" i="5"/>
  <c r="AD19" i="5"/>
  <c r="AC19" i="5"/>
  <c r="AD18" i="5"/>
  <c r="AE17" i="5"/>
  <c r="AD17" i="5"/>
  <c r="AD16" i="5"/>
  <c r="AE15" i="5"/>
  <c r="AC15" i="5"/>
  <c r="AD13" i="5"/>
  <c r="AC13" i="5"/>
  <c r="AD12" i="5"/>
  <c r="AC12" i="5"/>
  <c r="AB12" i="5"/>
  <c r="AD11" i="5"/>
  <c r="AC11" i="5"/>
  <c r="AD10" i="5"/>
  <c r="AC10" i="5"/>
  <c r="AD9" i="5"/>
  <c r="AC9" i="5"/>
  <c r="AD8" i="5"/>
  <c r="AC8" i="5"/>
  <c r="AC7" i="5"/>
  <c r="AD6" i="5"/>
  <c r="AC6" i="5"/>
  <c r="AD4" i="5"/>
  <c r="AC4" i="5"/>
  <c r="AC3" i="5"/>
  <c r="AD26" i="4"/>
  <c r="AF25" i="4"/>
  <c r="AD25" i="4"/>
  <c r="AC25" i="4"/>
  <c r="AD24" i="4"/>
  <c r="AC24" i="4"/>
  <c r="AD23" i="4"/>
  <c r="AC23" i="4"/>
  <c r="AE22" i="4"/>
  <c r="AD22" i="4"/>
  <c r="AD20" i="4"/>
  <c r="AC20" i="4"/>
  <c r="AD19" i="4"/>
  <c r="AC19" i="4"/>
  <c r="AD18" i="4"/>
  <c r="AE17" i="4"/>
  <c r="AD17" i="4"/>
  <c r="AD16" i="4"/>
  <c r="AE15" i="4"/>
  <c r="AC15" i="4"/>
  <c r="AD13" i="4"/>
  <c r="AC13" i="4"/>
  <c r="AD12" i="4"/>
  <c r="AC12" i="4"/>
  <c r="AB12" i="4"/>
  <c r="AD11" i="4"/>
  <c r="AC11" i="4"/>
  <c r="AD10" i="4"/>
  <c r="AC10" i="4"/>
  <c r="AD9" i="4"/>
  <c r="AC9" i="4"/>
  <c r="AD8" i="4"/>
  <c r="AC8" i="4"/>
  <c r="AC7" i="4"/>
  <c r="AD6" i="4"/>
  <c r="AC6" i="4"/>
  <c r="AD4" i="4"/>
  <c r="AC4" i="4"/>
  <c r="AC3" i="4"/>
  <c r="F10" i="6" l="1"/>
  <c r="Y11" i="6"/>
  <c r="V4" i="6"/>
  <c r="K8" i="6"/>
  <c r="S13" i="6"/>
  <c r="AZ13" i="6" s="1"/>
  <c r="CG13" i="6" s="1"/>
  <c r="Q6" i="6"/>
  <c r="D25" i="6"/>
  <c r="AA26" i="6"/>
  <c r="K26" i="6"/>
  <c r="S25" i="6"/>
  <c r="AA24" i="6"/>
  <c r="K24" i="6"/>
  <c r="S23" i="6"/>
  <c r="AZ23" i="6" s="1"/>
  <c r="CG23" i="6" s="1"/>
  <c r="AA22" i="6"/>
  <c r="K22" i="6"/>
  <c r="S21" i="6"/>
  <c r="AA20" i="6"/>
  <c r="W19" i="6"/>
  <c r="O18" i="6"/>
  <c r="G17" i="6"/>
  <c r="M15" i="6"/>
  <c r="R13" i="6"/>
  <c r="AY13" i="6" s="1"/>
  <c r="CF13" i="6" s="1"/>
  <c r="W11" i="6"/>
  <c r="E10" i="6"/>
  <c r="J8" i="6"/>
  <c r="O6" i="6"/>
  <c r="U4" i="6"/>
  <c r="L26" i="6"/>
  <c r="T26" i="6"/>
  <c r="D26" i="6"/>
  <c r="L25" i="6"/>
  <c r="T24" i="6"/>
  <c r="D24" i="6"/>
  <c r="L23" i="6"/>
  <c r="AS23" i="6" s="1"/>
  <c r="BZ23" i="6" s="1"/>
  <c r="T22" i="6"/>
  <c r="D22" i="6"/>
  <c r="L21" i="6"/>
  <c r="P20" i="6"/>
  <c r="H19" i="6"/>
  <c r="X17" i="6"/>
  <c r="BE17" i="6" s="1"/>
  <c r="CL17" i="6" s="1"/>
  <c r="K16" i="6"/>
  <c r="Q14" i="6"/>
  <c r="V12" i="6"/>
  <c r="AA10" i="6"/>
  <c r="I9" i="6"/>
  <c r="N7" i="6"/>
  <c r="S5" i="6"/>
  <c r="Y3" i="6"/>
  <c r="BF3" i="6" s="1"/>
  <c r="CM3" i="6" s="1"/>
  <c r="T25" i="6"/>
  <c r="L24" i="6"/>
  <c r="T23" i="6"/>
  <c r="BA23" i="6" s="1"/>
  <c r="CH23" i="6" s="1"/>
  <c r="D23" i="6"/>
  <c r="AK23" i="6" s="1"/>
  <c r="BR23" i="6" s="1"/>
  <c r="L22" i="6"/>
  <c r="T21" i="6"/>
  <c r="D21" i="6"/>
  <c r="X19" i="6"/>
  <c r="BE19" i="6" s="1"/>
  <c r="CL19" i="6" s="1"/>
  <c r="P18" i="6"/>
  <c r="H17" i="6"/>
  <c r="N15" i="6"/>
  <c r="S26" i="6"/>
  <c r="AA25" i="6"/>
  <c r="K25" i="6"/>
  <c r="S24" i="6"/>
  <c r="AA23" i="6"/>
  <c r="K23" i="6"/>
  <c r="S22" i="6"/>
  <c r="AA21" i="6"/>
  <c r="K21" i="6"/>
  <c r="O20" i="6"/>
  <c r="G19" i="6"/>
  <c r="W17" i="6"/>
  <c r="J16" i="6"/>
  <c r="O14" i="6"/>
  <c r="U12" i="6"/>
  <c r="Z10" i="6"/>
  <c r="G9" i="6"/>
  <c r="M7" i="6"/>
  <c r="R5" i="6"/>
  <c r="W3" i="6"/>
  <c r="X26" i="6"/>
  <c r="BE26" i="6" s="1"/>
  <c r="CL26" i="6" s="1"/>
  <c r="P26" i="6"/>
  <c r="H26" i="6"/>
  <c r="X25" i="6"/>
  <c r="P25" i="6"/>
  <c r="H25" i="6"/>
  <c r="X24" i="6"/>
  <c r="BE24" i="6" s="1"/>
  <c r="CL24" i="6" s="1"/>
  <c r="P24" i="6"/>
  <c r="H24" i="6"/>
  <c r="X23" i="6"/>
  <c r="P23" i="6"/>
  <c r="AW23" i="6" s="1"/>
  <c r="CD23" i="6" s="1"/>
  <c r="H23" i="6"/>
  <c r="X22" i="6"/>
  <c r="BE22" i="6" s="1"/>
  <c r="CL22" i="6" s="1"/>
  <c r="P22" i="6"/>
  <c r="H22" i="6"/>
  <c r="X21" i="6"/>
  <c r="P21" i="6"/>
  <c r="H21" i="6"/>
  <c r="W20" i="6"/>
  <c r="H20" i="6"/>
  <c r="P19" i="6"/>
  <c r="X18" i="6"/>
  <c r="BE18" i="6" s="1"/>
  <c r="CL18" i="6" s="1"/>
  <c r="H18" i="6"/>
  <c r="P17" i="6"/>
  <c r="V16" i="6"/>
  <c r="Y15" i="6"/>
  <c r="AA14" i="6"/>
  <c r="F14" i="6"/>
  <c r="I13" i="6"/>
  <c r="K12" i="6"/>
  <c r="N11" i="6"/>
  <c r="Q10" i="6"/>
  <c r="S9" i="6"/>
  <c r="V8" i="6"/>
  <c r="Y7" i="6"/>
  <c r="AA6" i="6"/>
  <c r="BH6" i="6" s="1"/>
  <c r="CO6" i="6" s="1"/>
  <c r="F6" i="6"/>
  <c r="I5" i="6"/>
  <c r="K4" i="6"/>
  <c r="N3" i="6"/>
  <c r="AU3" i="6" s="1"/>
  <c r="CB3" i="6" s="1"/>
  <c r="W26" i="6"/>
  <c r="O26" i="6"/>
  <c r="G26" i="6"/>
  <c r="W25" i="6"/>
  <c r="O25" i="6"/>
  <c r="G25" i="6"/>
  <c r="W24" i="6"/>
  <c r="O24" i="6"/>
  <c r="G24" i="6"/>
  <c r="W23" i="6"/>
  <c r="O23" i="6"/>
  <c r="G23" i="6"/>
  <c r="AN23" i="6" s="1"/>
  <c r="BU23" i="6" s="1"/>
  <c r="W22" i="6"/>
  <c r="BD22" i="6" s="1"/>
  <c r="CK22" i="6" s="1"/>
  <c r="O22" i="6"/>
  <c r="G22" i="6"/>
  <c r="W21" i="6"/>
  <c r="O21" i="6"/>
  <c r="G21" i="6"/>
  <c r="V20" i="6"/>
  <c r="G20" i="6"/>
  <c r="O19" i="6"/>
  <c r="W18" i="6"/>
  <c r="G18" i="6"/>
  <c r="O17" i="6"/>
  <c r="U16" i="6"/>
  <c r="W15" i="6"/>
  <c r="Z14" i="6"/>
  <c r="E14" i="6"/>
  <c r="G13" i="6"/>
  <c r="J12" i="6"/>
  <c r="AQ12" i="6" s="1"/>
  <c r="BX12" i="6" s="1"/>
  <c r="M11" i="6"/>
  <c r="O10" i="6"/>
  <c r="R9" i="6"/>
  <c r="U8" i="6"/>
  <c r="W7" i="6"/>
  <c r="Z6" i="6"/>
  <c r="BG6" i="6" s="1"/>
  <c r="CN6" i="6" s="1"/>
  <c r="E6" i="6"/>
  <c r="G5" i="6"/>
  <c r="J4" i="6"/>
  <c r="M3" i="6"/>
  <c r="AT3" i="6" s="1"/>
  <c r="CA3" i="6" s="1"/>
  <c r="Z26" i="6"/>
  <c r="V26" i="6"/>
  <c r="R26" i="6"/>
  <c r="N26" i="6"/>
  <c r="J26" i="6"/>
  <c r="F26" i="6"/>
  <c r="Z25" i="6"/>
  <c r="V25" i="6"/>
  <c r="R25" i="6"/>
  <c r="N25" i="6"/>
  <c r="J25" i="6"/>
  <c r="F25" i="6"/>
  <c r="Z24" i="6"/>
  <c r="V24" i="6"/>
  <c r="R24" i="6"/>
  <c r="N24" i="6"/>
  <c r="AU24" i="6" s="1"/>
  <c r="CB24" i="6" s="1"/>
  <c r="J24" i="6"/>
  <c r="F24" i="6"/>
  <c r="Z23" i="6"/>
  <c r="V23" i="6"/>
  <c r="R23" i="6"/>
  <c r="AY23" i="6" s="1"/>
  <c r="CF23" i="6" s="1"/>
  <c r="N23" i="6"/>
  <c r="AU23" i="6" s="1"/>
  <c r="CB23" i="6" s="1"/>
  <c r="J23" i="6"/>
  <c r="F23" i="6"/>
  <c r="AM23" i="6" s="1"/>
  <c r="BT23" i="6" s="1"/>
  <c r="Z22" i="6"/>
  <c r="V22" i="6"/>
  <c r="R22" i="6"/>
  <c r="N22" i="6"/>
  <c r="J22" i="6"/>
  <c r="F22" i="6"/>
  <c r="Z21" i="6"/>
  <c r="V21" i="6"/>
  <c r="R21" i="6"/>
  <c r="N21" i="6"/>
  <c r="J21" i="6"/>
  <c r="F21" i="6"/>
  <c r="Z20" i="6"/>
  <c r="T20" i="6"/>
  <c r="L20" i="6"/>
  <c r="D20" i="6"/>
  <c r="T19" i="6"/>
  <c r="L19" i="6"/>
  <c r="D19" i="6"/>
  <c r="AK19" i="6" s="1"/>
  <c r="BR19" i="6" s="1"/>
  <c r="T18" i="6"/>
  <c r="L18" i="6"/>
  <c r="D18" i="6"/>
  <c r="T17" i="6"/>
  <c r="L17" i="6"/>
  <c r="AA16" i="6"/>
  <c r="Q16" i="6"/>
  <c r="F16" i="6"/>
  <c r="S15" i="6"/>
  <c r="I15" i="6"/>
  <c r="V14" i="6"/>
  <c r="K14" i="6"/>
  <c r="Y13" i="6"/>
  <c r="N13" i="6"/>
  <c r="AA12" i="6"/>
  <c r="Q12" i="6"/>
  <c r="F12" i="6"/>
  <c r="S11" i="6"/>
  <c r="I11" i="6"/>
  <c r="V10" i="6"/>
  <c r="K10" i="6"/>
  <c r="Y9" i="6"/>
  <c r="N9" i="6"/>
  <c r="AA8" i="6"/>
  <c r="Q8" i="6"/>
  <c r="F8" i="6"/>
  <c r="S7" i="6"/>
  <c r="I7" i="6"/>
  <c r="V6" i="6"/>
  <c r="K6" i="6"/>
  <c r="Y5" i="6"/>
  <c r="N5" i="6"/>
  <c r="AA4" i="6"/>
  <c r="Q4" i="6"/>
  <c r="F4" i="6"/>
  <c r="S3" i="6"/>
  <c r="AZ3" i="6" s="1"/>
  <c r="CG3" i="6" s="1"/>
  <c r="I3" i="6"/>
  <c r="Y26" i="6"/>
  <c r="U26" i="6"/>
  <c r="Q26" i="6"/>
  <c r="M26" i="6"/>
  <c r="I26" i="6"/>
  <c r="E26" i="6"/>
  <c r="Y25" i="6"/>
  <c r="U25" i="6"/>
  <c r="Q25" i="6"/>
  <c r="M25" i="6"/>
  <c r="I25" i="6"/>
  <c r="E25" i="6"/>
  <c r="Y24" i="6"/>
  <c r="U24" i="6"/>
  <c r="Q24" i="6"/>
  <c r="M24" i="6"/>
  <c r="AT24" i="6" s="1"/>
  <c r="CA24" i="6" s="1"/>
  <c r="I24" i="6"/>
  <c r="E24" i="6"/>
  <c r="Y23" i="6"/>
  <c r="BF23" i="6" s="1"/>
  <c r="CM23" i="6" s="1"/>
  <c r="U23" i="6"/>
  <c r="BB23" i="6" s="1"/>
  <c r="CI23" i="6" s="1"/>
  <c r="Q23" i="6"/>
  <c r="AX23" i="6" s="1"/>
  <c r="CE23" i="6" s="1"/>
  <c r="M23" i="6"/>
  <c r="I23" i="6"/>
  <c r="E23" i="6"/>
  <c r="AL23" i="6" s="1"/>
  <c r="BS23" i="6" s="1"/>
  <c r="Y22" i="6"/>
  <c r="U22" i="6"/>
  <c r="Q22" i="6"/>
  <c r="M22" i="6"/>
  <c r="I22" i="6"/>
  <c r="E22" i="6"/>
  <c r="Y21" i="6"/>
  <c r="U21" i="6"/>
  <c r="Q21" i="6"/>
  <c r="M21" i="6"/>
  <c r="I21" i="6"/>
  <c r="E21" i="6"/>
  <c r="X20" i="6"/>
  <c r="BE20" i="6" s="1"/>
  <c r="CL20" i="6" s="1"/>
  <c r="S20" i="6"/>
  <c r="K20" i="6"/>
  <c r="AA19" i="6"/>
  <c r="S19" i="6"/>
  <c r="K19" i="6"/>
  <c r="AA18" i="6"/>
  <c r="S18" i="6"/>
  <c r="K18" i="6"/>
  <c r="AA17" i="6"/>
  <c r="S17" i="6"/>
  <c r="K17" i="6"/>
  <c r="Z16" i="6"/>
  <c r="O16" i="6"/>
  <c r="E16" i="6"/>
  <c r="R15" i="6"/>
  <c r="G15" i="6"/>
  <c r="U14" i="6"/>
  <c r="J14" i="6"/>
  <c r="W13" i="6"/>
  <c r="BD13" i="6" s="1"/>
  <c r="CK13" i="6" s="1"/>
  <c r="M13" i="6"/>
  <c r="Z12" i="6"/>
  <c r="O12" i="6"/>
  <c r="E12" i="6"/>
  <c r="AL12" i="6" s="1"/>
  <c r="BS12" i="6" s="1"/>
  <c r="R11" i="6"/>
  <c r="G11" i="6"/>
  <c r="U10" i="6"/>
  <c r="J10" i="6"/>
  <c r="W9" i="6"/>
  <c r="M9" i="6"/>
  <c r="Z8" i="6"/>
  <c r="O8" i="6"/>
  <c r="E8" i="6"/>
  <c r="R7" i="6"/>
  <c r="G7" i="6"/>
  <c r="U6" i="6"/>
  <c r="J6" i="6"/>
  <c r="W5" i="6"/>
  <c r="M5" i="6"/>
  <c r="Z4" i="6"/>
  <c r="O4" i="6"/>
  <c r="E4" i="6"/>
  <c r="R3" i="6"/>
  <c r="AY3" i="6" s="1"/>
  <c r="CF3" i="6" s="1"/>
  <c r="G3" i="6"/>
  <c r="AN3" i="6" s="1"/>
  <c r="BU3" i="6" s="1"/>
  <c r="R20" i="6"/>
  <c r="N20" i="6"/>
  <c r="J20" i="6"/>
  <c r="F20" i="6"/>
  <c r="Z19" i="6"/>
  <c r="V19" i="6"/>
  <c r="R19" i="6"/>
  <c r="N19" i="6"/>
  <c r="J19" i="6"/>
  <c r="F19" i="6"/>
  <c r="Z18" i="6"/>
  <c r="V18" i="6"/>
  <c r="R18" i="6"/>
  <c r="N18" i="6"/>
  <c r="J18" i="6"/>
  <c r="F18" i="6"/>
  <c r="Z17" i="6"/>
  <c r="V17" i="6"/>
  <c r="R17" i="6"/>
  <c r="N17" i="6"/>
  <c r="J17" i="6"/>
  <c r="F17" i="6"/>
  <c r="Y16" i="6"/>
  <c r="S16" i="6"/>
  <c r="N16" i="6"/>
  <c r="I16" i="6"/>
  <c r="AA15" i="6"/>
  <c r="V15" i="6"/>
  <c r="Q15" i="6"/>
  <c r="K15" i="6"/>
  <c r="F15" i="6"/>
  <c r="Y14" i="6"/>
  <c r="S14" i="6"/>
  <c r="N14" i="6"/>
  <c r="I14" i="6"/>
  <c r="AA13" i="6"/>
  <c r="BH13" i="6" s="1"/>
  <c r="CO13" i="6" s="1"/>
  <c r="V13" i="6"/>
  <c r="Q13" i="6"/>
  <c r="AX13" i="6" s="1"/>
  <c r="CE13" i="6" s="1"/>
  <c r="K13" i="6"/>
  <c r="F13" i="6"/>
  <c r="Y12" i="6"/>
  <c r="S12" i="6"/>
  <c r="N12" i="6"/>
  <c r="I12" i="6"/>
  <c r="AP12" i="6" s="1"/>
  <c r="BW12" i="6" s="1"/>
  <c r="AA11" i="6"/>
  <c r="V11" i="6"/>
  <c r="Q11" i="6"/>
  <c r="K11" i="6"/>
  <c r="F11" i="6"/>
  <c r="Y10" i="6"/>
  <c r="S10" i="6"/>
  <c r="N10" i="6"/>
  <c r="I10" i="6"/>
  <c r="AA9" i="6"/>
  <c r="V9" i="6"/>
  <c r="Q9" i="6"/>
  <c r="K9" i="6"/>
  <c r="F9" i="6"/>
  <c r="Y8" i="6"/>
  <c r="S8" i="6"/>
  <c r="N8" i="6"/>
  <c r="I8" i="6"/>
  <c r="AA7" i="6"/>
  <c r="BH7" i="6" s="1"/>
  <c r="CO7" i="6" s="1"/>
  <c r="V7" i="6"/>
  <c r="Q7" i="6"/>
  <c r="K7" i="6"/>
  <c r="F7" i="6"/>
  <c r="Y6" i="6"/>
  <c r="BF6" i="6" s="1"/>
  <c r="CM6" i="6" s="1"/>
  <c r="S6" i="6"/>
  <c r="N6" i="6"/>
  <c r="I6" i="6"/>
  <c r="AA5" i="6"/>
  <c r="V5" i="6"/>
  <c r="Q5" i="6"/>
  <c r="K5" i="6"/>
  <c r="F5" i="6"/>
  <c r="Y4" i="6"/>
  <c r="S4" i="6"/>
  <c r="N4" i="6"/>
  <c r="I4" i="6"/>
  <c r="AA3" i="6"/>
  <c r="BH3" i="6" s="1"/>
  <c r="V3" i="6"/>
  <c r="Q3" i="6"/>
  <c r="AX3" i="6" s="1"/>
  <c r="CE3" i="6" s="1"/>
  <c r="K3" i="6"/>
  <c r="F3" i="6"/>
  <c r="AM3" i="6" s="1"/>
  <c r="BT3" i="6" s="1"/>
  <c r="Y20" i="6"/>
  <c r="U20" i="6"/>
  <c r="Q20" i="6"/>
  <c r="M20" i="6"/>
  <c r="I20" i="6"/>
  <c r="E20" i="6"/>
  <c r="Y19" i="6"/>
  <c r="U19" i="6"/>
  <c r="Q19" i="6"/>
  <c r="M19" i="6"/>
  <c r="I19" i="6"/>
  <c r="E19" i="6"/>
  <c r="Y18" i="6"/>
  <c r="U18" i="6"/>
  <c r="Q18" i="6"/>
  <c r="M18" i="6"/>
  <c r="I18" i="6"/>
  <c r="E18" i="6"/>
  <c r="Y17" i="6"/>
  <c r="U17" i="6"/>
  <c r="Q17" i="6"/>
  <c r="M17" i="6"/>
  <c r="I17" i="6"/>
  <c r="E17" i="6"/>
  <c r="W16" i="6"/>
  <c r="R16" i="6"/>
  <c r="M16" i="6"/>
  <c r="G16" i="6"/>
  <c r="Z15" i="6"/>
  <c r="U15" i="6"/>
  <c r="O15" i="6"/>
  <c r="J15" i="6"/>
  <c r="E15" i="6"/>
  <c r="W14" i="6"/>
  <c r="R14" i="6"/>
  <c r="M14" i="6"/>
  <c r="G14" i="6"/>
  <c r="Z13" i="6"/>
  <c r="BG13" i="6" s="1"/>
  <c r="CN13" i="6" s="1"/>
  <c r="U13" i="6"/>
  <c r="BB13" i="6" s="1"/>
  <c r="CI13" i="6" s="1"/>
  <c r="O13" i="6"/>
  <c r="J13" i="6"/>
  <c r="E13" i="6"/>
  <c r="W12" i="6"/>
  <c r="BD12" i="6" s="1"/>
  <c r="CK12" i="6" s="1"/>
  <c r="R12" i="6"/>
  <c r="AY12" i="6" s="1"/>
  <c r="CF12" i="6" s="1"/>
  <c r="M12" i="6"/>
  <c r="G12" i="6"/>
  <c r="Z11" i="6"/>
  <c r="U11" i="6"/>
  <c r="O11" i="6"/>
  <c r="J11" i="6"/>
  <c r="E11" i="6"/>
  <c r="W10" i="6"/>
  <c r="R10" i="6"/>
  <c r="M10" i="6"/>
  <c r="G10" i="6"/>
  <c r="Z9" i="6"/>
  <c r="BG9" i="6" s="1"/>
  <c r="CN9" i="6" s="1"/>
  <c r="U9" i="6"/>
  <c r="O9" i="6"/>
  <c r="J9" i="6"/>
  <c r="E9" i="6"/>
  <c r="W8" i="6"/>
  <c r="R8" i="6"/>
  <c r="M8" i="6"/>
  <c r="AT8" i="6" s="1"/>
  <c r="CA8" i="6" s="1"/>
  <c r="G8" i="6"/>
  <c r="Z7" i="6"/>
  <c r="U7" i="6"/>
  <c r="O7" i="6"/>
  <c r="J7" i="6"/>
  <c r="E7" i="6"/>
  <c r="W6" i="6"/>
  <c r="R6" i="6"/>
  <c r="AY6" i="6" s="1"/>
  <c r="CF6" i="6" s="1"/>
  <c r="M6" i="6"/>
  <c r="G6" i="6"/>
  <c r="Z5" i="6"/>
  <c r="U5" i="6"/>
  <c r="O5" i="6"/>
  <c r="J5" i="6"/>
  <c r="E5" i="6"/>
  <c r="W4" i="6"/>
  <c r="R4" i="6"/>
  <c r="M4" i="6"/>
  <c r="G4" i="6"/>
  <c r="Z3" i="6"/>
  <c r="U3" i="6"/>
  <c r="BB3" i="6" s="1"/>
  <c r="CI3" i="6" s="1"/>
  <c r="O3" i="6"/>
  <c r="J3" i="6"/>
  <c r="AQ3" i="6" s="1"/>
  <c r="BX3" i="6" s="1"/>
  <c r="D3" i="6"/>
  <c r="H3" i="6"/>
  <c r="AO3" i="6" s="1"/>
  <c r="L3" i="6"/>
  <c r="AS3" i="6" s="1"/>
  <c r="P3" i="6"/>
  <c r="T3" i="6"/>
  <c r="X3" i="6"/>
  <c r="BE3" i="6" s="1"/>
  <c r="D4" i="6"/>
  <c r="H4" i="6"/>
  <c r="L4" i="6"/>
  <c r="P4" i="6"/>
  <c r="T4" i="6"/>
  <c r="X4" i="6"/>
  <c r="BE4" i="6" s="1"/>
  <c r="CL4" i="6" s="1"/>
  <c r="D5" i="6"/>
  <c r="H5" i="6"/>
  <c r="L5" i="6"/>
  <c r="P5" i="6"/>
  <c r="T5" i="6"/>
  <c r="X5" i="6"/>
  <c r="BE5" i="6" s="1"/>
  <c r="CL5" i="6" s="1"/>
  <c r="D6" i="6"/>
  <c r="H6" i="6"/>
  <c r="L6" i="6"/>
  <c r="P6" i="6"/>
  <c r="T6" i="6"/>
  <c r="X6" i="6"/>
  <c r="BE6" i="6" s="1"/>
  <c r="CL6" i="6" s="1"/>
  <c r="D7" i="6"/>
  <c r="H7" i="6"/>
  <c r="L7" i="6"/>
  <c r="P7" i="6"/>
  <c r="T7" i="6"/>
  <c r="X7" i="6"/>
  <c r="BE7" i="6" s="1"/>
  <c r="CL7" i="6" s="1"/>
  <c r="D8" i="6"/>
  <c r="H8" i="6"/>
  <c r="L8" i="6"/>
  <c r="P8" i="6"/>
  <c r="T8" i="6"/>
  <c r="X8" i="6"/>
  <c r="BE8" i="6" s="1"/>
  <c r="CL8" i="6" s="1"/>
  <c r="D9" i="6"/>
  <c r="H9" i="6"/>
  <c r="L9" i="6"/>
  <c r="P9" i="6"/>
  <c r="T9" i="6"/>
  <c r="X9" i="6"/>
  <c r="BE9" i="6" s="1"/>
  <c r="CL9" i="6" s="1"/>
  <c r="D10" i="6"/>
  <c r="AK10" i="6" s="1"/>
  <c r="BR10" i="6" s="1"/>
  <c r="H10" i="6"/>
  <c r="L10" i="6"/>
  <c r="P10" i="6"/>
  <c r="T10" i="6"/>
  <c r="X10" i="6"/>
  <c r="BE10" i="6" s="1"/>
  <c r="CL10" i="6" s="1"/>
  <c r="D11" i="6"/>
  <c r="H11" i="6"/>
  <c r="L11" i="6"/>
  <c r="P11" i="6"/>
  <c r="T11" i="6"/>
  <c r="X11" i="6"/>
  <c r="BE11" i="6" s="1"/>
  <c r="CL11" i="6" s="1"/>
  <c r="D12" i="6"/>
  <c r="H12" i="6"/>
  <c r="L12" i="6"/>
  <c r="P12" i="6"/>
  <c r="T12" i="6"/>
  <c r="X12" i="6"/>
  <c r="BE12" i="6" s="1"/>
  <c r="CL12" i="6" s="1"/>
  <c r="D13" i="6"/>
  <c r="AK13" i="6" s="1"/>
  <c r="H13" i="6"/>
  <c r="L13" i="6"/>
  <c r="P13" i="6"/>
  <c r="T13" i="6"/>
  <c r="BA13" i="6" s="1"/>
  <c r="CH13" i="6" s="1"/>
  <c r="X13" i="6"/>
  <c r="BE13" i="6" s="1"/>
  <c r="CL13" i="6" s="1"/>
  <c r="D14" i="6"/>
  <c r="H14" i="6"/>
  <c r="L14" i="6"/>
  <c r="P14" i="6"/>
  <c r="T14" i="6"/>
  <c r="X14" i="6"/>
  <c r="BE14" i="6" s="1"/>
  <c r="CL14" i="6" s="1"/>
  <c r="D15" i="6"/>
  <c r="H15" i="6"/>
  <c r="L15" i="6"/>
  <c r="P15" i="6"/>
  <c r="T15" i="6"/>
  <c r="X15" i="6"/>
  <c r="BE15" i="6" s="1"/>
  <c r="CL15" i="6" s="1"/>
  <c r="D16" i="6"/>
  <c r="H16" i="6"/>
  <c r="L16" i="6"/>
  <c r="P16" i="6"/>
  <c r="T16" i="6"/>
  <c r="X16" i="6"/>
  <c r="BE16" i="6" s="1"/>
  <c r="CL16" i="6" s="1"/>
  <c r="D17" i="6"/>
  <c r="AK17" i="6" s="1"/>
  <c r="BR17" i="6" s="1"/>
  <c r="CL3" i="6"/>
  <c r="BE26" i="5"/>
  <c r="BK25" i="5"/>
  <c r="CR25" i="5" s="1"/>
  <c r="BJ25" i="5"/>
  <c r="CQ25" i="5" s="1"/>
  <c r="BK24" i="5"/>
  <c r="CR24" i="5" s="1"/>
  <c r="BE24" i="5"/>
  <c r="AU24" i="5"/>
  <c r="BA23" i="5"/>
  <c r="AZ23" i="5"/>
  <c r="AW23" i="5"/>
  <c r="AS23" i="5"/>
  <c r="AK23" i="5"/>
  <c r="BE22" i="5"/>
  <c r="BE20" i="5"/>
  <c r="BJ19" i="5"/>
  <c r="CQ19" i="5" s="1"/>
  <c r="BE19" i="5"/>
  <c r="BE18" i="5"/>
  <c r="BL17" i="5"/>
  <c r="CS17" i="5" s="1"/>
  <c r="BK17" i="5"/>
  <c r="CR17" i="5" s="1"/>
  <c r="BK16" i="5"/>
  <c r="CR16" i="5" s="1"/>
  <c r="BE16" i="5"/>
  <c r="BJ15" i="5"/>
  <c r="CQ15" i="5" s="1"/>
  <c r="BE15" i="5"/>
  <c r="BE14" i="5"/>
  <c r="BK13" i="5"/>
  <c r="CR13" i="5" s="1"/>
  <c r="BJ13" i="5"/>
  <c r="CQ13" i="5" s="1"/>
  <c r="BH13" i="5"/>
  <c r="BG13" i="5"/>
  <c r="BD13" i="5"/>
  <c r="BB13" i="5"/>
  <c r="AZ13" i="5"/>
  <c r="AY13" i="5"/>
  <c r="BK12" i="5"/>
  <c r="CR12" i="5" s="1"/>
  <c r="BI12" i="5"/>
  <c r="CP12" i="5" s="1"/>
  <c r="BE12" i="5"/>
  <c r="BD12" i="5"/>
  <c r="AY12" i="5"/>
  <c r="AQ12" i="5"/>
  <c r="BJ11" i="5"/>
  <c r="CQ11" i="5" s="1"/>
  <c r="BE11" i="5"/>
  <c r="BK10" i="5"/>
  <c r="CR10" i="5" s="1"/>
  <c r="BJ10" i="5"/>
  <c r="CQ10" i="5" s="1"/>
  <c r="BE10" i="5"/>
  <c r="AK10" i="5"/>
  <c r="BK9" i="5"/>
  <c r="CR9" i="5" s="1"/>
  <c r="BJ9" i="5"/>
  <c r="CQ9" i="5" s="1"/>
  <c r="BG9" i="5"/>
  <c r="BK8" i="5"/>
  <c r="CR8" i="5" s="1"/>
  <c r="BE8" i="5"/>
  <c r="AT8" i="5"/>
  <c r="BJ7" i="5"/>
  <c r="CQ7" i="5" s="1"/>
  <c r="BH7" i="5"/>
  <c r="BE7" i="5"/>
  <c r="BK6" i="5"/>
  <c r="CR6" i="5" s="1"/>
  <c r="BJ6" i="5"/>
  <c r="CQ6" i="5" s="1"/>
  <c r="BH6" i="5"/>
  <c r="BF6" i="5"/>
  <c r="BE6" i="5"/>
  <c r="BE5" i="5"/>
  <c r="BK4" i="5"/>
  <c r="CR4" i="5" s="1"/>
  <c r="BJ4" i="5"/>
  <c r="CQ4" i="5" s="1"/>
  <c r="BJ3" i="5"/>
  <c r="CQ3" i="5" s="1"/>
  <c r="BF3" i="5"/>
  <c r="BE3" i="5"/>
  <c r="AY3" i="5"/>
  <c r="AX3" i="5"/>
  <c r="AS3" i="5"/>
  <c r="AQ3" i="5"/>
  <c r="AO3" i="5"/>
  <c r="BK25" i="4"/>
  <c r="CR25" i="4" s="1"/>
  <c r="BJ24" i="4"/>
  <c r="CQ24" i="4" s="1"/>
  <c r="AT24" i="4"/>
  <c r="BK23" i="4"/>
  <c r="CR23" i="4" s="1"/>
  <c r="BA23" i="4"/>
  <c r="AY23" i="4"/>
  <c r="AW23" i="4"/>
  <c r="AS23" i="4"/>
  <c r="AM23" i="4"/>
  <c r="AK23" i="4"/>
  <c r="BL22" i="4"/>
  <c r="CS22" i="4" s="1"/>
  <c r="BD22" i="4"/>
  <c r="BJ20" i="4"/>
  <c r="CQ20" i="4" s="1"/>
  <c r="BK19" i="4"/>
  <c r="CR19" i="4" s="1"/>
  <c r="BE19" i="4"/>
  <c r="AK19" i="4"/>
  <c r="BK17" i="4"/>
  <c r="CR17" i="4" s="1"/>
  <c r="AK17" i="4"/>
  <c r="BE15" i="4"/>
  <c r="BK13" i="4"/>
  <c r="CR13" i="4" s="1"/>
  <c r="BG13" i="4"/>
  <c r="BE13" i="4"/>
  <c r="BA13" i="4"/>
  <c r="AY13" i="4"/>
  <c r="BJ12" i="4"/>
  <c r="CQ12" i="4" s="1"/>
  <c r="BD12" i="4"/>
  <c r="AP12" i="4"/>
  <c r="BK11" i="4"/>
  <c r="CR11" i="4" s="1"/>
  <c r="BE11" i="4"/>
  <c r="BJ10" i="4"/>
  <c r="CQ10" i="4" s="1"/>
  <c r="BK9" i="4"/>
  <c r="CR9" i="4" s="1"/>
  <c r="BG9" i="4"/>
  <c r="BE9" i="4"/>
  <c r="BJ8" i="4"/>
  <c r="CQ8" i="4" s="1"/>
  <c r="AT8" i="4"/>
  <c r="BE7" i="4"/>
  <c r="BJ6" i="4"/>
  <c r="CQ6" i="4" s="1"/>
  <c r="BF6" i="4"/>
  <c r="BE5" i="4"/>
  <c r="BJ4" i="4"/>
  <c r="CQ4" i="4" s="1"/>
  <c r="BE3" i="4"/>
  <c r="AS3" i="4"/>
  <c r="AO3" i="4"/>
  <c r="BE26" i="3"/>
  <c r="CL26" i="3" s="1"/>
  <c r="BK25" i="3"/>
  <c r="CR25" i="3" s="1"/>
  <c r="BJ25" i="3"/>
  <c r="CQ25" i="3" s="1"/>
  <c r="BK24" i="3"/>
  <c r="CR24" i="3" s="1"/>
  <c r="BJ24" i="3"/>
  <c r="CQ24" i="3" s="1"/>
  <c r="AU24" i="3"/>
  <c r="CB24" i="3" s="1"/>
  <c r="AT24" i="3"/>
  <c r="CA24" i="3" s="1"/>
  <c r="BA23" i="3"/>
  <c r="CH23" i="3" s="1"/>
  <c r="AZ23" i="3"/>
  <c r="CG23" i="3" s="1"/>
  <c r="AY23" i="3"/>
  <c r="CF23" i="3" s="1"/>
  <c r="AW23" i="3"/>
  <c r="CD23" i="3" s="1"/>
  <c r="AS23" i="3"/>
  <c r="BZ23" i="3" s="1"/>
  <c r="AN23" i="3"/>
  <c r="BU23" i="3" s="1"/>
  <c r="AK23" i="3"/>
  <c r="BL22" i="3"/>
  <c r="CS22" i="3" s="1"/>
  <c r="BE22" i="3"/>
  <c r="CL22" i="3" s="1"/>
  <c r="BD22" i="3"/>
  <c r="CK22" i="3" s="1"/>
  <c r="BK20" i="3"/>
  <c r="CR20" i="3" s="1"/>
  <c r="BJ20" i="3"/>
  <c r="CQ20" i="3" s="1"/>
  <c r="BK19" i="3"/>
  <c r="CR19" i="3" s="1"/>
  <c r="AK19" i="3"/>
  <c r="BE18" i="3"/>
  <c r="CL18" i="3" s="1"/>
  <c r="BK17" i="3"/>
  <c r="CR17" i="3" s="1"/>
  <c r="BE17" i="3"/>
  <c r="CL17" i="3" s="1"/>
  <c r="BK16" i="3"/>
  <c r="CR16" i="3" s="1"/>
  <c r="BL15" i="3"/>
  <c r="CS15" i="3" s="1"/>
  <c r="BE15" i="3"/>
  <c r="CL15" i="3" s="1"/>
  <c r="BE14" i="3"/>
  <c r="CL14" i="3" s="1"/>
  <c r="BK13" i="3"/>
  <c r="CR13" i="3" s="1"/>
  <c r="BJ13" i="3"/>
  <c r="CQ13" i="3" s="1"/>
  <c r="BG13" i="3"/>
  <c r="CN13" i="3" s="1"/>
  <c r="BE13" i="3"/>
  <c r="CL13" i="3" s="1"/>
  <c r="BB13" i="3"/>
  <c r="CI13" i="3" s="1"/>
  <c r="BA13" i="3"/>
  <c r="CH13" i="3" s="1"/>
  <c r="AY13" i="3"/>
  <c r="CF13" i="3" s="1"/>
  <c r="AX13" i="3"/>
  <c r="CE13" i="3" s="1"/>
  <c r="AK13" i="3"/>
  <c r="BK12" i="3"/>
  <c r="CR12" i="3" s="1"/>
  <c r="BJ12" i="3"/>
  <c r="CQ12" i="3" s="1"/>
  <c r="BD12" i="3"/>
  <c r="CK12" i="3" s="1"/>
  <c r="AY12" i="3"/>
  <c r="CF12" i="3" s="1"/>
  <c r="AQ12" i="3"/>
  <c r="BX12" i="3" s="1"/>
  <c r="AP12" i="3"/>
  <c r="BW12" i="3" s="1"/>
  <c r="AL12" i="3"/>
  <c r="BS12" i="3" s="1"/>
  <c r="BK11" i="3"/>
  <c r="CR11" i="3" s="1"/>
  <c r="BE11" i="3"/>
  <c r="CL11" i="3" s="1"/>
  <c r="BJ10" i="3"/>
  <c r="CQ10" i="3" s="1"/>
  <c r="BE10" i="3"/>
  <c r="CL10" i="3" s="1"/>
  <c r="AK10" i="3"/>
  <c r="BJ9" i="3"/>
  <c r="CQ9" i="3" s="1"/>
  <c r="BG9" i="3"/>
  <c r="CN9" i="3" s="1"/>
  <c r="BE9" i="3"/>
  <c r="CL9" i="3" s="1"/>
  <c r="BK8" i="3"/>
  <c r="CR8" i="3" s="1"/>
  <c r="BH7" i="3"/>
  <c r="CO7" i="3" s="1"/>
  <c r="BE7" i="3"/>
  <c r="CL7" i="3" s="1"/>
  <c r="BJ6" i="3"/>
  <c r="CQ6" i="3" s="1"/>
  <c r="BH6" i="3"/>
  <c r="CO6" i="3" s="1"/>
  <c r="BF6" i="3"/>
  <c r="CM6" i="3" s="1"/>
  <c r="BE6" i="3"/>
  <c r="CL6" i="3" s="1"/>
  <c r="BJ4" i="3"/>
  <c r="CQ4" i="3" s="1"/>
  <c r="BH3" i="3"/>
  <c r="BE3" i="3"/>
  <c r="AZ3" i="3"/>
  <c r="AY3" i="3"/>
  <c r="CF3" i="3" s="1"/>
  <c r="AU3" i="3"/>
  <c r="AQ3" i="3"/>
  <c r="BX3" i="3" s="1"/>
  <c r="AO3" i="3"/>
  <c r="AN3" i="3"/>
  <c r="AM3" i="3"/>
  <c r="BT3" i="3" s="1"/>
  <c r="BK26" i="5"/>
  <c r="CR26" i="5" s="1"/>
  <c r="BJ24" i="5"/>
  <c r="CQ24" i="5" s="1"/>
  <c r="AT24" i="5"/>
  <c r="AN23" i="5"/>
  <c r="BK23" i="5"/>
  <c r="CR23" i="5" s="1"/>
  <c r="BJ23" i="5"/>
  <c r="CQ23" i="5" s="1"/>
  <c r="BF23" i="5"/>
  <c r="BB23" i="5"/>
  <c r="AY23" i="5"/>
  <c r="AX23" i="5"/>
  <c r="AU23" i="5"/>
  <c r="AM23" i="5"/>
  <c r="AL23" i="5"/>
  <c r="BL22" i="5"/>
  <c r="CS22" i="5" s="1"/>
  <c r="BK22" i="5"/>
  <c r="CR22" i="5" s="1"/>
  <c r="BD22" i="5"/>
  <c r="BK20" i="5"/>
  <c r="CR20" i="5" s="1"/>
  <c r="BJ20" i="5"/>
  <c r="CQ20" i="5" s="1"/>
  <c r="BK19" i="5"/>
  <c r="CR19" i="5" s="1"/>
  <c r="BK18" i="5"/>
  <c r="CR18" i="5" s="1"/>
  <c r="BE17" i="5"/>
  <c r="BL15" i="5"/>
  <c r="CS15" i="5" s="1"/>
  <c r="AX13" i="5"/>
  <c r="BE13" i="5"/>
  <c r="BA13" i="5"/>
  <c r="AK13" i="5"/>
  <c r="BJ12" i="5"/>
  <c r="CQ12" i="5" s="1"/>
  <c r="AP12" i="5"/>
  <c r="AL12" i="5"/>
  <c r="BK11" i="5"/>
  <c r="CR11" i="5" s="1"/>
  <c r="BE9" i="5"/>
  <c r="BJ8" i="5"/>
  <c r="CQ8" i="5" s="1"/>
  <c r="BG6" i="5"/>
  <c r="AY6" i="5"/>
  <c r="BE4" i="5"/>
  <c r="BB3" i="5"/>
  <c r="AT3" i="5"/>
  <c r="BE26" i="4"/>
  <c r="BK26" i="4"/>
  <c r="CR26" i="4" s="1"/>
  <c r="BJ25" i="4"/>
  <c r="CQ25" i="4" s="1"/>
  <c r="BE24" i="4"/>
  <c r="BK24" i="4"/>
  <c r="CR24" i="4" s="1"/>
  <c r="AU24" i="4"/>
  <c r="BJ23" i="4"/>
  <c r="CQ23" i="4" s="1"/>
  <c r="BF23" i="4"/>
  <c r="BB23" i="4"/>
  <c r="AX23" i="4"/>
  <c r="AL23" i="4"/>
  <c r="AZ23" i="4"/>
  <c r="AU23" i="4"/>
  <c r="AN23" i="4"/>
  <c r="BE22" i="4"/>
  <c r="BK22" i="4"/>
  <c r="CR22" i="4" s="1"/>
  <c r="BE20" i="4"/>
  <c r="BK20" i="4"/>
  <c r="CR20" i="4" s="1"/>
  <c r="BJ19" i="4"/>
  <c r="CQ19" i="4" s="1"/>
  <c r="BK18" i="4"/>
  <c r="CR18" i="4" s="1"/>
  <c r="BE18" i="4"/>
  <c r="BL17" i="4"/>
  <c r="CS17" i="4" s="1"/>
  <c r="BE17" i="4"/>
  <c r="BK16" i="4"/>
  <c r="CR16" i="4" s="1"/>
  <c r="BE16" i="4"/>
  <c r="BL15" i="4"/>
  <c r="CS15" i="4" s="1"/>
  <c r="BJ15" i="4"/>
  <c r="CQ15" i="4" s="1"/>
  <c r="BE14" i="4"/>
  <c r="BH13" i="4"/>
  <c r="BD13" i="4"/>
  <c r="AZ13" i="4"/>
  <c r="BJ13" i="4"/>
  <c r="CQ13" i="4" s="1"/>
  <c r="BB13" i="4"/>
  <c r="AX13" i="4"/>
  <c r="AK13" i="4"/>
  <c r="BK12" i="4"/>
  <c r="CR12" i="4" s="1"/>
  <c r="BI12" i="4"/>
  <c r="CP12" i="4" s="1"/>
  <c r="BE12" i="4"/>
  <c r="AY12" i="4"/>
  <c r="AQ12" i="4"/>
  <c r="AL12" i="4"/>
  <c r="BJ11" i="4"/>
  <c r="CQ11" i="4" s="1"/>
  <c r="BE10" i="4"/>
  <c r="AK10" i="4"/>
  <c r="BK10" i="4"/>
  <c r="CR10" i="4" s="1"/>
  <c r="BJ9" i="4"/>
  <c r="CQ9" i="4" s="1"/>
  <c r="BE8" i="4"/>
  <c r="BK8" i="4"/>
  <c r="CR8" i="4" s="1"/>
  <c r="BH7" i="4"/>
  <c r="BJ7" i="4"/>
  <c r="CQ7" i="4" s="1"/>
  <c r="BH6" i="4"/>
  <c r="BE6" i="4"/>
  <c r="BK6" i="4"/>
  <c r="CR6" i="4" s="1"/>
  <c r="BG6" i="4"/>
  <c r="AY6" i="4"/>
  <c r="BE4" i="4"/>
  <c r="BK4" i="4"/>
  <c r="CR4" i="4" s="1"/>
  <c r="BH3" i="4"/>
  <c r="AZ3" i="4"/>
  <c r="AN3" i="4"/>
  <c r="BJ3" i="4"/>
  <c r="CQ3" i="4" s="1"/>
  <c r="AT3" i="4"/>
  <c r="BK26" i="3"/>
  <c r="CR26" i="3" s="1"/>
  <c r="BE24" i="3"/>
  <c r="CL24" i="3" s="1"/>
  <c r="BK23" i="3"/>
  <c r="CR23" i="3" s="1"/>
  <c r="BJ23" i="3"/>
  <c r="CQ23" i="3" s="1"/>
  <c r="BF23" i="3"/>
  <c r="CM23" i="3" s="1"/>
  <c r="BB23" i="3"/>
  <c r="CI23" i="3" s="1"/>
  <c r="AX23" i="3"/>
  <c r="CE23" i="3" s="1"/>
  <c r="AU23" i="3"/>
  <c r="CB23" i="3" s="1"/>
  <c r="AM23" i="3"/>
  <c r="BT23" i="3" s="1"/>
  <c r="AL23" i="3"/>
  <c r="BS23" i="3" s="1"/>
  <c r="BK22" i="3"/>
  <c r="CR22" i="3" s="1"/>
  <c r="BE20" i="3"/>
  <c r="CL20" i="3" s="1"/>
  <c r="BE19" i="3"/>
  <c r="CL19" i="3" s="1"/>
  <c r="BJ19" i="3"/>
  <c r="CQ19" i="3" s="1"/>
  <c r="BK18" i="3"/>
  <c r="CR18" i="3" s="1"/>
  <c r="BL17" i="3"/>
  <c r="CS17" i="3" s="1"/>
  <c r="BE16" i="3"/>
  <c r="CL16" i="3" s="1"/>
  <c r="BJ15" i="3"/>
  <c r="CQ15" i="3" s="1"/>
  <c r="BH13" i="3"/>
  <c r="CO13" i="3" s="1"/>
  <c r="BD13" i="3"/>
  <c r="CK13" i="3" s="1"/>
  <c r="AZ13" i="3"/>
  <c r="CG13" i="3" s="1"/>
  <c r="BE12" i="3"/>
  <c r="CL12" i="3" s="1"/>
  <c r="BI12" i="3"/>
  <c r="CP12" i="3" s="1"/>
  <c r="BJ11" i="3"/>
  <c r="CQ11" i="3" s="1"/>
  <c r="BK10" i="3"/>
  <c r="CR10" i="3" s="1"/>
  <c r="BK9" i="3"/>
  <c r="CR9" i="3" s="1"/>
  <c r="BJ8" i="3"/>
  <c r="CQ8" i="3" s="1"/>
  <c r="BE8" i="3"/>
  <c r="CL8" i="3" s="1"/>
  <c r="AT8" i="3"/>
  <c r="CA8" i="3" s="1"/>
  <c r="BJ7" i="3"/>
  <c r="CQ7" i="3" s="1"/>
  <c r="BK6" i="3"/>
  <c r="CR6" i="3" s="1"/>
  <c r="BG6" i="3"/>
  <c r="CN6" i="3" s="1"/>
  <c r="AY6" i="3"/>
  <c r="CF6" i="3" s="1"/>
  <c r="BE5" i="3"/>
  <c r="CL5" i="3" s="1"/>
  <c r="BK4" i="3"/>
  <c r="CR4" i="3" s="1"/>
  <c r="BE4" i="3"/>
  <c r="CL4" i="3" s="1"/>
  <c r="BJ3" i="3"/>
  <c r="CQ3" i="3" s="1"/>
  <c r="BR13" i="6" l="1"/>
  <c r="CO3" i="6"/>
  <c r="BZ3" i="6"/>
  <c r="BV3" i="6"/>
  <c r="AM3" i="5"/>
  <c r="AU3" i="5"/>
  <c r="AN3" i="5"/>
  <c r="AZ3" i="5"/>
  <c r="BH3" i="5"/>
  <c r="AK17" i="5"/>
  <c r="AK19" i="5"/>
  <c r="AX3" i="4"/>
  <c r="BB3" i="4"/>
  <c r="BF3" i="4"/>
  <c r="AM3" i="4"/>
  <c r="AQ3" i="4"/>
  <c r="AU3" i="4"/>
  <c r="AY3" i="4"/>
  <c r="BV3" i="3"/>
  <c r="CL3" i="3"/>
  <c r="BR13" i="3"/>
  <c r="BR10" i="3"/>
  <c r="AK17" i="3"/>
  <c r="CB3" i="3"/>
  <c r="BR19" i="3"/>
  <c r="BR23" i="3"/>
  <c r="AS3" i="3"/>
  <c r="BU3" i="3"/>
  <c r="CG3" i="3"/>
  <c r="CO3" i="3"/>
  <c r="AT3" i="3"/>
  <c r="AX3" i="3"/>
  <c r="BB3" i="3"/>
  <c r="BF3" i="3"/>
  <c r="CE3" i="3" l="1"/>
  <c r="BR17" i="3"/>
  <c r="CA3" i="3"/>
  <c r="BZ3" i="3"/>
  <c r="CM3" i="3"/>
  <c r="CI3" i="3"/>
  <c r="BK26" i="1" l="1"/>
  <c r="CR26" i="1" s="1"/>
  <c r="BE26" i="1"/>
  <c r="CL26" i="1" s="1"/>
  <c r="BK25" i="1"/>
  <c r="CR25" i="1" s="1"/>
  <c r="BJ25" i="1"/>
  <c r="CQ25" i="1" s="1"/>
  <c r="BK24" i="1"/>
  <c r="CR24" i="1" s="1"/>
  <c r="BJ24" i="1"/>
  <c r="CQ24" i="1" s="1"/>
  <c r="BE24" i="1"/>
  <c r="CL24" i="1" s="1"/>
  <c r="AU24" i="1"/>
  <c r="CB24" i="1" s="1"/>
  <c r="AT24" i="1"/>
  <c r="CA24" i="1" s="1"/>
  <c r="BK23" i="1"/>
  <c r="CR23" i="1" s="1"/>
  <c r="BJ23" i="1"/>
  <c r="CQ23" i="1" s="1"/>
  <c r="BF23" i="1"/>
  <c r="CM23" i="1" s="1"/>
  <c r="BB23" i="1"/>
  <c r="CI23" i="1" s="1"/>
  <c r="BA23" i="1"/>
  <c r="CH23" i="1" s="1"/>
  <c r="AZ23" i="1"/>
  <c r="CG23" i="1" s="1"/>
  <c r="AY23" i="1"/>
  <c r="CF23" i="1" s="1"/>
  <c r="AX23" i="1"/>
  <c r="CE23" i="1" s="1"/>
  <c r="AW23" i="1"/>
  <c r="CD23" i="1" s="1"/>
  <c r="AU23" i="1"/>
  <c r="CB23" i="1" s="1"/>
  <c r="AS23" i="1"/>
  <c r="BZ23" i="1" s="1"/>
  <c r="AN23" i="1"/>
  <c r="BU23" i="1" s="1"/>
  <c r="AM23" i="1"/>
  <c r="BT23" i="1" s="1"/>
  <c r="AL23" i="1"/>
  <c r="BS23" i="1" s="1"/>
  <c r="BL22" i="1"/>
  <c r="CS22" i="1" s="1"/>
  <c r="BK22" i="1"/>
  <c r="CR22" i="1" s="1"/>
  <c r="BE22" i="1"/>
  <c r="CL22" i="1" s="1"/>
  <c r="BD22" i="1"/>
  <c r="CK22" i="1" s="1"/>
  <c r="BK20" i="1"/>
  <c r="CR20" i="1" s="1"/>
  <c r="BJ20" i="1"/>
  <c r="CQ20" i="1" s="1"/>
  <c r="BE20" i="1"/>
  <c r="CL20" i="1" s="1"/>
  <c r="BK19" i="1"/>
  <c r="CR19" i="1" s="1"/>
  <c r="BJ19" i="1"/>
  <c r="CQ19" i="1" s="1"/>
  <c r="BE19" i="1"/>
  <c r="CL19" i="1" s="1"/>
  <c r="BK18" i="1"/>
  <c r="CR18" i="1" s="1"/>
  <c r="BE18" i="1"/>
  <c r="CL18" i="1" s="1"/>
  <c r="BL17" i="1"/>
  <c r="CS17" i="1" s="1"/>
  <c r="BK17" i="1"/>
  <c r="CR17" i="1" s="1"/>
  <c r="BE17" i="1"/>
  <c r="CL17" i="1" s="1"/>
  <c r="BK16" i="1"/>
  <c r="CR16" i="1" s="1"/>
  <c r="BE16" i="1"/>
  <c r="CL16" i="1" s="1"/>
  <c r="BL15" i="1"/>
  <c r="CS15" i="1" s="1"/>
  <c r="BJ15" i="1"/>
  <c r="CQ15" i="1" s="1"/>
  <c r="BE15" i="1"/>
  <c r="CL15" i="1" s="1"/>
  <c r="BE14" i="1"/>
  <c r="CL14" i="1" s="1"/>
  <c r="BK13" i="1"/>
  <c r="CR13" i="1" s="1"/>
  <c r="BJ13" i="1"/>
  <c r="CQ13" i="1" s="1"/>
  <c r="BE13" i="1"/>
  <c r="CL13" i="1" s="1"/>
  <c r="BD13" i="1"/>
  <c r="CK13" i="1" s="1"/>
  <c r="BB13" i="1"/>
  <c r="CI13" i="1" s="1"/>
  <c r="BA13" i="1"/>
  <c r="CH13" i="1" s="1"/>
  <c r="AZ13" i="1"/>
  <c r="CG13" i="1" s="1"/>
  <c r="AY13" i="1"/>
  <c r="CF13" i="1" s="1"/>
  <c r="AX13" i="1"/>
  <c r="CE13" i="1" s="1"/>
  <c r="BK12" i="1"/>
  <c r="CR12" i="1" s="1"/>
  <c r="BJ12" i="1"/>
  <c r="CQ12" i="1" s="1"/>
  <c r="BI12" i="1"/>
  <c r="CP12" i="1" s="1"/>
  <c r="BE12" i="1"/>
  <c r="CL12" i="1" s="1"/>
  <c r="BD12" i="1"/>
  <c r="CK12" i="1" s="1"/>
  <c r="AY12" i="1"/>
  <c r="CF12" i="1" s="1"/>
  <c r="AQ12" i="1"/>
  <c r="BX12" i="1" s="1"/>
  <c r="AP12" i="1"/>
  <c r="BW12" i="1" s="1"/>
  <c r="AL12" i="1"/>
  <c r="BS12" i="1" s="1"/>
  <c r="BK11" i="1"/>
  <c r="CR11" i="1" s="1"/>
  <c r="BJ11" i="1"/>
  <c r="CQ11" i="1" s="1"/>
  <c r="BE11" i="1"/>
  <c r="CL11" i="1" s="1"/>
  <c r="BK10" i="1"/>
  <c r="CR10" i="1" s="1"/>
  <c r="BJ10" i="1"/>
  <c r="CQ10" i="1" s="1"/>
  <c r="BE10" i="1"/>
  <c r="CL10" i="1" s="1"/>
  <c r="BK9" i="1"/>
  <c r="CR9" i="1" s="1"/>
  <c r="BJ9" i="1"/>
  <c r="CQ9" i="1" s="1"/>
  <c r="BE9" i="1"/>
  <c r="CL9" i="1" s="1"/>
  <c r="BK8" i="1"/>
  <c r="CR8" i="1" s="1"/>
  <c r="BJ8" i="1"/>
  <c r="CQ8" i="1" s="1"/>
  <c r="BE8" i="1"/>
  <c r="CL8" i="1" s="1"/>
  <c r="AT8" i="1"/>
  <c r="CA8" i="1" s="1"/>
  <c r="BJ7" i="1"/>
  <c r="CQ7" i="1" s="1"/>
  <c r="BE7" i="1"/>
  <c r="CL7" i="1" s="1"/>
  <c r="BK6" i="1"/>
  <c r="CR6" i="1" s="1"/>
  <c r="BJ6" i="1"/>
  <c r="CQ6" i="1" s="1"/>
  <c r="BH6" i="1"/>
  <c r="CO6" i="1" s="1"/>
  <c r="BG6" i="1"/>
  <c r="CN6" i="1" s="1"/>
  <c r="BF6" i="1"/>
  <c r="CM6" i="1" s="1"/>
  <c r="BE6" i="1"/>
  <c r="CL6" i="1" s="1"/>
  <c r="AY6" i="1"/>
  <c r="CF6" i="1" s="1"/>
  <c r="BE5" i="1"/>
  <c r="CL5" i="1" s="1"/>
  <c r="BK4" i="1"/>
  <c r="CR4" i="1" s="1"/>
  <c r="BJ4" i="1"/>
  <c r="CQ4" i="1" s="1"/>
  <c r="BE4" i="1"/>
  <c r="CL4" i="1" s="1"/>
  <c r="BJ3" i="1"/>
  <c r="CQ3" i="1" s="1"/>
  <c r="AQ3" i="1" l="1"/>
  <c r="BX3" i="1" s="1"/>
  <c r="AN3" i="1"/>
  <c r="BU3" i="1" s="1"/>
  <c r="AZ3" i="1"/>
  <c r="CG3" i="1" s="1"/>
  <c r="AM3" i="1"/>
  <c r="BT3" i="1" s="1"/>
  <c r="AY3" i="1"/>
  <c r="CF3" i="1" s="1"/>
  <c r="AO3" i="1"/>
  <c r="BV3" i="1" s="1"/>
  <c r="AS3" i="1"/>
  <c r="BZ3" i="1" s="1"/>
  <c r="BE3" i="1"/>
  <c r="CL3" i="1" s="1"/>
  <c r="AU3" i="1"/>
  <c r="CB3" i="1" s="1"/>
  <c r="AT3" i="1"/>
  <c r="CA3" i="1" s="1"/>
  <c r="AX3" i="1"/>
  <c r="CE3" i="1" s="1"/>
  <c r="BB3" i="1"/>
  <c r="CI3" i="1" s="1"/>
  <c r="BF3" i="1"/>
  <c r="CM3" i="1" s="1"/>
  <c r="BH7" i="1"/>
  <c r="CO7" i="1" s="1"/>
  <c r="BG9" i="1"/>
  <c r="CN9" i="1" s="1"/>
  <c r="BG13" i="1"/>
  <c r="CN13" i="1" s="1"/>
  <c r="BH13" i="1"/>
  <c r="CO13" i="1" s="1"/>
  <c r="AK13" i="1"/>
  <c r="BR13" i="1" s="1"/>
  <c r="AK17" i="1"/>
  <c r="BR17" i="1" s="1"/>
  <c r="AK23" i="1"/>
  <c r="BR23" i="1" s="1"/>
  <c r="BH3" i="1" l="1"/>
  <c r="CO3" i="1" s="1"/>
  <c r="AK19" i="1"/>
  <c r="AK10" i="1"/>
  <c r="BR19" i="1" l="1"/>
  <c r="BR10" i="1"/>
  <c r="AF26" i="1" l="1"/>
  <c r="AE26" i="1"/>
  <c r="BL26" i="1" s="1"/>
  <c r="CS26" i="1" s="1"/>
  <c r="AC26" i="1"/>
  <c r="BJ26" i="1" s="1"/>
  <c r="CQ26" i="1" s="1"/>
  <c r="AB26" i="1"/>
  <c r="BI26" i="1" s="1"/>
  <c r="CP26" i="1" s="1"/>
  <c r="BH26" i="1"/>
  <c r="CO26" i="1" s="1"/>
  <c r="BG26" i="1"/>
  <c r="CN26" i="1" s="1"/>
  <c r="BF26" i="1"/>
  <c r="CM26" i="1" s="1"/>
  <c r="BD26" i="1"/>
  <c r="CK26" i="1" s="1"/>
  <c r="BC26" i="1"/>
  <c r="CJ26" i="1" s="1"/>
  <c r="BB26" i="1"/>
  <c r="CI26" i="1" s="1"/>
  <c r="BA26" i="1"/>
  <c r="CH26" i="1" s="1"/>
  <c r="AZ26" i="1"/>
  <c r="CG26" i="1" s="1"/>
  <c r="AY26" i="1"/>
  <c r="CF26" i="1" s="1"/>
  <c r="AX26" i="1"/>
  <c r="CE26" i="1" s="1"/>
  <c r="AW26" i="1"/>
  <c r="CD26" i="1" s="1"/>
  <c r="AV26" i="1"/>
  <c r="CC26" i="1" s="1"/>
  <c r="AU26" i="1"/>
  <c r="CB26" i="1" s="1"/>
  <c r="AT26" i="1"/>
  <c r="CA26" i="1" s="1"/>
  <c r="AS26" i="1"/>
  <c r="BZ26" i="1" s="1"/>
  <c r="AR26" i="1"/>
  <c r="BY26" i="1" s="1"/>
  <c r="AQ26" i="1"/>
  <c r="BX26" i="1" s="1"/>
  <c r="AP26" i="1"/>
  <c r="BW26" i="1" s="1"/>
  <c r="AO26" i="1"/>
  <c r="BV26" i="1" s="1"/>
  <c r="AN26" i="1"/>
  <c r="BU26" i="1" s="1"/>
  <c r="AM26" i="1"/>
  <c r="BT26" i="1" s="1"/>
  <c r="AL26" i="1"/>
  <c r="BS26" i="1" s="1"/>
  <c r="AE25" i="1"/>
  <c r="BL25" i="1" s="1"/>
  <c r="CS25" i="1" s="1"/>
  <c r="AB25" i="1"/>
  <c r="BI25" i="1" s="1"/>
  <c r="CP25" i="1" s="1"/>
  <c r="BH25" i="1"/>
  <c r="CO25" i="1" s="1"/>
  <c r="BG25" i="1"/>
  <c r="CN25" i="1" s="1"/>
  <c r="BF25" i="1"/>
  <c r="CM25" i="1" s="1"/>
  <c r="BE25" i="1"/>
  <c r="CL25" i="1" s="1"/>
  <c r="BD25" i="1"/>
  <c r="CK25" i="1" s="1"/>
  <c r="BC25" i="1"/>
  <c r="CJ25" i="1" s="1"/>
  <c r="BB25" i="1"/>
  <c r="CI25" i="1" s="1"/>
  <c r="BA25" i="1"/>
  <c r="CH25" i="1" s="1"/>
  <c r="AZ25" i="1"/>
  <c r="CG25" i="1" s="1"/>
  <c r="AY25" i="1"/>
  <c r="CF25" i="1" s="1"/>
  <c r="AX25" i="1"/>
  <c r="CE25" i="1" s="1"/>
  <c r="AW25" i="1"/>
  <c r="CD25" i="1" s="1"/>
  <c r="AV25" i="1"/>
  <c r="CC25" i="1" s="1"/>
  <c r="AU25" i="1"/>
  <c r="CB25" i="1" s="1"/>
  <c r="AT25" i="1"/>
  <c r="CA25" i="1" s="1"/>
  <c r="AS25" i="1"/>
  <c r="BZ25" i="1" s="1"/>
  <c r="AR25" i="1"/>
  <c r="BY25" i="1" s="1"/>
  <c r="AQ25" i="1"/>
  <c r="BX25" i="1" s="1"/>
  <c r="AP25" i="1"/>
  <c r="BW25" i="1" s="1"/>
  <c r="AO25" i="1"/>
  <c r="BV25" i="1" s="1"/>
  <c r="AN25" i="1"/>
  <c r="BU25" i="1" s="1"/>
  <c r="AM25" i="1"/>
  <c r="BT25" i="1" s="1"/>
  <c r="AL25" i="1"/>
  <c r="BS25" i="1" s="1"/>
  <c r="AF24" i="1"/>
  <c r="AE24" i="1"/>
  <c r="BL24" i="1" s="1"/>
  <c r="CS24" i="1" s="1"/>
  <c r="AB24" i="1"/>
  <c r="BI24" i="1" s="1"/>
  <c r="CP24" i="1" s="1"/>
  <c r="BH24" i="1"/>
  <c r="CO24" i="1" s="1"/>
  <c r="BG24" i="1"/>
  <c r="CN24" i="1" s="1"/>
  <c r="BF24" i="1"/>
  <c r="CM24" i="1" s="1"/>
  <c r="BD24" i="1"/>
  <c r="CK24" i="1" s="1"/>
  <c r="BC24" i="1"/>
  <c r="CJ24" i="1" s="1"/>
  <c r="BB24" i="1"/>
  <c r="CI24" i="1" s="1"/>
  <c r="BA24" i="1"/>
  <c r="CH24" i="1" s="1"/>
  <c r="AZ24" i="1"/>
  <c r="CG24" i="1" s="1"/>
  <c r="AY24" i="1"/>
  <c r="CF24" i="1" s="1"/>
  <c r="AX24" i="1"/>
  <c r="CE24" i="1" s="1"/>
  <c r="AW24" i="1"/>
  <c r="CD24" i="1" s="1"/>
  <c r="AV24" i="1"/>
  <c r="CC24" i="1" s="1"/>
  <c r="AS24" i="1"/>
  <c r="BZ24" i="1" s="1"/>
  <c r="AR24" i="1"/>
  <c r="BY24" i="1" s="1"/>
  <c r="AQ24" i="1"/>
  <c r="BX24" i="1" s="1"/>
  <c r="AP24" i="1"/>
  <c r="BW24" i="1" s="1"/>
  <c r="AO24" i="1"/>
  <c r="BV24" i="1" s="1"/>
  <c r="AN24" i="1"/>
  <c r="BU24" i="1" s="1"/>
  <c r="AM24" i="1"/>
  <c r="BT24" i="1" s="1"/>
  <c r="AL24" i="1"/>
  <c r="BS24" i="1" s="1"/>
  <c r="AF23" i="1"/>
  <c r="AE23" i="1"/>
  <c r="BL23" i="1" s="1"/>
  <c r="CS23" i="1" s="1"/>
  <c r="AB23" i="1"/>
  <c r="BI23" i="1" s="1"/>
  <c r="CP23" i="1" s="1"/>
  <c r="BH23" i="1"/>
  <c r="CO23" i="1" s="1"/>
  <c r="BG23" i="1"/>
  <c r="CN23" i="1" s="1"/>
  <c r="BE23" i="1"/>
  <c r="CL23" i="1" s="1"/>
  <c r="BD23" i="1"/>
  <c r="CK23" i="1" s="1"/>
  <c r="BC23" i="1"/>
  <c r="CJ23" i="1" s="1"/>
  <c r="AV23" i="1"/>
  <c r="CC23" i="1" s="1"/>
  <c r="AT23" i="1"/>
  <c r="CA23" i="1" s="1"/>
  <c r="AR23" i="1"/>
  <c r="BY23" i="1" s="1"/>
  <c r="AQ23" i="1"/>
  <c r="BX23" i="1" s="1"/>
  <c r="AP23" i="1"/>
  <c r="BW23" i="1" s="1"/>
  <c r="D39" i="1" a="1"/>
  <c r="AF22" i="1"/>
  <c r="AC22" i="1"/>
  <c r="BJ22" i="1" s="1"/>
  <c r="CQ22" i="1" s="1"/>
  <c r="AB22" i="1"/>
  <c r="BI22" i="1" s="1"/>
  <c r="CP22" i="1" s="1"/>
  <c r="BF22" i="1"/>
  <c r="CM22" i="1" s="1"/>
  <c r="BC22" i="1"/>
  <c r="CJ22" i="1" s="1"/>
  <c r="BB22" i="1"/>
  <c r="CI22" i="1" s="1"/>
  <c r="BA22" i="1"/>
  <c r="CH22" i="1" s="1"/>
  <c r="AZ22" i="1"/>
  <c r="CG22" i="1" s="1"/>
  <c r="AY22" i="1"/>
  <c r="CF22" i="1" s="1"/>
  <c r="AX22" i="1"/>
  <c r="CE22" i="1" s="1"/>
  <c r="AW22" i="1"/>
  <c r="CD22" i="1" s="1"/>
  <c r="AV22" i="1"/>
  <c r="CC22" i="1" s="1"/>
  <c r="AU22" i="1"/>
  <c r="CB22" i="1" s="1"/>
  <c r="AT22" i="1"/>
  <c r="CA22" i="1" s="1"/>
  <c r="AS22" i="1"/>
  <c r="BZ22" i="1" s="1"/>
  <c r="AR22" i="1"/>
  <c r="BY22" i="1" s="1"/>
  <c r="AQ22" i="1"/>
  <c r="BX22" i="1" s="1"/>
  <c r="AP22" i="1"/>
  <c r="BW22" i="1" s="1"/>
  <c r="AO22" i="1"/>
  <c r="BV22" i="1" s="1"/>
  <c r="AN22" i="1"/>
  <c r="BU22" i="1" s="1"/>
  <c r="AM22" i="1"/>
  <c r="BT22" i="1" s="1"/>
  <c r="AL22" i="1"/>
  <c r="BS22" i="1" s="1"/>
  <c r="AF21" i="1"/>
  <c r="AE21" i="1"/>
  <c r="BL21" i="1" s="1"/>
  <c r="CS21" i="1" s="1"/>
  <c r="AD21" i="1"/>
  <c r="BK21" i="1" s="1"/>
  <c r="CR21" i="1" s="1"/>
  <c r="AC21" i="1"/>
  <c r="BJ21" i="1" s="1"/>
  <c r="CQ21" i="1" s="1"/>
  <c r="AB21" i="1"/>
  <c r="BI21" i="1" s="1"/>
  <c r="CP21" i="1" s="1"/>
  <c r="BE21" i="1"/>
  <c r="CL21" i="1" s="1"/>
  <c r="BD21" i="1"/>
  <c r="CK21" i="1" s="1"/>
  <c r="BC21" i="1"/>
  <c r="CJ21" i="1" s="1"/>
  <c r="BB21" i="1"/>
  <c r="CI21" i="1" s="1"/>
  <c r="BA21" i="1"/>
  <c r="CH21" i="1" s="1"/>
  <c r="AZ21" i="1"/>
  <c r="CG21" i="1" s="1"/>
  <c r="AY21" i="1"/>
  <c r="CF21" i="1" s="1"/>
  <c r="AX21" i="1"/>
  <c r="CE21" i="1" s="1"/>
  <c r="AW21" i="1"/>
  <c r="CD21" i="1" s="1"/>
  <c r="AV21" i="1"/>
  <c r="CC21" i="1" s="1"/>
  <c r="AU21" i="1"/>
  <c r="CB21" i="1" s="1"/>
  <c r="AT21" i="1"/>
  <c r="CA21" i="1" s="1"/>
  <c r="AS21" i="1"/>
  <c r="BZ21" i="1" s="1"/>
  <c r="AR21" i="1"/>
  <c r="BY21" i="1" s="1"/>
  <c r="AQ21" i="1"/>
  <c r="BX21" i="1" s="1"/>
  <c r="AP21" i="1"/>
  <c r="BW21" i="1" s="1"/>
  <c r="AO21" i="1"/>
  <c r="BV21" i="1" s="1"/>
  <c r="AN21" i="1"/>
  <c r="BU21" i="1" s="1"/>
  <c r="AM21" i="1"/>
  <c r="BT21" i="1" s="1"/>
  <c r="AL21" i="1"/>
  <c r="BS21" i="1" s="1"/>
  <c r="AF20" i="1"/>
  <c r="AE20" i="1"/>
  <c r="BL20" i="1" s="1"/>
  <c r="CS20" i="1" s="1"/>
  <c r="AB20" i="1"/>
  <c r="BI20" i="1" s="1"/>
  <c r="CP20" i="1" s="1"/>
  <c r="BD20" i="1"/>
  <c r="CK20" i="1" s="1"/>
  <c r="BC20" i="1"/>
  <c r="CJ20" i="1" s="1"/>
  <c r="BB20" i="1"/>
  <c r="CI20" i="1" s="1"/>
  <c r="BA20" i="1"/>
  <c r="CH20" i="1" s="1"/>
  <c r="AZ20" i="1"/>
  <c r="CG20" i="1" s="1"/>
  <c r="AY20" i="1"/>
  <c r="CF20" i="1" s="1"/>
  <c r="AX20" i="1"/>
  <c r="CE20" i="1" s="1"/>
  <c r="AW20" i="1"/>
  <c r="CD20" i="1" s="1"/>
  <c r="AV20" i="1"/>
  <c r="CC20" i="1" s="1"/>
  <c r="AU20" i="1"/>
  <c r="CB20" i="1" s="1"/>
  <c r="AT20" i="1"/>
  <c r="CA20" i="1" s="1"/>
  <c r="AS20" i="1"/>
  <c r="BZ20" i="1" s="1"/>
  <c r="AR20" i="1"/>
  <c r="BY20" i="1" s="1"/>
  <c r="AQ20" i="1"/>
  <c r="BX20" i="1" s="1"/>
  <c r="AP20" i="1"/>
  <c r="BW20" i="1" s="1"/>
  <c r="AO20" i="1"/>
  <c r="BV20" i="1" s="1"/>
  <c r="AN20" i="1"/>
  <c r="BU20" i="1" s="1"/>
  <c r="AM20" i="1"/>
  <c r="BT20" i="1" s="1"/>
  <c r="AL20" i="1"/>
  <c r="BS20" i="1" s="1"/>
  <c r="AF19" i="1"/>
  <c r="AE19" i="1"/>
  <c r="BL19" i="1" s="1"/>
  <c r="CS19" i="1" s="1"/>
  <c r="AB19" i="1"/>
  <c r="BI19" i="1" s="1"/>
  <c r="CP19" i="1" s="1"/>
  <c r="BH19" i="1"/>
  <c r="CO19" i="1" s="1"/>
  <c r="BG19" i="1"/>
  <c r="CN19" i="1" s="1"/>
  <c r="BD19" i="1"/>
  <c r="CK19" i="1" s="1"/>
  <c r="BC19" i="1"/>
  <c r="CJ19" i="1" s="1"/>
  <c r="BB19" i="1"/>
  <c r="CI19" i="1" s="1"/>
  <c r="BA19" i="1"/>
  <c r="CH19" i="1" s="1"/>
  <c r="AZ19" i="1"/>
  <c r="CG19" i="1" s="1"/>
  <c r="AY19" i="1"/>
  <c r="CF19" i="1" s="1"/>
  <c r="AX19" i="1"/>
  <c r="CE19" i="1" s="1"/>
  <c r="AW19" i="1"/>
  <c r="CD19" i="1" s="1"/>
  <c r="AV19" i="1"/>
  <c r="CC19" i="1" s="1"/>
  <c r="AU19" i="1"/>
  <c r="CB19" i="1" s="1"/>
  <c r="AT19" i="1"/>
  <c r="CA19" i="1" s="1"/>
  <c r="AS19" i="1"/>
  <c r="BZ19" i="1" s="1"/>
  <c r="AR19" i="1"/>
  <c r="BY19" i="1" s="1"/>
  <c r="AQ19" i="1"/>
  <c r="BX19" i="1" s="1"/>
  <c r="AP19" i="1"/>
  <c r="BW19" i="1" s="1"/>
  <c r="AO19" i="1"/>
  <c r="BV19" i="1" s="1"/>
  <c r="AN19" i="1"/>
  <c r="BU19" i="1" s="1"/>
  <c r="AM19" i="1"/>
  <c r="BT19" i="1" s="1"/>
  <c r="AF18" i="1"/>
  <c r="AE18" i="1"/>
  <c r="BL18" i="1" s="1"/>
  <c r="CS18" i="1" s="1"/>
  <c r="AC18" i="1"/>
  <c r="BJ18" i="1" s="1"/>
  <c r="CQ18" i="1" s="1"/>
  <c r="AB18" i="1"/>
  <c r="BI18" i="1" s="1"/>
  <c r="CP18" i="1" s="1"/>
  <c r="BH18" i="1"/>
  <c r="CO18" i="1" s="1"/>
  <c r="BG18" i="1"/>
  <c r="CN18" i="1" s="1"/>
  <c r="BD18" i="1"/>
  <c r="CK18" i="1" s="1"/>
  <c r="BC18" i="1"/>
  <c r="CJ18" i="1" s="1"/>
  <c r="BB18" i="1"/>
  <c r="CI18" i="1" s="1"/>
  <c r="BA18" i="1"/>
  <c r="CH18" i="1" s="1"/>
  <c r="AZ18" i="1"/>
  <c r="CG18" i="1" s="1"/>
  <c r="AY18" i="1"/>
  <c r="CF18" i="1" s="1"/>
  <c r="AX18" i="1"/>
  <c r="CE18" i="1" s="1"/>
  <c r="AW18" i="1"/>
  <c r="CD18" i="1" s="1"/>
  <c r="AV18" i="1"/>
  <c r="CC18" i="1" s="1"/>
  <c r="AU18" i="1"/>
  <c r="CB18" i="1" s="1"/>
  <c r="AT18" i="1"/>
  <c r="CA18" i="1" s="1"/>
  <c r="AS18" i="1"/>
  <c r="BZ18" i="1" s="1"/>
  <c r="AR18" i="1"/>
  <c r="BY18" i="1" s="1"/>
  <c r="AQ18" i="1"/>
  <c r="BX18" i="1" s="1"/>
  <c r="AP18" i="1"/>
  <c r="BW18" i="1" s="1"/>
  <c r="AO18" i="1"/>
  <c r="BV18" i="1" s="1"/>
  <c r="AN18" i="1"/>
  <c r="BU18" i="1" s="1"/>
  <c r="AM18" i="1"/>
  <c r="BT18" i="1" s="1"/>
  <c r="AL18" i="1"/>
  <c r="BS18" i="1" s="1"/>
  <c r="AF17" i="1"/>
  <c r="AC17" i="1"/>
  <c r="BJ17" i="1" s="1"/>
  <c r="CQ17" i="1" s="1"/>
  <c r="AB17" i="1"/>
  <c r="BI17" i="1" s="1"/>
  <c r="CP17" i="1" s="1"/>
  <c r="BF17" i="1"/>
  <c r="CM17" i="1" s="1"/>
  <c r="BD17" i="1"/>
  <c r="CK17" i="1" s="1"/>
  <c r="BC17" i="1"/>
  <c r="CJ17" i="1" s="1"/>
  <c r="BB17" i="1"/>
  <c r="CI17" i="1" s="1"/>
  <c r="BA17" i="1"/>
  <c r="CH17" i="1" s="1"/>
  <c r="AZ17" i="1"/>
  <c r="CG17" i="1" s="1"/>
  <c r="AY17" i="1"/>
  <c r="CF17" i="1" s="1"/>
  <c r="AX17" i="1"/>
  <c r="CE17" i="1" s="1"/>
  <c r="AW17" i="1"/>
  <c r="CD17" i="1" s="1"/>
  <c r="AV17" i="1"/>
  <c r="CC17" i="1" s="1"/>
  <c r="AU17" i="1"/>
  <c r="CB17" i="1" s="1"/>
  <c r="AT17" i="1"/>
  <c r="CA17" i="1" s="1"/>
  <c r="AS17" i="1"/>
  <c r="BZ17" i="1" s="1"/>
  <c r="AR17" i="1"/>
  <c r="BY17" i="1" s="1"/>
  <c r="AQ17" i="1"/>
  <c r="BX17" i="1" s="1"/>
  <c r="AP17" i="1"/>
  <c r="BW17" i="1" s="1"/>
  <c r="AO17" i="1"/>
  <c r="BV17" i="1" s="1"/>
  <c r="AN17" i="1"/>
  <c r="BU17" i="1" s="1"/>
  <c r="AM17" i="1"/>
  <c r="BT17" i="1" s="1"/>
  <c r="AF16" i="1"/>
  <c r="AE16" i="1"/>
  <c r="BL16" i="1" s="1"/>
  <c r="CS16" i="1" s="1"/>
  <c r="AC16" i="1"/>
  <c r="BJ16" i="1" s="1"/>
  <c r="CQ16" i="1" s="1"/>
  <c r="AB16" i="1"/>
  <c r="BI16" i="1" s="1"/>
  <c r="CP16" i="1" s="1"/>
  <c r="BD16" i="1"/>
  <c r="CK16" i="1" s="1"/>
  <c r="BC16" i="1"/>
  <c r="CJ16" i="1" s="1"/>
  <c r="BB16" i="1"/>
  <c r="CI16" i="1" s="1"/>
  <c r="BA16" i="1"/>
  <c r="CH16" i="1" s="1"/>
  <c r="AZ16" i="1"/>
  <c r="CG16" i="1" s="1"/>
  <c r="AY16" i="1"/>
  <c r="CF16" i="1" s="1"/>
  <c r="AX16" i="1"/>
  <c r="CE16" i="1" s="1"/>
  <c r="AW16" i="1"/>
  <c r="CD16" i="1" s="1"/>
  <c r="AV16" i="1"/>
  <c r="CC16" i="1" s="1"/>
  <c r="AU16" i="1"/>
  <c r="CB16" i="1" s="1"/>
  <c r="AT16" i="1"/>
  <c r="CA16" i="1" s="1"/>
  <c r="AS16" i="1"/>
  <c r="BZ16" i="1" s="1"/>
  <c r="AR16" i="1"/>
  <c r="BY16" i="1" s="1"/>
  <c r="AQ16" i="1"/>
  <c r="BX16" i="1" s="1"/>
  <c r="AP16" i="1"/>
  <c r="BW16" i="1" s="1"/>
  <c r="AO16" i="1"/>
  <c r="BV16" i="1" s="1"/>
  <c r="AN16" i="1"/>
  <c r="BU16" i="1" s="1"/>
  <c r="AM16" i="1"/>
  <c r="BT16" i="1" s="1"/>
  <c r="AL16" i="1"/>
  <c r="BS16" i="1" s="1"/>
  <c r="AF15" i="1"/>
  <c r="AD15" i="1"/>
  <c r="BK15" i="1" s="1"/>
  <c r="CR15" i="1" s="1"/>
  <c r="AB15" i="1"/>
  <c r="BI15" i="1" s="1"/>
  <c r="CP15" i="1" s="1"/>
  <c r="BF15" i="1"/>
  <c r="CM15" i="1" s="1"/>
  <c r="BD15" i="1"/>
  <c r="CK15" i="1" s="1"/>
  <c r="BC15" i="1"/>
  <c r="CJ15" i="1" s="1"/>
  <c r="BB15" i="1"/>
  <c r="CI15" i="1" s="1"/>
  <c r="BA15" i="1"/>
  <c r="CH15" i="1" s="1"/>
  <c r="AZ15" i="1"/>
  <c r="CG15" i="1" s="1"/>
  <c r="AY15" i="1"/>
  <c r="CF15" i="1" s="1"/>
  <c r="AX15" i="1"/>
  <c r="CE15" i="1" s="1"/>
  <c r="AW15" i="1"/>
  <c r="CD15" i="1" s="1"/>
  <c r="AV15" i="1"/>
  <c r="CC15" i="1" s="1"/>
  <c r="AU15" i="1"/>
  <c r="CB15" i="1" s="1"/>
  <c r="AT15" i="1"/>
  <c r="CA15" i="1" s="1"/>
  <c r="AS15" i="1"/>
  <c r="BZ15" i="1" s="1"/>
  <c r="AR15" i="1"/>
  <c r="BY15" i="1" s="1"/>
  <c r="AQ15" i="1"/>
  <c r="BX15" i="1" s="1"/>
  <c r="AP15" i="1"/>
  <c r="BW15" i="1" s="1"/>
  <c r="AO15" i="1"/>
  <c r="BV15" i="1" s="1"/>
  <c r="AN15" i="1"/>
  <c r="BU15" i="1" s="1"/>
  <c r="AM15" i="1"/>
  <c r="BT15" i="1" s="1"/>
  <c r="AL15" i="1"/>
  <c r="BS15" i="1" s="1"/>
  <c r="AF14" i="1"/>
  <c r="AE14" i="1"/>
  <c r="BL14" i="1" s="1"/>
  <c r="CS14" i="1" s="1"/>
  <c r="AD14" i="1"/>
  <c r="BK14" i="1" s="1"/>
  <c r="CR14" i="1" s="1"/>
  <c r="AC14" i="1"/>
  <c r="BJ14" i="1" s="1"/>
  <c r="CQ14" i="1" s="1"/>
  <c r="AB14" i="1"/>
  <c r="BI14" i="1" s="1"/>
  <c r="CP14" i="1" s="1"/>
  <c r="BH14" i="1"/>
  <c r="CO14" i="1" s="1"/>
  <c r="BG14" i="1"/>
  <c r="CN14" i="1" s="1"/>
  <c r="BF14" i="1"/>
  <c r="CM14" i="1" s="1"/>
  <c r="BD14" i="1"/>
  <c r="CK14" i="1" s="1"/>
  <c r="BC14" i="1"/>
  <c r="CJ14" i="1" s="1"/>
  <c r="BB14" i="1"/>
  <c r="CI14" i="1" s="1"/>
  <c r="BA14" i="1"/>
  <c r="CH14" i="1" s="1"/>
  <c r="AZ14" i="1"/>
  <c r="CG14" i="1" s="1"/>
  <c r="AY14" i="1"/>
  <c r="CF14" i="1" s="1"/>
  <c r="AX14" i="1"/>
  <c r="CE14" i="1" s="1"/>
  <c r="AW14" i="1"/>
  <c r="CD14" i="1" s="1"/>
  <c r="AV14" i="1"/>
  <c r="CC14" i="1" s="1"/>
  <c r="AU14" i="1"/>
  <c r="CB14" i="1" s="1"/>
  <c r="AT14" i="1"/>
  <c r="CA14" i="1" s="1"/>
  <c r="AS14" i="1"/>
  <c r="BZ14" i="1" s="1"/>
  <c r="AR14" i="1"/>
  <c r="BY14" i="1" s="1"/>
  <c r="AQ14" i="1"/>
  <c r="BX14" i="1" s="1"/>
  <c r="AP14" i="1"/>
  <c r="BW14" i="1" s="1"/>
  <c r="AO14" i="1"/>
  <c r="BV14" i="1" s="1"/>
  <c r="AN14" i="1"/>
  <c r="BU14" i="1" s="1"/>
  <c r="AM14" i="1"/>
  <c r="BT14" i="1" s="1"/>
  <c r="AL14" i="1"/>
  <c r="BS14" i="1" s="1"/>
  <c r="AF13" i="1"/>
  <c r="AE13" i="1"/>
  <c r="BL13" i="1" s="1"/>
  <c r="CS13" i="1" s="1"/>
  <c r="AB13" i="1"/>
  <c r="BI13" i="1" s="1"/>
  <c r="CP13" i="1" s="1"/>
  <c r="BF13" i="1"/>
  <c r="CM13" i="1" s="1"/>
  <c r="BC13" i="1"/>
  <c r="CJ13" i="1" s="1"/>
  <c r="AW13" i="1"/>
  <c r="CD13" i="1" s="1"/>
  <c r="AV13" i="1"/>
  <c r="CC13" i="1" s="1"/>
  <c r="AU13" i="1"/>
  <c r="CB13" i="1" s="1"/>
  <c r="AT13" i="1"/>
  <c r="CA13" i="1" s="1"/>
  <c r="AS13" i="1"/>
  <c r="BZ13" i="1" s="1"/>
  <c r="AR13" i="1"/>
  <c r="BY13" i="1" s="1"/>
  <c r="AQ13" i="1"/>
  <c r="BX13" i="1" s="1"/>
  <c r="AP13" i="1"/>
  <c r="BW13" i="1" s="1"/>
  <c r="AO13" i="1"/>
  <c r="BV13" i="1" s="1"/>
  <c r="AN13" i="1"/>
  <c r="BU13" i="1" s="1"/>
  <c r="AM13" i="1"/>
  <c r="BT13" i="1" s="1"/>
  <c r="AF12" i="1"/>
  <c r="AE12" i="1"/>
  <c r="BL12" i="1" s="1"/>
  <c r="CS12" i="1" s="1"/>
  <c r="BF12" i="1"/>
  <c r="CM12" i="1" s="1"/>
  <c r="BC12" i="1"/>
  <c r="CJ12" i="1" s="1"/>
  <c r="BB12" i="1"/>
  <c r="CI12" i="1" s="1"/>
  <c r="BA12" i="1"/>
  <c r="CH12" i="1" s="1"/>
  <c r="AZ12" i="1"/>
  <c r="CG12" i="1" s="1"/>
  <c r="AX12" i="1"/>
  <c r="CE12" i="1" s="1"/>
  <c r="AW12" i="1"/>
  <c r="CD12" i="1" s="1"/>
  <c r="AV12" i="1"/>
  <c r="CC12" i="1" s="1"/>
  <c r="AU12" i="1"/>
  <c r="CB12" i="1" s="1"/>
  <c r="AT12" i="1"/>
  <c r="CA12" i="1" s="1"/>
  <c r="AS12" i="1"/>
  <c r="BZ12" i="1" s="1"/>
  <c r="AR12" i="1"/>
  <c r="BY12" i="1" s="1"/>
  <c r="AO12" i="1"/>
  <c r="BV12" i="1" s="1"/>
  <c r="AN12" i="1"/>
  <c r="BU12" i="1" s="1"/>
  <c r="AM12" i="1"/>
  <c r="BT12" i="1" s="1"/>
  <c r="AF11" i="1"/>
  <c r="AE11" i="1"/>
  <c r="BL11" i="1" s="1"/>
  <c r="CS11" i="1" s="1"/>
  <c r="AB11" i="1"/>
  <c r="BI11" i="1" s="1"/>
  <c r="CP11" i="1" s="1"/>
  <c r="BD11" i="1"/>
  <c r="CK11" i="1" s="1"/>
  <c r="BC11" i="1"/>
  <c r="CJ11" i="1" s="1"/>
  <c r="BB11" i="1"/>
  <c r="CI11" i="1" s="1"/>
  <c r="BA11" i="1"/>
  <c r="CH11" i="1" s="1"/>
  <c r="AZ11" i="1"/>
  <c r="CG11" i="1" s="1"/>
  <c r="AY11" i="1"/>
  <c r="CF11" i="1" s="1"/>
  <c r="AX11" i="1"/>
  <c r="CE11" i="1" s="1"/>
  <c r="AW11" i="1"/>
  <c r="CD11" i="1" s="1"/>
  <c r="AV11" i="1"/>
  <c r="CC11" i="1" s="1"/>
  <c r="AU11" i="1"/>
  <c r="CB11" i="1" s="1"/>
  <c r="AT11" i="1"/>
  <c r="CA11" i="1" s="1"/>
  <c r="AS11" i="1"/>
  <c r="BZ11" i="1" s="1"/>
  <c r="AR11" i="1"/>
  <c r="BY11" i="1" s="1"/>
  <c r="AQ11" i="1"/>
  <c r="BX11" i="1" s="1"/>
  <c r="AP11" i="1"/>
  <c r="BW11" i="1" s="1"/>
  <c r="AO11" i="1"/>
  <c r="BV11" i="1" s="1"/>
  <c r="AN11" i="1"/>
  <c r="BU11" i="1" s="1"/>
  <c r="AM11" i="1"/>
  <c r="BT11" i="1" s="1"/>
  <c r="AL11" i="1"/>
  <c r="BS11" i="1" s="1"/>
  <c r="AF10" i="1"/>
  <c r="AE10" i="1"/>
  <c r="BL10" i="1" s="1"/>
  <c r="CS10" i="1" s="1"/>
  <c r="AB10" i="1"/>
  <c r="BI10" i="1" s="1"/>
  <c r="CP10" i="1" s="1"/>
  <c r="BD10" i="1"/>
  <c r="CK10" i="1" s="1"/>
  <c r="BC10" i="1"/>
  <c r="CJ10" i="1" s="1"/>
  <c r="BB10" i="1"/>
  <c r="CI10" i="1" s="1"/>
  <c r="BA10" i="1"/>
  <c r="CH10" i="1" s="1"/>
  <c r="AZ10" i="1"/>
  <c r="CG10" i="1" s="1"/>
  <c r="AY10" i="1"/>
  <c r="CF10" i="1" s="1"/>
  <c r="AX10" i="1"/>
  <c r="CE10" i="1" s="1"/>
  <c r="AW10" i="1"/>
  <c r="CD10" i="1" s="1"/>
  <c r="AV10" i="1"/>
  <c r="CC10" i="1" s="1"/>
  <c r="AU10" i="1"/>
  <c r="CB10" i="1" s="1"/>
  <c r="AT10" i="1"/>
  <c r="CA10" i="1" s="1"/>
  <c r="AS10" i="1"/>
  <c r="BZ10" i="1" s="1"/>
  <c r="AR10" i="1"/>
  <c r="BY10" i="1" s="1"/>
  <c r="AQ10" i="1"/>
  <c r="BX10" i="1" s="1"/>
  <c r="AP10" i="1"/>
  <c r="BW10" i="1" s="1"/>
  <c r="AO10" i="1"/>
  <c r="BV10" i="1" s="1"/>
  <c r="AN10" i="1"/>
  <c r="BU10" i="1" s="1"/>
  <c r="AM10" i="1"/>
  <c r="BT10" i="1" s="1"/>
  <c r="AF9" i="1"/>
  <c r="AE9" i="1"/>
  <c r="BL9" i="1" s="1"/>
  <c r="CS9" i="1" s="1"/>
  <c r="AB9" i="1"/>
  <c r="BI9" i="1" s="1"/>
  <c r="CP9" i="1" s="1"/>
  <c r="BD9" i="1"/>
  <c r="CK9" i="1" s="1"/>
  <c r="BC9" i="1"/>
  <c r="CJ9" i="1" s="1"/>
  <c r="BB9" i="1"/>
  <c r="CI9" i="1" s="1"/>
  <c r="BA9" i="1"/>
  <c r="CH9" i="1" s="1"/>
  <c r="AZ9" i="1"/>
  <c r="CG9" i="1" s="1"/>
  <c r="AY9" i="1"/>
  <c r="CF9" i="1" s="1"/>
  <c r="AX9" i="1"/>
  <c r="CE9" i="1" s="1"/>
  <c r="AW9" i="1"/>
  <c r="CD9" i="1" s="1"/>
  <c r="AV9" i="1"/>
  <c r="CC9" i="1" s="1"/>
  <c r="AU9" i="1"/>
  <c r="CB9" i="1" s="1"/>
  <c r="AT9" i="1"/>
  <c r="CA9" i="1" s="1"/>
  <c r="AS9" i="1"/>
  <c r="BZ9" i="1" s="1"/>
  <c r="AR9" i="1"/>
  <c r="BY9" i="1" s="1"/>
  <c r="AQ9" i="1"/>
  <c r="BX9" i="1" s="1"/>
  <c r="AP9" i="1"/>
  <c r="BW9" i="1" s="1"/>
  <c r="AO9" i="1"/>
  <c r="BV9" i="1" s="1"/>
  <c r="AN9" i="1"/>
  <c r="BU9" i="1" s="1"/>
  <c r="AM9" i="1"/>
  <c r="BT9" i="1" s="1"/>
  <c r="AL9" i="1"/>
  <c r="BS9" i="1" s="1"/>
  <c r="AF8" i="1"/>
  <c r="AE8" i="1"/>
  <c r="BL8" i="1" s="1"/>
  <c r="CS8" i="1" s="1"/>
  <c r="AB8" i="1"/>
  <c r="BI8" i="1" s="1"/>
  <c r="CP8" i="1" s="1"/>
  <c r="BH8" i="1"/>
  <c r="CO8" i="1" s="1"/>
  <c r="BG8" i="1"/>
  <c r="CN8" i="1" s="1"/>
  <c r="BF8" i="1"/>
  <c r="CM8" i="1" s="1"/>
  <c r="BD8" i="1"/>
  <c r="CK8" i="1" s="1"/>
  <c r="BC8" i="1"/>
  <c r="CJ8" i="1" s="1"/>
  <c r="BB8" i="1"/>
  <c r="CI8" i="1" s="1"/>
  <c r="BA8" i="1"/>
  <c r="CH8" i="1" s="1"/>
  <c r="AZ8" i="1"/>
  <c r="CG8" i="1" s="1"/>
  <c r="AY8" i="1"/>
  <c r="CF8" i="1" s="1"/>
  <c r="AX8" i="1"/>
  <c r="CE8" i="1" s="1"/>
  <c r="AW8" i="1"/>
  <c r="CD8" i="1" s="1"/>
  <c r="AV8" i="1"/>
  <c r="CC8" i="1" s="1"/>
  <c r="AU8" i="1"/>
  <c r="CB8" i="1" s="1"/>
  <c r="AS8" i="1"/>
  <c r="BZ8" i="1" s="1"/>
  <c r="AR8" i="1"/>
  <c r="BY8" i="1" s="1"/>
  <c r="AQ8" i="1"/>
  <c r="BX8" i="1" s="1"/>
  <c r="AP8" i="1"/>
  <c r="BW8" i="1" s="1"/>
  <c r="AO8" i="1"/>
  <c r="BV8" i="1" s="1"/>
  <c r="AN8" i="1"/>
  <c r="BU8" i="1" s="1"/>
  <c r="AM8" i="1"/>
  <c r="BT8" i="1" s="1"/>
  <c r="AL8" i="1"/>
  <c r="BS8" i="1" s="1"/>
  <c r="AF7" i="1"/>
  <c r="AE7" i="1"/>
  <c r="BL7" i="1" s="1"/>
  <c r="CS7" i="1" s="1"/>
  <c r="AD7" i="1"/>
  <c r="BK7" i="1" s="1"/>
  <c r="CR7" i="1" s="1"/>
  <c r="AB7" i="1"/>
  <c r="BI7" i="1" s="1"/>
  <c r="CP7" i="1" s="1"/>
  <c r="BD7" i="1"/>
  <c r="CK7" i="1" s="1"/>
  <c r="BC7" i="1"/>
  <c r="CJ7" i="1" s="1"/>
  <c r="BB7" i="1"/>
  <c r="CI7" i="1" s="1"/>
  <c r="BA7" i="1"/>
  <c r="CH7" i="1" s="1"/>
  <c r="AZ7" i="1"/>
  <c r="CG7" i="1" s="1"/>
  <c r="AY7" i="1"/>
  <c r="CF7" i="1" s="1"/>
  <c r="AX7" i="1"/>
  <c r="CE7" i="1" s="1"/>
  <c r="AW7" i="1"/>
  <c r="CD7" i="1" s="1"/>
  <c r="AV7" i="1"/>
  <c r="CC7" i="1" s="1"/>
  <c r="AU7" i="1"/>
  <c r="CB7" i="1" s="1"/>
  <c r="AT7" i="1"/>
  <c r="CA7" i="1" s="1"/>
  <c r="AS7" i="1"/>
  <c r="BZ7" i="1" s="1"/>
  <c r="AR7" i="1"/>
  <c r="BY7" i="1" s="1"/>
  <c r="AQ7" i="1"/>
  <c r="BX7" i="1" s="1"/>
  <c r="AP7" i="1"/>
  <c r="BW7" i="1" s="1"/>
  <c r="AO7" i="1"/>
  <c r="BV7" i="1" s="1"/>
  <c r="AN7" i="1"/>
  <c r="BU7" i="1" s="1"/>
  <c r="AM7" i="1"/>
  <c r="BT7" i="1" s="1"/>
  <c r="AL7" i="1"/>
  <c r="BS7" i="1" s="1"/>
  <c r="AF6" i="1"/>
  <c r="AE6" i="1"/>
  <c r="BL6" i="1" s="1"/>
  <c r="CS6" i="1" s="1"/>
  <c r="AB6" i="1"/>
  <c r="BI6" i="1" s="1"/>
  <c r="CP6" i="1" s="1"/>
  <c r="BD6" i="1"/>
  <c r="CK6" i="1" s="1"/>
  <c r="BC6" i="1"/>
  <c r="CJ6" i="1" s="1"/>
  <c r="BB6" i="1"/>
  <c r="CI6" i="1" s="1"/>
  <c r="BA6" i="1"/>
  <c r="CH6" i="1" s="1"/>
  <c r="AZ6" i="1"/>
  <c r="CG6" i="1" s="1"/>
  <c r="AX6" i="1"/>
  <c r="CE6" i="1" s="1"/>
  <c r="AW6" i="1"/>
  <c r="CD6" i="1" s="1"/>
  <c r="AV6" i="1"/>
  <c r="CC6" i="1" s="1"/>
  <c r="AU6" i="1"/>
  <c r="CB6" i="1" s="1"/>
  <c r="AT6" i="1"/>
  <c r="CA6" i="1" s="1"/>
  <c r="AS6" i="1"/>
  <c r="BZ6" i="1" s="1"/>
  <c r="AR6" i="1"/>
  <c r="BY6" i="1" s="1"/>
  <c r="AQ6" i="1"/>
  <c r="BX6" i="1" s="1"/>
  <c r="AP6" i="1"/>
  <c r="BW6" i="1" s="1"/>
  <c r="AO6" i="1"/>
  <c r="BV6" i="1" s="1"/>
  <c r="AN6" i="1"/>
  <c r="BU6" i="1" s="1"/>
  <c r="AM6" i="1"/>
  <c r="BT6" i="1" s="1"/>
  <c r="AL6" i="1"/>
  <c r="BS6" i="1" s="1"/>
  <c r="AF5" i="1"/>
  <c r="AE5" i="1"/>
  <c r="BL5" i="1" s="1"/>
  <c r="CS5" i="1" s="1"/>
  <c r="AD5" i="1"/>
  <c r="BK5" i="1" s="1"/>
  <c r="CR5" i="1" s="1"/>
  <c r="AC5" i="1"/>
  <c r="BJ5" i="1" s="1"/>
  <c r="CQ5" i="1" s="1"/>
  <c r="AB5" i="1"/>
  <c r="BI5" i="1" s="1"/>
  <c r="BF5" i="1"/>
  <c r="CM5" i="1" s="1"/>
  <c r="BD5" i="1"/>
  <c r="CK5" i="1" s="1"/>
  <c r="BC5" i="1"/>
  <c r="CJ5" i="1" s="1"/>
  <c r="BB5" i="1"/>
  <c r="CI5" i="1" s="1"/>
  <c r="BA5" i="1"/>
  <c r="CH5" i="1" s="1"/>
  <c r="AZ5" i="1"/>
  <c r="CG5" i="1" s="1"/>
  <c r="AY5" i="1"/>
  <c r="CF5" i="1" s="1"/>
  <c r="AX5" i="1"/>
  <c r="CE5" i="1" s="1"/>
  <c r="AW5" i="1"/>
  <c r="CD5" i="1" s="1"/>
  <c r="AV5" i="1"/>
  <c r="CC5" i="1" s="1"/>
  <c r="AU5" i="1"/>
  <c r="CB5" i="1" s="1"/>
  <c r="AT5" i="1"/>
  <c r="CA5" i="1" s="1"/>
  <c r="AS5" i="1"/>
  <c r="BZ5" i="1" s="1"/>
  <c r="AR5" i="1"/>
  <c r="BY5" i="1" s="1"/>
  <c r="AQ5" i="1"/>
  <c r="BX5" i="1" s="1"/>
  <c r="AP5" i="1"/>
  <c r="BW5" i="1" s="1"/>
  <c r="AO5" i="1"/>
  <c r="BV5" i="1" s="1"/>
  <c r="AN5" i="1"/>
  <c r="BU5" i="1" s="1"/>
  <c r="AM5" i="1"/>
  <c r="BT5" i="1" s="1"/>
  <c r="AL5" i="1"/>
  <c r="BS5" i="1" s="1"/>
  <c r="AF4" i="1"/>
  <c r="AE4" i="1"/>
  <c r="BL4" i="1" s="1"/>
  <c r="CS4" i="1" s="1"/>
  <c r="AB4" i="1"/>
  <c r="BI4" i="1" s="1"/>
  <c r="CP4" i="1" s="1"/>
  <c r="BF4" i="1"/>
  <c r="CM4" i="1" s="1"/>
  <c r="BD4" i="1"/>
  <c r="CK4" i="1" s="1"/>
  <c r="BC4" i="1"/>
  <c r="CJ4" i="1" s="1"/>
  <c r="BB4" i="1"/>
  <c r="CI4" i="1" s="1"/>
  <c r="BA4" i="1"/>
  <c r="CH4" i="1" s="1"/>
  <c r="AZ4" i="1"/>
  <c r="CG4" i="1" s="1"/>
  <c r="AY4" i="1"/>
  <c r="CF4" i="1" s="1"/>
  <c r="AX4" i="1"/>
  <c r="CE4" i="1" s="1"/>
  <c r="AW4" i="1"/>
  <c r="CD4" i="1" s="1"/>
  <c r="AV4" i="1"/>
  <c r="CC4" i="1" s="1"/>
  <c r="AU4" i="1"/>
  <c r="CB4" i="1" s="1"/>
  <c r="AT4" i="1"/>
  <c r="CA4" i="1" s="1"/>
  <c r="AS4" i="1"/>
  <c r="BZ4" i="1" s="1"/>
  <c r="AR4" i="1"/>
  <c r="BY4" i="1" s="1"/>
  <c r="AQ4" i="1"/>
  <c r="BX4" i="1" s="1"/>
  <c r="AP4" i="1"/>
  <c r="BW4" i="1" s="1"/>
  <c r="AO4" i="1"/>
  <c r="BV4" i="1" s="1"/>
  <c r="AN4" i="1"/>
  <c r="BU4" i="1" s="1"/>
  <c r="AM4" i="1"/>
  <c r="BT4" i="1" s="1"/>
  <c r="AL4" i="1"/>
  <c r="BS4" i="1" s="1"/>
  <c r="AF3" i="1"/>
  <c r="AE3" i="1"/>
  <c r="BL3" i="1" s="1"/>
  <c r="CS3" i="1" s="1"/>
  <c r="AD3" i="1"/>
  <c r="BK3" i="1" s="1"/>
  <c r="CR3" i="1" s="1"/>
  <c r="AB3" i="1"/>
  <c r="BI3" i="1" s="1"/>
  <c r="CP3" i="1" s="1"/>
  <c r="BG3" i="1"/>
  <c r="CN3" i="1" s="1"/>
  <c r="BD3" i="1"/>
  <c r="CK3" i="1" s="1"/>
  <c r="BC3" i="1"/>
  <c r="CJ3" i="1" s="1"/>
  <c r="BA3" i="1"/>
  <c r="CH3" i="1" s="1"/>
  <c r="AW3" i="1"/>
  <c r="CD3" i="1" s="1"/>
  <c r="AV3" i="1"/>
  <c r="CC3" i="1" s="1"/>
  <c r="AR3" i="1"/>
  <c r="BY3" i="1" s="1"/>
  <c r="AP3" i="1"/>
  <c r="BW3" i="1" s="1"/>
  <c r="AL3" i="1"/>
  <c r="BS3" i="1" s="1"/>
  <c r="D40" i="1" a="1"/>
  <c r="D38" i="1" a="1"/>
  <c r="AF26" i="5"/>
  <c r="AE26" i="5"/>
  <c r="BL26" i="5" s="1"/>
  <c r="CS26" i="5" s="1"/>
  <c r="AC26" i="5"/>
  <c r="BJ26" i="5" s="1"/>
  <c r="CQ26" i="5" s="1"/>
  <c r="AB26" i="5"/>
  <c r="BI26" i="5" s="1"/>
  <c r="CP26" i="5" s="1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E25" i="5"/>
  <c r="BL25" i="5" s="1"/>
  <c r="CS25" i="5" s="1"/>
  <c r="AB25" i="5"/>
  <c r="BI25" i="5" s="1"/>
  <c r="CP25" i="5" s="1"/>
  <c r="BH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F24" i="5"/>
  <c r="AE24" i="5"/>
  <c r="BL24" i="5" s="1"/>
  <c r="CS24" i="5" s="1"/>
  <c r="AB24" i="5"/>
  <c r="BI24" i="5" s="1"/>
  <c r="CP24" i="5" s="1"/>
  <c r="BH24" i="5"/>
  <c r="BG24" i="5"/>
  <c r="BF24" i="5"/>
  <c r="BD24" i="5"/>
  <c r="BC24" i="5"/>
  <c r="BB24" i="5"/>
  <c r="BA24" i="5"/>
  <c r="AZ24" i="5"/>
  <c r="AY24" i="5"/>
  <c r="AX24" i="5"/>
  <c r="AW24" i="5"/>
  <c r="AV24" i="5"/>
  <c r="AS24" i="5"/>
  <c r="AR24" i="5"/>
  <c r="AQ24" i="5"/>
  <c r="AP24" i="5"/>
  <c r="AO24" i="5"/>
  <c r="AN24" i="5"/>
  <c r="AM24" i="5"/>
  <c r="AL24" i="5"/>
  <c r="AF23" i="5"/>
  <c r="AE23" i="5"/>
  <c r="BL23" i="5" s="1"/>
  <c r="CS23" i="5" s="1"/>
  <c r="AB23" i="5"/>
  <c r="BI23" i="5" s="1"/>
  <c r="CP23" i="5" s="1"/>
  <c r="BH23" i="5"/>
  <c r="BG23" i="5"/>
  <c r="BE23" i="5"/>
  <c r="BD23" i="5"/>
  <c r="BC23" i="5"/>
  <c r="AV23" i="5"/>
  <c r="AT23" i="5"/>
  <c r="AR23" i="5"/>
  <c r="AQ23" i="5"/>
  <c r="AP23" i="5"/>
  <c r="D39" i="5" a="1"/>
  <c r="AF22" i="5"/>
  <c r="AC22" i="5"/>
  <c r="BJ22" i="5" s="1"/>
  <c r="CQ22" i="5" s="1"/>
  <c r="AB22" i="5"/>
  <c r="BI22" i="5" s="1"/>
  <c r="CP22" i="5" s="1"/>
  <c r="BF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F21" i="5"/>
  <c r="AE21" i="5"/>
  <c r="BL21" i="5" s="1"/>
  <c r="CS21" i="5" s="1"/>
  <c r="AD21" i="5"/>
  <c r="BK21" i="5" s="1"/>
  <c r="CR21" i="5" s="1"/>
  <c r="AC21" i="5"/>
  <c r="BJ21" i="5" s="1"/>
  <c r="CQ21" i="5" s="1"/>
  <c r="AB21" i="5"/>
  <c r="BI21" i="5" s="1"/>
  <c r="CP21" i="5" s="1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F20" i="5"/>
  <c r="AE20" i="5"/>
  <c r="BL20" i="5" s="1"/>
  <c r="CS20" i="5" s="1"/>
  <c r="AB20" i="5"/>
  <c r="BI20" i="5" s="1"/>
  <c r="CP20" i="5" s="1"/>
  <c r="BG20" i="5"/>
  <c r="BF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F19" i="5"/>
  <c r="AE19" i="5"/>
  <c r="BL19" i="5" s="1"/>
  <c r="CS19" i="5" s="1"/>
  <c r="AB19" i="5"/>
  <c r="BI19" i="5" s="1"/>
  <c r="CP19" i="5" s="1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F18" i="5"/>
  <c r="AE18" i="5"/>
  <c r="BL18" i="5" s="1"/>
  <c r="CS18" i="5" s="1"/>
  <c r="AC18" i="5"/>
  <c r="BJ18" i="5" s="1"/>
  <c r="CQ18" i="5" s="1"/>
  <c r="AB18" i="5"/>
  <c r="BI18" i="5" s="1"/>
  <c r="CP18" i="5" s="1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F17" i="5"/>
  <c r="AC17" i="5"/>
  <c r="BJ17" i="5" s="1"/>
  <c r="CQ17" i="5" s="1"/>
  <c r="AB17" i="5"/>
  <c r="BI17" i="5" s="1"/>
  <c r="CP17" i="5" s="1"/>
  <c r="BG17" i="5"/>
  <c r="BF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F16" i="5"/>
  <c r="AE16" i="5"/>
  <c r="BL16" i="5" s="1"/>
  <c r="CS16" i="5" s="1"/>
  <c r="AC16" i="5"/>
  <c r="BJ16" i="5" s="1"/>
  <c r="CQ16" i="5" s="1"/>
  <c r="AB16" i="5"/>
  <c r="BI16" i="5" s="1"/>
  <c r="CP16" i="5" s="1"/>
  <c r="BG16" i="5"/>
  <c r="BF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F15" i="5"/>
  <c r="AD15" i="5"/>
  <c r="BK15" i="5" s="1"/>
  <c r="CR15" i="5" s="1"/>
  <c r="AB15" i="5"/>
  <c r="BI15" i="5" s="1"/>
  <c r="CP15" i="5" s="1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F14" i="5"/>
  <c r="AE14" i="5"/>
  <c r="BL14" i="5" s="1"/>
  <c r="CS14" i="5" s="1"/>
  <c r="AD14" i="5"/>
  <c r="BK14" i="5" s="1"/>
  <c r="CR14" i="5" s="1"/>
  <c r="AC14" i="5"/>
  <c r="BJ14" i="5" s="1"/>
  <c r="CQ14" i="5" s="1"/>
  <c r="AB14" i="5"/>
  <c r="BI14" i="5" s="1"/>
  <c r="CP14" i="5" s="1"/>
  <c r="BF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F13" i="5"/>
  <c r="AE13" i="5"/>
  <c r="BL13" i="5" s="1"/>
  <c r="CS13" i="5" s="1"/>
  <c r="AB13" i="5"/>
  <c r="BI13" i="5" s="1"/>
  <c r="CP13" i="5" s="1"/>
  <c r="BC13" i="5"/>
  <c r="AW13" i="5"/>
  <c r="AV13" i="5"/>
  <c r="AU13" i="5"/>
  <c r="AT13" i="5"/>
  <c r="AS13" i="5"/>
  <c r="AR13" i="5"/>
  <c r="AQ13" i="5"/>
  <c r="AP13" i="5"/>
  <c r="AO13" i="5"/>
  <c r="AN13" i="5"/>
  <c r="AM13" i="5"/>
  <c r="AF12" i="5"/>
  <c r="AE12" i="5"/>
  <c r="BL12" i="5" s="1"/>
  <c r="CS12" i="5" s="1"/>
  <c r="BH12" i="5"/>
  <c r="BG12" i="5"/>
  <c r="BF12" i="5"/>
  <c r="BC12" i="5"/>
  <c r="BB12" i="5"/>
  <c r="BA12" i="5"/>
  <c r="AZ12" i="5"/>
  <c r="AX12" i="5"/>
  <c r="AW12" i="5"/>
  <c r="AV12" i="5"/>
  <c r="AU12" i="5"/>
  <c r="AT12" i="5"/>
  <c r="AS12" i="5"/>
  <c r="AR12" i="5"/>
  <c r="AO12" i="5"/>
  <c r="AN12" i="5"/>
  <c r="AM12" i="5"/>
  <c r="AF11" i="5"/>
  <c r="AE11" i="5"/>
  <c r="BL11" i="5" s="1"/>
  <c r="CS11" i="5" s="1"/>
  <c r="AB11" i="5"/>
  <c r="BI11" i="5" s="1"/>
  <c r="CP11" i="5" s="1"/>
  <c r="BF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F10" i="5"/>
  <c r="AE10" i="5"/>
  <c r="BL10" i="5" s="1"/>
  <c r="CS10" i="5" s="1"/>
  <c r="AB10" i="5"/>
  <c r="BI10" i="5" s="1"/>
  <c r="CP10" i="5" s="1"/>
  <c r="BF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F9" i="5"/>
  <c r="AE9" i="5"/>
  <c r="BL9" i="5" s="1"/>
  <c r="CS9" i="5" s="1"/>
  <c r="AB9" i="5"/>
  <c r="BI9" i="5" s="1"/>
  <c r="CP9" i="5" s="1"/>
  <c r="BF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F8" i="5"/>
  <c r="AE8" i="5"/>
  <c r="BL8" i="5" s="1"/>
  <c r="CS8" i="5" s="1"/>
  <c r="AB8" i="5"/>
  <c r="BI8" i="5" s="1"/>
  <c r="CP8" i="5" s="1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F7" i="5"/>
  <c r="AE7" i="5"/>
  <c r="BL7" i="5" s="1"/>
  <c r="CS7" i="5" s="1"/>
  <c r="AD7" i="5"/>
  <c r="BK7" i="5" s="1"/>
  <c r="CR7" i="5" s="1"/>
  <c r="AB7" i="5"/>
  <c r="BI7" i="5" s="1"/>
  <c r="CP7" i="5" s="1"/>
  <c r="BF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F6" i="5"/>
  <c r="AE6" i="5"/>
  <c r="BL6" i="5" s="1"/>
  <c r="CS6" i="5" s="1"/>
  <c r="AB6" i="5"/>
  <c r="BI6" i="5" s="1"/>
  <c r="CP6" i="5" s="1"/>
  <c r="BD6" i="5"/>
  <c r="BC6" i="5"/>
  <c r="BB6" i="5"/>
  <c r="BA6" i="5"/>
  <c r="AZ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F5" i="5"/>
  <c r="AE5" i="5"/>
  <c r="BL5" i="5" s="1"/>
  <c r="CS5" i="5" s="1"/>
  <c r="AD5" i="5"/>
  <c r="BK5" i="5" s="1"/>
  <c r="CR5" i="5" s="1"/>
  <c r="AC5" i="5"/>
  <c r="BJ5" i="5" s="1"/>
  <c r="CQ5" i="5" s="1"/>
  <c r="AB5" i="5"/>
  <c r="BI5" i="5" s="1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F4" i="5"/>
  <c r="AE4" i="5"/>
  <c r="BL4" i="5" s="1"/>
  <c r="CS4" i="5" s="1"/>
  <c r="AB4" i="5"/>
  <c r="BI4" i="5" s="1"/>
  <c r="CP4" i="5" s="1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F3" i="5"/>
  <c r="AE3" i="5"/>
  <c r="BL3" i="5" s="1"/>
  <c r="CS3" i="5" s="1"/>
  <c r="AD3" i="5"/>
  <c r="BK3" i="5" s="1"/>
  <c r="CR3" i="5" s="1"/>
  <c r="AB3" i="5"/>
  <c r="BI3" i="5" s="1"/>
  <c r="CP3" i="5" s="1"/>
  <c r="BD3" i="5"/>
  <c r="BC3" i="5"/>
  <c r="BA3" i="5"/>
  <c r="AW3" i="5"/>
  <c r="AV3" i="5"/>
  <c r="AR3" i="5"/>
  <c r="AP3" i="5"/>
  <c r="AL3" i="5"/>
  <c r="D40" i="5" a="1"/>
  <c r="D38" i="5" a="1"/>
  <c r="D32" i="5" a="1"/>
  <c r="AF26" i="4"/>
  <c r="AE26" i="4"/>
  <c r="BL26" i="4" s="1"/>
  <c r="CS26" i="4" s="1"/>
  <c r="AC26" i="4"/>
  <c r="BJ26" i="4" s="1"/>
  <c r="CQ26" i="4" s="1"/>
  <c r="AB26" i="4"/>
  <c r="BI26" i="4" s="1"/>
  <c r="CP26" i="4" s="1"/>
  <c r="BH26" i="4"/>
  <c r="BG26" i="4"/>
  <c r="BF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E25" i="4"/>
  <c r="BL25" i="4" s="1"/>
  <c r="CS25" i="4" s="1"/>
  <c r="AB25" i="4"/>
  <c r="BI25" i="4" s="1"/>
  <c r="CP25" i="4" s="1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F24" i="4"/>
  <c r="AE24" i="4"/>
  <c r="BL24" i="4" s="1"/>
  <c r="CS24" i="4" s="1"/>
  <c r="AB24" i="4"/>
  <c r="BI24" i="4" s="1"/>
  <c r="CP24" i="4" s="1"/>
  <c r="BH24" i="4"/>
  <c r="BG24" i="4"/>
  <c r="BF24" i="4"/>
  <c r="BD24" i="4"/>
  <c r="BC24" i="4"/>
  <c r="BB24" i="4"/>
  <c r="BA24" i="4"/>
  <c r="AZ24" i="4"/>
  <c r="AY24" i="4"/>
  <c r="AX24" i="4"/>
  <c r="AW24" i="4"/>
  <c r="AV24" i="4"/>
  <c r="AS24" i="4"/>
  <c r="AR24" i="4"/>
  <c r="AQ24" i="4"/>
  <c r="AP24" i="4"/>
  <c r="AO24" i="4"/>
  <c r="AN24" i="4"/>
  <c r="AM24" i="4"/>
  <c r="AL24" i="4"/>
  <c r="AF23" i="4"/>
  <c r="AE23" i="4"/>
  <c r="BL23" i="4" s="1"/>
  <c r="CS23" i="4" s="1"/>
  <c r="AB23" i="4"/>
  <c r="BI23" i="4" s="1"/>
  <c r="CP23" i="4" s="1"/>
  <c r="BH23" i="4"/>
  <c r="BG23" i="4"/>
  <c r="BE23" i="4"/>
  <c r="BD23" i="4"/>
  <c r="BC23" i="4"/>
  <c r="AV23" i="4"/>
  <c r="AT23" i="4"/>
  <c r="AR23" i="4"/>
  <c r="AQ23" i="4"/>
  <c r="AP23" i="4"/>
  <c r="D39" i="4" a="1"/>
  <c r="AF22" i="4"/>
  <c r="AC22" i="4"/>
  <c r="BJ22" i="4" s="1"/>
  <c r="CQ22" i="4" s="1"/>
  <c r="AB22" i="4"/>
  <c r="BI22" i="4" s="1"/>
  <c r="CP22" i="4" s="1"/>
  <c r="BF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F21" i="4"/>
  <c r="AE21" i="4"/>
  <c r="BL21" i="4" s="1"/>
  <c r="CS21" i="4" s="1"/>
  <c r="AD21" i="4"/>
  <c r="BK21" i="4" s="1"/>
  <c r="CR21" i="4" s="1"/>
  <c r="AC21" i="4"/>
  <c r="BJ21" i="4" s="1"/>
  <c r="CQ21" i="4" s="1"/>
  <c r="AB21" i="4"/>
  <c r="BI21" i="4" s="1"/>
  <c r="CP21" i="4" s="1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F20" i="4"/>
  <c r="AE20" i="4"/>
  <c r="BL20" i="4" s="1"/>
  <c r="CS20" i="4" s="1"/>
  <c r="AB20" i="4"/>
  <c r="BI20" i="4" s="1"/>
  <c r="CP20" i="4" s="1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F19" i="4"/>
  <c r="AE19" i="4"/>
  <c r="BL19" i="4" s="1"/>
  <c r="CS19" i="4" s="1"/>
  <c r="AB19" i="4"/>
  <c r="BI19" i="4" s="1"/>
  <c r="CP19" i="4" s="1"/>
  <c r="BH19" i="4"/>
  <c r="BG19" i="4"/>
  <c r="BF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F18" i="4"/>
  <c r="AE18" i="4"/>
  <c r="BL18" i="4" s="1"/>
  <c r="CS18" i="4" s="1"/>
  <c r="AC18" i="4"/>
  <c r="BJ18" i="4" s="1"/>
  <c r="CQ18" i="4" s="1"/>
  <c r="AB18" i="4"/>
  <c r="BI18" i="4" s="1"/>
  <c r="CP18" i="4" s="1"/>
  <c r="BH18" i="4"/>
  <c r="BG18" i="4"/>
  <c r="BF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F17" i="4"/>
  <c r="AC17" i="4"/>
  <c r="BJ17" i="4" s="1"/>
  <c r="CQ17" i="4" s="1"/>
  <c r="AB17" i="4"/>
  <c r="BI17" i="4" s="1"/>
  <c r="CP17" i="4" s="1"/>
  <c r="BG17" i="4"/>
  <c r="BF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F16" i="4"/>
  <c r="AE16" i="4"/>
  <c r="BL16" i="4" s="1"/>
  <c r="CS16" i="4" s="1"/>
  <c r="AC16" i="4"/>
  <c r="BJ16" i="4" s="1"/>
  <c r="CQ16" i="4" s="1"/>
  <c r="AB16" i="4"/>
  <c r="BI16" i="4" s="1"/>
  <c r="CP16" i="4" s="1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F15" i="4"/>
  <c r="AD15" i="4"/>
  <c r="BK15" i="4" s="1"/>
  <c r="CR15" i="4" s="1"/>
  <c r="AB15" i="4"/>
  <c r="BI15" i="4" s="1"/>
  <c r="CP15" i="4" s="1"/>
  <c r="BH15" i="4"/>
  <c r="BG15" i="4"/>
  <c r="BF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F14" i="4"/>
  <c r="AE14" i="4"/>
  <c r="BL14" i="4" s="1"/>
  <c r="CS14" i="4" s="1"/>
  <c r="AD14" i="4"/>
  <c r="BK14" i="4" s="1"/>
  <c r="CR14" i="4" s="1"/>
  <c r="AC14" i="4"/>
  <c r="BJ14" i="4" s="1"/>
  <c r="CQ14" i="4" s="1"/>
  <c r="AB14" i="4"/>
  <c r="BI14" i="4" s="1"/>
  <c r="CP14" i="4" s="1"/>
  <c r="BG14" i="4"/>
  <c r="BF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F13" i="4"/>
  <c r="AE13" i="4"/>
  <c r="BL13" i="4" s="1"/>
  <c r="CS13" i="4" s="1"/>
  <c r="AB13" i="4"/>
  <c r="BI13" i="4" s="1"/>
  <c r="CP13" i="4" s="1"/>
  <c r="BC13" i="4"/>
  <c r="AW13" i="4"/>
  <c r="AV13" i="4"/>
  <c r="AU13" i="4"/>
  <c r="AT13" i="4"/>
  <c r="AS13" i="4"/>
  <c r="AR13" i="4"/>
  <c r="AQ13" i="4"/>
  <c r="AP13" i="4"/>
  <c r="AO13" i="4"/>
  <c r="AN13" i="4"/>
  <c r="AM13" i="4"/>
  <c r="AF12" i="4"/>
  <c r="AE12" i="4"/>
  <c r="BL12" i="4" s="1"/>
  <c r="CS12" i="4" s="1"/>
  <c r="BH12" i="4"/>
  <c r="BG12" i="4"/>
  <c r="BF12" i="4"/>
  <c r="BC12" i="4"/>
  <c r="BB12" i="4"/>
  <c r="BA12" i="4"/>
  <c r="AZ12" i="4"/>
  <c r="AX12" i="4"/>
  <c r="AW12" i="4"/>
  <c r="AV12" i="4"/>
  <c r="AU12" i="4"/>
  <c r="AT12" i="4"/>
  <c r="AS12" i="4"/>
  <c r="AR12" i="4"/>
  <c r="AO12" i="4"/>
  <c r="AN12" i="4"/>
  <c r="AM12" i="4"/>
  <c r="AF11" i="4"/>
  <c r="AE11" i="4"/>
  <c r="BL11" i="4" s="1"/>
  <c r="CS11" i="4" s="1"/>
  <c r="AB11" i="4"/>
  <c r="BI11" i="4" s="1"/>
  <c r="CP11" i="4" s="1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F10" i="4"/>
  <c r="AE10" i="4"/>
  <c r="BL10" i="4" s="1"/>
  <c r="CS10" i="4" s="1"/>
  <c r="AB10" i="4"/>
  <c r="BI10" i="4" s="1"/>
  <c r="CP10" i="4" s="1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F9" i="4"/>
  <c r="AE9" i="4"/>
  <c r="BL9" i="4" s="1"/>
  <c r="CS9" i="4" s="1"/>
  <c r="AB9" i="4"/>
  <c r="BI9" i="4" s="1"/>
  <c r="CP9" i="4" s="1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F8" i="4"/>
  <c r="AE8" i="4"/>
  <c r="BL8" i="4" s="1"/>
  <c r="CS8" i="4" s="1"/>
  <c r="AB8" i="4"/>
  <c r="BI8" i="4" s="1"/>
  <c r="CP8" i="4" s="1"/>
  <c r="BF8" i="4"/>
  <c r="BD8" i="4"/>
  <c r="BC8" i="4"/>
  <c r="BB8" i="4"/>
  <c r="BA8" i="4"/>
  <c r="AZ8" i="4"/>
  <c r="AY8" i="4"/>
  <c r="AX8" i="4"/>
  <c r="AW8" i="4"/>
  <c r="AV8" i="4"/>
  <c r="AU8" i="4"/>
  <c r="AS8" i="4"/>
  <c r="AR8" i="4"/>
  <c r="AQ8" i="4"/>
  <c r="AP8" i="4"/>
  <c r="AO8" i="4"/>
  <c r="AN8" i="4"/>
  <c r="AM8" i="4"/>
  <c r="AL8" i="4"/>
  <c r="AF7" i="4"/>
  <c r="AE7" i="4"/>
  <c r="BL7" i="4" s="1"/>
  <c r="CS7" i="4" s="1"/>
  <c r="AD7" i="4"/>
  <c r="BK7" i="4" s="1"/>
  <c r="CR7" i="4" s="1"/>
  <c r="AB7" i="4"/>
  <c r="BI7" i="4" s="1"/>
  <c r="CP7" i="4" s="1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F6" i="4"/>
  <c r="AE6" i="4"/>
  <c r="BL6" i="4" s="1"/>
  <c r="CS6" i="4" s="1"/>
  <c r="AB6" i="4"/>
  <c r="BI6" i="4" s="1"/>
  <c r="CP6" i="4" s="1"/>
  <c r="BD6" i="4"/>
  <c r="BC6" i="4"/>
  <c r="BB6" i="4"/>
  <c r="BA6" i="4"/>
  <c r="AZ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F5" i="4"/>
  <c r="AE5" i="4"/>
  <c r="BL5" i="4" s="1"/>
  <c r="CS5" i="4" s="1"/>
  <c r="AD5" i="4"/>
  <c r="BK5" i="4" s="1"/>
  <c r="CR5" i="4" s="1"/>
  <c r="AC5" i="4"/>
  <c r="BJ5" i="4" s="1"/>
  <c r="CQ5" i="4" s="1"/>
  <c r="AB5" i="4"/>
  <c r="BI5" i="4" s="1"/>
  <c r="BH5" i="4"/>
  <c r="BG5" i="4"/>
  <c r="BF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F4" i="4"/>
  <c r="AE4" i="4"/>
  <c r="BL4" i="4" s="1"/>
  <c r="CS4" i="4" s="1"/>
  <c r="AB4" i="4"/>
  <c r="BI4" i="4" s="1"/>
  <c r="CP4" i="4" s="1"/>
  <c r="BF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F3" i="4"/>
  <c r="AE3" i="4"/>
  <c r="BL3" i="4" s="1"/>
  <c r="CS3" i="4" s="1"/>
  <c r="AD3" i="4"/>
  <c r="BK3" i="4" s="1"/>
  <c r="CR3" i="4" s="1"/>
  <c r="AB3" i="4"/>
  <c r="BI3" i="4" s="1"/>
  <c r="CP3" i="4" s="1"/>
  <c r="BG3" i="4"/>
  <c r="BD3" i="4"/>
  <c r="BC3" i="4"/>
  <c r="BA3" i="4"/>
  <c r="AW3" i="4"/>
  <c r="AV3" i="4"/>
  <c r="AR3" i="4"/>
  <c r="AP3" i="4"/>
  <c r="AL3" i="4"/>
  <c r="D40" i="4" a="1"/>
  <c r="D38" i="4" a="1"/>
  <c r="D32" i="4" a="1"/>
  <c r="AF26" i="3"/>
  <c r="AE26" i="3"/>
  <c r="BL26" i="3" s="1"/>
  <c r="CS26" i="3" s="1"/>
  <c r="AC26" i="3"/>
  <c r="BJ26" i="3" s="1"/>
  <c r="CQ26" i="3" s="1"/>
  <c r="AB26" i="3"/>
  <c r="BI26" i="3" s="1"/>
  <c r="CP26" i="3" s="1"/>
  <c r="BH26" i="3"/>
  <c r="CO26" i="3" s="1"/>
  <c r="BG26" i="3"/>
  <c r="CN26" i="3" s="1"/>
  <c r="BF26" i="3"/>
  <c r="CM26" i="3" s="1"/>
  <c r="BD26" i="3"/>
  <c r="CK26" i="3" s="1"/>
  <c r="BC26" i="3"/>
  <c r="CJ26" i="3" s="1"/>
  <c r="BB26" i="3"/>
  <c r="CI26" i="3" s="1"/>
  <c r="BA26" i="3"/>
  <c r="CH26" i="3" s="1"/>
  <c r="AZ26" i="3"/>
  <c r="CG26" i="3" s="1"/>
  <c r="AY26" i="3"/>
  <c r="CF26" i="3" s="1"/>
  <c r="AX26" i="3"/>
  <c r="CE26" i="3" s="1"/>
  <c r="AW26" i="3"/>
  <c r="CD26" i="3" s="1"/>
  <c r="AV26" i="3"/>
  <c r="CC26" i="3" s="1"/>
  <c r="AU26" i="3"/>
  <c r="CB26" i="3" s="1"/>
  <c r="AT26" i="3"/>
  <c r="CA26" i="3" s="1"/>
  <c r="AS26" i="3"/>
  <c r="BZ26" i="3" s="1"/>
  <c r="AR26" i="3"/>
  <c r="BY26" i="3" s="1"/>
  <c r="AQ26" i="3"/>
  <c r="BX26" i="3" s="1"/>
  <c r="AP26" i="3"/>
  <c r="BW26" i="3" s="1"/>
  <c r="AO26" i="3"/>
  <c r="BV26" i="3" s="1"/>
  <c r="AN26" i="3"/>
  <c r="BU26" i="3" s="1"/>
  <c r="AM26" i="3"/>
  <c r="BT26" i="3" s="1"/>
  <c r="AL26" i="3"/>
  <c r="BS26" i="3" s="1"/>
  <c r="AE25" i="3"/>
  <c r="BL25" i="3" s="1"/>
  <c r="CS25" i="3" s="1"/>
  <c r="AB25" i="3"/>
  <c r="BI25" i="3" s="1"/>
  <c r="CP25" i="3" s="1"/>
  <c r="BH25" i="3"/>
  <c r="CO25" i="3" s="1"/>
  <c r="BF25" i="3"/>
  <c r="CM25" i="3" s="1"/>
  <c r="BE25" i="3"/>
  <c r="CL25" i="3" s="1"/>
  <c r="BD25" i="3"/>
  <c r="CK25" i="3" s="1"/>
  <c r="BC25" i="3"/>
  <c r="CJ25" i="3" s="1"/>
  <c r="BB25" i="3"/>
  <c r="CI25" i="3" s="1"/>
  <c r="BA25" i="3"/>
  <c r="CH25" i="3" s="1"/>
  <c r="AZ25" i="3"/>
  <c r="CG25" i="3" s="1"/>
  <c r="AY25" i="3"/>
  <c r="CF25" i="3" s="1"/>
  <c r="AX25" i="3"/>
  <c r="CE25" i="3" s="1"/>
  <c r="AW25" i="3"/>
  <c r="CD25" i="3" s="1"/>
  <c r="AV25" i="3"/>
  <c r="CC25" i="3" s="1"/>
  <c r="AU25" i="3"/>
  <c r="CB25" i="3" s="1"/>
  <c r="AT25" i="3"/>
  <c r="CA25" i="3" s="1"/>
  <c r="AS25" i="3"/>
  <c r="BZ25" i="3" s="1"/>
  <c r="AR25" i="3"/>
  <c r="BY25" i="3" s="1"/>
  <c r="AQ25" i="3"/>
  <c r="BX25" i="3" s="1"/>
  <c r="AP25" i="3"/>
  <c r="BW25" i="3" s="1"/>
  <c r="AO25" i="3"/>
  <c r="BV25" i="3" s="1"/>
  <c r="AN25" i="3"/>
  <c r="BU25" i="3" s="1"/>
  <c r="AM25" i="3"/>
  <c r="BT25" i="3" s="1"/>
  <c r="AL25" i="3"/>
  <c r="BS25" i="3" s="1"/>
  <c r="AF24" i="3"/>
  <c r="AE24" i="3"/>
  <c r="BL24" i="3" s="1"/>
  <c r="CS24" i="3" s="1"/>
  <c r="AB24" i="3"/>
  <c r="BI24" i="3" s="1"/>
  <c r="CP24" i="3" s="1"/>
  <c r="BH24" i="3"/>
  <c r="CO24" i="3" s="1"/>
  <c r="BG24" i="3"/>
  <c r="CN24" i="3" s="1"/>
  <c r="BF24" i="3"/>
  <c r="CM24" i="3" s="1"/>
  <c r="BD24" i="3"/>
  <c r="CK24" i="3" s="1"/>
  <c r="BC24" i="3"/>
  <c r="CJ24" i="3" s="1"/>
  <c r="BB24" i="3"/>
  <c r="CI24" i="3" s="1"/>
  <c r="BA24" i="3"/>
  <c r="CH24" i="3" s="1"/>
  <c r="AZ24" i="3"/>
  <c r="CG24" i="3" s="1"/>
  <c r="AY24" i="3"/>
  <c r="CF24" i="3" s="1"/>
  <c r="AX24" i="3"/>
  <c r="CE24" i="3" s="1"/>
  <c r="AW24" i="3"/>
  <c r="CD24" i="3" s="1"/>
  <c r="AV24" i="3"/>
  <c r="CC24" i="3" s="1"/>
  <c r="AS24" i="3"/>
  <c r="BZ24" i="3" s="1"/>
  <c r="AR24" i="3"/>
  <c r="BY24" i="3" s="1"/>
  <c r="AQ24" i="3"/>
  <c r="BX24" i="3" s="1"/>
  <c r="AP24" i="3"/>
  <c r="BW24" i="3" s="1"/>
  <c r="AO24" i="3"/>
  <c r="BV24" i="3" s="1"/>
  <c r="AN24" i="3"/>
  <c r="AM24" i="3"/>
  <c r="BT24" i="3" s="1"/>
  <c r="AL24" i="3"/>
  <c r="BS24" i="3" s="1"/>
  <c r="AF23" i="3"/>
  <c r="AE23" i="3"/>
  <c r="BL23" i="3" s="1"/>
  <c r="CS23" i="3" s="1"/>
  <c r="AB23" i="3"/>
  <c r="BI23" i="3" s="1"/>
  <c r="CP23" i="3" s="1"/>
  <c r="BH23" i="3"/>
  <c r="CO23" i="3" s="1"/>
  <c r="BG23" i="3"/>
  <c r="CN23" i="3" s="1"/>
  <c r="BE23" i="3"/>
  <c r="CL23" i="3" s="1"/>
  <c r="BD23" i="3"/>
  <c r="CK23" i="3" s="1"/>
  <c r="BC23" i="3"/>
  <c r="CJ23" i="3" s="1"/>
  <c r="AV23" i="3"/>
  <c r="CC23" i="3" s="1"/>
  <c r="AT23" i="3"/>
  <c r="CA23" i="3" s="1"/>
  <c r="AR23" i="3"/>
  <c r="BY23" i="3" s="1"/>
  <c r="AQ23" i="3"/>
  <c r="BX23" i="3" s="1"/>
  <c r="AP23" i="3"/>
  <c r="BW23" i="3" s="1"/>
  <c r="D39" i="3" a="1"/>
  <c r="AF22" i="3"/>
  <c r="AC22" i="3"/>
  <c r="BJ22" i="3" s="1"/>
  <c r="CQ22" i="3" s="1"/>
  <c r="AB22" i="3"/>
  <c r="BI22" i="3" s="1"/>
  <c r="CP22" i="3" s="1"/>
  <c r="BF22" i="3"/>
  <c r="CM22" i="3" s="1"/>
  <c r="BC22" i="3"/>
  <c r="CJ22" i="3" s="1"/>
  <c r="BB22" i="3"/>
  <c r="CI22" i="3" s="1"/>
  <c r="BA22" i="3"/>
  <c r="CH22" i="3" s="1"/>
  <c r="AZ22" i="3"/>
  <c r="CG22" i="3" s="1"/>
  <c r="AY22" i="3"/>
  <c r="CF22" i="3" s="1"/>
  <c r="AX22" i="3"/>
  <c r="CE22" i="3" s="1"/>
  <c r="AW22" i="3"/>
  <c r="CD22" i="3" s="1"/>
  <c r="AV22" i="3"/>
  <c r="CC22" i="3" s="1"/>
  <c r="AU22" i="3"/>
  <c r="CB22" i="3" s="1"/>
  <c r="AT22" i="3"/>
  <c r="CA22" i="3" s="1"/>
  <c r="AS22" i="3"/>
  <c r="BZ22" i="3" s="1"/>
  <c r="AR22" i="3"/>
  <c r="BY22" i="3" s="1"/>
  <c r="AQ22" i="3"/>
  <c r="BX22" i="3" s="1"/>
  <c r="AP22" i="3"/>
  <c r="BW22" i="3" s="1"/>
  <c r="AO22" i="3"/>
  <c r="BV22" i="3" s="1"/>
  <c r="AN22" i="3"/>
  <c r="BU22" i="3" s="1"/>
  <c r="AM22" i="3"/>
  <c r="BT22" i="3" s="1"/>
  <c r="AL22" i="3"/>
  <c r="BS22" i="3" s="1"/>
  <c r="AF21" i="3"/>
  <c r="AE21" i="3"/>
  <c r="BL21" i="3" s="1"/>
  <c r="CS21" i="3" s="1"/>
  <c r="AD21" i="3"/>
  <c r="BK21" i="3" s="1"/>
  <c r="CR21" i="3" s="1"/>
  <c r="AC21" i="3"/>
  <c r="BJ21" i="3" s="1"/>
  <c r="CQ21" i="3" s="1"/>
  <c r="AB21" i="3"/>
  <c r="BI21" i="3" s="1"/>
  <c r="CP21" i="3" s="1"/>
  <c r="BE21" i="3"/>
  <c r="CL21" i="3" s="1"/>
  <c r="BD21" i="3"/>
  <c r="CK21" i="3" s="1"/>
  <c r="BC21" i="3"/>
  <c r="CJ21" i="3" s="1"/>
  <c r="BB21" i="3"/>
  <c r="CI21" i="3" s="1"/>
  <c r="BA21" i="3"/>
  <c r="CH21" i="3" s="1"/>
  <c r="AZ21" i="3"/>
  <c r="CG21" i="3" s="1"/>
  <c r="AY21" i="3"/>
  <c r="CF21" i="3" s="1"/>
  <c r="AX21" i="3"/>
  <c r="CE21" i="3" s="1"/>
  <c r="AW21" i="3"/>
  <c r="CD21" i="3" s="1"/>
  <c r="AV21" i="3"/>
  <c r="CC21" i="3" s="1"/>
  <c r="AU21" i="3"/>
  <c r="CB21" i="3" s="1"/>
  <c r="AT21" i="3"/>
  <c r="CA21" i="3" s="1"/>
  <c r="AS21" i="3"/>
  <c r="BZ21" i="3" s="1"/>
  <c r="AR21" i="3"/>
  <c r="BY21" i="3" s="1"/>
  <c r="AQ21" i="3"/>
  <c r="BX21" i="3" s="1"/>
  <c r="AP21" i="3"/>
  <c r="BW21" i="3" s="1"/>
  <c r="AO21" i="3"/>
  <c r="BV21" i="3" s="1"/>
  <c r="AN21" i="3"/>
  <c r="BU21" i="3" s="1"/>
  <c r="AM21" i="3"/>
  <c r="BT21" i="3" s="1"/>
  <c r="AL21" i="3"/>
  <c r="BS21" i="3" s="1"/>
  <c r="AF20" i="3"/>
  <c r="AE20" i="3"/>
  <c r="BL20" i="3" s="1"/>
  <c r="CS20" i="3" s="1"/>
  <c r="AB20" i="3"/>
  <c r="BI20" i="3" s="1"/>
  <c r="CP20" i="3" s="1"/>
  <c r="BG20" i="3"/>
  <c r="CN20" i="3" s="1"/>
  <c r="BF20" i="3"/>
  <c r="CM20" i="3" s="1"/>
  <c r="BD20" i="3"/>
  <c r="CK20" i="3" s="1"/>
  <c r="BC20" i="3"/>
  <c r="CJ20" i="3" s="1"/>
  <c r="BB20" i="3"/>
  <c r="CI20" i="3" s="1"/>
  <c r="BA20" i="3"/>
  <c r="CH20" i="3" s="1"/>
  <c r="AZ20" i="3"/>
  <c r="CG20" i="3" s="1"/>
  <c r="AY20" i="3"/>
  <c r="CF20" i="3" s="1"/>
  <c r="AX20" i="3"/>
  <c r="CE20" i="3" s="1"/>
  <c r="AW20" i="3"/>
  <c r="CD20" i="3" s="1"/>
  <c r="AV20" i="3"/>
  <c r="CC20" i="3" s="1"/>
  <c r="AU20" i="3"/>
  <c r="CB20" i="3" s="1"/>
  <c r="AT20" i="3"/>
  <c r="CA20" i="3" s="1"/>
  <c r="AS20" i="3"/>
  <c r="BZ20" i="3" s="1"/>
  <c r="AR20" i="3"/>
  <c r="BY20" i="3" s="1"/>
  <c r="AQ20" i="3"/>
  <c r="BX20" i="3" s="1"/>
  <c r="AP20" i="3"/>
  <c r="BW20" i="3" s="1"/>
  <c r="AO20" i="3"/>
  <c r="BV20" i="3" s="1"/>
  <c r="AN20" i="3"/>
  <c r="BU20" i="3" s="1"/>
  <c r="AM20" i="3"/>
  <c r="BT20" i="3" s="1"/>
  <c r="AL20" i="3"/>
  <c r="BS20" i="3" s="1"/>
  <c r="AF19" i="3"/>
  <c r="AE19" i="3"/>
  <c r="BL19" i="3" s="1"/>
  <c r="CS19" i="3" s="1"/>
  <c r="AB19" i="3"/>
  <c r="BI19" i="3" s="1"/>
  <c r="CP19" i="3" s="1"/>
  <c r="BH19" i="3"/>
  <c r="CO19" i="3" s="1"/>
  <c r="BG19" i="3"/>
  <c r="CN19" i="3" s="1"/>
  <c r="BF19" i="3"/>
  <c r="CM19" i="3" s="1"/>
  <c r="BD19" i="3"/>
  <c r="CK19" i="3" s="1"/>
  <c r="BC19" i="3"/>
  <c r="CJ19" i="3" s="1"/>
  <c r="BB19" i="3"/>
  <c r="CI19" i="3" s="1"/>
  <c r="BA19" i="3"/>
  <c r="CH19" i="3" s="1"/>
  <c r="AZ19" i="3"/>
  <c r="CG19" i="3" s="1"/>
  <c r="AY19" i="3"/>
  <c r="CF19" i="3" s="1"/>
  <c r="AX19" i="3"/>
  <c r="CE19" i="3" s="1"/>
  <c r="AW19" i="3"/>
  <c r="CD19" i="3" s="1"/>
  <c r="AV19" i="3"/>
  <c r="CC19" i="3" s="1"/>
  <c r="AU19" i="3"/>
  <c r="CB19" i="3" s="1"/>
  <c r="AT19" i="3"/>
  <c r="CA19" i="3" s="1"/>
  <c r="AS19" i="3"/>
  <c r="BZ19" i="3" s="1"/>
  <c r="AR19" i="3"/>
  <c r="BY19" i="3" s="1"/>
  <c r="AQ19" i="3"/>
  <c r="BX19" i="3" s="1"/>
  <c r="AP19" i="3"/>
  <c r="BW19" i="3" s="1"/>
  <c r="AO19" i="3"/>
  <c r="BV19" i="3" s="1"/>
  <c r="AN19" i="3"/>
  <c r="BU19" i="3" s="1"/>
  <c r="AM19" i="3"/>
  <c r="BT19" i="3" s="1"/>
  <c r="AF18" i="3"/>
  <c r="AE18" i="3"/>
  <c r="BL18" i="3" s="1"/>
  <c r="CS18" i="3" s="1"/>
  <c r="AC18" i="3"/>
  <c r="BJ18" i="3" s="1"/>
  <c r="CQ18" i="3" s="1"/>
  <c r="AB18" i="3"/>
  <c r="BI18" i="3" s="1"/>
  <c r="CP18" i="3" s="1"/>
  <c r="BH18" i="3"/>
  <c r="CO18" i="3" s="1"/>
  <c r="BG18" i="3"/>
  <c r="CN18" i="3" s="1"/>
  <c r="BF18" i="3"/>
  <c r="CM18" i="3" s="1"/>
  <c r="BD18" i="3"/>
  <c r="CK18" i="3" s="1"/>
  <c r="BC18" i="3"/>
  <c r="CJ18" i="3" s="1"/>
  <c r="BB18" i="3"/>
  <c r="CI18" i="3" s="1"/>
  <c r="BA18" i="3"/>
  <c r="CH18" i="3" s="1"/>
  <c r="AZ18" i="3"/>
  <c r="CG18" i="3" s="1"/>
  <c r="AY18" i="3"/>
  <c r="CF18" i="3" s="1"/>
  <c r="AX18" i="3"/>
  <c r="CE18" i="3" s="1"/>
  <c r="AW18" i="3"/>
  <c r="CD18" i="3" s="1"/>
  <c r="AV18" i="3"/>
  <c r="CC18" i="3" s="1"/>
  <c r="AU18" i="3"/>
  <c r="CB18" i="3" s="1"/>
  <c r="AT18" i="3"/>
  <c r="CA18" i="3" s="1"/>
  <c r="AS18" i="3"/>
  <c r="BZ18" i="3" s="1"/>
  <c r="AR18" i="3"/>
  <c r="BY18" i="3" s="1"/>
  <c r="AQ18" i="3"/>
  <c r="BX18" i="3" s="1"/>
  <c r="AP18" i="3"/>
  <c r="BW18" i="3" s="1"/>
  <c r="AO18" i="3"/>
  <c r="BV18" i="3" s="1"/>
  <c r="AN18" i="3"/>
  <c r="BU18" i="3" s="1"/>
  <c r="AM18" i="3"/>
  <c r="BT18" i="3" s="1"/>
  <c r="AL18" i="3"/>
  <c r="BS18" i="3" s="1"/>
  <c r="AF17" i="3"/>
  <c r="AC17" i="3"/>
  <c r="BJ17" i="3" s="1"/>
  <c r="CQ17" i="3" s="1"/>
  <c r="AB17" i="3"/>
  <c r="BI17" i="3" s="1"/>
  <c r="CP17" i="3" s="1"/>
  <c r="BG17" i="3"/>
  <c r="CN17" i="3" s="1"/>
  <c r="BF17" i="3"/>
  <c r="CM17" i="3" s="1"/>
  <c r="BD17" i="3"/>
  <c r="CK17" i="3" s="1"/>
  <c r="BC17" i="3"/>
  <c r="CJ17" i="3" s="1"/>
  <c r="BB17" i="3"/>
  <c r="CI17" i="3" s="1"/>
  <c r="BA17" i="3"/>
  <c r="CH17" i="3" s="1"/>
  <c r="AZ17" i="3"/>
  <c r="CG17" i="3" s="1"/>
  <c r="AY17" i="3"/>
  <c r="CF17" i="3" s="1"/>
  <c r="AX17" i="3"/>
  <c r="CE17" i="3" s="1"/>
  <c r="AW17" i="3"/>
  <c r="CD17" i="3" s="1"/>
  <c r="AV17" i="3"/>
  <c r="CC17" i="3" s="1"/>
  <c r="AU17" i="3"/>
  <c r="CB17" i="3" s="1"/>
  <c r="AT17" i="3"/>
  <c r="CA17" i="3" s="1"/>
  <c r="AS17" i="3"/>
  <c r="BZ17" i="3" s="1"/>
  <c r="AR17" i="3"/>
  <c r="BY17" i="3" s="1"/>
  <c r="AQ17" i="3"/>
  <c r="BX17" i="3" s="1"/>
  <c r="AP17" i="3"/>
  <c r="BW17" i="3" s="1"/>
  <c r="AO17" i="3"/>
  <c r="BV17" i="3" s="1"/>
  <c r="AN17" i="3"/>
  <c r="BU17" i="3" s="1"/>
  <c r="AM17" i="3"/>
  <c r="BT17" i="3" s="1"/>
  <c r="AF16" i="3"/>
  <c r="AE16" i="3"/>
  <c r="BL16" i="3" s="1"/>
  <c r="CS16" i="3" s="1"/>
  <c r="AC16" i="3"/>
  <c r="BJ16" i="3" s="1"/>
  <c r="CQ16" i="3" s="1"/>
  <c r="AB16" i="3"/>
  <c r="BI16" i="3" s="1"/>
  <c r="CP16" i="3" s="1"/>
  <c r="BH16" i="3"/>
  <c r="CO16" i="3" s="1"/>
  <c r="BG16" i="3"/>
  <c r="CN16" i="3" s="1"/>
  <c r="BD16" i="3"/>
  <c r="CK16" i="3" s="1"/>
  <c r="BC16" i="3"/>
  <c r="CJ16" i="3" s="1"/>
  <c r="BB16" i="3"/>
  <c r="CI16" i="3" s="1"/>
  <c r="BA16" i="3"/>
  <c r="CH16" i="3" s="1"/>
  <c r="AZ16" i="3"/>
  <c r="CG16" i="3" s="1"/>
  <c r="AY16" i="3"/>
  <c r="CF16" i="3" s="1"/>
  <c r="AX16" i="3"/>
  <c r="CE16" i="3" s="1"/>
  <c r="AW16" i="3"/>
  <c r="CD16" i="3" s="1"/>
  <c r="AV16" i="3"/>
  <c r="CC16" i="3" s="1"/>
  <c r="AU16" i="3"/>
  <c r="CB16" i="3" s="1"/>
  <c r="AT16" i="3"/>
  <c r="CA16" i="3" s="1"/>
  <c r="AS16" i="3"/>
  <c r="BZ16" i="3" s="1"/>
  <c r="AR16" i="3"/>
  <c r="BY16" i="3" s="1"/>
  <c r="AQ16" i="3"/>
  <c r="BX16" i="3" s="1"/>
  <c r="AP16" i="3"/>
  <c r="BW16" i="3" s="1"/>
  <c r="AO16" i="3"/>
  <c r="BV16" i="3" s="1"/>
  <c r="AN16" i="3"/>
  <c r="BU16" i="3" s="1"/>
  <c r="AM16" i="3"/>
  <c r="BT16" i="3" s="1"/>
  <c r="AL16" i="3"/>
  <c r="BS16" i="3" s="1"/>
  <c r="AF15" i="3"/>
  <c r="AD15" i="3"/>
  <c r="BK15" i="3" s="1"/>
  <c r="CR15" i="3" s="1"/>
  <c r="AB15" i="3"/>
  <c r="BI15" i="3" s="1"/>
  <c r="CP15" i="3" s="1"/>
  <c r="BH15" i="3"/>
  <c r="CO15" i="3" s="1"/>
  <c r="BG15" i="3"/>
  <c r="CN15" i="3" s="1"/>
  <c r="BF15" i="3"/>
  <c r="CM15" i="3" s="1"/>
  <c r="BD15" i="3"/>
  <c r="CK15" i="3" s="1"/>
  <c r="BC15" i="3"/>
  <c r="CJ15" i="3" s="1"/>
  <c r="BB15" i="3"/>
  <c r="CI15" i="3" s="1"/>
  <c r="BA15" i="3"/>
  <c r="CH15" i="3" s="1"/>
  <c r="AZ15" i="3"/>
  <c r="CG15" i="3" s="1"/>
  <c r="AY15" i="3"/>
  <c r="CF15" i="3" s="1"/>
  <c r="AX15" i="3"/>
  <c r="CE15" i="3" s="1"/>
  <c r="AW15" i="3"/>
  <c r="CD15" i="3" s="1"/>
  <c r="AV15" i="3"/>
  <c r="CC15" i="3" s="1"/>
  <c r="AU15" i="3"/>
  <c r="CB15" i="3" s="1"/>
  <c r="AT15" i="3"/>
  <c r="CA15" i="3" s="1"/>
  <c r="AS15" i="3"/>
  <c r="BZ15" i="3" s="1"/>
  <c r="AR15" i="3"/>
  <c r="BY15" i="3" s="1"/>
  <c r="AQ15" i="3"/>
  <c r="BX15" i="3" s="1"/>
  <c r="AP15" i="3"/>
  <c r="BW15" i="3" s="1"/>
  <c r="AO15" i="3"/>
  <c r="BV15" i="3" s="1"/>
  <c r="AN15" i="3"/>
  <c r="BU15" i="3" s="1"/>
  <c r="AM15" i="3"/>
  <c r="BT15" i="3" s="1"/>
  <c r="AL15" i="3"/>
  <c r="BS15" i="3" s="1"/>
  <c r="AF14" i="3"/>
  <c r="AE14" i="3"/>
  <c r="BL14" i="3" s="1"/>
  <c r="CS14" i="3" s="1"/>
  <c r="AD14" i="3"/>
  <c r="BK14" i="3" s="1"/>
  <c r="CR14" i="3" s="1"/>
  <c r="AC14" i="3"/>
  <c r="BJ14" i="3" s="1"/>
  <c r="CQ14" i="3" s="1"/>
  <c r="AB14" i="3"/>
  <c r="BI14" i="3" s="1"/>
  <c r="CP14" i="3" s="1"/>
  <c r="BG14" i="3"/>
  <c r="CN14" i="3" s="1"/>
  <c r="BF14" i="3"/>
  <c r="CM14" i="3" s="1"/>
  <c r="BD14" i="3"/>
  <c r="CK14" i="3" s="1"/>
  <c r="BC14" i="3"/>
  <c r="CJ14" i="3" s="1"/>
  <c r="BB14" i="3"/>
  <c r="CI14" i="3" s="1"/>
  <c r="BA14" i="3"/>
  <c r="CH14" i="3" s="1"/>
  <c r="AZ14" i="3"/>
  <c r="CG14" i="3" s="1"/>
  <c r="AY14" i="3"/>
  <c r="CF14" i="3" s="1"/>
  <c r="AX14" i="3"/>
  <c r="CE14" i="3" s="1"/>
  <c r="AW14" i="3"/>
  <c r="CD14" i="3" s="1"/>
  <c r="AV14" i="3"/>
  <c r="CC14" i="3" s="1"/>
  <c r="AU14" i="3"/>
  <c r="CB14" i="3" s="1"/>
  <c r="AT14" i="3"/>
  <c r="CA14" i="3" s="1"/>
  <c r="AS14" i="3"/>
  <c r="BZ14" i="3" s="1"/>
  <c r="AR14" i="3"/>
  <c r="BY14" i="3" s="1"/>
  <c r="AQ14" i="3"/>
  <c r="BX14" i="3" s="1"/>
  <c r="AP14" i="3"/>
  <c r="BW14" i="3" s="1"/>
  <c r="AO14" i="3"/>
  <c r="BV14" i="3" s="1"/>
  <c r="AN14" i="3"/>
  <c r="BU14" i="3" s="1"/>
  <c r="AM14" i="3"/>
  <c r="BT14" i="3" s="1"/>
  <c r="AL14" i="3"/>
  <c r="BS14" i="3" s="1"/>
  <c r="AF13" i="3"/>
  <c r="AE13" i="3"/>
  <c r="BL13" i="3" s="1"/>
  <c r="CS13" i="3" s="1"/>
  <c r="AB13" i="3"/>
  <c r="BI13" i="3" s="1"/>
  <c r="CP13" i="3" s="1"/>
  <c r="BF13" i="3"/>
  <c r="CM13" i="3" s="1"/>
  <c r="BC13" i="3"/>
  <c r="CJ13" i="3" s="1"/>
  <c r="AW13" i="3"/>
  <c r="CD13" i="3" s="1"/>
  <c r="AV13" i="3"/>
  <c r="CC13" i="3" s="1"/>
  <c r="AU13" i="3"/>
  <c r="CB13" i="3" s="1"/>
  <c r="AT13" i="3"/>
  <c r="CA13" i="3" s="1"/>
  <c r="AS13" i="3"/>
  <c r="BZ13" i="3" s="1"/>
  <c r="AR13" i="3"/>
  <c r="BY13" i="3" s="1"/>
  <c r="AQ13" i="3"/>
  <c r="BX13" i="3" s="1"/>
  <c r="AP13" i="3"/>
  <c r="BW13" i="3" s="1"/>
  <c r="AO13" i="3"/>
  <c r="BV13" i="3" s="1"/>
  <c r="AN13" i="3"/>
  <c r="BU13" i="3" s="1"/>
  <c r="AM13" i="3"/>
  <c r="BT13" i="3" s="1"/>
  <c r="AF12" i="3"/>
  <c r="AE12" i="3"/>
  <c r="BL12" i="3" s="1"/>
  <c r="CS12" i="3" s="1"/>
  <c r="BG12" i="3"/>
  <c r="CN12" i="3" s="1"/>
  <c r="BF12" i="3"/>
  <c r="CM12" i="3" s="1"/>
  <c r="BC12" i="3"/>
  <c r="CJ12" i="3" s="1"/>
  <c r="BB12" i="3"/>
  <c r="CI12" i="3" s="1"/>
  <c r="BA12" i="3"/>
  <c r="CH12" i="3" s="1"/>
  <c r="AZ12" i="3"/>
  <c r="CG12" i="3" s="1"/>
  <c r="AX12" i="3"/>
  <c r="CE12" i="3" s="1"/>
  <c r="AW12" i="3"/>
  <c r="CD12" i="3" s="1"/>
  <c r="AV12" i="3"/>
  <c r="CC12" i="3" s="1"/>
  <c r="AU12" i="3"/>
  <c r="CB12" i="3" s="1"/>
  <c r="AT12" i="3"/>
  <c r="CA12" i="3" s="1"/>
  <c r="AS12" i="3"/>
  <c r="BZ12" i="3" s="1"/>
  <c r="AR12" i="3"/>
  <c r="BY12" i="3" s="1"/>
  <c r="AO12" i="3"/>
  <c r="BV12" i="3" s="1"/>
  <c r="AN12" i="3"/>
  <c r="BU12" i="3" s="1"/>
  <c r="AM12" i="3"/>
  <c r="BT12" i="3" s="1"/>
  <c r="AF11" i="3"/>
  <c r="AE11" i="3"/>
  <c r="BL11" i="3" s="1"/>
  <c r="CS11" i="3" s="1"/>
  <c r="AB11" i="3"/>
  <c r="BI11" i="3" s="1"/>
  <c r="CP11" i="3" s="1"/>
  <c r="BH11" i="3"/>
  <c r="CO11" i="3" s="1"/>
  <c r="BG11" i="3"/>
  <c r="CN11" i="3" s="1"/>
  <c r="BF11" i="3"/>
  <c r="CM11" i="3" s="1"/>
  <c r="BD11" i="3"/>
  <c r="CK11" i="3" s="1"/>
  <c r="BC11" i="3"/>
  <c r="CJ11" i="3" s="1"/>
  <c r="BB11" i="3"/>
  <c r="CI11" i="3" s="1"/>
  <c r="BA11" i="3"/>
  <c r="CH11" i="3" s="1"/>
  <c r="AZ11" i="3"/>
  <c r="CG11" i="3" s="1"/>
  <c r="AY11" i="3"/>
  <c r="CF11" i="3" s="1"/>
  <c r="AX11" i="3"/>
  <c r="CE11" i="3" s="1"/>
  <c r="AW11" i="3"/>
  <c r="CD11" i="3" s="1"/>
  <c r="AV11" i="3"/>
  <c r="CC11" i="3" s="1"/>
  <c r="AU11" i="3"/>
  <c r="CB11" i="3" s="1"/>
  <c r="AT11" i="3"/>
  <c r="CA11" i="3" s="1"/>
  <c r="AS11" i="3"/>
  <c r="BZ11" i="3" s="1"/>
  <c r="AR11" i="3"/>
  <c r="BY11" i="3" s="1"/>
  <c r="AQ11" i="3"/>
  <c r="BX11" i="3" s="1"/>
  <c r="AP11" i="3"/>
  <c r="BW11" i="3" s="1"/>
  <c r="AO11" i="3"/>
  <c r="BV11" i="3" s="1"/>
  <c r="AN11" i="3"/>
  <c r="BU11" i="3" s="1"/>
  <c r="AM11" i="3"/>
  <c r="BT11" i="3" s="1"/>
  <c r="AL11" i="3"/>
  <c r="BS11" i="3" s="1"/>
  <c r="AF10" i="3"/>
  <c r="AE10" i="3"/>
  <c r="BL10" i="3" s="1"/>
  <c r="CS10" i="3" s="1"/>
  <c r="AB10" i="3"/>
  <c r="BI10" i="3" s="1"/>
  <c r="CP10" i="3" s="1"/>
  <c r="BH10" i="3"/>
  <c r="CO10" i="3" s="1"/>
  <c r="BG10" i="3"/>
  <c r="CN10" i="3" s="1"/>
  <c r="BF10" i="3"/>
  <c r="CM10" i="3" s="1"/>
  <c r="BD10" i="3"/>
  <c r="CK10" i="3" s="1"/>
  <c r="BC10" i="3"/>
  <c r="CJ10" i="3" s="1"/>
  <c r="BB10" i="3"/>
  <c r="CI10" i="3" s="1"/>
  <c r="BA10" i="3"/>
  <c r="CH10" i="3" s="1"/>
  <c r="AZ10" i="3"/>
  <c r="CG10" i="3" s="1"/>
  <c r="AY10" i="3"/>
  <c r="CF10" i="3" s="1"/>
  <c r="AX10" i="3"/>
  <c r="CE10" i="3" s="1"/>
  <c r="AW10" i="3"/>
  <c r="CD10" i="3" s="1"/>
  <c r="AV10" i="3"/>
  <c r="CC10" i="3" s="1"/>
  <c r="AU10" i="3"/>
  <c r="CB10" i="3" s="1"/>
  <c r="AT10" i="3"/>
  <c r="CA10" i="3" s="1"/>
  <c r="AS10" i="3"/>
  <c r="BZ10" i="3" s="1"/>
  <c r="AR10" i="3"/>
  <c r="BY10" i="3" s="1"/>
  <c r="AQ10" i="3"/>
  <c r="BX10" i="3" s="1"/>
  <c r="AP10" i="3"/>
  <c r="BW10" i="3" s="1"/>
  <c r="AO10" i="3"/>
  <c r="BV10" i="3" s="1"/>
  <c r="AN10" i="3"/>
  <c r="BU10" i="3" s="1"/>
  <c r="AM10" i="3"/>
  <c r="BT10" i="3" s="1"/>
  <c r="AF9" i="3"/>
  <c r="AE9" i="3"/>
  <c r="BL9" i="3" s="1"/>
  <c r="CS9" i="3" s="1"/>
  <c r="AB9" i="3"/>
  <c r="BI9" i="3" s="1"/>
  <c r="CP9" i="3" s="1"/>
  <c r="BH9" i="3"/>
  <c r="CO9" i="3" s="1"/>
  <c r="BF9" i="3"/>
  <c r="CM9" i="3" s="1"/>
  <c r="BD9" i="3"/>
  <c r="CK9" i="3" s="1"/>
  <c r="BC9" i="3"/>
  <c r="CJ9" i="3" s="1"/>
  <c r="BB9" i="3"/>
  <c r="CI9" i="3" s="1"/>
  <c r="BA9" i="3"/>
  <c r="CH9" i="3" s="1"/>
  <c r="AZ9" i="3"/>
  <c r="CG9" i="3" s="1"/>
  <c r="AY9" i="3"/>
  <c r="CF9" i="3" s="1"/>
  <c r="AX9" i="3"/>
  <c r="CE9" i="3" s="1"/>
  <c r="AW9" i="3"/>
  <c r="CD9" i="3" s="1"/>
  <c r="AV9" i="3"/>
  <c r="CC9" i="3" s="1"/>
  <c r="AU9" i="3"/>
  <c r="CB9" i="3" s="1"/>
  <c r="AT9" i="3"/>
  <c r="CA9" i="3" s="1"/>
  <c r="AS9" i="3"/>
  <c r="BZ9" i="3" s="1"/>
  <c r="AR9" i="3"/>
  <c r="BY9" i="3" s="1"/>
  <c r="AQ9" i="3"/>
  <c r="BX9" i="3" s="1"/>
  <c r="AP9" i="3"/>
  <c r="BW9" i="3" s="1"/>
  <c r="AO9" i="3"/>
  <c r="BV9" i="3" s="1"/>
  <c r="AN9" i="3"/>
  <c r="BU9" i="3" s="1"/>
  <c r="AM9" i="3"/>
  <c r="BT9" i="3" s="1"/>
  <c r="AL9" i="3"/>
  <c r="BS9" i="3" s="1"/>
  <c r="AF8" i="3"/>
  <c r="AE8" i="3"/>
  <c r="BL8" i="3" s="1"/>
  <c r="CS8" i="3" s="1"/>
  <c r="AB8" i="3"/>
  <c r="BI8" i="3" s="1"/>
  <c r="CP8" i="3" s="1"/>
  <c r="BH8" i="3"/>
  <c r="CO8" i="3" s="1"/>
  <c r="BG8" i="3"/>
  <c r="CN8" i="3" s="1"/>
  <c r="BD8" i="3"/>
  <c r="CK8" i="3" s="1"/>
  <c r="BC8" i="3"/>
  <c r="CJ8" i="3" s="1"/>
  <c r="BB8" i="3"/>
  <c r="CI8" i="3" s="1"/>
  <c r="BA8" i="3"/>
  <c r="CH8" i="3" s="1"/>
  <c r="AZ8" i="3"/>
  <c r="CG8" i="3" s="1"/>
  <c r="AY8" i="3"/>
  <c r="CF8" i="3" s="1"/>
  <c r="AX8" i="3"/>
  <c r="CE8" i="3" s="1"/>
  <c r="AW8" i="3"/>
  <c r="CD8" i="3" s="1"/>
  <c r="AV8" i="3"/>
  <c r="CC8" i="3" s="1"/>
  <c r="AU8" i="3"/>
  <c r="CB8" i="3" s="1"/>
  <c r="AS8" i="3"/>
  <c r="BZ8" i="3" s="1"/>
  <c r="AR8" i="3"/>
  <c r="BY8" i="3" s="1"/>
  <c r="AQ8" i="3"/>
  <c r="BX8" i="3" s="1"/>
  <c r="AP8" i="3"/>
  <c r="BW8" i="3" s="1"/>
  <c r="AO8" i="3"/>
  <c r="BV8" i="3" s="1"/>
  <c r="AN8" i="3"/>
  <c r="BU8" i="3" s="1"/>
  <c r="AM8" i="3"/>
  <c r="BT8" i="3" s="1"/>
  <c r="AL8" i="3"/>
  <c r="BS8" i="3" s="1"/>
  <c r="AF7" i="3"/>
  <c r="AE7" i="3"/>
  <c r="BL7" i="3" s="1"/>
  <c r="CS7" i="3" s="1"/>
  <c r="AD7" i="3"/>
  <c r="BK7" i="3" s="1"/>
  <c r="CR7" i="3" s="1"/>
  <c r="AB7" i="3"/>
  <c r="BI7" i="3" s="1"/>
  <c r="CP7" i="3" s="1"/>
  <c r="BG7" i="3"/>
  <c r="CN7" i="3" s="1"/>
  <c r="BD7" i="3"/>
  <c r="CK7" i="3" s="1"/>
  <c r="BC7" i="3"/>
  <c r="CJ7" i="3" s="1"/>
  <c r="BB7" i="3"/>
  <c r="CI7" i="3" s="1"/>
  <c r="BA7" i="3"/>
  <c r="CH7" i="3" s="1"/>
  <c r="AZ7" i="3"/>
  <c r="CG7" i="3" s="1"/>
  <c r="AY7" i="3"/>
  <c r="CF7" i="3" s="1"/>
  <c r="AX7" i="3"/>
  <c r="CE7" i="3" s="1"/>
  <c r="AW7" i="3"/>
  <c r="CD7" i="3" s="1"/>
  <c r="AV7" i="3"/>
  <c r="CC7" i="3" s="1"/>
  <c r="AU7" i="3"/>
  <c r="CB7" i="3" s="1"/>
  <c r="AT7" i="3"/>
  <c r="CA7" i="3" s="1"/>
  <c r="AS7" i="3"/>
  <c r="BZ7" i="3" s="1"/>
  <c r="AR7" i="3"/>
  <c r="BY7" i="3" s="1"/>
  <c r="AQ7" i="3"/>
  <c r="BX7" i="3" s="1"/>
  <c r="AP7" i="3"/>
  <c r="BW7" i="3" s="1"/>
  <c r="AO7" i="3"/>
  <c r="BV7" i="3" s="1"/>
  <c r="AN7" i="3"/>
  <c r="BU7" i="3" s="1"/>
  <c r="AM7" i="3"/>
  <c r="BT7" i="3" s="1"/>
  <c r="AL7" i="3"/>
  <c r="BS7" i="3" s="1"/>
  <c r="AF6" i="3"/>
  <c r="AE6" i="3"/>
  <c r="BL6" i="3" s="1"/>
  <c r="CS6" i="3" s="1"/>
  <c r="AB6" i="3"/>
  <c r="BI6" i="3" s="1"/>
  <c r="CP6" i="3" s="1"/>
  <c r="BD6" i="3"/>
  <c r="CK6" i="3" s="1"/>
  <c r="BC6" i="3"/>
  <c r="CJ6" i="3" s="1"/>
  <c r="BB6" i="3"/>
  <c r="CI6" i="3" s="1"/>
  <c r="BA6" i="3"/>
  <c r="CH6" i="3" s="1"/>
  <c r="AZ6" i="3"/>
  <c r="CG6" i="3" s="1"/>
  <c r="AX6" i="3"/>
  <c r="CE6" i="3" s="1"/>
  <c r="AW6" i="3"/>
  <c r="CD6" i="3" s="1"/>
  <c r="AV6" i="3"/>
  <c r="CC6" i="3" s="1"/>
  <c r="AU6" i="3"/>
  <c r="CB6" i="3" s="1"/>
  <c r="AT6" i="3"/>
  <c r="CA6" i="3" s="1"/>
  <c r="AS6" i="3"/>
  <c r="BZ6" i="3" s="1"/>
  <c r="AR6" i="3"/>
  <c r="BY6" i="3" s="1"/>
  <c r="AQ6" i="3"/>
  <c r="BX6" i="3" s="1"/>
  <c r="AP6" i="3"/>
  <c r="BW6" i="3" s="1"/>
  <c r="AO6" i="3"/>
  <c r="BV6" i="3" s="1"/>
  <c r="AN6" i="3"/>
  <c r="BU6" i="3" s="1"/>
  <c r="AM6" i="3"/>
  <c r="BT6" i="3" s="1"/>
  <c r="AL6" i="3"/>
  <c r="BS6" i="3" s="1"/>
  <c r="AF5" i="3"/>
  <c r="AE5" i="3"/>
  <c r="BL5" i="3" s="1"/>
  <c r="CS5" i="3" s="1"/>
  <c r="AD5" i="3"/>
  <c r="BK5" i="3" s="1"/>
  <c r="CR5" i="3" s="1"/>
  <c r="AC5" i="3"/>
  <c r="BJ5" i="3" s="1"/>
  <c r="CQ5" i="3" s="1"/>
  <c r="AB5" i="3"/>
  <c r="BI5" i="3" s="1"/>
  <c r="BH5" i="3"/>
  <c r="CO5" i="3" s="1"/>
  <c r="BG5" i="3"/>
  <c r="CN5" i="3" s="1"/>
  <c r="BF5" i="3"/>
  <c r="CM5" i="3" s="1"/>
  <c r="BD5" i="3"/>
  <c r="CK5" i="3" s="1"/>
  <c r="BC5" i="3"/>
  <c r="CJ5" i="3" s="1"/>
  <c r="BB5" i="3"/>
  <c r="CI5" i="3" s="1"/>
  <c r="BA5" i="3"/>
  <c r="CH5" i="3" s="1"/>
  <c r="AZ5" i="3"/>
  <c r="CG5" i="3" s="1"/>
  <c r="AY5" i="3"/>
  <c r="CF5" i="3" s="1"/>
  <c r="AX5" i="3"/>
  <c r="CE5" i="3" s="1"/>
  <c r="AW5" i="3"/>
  <c r="CD5" i="3" s="1"/>
  <c r="AV5" i="3"/>
  <c r="CC5" i="3" s="1"/>
  <c r="AU5" i="3"/>
  <c r="CB5" i="3" s="1"/>
  <c r="AT5" i="3"/>
  <c r="CA5" i="3" s="1"/>
  <c r="AS5" i="3"/>
  <c r="BZ5" i="3" s="1"/>
  <c r="AR5" i="3"/>
  <c r="BY5" i="3" s="1"/>
  <c r="AQ5" i="3"/>
  <c r="BX5" i="3" s="1"/>
  <c r="AP5" i="3"/>
  <c r="BW5" i="3" s="1"/>
  <c r="AO5" i="3"/>
  <c r="BV5" i="3" s="1"/>
  <c r="AN5" i="3"/>
  <c r="BU5" i="3" s="1"/>
  <c r="AM5" i="3"/>
  <c r="BT5" i="3" s="1"/>
  <c r="AL5" i="3"/>
  <c r="BS5" i="3" s="1"/>
  <c r="AF4" i="3"/>
  <c r="AE4" i="3"/>
  <c r="BL4" i="3" s="1"/>
  <c r="CS4" i="3" s="1"/>
  <c r="AB4" i="3"/>
  <c r="BI4" i="3" s="1"/>
  <c r="CP4" i="3" s="1"/>
  <c r="BH4" i="3"/>
  <c r="CO4" i="3" s="1"/>
  <c r="BG4" i="3"/>
  <c r="CN4" i="3" s="1"/>
  <c r="BF4" i="3"/>
  <c r="CM4" i="3" s="1"/>
  <c r="BD4" i="3"/>
  <c r="CK4" i="3" s="1"/>
  <c r="BC4" i="3"/>
  <c r="CJ4" i="3" s="1"/>
  <c r="BB4" i="3"/>
  <c r="CI4" i="3" s="1"/>
  <c r="BA4" i="3"/>
  <c r="CH4" i="3" s="1"/>
  <c r="AZ4" i="3"/>
  <c r="CG4" i="3" s="1"/>
  <c r="AY4" i="3"/>
  <c r="CF4" i="3" s="1"/>
  <c r="AX4" i="3"/>
  <c r="CE4" i="3" s="1"/>
  <c r="AW4" i="3"/>
  <c r="CD4" i="3" s="1"/>
  <c r="AV4" i="3"/>
  <c r="CC4" i="3" s="1"/>
  <c r="AU4" i="3"/>
  <c r="CB4" i="3" s="1"/>
  <c r="AT4" i="3"/>
  <c r="CA4" i="3" s="1"/>
  <c r="AS4" i="3"/>
  <c r="BZ4" i="3" s="1"/>
  <c r="AR4" i="3"/>
  <c r="BY4" i="3" s="1"/>
  <c r="AQ4" i="3"/>
  <c r="BX4" i="3" s="1"/>
  <c r="AP4" i="3"/>
  <c r="BW4" i="3" s="1"/>
  <c r="AO4" i="3"/>
  <c r="BV4" i="3" s="1"/>
  <c r="AN4" i="3"/>
  <c r="BU4" i="3" s="1"/>
  <c r="AM4" i="3"/>
  <c r="BT4" i="3" s="1"/>
  <c r="AL4" i="3"/>
  <c r="BS4" i="3" s="1"/>
  <c r="AF3" i="3"/>
  <c r="AE3" i="3"/>
  <c r="BL3" i="3" s="1"/>
  <c r="CS3" i="3" s="1"/>
  <c r="AD3" i="3"/>
  <c r="BK3" i="3" s="1"/>
  <c r="CR3" i="3" s="1"/>
  <c r="AB3" i="3"/>
  <c r="BI3" i="3" s="1"/>
  <c r="CP3" i="3" s="1"/>
  <c r="BD3" i="3"/>
  <c r="CK3" i="3" s="1"/>
  <c r="BC3" i="3"/>
  <c r="CJ3" i="3" s="1"/>
  <c r="BA3" i="3"/>
  <c r="CH3" i="3" s="1"/>
  <c r="AW3" i="3"/>
  <c r="CD3" i="3" s="1"/>
  <c r="AV3" i="3"/>
  <c r="CC3" i="3" s="1"/>
  <c r="AR3" i="3"/>
  <c r="BY3" i="3" s="1"/>
  <c r="AP3" i="3"/>
  <c r="BW3" i="3" s="1"/>
  <c r="AL3" i="3"/>
  <c r="BS3" i="3" s="1"/>
  <c r="D40" i="3" a="1"/>
  <c r="D38" i="3" a="1"/>
  <c r="D32" i="3" a="1"/>
  <c r="CQ28" i="21" l="1"/>
  <c r="CQ28" i="4"/>
  <c r="D32" i="1" a="1"/>
  <c r="BG5" i="1"/>
  <c r="CN5" i="1" s="1"/>
  <c r="BH5" i="1"/>
  <c r="CO5" i="1" s="1"/>
  <c r="BG12" i="1"/>
  <c r="CN12" i="1" s="1"/>
  <c r="BH12" i="1"/>
  <c r="CO12" i="1" s="1"/>
  <c r="AK14" i="1"/>
  <c r="AG14" i="1"/>
  <c r="BG15" i="1"/>
  <c r="CN15" i="1" s="1"/>
  <c r="BH15" i="1"/>
  <c r="CO15" i="1" s="1"/>
  <c r="BG17" i="1"/>
  <c r="CN17" i="1" s="1"/>
  <c r="BH17" i="1"/>
  <c r="CO17" i="1" s="1"/>
  <c r="AK18" i="1"/>
  <c r="AG18" i="1"/>
  <c r="BF18" i="1"/>
  <c r="CM18" i="1" s="1"/>
  <c r="BF19" i="1"/>
  <c r="CM19" i="1" s="1"/>
  <c r="BG22" i="1"/>
  <c r="CN22" i="1" s="1"/>
  <c r="BH22" i="1"/>
  <c r="CO22" i="1" s="1"/>
  <c r="AO23" i="1"/>
  <c r="AG23" i="1"/>
  <c r="AG26" i="1"/>
  <c r="AK26" i="1"/>
  <c r="AG3" i="1"/>
  <c r="AK3" i="1"/>
  <c r="AG6" i="1"/>
  <c r="AK6" i="1"/>
  <c r="AK7" i="1"/>
  <c r="BF7" i="1"/>
  <c r="CM7" i="1" s="1"/>
  <c r="AK8" i="1"/>
  <c r="AG8" i="1"/>
  <c r="AK9" i="1"/>
  <c r="BF9" i="1"/>
  <c r="CM9" i="1" s="1"/>
  <c r="BF10" i="1"/>
  <c r="CM10" i="1" s="1"/>
  <c r="AK11" i="1"/>
  <c r="BF11" i="1"/>
  <c r="CM11" i="1" s="1"/>
  <c r="AK16" i="1"/>
  <c r="BF16" i="1"/>
  <c r="CM16" i="1" s="1"/>
  <c r="AL19" i="1"/>
  <c r="AG19" i="1"/>
  <c r="AK20" i="1"/>
  <c r="BF20" i="1"/>
  <c r="CM20" i="1" s="1"/>
  <c r="BF21" i="1"/>
  <c r="CM21" i="1" s="1"/>
  <c r="AG24" i="1"/>
  <c r="AK24" i="1"/>
  <c r="AA38" i="1"/>
  <c r="BH38" i="1" s="1"/>
  <c r="V38" i="1"/>
  <c r="BC38" i="1" s="1"/>
  <c r="Q38" i="1"/>
  <c r="AX38" i="1" s="1"/>
  <c r="L38" i="1"/>
  <c r="AS38" i="1" s="1"/>
  <c r="F38" i="1"/>
  <c r="AM38" i="1" s="1"/>
  <c r="Z38" i="1"/>
  <c r="BG38" i="1" s="1"/>
  <c r="U38" i="1"/>
  <c r="BB38" i="1" s="1"/>
  <c r="P38" i="1"/>
  <c r="AW38" i="1" s="1"/>
  <c r="J38" i="1"/>
  <c r="AQ38" i="1" s="1"/>
  <c r="E38" i="1"/>
  <c r="AL38" i="1" s="1"/>
  <c r="Y38" i="1"/>
  <c r="BF38" i="1" s="1"/>
  <c r="T38" i="1"/>
  <c r="BA38" i="1" s="1"/>
  <c r="N38" i="1"/>
  <c r="AU38" i="1" s="1"/>
  <c r="I38" i="1"/>
  <c r="AP38" i="1" s="1"/>
  <c r="D38" i="1"/>
  <c r="AK38" i="1" s="1"/>
  <c r="H38" i="1"/>
  <c r="AO38" i="1" s="1"/>
  <c r="X38" i="1"/>
  <c r="BE38" i="1" s="1"/>
  <c r="R38" i="1"/>
  <c r="AY38" i="1" s="1"/>
  <c r="M38" i="1"/>
  <c r="AT38" i="1" s="1"/>
  <c r="G38" i="1"/>
  <c r="AN38" i="1" s="1"/>
  <c r="W38" i="1"/>
  <c r="BD38" i="1" s="1"/>
  <c r="K38" i="1"/>
  <c r="AR38" i="1" s="1"/>
  <c r="O38" i="1"/>
  <c r="AV38" i="1" s="1"/>
  <c r="S38" i="1"/>
  <c r="AZ38" i="1" s="1"/>
  <c r="AK4" i="1"/>
  <c r="AK5" i="1"/>
  <c r="AG5" i="1"/>
  <c r="AL10" i="1"/>
  <c r="AL13" i="1"/>
  <c r="AG13" i="1"/>
  <c r="AG15" i="1"/>
  <c r="AK15" i="1"/>
  <c r="AA39" i="1"/>
  <c r="BH39" i="1" s="1"/>
  <c r="CO39" i="1" s="1"/>
  <c r="Y39" i="1"/>
  <c r="BF39" i="1" s="1"/>
  <c r="CM39" i="1" s="1"/>
  <c r="Q39" i="1"/>
  <c r="AX39" i="1" s="1"/>
  <c r="CE39" i="1" s="1"/>
  <c r="I39" i="1"/>
  <c r="AP39" i="1" s="1"/>
  <c r="BW39" i="1" s="1"/>
  <c r="X39" i="1"/>
  <c r="BE39" i="1" s="1"/>
  <c r="CL39" i="1" s="1"/>
  <c r="P39" i="1"/>
  <c r="AW39" i="1" s="1"/>
  <c r="CD39" i="1" s="1"/>
  <c r="H39" i="1"/>
  <c r="AO39" i="1" s="1"/>
  <c r="BV39" i="1" s="1"/>
  <c r="U39" i="1"/>
  <c r="BB39" i="1" s="1"/>
  <c r="CI39" i="1" s="1"/>
  <c r="M39" i="1"/>
  <c r="AT39" i="1" s="1"/>
  <c r="CA39" i="1" s="1"/>
  <c r="E39" i="1"/>
  <c r="AL39" i="1" s="1"/>
  <c r="BS39" i="1" s="1"/>
  <c r="D39" i="1"/>
  <c r="AK39" i="1" s="1"/>
  <c r="BR39" i="1" s="1"/>
  <c r="T39" i="1"/>
  <c r="BA39" i="1" s="1"/>
  <c r="CH39" i="1" s="1"/>
  <c r="L39" i="1"/>
  <c r="AS39" i="1" s="1"/>
  <c r="BZ39" i="1" s="1"/>
  <c r="R39" i="1"/>
  <c r="AY39" i="1" s="1"/>
  <c r="CF39" i="1" s="1"/>
  <c r="K39" i="1"/>
  <c r="AR39" i="1" s="1"/>
  <c r="BY39" i="1" s="1"/>
  <c r="F39" i="1"/>
  <c r="AM39" i="1" s="1"/>
  <c r="BT39" i="1" s="1"/>
  <c r="V39" i="1"/>
  <c r="BC39" i="1" s="1"/>
  <c r="CJ39" i="1" s="1"/>
  <c r="O39" i="1"/>
  <c r="AV39" i="1" s="1"/>
  <c r="CC39" i="1" s="1"/>
  <c r="G39" i="1"/>
  <c r="AN39" i="1" s="1"/>
  <c r="BU39" i="1" s="1"/>
  <c r="J39" i="1"/>
  <c r="AQ39" i="1" s="1"/>
  <c r="BX39" i="1" s="1"/>
  <c r="Z39" i="1"/>
  <c r="BG39" i="1" s="1"/>
  <c r="CN39" i="1" s="1"/>
  <c r="S39" i="1"/>
  <c r="AZ39" i="1" s="1"/>
  <c r="CG39" i="1" s="1"/>
  <c r="W39" i="1"/>
  <c r="BD39" i="1" s="1"/>
  <c r="CK39" i="1" s="1"/>
  <c r="N39" i="1"/>
  <c r="AU39" i="1" s="1"/>
  <c r="CB39" i="1" s="1"/>
  <c r="AA40" i="1"/>
  <c r="BH40" i="1" s="1"/>
  <c r="CO40" i="1" s="1"/>
  <c r="L40" i="1"/>
  <c r="AS40" i="1" s="1"/>
  <c r="BZ40" i="1" s="1"/>
  <c r="X40" i="1"/>
  <c r="BE40" i="1" s="1"/>
  <c r="CL40" i="1" s="1"/>
  <c r="H40" i="1"/>
  <c r="AO40" i="1" s="1"/>
  <c r="BV40" i="1" s="1"/>
  <c r="T40" i="1"/>
  <c r="BA40" i="1" s="1"/>
  <c r="CH40" i="1" s="1"/>
  <c r="D40" i="1"/>
  <c r="AK40" i="1" s="1"/>
  <c r="BR40" i="1" s="1"/>
  <c r="P40" i="1"/>
  <c r="AW40" i="1" s="1"/>
  <c r="CD40" i="1" s="1"/>
  <c r="I40" i="1"/>
  <c r="AP40" i="1" s="1"/>
  <c r="BW40" i="1" s="1"/>
  <c r="Y40" i="1"/>
  <c r="BF40" i="1" s="1"/>
  <c r="CM40" i="1" s="1"/>
  <c r="F40" i="1"/>
  <c r="AM40" i="1" s="1"/>
  <c r="V40" i="1"/>
  <c r="BC40" i="1" s="1"/>
  <c r="CJ40" i="1" s="1"/>
  <c r="K40" i="1"/>
  <c r="AR40" i="1" s="1"/>
  <c r="BY40" i="1" s="1"/>
  <c r="E40" i="1"/>
  <c r="AL40" i="1" s="1"/>
  <c r="BS40" i="1" s="1"/>
  <c r="R40" i="1"/>
  <c r="AY40" i="1" s="1"/>
  <c r="CF40" i="1" s="1"/>
  <c r="G40" i="1"/>
  <c r="AN40" i="1" s="1"/>
  <c r="BU40" i="1" s="1"/>
  <c r="M40" i="1"/>
  <c r="AT40" i="1" s="1"/>
  <c r="CA40" i="1" s="1"/>
  <c r="J40" i="1"/>
  <c r="AQ40" i="1" s="1"/>
  <c r="BX40" i="1" s="1"/>
  <c r="Z40" i="1"/>
  <c r="BG40" i="1" s="1"/>
  <c r="CN40" i="1" s="1"/>
  <c r="O40" i="1"/>
  <c r="AV40" i="1" s="1"/>
  <c r="CC40" i="1" s="1"/>
  <c r="Q40" i="1"/>
  <c r="AX40" i="1" s="1"/>
  <c r="CE40" i="1" s="1"/>
  <c r="N40" i="1"/>
  <c r="AU40" i="1" s="1"/>
  <c r="CB40" i="1" s="1"/>
  <c r="S40" i="1"/>
  <c r="AZ40" i="1" s="1"/>
  <c r="CG40" i="1" s="1"/>
  <c r="U40" i="1"/>
  <c r="BB40" i="1" s="1"/>
  <c r="CI40" i="1" s="1"/>
  <c r="W40" i="1"/>
  <c r="BD40" i="1" s="1"/>
  <c r="CK40" i="1" s="1"/>
  <c r="BG4" i="1"/>
  <c r="CN4" i="1" s="1"/>
  <c r="BH4" i="1"/>
  <c r="CO4" i="1" s="1"/>
  <c r="BG7" i="1"/>
  <c r="CN7" i="1" s="1"/>
  <c r="BH9" i="1"/>
  <c r="CO9" i="1" s="1"/>
  <c r="BG10" i="1"/>
  <c r="CN10" i="1" s="1"/>
  <c r="BH10" i="1"/>
  <c r="CO10" i="1" s="1"/>
  <c r="BG11" i="1"/>
  <c r="CN11" i="1" s="1"/>
  <c r="BH11" i="1"/>
  <c r="CO11" i="1" s="1"/>
  <c r="AK12" i="1"/>
  <c r="AG12" i="1"/>
  <c r="BG16" i="1"/>
  <c r="CN16" i="1" s="1"/>
  <c r="BH16" i="1"/>
  <c r="CO16" i="1" s="1"/>
  <c r="AL17" i="1"/>
  <c r="AG17" i="1"/>
  <c r="BG20" i="1"/>
  <c r="CN20" i="1" s="1"/>
  <c r="BH20" i="1"/>
  <c r="CO20" i="1" s="1"/>
  <c r="BG21" i="1"/>
  <c r="CN21" i="1" s="1"/>
  <c r="BH21" i="1"/>
  <c r="CO21" i="1" s="1"/>
  <c r="AK22" i="1"/>
  <c r="AG22" i="1"/>
  <c r="AK25" i="1"/>
  <c r="AG25" i="1"/>
  <c r="AA38" i="5"/>
  <c r="BH38" i="5" s="1"/>
  <c r="U38" i="5"/>
  <c r="BB38" i="5" s="1"/>
  <c r="M38" i="5"/>
  <c r="AT38" i="5" s="1"/>
  <c r="E38" i="5"/>
  <c r="AL38" i="5" s="1"/>
  <c r="T38" i="5"/>
  <c r="BA38" i="5" s="1"/>
  <c r="L38" i="5"/>
  <c r="AS38" i="5" s="1"/>
  <c r="D38" i="5"/>
  <c r="AK38" i="5" s="1"/>
  <c r="Y38" i="5"/>
  <c r="BF38" i="5" s="1"/>
  <c r="Q38" i="5"/>
  <c r="AX38" i="5" s="1"/>
  <c r="I38" i="5"/>
  <c r="AP38" i="5" s="1"/>
  <c r="H38" i="5"/>
  <c r="AO38" i="5" s="1"/>
  <c r="P38" i="5"/>
  <c r="AW38" i="5" s="1"/>
  <c r="X38" i="5"/>
  <c r="BE38" i="5" s="1"/>
  <c r="J38" i="5"/>
  <c r="AQ38" i="5" s="1"/>
  <c r="Z38" i="5"/>
  <c r="BG38" i="5" s="1"/>
  <c r="S38" i="5"/>
  <c r="AZ38" i="5" s="1"/>
  <c r="N38" i="5"/>
  <c r="AU38" i="5" s="1"/>
  <c r="G38" i="5"/>
  <c r="AN38" i="5" s="1"/>
  <c r="W38" i="5"/>
  <c r="BD38" i="5" s="1"/>
  <c r="R38" i="5"/>
  <c r="AY38" i="5" s="1"/>
  <c r="K38" i="5"/>
  <c r="AR38" i="5" s="1"/>
  <c r="F38" i="5"/>
  <c r="AM38" i="5" s="1"/>
  <c r="V38" i="5"/>
  <c r="BC38" i="5" s="1"/>
  <c r="O38" i="5"/>
  <c r="AV38" i="5" s="1"/>
  <c r="BG3" i="5"/>
  <c r="AK4" i="5"/>
  <c r="AG4" i="5"/>
  <c r="AK5" i="5"/>
  <c r="AG5" i="5"/>
  <c r="AL10" i="5"/>
  <c r="AL13" i="5"/>
  <c r="BG14" i="5"/>
  <c r="BH14" i="5"/>
  <c r="AK15" i="5"/>
  <c r="AG15" i="5"/>
  <c r="AA39" i="5"/>
  <c r="BH39" i="5" s="1"/>
  <c r="CO39" i="5" s="1"/>
  <c r="T39" i="5"/>
  <c r="BA39" i="5" s="1"/>
  <c r="CH39" i="5" s="1"/>
  <c r="D39" i="5"/>
  <c r="AK39" i="5" s="1"/>
  <c r="BR39" i="5" s="1"/>
  <c r="P39" i="5"/>
  <c r="AW39" i="5" s="1"/>
  <c r="CD39" i="5" s="1"/>
  <c r="L39" i="5"/>
  <c r="AS39" i="5" s="1"/>
  <c r="BZ39" i="5" s="1"/>
  <c r="X39" i="5"/>
  <c r="BE39" i="5" s="1"/>
  <c r="CL39" i="5" s="1"/>
  <c r="H39" i="5"/>
  <c r="AO39" i="5" s="1"/>
  <c r="BV39" i="5" s="1"/>
  <c r="Q39" i="5"/>
  <c r="AX39" i="5" s="1"/>
  <c r="CE39" i="5" s="1"/>
  <c r="N39" i="5"/>
  <c r="AU39" i="5" s="1"/>
  <c r="CB39" i="5" s="1"/>
  <c r="O39" i="5"/>
  <c r="AV39" i="5" s="1"/>
  <c r="CC39" i="5" s="1"/>
  <c r="E39" i="5"/>
  <c r="AL39" i="5" s="1"/>
  <c r="BS39" i="5" s="1"/>
  <c r="U39" i="5"/>
  <c r="BB39" i="5" s="1"/>
  <c r="CI39" i="5" s="1"/>
  <c r="R39" i="5"/>
  <c r="AY39" i="5" s="1"/>
  <c r="CF39" i="5" s="1"/>
  <c r="S39" i="5"/>
  <c r="AZ39" i="5" s="1"/>
  <c r="CG39" i="5" s="1"/>
  <c r="I39" i="5"/>
  <c r="AP39" i="5" s="1"/>
  <c r="BW39" i="5" s="1"/>
  <c r="Y39" i="5"/>
  <c r="BF39" i="5" s="1"/>
  <c r="CM39" i="5" s="1"/>
  <c r="F39" i="5"/>
  <c r="AM39" i="5" s="1"/>
  <c r="BT39" i="5" s="1"/>
  <c r="V39" i="5"/>
  <c r="BC39" i="5" s="1"/>
  <c r="CJ39" i="5" s="1"/>
  <c r="G39" i="5"/>
  <c r="AN39" i="5" s="1"/>
  <c r="BU39" i="5" s="1"/>
  <c r="W39" i="5"/>
  <c r="BD39" i="5" s="1"/>
  <c r="CK39" i="5" s="1"/>
  <c r="M39" i="5"/>
  <c r="AT39" i="5" s="1"/>
  <c r="CA39" i="5" s="1"/>
  <c r="J39" i="5"/>
  <c r="AQ39" i="5" s="1"/>
  <c r="BX39" i="5" s="1"/>
  <c r="K39" i="5"/>
  <c r="AR39" i="5" s="1"/>
  <c r="BY39" i="5" s="1"/>
  <c r="Z39" i="5"/>
  <c r="BG39" i="5" s="1"/>
  <c r="CN39" i="5" s="1"/>
  <c r="K40" i="5"/>
  <c r="AR40" i="5" s="1"/>
  <c r="BY40" i="5" s="1"/>
  <c r="AA40" i="5"/>
  <c r="BH40" i="5" s="1"/>
  <c r="CO40" i="5" s="1"/>
  <c r="G40" i="5"/>
  <c r="AN40" i="5" s="1"/>
  <c r="BU40" i="5" s="1"/>
  <c r="W40" i="5"/>
  <c r="BD40" i="5" s="1"/>
  <c r="CK40" i="5" s="1"/>
  <c r="O40" i="5"/>
  <c r="AV40" i="5" s="1"/>
  <c r="CC40" i="5" s="1"/>
  <c r="R40" i="5"/>
  <c r="AY40" i="5" s="1"/>
  <c r="CF40" i="5" s="1"/>
  <c r="Y40" i="5"/>
  <c r="BF40" i="5" s="1"/>
  <c r="CM40" i="5" s="1"/>
  <c r="I40" i="5"/>
  <c r="AP40" i="5" s="1"/>
  <c r="BW40" i="5" s="1"/>
  <c r="P40" i="5"/>
  <c r="AW40" i="5" s="1"/>
  <c r="CD40" i="5" s="1"/>
  <c r="S40" i="5"/>
  <c r="AZ40" i="5" s="1"/>
  <c r="CG40" i="5" s="1"/>
  <c r="N40" i="5"/>
  <c r="AU40" i="5" s="1"/>
  <c r="CB40" i="5" s="1"/>
  <c r="U40" i="5"/>
  <c r="BB40" i="5" s="1"/>
  <c r="CI40" i="5" s="1"/>
  <c r="E40" i="5"/>
  <c r="AL40" i="5" s="1"/>
  <c r="BS40" i="5" s="1"/>
  <c r="L40" i="5"/>
  <c r="AS40" i="5" s="1"/>
  <c r="BZ40" i="5" s="1"/>
  <c r="Z40" i="5"/>
  <c r="BG40" i="5" s="1"/>
  <c r="CN40" i="5" s="1"/>
  <c r="J40" i="5"/>
  <c r="AQ40" i="5" s="1"/>
  <c r="BX40" i="5" s="1"/>
  <c r="Q40" i="5"/>
  <c r="AX40" i="5" s="1"/>
  <c r="CE40" i="5" s="1"/>
  <c r="X40" i="5"/>
  <c r="BE40" i="5" s="1"/>
  <c r="CL40" i="5" s="1"/>
  <c r="H40" i="5"/>
  <c r="AO40" i="5" s="1"/>
  <c r="BV40" i="5" s="1"/>
  <c r="M40" i="5"/>
  <c r="AT40" i="5" s="1"/>
  <c r="CA40" i="5" s="1"/>
  <c r="F40" i="5"/>
  <c r="AM40" i="5" s="1"/>
  <c r="T40" i="5"/>
  <c r="BA40" i="5" s="1"/>
  <c r="CH40" i="5" s="1"/>
  <c r="V40" i="5"/>
  <c r="BC40" i="5" s="1"/>
  <c r="CJ40" i="5" s="1"/>
  <c r="D40" i="5"/>
  <c r="AK40" i="5" s="1"/>
  <c r="BR40" i="5" s="1"/>
  <c r="BG7" i="5"/>
  <c r="BH9" i="5"/>
  <c r="BG10" i="5"/>
  <c r="BH10" i="5"/>
  <c r="BG11" i="5"/>
  <c r="BH11" i="5"/>
  <c r="AK12" i="5"/>
  <c r="AG12" i="5"/>
  <c r="BF13" i="5"/>
  <c r="BH16" i="5"/>
  <c r="AL17" i="5"/>
  <c r="BH20" i="5"/>
  <c r="BG21" i="5"/>
  <c r="BH21" i="5"/>
  <c r="AK22" i="5"/>
  <c r="AK25" i="5"/>
  <c r="AA32" i="5"/>
  <c r="BH32" i="5" s="1"/>
  <c r="CO32" i="5" s="1"/>
  <c r="U32" i="5"/>
  <c r="BB32" i="5" s="1"/>
  <c r="CI32" i="5" s="1"/>
  <c r="M32" i="5"/>
  <c r="AT32" i="5" s="1"/>
  <c r="CA32" i="5" s="1"/>
  <c r="E32" i="5"/>
  <c r="AL32" i="5" s="1"/>
  <c r="BS32" i="5" s="1"/>
  <c r="T32" i="5"/>
  <c r="BA32" i="5" s="1"/>
  <c r="CH32" i="5" s="1"/>
  <c r="L32" i="5"/>
  <c r="AS32" i="5" s="1"/>
  <c r="BZ32" i="5" s="1"/>
  <c r="D32" i="5"/>
  <c r="AK32" i="5" s="1"/>
  <c r="BR32" i="5" s="1"/>
  <c r="Y32" i="5"/>
  <c r="BF32" i="5" s="1"/>
  <c r="CM32" i="5" s="1"/>
  <c r="Q32" i="5"/>
  <c r="AX32" i="5" s="1"/>
  <c r="CE32" i="5" s="1"/>
  <c r="I32" i="5"/>
  <c r="AP32" i="5" s="1"/>
  <c r="BW32" i="5" s="1"/>
  <c r="H32" i="5"/>
  <c r="AO32" i="5" s="1"/>
  <c r="BV32" i="5" s="1"/>
  <c r="P32" i="5"/>
  <c r="AW32" i="5" s="1"/>
  <c r="CD32" i="5" s="1"/>
  <c r="X32" i="5"/>
  <c r="BE32" i="5" s="1"/>
  <c r="CL32" i="5" s="1"/>
  <c r="R32" i="5"/>
  <c r="AY32" i="5" s="1"/>
  <c r="CF32" i="5" s="1"/>
  <c r="G32" i="5"/>
  <c r="AN32" i="5" s="1"/>
  <c r="BU32" i="5" s="1"/>
  <c r="W32" i="5"/>
  <c r="BD32" i="5" s="1"/>
  <c r="CK32" i="5" s="1"/>
  <c r="F32" i="5"/>
  <c r="AM32" i="5" s="1"/>
  <c r="BT32" i="5" s="1"/>
  <c r="V32" i="5"/>
  <c r="BC32" i="5" s="1"/>
  <c r="CJ32" i="5" s="1"/>
  <c r="K32" i="5"/>
  <c r="AR32" i="5" s="1"/>
  <c r="BY32" i="5" s="1"/>
  <c r="J32" i="5"/>
  <c r="AQ32" i="5" s="1"/>
  <c r="BX32" i="5" s="1"/>
  <c r="Z32" i="5"/>
  <c r="BG32" i="5" s="1"/>
  <c r="CN32" i="5" s="1"/>
  <c r="O32" i="5"/>
  <c r="AV32" i="5" s="1"/>
  <c r="CC32" i="5" s="1"/>
  <c r="S32" i="5"/>
  <c r="AZ32" i="5" s="1"/>
  <c r="CG32" i="5" s="1"/>
  <c r="N32" i="5"/>
  <c r="AU32" i="5" s="1"/>
  <c r="CB32" i="5" s="1"/>
  <c r="AK14" i="5"/>
  <c r="BH17" i="5"/>
  <c r="AK18" i="5"/>
  <c r="AG18" i="5"/>
  <c r="BG22" i="5"/>
  <c r="BH22" i="5"/>
  <c r="AO23" i="5"/>
  <c r="AG23" i="5"/>
  <c r="AK26" i="5"/>
  <c r="AG26" i="5"/>
  <c r="AK3" i="5"/>
  <c r="AG3" i="5"/>
  <c r="AK6" i="5"/>
  <c r="AG6" i="5"/>
  <c r="AK7" i="5"/>
  <c r="AG7" i="5"/>
  <c r="AK8" i="5"/>
  <c r="AG8" i="5"/>
  <c r="AK9" i="5"/>
  <c r="AG9" i="5"/>
  <c r="AK11" i="5"/>
  <c r="AG11" i="5"/>
  <c r="AK16" i="5"/>
  <c r="AG16" i="5"/>
  <c r="AL19" i="5"/>
  <c r="AG19" i="5"/>
  <c r="AG20" i="5"/>
  <c r="AK20" i="5"/>
  <c r="BF21" i="5"/>
  <c r="AK24" i="5"/>
  <c r="AG24" i="5"/>
  <c r="BG25" i="5"/>
  <c r="T38" i="4"/>
  <c r="BA38" i="4" s="1"/>
  <c r="L38" i="4"/>
  <c r="AS38" i="4" s="1"/>
  <c r="D38" i="4"/>
  <c r="AK38" i="4" s="1"/>
  <c r="N38" i="4"/>
  <c r="AU38" i="4" s="1"/>
  <c r="U38" i="4"/>
  <c r="BB38" i="4" s="1"/>
  <c r="E38" i="4"/>
  <c r="AL38" i="4" s="1"/>
  <c r="W38" i="4"/>
  <c r="BD38" i="4" s="1"/>
  <c r="X38" i="4"/>
  <c r="BE38" i="4" s="1"/>
  <c r="Z38" i="4"/>
  <c r="BG38" i="4" s="1"/>
  <c r="J38" i="4"/>
  <c r="AQ38" i="4" s="1"/>
  <c r="Q38" i="4"/>
  <c r="AX38" i="4" s="1"/>
  <c r="K38" i="4"/>
  <c r="AR38" i="4" s="1"/>
  <c r="V38" i="4"/>
  <c r="BC38" i="4" s="1"/>
  <c r="F38" i="4"/>
  <c r="AM38" i="4" s="1"/>
  <c r="M38" i="4"/>
  <c r="AT38" i="4" s="1"/>
  <c r="S38" i="4"/>
  <c r="AZ38" i="4" s="1"/>
  <c r="G38" i="4"/>
  <c r="AN38" i="4" s="1"/>
  <c r="H38" i="4"/>
  <c r="AO38" i="4" s="1"/>
  <c r="R38" i="4"/>
  <c r="AY38" i="4" s="1"/>
  <c r="Y38" i="4"/>
  <c r="BF38" i="4" s="1"/>
  <c r="I38" i="4"/>
  <c r="AP38" i="4" s="1"/>
  <c r="AA38" i="4"/>
  <c r="BH38" i="4" s="1"/>
  <c r="O38" i="4"/>
  <c r="AV38" i="4" s="1"/>
  <c r="P38" i="4"/>
  <c r="AW38" i="4" s="1"/>
  <c r="AK4" i="4"/>
  <c r="AK5" i="4"/>
  <c r="AG5" i="4"/>
  <c r="BG8" i="4"/>
  <c r="BH8" i="4"/>
  <c r="AL10" i="4"/>
  <c r="AL13" i="4"/>
  <c r="BH14" i="4"/>
  <c r="AK15" i="4"/>
  <c r="AG15" i="4"/>
  <c r="Z39" i="4"/>
  <c r="BG39" i="4" s="1"/>
  <c r="CN39" i="4" s="1"/>
  <c r="J39" i="4"/>
  <c r="AQ39" i="4" s="1"/>
  <c r="BX39" i="4" s="1"/>
  <c r="Q39" i="4"/>
  <c r="AX39" i="4" s="1"/>
  <c r="CE39" i="4" s="1"/>
  <c r="X39" i="4"/>
  <c r="BE39" i="4" s="1"/>
  <c r="CL39" i="4" s="1"/>
  <c r="H39" i="4"/>
  <c r="AO39" i="4" s="1"/>
  <c r="BV39" i="4" s="1"/>
  <c r="AA39" i="4"/>
  <c r="BH39" i="4" s="1"/>
  <c r="CO39" i="4" s="1"/>
  <c r="R39" i="4"/>
  <c r="AY39" i="4" s="1"/>
  <c r="CF39" i="4" s="1"/>
  <c r="M39" i="4"/>
  <c r="AT39" i="4" s="1"/>
  <c r="CA39" i="4" s="1"/>
  <c r="T39" i="4"/>
  <c r="BA39" i="4" s="1"/>
  <c r="CH39" i="4" s="1"/>
  <c r="D39" i="4"/>
  <c r="AK39" i="4" s="1"/>
  <c r="BR39" i="4" s="1"/>
  <c r="F39" i="4"/>
  <c r="AM39" i="4" s="1"/>
  <c r="BT39" i="4" s="1"/>
  <c r="G39" i="4"/>
  <c r="AN39" i="4" s="1"/>
  <c r="BU39" i="4" s="1"/>
  <c r="Y39" i="4"/>
  <c r="BF39" i="4" s="1"/>
  <c r="CM39" i="4" s="1"/>
  <c r="I39" i="4"/>
  <c r="AP39" i="4" s="1"/>
  <c r="BW39" i="4" s="1"/>
  <c r="P39" i="4"/>
  <c r="AW39" i="4" s="1"/>
  <c r="CD39" i="4" s="1"/>
  <c r="K39" i="4"/>
  <c r="AR39" i="4" s="1"/>
  <c r="BY39" i="4" s="1"/>
  <c r="N39" i="4"/>
  <c r="AU39" i="4" s="1"/>
  <c r="CB39" i="4" s="1"/>
  <c r="O39" i="4"/>
  <c r="AV39" i="4" s="1"/>
  <c r="CC39" i="4" s="1"/>
  <c r="U39" i="4"/>
  <c r="BB39" i="4" s="1"/>
  <c r="CI39" i="4" s="1"/>
  <c r="E39" i="4"/>
  <c r="AL39" i="4" s="1"/>
  <c r="BS39" i="4" s="1"/>
  <c r="L39" i="4"/>
  <c r="AS39" i="4" s="1"/>
  <c r="BZ39" i="4" s="1"/>
  <c r="S39" i="4"/>
  <c r="AZ39" i="4" s="1"/>
  <c r="CG39" i="4" s="1"/>
  <c r="V39" i="4"/>
  <c r="BC39" i="4" s="1"/>
  <c r="CJ39" i="4" s="1"/>
  <c r="W39" i="4"/>
  <c r="BD39" i="4" s="1"/>
  <c r="CK39" i="4" s="1"/>
  <c r="X40" i="4"/>
  <c r="BE40" i="4" s="1"/>
  <c r="CL40" i="4" s="1"/>
  <c r="V40" i="4"/>
  <c r="BC40" i="4" s="1"/>
  <c r="CJ40" i="4" s="1"/>
  <c r="N40" i="4"/>
  <c r="AU40" i="4" s="1"/>
  <c r="CB40" i="4" s="1"/>
  <c r="F40" i="4"/>
  <c r="AM40" i="4" s="1"/>
  <c r="U40" i="4"/>
  <c r="BB40" i="4" s="1"/>
  <c r="CI40" i="4" s="1"/>
  <c r="M40" i="4"/>
  <c r="AT40" i="4" s="1"/>
  <c r="CA40" i="4" s="1"/>
  <c r="E40" i="4"/>
  <c r="AL40" i="4" s="1"/>
  <c r="BS40" i="4" s="1"/>
  <c r="Z40" i="4"/>
  <c r="BG40" i="4" s="1"/>
  <c r="CN40" i="4" s="1"/>
  <c r="R40" i="4"/>
  <c r="AY40" i="4" s="1"/>
  <c r="CF40" i="4" s="1"/>
  <c r="J40" i="4"/>
  <c r="AQ40" i="4" s="1"/>
  <c r="BX40" i="4" s="1"/>
  <c r="Y40" i="4"/>
  <c r="BF40" i="4" s="1"/>
  <c r="CM40" i="4" s="1"/>
  <c r="Q40" i="4"/>
  <c r="AX40" i="4" s="1"/>
  <c r="CE40" i="4" s="1"/>
  <c r="I40" i="4"/>
  <c r="AP40" i="4" s="1"/>
  <c r="BW40" i="4" s="1"/>
  <c r="O40" i="4"/>
  <c r="AV40" i="4" s="1"/>
  <c r="CC40" i="4" s="1"/>
  <c r="P40" i="4"/>
  <c r="AW40" i="4" s="1"/>
  <c r="CD40" i="4" s="1"/>
  <c r="S40" i="4"/>
  <c r="AZ40" i="4" s="1"/>
  <c r="CG40" i="4" s="1"/>
  <c r="D40" i="4"/>
  <c r="AK40" i="4" s="1"/>
  <c r="BR40" i="4" s="1"/>
  <c r="T40" i="4"/>
  <c r="BA40" i="4" s="1"/>
  <c r="CH40" i="4" s="1"/>
  <c r="G40" i="4"/>
  <c r="AN40" i="4" s="1"/>
  <c r="BU40" i="4" s="1"/>
  <c r="W40" i="4"/>
  <c r="BD40" i="4" s="1"/>
  <c r="CK40" i="4" s="1"/>
  <c r="H40" i="4"/>
  <c r="AO40" i="4" s="1"/>
  <c r="BV40" i="4" s="1"/>
  <c r="K40" i="4"/>
  <c r="AR40" i="4" s="1"/>
  <c r="BY40" i="4" s="1"/>
  <c r="AA40" i="4"/>
  <c r="BH40" i="4" s="1"/>
  <c r="CO40" i="4" s="1"/>
  <c r="L40" i="4"/>
  <c r="AS40" i="4" s="1"/>
  <c r="BZ40" i="4" s="1"/>
  <c r="BG4" i="4"/>
  <c r="BH4" i="4"/>
  <c r="BG7" i="4"/>
  <c r="BH9" i="4"/>
  <c r="BG10" i="4"/>
  <c r="BH10" i="4"/>
  <c r="BG11" i="4"/>
  <c r="BH11" i="4"/>
  <c r="AK12" i="4"/>
  <c r="AG12" i="4"/>
  <c r="BF13" i="4"/>
  <c r="BG16" i="4"/>
  <c r="BH16" i="4"/>
  <c r="AL17" i="4"/>
  <c r="BG20" i="4"/>
  <c r="BH20" i="4"/>
  <c r="BG21" i="4"/>
  <c r="BH21" i="4"/>
  <c r="AK22" i="4"/>
  <c r="AK25" i="4"/>
  <c r="AG25" i="4"/>
  <c r="Z32" i="4"/>
  <c r="BG32" i="4" s="1"/>
  <c r="CN32" i="4" s="1"/>
  <c r="T32" i="4"/>
  <c r="BA32" i="4" s="1"/>
  <c r="CH32" i="4" s="1"/>
  <c r="D32" i="4"/>
  <c r="AK32" i="4" s="1"/>
  <c r="BR32" i="4" s="1"/>
  <c r="P32" i="4"/>
  <c r="AW32" i="4" s="1"/>
  <c r="CD32" i="4" s="1"/>
  <c r="L32" i="4"/>
  <c r="AS32" i="4" s="1"/>
  <c r="BZ32" i="4" s="1"/>
  <c r="X32" i="4"/>
  <c r="BE32" i="4" s="1"/>
  <c r="CL32" i="4" s="1"/>
  <c r="H32" i="4"/>
  <c r="AO32" i="4" s="1"/>
  <c r="BV32" i="4" s="1"/>
  <c r="K32" i="4"/>
  <c r="AR32" i="4" s="1"/>
  <c r="BY32" i="4" s="1"/>
  <c r="AA32" i="4"/>
  <c r="BH32" i="4" s="1"/>
  <c r="CO32" i="4" s="1"/>
  <c r="E32" i="4"/>
  <c r="AL32" i="4" s="1"/>
  <c r="BS32" i="4" s="1"/>
  <c r="U32" i="4"/>
  <c r="BB32" i="4" s="1"/>
  <c r="CI32" i="4" s="1"/>
  <c r="R32" i="4"/>
  <c r="AY32" i="4" s="1"/>
  <c r="CF32" i="4" s="1"/>
  <c r="O32" i="4"/>
  <c r="AV32" i="4" s="1"/>
  <c r="CC32" i="4" s="1"/>
  <c r="I32" i="4"/>
  <c r="AP32" i="4" s="1"/>
  <c r="BW32" i="4" s="1"/>
  <c r="Y32" i="4"/>
  <c r="BF32" i="4" s="1"/>
  <c r="CM32" i="4" s="1"/>
  <c r="F32" i="4"/>
  <c r="AM32" i="4" s="1"/>
  <c r="BT32" i="4" s="1"/>
  <c r="V32" i="4"/>
  <c r="BC32" i="4" s="1"/>
  <c r="CJ32" i="4" s="1"/>
  <c r="S32" i="4"/>
  <c r="AZ32" i="4" s="1"/>
  <c r="CG32" i="4" s="1"/>
  <c r="M32" i="4"/>
  <c r="AT32" i="4" s="1"/>
  <c r="CA32" i="4" s="1"/>
  <c r="J32" i="4"/>
  <c r="AQ32" i="4" s="1"/>
  <c r="BX32" i="4" s="1"/>
  <c r="G32" i="4"/>
  <c r="AN32" i="4" s="1"/>
  <c r="BU32" i="4" s="1"/>
  <c r="W32" i="4"/>
  <c r="BD32" i="4" s="1"/>
  <c r="CK32" i="4" s="1"/>
  <c r="Q32" i="4"/>
  <c r="AX32" i="4" s="1"/>
  <c r="CE32" i="4" s="1"/>
  <c r="N32" i="4"/>
  <c r="AU32" i="4" s="1"/>
  <c r="CB32" i="4" s="1"/>
  <c r="AK14" i="4"/>
  <c r="AG14" i="4"/>
  <c r="BH17" i="4"/>
  <c r="AK18" i="4"/>
  <c r="AG18" i="4"/>
  <c r="BG22" i="4"/>
  <c r="BH22" i="4"/>
  <c r="AO23" i="4"/>
  <c r="AG23" i="4"/>
  <c r="AK26" i="4"/>
  <c r="AG26" i="4"/>
  <c r="AK3" i="4"/>
  <c r="AG3" i="4"/>
  <c r="AK6" i="4"/>
  <c r="AG6" i="4"/>
  <c r="AK7" i="4"/>
  <c r="BF7" i="4"/>
  <c r="AK8" i="4"/>
  <c r="AK9" i="4"/>
  <c r="BF9" i="4"/>
  <c r="BF10" i="4"/>
  <c r="AK11" i="4"/>
  <c r="BF11" i="4"/>
  <c r="AK16" i="4"/>
  <c r="BF16" i="4"/>
  <c r="AL19" i="4"/>
  <c r="AG19" i="4"/>
  <c r="AK20" i="4"/>
  <c r="BF20" i="4"/>
  <c r="BF21" i="4"/>
  <c r="AK24" i="4"/>
  <c r="AG24" i="4"/>
  <c r="AK3" i="3"/>
  <c r="AK6" i="3"/>
  <c r="AG6" i="3"/>
  <c r="AK7" i="3"/>
  <c r="BF7" i="3"/>
  <c r="CM7" i="3" s="1"/>
  <c r="AK8" i="3"/>
  <c r="AG8" i="3"/>
  <c r="AK9" i="3"/>
  <c r="AG9" i="3"/>
  <c r="AK11" i="3"/>
  <c r="AG11" i="3"/>
  <c r="AK16" i="3"/>
  <c r="AG16" i="3"/>
  <c r="BF16" i="3"/>
  <c r="CM16" i="3" s="1"/>
  <c r="AL19" i="3"/>
  <c r="AG19" i="3"/>
  <c r="AK20" i="3"/>
  <c r="BF21" i="3"/>
  <c r="CM21" i="3" s="1"/>
  <c r="AK24" i="3"/>
  <c r="AG24" i="3"/>
  <c r="BG25" i="3"/>
  <c r="CN25" i="3" s="1"/>
  <c r="X38" i="3"/>
  <c r="BE38" i="3" s="1"/>
  <c r="W38" i="3"/>
  <c r="BD38" i="3" s="1"/>
  <c r="R38" i="3"/>
  <c r="AY38" i="3" s="1"/>
  <c r="M38" i="3"/>
  <c r="AT38" i="3" s="1"/>
  <c r="G38" i="3"/>
  <c r="AN38" i="3" s="1"/>
  <c r="D38" i="3"/>
  <c r="AK38" i="3" s="1"/>
  <c r="AA38" i="3"/>
  <c r="BH38" i="3" s="1"/>
  <c r="V38" i="3"/>
  <c r="BC38" i="3" s="1"/>
  <c r="Q38" i="3"/>
  <c r="AX38" i="3" s="1"/>
  <c r="K38" i="3"/>
  <c r="AR38" i="3" s="1"/>
  <c r="F38" i="3"/>
  <c r="AM38" i="3" s="1"/>
  <c r="Z38" i="3"/>
  <c r="BG38" i="3" s="1"/>
  <c r="U38" i="3"/>
  <c r="BB38" i="3" s="1"/>
  <c r="O38" i="3"/>
  <c r="AV38" i="3" s="1"/>
  <c r="J38" i="3"/>
  <c r="AQ38" i="3" s="1"/>
  <c r="E38" i="3"/>
  <c r="AL38" i="3" s="1"/>
  <c r="S38" i="3"/>
  <c r="AZ38" i="3" s="1"/>
  <c r="N38" i="3"/>
  <c r="AU38" i="3" s="1"/>
  <c r="I38" i="3"/>
  <c r="AP38" i="3" s="1"/>
  <c r="Y38" i="3"/>
  <c r="BF38" i="3" s="1"/>
  <c r="T38" i="3"/>
  <c r="BA38" i="3" s="1"/>
  <c r="H38" i="3"/>
  <c r="AO38" i="3" s="1"/>
  <c r="L38" i="3"/>
  <c r="AS38" i="3" s="1"/>
  <c r="P38" i="3"/>
  <c r="AW38" i="3" s="1"/>
  <c r="BG3" i="3"/>
  <c r="CN3" i="3" s="1"/>
  <c r="AK4" i="3"/>
  <c r="AG4" i="3"/>
  <c r="AK5" i="3"/>
  <c r="AG5" i="3"/>
  <c r="AL10" i="3"/>
  <c r="AG10" i="3"/>
  <c r="AL13" i="3"/>
  <c r="AG13" i="3"/>
  <c r="BH14" i="3"/>
  <c r="CO14" i="3" s="1"/>
  <c r="AK15" i="3"/>
  <c r="AG15" i="3"/>
  <c r="X39" i="3"/>
  <c r="BE39" i="3" s="1"/>
  <c r="CL39" i="3" s="1"/>
  <c r="Z39" i="3"/>
  <c r="BG39" i="3" s="1"/>
  <c r="CN39" i="3" s="1"/>
  <c r="R39" i="3"/>
  <c r="AY39" i="3" s="1"/>
  <c r="CF39" i="3" s="1"/>
  <c r="J39" i="3"/>
  <c r="AQ39" i="3" s="1"/>
  <c r="BX39" i="3" s="1"/>
  <c r="Y39" i="3"/>
  <c r="BF39" i="3" s="1"/>
  <c r="CM39" i="3" s="1"/>
  <c r="Q39" i="3"/>
  <c r="AX39" i="3" s="1"/>
  <c r="CE39" i="3" s="1"/>
  <c r="I39" i="3"/>
  <c r="AP39" i="3" s="1"/>
  <c r="BW39" i="3" s="1"/>
  <c r="V39" i="3"/>
  <c r="BC39" i="3" s="1"/>
  <c r="CJ39" i="3" s="1"/>
  <c r="N39" i="3"/>
  <c r="AU39" i="3" s="1"/>
  <c r="CB39" i="3" s="1"/>
  <c r="F39" i="3"/>
  <c r="AM39" i="3" s="1"/>
  <c r="BT39" i="3" s="1"/>
  <c r="U39" i="3"/>
  <c r="BB39" i="3" s="1"/>
  <c r="CI39" i="3" s="1"/>
  <c r="M39" i="3"/>
  <c r="AT39" i="3" s="1"/>
  <c r="CA39" i="3" s="1"/>
  <c r="E39" i="3"/>
  <c r="AL39" i="3" s="1"/>
  <c r="BS39" i="3" s="1"/>
  <c r="O39" i="3"/>
  <c r="AV39" i="3" s="1"/>
  <c r="CC39" i="3" s="1"/>
  <c r="P39" i="3"/>
  <c r="AW39" i="3" s="1"/>
  <c r="CD39" i="3" s="1"/>
  <c r="D39" i="3"/>
  <c r="AK39" i="3" s="1"/>
  <c r="BR39" i="3" s="1"/>
  <c r="S39" i="3"/>
  <c r="AZ39" i="3" s="1"/>
  <c r="CG39" i="3" s="1"/>
  <c r="T39" i="3"/>
  <c r="BA39" i="3" s="1"/>
  <c r="CH39" i="3" s="1"/>
  <c r="G39" i="3"/>
  <c r="AN39" i="3" s="1"/>
  <c r="BU39" i="3" s="1"/>
  <c r="W39" i="3"/>
  <c r="BD39" i="3" s="1"/>
  <c r="CK39" i="3" s="1"/>
  <c r="H39" i="3"/>
  <c r="AO39" i="3" s="1"/>
  <c r="BV39" i="3" s="1"/>
  <c r="K39" i="3"/>
  <c r="AR39" i="3" s="1"/>
  <c r="BY39" i="3" s="1"/>
  <c r="AA39" i="3"/>
  <c r="BH39" i="3" s="1"/>
  <c r="CO39" i="3" s="1"/>
  <c r="L39" i="3"/>
  <c r="AS39" i="3" s="1"/>
  <c r="BZ39" i="3" s="1"/>
  <c r="X40" i="3"/>
  <c r="BE40" i="3" s="1"/>
  <c r="CL40" i="3" s="1"/>
  <c r="M40" i="3"/>
  <c r="AT40" i="3" s="1"/>
  <c r="CA40" i="3" s="1"/>
  <c r="Y40" i="3"/>
  <c r="BF40" i="3" s="1"/>
  <c r="CM40" i="3" s="1"/>
  <c r="I40" i="3"/>
  <c r="AP40" i="3" s="1"/>
  <c r="BW40" i="3" s="1"/>
  <c r="U40" i="3"/>
  <c r="BB40" i="3" s="1"/>
  <c r="CI40" i="3" s="1"/>
  <c r="E40" i="3"/>
  <c r="AL40" i="3" s="1"/>
  <c r="BS40" i="3" s="1"/>
  <c r="Q40" i="3"/>
  <c r="AX40" i="3" s="1"/>
  <c r="CE40" i="3" s="1"/>
  <c r="F40" i="3"/>
  <c r="AM40" i="3" s="1"/>
  <c r="V40" i="3"/>
  <c r="BC40" i="3" s="1"/>
  <c r="CJ40" i="3" s="1"/>
  <c r="K40" i="3"/>
  <c r="AR40" i="3" s="1"/>
  <c r="BY40" i="3" s="1"/>
  <c r="AA40" i="3"/>
  <c r="BH40" i="3" s="1"/>
  <c r="CO40" i="3" s="1"/>
  <c r="H40" i="3"/>
  <c r="AO40" i="3" s="1"/>
  <c r="BV40" i="3" s="1"/>
  <c r="J40" i="3"/>
  <c r="AQ40" i="3" s="1"/>
  <c r="BX40" i="3" s="1"/>
  <c r="Z40" i="3"/>
  <c r="BG40" i="3" s="1"/>
  <c r="CN40" i="3" s="1"/>
  <c r="O40" i="3"/>
  <c r="AV40" i="3" s="1"/>
  <c r="CC40" i="3" s="1"/>
  <c r="L40" i="3"/>
  <c r="AS40" i="3" s="1"/>
  <c r="BZ40" i="3" s="1"/>
  <c r="N40" i="3"/>
  <c r="AU40" i="3" s="1"/>
  <c r="CB40" i="3" s="1"/>
  <c r="D40" i="3"/>
  <c r="AK40" i="3" s="1"/>
  <c r="BR40" i="3" s="1"/>
  <c r="S40" i="3"/>
  <c r="AZ40" i="3" s="1"/>
  <c r="CG40" i="3" s="1"/>
  <c r="P40" i="3"/>
  <c r="AW40" i="3" s="1"/>
  <c r="CD40" i="3" s="1"/>
  <c r="R40" i="3"/>
  <c r="AY40" i="3" s="1"/>
  <c r="CF40" i="3" s="1"/>
  <c r="G40" i="3"/>
  <c r="AN40" i="3" s="1"/>
  <c r="BU40" i="3" s="1"/>
  <c r="W40" i="3"/>
  <c r="BD40" i="3" s="1"/>
  <c r="CK40" i="3" s="1"/>
  <c r="T40" i="3"/>
  <c r="BA40" i="3" s="1"/>
  <c r="CH40" i="3" s="1"/>
  <c r="AK12" i="3"/>
  <c r="AG12" i="3"/>
  <c r="AL17" i="3"/>
  <c r="BH20" i="3"/>
  <c r="CO20" i="3" s="1"/>
  <c r="BG21" i="3"/>
  <c r="CN21" i="3" s="1"/>
  <c r="BH21" i="3"/>
  <c r="CO21" i="3" s="1"/>
  <c r="AK22" i="3"/>
  <c r="AK25" i="3"/>
  <c r="AG25" i="3"/>
  <c r="Z32" i="3"/>
  <c r="BG32" i="3" s="1"/>
  <c r="CN32" i="3" s="1"/>
  <c r="AA32" i="3"/>
  <c r="BH32" i="3" s="1"/>
  <c r="CO32" i="3" s="1"/>
  <c r="K32" i="3"/>
  <c r="AR32" i="3" s="1"/>
  <c r="BY32" i="3" s="1"/>
  <c r="W32" i="3"/>
  <c r="BD32" i="3" s="1"/>
  <c r="CK32" i="3" s="1"/>
  <c r="G32" i="3"/>
  <c r="AN32" i="3" s="1"/>
  <c r="BU32" i="3" s="1"/>
  <c r="S32" i="3"/>
  <c r="AZ32" i="3" s="1"/>
  <c r="CG32" i="3" s="1"/>
  <c r="O32" i="3"/>
  <c r="AV32" i="3" s="1"/>
  <c r="CC32" i="3" s="1"/>
  <c r="D32" i="3"/>
  <c r="AK32" i="3" s="1"/>
  <c r="BR32" i="3" s="1"/>
  <c r="H32" i="3"/>
  <c r="AO32" i="3" s="1"/>
  <c r="BV32" i="3" s="1"/>
  <c r="X32" i="3"/>
  <c r="BE32" i="3" s="1"/>
  <c r="CL32" i="3" s="1"/>
  <c r="E32" i="3"/>
  <c r="AL32" i="3" s="1"/>
  <c r="BS32" i="3" s="1"/>
  <c r="U32" i="3"/>
  <c r="BB32" i="3" s="1"/>
  <c r="CI32" i="3" s="1"/>
  <c r="J32" i="3"/>
  <c r="AQ32" i="3" s="1"/>
  <c r="BX32" i="3" s="1"/>
  <c r="L32" i="3"/>
  <c r="AS32" i="3" s="1"/>
  <c r="BZ32" i="3" s="1"/>
  <c r="I32" i="3"/>
  <c r="AP32" i="3" s="1"/>
  <c r="BW32" i="3" s="1"/>
  <c r="Y32" i="3"/>
  <c r="BF32" i="3" s="1"/>
  <c r="CM32" i="3" s="1"/>
  <c r="N32" i="3"/>
  <c r="AU32" i="3" s="1"/>
  <c r="CB32" i="3" s="1"/>
  <c r="P32" i="3"/>
  <c r="AW32" i="3" s="1"/>
  <c r="CD32" i="3" s="1"/>
  <c r="M32" i="3"/>
  <c r="AT32" i="3" s="1"/>
  <c r="CA32" i="3" s="1"/>
  <c r="R32" i="3"/>
  <c r="AY32" i="3" s="1"/>
  <c r="CF32" i="3" s="1"/>
  <c r="T32" i="3"/>
  <c r="BA32" i="3" s="1"/>
  <c r="CH32" i="3" s="1"/>
  <c r="Q32" i="3"/>
  <c r="AX32" i="3" s="1"/>
  <c r="CE32" i="3" s="1"/>
  <c r="F32" i="3"/>
  <c r="AM32" i="3" s="1"/>
  <c r="BT32" i="3" s="1"/>
  <c r="V32" i="3"/>
  <c r="BC32" i="3" s="1"/>
  <c r="CJ32" i="3" s="1"/>
  <c r="BF8" i="3"/>
  <c r="CM8" i="3" s="1"/>
  <c r="BH12" i="3"/>
  <c r="CO12" i="3" s="1"/>
  <c r="AK14" i="3"/>
  <c r="BH17" i="3"/>
  <c r="CO17" i="3" s="1"/>
  <c r="AK18" i="3"/>
  <c r="AG18" i="3"/>
  <c r="BG22" i="3"/>
  <c r="CN22" i="3" s="1"/>
  <c r="BH22" i="3"/>
  <c r="CO22" i="3" s="1"/>
  <c r="AO23" i="3"/>
  <c r="AG23" i="3"/>
  <c r="AK26" i="3"/>
  <c r="AG26" i="3"/>
  <c r="X37" i="3"/>
  <c r="BE37" i="3" s="1"/>
  <c r="CL37" i="3" s="1"/>
  <c r="T37" i="3"/>
  <c r="BA37" i="3" s="1"/>
  <c r="CH37" i="3" s="1"/>
  <c r="P37" i="3"/>
  <c r="AW37" i="3" s="1"/>
  <c r="CD37" i="3" s="1"/>
  <c r="L37" i="3"/>
  <c r="AS37" i="3" s="1"/>
  <c r="BZ37" i="3" s="1"/>
  <c r="H37" i="3"/>
  <c r="AO37" i="3" s="1"/>
  <c r="BV37" i="3" s="1"/>
  <c r="D37" i="3"/>
  <c r="AA37" i="3"/>
  <c r="BH37" i="3" s="1"/>
  <c r="CO37" i="3" s="1"/>
  <c r="W37" i="3"/>
  <c r="BD37" i="3" s="1"/>
  <c r="CK37" i="3" s="1"/>
  <c r="S37" i="3"/>
  <c r="AZ37" i="3" s="1"/>
  <c r="CG37" i="3" s="1"/>
  <c r="O37" i="3"/>
  <c r="AV37" i="3" s="1"/>
  <c r="CC37" i="3" s="1"/>
  <c r="K37" i="3"/>
  <c r="AR37" i="3" s="1"/>
  <c r="BY37" i="3" s="1"/>
  <c r="G37" i="3"/>
  <c r="AN37" i="3" s="1"/>
  <c r="BU37" i="3" s="1"/>
  <c r="Z37" i="3"/>
  <c r="BG37" i="3" s="1"/>
  <c r="CN37" i="3" s="1"/>
  <c r="R37" i="3"/>
  <c r="AY37" i="3" s="1"/>
  <c r="CF37" i="3" s="1"/>
  <c r="N37" i="3"/>
  <c r="AU37" i="3" s="1"/>
  <c r="CB37" i="3" s="1"/>
  <c r="J37" i="3"/>
  <c r="AQ37" i="3" s="1"/>
  <c r="BX37" i="3" s="1"/>
  <c r="F37" i="3"/>
  <c r="AM37" i="3" s="1"/>
  <c r="BT37" i="3" s="1"/>
  <c r="M37" i="3"/>
  <c r="AT37" i="3" s="1"/>
  <c r="CA37" i="3" s="1"/>
  <c r="Y37" i="3"/>
  <c r="BF37" i="3" s="1"/>
  <c r="CM37" i="3" s="1"/>
  <c r="I37" i="3"/>
  <c r="AP37" i="3" s="1"/>
  <c r="BW37" i="3" s="1"/>
  <c r="U37" i="3"/>
  <c r="BB37" i="3" s="1"/>
  <c r="CI37" i="3" s="1"/>
  <c r="E37" i="3"/>
  <c r="AL37" i="3" s="1"/>
  <c r="BS37" i="3" s="1"/>
  <c r="Q37" i="3"/>
  <c r="AX37" i="3" s="1"/>
  <c r="CE37" i="3" s="1"/>
  <c r="CY25" i="5" l="1"/>
  <c r="CY25" i="4"/>
  <c r="CY25" i="3"/>
  <c r="AG4" i="4"/>
  <c r="AG17" i="5"/>
  <c r="AG13" i="4"/>
  <c r="BN22" i="1"/>
  <c r="BR22" i="1"/>
  <c r="CU22" i="1" s="1"/>
  <c r="BS10" i="1"/>
  <c r="CU10" i="1" s="1"/>
  <c r="BN10" i="1"/>
  <c r="BR4" i="1"/>
  <c r="CU4" i="1" s="1"/>
  <c r="BN4" i="1"/>
  <c r="BS19" i="1"/>
  <c r="CU19" i="1" s="1"/>
  <c r="BN19" i="1"/>
  <c r="BN8" i="1"/>
  <c r="BR8" i="1"/>
  <c r="CU8" i="1" s="1"/>
  <c r="BN6" i="1"/>
  <c r="BR6" i="1"/>
  <c r="CU6" i="1" s="1"/>
  <c r="BN26" i="1"/>
  <c r="BR26" i="1"/>
  <c r="CU26" i="1" s="1"/>
  <c r="BV23" i="1"/>
  <c r="CU23" i="1" s="1"/>
  <c r="BN23" i="1"/>
  <c r="BR18" i="1"/>
  <c r="CU18" i="1" s="1"/>
  <c r="BN18" i="1"/>
  <c r="BN24" i="1"/>
  <c r="BR24" i="1"/>
  <c r="CU24" i="1" s="1"/>
  <c r="AG20" i="1"/>
  <c r="AG11" i="1"/>
  <c r="AG9" i="1"/>
  <c r="BR25" i="1"/>
  <c r="CU25" i="1" s="1"/>
  <c r="BN25" i="1"/>
  <c r="BS17" i="1"/>
  <c r="CU17" i="1" s="1"/>
  <c r="BN17" i="1"/>
  <c r="BN12" i="1"/>
  <c r="BR12" i="1"/>
  <c r="CU12" i="1" s="1"/>
  <c r="BS13" i="1"/>
  <c r="CU13" i="1" s="1"/>
  <c r="BN13" i="1"/>
  <c r="BR5" i="1"/>
  <c r="CU5" i="1" s="1"/>
  <c r="BN5" i="1"/>
  <c r="AK47" i="1" a="1"/>
  <c r="BR20" i="1"/>
  <c r="CU20" i="1" s="1"/>
  <c r="BN20" i="1"/>
  <c r="AG16" i="1"/>
  <c r="BR11" i="1"/>
  <c r="CU11" i="1" s="1"/>
  <c r="BN11" i="1"/>
  <c r="BR9" i="1"/>
  <c r="CU9" i="1" s="1"/>
  <c r="BN9" i="1"/>
  <c r="AG7" i="1"/>
  <c r="BN3" i="1"/>
  <c r="BR3" i="1"/>
  <c r="CU3" i="1" s="1"/>
  <c r="BR14" i="1"/>
  <c r="CU14" i="1" s="1"/>
  <c r="BN14" i="1"/>
  <c r="BN15" i="1"/>
  <c r="BR15" i="1"/>
  <c r="CU15" i="1" s="1"/>
  <c r="AG10" i="1"/>
  <c r="AG4" i="1"/>
  <c r="BR16" i="1"/>
  <c r="CU16" i="1" s="1"/>
  <c r="BN16" i="1"/>
  <c r="BR7" i="1"/>
  <c r="CU7" i="1" s="1"/>
  <c r="BN7" i="1"/>
  <c r="AK21" i="1"/>
  <c r="AG21" i="1"/>
  <c r="Y32" i="1"/>
  <c r="BF32" i="1" s="1"/>
  <c r="CM32" i="1" s="1"/>
  <c r="V32" i="1"/>
  <c r="BC32" i="1" s="1"/>
  <c r="CJ32" i="1" s="1"/>
  <c r="F32" i="1"/>
  <c r="AM32" i="1" s="1"/>
  <c r="BT32" i="1" s="1"/>
  <c r="R32" i="1"/>
  <c r="AY32" i="1" s="1"/>
  <c r="CF32" i="1" s="1"/>
  <c r="N32" i="1"/>
  <c r="AU32" i="1" s="1"/>
  <c r="CB32" i="1" s="1"/>
  <c r="J32" i="1"/>
  <c r="AQ32" i="1" s="1"/>
  <c r="BX32" i="1" s="1"/>
  <c r="Z32" i="1"/>
  <c r="BG32" i="1" s="1"/>
  <c r="CN32" i="1" s="1"/>
  <c r="O32" i="1"/>
  <c r="AV32" i="1" s="1"/>
  <c r="CC32" i="1" s="1"/>
  <c r="P32" i="1"/>
  <c r="AW32" i="1" s="1"/>
  <c r="CD32" i="1" s="1"/>
  <c r="M32" i="1"/>
  <c r="AT32" i="1" s="1"/>
  <c r="CA32" i="1" s="1"/>
  <c r="K32" i="1"/>
  <c r="AR32" i="1" s="1"/>
  <c r="BY32" i="1" s="1"/>
  <c r="S32" i="1"/>
  <c r="AZ32" i="1" s="1"/>
  <c r="CG32" i="1" s="1"/>
  <c r="D32" i="1"/>
  <c r="AK32" i="1" s="1"/>
  <c r="BR32" i="1" s="1"/>
  <c r="T32" i="1"/>
  <c r="BA32" i="1" s="1"/>
  <c r="CH32" i="1" s="1"/>
  <c r="Q32" i="1"/>
  <c r="AX32" i="1" s="1"/>
  <c r="CE32" i="1" s="1"/>
  <c r="G32" i="1"/>
  <c r="AN32" i="1" s="1"/>
  <c r="BU32" i="1" s="1"/>
  <c r="W32" i="1"/>
  <c r="BD32" i="1" s="1"/>
  <c r="CK32" i="1" s="1"/>
  <c r="H32" i="1"/>
  <c r="AO32" i="1" s="1"/>
  <c r="BV32" i="1" s="1"/>
  <c r="X32" i="1"/>
  <c r="BE32" i="1" s="1"/>
  <c r="CL32" i="1" s="1"/>
  <c r="E32" i="1"/>
  <c r="AL32" i="1" s="1"/>
  <c r="BS32" i="1" s="1"/>
  <c r="U32" i="1"/>
  <c r="BB32" i="1" s="1"/>
  <c r="CI32" i="1" s="1"/>
  <c r="AA32" i="1"/>
  <c r="BH32" i="1" s="1"/>
  <c r="CO32" i="1" s="1"/>
  <c r="L32" i="1"/>
  <c r="AS32" i="1" s="1"/>
  <c r="BZ32" i="1" s="1"/>
  <c r="I32" i="1"/>
  <c r="AP32" i="1" s="1"/>
  <c r="BW32" i="1" s="1"/>
  <c r="BN24" i="5"/>
  <c r="BN14" i="5"/>
  <c r="AG22" i="5"/>
  <c r="AG10" i="5"/>
  <c r="BN19" i="5"/>
  <c r="BN11" i="5"/>
  <c r="BN8" i="5"/>
  <c r="BN6" i="5"/>
  <c r="BN26" i="5"/>
  <c r="BN18" i="5"/>
  <c r="BN22" i="5"/>
  <c r="BN10" i="5"/>
  <c r="BN4" i="5"/>
  <c r="AK47" i="5" a="1"/>
  <c r="BN20" i="5"/>
  <c r="AK21" i="5"/>
  <c r="AG21" i="5"/>
  <c r="AG25" i="5"/>
  <c r="BN17" i="5"/>
  <c r="BN12" i="5"/>
  <c r="AG13" i="5"/>
  <c r="BN16" i="5"/>
  <c r="BN9" i="5"/>
  <c r="BN7" i="5"/>
  <c r="BN3" i="5"/>
  <c r="BN23" i="5"/>
  <c r="AG14" i="5"/>
  <c r="BN25" i="5"/>
  <c r="BN15" i="5"/>
  <c r="BN13" i="5"/>
  <c r="BN5" i="5"/>
  <c r="BN19" i="4"/>
  <c r="BN8" i="4"/>
  <c r="AG22" i="4"/>
  <c r="BN12" i="4"/>
  <c r="BN10" i="4"/>
  <c r="BN5" i="4"/>
  <c r="AG20" i="4"/>
  <c r="AG11" i="4"/>
  <c r="AG9" i="4"/>
  <c r="BN6" i="4"/>
  <c r="BN26" i="4"/>
  <c r="BN14" i="4"/>
  <c r="BN22" i="4"/>
  <c r="AK47" i="4" a="1"/>
  <c r="BN24" i="4"/>
  <c r="BN20" i="4"/>
  <c r="AG16" i="4"/>
  <c r="BN11" i="4"/>
  <c r="BN9" i="4"/>
  <c r="AG7" i="4"/>
  <c r="BN18" i="4"/>
  <c r="AG17" i="4"/>
  <c r="BN13" i="4"/>
  <c r="BN4" i="4"/>
  <c r="BN16" i="4"/>
  <c r="AG8" i="4"/>
  <c r="BN7" i="4"/>
  <c r="BN3" i="4"/>
  <c r="BN23" i="4"/>
  <c r="AK21" i="4"/>
  <c r="BR3" i="4" s="1" a="1"/>
  <c r="AG21" i="4"/>
  <c r="BN25" i="4"/>
  <c r="BN17" i="4"/>
  <c r="BN15" i="4"/>
  <c r="AG10" i="4"/>
  <c r="AK21" i="3"/>
  <c r="AG21" i="3"/>
  <c r="BN22" i="3"/>
  <c r="BR22" i="3"/>
  <c r="CU22" i="3" s="1"/>
  <c r="AG17" i="3"/>
  <c r="BS13" i="3"/>
  <c r="CU13" i="3" s="1"/>
  <c r="BN13" i="3"/>
  <c r="BR5" i="3"/>
  <c r="CU5" i="3" s="1"/>
  <c r="BN5" i="3"/>
  <c r="AG20" i="3"/>
  <c r="BR11" i="3"/>
  <c r="CU11" i="3" s="1"/>
  <c r="BN11" i="3"/>
  <c r="BR8" i="3"/>
  <c r="CU8" i="3" s="1"/>
  <c r="BN8" i="3"/>
  <c r="BV23" i="3"/>
  <c r="CU23" i="3" s="1"/>
  <c r="BN23" i="3"/>
  <c r="AG14" i="3"/>
  <c r="BS17" i="3"/>
  <c r="CU17" i="3" s="1"/>
  <c r="BN17" i="3"/>
  <c r="BN15" i="3"/>
  <c r="BR15" i="3"/>
  <c r="CU15" i="3" s="1"/>
  <c r="BR20" i="3"/>
  <c r="CU20" i="3" s="1"/>
  <c r="BN20" i="3"/>
  <c r="BR6" i="3"/>
  <c r="CU6" i="3" s="1"/>
  <c r="BN6" i="3"/>
  <c r="V37" i="3"/>
  <c r="BC37" i="3" s="1"/>
  <c r="CJ37" i="3" s="1"/>
  <c r="AK37" i="3"/>
  <c r="BR37" i="3" s="1"/>
  <c r="BR14" i="3"/>
  <c r="CU14" i="3" s="1"/>
  <c r="BN14" i="3"/>
  <c r="BN25" i="3"/>
  <c r="BR25" i="3"/>
  <c r="CU25" i="3" s="1"/>
  <c r="BS10" i="3"/>
  <c r="CU10" i="3" s="1"/>
  <c r="BN10" i="3"/>
  <c r="BR4" i="3"/>
  <c r="CU4" i="3" s="1"/>
  <c r="BN4" i="3"/>
  <c r="AK47" i="3" a="1"/>
  <c r="BR24" i="3"/>
  <c r="CU24" i="3" s="1"/>
  <c r="BN24" i="3"/>
  <c r="BN16" i="3"/>
  <c r="BR16" i="3"/>
  <c r="CU16" i="3" s="1"/>
  <c r="BR9" i="3"/>
  <c r="CU9" i="3" s="1"/>
  <c r="BN9" i="3"/>
  <c r="AG7" i="3"/>
  <c r="AG3" i="3"/>
  <c r="BN26" i="3"/>
  <c r="BR26" i="3"/>
  <c r="CU26" i="3" s="1"/>
  <c r="BR18" i="3"/>
  <c r="CU18" i="3" s="1"/>
  <c r="BN18" i="3"/>
  <c r="AG22" i="3"/>
  <c r="BR12" i="3"/>
  <c r="CU12" i="3" s="1"/>
  <c r="BN12" i="3"/>
  <c r="BS19" i="3"/>
  <c r="CU19" i="3" s="1"/>
  <c r="BN19" i="3"/>
  <c r="BR7" i="3"/>
  <c r="CU7" i="3" s="1"/>
  <c r="BN7" i="3"/>
  <c r="BN3" i="3"/>
  <c r="BR3" i="3"/>
  <c r="CU3" i="3" s="1"/>
  <c r="X37" i="1"/>
  <c r="BE37" i="1" s="1"/>
  <c r="CL37" i="1" s="1"/>
  <c r="T37" i="1"/>
  <c r="BA37" i="1" s="1"/>
  <c r="CH37" i="1" s="1"/>
  <c r="P37" i="1"/>
  <c r="AW37" i="1" s="1"/>
  <c r="CD37" i="1" s="1"/>
  <c r="L37" i="1"/>
  <c r="AS37" i="1" s="1"/>
  <c r="BZ37" i="1" s="1"/>
  <c r="H37" i="1"/>
  <c r="AO37" i="1" s="1"/>
  <c r="BV37" i="1" s="1"/>
  <c r="D37" i="1"/>
  <c r="AA37" i="1"/>
  <c r="BH37" i="1" s="1"/>
  <c r="CO37" i="1" s="1"/>
  <c r="W37" i="1"/>
  <c r="BD37" i="1" s="1"/>
  <c r="CK37" i="1" s="1"/>
  <c r="S37" i="1"/>
  <c r="AZ37" i="1" s="1"/>
  <c r="CG37" i="1" s="1"/>
  <c r="O37" i="1"/>
  <c r="AV37" i="1" s="1"/>
  <c r="CC37" i="1" s="1"/>
  <c r="K37" i="1"/>
  <c r="AR37" i="1" s="1"/>
  <c r="BY37" i="1" s="1"/>
  <c r="G37" i="1"/>
  <c r="AN37" i="1" s="1"/>
  <c r="BU37" i="1" s="1"/>
  <c r="Z37" i="1"/>
  <c r="BG37" i="1" s="1"/>
  <c r="CN37" i="1" s="1"/>
  <c r="R37" i="1"/>
  <c r="AY37" i="1" s="1"/>
  <c r="CF37" i="1" s="1"/>
  <c r="N37" i="1"/>
  <c r="AU37" i="1" s="1"/>
  <c r="CB37" i="1" s="1"/>
  <c r="J37" i="1"/>
  <c r="AQ37" i="1" s="1"/>
  <c r="BX37" i="1" s="1"/>
  <c r="F37" i="1"/>
  <c r="AM37" i="1" s="1"/>
  <c r="BT37" i="1" s="1"/>
  <c r="Q37" i="1"/>
  <c r="AX37" i="1" s="1"/>
  <c r="CE37" i="1" s="1"/>
  <c r="E37" i="1"/>
  <c r="AL37" i="1" s="1"/>
  <c r="BS37" i="1" s="1"/>
  <c r="M37" i="1"/>
  <c r="AT37" i="1" s="1"/>
  <c r="CA37" i="1" s="1"/>
  <c r="U37" i="1"/>
  <c r="BB37" i="1" s="1"/>
  <c r="CI37" i="1" s="1"/>
  <c r="Y37" i="1"/>
  <c r="BF37" i="1" s="1"/>
  <c r="CM37" i="1" s="1"/>
  <c r="I37" i="1"/>
  <c r="AP37" i="1" s="1"/>
  <c r="BW37" i="1" s="1"/>
  <c r="AA37" i="5"/>
  <c r="BH37" i="5" s="1"/>
  <c r="CO37" i="5" s="1"/>
  <c r="W37" i="5"/>
  <c r="BD37" i="5" s="1"/>
  <c r="CK37" i="5" s="1"/>
  <c r="S37" i="5"/>
  <c r="AZ37" i="5" s="1"/>
  <c r="CG37" i="5" s="1"/>
  <c r="O37" i="5"/>
  <c r="AV37" i="5" s="1"/>
  <c r="CC37" i="5" s="1"/>
  <c r="K37" i="5"/>
  <c r="AR37" i="5" s="1"/>
  <c r="BY37" i="5" s="1"/>
  <c r="G37" i="5"/>
  <c r="AN37" i="5" s="1"/>
  <c r="BU37" i="5" s="1"/>
  <c r="Z37" i="5"/>
  <c r="BG37" i="5" s="1"/>
  <c r="CN37" i="5" s="1"/>
  <c r="R37" i="5"/>
  <c r="AY37" i="5" s="1"/>
  <c r="CF37" i="5" s="1"/>
  <c r="N37" i="5"/>
  <c r="AU37" i="5" s="1"/>
  <c r="CB37" i="5" s="1"/>
  <c r="J37" i="5"/>
  <c r="AQ37" i="5" s="1"/>
  <c r="BX37" i="5" s="1"/>
  <c r="F37" i="5"/>
  <c r="AM37" i="5" s="1"/>
  <c r="BT37" i="5" s="1"/>
  <c r="Y37" i="5"/>
  <c r="BF37" i="5" s="1"/>
  <c r="CM37" i="5" s="1"/>
  <c r="U37" i="5"/>
  <c r="BB37" i="5" s="1"/>
  <c r="CI37" i="5" s="1"/>
  <c r="Q37" i="5"/>
  <c r="AX37" i="5" s="1"/>
  <c r="CE37" i="5" s="1"/>
  <c r="M37" i="5"/>
  <c r="AT37" i="5" s="1"/>
  <c r="CA37" i="5" s="1"/>
  <c r="I37" i="5"/>
  <c r="AP37" i="5" s="1"/>
  <c r="BW37" i="5" s="1"/>
  <c r="E37" i="5"/>
  <c r="AL37" i="5" s="1"/>
  <c r="BS37" i="5" s="1"/>
  <c r="T37" i="5"/>
  <c r="BA37" i="5" s="1"/>
  <c r="CH37" i="5" s="1"/>
  <c r="D37" i="5"/>
  <c r="P37" i="5"/>
  <c r="AW37" i="5" s="1"/>
  <c r="CD37" i="5" s="1"/>
  <c r="L37" i="5"/>
  <c r="AS37" i="5" s="1"/>
  <c r="BZ37" i="5" s="1"/>
  <c r="X37" i="5"/>
  <c r="BE37" i="5" s="1"/>
  <c r="CL37" i="5" s="1"/>
  <c r="H37" i="5"/>
  <c r="AO37" i="5" s="1"/>
  <c r="BV37" i="5" s="1"/>
  <c r="Y37" i="4"/>
  <c r="BF37" i="4" s="1"/>
  <c r="CM37" i="4" s="1"/>
  <c r="U37" i="4"/>
  <c r="BB37" i="4" s="1"/>
  <c r="CI37" i="4" s="1"/>
  <c r="Q37" i="4"/>
  <c r="AX37" i="4" s="1"/>
  <c r="CE37" i="4" s="1"/>
  <c r="M37" i="4"/>
  <c r="AT37" i="4" s="1"/>
  <c r="CA37" i="4" s="1"/>
  <c r="I37" i="4"/>
  <c r="AP37" i="4" s="1"/>
  <c r="BW37" i="4" s="1"/>
  <c r="E37" i="4"/>
  <c r="AL37" i="4" s="1"/>
  <c r="BS37" i="4" s="1"/>
  <c r="X37" i="4"/>
  <c r="BE37" i="4" s="1"/>
  <c r="CL37" i="4" s="1"/>
  <c r="T37" i="4"/>
  <c r="BA37" i="4" s="1"/>
  <c r="CH37" i="4" s="1"/>
  <c r="P37" i="4"/>
  <c r="AW37" i="4" s="1"/>
  <c r="CD37" i="4" s="1"/>
  <c r="L37" i="4"/>
  <c r="AS37" i="4" s="1"/>
  <c r="BZ37" i="4" s="1"/>
  <c r="H37" i="4"/>
  <c r="AO37" i="4" s="1"/>
  <c r="BV37" i="4" s="1"/>
  <c r="D37" i="4"/>
  <c r="AA37" i="4"/>
  <c r="BH37" i="4" s="1"/>
  <c r="CO37" i="4" s="1"/>
  <c r="W37" i="4"/>
  <c r="BD37" i="4" s="1"/>
  <c r="CK37" i="4" s="1"/>
  <c r="S37" i="4"/>
  <c r="AZ37" i="4" s="1"/>
  <c r="CG37" i="4" s="1"/>
  <c r="O37" i="4"/>
  <c r="AV37" i="4" s="1"/>
  <c r="CC37" i="4" s="1"/>
  <c r="K37" i="4"/>
  <c r="AR37" i="4" s="1"/>
  <c r="BY37" i="4" s="1"/>
  <c r="G37" i="4"/>
  <c r="AN37" i="4" s="1"/>
  <c r="BU37" i="4" s="1"/>
  <c r="R37" i="4"/>
  <c r="AY37" i="4" s="1"/>
  <c r="CF37" i="4" s="1"/>
  <c r="N37" i="4"/>
  <c r="AU37" i="4" s="1"/>
  <c r="CB37" i="4" s="1"/>
  <c r="F37" i="4"/>
  <c r="AM37" i="4" s="1"/>
  <c r="BT37" i="4" s="1"/>
  <c r="Z37" i="4"/>
  <c r="BG37" i="4" s="1"/>
  <c r="CN37" i="4" s="1"/>
  <c r="J37" i="4"/>
  <c r="AQ37" i="4" s="1"/>
  <c r="BX37" i="4" s="1"/>
  <c r="CF6" i="4" l="1"/>
  <c r="CG23" i="4"/>
  <c r="CO6" i="4"/>
  <c r="CH13" i="4"/>
  <c r="BR10" i="4"/>
  <c r="CL20" i="4"/>
  <c r="BX12" i="4"/>
  <c r="CH23" i="4"/>
  <c r="CL8" i="4"/>
  <c r="CN6" i="4"/>
  <c r="CL24" i="4"/>
  <c r="CN9" i="4"/>
  <c r="BS23" i="4"/>
  <c r="CL19" i="4"/>
  <c r="CA3" i="4"/>
  <c r="BR13" i="4"/>
  <c r="CI23" i="4"/>
  <c r="CM23" i="4"/>
  <c r="CE23" i="4"/>
  <c r="CO3" i="4"/>
  <c r="CF12" i="4"/>
  <c r="CL7" i="4"/>
  <c r="CF13" i="4"/>
  <c r="CE13" i="4"/>
  <c r="CD23" i="4"/>
  <c r="CK13" i="4"/>
  <c r="CL26" i="4"/>
  <c r="CG13" i="4"/>
  <c r="CK22" i="4"/>
  <c r="CA8" i="4"/>
  <c r="BZ3" i="4"/>
  <c r="BR19" i="4"/>
  <c r="CM6" i="4"/>
  <c r="CL17" i="4"/>
  <c r="CK12" i="4"/>
  <c r="BU23" i="4"/>
  <c r="CB24" i="4"/>
  <c r="BZ23" i="4"/>
  <c r="BW12" i="4"/>
  <c r="BV3" i="4"/>
  <c r="CO7" i="4"/>
  <c r="CL13" i="4"/>
  <c r="CL12" i="4"/>
  <c r="CL22" i="4"/>
  <c r="CO13" i="4"/>
  <c r="BR17" i="4"/>
  <c r="CA24" i="4"/>
  <c r="CL3" i="4"/>
  <c r="CL15" i="4"/>
  <c r="BS12" i="4"/>
  <c r="CF23" i="4"/>
  <c r="CL18" i="4"/>
  <c r="BR23" i="4"/>
  <c r="CL9" i="4"/>
  <c r="CL10" i="4"/>
  <c r="CI13" i="4"/>
  <c r="CG3" i="4"/>
  <c r="CL11" i="4"/>
  <c r="CB23" i="4"/>
  <c r="CL6" i="4"/>
  <c r="BT23" i="4"/>
  <c r="CL14" i="4"/>
  <c r="CL5" i="4"/>
  <c r="BU3" i="4"/>
  <c r="CL16" i="4"/>
  <c r="CL4" i="4"/>
  <c r="CN13" i="4"/>
  <c r="CI3" i="4"/>
  <c r="BT3" i="4"/>
  <c r="CB3" i="4"/>
  <c r="CE3" i="4"/>
  <c r="CM3" i="4"/>
  <c r="CF3" i="4"/>
  <c r="BX3" i="4"/>
  <c r="CH3" i="4"/>
  <c r="CE9" i="4"/>
  <c r="CA17" i="4"/>
  <c r="BW23" i="4"/>
  <c r="BV26" i="4"/>
  <c r="CM8" i="4"/>
  <c r="BZ15" i="4"/>
  <c r="CM26" i="4"/>
  <c r="BZ6" i="4"/>
  <c r="CF9" i="4"/>
  <c r="BU13" i="4"/>
  <c r="BZ16" i="4"/>
  <c r="CK4" i="4"/>
  <c r="CD7" i="4"/>
  <c r="BV11" i="4"/>
  <c r="CM14" i="4"/>
  <c r="CC17" i="4"/>
  <c r="BS20" i="4"/>
  <c r="CJ22" i="4"/>
  <c r="CF26" i="4"/>
  <c r="CN3" i="4"/>
  <c r="CB6" i="4"/>
  <c r="BU10" i="4"/>
  <c r="CJ13" i="4"/>
  <c r="CB16" i="4"/>
  <c r="BU19" i="4"/>
  <c r="CL21" i="4"/>
  <c r="CH25" i="4"/>
  <c r="BX5" i="4"/>
  <c r="CH8" i="4"/>
  <c r="CC12" i="4"/>
  <c r="BU16" i="4"/>
  <c r="CN18" i="4"/>
  <c r="CE21" i="4"/>
  <c r="CI25" i="4"/>
  <c r="CG5" i="4"/>
  <c r="CB9" i="4"/>
  <c r="CO12" i="4"/>
  <c r="CD16" i="4"/>
  <c r="CB8" i="4"/>
  <c r="CH11" i="4"/>
  <c r="CO15" i="4"/>
  <c r="CF19" i="4"/>
  <c r="CK23" i="4"/>
  <c r="CB26" i="4"/>
  <c r="CA5" i="4"/>
  <c r="CC8" i="4"/>
  <c r="CI11" i="4"/>
  <c r="CG15" i="4"/>
  <c r="CG19" i="4"/>
  <c r="BU24" i="4"/>
  <c r="CK26" i="4"/>
  <c r="BT21" i="4"/>
  <c r="CU21" i="4" s="1"/>
  <c r="BW24" i="4"/>
  <c r="CI4" i="4"/>
  <c r="BZ10" i="4"/>
  <c r="BS18" i="4"/>
  <c r="CN23" i="4"/>
  <c r="CD26" i="4"/>
  <c r="BS4" i="4"/>
  <c r="CH10" i="4"/>
  <c r="CG16" i="4"/>
  <c r="CJ3" i="4"/>
  <c r="CI6" i="4"/>
  <c r="CA10" i="4"/>
  <c r="CC13" i="4"/>
  <c r="CH16" i="4"/>
  <c r="BV5" i="4"/>
  <c r="BW8" i="4"/>
  <c r="CD11" i="4"/>
  <c r="BT15" i="4"/>
  <c r="CK17" i="4"/>
  <c r="CA20" i="4"/>
  <c r="BY23" i="4"/>
  <c r="CO26" i="4"/>
  <c r="BV4" i="4"/>
  <c r="CK6" i="4"/>
  <c r="CC10" i="4"/>
  <c r="BW14" i="4"/>
  <c r="CJ16" i="4"/>
  <c r="CC19" i="4"/>
  <c r="BU22" i="4"/>
  <c r="BY26" i="4"/>
  <c r="CF5" i="4"/>
  <c r="CB5" i="4"/>
  <c r="BT11" i="4"/>
  <c r="CI18" i="4"/>
  <c r="BV24" i="4"/>
  <c r="CA4" i="4"/>
  <c r="CB11" i="4"/>
  <c r="CI17" i="4"/>
  <c r="BT4" i="4"/>
  <c r="BU7" i="4"/>
  <c r="CI10" i="4"/>
  <c r="BU14" i="4"/>
  <c r="BT17" i="4"/>
  <c r="CD5" i="4"/>
  <c r="CF8" i="4"/>
  <c r="CA12" i="4"/>
  <c r="CB15" i="4"/>
  <c r="BU18" i="4"/>
  <c r="CI20" i="4"/>
  <c r="BX24" i="4"/>
  <c r="CJ5" i="4"/>
  <c r="CJ11" i="4"/>
  <c r="BZ19" i="4"/>
  <c r="CF24" i="4"/>
  <c r="BT5" i="4"/>
  <c r="BY12" i="4"/>
  <c r="CA18" i="4"/>
  <c r="CB4" i="4"/>
  <c r="CC7" i="4"/>
  <c r="BU11" i="4"/>
  <c r="CC14" i="4"/>
  <c r="CB17" i="4"/>
  <c r="CM5" i="4"/>
  <c r="BY9" i="4"/>
  <c r="CJ12" i="4"/>
  <c r="CJ15" i="4"/>
  <c r="CC18" i="4"/>
  <c r="BU21" i="4"/>
  <c r="CH24" i="4"/>
  <c r="CH6" i="4"/>
  <c r="BT13" i="4"/>
  <c r="CH19" i="4"/>
  <c r="CO24" i="4"/>
  <c r="BY6" i="4"/>
  <c r="CH12" i="4"/>
  <c r="BY20" i="4"/>
  <c r="CJ4" i="4"/>
  <c r="CK7" i="4"/>
  <c r="CC11" i="4"/>
  <c r="CK14" i="4"/>
  <c r="CJ17" i="4"/>
  <c r="BS6" i="4"/>
  <c r="CG9" i="4"/>
  <c r="BV13" i="4"/>
  <c r="BS16" i="4"/>
  <c r="CK18" i="4"/>
  <c r="CC21" i="4"/>
  <c r="BY25" i="4"/>
  <c r="CJ7" i="4"/>
  <c r="CB14" i="4"/>
  <c r="CG20" i="4"/>
  <c r="BW25" i="4"/>
  <c r="BT7" i="4"/>
  <c r="CB13" i="4"/>
  <c r="BS21" i="4"/>
  <c r="BU5" i="4"/>
  <c r="BV8" i="4"/>
  <c r="CK11" i="4"/>
  <c r="BS15" i="4"/>
  <c r="BW9" i="4"/>
  <c r="CD8" i="4"/>
  <c r="BU8" i="4"/>
  <c r="BX9" i="4"/>
  <c r="CA6" i="4"/>
  <c r="CD14" i="4"/>
  <c r="BT22" i="4"/>
  <c r="CE5" i="4"/>
  <c r="CH9" i="4"/>
  <c r="CN14" i="4"/>
  <c r="BV18" i="4"/>
  <c r="CD21" i="4"/>
  <c r="CE4" i="4"/>
  <c r="CA9" i="4"/>
  <c r="BX14" i="4"/>
  <c r="CE17" i="4"/>
  <c r="CC20" i="4"/>
  <c r="BS25" i="4"/>
  <c r="CD6" i="4"/>
  <c r="CE10" i="4"/>
  <c r="BW15" i="4"/>
  <c r="CE6" i="4"/>
  <c r="CF10" i="4"/>
  <c r="CF15" i="4"/>
  <c r="CO19" i="4"/>
  <c r="CD24" i="4"/>
  <c r="BZ4" i="4"/>
  <c r="CI7" i="4"/>
  <c r="CA11" i="4"/>
  <c r="BX16" i="4"/>
  <c r="CF20" i="4"/>
  <c r="BV25" i="4"/>
  <c r="CJ18" i="4"/>
  <c r="CA22" i="4"/>
  <c r="BW26" i="4"/>
  <c r="CN19" i="4"/>
  <c r="BS24" i="4"/>
  <c r="CI26" i="4"/>
  <c r="BY16" i="4"/>
  <c r="CJ14" i="4"/>
  <c r="CI12" i="4"/>
  <c r="BV7" i="4"/>
  <c r="CI16" i="4"/>
  <c r="CG25" i="4"/>
  <c r="BT6" i="4"/>
  <c r="BW11" i="4"/>
  <c r="CC15" i="4"/>
  <c r="CM18" i="4"/>
  <c r="CM22" i="4"/>
  <c r="BU6" i="4"/>
  <c r="BV10" i="4"/>
  <c r="BV15" i="4"/>
  <c r="BW18" i="4"/>
  <c r="BW21" i="4"/>
  <c r="BZ26" i="4"/>
  <c r="CG7" i="4"/>
  <c r="CG11" i="4"/>
  <c r="CN15" i="4"/>
  <c r="CH7" i="4"/>
  <c r="BU12" i="4"/>
  <c r="CE16" i="4"/>
  <c r="CE20" i="4"/>
  <c r="BU25" i="4"/>
  <c r="BS5" i="4"/>
  <c r="CK8" i="4"/>
  <c r="CG12" i="4"/>
  <c r="BZ17" i="4"/>
  <c r="CH21" i="4"/>
  <c r="CL25" i="4"/>
  <c r="CI19" i="4"/>
  <c r="BX23" i="4"/>
  <c r="CN26" i="4"/>
  <c r="CI21" i="4"/>
  <c r="CA21" i="4"/>
  <c r="CA15" i="4"/>
  <c r="BT10" i="4"/>
  <c r="BU17" i="4"/>
  <c r="CO25" i="4"/>
  <c r="BW7" i="4"/>
  <c r="CE11" i="4"/>
  <c r="CK15" i="4"/>
  <c r="CK19" i="4"/>
  <c r="CA23" i="4"/>
  <c r="CC6" i="4"/>
  <c r="CD10" i="4"/>
  <c r="CD15" i="4"/>
  <c r="CE18" i="4"/>
  <c r="BV22" i="4"/>
  <c r="CH26" i="4"/>
  <c r="BY3" i="4"/>
  <c r="BZ8" i="4"/>
  <c r="BT12" i="4"/>
  <c r="BV16" i="4"/>
  <c r="CJ8" i="4"/>
  <c r="CE12" i="4"/>
  <c r="BY17" i="4"/>
  <c r="BY21" i="4"/>
  <c r="CC25" i="4"/>
  <c r="CI5" i="4"/>
  <c r="BV9" i="4"/>
  <c r="CA13" i="4"/>
  <c r="CH17" i="4"/>
  <c r="BY22" i="4"/>
  <c r="BU26" i="4"/>
  <c r="BZ20" i="4"/>
  <c r="CO23" i="4"/>
  <c r="BZ22" i="4"/>
  <c r="CH22" i="4"/>
  <c r="CI15" i="4"/>
  <c r="CB10" i="4"/>
  <c r="BT19" i="4"/>
  <c r="BX26" i="4"/>
  <c r="BS3" i="4"/>
  <c r="CE7" i="4"/>
  <c r="CB12" i="4"/>
  <c r="BT16" i="4"/>
  <c r="BT20" i="4"/>
  <c r="BY24" i="4"/>
  <c r="BX7" i="4"/>
  <c r="BX11" i="4"/>
  <c r="CM15" i="4"/>
  <c r="BV19" i="4"/>
  <c r="CD22" i="4"/>
  <c r="BX4" i="4"/>
  <c r="CI8" i="4"/>
  <c r="CD12" i="4"/>
  <c r="CC3" i="4"/>
  <c r="BU9" i="4"/>
  <c r="BZ13" i="4"/>
  <c r="CG17" i="4"/>
  <c r="CG21" i="4"/>
  <c r="CK25" i="4"/>
  <c r="BY4" i="4"/>
  <c r="BX6" i="4"/>
  <c r="CD9" i="4"/>
  <c r="BS14" i="4"/>
  <c r="BZ18" i="4"/>
  <c r="CG22" i="4"/>
  <c r="CC26" i="4"/>
  <c r="CH20" i="4"/>
  <c r="CG24" i="4"/>
  <c r="CF18" i="4"/>
  <c r="CF21" i="4"/>
  <c r="CB25" i="4"/>
  <c r="CE25" i="4"/>
  <c r="CC5" i="4"/>
  <c r="CK3" i="4"/>
  <c r="CJ10" i="4"/>
  <c r="CB19" i="4"/>
  <c r="CD4" i="4"/>
  <c r="BX8" i="4"/>
  <c r="CM12" i="4"/>
  <c r="BV17" i="4"/>
  <c r="CB20" i="4"/>
  <c r="CI24" i="4"/>
  <c r="CF7" i="4"/>
  <c r="CF11" i="4"/>
  <c r="CC16" i="4"/>
  <c r="CD19" i="4"/>
  <c r="CC23" i="4"/>
  <c r="CF4" i="4"/>
  <c r="BT9" i="4"/>
  <c r="BY13" i="4"/>
  <c r="CG4" i="4"/>
  <c r="CC9" i="4"/>
  <c r="BZ14" i="4"/>
  <c r="BY18" i="4"/>
  <c r="BX22" i="4"/>
  <c r="BT26" i="4"/>
  <c r="CH5" i="4"/>
  <c r="CG6" i="4"/>
  <c r="BY10" i="4"/>
  <c r="CA14" i="4"/>
  <c r="CH18" i="4"/>
  <c r="CL23" i="4"/>
  <c r="CB21" i="4"/>
  <c r="BX25" i="4"/>
  <c r="CB7" i="4"/>
  <c r="CE8" i="4"/>
  <c r="CC4" i="4"/>
  <c r="BV14" i="4"/>
  <c r="CK21" i="4"/>
  <c r="BW5" i="4"/>
  <c r="BZ9" i="4"/>
  <c r="CE14" i="4"/>
  <c r="CM17" i="4"/>
  <c r="BV21" i="4"/>
  <c r="CG26" i="4"/>
  <c r="BW4" i="4"/>
  <c r="BS9" i="4"/>
  <c r="BX13" i="4"/>
  <c r="BW17" i="4"/>
  <c r="BU20" i="4"/>
  <c r="CJ24" i="4"/>
  <c r="BV6" i="4"/>
  <c r="BW10" i="4"/>
  <c r="CG14" i="4"/>
  <c r="BW6" i="4"/>
  <c r="BX10" i="4"/>
  <c r="BX15" i="4"/>
  <c r="BX19" i="4"/>
  <c r="BT24" i="4"/>
  <c r="CD3" i="4"/>
  <c r="CH15" i="4"/>
  <c r="CJ6" i="4"/>
  <c r="CD18" i="4"/>
  <c r="CO5" i="4"/>
  <c r="CK20" i="4"/>
  <c r="BY7" i="4"/>
  <c r="BZ11" i="4"/>
  <c r="CG10" i="4"/>
  <c r="BZ21" i="4"/>
  <c r="CA19" i="4"/>
  <c r="BX17" i="4"/>
  <c r="BX21" i="4"/>
  <c r="BS26" i="4"/>
  <c r="CM25" i="4"/>
  <c r="CD13" i="4"/>
  <c r="CM4" i="4"/>
  <c r="CJ20" i="4"/>
  <c r="BY8" i="4"/>
  <c r="BZ24" i="4"/>
  <c r="CJ9" i="4"/>
  <c r="CH14" i="4"/>
  <c r="BS11" i="4"/>
  <c r="CE24" i="4"/>
  <c r="CJ21" i="4"/>
  <c r="CF17" i="4"/>
  <c r="BW22" i="4"/>
  <c r="CA26" i="4"/>
  <c r="CA16" i="4"/>
  <c r="CN5" i="4"/>
  <c r="CC22" i="4"/>
  <c r="CI9" i="4"/>
  <c r="CA25" i="4"/>
  <c r="BY11" i="4"/>
  <c r="BW16" i="4"/>
  <c r="BV12" i="4"/>
  <c r="CN24" i="4"/>
  <c r="BS22" i="4"/>
  <c r="BX18" i="4"/>
  <c r="CE22" i="4"/>
  <c r="CJ19" i="4"/>
  <c r="CG8" i="4"/>
  <c r="BZ25" i="4"/>
  <c r="CN12" i="4"/>
  <c r="BY14" i="4"/>
  <c r="CG18" i="4"/>
  <c r="BS8" i="4"/>
  <c r="CI14" i="4"/>
  <c r="CD25" i="4"/>
  <c r="CI22" i="4"/>
  <c r="CO18" i="4"/>
  <c r="CJ23" i="4"/>
  <c r="BT14" i="4"/>
  <c r="CB22" i="4"/>
  <c r="CK10" i="4"/>
  <c r="CF14" i="4"/>
  <c r="CE15" i="4"/>
  <c r="BW20" i="4"/>
  <c r="CH4" i="4"/>
  <c r="BY15" i="4"/>
  <c r="CF25" i="4"/>
  <c r="BW19" i="4"/>
  <c r="CC24" i="4"/>
  <c r="CK5" i="4"/>
  <c r="BW13" i="4"/>
  <c r="CK16" i="4"/>
  <c r="BZ5" i="4"/>
  <c r="CF22" i="4"/>
  <c r="BS7" i="4"/>
  <c r="CF16" i="4"/>
  <c r="CN25" i="4"/>
  <c r="CE19" i="4"/>
  <c r="CK24" i="4"/>
  <c r="BZ12" i="4"/>
  <c r="BU15" i="4"/>
  <c r="CN17" i="4"/>
  <c r="BZ7" i="4"/>
  <c r="CM24" i="4"/>
  <c r="CA7" i="4"/>
  <c r="BY19" i="4"/>
  <c r="BT18" i="4"/>
  <c r="CE26" i="4"/>
  <c r="BV20" i="4"/>
  <c r="BT25" i="4"/>
  <c r="BU4" i="4"/>
  <c r="CD17" i="4"/>
  <c r="BW3" i="4"/>
  <c r="CM19" i="4"/>
  <c r="BY5" i="4"/>
  <c r="CK9" i="4"/>
  <c r="CJ26" i="4"/>
  <c r="BT8" i="4"/>
  <c r="BX20" i="4"/>
  <c r="CB18" i="4"/>
  <c r="CD20" i="4"/>
  <c r="CJ25" i="4"/>
  <c r="BR16" i="4"/>
  <c r="BR25" i="4"/>
  <c r="CN7" i="4"/>
  <c r="BR12" i="4"/>
  <c r="CM7" i="4"/>
  <c r="BR7" i="4"/>
  <c r="CN16" i="4"/>
  <c r="CO8" i="4"/>
  <c r="CM20" i="4"/>
  <c r="CN4" i="4"/>
  <c r="BR9" i="4"/>
  <c r="CU9" i="4" s="1"/>
  <c r="BS19" i="4"/>
  <c r="BR14" i="4"/>
  <c r="BV23" i="4"/>
  <c r="CO9" i="4"/>
  <c r="CM21" i="4"/>
  <c r="CM10" i="4"/>
  <c r="BR20" i="4"/>
  <c r="CO17" i="4"/>
  <c r="BR26" i="4"/>
  <c r="BS17" i="4"/>
  <c r="CO16" i="4"/>
  <c r="BS10" i="4"/>
  <c r="BR11" i="4"/>
  <c r="CO21" i="4"/>
  <c r="CM9" i="4"/>
  <c r="CO20" i="4"/>
  <c r="CN20" i="4"/>
  <c r="CO10" i="4"/>
  <c r="CO11" i="4"/>
  <c r="CN11" i="4"/>
  <c r="CO14" i="4"/>
  <c r="CN10" i="4"/>
  <c r="BR6" i="4"/>
  <c r="CO4" i="4"/>
  <c r="BR3" i="4"/>
  <c r="BS13" i="4"/>
  <c r="BR24" i="4"/>
  <c r="CN22" i="4"/>
  <c r="CN8" i="4"/>
  <c r="BR5" i="4"/>
  <c r="BR15" i="4"/>
  <c r="CM11" i="4"/>
  <c r="BR22" i="4"/>
  <c r="BR18" i="4"/>
  <c r="BR4" i="4"/>
  <c r="BR8" i="4"/>
  <c r="CO22" i="4"/>
  <c r="CM13" i="4"/>
  <c r="CN21" i="4"/>
  <c r="CM16" i="4"/>
  <c r="BR21" i="4"/>
  <c r="BR3" i="5" a="1"/>
  <c r="BR21" i="5" s="1"/>
  <c r="CY25" i="1"/>
  <c r="D41" i="4" a="1"/>
  <c r="N41" i="4" s="1"/>
  <c r="D41" i="5" a="1"/>
  <c r="D41" i="5" s="1"/>
  <c r="D41" i="1" a="1"/>
  <c r="L41" i="1" s="1"/>
  <c r="BR21" i="1"/>
  <c r="CU21" i="1" s="1"/>
  <c r="BN21" i="1"/>
  <c r="AK37" i="1"/>
  <c r="BR37" i="1" s="1"/>
  <c r="V37" i="1"/>
  <c r="BC37" i="1" s="1"/>
  <c r="CJ37" i="1" s="1"/>
  <c r="BD47" i="1"/>
  <c r="AK47" i="1"/>
  <c r="AX47" i="1"/>
  <c r="AU47" i="1"/>
  <c r="AM47" i="1"/>
  <c r="AL47" i="1"/>
  <c r="BF47" i="1"/>
  <c r="AZ47" i="1"/>
  <c r="BE47" i="1"/>
  <c r="BB47" i="1"/>
  <c r="AT47" i="1"/>
  <c r="BH47" i="1"/>
  <c r="AP47" i="1"/>
  <c r="BG47" i="1"/>
  <c r="AO47" i="1"/>
  <c r="AV47" i="1"/>
  <c r="BA47" i="1"/>
  <c r="AR47" i="1"/>
  <c r="AW47" i="1"/>
  <c r="AQ47" i="1"/>
  <c r="BC47" i="1"/>
  <c r="AN47" i="1"/>
  <c r="AY47" i="1"/>
  <c r="AS47" i="1"/>
  <c r="AK37" i="5"/>
  <c r="BR37" i="5" s="1"/>
  <c r="V37" i="5"/>
  <c r="BC37" i="5" s="1"/>
  <c r="CJ37" i="5" s="1"/>
  <c r="BN21" i="5"/>
  <c r="BD47" i="5"/>
  <c r="AN47" i="5"/>
  <c r="AU47" i="5"/>
  <c r="AX47" i="5"/>
  <c r="AO47" i="5"/>
  <c r="AK47" i="5"/>
  <c r="AZ47" i="5"/>
  <c r="BG47" i="5"/>
  <c r="AQ47" i="5"/>
  <c r="AP47" i="5"/>
  <c r="BB47" i="5"/>
  <c r="AT47" i="5"/>
  <c r="AV47" i="5"/>
  <c r="BC47" i="5"/>
  <c r="AM47" i="5"/>
  <c r="BE47" i="5"/>
  <c r="AL47" i="5"/>
  <c r="AS47" i="5"/>
  <c r="BH47" i="5"/>
  <c r="AR47" i="5"/>
  <c r="AY47" i="5"/>
  <c r="BF47" i="5"/>
  <c r="AW47" i="5"/>
  <c r="BA47" i="5"/>
  <c r="AV47" i="4"/>
  <c r="BC47" i="4"/>
  <c r="AM47" i="4"/>
  <c r="AT47" i="4"/>
  <c r="AO47" i="4"/>
  <c r="AS47" i="4"/>
  <c r="BH47" i="4"/>
  <c r="AR47" i="4"/>
  <c r="AY47" i="4"/>
  <c r="BF47" i="4"/>
  <c r="AP47" i="4"/>
  <c r="BA47" i="4"/>
  <c r="AZ47" i="4"/>
  <c r="AQ47" i="4"/>
  <c r="BE47" i="4"/>
  <c r="BD47" i="4"/>
  <c r="AN47" i="4"/>
  <c r="AU47" i="4"/>
  <c r="BB47" i="4"/>
  <c r="AL47" i="4"/>
  <c r="AK47" i="4"/>
  <c r="BG47" i="4"/>
  <c r="AX47" i="4"/>
  <c r="AW47" i="4"/>
  <c r="V37" i="4"/>
  <c r="BC37" i="4" s="1"/>
  <c r="CJ37" i="4" s="1"/>
  <c r="AK37" i="4"/>
  <c r="BR37" i="4" s="1"/>
  <c r="BN21" i="4"/>
  <c r="D45" i="3" a="1"/>
  <c r="D41" i="3" a="1"/>
  <c r="AU47" i="3"/>
  <c r="AZ47" i="3"/>
  <c r="BG47" i="3"/>
  <c r="AQ47" i="3"/>
  <c r="AX47" i="3"/>
  <c r="BE47" i="3"/>
  <c r="AW47" i="3"/>
  <c r="AM47" i="3"/>
  <c r="AO47" i="3"/>
  <c r="AV47" i="3"/>
  <c r="BH47" i="3"/>
  <c r="AR47" i="3"/>
  <c r="AY47" i="3"/>
  <c r="BF47" i="3"/>
  <c r="AP47" i="3"/>
  <c r="BA47" i="3"/>
  <c r="BD47" i="3"/>
  <c r="AN47" i="3"/>
  <c r="BB47" i="3"/>
  <c r="AL47" i="3"/>
  <c r="AK47" i="3"/>
  <c r="BC47" i="3"/>
  <c r="AT47" i="3"/>
  <c r="AS47" i="3"/>
  <c r="BN21" i="3"/>
  <c r="BR21" i="3"/>
  <c r="CU21" i="3" s="1"/>
  <c r="X29" i="1"/>
  <c r="BE29" i="1" s="1"/>
  <c r="T29" i="1"/>
  <c r="BA29" i="1" s="1"/>
  <c r="P29" i="1"/>
  <c r="AW29" i="1" s="1"/>
  <c r="L29" i="1"/>
  <c r="AS29" i="1" s="1"/>
  <c r="H29" i="1"/>
  <c r="AO29" i="1" s="1"/>
  <c r="D29" i="1"/>
  <c r="AK29" i="1" s="1"/>
  <c r="AA29" i="1"/>
  <c r="BH29" i="1" s="1"/>
  <c r="W29" i="1"/>
  <c r="BD29" i="1" s="1"/>
  <c r="S29" i="1"/>
  <c r="AZ29" i="1" s="1"/>
  <c r="O29" i="1"/>
  <c r="AV29" i="1" s="1"/>
  <c r="K29" i="1"/>
  <c r="AR29" i="1" s="1"/>
  <c r="G29" i="1"/>
  <c r="AN29" i="1" s="1"/>
  <c r="Z29" i="1"/>
  <c r="BG29" i="1" s="1"/>
  <c r="V29" i="1"/>
  <c r="BC29" i="1" s="1"/>
  <c r="R29" i="1"/>
  <c r="AY29" i="1" s="1"/>
  <c r="N29" i="1"/>
  <c r="AU29" i="1" s="1"/>
  <c r="J29" i="1"/>
  <c r="AQ29" i="1" s="1"/>
  <c r="F29" i="1"/>
  <c r="AM29" i="1" s="1"/>
  <c r="U29" i="1"/>
  <c r="BB29" i="1" s="1"/>
  <c r="E29" i="1"/>
  <c r="AL29" i="1" s="1"/>
  <c r="Q29" i="1"/>
  <c r="AX29" i="1" s="1"/>
  <c r="M29" i="1"/>
  <c r="AT29" i="1" s="1"/>
  <c r="I29" i="1"/>
  <c r="AP29" i="1" s="1"/>
  <c r="Y29" i="1"/>
  <c r="BF29" i="1" s="1"/>
  <c r="X29" i="5"/>
  <c r="BE29" i="5" s="1"/>
  <c r="T29" i="5"/>
  <c r="BA29" i="5" s="1"/>
  <c r="P29" i="5"/>
  <c r="AW29" i="5" s="1"/>
  <c r="L29" i="5"/>
  <c r="AS29" i="5" s="1"/>
  <c r="H29" i="5"/>
  <c r="AO29" i="5" s="1"/>
  <c r="D29" i="5"/>
  <c r="AK29" i="5" s="1"/>
  <c r="AA29" i="5"/>
  <c r="BH29" i="5" s="1"/>
  <c r="W29" i="5"/>
  <c r="BD29" i="5" s="1"/>
  <c r="S29" i="5"/>
  <c r="AZ29" i="5" s="1"/>
  <c r="O29" i="5"/>
  <c r="AV29" i="5" s="1"/>
  <c r="K29" i="5"/>
  <c r="AR29" i="5" s="1"/>
  <c r="G29" i="5"/>
  <c r="AN29" i="5" s="1"/>
  <c r="Z29" i="5"/>
  <c r="BG29" i="5" s="1"/>
  <c r="V29" i="5"/>
  <c r="BC29" i="5" s="1"/>
  <c r="R29" i="5"/>
  <c r="AY29" i="5" s="1"/>
  <c r="N29" i="5"/>
  <c r="AU29" i="5" s="1"/>
  <c r="J29" i="5"/>
  <c r="AQ29" i="5" s="1"/>
  <c r="F29" i="5"/>
  <c r="AM29" i="5" s="1"/>
  <c r="U29" i="5"/>
  <c r="BB29" i="5" s="1"/>
  <c r="E29" i="5"/>
  <c r="AL29" i="5" s="1"/>
  <c r="Q29" i="5"/>
  <c r="AX29" i="5" s="1"/>
  <c r="M29" i="5"/>
  <c r="AT29" i="5" s="1"/>
  <c r="I29" i="5"/>
  <c r="AP29" i="5" s="1"/>
  <c r="Y29" i="5"/>
  <c r="BF29" i="5" s="1"/>
  <c r="D45" i="5" a="1"/>
  <c r="X29" i="4"/>
  <c r="BE29" i="4" s="1"/>
  <c r="T29" i="4"/>
  <c r="BA29" i="4" s="1"/>
  <c r="P29" i="4"/>
  <c r="AW29" i="4" s="1"/>
  <c r="L29" i="4"/>
  <c r="AS29" i="4" s="1"/>
  <c r="H29" i="4"/>
  <c r="AO29" i="4" s="1"/>
  <c r="D29" i="4"/>
  <c r="AK29" i="4" s="1"/>
  <c r="AA29" i="4"/>
  <c r="BH29" i="4" s="1"/>
  <c r="W29" i="4"/>
  <c r="BD29" i="4" s="1"/>
  <c r="S29" i="4"/>
  <c r="AZ29" i="4" s="1"/>
  <c r="O29" i="4"/>
  <c r="AV29" i="4" s="1"/>
  <c r="K29" i="4"/>
  <c r="AR29" i="4" s="1"/>
  <c r="G29" i="4"/>
  <c r="AN29" i="4" s="1"/>
  <c r="Z29" i="4"/>
  <c r="BG29" i="4" s="1"/>
  <c r="V29" i="4"/>
  <c r="BC29" i="4" s="1"/>
  <c r="R29" i="4"/>
  <c r="AY29" i="4" s="1"/>
  <c r="N29" i="4"/>
  <c r="AU29" i="4" s="1"/>
  <c r="J29" i="4"/>
  <c r="AQ29" i="4" s="1"/>
  <c r="F29" i="4"/>
  <c r="AM29" i="4" s="1"/>
  <c r="U29" i="4"/>
  <c r="BB29" i="4" s="1"/>
  <c r="E29" i="4"/>
  <c r="AL29" i="4" s="1"/>
  <c r="Q29" i="4"/>
  <c r="AX29" i="4" s="1"/>
  <c r="M29" i="4"/>
  <c r="AT29" i="4" s="1"/>
  <c r="I29" i="4"/>
  <c r="AP29" i="4" s="1"/>
  <c r="Y29" i="4"/>
  <c r="BF29" i="4" s="1"/>
  <c r="D45" i="4" a="1"/>
  <c r="X29" i="3"/>
  <c r="BE29" i="3" s="1"/>
  <c r="T29" i="3"/>
  <c r="BA29" i="3" s="1"/>
  <c r="P29" i="3"/>
  <c r="AW29" i="3" s="1"/>
  <c r="L29" i="3"/>
  <c r="AS29" i="3" s="1"/>
  <c r="H29" i="3"/>
  <c r="AO29" i="3" s="1"/>
  <c r="D29" i="3"/>
  <c r="AK29" i="3" s="1"/>
  <c r="AA29" i="3"/>
  <c r="BH29" i="3" s="1"/>
  <c r="W29" i="3"/>
  <c r="BD29" i="3" s="1"/>
  <c r="S29" i="3"/>
  <c r="AZ29" i="3" s="1"/>
  <c r="O29" i="3"/>
  <c r="AV29" i="3" s="1"/>
  <c r="K29" i="3"/>
  <c r="AR29" i="3" s="1"/>
  <c r="G29" i="3"/>
  <c r="AN29" i="3" s="1"/>
  <c r="Z29" i="3"/>
  <c r="BG29" i="3" s="1"/>
  <c r="V29" i="3"/>
  <c r="BC29" i="3" s="1"/>
  <c r="R29" i="3"/>
  <c r="AY29" i="3" s="1"/>
  <c r="N29" i="3"/>
  <c r="AU29" i="3" s="1"/>
  <c r="J29" i="3"/>
  <c r="AQ29" i="3" s="1"/>
  <c r="F29" i="3"/>
  <c r="AM29" i="3" s="1"/>
  <c r="U29" i="3"/>
  <c r="BB29" i="3" s="1"/>
  <c r="E29" i="3"/>
  <c r="AL29" i="3" s="1"/>
  <c r="Q29" i="3"/>
  <c r="AX29" i="3" s="1"/>
  <c r="M29" i="3"/>
  <c r="AT29" i="3" s="1"/>
  <c r="I29" i="3"/>
  <c r="AP29" i="3" s="1"/>
  <c r="Y29" i="3"/>
  <c r="BF29" i="3" s="1"/>
  <c r="CU22" i="4" l="1"/>
  <c r="CU3" i="4"/>
  <c r="CU26" i="4"/>
  <c r="CU12" i="4"/>
  <c r="CU19" i="4"/>
  <c r="CU13" i="4"/>
  <c r="CU15" i="4"/>
  <c r="CU6" i="4"/>
  <c r="CU20" i="4"/>
  <c r="CU25" i="4"/>
  <c r="CU17" i="4"/>
  <c r="CU5" i="4"/>
  <c r="CU16" i="4"/>
  <c r="CU23" i="4"/>
  <c r="CU10" i="4"/>
  <c r="CU11" i="4"/>
  <c r="CU8" i="4"/>
  <c r="BT23" i="5"/>
  <c r="CG23" i="5"/>
  <c r="CF6" i="5"/>
  <c r="CN9" i="5"/>
  <c r="BX12" i="5"/>
  <c r="CI23" i="5"/>
  <c r="CK13" i="5"/>
  <c r="BR23" i="5"/>
  <c r="CL10" i="5"/>
  <c r="BU23" i="5"/>
  <c r="BR13" i="5"/>
  <c r="CG13" i="5"/>
  <c r="CI13" i="5"/>
  <c r="CL16" i="5"/>
  <c r="CL12" i="5"/>
  <c r="CE3" i="5"/>
  <c r="CH13" i="5"/>
  <c r="BZ23" i="5"/>
  <c r="BS12" i="5"/>
  <c r="CL4" i="5"/>
  <c r="CE23" i="5"/>
  <c r="CL15" i="5"/>
  <c r="CN6" i="5"/>
  <c r="CL20" i="5"/>
  <c r="CL22" i="5"/>
  <c r="CL13" i="5"/>
  <c r="CO13" i="5"/>
  <c r="CA3" i="5"/>
  <c r="CL6" i="5"/>
  <c r="CB23" i="5"/>
  <c r="CA8" i="5"/>
  <c r="CB24" i="5"/>
  <c r="CL24" i="5"/>
  <c r="CA24" i="5"/>
  <c r="BX3" i="5"/>
  <c r="CF3" i="5"/>
  <c r="CH23" i="5"/>
  <c r="CF23" i="5"/>
  <c r="CL9" i="5"/>
  <c r="CO7" i="5"/>
  <c r="CL17" i="5"/>
  <c r="CD23" i="5"/>
  <c r="CM6" i="5"/>
  <c r="BV3" i="5"/>
  <c r="CO6" i="5"/>
  <c r="CE13" i="5"/>
  <c r="BR10" i="5"/>
  <c r="CL3" i="5"/>
  <c r="CL11" i="5"/>
  <c r="BS23" i="5"/>
  <c r="CL26" i="5"/>
  <c r="CI3" i="5"/>
  <c r="CL8" i="5"/>
  <c r="CL19" i="5"/>
  <c r="CL7" i="5"/>
  <c r="CL14" i="5"/>
  <c r="CM23" i="5"/>
  <c r="CK12" i="5"/>
  <c r="CF13" i="5"/>
  <c r="BZ3" i="5"/>
  <c r="BW12" i="5"/>
  <c r="CL18" i="5"/>
  <c r="CM3" i="5"/>
  <c r="CK22" i="5"/>
  <c r="CF12" i="5"/>
  <c r="CN13" i="5"/>
  <c r="CL5" i="5"/>
  <c r="BR17" i="5"/>
  <c r="CO3" i="5"/>
  <c r="CG3" i="5"/>
  <c r="BR19" i="5"/>
  <c r="BU3" i="5"/>
  <c r="CB3" i="5"/>
  <c r="BT3" i="5"/>
  <c r="CJ5" i="5"/>
  <c r="CK8" i="5"/>
  <c r="CE11" i="5"/>
  <c r="BU15" i="5"/>
  <c r="CM5" i="5"/>
  <c r="CE8" i="5"/>
  <c r="CE5" i="5"/>
  <c r="CF8" i="5"/>
  <c r="CO5" i="5"/>
  <c r="CF9" i="5"/>
  <c r="BW6" i="5"/>
  <c r="BT10" i="5"/>
  <c r="BX6" i="5"/>
  <c r="BS9" i="5"/>
  <c r="CM11" i="5"/>
  <c r="CJ16" i="5"/>
  <c r="CI19" i="5"/>
  <c r="BU24" i="5"/>
  <c r="CM26" i="5"/>
  <c r="CK3" i="5"/>
  <c r="CI6" i="5"/>
  <c r="CC9" i="5"/>
  <c r="BW13" i="5"/>
  <c r="CC16" i="5"/>
  <c r="BT19" i="5"/>
  <c r="CI21" i="5"/>
  <c r="BW25" i="5"/>
  <c r="CC12" i="5"/>
  <c r="BV16" i="5"/>
  <c r="CM18" i="5"/>
  <c r="CB21" i="5"/>
  <c r="BY6" i="5"/>
  <c r="BT9" i="5"/>
  <c r="CA12" i="5"/>
  <c r="BS6" i="5"/>
  <c r="CN8" i="5"/>
  <c r="CN5" i="5"/>
  <c r="CO8" i="5"/>
  <c r="CJ3" i="5"/>
  <c r="CH6" i="5"/>
  <c r="CB9" i="5"/>
  <c r="CJ12" i="5"/>
  <c r="BU4" i="5"/>
  <c r="BT7" i="5"/>
  <c r="CJ9" i="5"/>
  <c r="BV13" i="5"/>
  <c r="BW4" i="5"/>
  <c r="CC4" i="5"/>
  <c r="CB7" i="5"/>
  <c r="BV10" i="5"/>
  <c r="CD13" i="5"/>
  <c r="CE4" i="5"/>
  <c r="CK4" i="5"/>
  <c r="CJ7" i="5"/>
  <c r="CD10" i="5"/>
  <c r="BV14" i="5"/>
  <c r="CB5" i="5"/>
  <c r="CD5" i="5"/>
  <c r="CD9" i="5"/>
  <c r="BW3" i="5"/>
  <c r="BW7" i="5"/>
  <c r="CF5" i="5"/>
  <c r="BZ10" i="5"/>
  <c r="BS4" i="5"/>
  <c r="BZ8" i="5"/>
  <c r="CJ4" i="5"/>
  <c r="BS8" i="5"/>
  <c r="BV11" i="5"/>
  <c r="CB16" i="5"/>
  <c r="BZ20" i="5"/>
  <c r="CN24" i="5"/>
  <c r="CK5" i="5"/>
  <c r="BU9" i="5"/>
  <c r="CJ13" i="5"/>
  <c r="BU17" i="5"/>
  <c r="BS20" i="5"/>
  <c r="CN23" i="5"/>
  <c r="CN26" i="5"/>
  <c r="CE15" i="5"/>
  <c r="CD18" i="5"/>
  <c r="CJ21" i="5"/>
  <c r="BX25" i="5"/>
  <c r="CH11" i="5"/>
  <c r="CF15" i="5"/>
  <c r="BW18" i="5"/>
  <c r="CK20" i="5"/>
  <c r="BX24" i="5"/>
  <c r="BU12" i="5"/>
  <c r="CF16" i="5"/>
  <c r="CN19" i="5"/>
  <c r="CC22" i="5"/>
  <c r="CH26" i="5"/>
  <c r="BY7" i="5"/>
  <c r="BT11" i="5"/>
  <c r="CI14" i="5"/>
  <c r="CG18" i="5"/>
  <c r="CE21" i="5"/>
  <c r="CI25" i="5"/>
  <c r="CK11" i="5"/>
  <c r="BS15" i="5"/>
  <c r="CH18" i="5"/>
  <c r="CE22" i="5"/>
  <c r="BT26" i="5"/>
  <c r="CB15" i="5"/>
  <c r="CA18" i="5"/>
  <c r="CC8" i="5"/>
  <c r="CJ6" i="5"/>
  <c r="BX10" i="5"/>
  <c r="CF4" i="5"/>
  <c r="BW8" i="5"/>
  <c r="CC6" i="5"/>
  <c r="BS11" i="5"/>
  <c r="CI4" i="5"/>
  <c r="BZ9" i="5"/>
  <c r="CA5" i="5"/>
  <c r="CJ8" i="5"/>
  <c r="BZ12" i="5"/>
  <c r="CB17" i="5"/>
  <c r="BZ21" i="5"/>
  <c r="CD25" i="5"/>
  <c r="BU7" i="5"/>
  <c r="BW10" i="5"/>
  <c r="CE14" i="5"/>
  <c r="CK17" i="5"/>
  <c r="CI20" i="5"/>
  <c r="CF24" i="5"/>
  <c r="CG11" i="5"/>
  <c r="CD16" i="5"/>
  <c r="CC19" i="5"/>
  <c r="CA22" i="5"/>
  <c r="CO25" i="5"/>
  <c r="CD12" i="5"/>
  <c r="BW16" i="5"/>
  <c r="CN18" i="5"/>
  <c r="CC21" i="5"/>
  <c r="BY25" i="5"/>
  <c r="CM10" i="5"/>
  <c r="BV7" i="5"/>
  <c r="CF10" i="5"/>
  <c r="CO4" i="5"/>
  <c r="BW9" i="5"/>
  <c r="BX7" i="5"/>
  <c r="BZ5" i="5"/>
  <c r="CH9" i="5"/>
  <c r="CI5" i="5"/>
  <c r="CA9" i="5"/>
  <c r="CI12" i="5"/>
  <c r="CJ17" i="5"/>
  <c r="CH21" i="5"/>
  <c r="CU21" i="5" s="1"/>
  <c r="CL25" i="5"/>
  <c r="BV4" i="5"/>
  <c r="CC7" i="5"/>
  <c r="CE10" i="5"/>
  <c r="BV15" i="5"/>
  <c r="BU18" i="5"/>
  <c r="BS21" i="5"/>
  <c r="CO24" i="5"/>
  <c r="CN12" i="5"/>
  <c r="CM16" i="5"/>
  <c r="CK19" i="5"/>
  <c r="CI22" i="5"/>
  <c r="BX26" i="5"/>
  <c r="CO12" i="5"/>
  <c r="CE16" i="5"/>
  <c r="BV19" i="5"/>
  <c r="CK21" i="5"/>
  <c r="CG25" i="5"/>
  <c r="BW11" i="5"/>
  <c r="CD7" i="5"/>
  <c r="BW5" i="5"/>
  <c r="CE9" i="5"/>
  <c r="BY3" i="5"/>
  <c r="CF7" i="5"/>
  <c r="CH5" i="5"/>
  <c r="CG6" i="5"/>
  <c r="CI9" i="5"/>
  <c r="BU13" i="5"/>
  <c r="BT18" i="5"/>
  <c r="BY22" i="5"/>
  <c r="BV26" i="5"/>
  <c r="CD4" i="5"/>
  <c r="CK7" i="5"/>
  <c r="BX11" i="5"/>
  <c r="CD15" i="5"/>
  <c r="CC18" i="5"/>
  <c r="CA21" i="5"/>
  <c r="CE25" i="5"/>
  <c r="BX13" i="5"/>
  <c r="BV17" i="5"/>
  <c r="BT20" i="5"/>
  <c r="BX23" i="5"/>
  <c r="CF26" i="5"/>
  <c r="BY13" i="5"/>
  <c r="CN16" i="5"/>
  <c r="CD19" i="5"/>
  <c r="BT22" i="5"/>
  <c r="BY26" i="5"/>
  <c r="CH14" i="5"/>
  <c r="CF18" i="5"/>
  <c r="BV21" i="5"/>
  <c r="CI24" i="5"/>
  <c r="BY5" i="5"/>
  <c r="BY9" i="5"/>
  <c r="CG12" i="5"/>
  <c r="CG16" i="5"/>
  <c r="BW20" i="5"/>
  <c r="BZ24" i="5"/>
  <c r="CB10" i="5"/>
  <c r="CB13" i="5"/>
  <c r="CH16" i="5"/>
  <c r="CF20" i="5"/>
  <c r="CK24" i="5"/>
  <c r="BU14" i="5"/>
  <c r="CI16" i="5"/>
  <c r="CD14" i="5"/>
  <c r="BS3" i="5"/>
  <c r="CM7" i="5"/>
  <c r="BT6" i="5"/>
  <c r="BY10" i="5"/>
  <c r="BY4" i="5"/>
  <c r="BX8" i="5"/>
  <c r="CE6" i="5"/>
  <c r="CH3" i="5"/>
  <c r="BS7" i="5"/>
  <c r="BU10" i="5"/>
  <c r="CC15" i="5"/>
  <c r="CB18" i="5"/>
  <c r="CG22" i="5"/>
  <c r="CD26" i="5"/>
  <c r="CM4" i="5"/>
  <c r="BU8" i="5"/>
  <c r="BT5" i="5"/>
  <c r="BV5" i="5"/>
  <c r="BV9" i="5"/>
  <c r="CK6" i="5"/>
  <c r="BX5" i="5"/>
  <c r="BX9" i="5"/>
  <c r="CD3" i="5"/>
  <c r="CH7" i="5"/>
  <c r="CM9" i="5"/>
  <c r="CA4" i="5"/>
  <c r="CI7" i="5"/>
  <c r="CJ18" i="5"/>
  <c r="CC5" i="5"/>
  <c r="BW14" i="5"/>
  <c r="CA20" i="5"/>
  <c r="BY11" i="5"/>
  <c r="BU19" i="5"/>
  <c r="CF25" i="5"/>
  <c r="CO15" i="5"/>
  <c r="BU21" i="5"/>
  <c r="CE12" i="5"/>
  <c r="BX18" i="5"/>
  <c r="CL21" i="5"/>
  <c r="CG7" i="5"/>
  <c r="BV12" i="5"/>
  <c r="CG17" i="5"/>
  <c r="BV22" i="5"/>
  <c r="CI26" i="5"/>
  <c r="CB14" i="5"/>
  <c r="BY19" i="5"/>
  <c r="CC24" i="5"/>
  <c r="CK14" i="5"/>
  <c r="CI18" i="5"/>
  <c r="CF22" i="5"/>
  <c r="BU26" i="5"/>
  <c r="BZ7" i="5"/>
  <c r="CB8" i="5"/>
  <c r="CA19" i="5"/>
  <c r="BZ6" i="5"/>
  <c r="CM15" i="5"/>
  <c r="BZ22" i="5"/>
  <c r="BX14" i="5"/>
  <c r="CB20" i="5"/>
  <c r="CO26" i="5"/>
  <c r="BW17" i="5"/>
  <c r="CB22" i="5"/>
  <c r="BZ13" i="5"/>
  <c r="CO18" i="5"/>
  <c r="BU22" i="5"/>
  <c r="BY8" i="5"/>
  <c r="CA13" i="5"/>
  <c r="BY18" i="5"/>
  <c r="CD22" i="5"/>
  <c r="CJ10" i="5"/>
  <c r="CJ14" i="5"/>
  <c r="CG19" i="5"/>
  <c r="BT25" i="5"/>
  <c r="BT15" i="5"/>
  <c r="BZ19" i="5"/>
  <c r="CK23" i="5"/>
  <c r="CC26" i="5"/>
  <c r="BT8" i="5"/>
  <c r="CI8" i="5"/>
  <c r="CC10" i="5"/>
  <c r="CH20" i="5"/>
  <c r="CD8" i="5"/>
  <c r="BU16" i="5"/>
  <c r="CH22" i="5"/>
  <c r="CF14" i="5"/>
  <c r="CJ20" i="5"/>
  <c r="CG10" i="5"/>
  <c r="CE17" i="5"/>
  <c r="CJ22" i="5"/>
  <c r="BZ14" i="5"/>
  <c r="BW19" i="5"/>
  <c r="CM22" i="5"/>
  <c r="CC3" i="5"/>
  <c r="CH8" i="5"/>
  <c r="BS14" i="5"/>
  <c r="BX19" i="5"/>
  <c r="CC23" i="5"/>
  <c r="BU11" i="5"/>
  <c r="CA15" i="5"/>
  <c r="BX20" i="5"/>
  <c r="CB25" i="5"/>
  <c r="CJ15" i="5"/>
  <c r="CH19" i="5"/>
  <c r="BT24" i="5"/>
  <c r="CK26" i="5"/>
  <c r="CM14" i="5"/>
  <c r="CG4" i="5"/>
  <c r="CK10" i="5"/>
  <c r="CL23" i="5"/>
  <c r="CM8" i="5"/>
  <c r="CK16" i="5"/>
  <c r="BW23" i="5"/>
  <c r="BW15" i="5"/>
  <c r="BT21" i="5"/>
  <c r="BZ11" i="5"/>
  <c r="CN17" i="5"/>
  <c r="BY23" i="5"/>
  <c r="BY15" i="5"/>
  <c r="CE19" i="5"/>
  <c r="CA23" i="5"/>
  <c r="BZ4" i="5"/>
  <c r="CG9" i="5"/>
  <c r="CA14" i="5"/>
  <c r="CF19" i="5"/>
  <c r="CJ24" i="5"/>
  <c r="CC11" i="5"/>
  <c r="CI15" i="5"/>
  <c r="BX21" i="5"/>
  <c r="CJ25" i="5"/>
  <c r="BS16" i="5"/>
  <c r="BY20" i="5"/>
  <c r="CD24" i="5"/>
  <c r="BX4" i="5"/>
  <c r="BU6" i="5"/>
  <c r="BT4" i="5"/>
  <c r="CD11" i="5"/>
  <c r="CE24" i="5"/>
  <c r="CK9" i="5"/>
  <c r="CC17" i="5"/>
  <c r="BV24" i="5"/>
  <c r="CN15" i="5"/>
  <c r="BS22" i="5"/>
  <c r="BT12" i="5"/>
  <c r="CE18" i="5"/>
  <c r="CH24" i="5"/>
  <c r="CG15" i="5"/>
  <c r="BV20" i="5"/>
  <c r="BY24" i="5"/>
  <c r="CH4" i="5"/>
  <c r="CA10" i="5"/>
  <c r="BZ15" i="5"/>
  <c r="CO19" i="5"/>
  <c r="BS25" i="5"/>
  <c r="BY12" i="5"/>
  <c r="BZ16" i="5"/>
  <c r="CF21" i="5"/>
  <c r="CB26" i="5"/>
  <c r="CA16" i="5"/>
  <c r="CG20" i="5"/>
  <c r="CM24" i="5"/>
  <c r="CN4" i="5"/>
  <c r="CB6" i="5"/>
  <c r="CG8" i="5"/>
  <c r="CB4" i="5"/>
  <c r="CK15" i="5"/>
  <c r="BV25" i="5"/>
  <c r="CF11" i="5"/>
  <c r="CK18" i="5"/>
  <c r="CM25" i="5"/>
  <c r="CD17" i="5"/>
  <c r="CO23" i="5"/>
  <c r="BY14" i="5"/>
  <c r="CM19" i="5"/>
  <c r="CG26" i="5"/>
  <c r="BX16" i="5"/>
  <c r="CD20" i="5"/>
  <c r="BZ25" i="5"/>
  <c r="CG5" i="5"/>
  <c r="CI10" i="5"/>
  <c r="CH15" i="5"/>
  <c r="CE20" i="5"/>
  <c r="CA25" i="5"/>
  <c r="CH12" i="5"/>
  <c r="BZ17" i="5"/>
  <c r="BW22" i="5"/>
  <c r="CJ26" i="5"/>
  <c r="CA17" i="5"/>
  <c r="BY21" i="5"/>
  <c r="BU25" i="5"/>
  <c r="CA6" i="5"/>
  <c r="CE7" i="5"/>
  <c r="CH10" i="5"/>
  <c r="BS5" i="5"/>
  <c r="BT16" i="5"/>
  <c r="CB12" i="5"/>
  <c r="CB19" i="5"/>
  <c r="BW26" i="5"/>
  <c r="CM17" i="5"/>
  <c r="BW24" i="5"/>
  <c r="CG14" i="5"/>
  <c r="BU20" i="5"/>
  <c r="CA11" i="5"/>
  <c r="BX17" i="5"/>
  <c r="CM20" i="5"/>
  <c r="CH25" i="5"/>
  <c r="BV6" i="5"/>
  <c r="CB11" i="5"/>
  <c r="BY16" i="5"/>
  <c r="CN20" i="5"/>
  <c r="BS26" i="5"/>
  <c r="BT13" i="5"/>
  <c r="CH17" i="5"/>
  <c r="CJ23" i="5"/>
  <c r="CC13" i="5"/>
  <c r="CI17" i="5"/>
  <c r="CG21" i="5"/>
  <c r="CC25" i="5"/>
  <c r="BV8" i="5"/>
  <c r="CA7" i="5"/>
  <c r="BT17" i="5"/>
  <c r="BU5" i="5"/>
  <c r="CM12" i="5"/>
  <c r="CJ19" i="5"/>
  <c r="CE26" i="5"/>
  <c r="BV18" i="5"/>
  <c r="CG24" i="5"/>
  <c r="BX15" i="5"/>
  <c r="CC20" i="5"/>
  <c r="CI11" i="5"/>
  <c r="CF17" i="5"/>
  <c r="CD21" i="5"/>
  <c r="BZ26" i="5"/>
  <c r="CD6" i="5"/>
  <c r="CJ11" i="5"/>
  <c r="BY17" i="5"/>
  <c r="BW21" i="5"/>
  <c r="CA26" i="5"/>
  <c r="BT14" i="5"/>
  <c r="BZ18" i="5"/>
  <c r="BS24" i="5"/>
  <c r="CC14" i="5"/>
  <c r="BS18" i="5"/>
  <c r="BX22" i="5"/>
  <c r="CK25" i="5"/>
  <c r="BV23" i="5"/>
  <c r="CO14" i="5"/>
  <c r="CN14" i="5"/>
  <c r="CO10" i="5"/>
  <c r="BS10" i="5"/>
  <c r="CO9" i="5"/>
  <c r="BR8" i="5"/>
  <c r="BR22" i="5"/>
  <c r="CN3" i="5"/>
  <c r="BS13" i="5"/>
  <c r="BR26" i="5"/>
  <c r="BR12" i="5"/>
  <c r="CM21" i="5"/>
  <c r="BR9" i="5"/>
  <c r="BR14" i="5"/>
  <c r="BR15" i="5"/>
  <c r="BR11" i="5"/>
  <c r="BR3" i="5"/>
  <c r="CU3" i="5" s="1"/>
  <c r="CM13" i="5"/>
  <c r="CN7" i="5"/>
  <c r="BR4" i="5"/>
  <c r="BR24" i="5"/>
  <c r="BR6" i="5"/>
  <c r="CO22" i="5"/>
  <c r="CN22" i="5"/>
  <c r="BR18" i="5"/>
  <c r="CU18" i="5" s="1"/>
  <c r="BR5" i="5"/>
  <c r="CN25" i="5"/>
  <c r="BR16" i="5"/>
  <c r="CO21" i="5"/>
  <c r="CN21" i="5"/>
  <c r="BR20" i="5"/>
  <c r="BS17" i="5"/>
  <c r="CO17" i="5"/>
  <c r="BR25" i="5"/>
  <c r="BR7" i="5"/>
  <c r="CO11" i="5"/>
  <c r="CN11" i="5"/>
  <c r="CO20" i="5"/>
  <c r="CN10" i="5"/>
  <c r="CO16" i="5"/>
  <c r="BS19" i="5"/>
  <c r="CU4" i="4"/>
  <c r="CU24" i="4"/>
  <c r="CU7" i="4"/>
  <c r="CU18" i="4"/>
  <c r="CU14" i="4"/>
  <c r="J41" i="4"/>
  <c r="G41" i="4"/>
  <c r="P41" i="4"/>
  <c r="O41" i="4"/>
  <c r="K41" i="5"/>
  <c r="Y41" i="4"/>
  <c r="X41" i="4"/>
  <c r="K41" i="4"/>
  <c r="T41" i="4"/>
  <c r="I41" i="4"/>
  <c r="E41" i="1"/>
  <c r="F41" i="4"/>
  <c r="S41" i="4"/>
  <c r="L41" i="4"/>
  <c r="R41" i="4"/>
  <c r="E41" i="4"/>
  <c r="D41" i="4"/>
  <c r="Z41" i="4"/>
  <c r="M41" i="4"/>
  <c r="W41" i="4"/>
  <c r="AA41" i="1"/>
  <c r="Q41" i="4"/>
  <c r="AA41" i="4"/>
  <c r="V41" i="4"/>
  <c r="U41" i="4"/>
  <c r="H41" i="4"/>
  <c r="L41" i="5"/>
  <c r="H41" i="5"/>
  <c r="I41" i="5"/>
  <c r="Y41" i="1"/>
  <c r="F41" i="5"/>
  <c r="T41" i="5"/>
  <c r="G41" i="1"/>
  <c r="BR38" i="4" a="1"/>
  <c r="CG38" i="4" s="1"/>
  <c r="CG29" i="4" s="1"/>
  <c r="Q41" i="5"/>
  <c r="X41" i="5"/>
  <c r="Y41" i="5"/>
  <c r="N41" i="5"/>
  <c r="AA41" i="5"/>
  <c r="R41" i="5"/>
  <c r="P41" i="1"/>
  <c r="J41" i="1"/>
  <c r="Z41" i="5"/>
  <c r="U41" i="5"/>
  <c r="G41" i="5"/>
  <c r="V41" i="5"/>
  <c r="P41" i="5"/>
  <c r="O41" i="5"/>
  <c r="S41" i="5"/>
  <c r="M41" i="5"/>
  <c r="W41" i="5"/>
  <c r="J41" i="5"/>
  <c r="E41" i="5"/>
  <c r="W41" i="1"/>
  <c r="Z41" i="1"/>
  <c r="Q41" i="1"/>
  <c r="X41" i="1"/>
  <c r="D41" i="1"/>
  <c r="S41" i="1"/>
  <c r="M41" i="1"/>
  <c r="I41" i="1"/>
  <c r="O41" i="1"/>
  <c r="R41" i="1"/>
  <c r="T41" i="1"/>
  <c r="U41" i="1"/>
  <c r="F41" i="1"/>
  <c r="H41" i="1"/>
  <c r="K41" i="1"/>
  <c r="V41" i="1"/>
  <c r="N41" i="1"/>
  <c r="D45" i="1" a="1"/>
  <c r="BR38" i="1" a="1"/>
  <c r="BR38" i="5" a="1"/>
  <c r="X45" i="5"/>
  <c r="Z45" i="5"/>
  <c r="R45" i="5"/>
  <c r="J45" i="5"/>
  <c r="Y45" i="5"/>
  <c r="Q45" i="5"/>
  <c r="I45" i="5"/>
  <c r="V45" i="5"/>
  <c r="N45" i="5"/>
  <c r="F45" i="5"/>
  <c r="U45" i="5"/>
  <c r="M45" i="5"/>
  <c r="E45" i="5"/>
  <c r="K45" i="5"/>
  <c r="AA45" i="5"/>
  <c r="D45" i="5"/>
  <c r="T45" i="5"/>
  <c r="O45" i="5"/>
  <c r="H45" i="5"/>
  <c r="S45" i="5"/>
  <c r="L45" i="5"/>
  <c r="W45" i="5"/>
  <c r="P45" i="5"/>
  <c r="G45" i="5"/>
  <c r="AA45" i="4"/>
  <c r="T45" i="4"/>
  <c r="L45" i="4"/>
  <c r="D45" i="4"/>
  <c r="Y45" i="4"/>
  <c r="Q45" i="4"/>
  <c r="I45" i="4"/>
  <c r="X45" i="4"/>
  <c r="P45" i="4"/>
  <c r="H45" i="4"/>
  <c r="U45" i="4"/>
  <c r="M45" i="4"/>
  <c r="E45" i="4"/>
  <c r="F45" i="4"/>
  <c r="V45" i="4"/>
  <c r="O45" i="4"/>
  <c r="J45" i="4"/>
  <c r="Z45" i="4"/>
  <c r="S45" i="4"/>
  <c r="N45" i="4"/>
  <c r="G45" i="4"/>
  <c r="W45" i="4"/>
  <c r="R45" i="4"/>
  <c r="K45" i="4"/>
  <c r="T45" i="3"/>
  <c r="E45" i="3"/>
  <c r="Q45" i="3"/>
  <c r="M45" i="3"/>
  <c r="I45" i="3"/>
  <c r="U45" i="3"/>
  <c r="X45" i="3"/>
  <c r="N45" i="3"/>
  <c r="S45" i="3"/>
  <c r="D45" i="3"/>
  <c r="R45" i="3"/>
  <c r="G45" i="3"/>
  <c r="W45" i="3"/>
  <c r="H45" i="3"/>
  <c r="F45" i="3"/>
  <c r="V45" i="3"/>
  <c r="K45" i="3"/>
  <c r="AA45" i="3"/>
  <c r="L45" i="3"/>
  <c r="Y45" i="3"/>
  <c r="J45" i="3"/>
  <c r="Z45" i="3"/>
  <c r="O45" i="3"/>
  <c r="P45" i="3"/>
  <c r="BR38" i="3" a="1"/>
  <c r="L41" i="3"/>
  <c r="M41" i="3"/>
  <c r="AA41" i="3"/>
  <c r="Z41" i="3"/>
  <c r="P41" i="3"/>
  <c r="D41" i="3"/>
  <c r="Y41" i="3"/>
  <c r="R41" i="3"/>
  <c r="U41" i="3"/>
  <c r="X41" i="3"/>
  <c r="N41" i="3"/>
  <c r="V41" i="3"/>
  <c r="T41" i="3"/>
  <c r="S41" i="3"/>
  <c r="H41" i="3"/>
  <c r="F41" i="3"/>
  <c r="J41" i="3"/>
  <c r="G41" i="3"/>
  <c r="E41" i="3"/>
  <c r="I41" i="3"/>
  <c r="O41" i="3"/>
  <c r="K41" i="3"/>
  <c r="Q41" i="3"/>
  <c r="W41" i="3"/>
  <c r="CU11" i="5" l="1"/>
  <c r="CU6" i="5"/>
  <c r="CU14" i="5"/>
  <c r="CU8" i="5"/>
  <c r="CU17" i="5"/>
  <c r="CU20" i="5"/>
  <c r="CU22" i="5"/>
  <c r="CU24" i="5"/>
  <c r="CU9" i="5"/>
  <c r="CU13" i="5"/>
  <c r="CU7" i="5"/>
  <c r="CU12" i="5"/>
  <c r="CU10" i="5"/>
  <c r="CU15" i="5"/>
  <c r="CU16" i="5"/>
  <c r="CU4" i="5"/>
  <c r="CU25" i="5"/>
  <c r="CU5" i="5"/>
  <c r="CU26" i="5"/>
  <c r="CU23" i="5"/>
  <c r="CU19" i="5"/>
  <c r="BT38" i="4"/>
  <c r="BT29" i="4" s="1"/>
  <c r="CL38" i="4"/>
  <c r="CL29" i="4" s="1"/>
  <c r="CE38" i="4"/>
  <c r="CE29" i="4" s="1"/>
  <c r="CB38" i="4"/>
  <c r="CB29" i="4" s="1"/>
  <c r="CY15" i="4"/>
  <c r="CI38" i="4"/>
  <c r="CI29" i="4" s="1"/>
  <c r="CM38" i="4"/>
  <c r="CM29" i="4" s="1"/>
  <c r="BX38" i="4"/>
  <c r="BX29" i="4" s="1"/>
  <c r="CY15" i="5"/>
  <c r="CY15" i="3"/>
  <c r="BZ38" i="4"/>
  <c r="BZ29" i="4" s="1"/>
  <c r="CJ38" i="4"/>
  <c r="CJ29" i="4" s="1"/>
  <c r="BS38" i="4"/>
  <c r="BS29" i="4" s="1"/>
  <c r="CD38" i="4"/>
  <c r="CD29" i="4" s="1"/>
  <c r="CH38" i="4"/>
  <c r="CH29" i="4" s="1"/>
  <c r="BW38" i="4"/>
  <c r="BW29" i="4" s="1"/>
  <c r="CK38" i="4"/>
  <c r="CK29" i="4" s="1"/>
  <c r="CO38" i="4"/>
  <c r="CO29" i="4" s="1"/>
  <c r="CA38" i="4"/>
  <c r="CA29" i="4" s="1"/>
  <c r="BR38" i="4"/>
  <c r="BR29" i="4" s="1"/>
  <c r="BV38" i="4"/>
  <c r="BV29" i="4" s="1"/>
  <c r="CN38" i="4"/>
  <c r="CN29" i="4" s="1"/>
  <c r="BU38" i="4"/>
  <c r="BU29" i="4" s="1"/>
  <c r="CF38" i="4"/>
  <c r="CF29" i="4" s="1"/>
  <c r="BY38" i="4"/>
  <c r="BY29" i="4" s="1"/>
  <c r="CC38" i="4"/>
  <c r="CC29" i="4" s="1"/>
  <c r="CO38" i="1"/>
  <c r="CO29" i="1" s="1"/>
  <c r="CI38" i="1"/>
  <c r="CI29" i="1" s="1"/>
  <c r="CN38" i="1"/>
  <c r="CN29" i="1" s="1"/>
  <c r="CB38" i="1"/>
  <c r="CB29" i="1" s="1"/>
  <c r="BU38" i="1"/>
  <c r="BU29" i="1" s="1"/>
  <c r="BS38" i="1"/>
  <c r="BS29" i="1" s="1"/>
  <c r="CG38" i="1"/>
  <c r="CG29" i="1" s="1"/>
  <c r="BT38" i="1"/>
  <c r="BT29" i="1" s="1"/>
  <c r="CC38" i="1"/>
  <c r="CC29" i="1" s="1"/>
  <c r="BX38" i="1"/>
  <c r="BX29" i="1" s="1"/>
  <c r="CF38" i="1"/>
  <c r="CF29" i="1" s="1"/>
  <c r="BZ38" i="1"/>
  <c r="BZ29" i="1" s="1"/>
  <c r="CK38" i="1"/>
  <c r="CK29" i="1" s="1"/>
  <c r="BY38" i="1"/>
  <c r="BY29" i="1" s="1"/>
  <c r="CE38" i="1"/>
  <c r="CE29" i="1" s="1"/>
  <c r="CD38" i="1"/>
  <c r="CD29" i="1" s="1"/>
  <c r="CL38" i="1"/>
  <c r="CL29" i="1" s="1"/>
  <c r="CM38" i="1"/>
  <c r="CM29" i="1" s="1"/>
  <c r="BR38" i="1"/>
  <c r="BR29" i="1" s="1"/>
  <c r="BW38" i="1"/>
  <c r="BW29" i="1" s="1"/>
  <c r="BV38" i="1"/>
  <c r="BV29" i="1" s="1"/>
  <c r="CA38" i="1"/>
  <c r="CA29" i="1" s="1"/>
  <c r="CJ38" i="1"/>
  <c r="CJ29" i="1" s="1"/>
  <c r="CH38" i="1"/>
  <c r="CH29" i="1" s="1"/>
  <c r="O45" i="1"/>
  <c r="V45" i="1"/>
  <c r="F45" i="1"/>
  <c r="M45" i="1"/>
  <c r="T45" i="1"/>
  <c r="D45" i="1"/>
  <c r="K45" i="1"/>
  <c r="R45" i="1"/>
  <c r="Y45" i="1"/>
  <c r="I45" i="1"/>
  <c r="P45" i="1"/>
  <c r="S45" i="1"/>
  <c r="AA45" i="1"/>
  <c r="N45" i="1"/>
  <c r="U45" i="1"/>
  <c r="E45" i="1"/>
  <c r="L45" i="1"/>
  <c r="G45" i="1"/>
  <c r="Z45" i="1"/>
  <c r="J45" i="1"/>
  <c r="Q45" i="1"/>
  <c r="X45" i="1"/>
  <c r="H45" i="1"/>
  <c r="W45" i="1"/>
  <c r="CM38" i="5"/>
  <c r="CM29" i="5" s="1"/>
  <c r="BW38" i="5"/>
  <c r="BW29" i="5" s="1"/>
  <c r="CC38" i="5"/>
  <c r="CC29" i="5" s="1"/>
  <c r="CG38" i="5"/>
  <c r="CG29" i="5" s="1"/>
  <c r="CD38" i="5"/>
  <c r="CD29" i="5" s="1"/>
  <c r="CJ38" i="5"/>
  <c r="CJ29" i="5" s="1"/>
  <c r="CH38" i="5"/>
  <c r="CH29" i="5" s="1"/>
  <c r="CI38" i="5"/>
  <c r="CI29" i="5" s="1"/>
  <c r="BS38" i="5"/>
  <c r="BS29" i="5" s="1"/>
  <c r="BX38" i="5"/>
  <c r="BX29" i="5" s="1"/>
  <c r="CB38" i="5"/>
  <c r="CB29" i="5" s="1"/>
  <c r="BT38" i="5"/>
  <c r="BT29" i="5" s="1"/>
  <c r="CF38" i="5"/>
  <c r="CF29" i="5" s="1"/>
  <c r="CN38" i="5"/>
  <c r="CN29" i="5" s="1"/>
  <c r="BV38" i="5"/>
  <c r="BV29" i="5" s="1"/>
  <c r="BU38" i="5"/>
  <c r="BU29" i="5" s="1"/>
  <c r="CO38" i="5"/>
  <c r="CO29" i="5" s="1"/>
  <c r="CE38" i="5"/>
  <c r="CE29" i="5" s="1"/>
  <c r="BR38" i="5"/>
  <c r="BR29" i="5" s="1"/>
  <c r="CK38" i="5"/>
  <c r="CK29" i="5" s="1"/>
  <c r="CL38" i="5"/>
  <c r="CL29" i="5" s="1"/>
  <c r="BY38" i="5"/>
  <c r="BY29" i="5" s="1"/>
  <c r="CA38" i="5"/>
  <c r="CA29" i="5" s="1"/>
  <c r="BZ38" i="5"/>
  <c r="BZ29" i="5" s="1"/>
  <c r="CH38" i="3"/>
  <c r="CH29" i="3" s="1"/>
  <c r="BR38" i="3"/>
  <c r="BR29" i="3" s="1"/>
  <c r="CC38" i="3"/>
  <c r="CC29" i="3" s="1"/>
  <c r="CJ38" i="3"/>
  <c r="CJ29" i="3" s="1"/>
  <c r="BT38" i="3"/>
  <c r="BT29" i="3" s="1"/>
  <c r="BS38" i="3"/>
  <c r="BS29" i="3" s="1"/>
  <c r="CD38" i="3"/>
  <c r="CD29" i="3" s="1"/>
  <c r="CO38" i="3"/>
  <c r="CO29" i="3" s="1"/>
  <c r="BY38" i="3"/>
  <c r="BY29" i="3" s="1"/>
  <c r="CF38" i="3"/>
  <c r="CF29" i="3" s="1"/>
  <c r="CM38" i="3"/>
  <c r="CM29" i="3" s="1"/>
  <c r="CE38" i="3"/>
  <c r="CE29" i="3" s="1"/>
  <c r="BZ38" i="3"/>
  <c r="BZ29" i="3" s="1"/>
  <c r="CK38" i="3"/>
  <c r="CK29" i="3" s="1"/>
  <c r="BU38" i="3"/>
  <c r="BU29" i="3" s="1"/>
  <c r="CB38" i="3"/>
  <c r="CB29" i="3" s="1"/>
  <c r="BW38" i="3"/>
  <c r="BW29" i="3" s="1"/>
  <c r="CA38" i="3"/>
  <c r="CA29" i="3" s="1"/>
  <c r="CL38" i="3"/>
  <c r="CL29" i="3" s="1"/>
  <c r="BV38" i="3"/>
  <c r="BV29" i="3" s="1"/>
  <c r="CG38" i="3"/>
  <c r="CG29" i="3" s="1"/>
  <c r="CN38" i="3"/>
  <c r="CN29" i="3" s="1"/>
  <c r="BX38" i="3"/>
  <c r="BX29" i="3" s="1"/>
  <c r="CI38" i="3"/>
  <c r="CI29" i="3" s="1"/>
  <c r="CY15" i="1" l="1"/>
  <c r="AF26" i="6" l="1"/>
  <c r="AE26" i="6"/>
  <c r="BL26" i="6" s="1"/>
  <c r="CS26" i="6" s="1"/>
  <c r="AC26" i="6"/>
  <c r="BJ26" i="6" s="1"/>
  <c r="CQ26" i="6" s="1"/>
  <c r="AB26" i="6"/>
  <c r="BI26" i="6" s="1"/>
  <c r="CP26" i="6" s="1"/>
  <c r="BH26" i="6"/>
  <c r="CO26" i="6" s="1"/>
  <c r="BG26" i="6"/>
  <c r="CN26" i="6" s="1"/>
  <c r="BF26" i="6"/>
  <c r="CM26" i="6" s="1"/>
  <c r="BD26" i="6"/>
  <c r="CK26" i="6" s="1"/>
  <c r="BC26" i="6"/>
  <c r="CJ26" i="6" s="1"/>
  <c r="BB26" i="6"/>
  <c r="CI26" i="6" s="1"/>
  <c r="BA26" i="6"/>
  <c r="CH26" i="6" s="1"/>
  <c r="AZ26" i="6"/>
  <c r="CG26" i="6" s="1"/>
  <c r="AY26" i="6"/>
  <c r="CF26" i="6" s="1"/>
  <c r="AX26" i="6"/>
  <c r="CE26" i="6" s="1"/>
  <c r="AW26" i="6"/>
  <c r="CD26" i="6" s="1"/>
  <c r="AV26" i="6"/>
  <c r="CC26" i="6" s="1"/>
  <c r="AU26" i="6"/>
  <c r="CB26" i="6" s="1"/>
  <c r="AT26" i="6"/>
  <c r="CA26" i="6" s="1"/>
  <c r="AS26" i="6"/>
  <c r="BZ26" i="6" s="1"/>
  <c r="AR26" i="6"/>
  <c r="BY26" i="6" s="1"/>
  <c r="AQ26" i="6"/>
  <c r="BX26" i="6" s="1"/>
  <c r="AP26" i="6"/>
  <c r="BW26" i="6" s="1"/>
  <c r="AO26" i="6"/>
  <c r="BV26" i="6" s="1"/>
  <c r="AN26" i="6"/>
  <c r="BU26" i="6" s="1"/>
  <c r="AM26" i="6"/>
  <c r="BT26" i="6" s="1"/>
  <c r="AL26" i="6"/>
  <c r="BS26" i="6" s="1"/>
  <c r="AE25" i="6"/>
  <c r="BL25" i="6" s="1"/>
  <c r="CS25" i="6" s="1"/>
  <c r="AB25" i="6"/>
  <c r="BI25" i="6" s="1"/>
  <c r="CP25" i="6" s="1"/>
  <c r="BH25" i="6"/>
  <c r="CO25" i="6" s="1"/>
  <c r="BG25" i="6"/>
  <c r="CN25" i="6" s="1"/>
  <c r="BF25" i="6"/>
  <c r="CM25" i="6" s="1"/>
  <c r="BE25" i="6"/>
  <c r="CL25" i="6" s="1"/>
  <c r="BD25" i="6"/>
  <c r="CK25" i="6" s="1"/>
  <c r="BC25" i="6"/>
  <c r="CJ25" i="6" s="1"/>
  <c r="BB25" i="6"/>
  <c r="CI25" i="6" s="1"/>
  <c r="BA25" i="6"/>
  <c r="CH25" i="6" s="1"/>
  <c r="AZ25" i="6"/>
  <c r="CG25" i="6" s="1"/>
  <c r="AY25" i="6"/>
  <c r="CF25" i="6" s="1"/>
  <c r="AX25" i="6"/>
  <c r="CE25" i="6" s="1"/>
  <c r="AW25" i="6"/>
  <c r="CD25" i="6" s="1"/>
  <c r="AV25" i="6"/>
  <c r="CC25" i="6" s="1"/>
  <c r="AU25" i="6"/>
  <c r="CB25" i="6" s="1"/>
  <c r="AT25" i="6"/>
  <c r="CA25" i="6" s="1"/>
  <c r="AS25" i="6"/>
  <c r="BZ25" i="6" s="1"/>
  <c r="AR25" i="6"/>
  <c r="BY25" i="6" s="1"/>
  <c r="AQ25" i="6"/>
  <c r="BX25" i="6" s="1"/>
  <c r="AP25" i="6"/>
  <c r="BW25" i="6" s="1"/>
  <c r="AO25" i="6"/>
  <c r="BV25" i="6" s="1"/>
  <c r="AN25" i="6"/>
  <c r="BU25" i="6" s="1"/>
  <c r="AM25" i="6"/>
  <c r="BT25" i="6" s="1"/>
  <c r="AL25" i="6"/>
  <c r="BS25" i="6" s="1"/>
  <c r="D39" i="6" a="1"/>
  <c r="AF24" i="6"/>
  <c r="AE24" i="6"/>
  <c r="BL24" i="6" s="1"/>
  <c r="CS24" i="6" s="1"/>
  <c r="AB24" i="6"/>
  <c r="BI24" i="6" s="1"/>
  <c r="CP24" i="6" s="1"/>
  <c r="BH24" i="6"/>
  <c r="CO24" i="6" s="1"/>
  <c r="BG24" i="6"/>
  <c r="CN24" i="6" s="1"/>
  <c r="BF24" i="6"/>
  <c r="CM24" i="6" s="1"/>
  <c r="BD24" i="6"/>
  <c r="CK24" i="6" s="1"/>
  <c r="BC24" i="6"/>
  <c r="CJ24" i="6" s="1"/>
  <c r="BB24" i="6"/>
  <c r="CI24" i="6" s="1"/>
  <c r="BA24" i="6"/>
  <c r="CH24" i="6" s="1"/>
  <c r="AZ24" i="6"/>
  <c r="CG24" i="6" s="1"/>
  <c r="AY24" i="6"/>
  <c r="CF24" i="6" s="1"/>
  <c r="AX24" i="6"/>
  <c r="CE24" i="6" s="1"/>
  <c r="AW24" i="6"/>
  <c r="CD24" i="6" s="1"/>
  <c r="AV24" i="6"/>
  <c r="CC24" i="6" s="1"/>
  <c r="AS24" i="6"/>
  <c r="BZ24" i="6" s="1"/>
  <c r="AR24" i="6"/>
  <c r="BY24" i="6" s="1"/>
  <c r="AQ24" i="6"/>
  <c r="BX24" i="6" s="1"/>
  <c r="AP24" i="6"/>
  <c r="BW24" i="6" s="1"/>
  <c r="AO24" i="6"/>
  <c r="BV24" i="6" s="1"/>
  <c r="AN24" i="6"/>
  <c r="BU24" i="6" s="1"/>
  <c r="AM24" i="6"/>
  <c r="BT24" i="6" s="1"/>
  <c r="AL24" i="6"/>
  <c r="BS24" i="6" s="1"/>
  <c r="AF23" i="6"/>
  <c r="AE23" i="6"/>
  <c r="BL23" i="6" s="1"/>
  <c r="CS23" i="6" s="1"/>
  <c r="AB23" i="6"/>
  <c r="BI23" i="6" s="1"/>
  <c r="CP23" i="6" s="1"/>
  <c r="BH23" i="6"/>
  <c r="CO23" i="6" s="1"/>
  <c r="BG23" i="6"/>
  <c r="CN23" i="6" s="1"/>
  <c r="BE23" i="6"/>
  <c r="CL23" i="6" s="1"/>
  <c r="BD23" i="6"/>
  <c r="CK23" i="6" s="1"/>
  <c r="BC23" i="6"/>
  <c r="CJ23" i="6" s="1"/>
  <c r="AV23" i="6"/>
  <c r="CC23" i="6" s="1"/>
  <c r="AT23" i="6"/>
  <c r="CA23" i="6" s="1"/>
  <c r="AR23" i="6"/>
  <c r="BY23" i="6" s="1"/>
  <c r="AQ23" i="6"/>
  <c r="BX23" i="6" s="1"/>
  <c r="AP23" i="6"/>
  <c r="BW23" i="6" s="1"/>
  <c r="AF22" i="6"/>
  <c r="AC22" i="6"/>
  <c r="BJ22" i="6" s="1"/>
  <c r="CQ22" i="6" s="1"/>
  <c r="AB22" i="6"/>
  <c r="BI22" i="6" s="1"/>
  <c r="CP22" i="6" s="1"/>
  <c r="BF22" i="6"/>
  <c r="CM22" i="6" s="1"/>
  <c r="BC22" i="6"/>
  <c r="CJ22" i="6" s="1"/>
  <c r="BB22" i="6"/>
  <c r="CI22" i="6" s="1"/>
  <c r="BA22" i="6"/>
  <c r="CH22" i="6" s="1"/>
  <c r="AZ22" i="6"/>
  <c r="CG22" i="6" s="1"/>
  <c r="AY22" i="6"/>
  <c r="CF22" i="6" s="1"/>
  <c r="AX22" i="6"/>
  <c r="CE22" i="6" s="1"/>
  <c r="AW22" i="6"/>
  <c r="CD22" i="6" s="1"/>
  <c r="AV22" i="6"/>
  <c r="CC22" i="6" s="1"/>
  <c r="AU22" i="6"/>
  <c r="CB22" i="6" s="1"/>
  <c r="AT22" i="6"/>
  <c r="CA22" i="6" s="1"/>
  <c r="AS22" i="6"/>
  <c r="BZ22" i="6" s="1"/>
  <c r="AR22" i="6"/>
  <c r="BY22" i="6" s="1"/>
  <c r="AQ22" i="6"/>
  <c r="BX22" i="6" s="1"/>
  <c r="AP22" i="6"/>
  <c r="BW22" i="6" s="1"/>
  <c r="AO22" i="6"/>
  <c r="BV22" i="6" s="1"/>
  <c r="AN22" i="6"/>
  <c r="BU22" i="6" s="1"/>
  <c r="AM22" i="6"/>
  <c r="BT22" i="6" s="1"/>
  <c r="AL22" i="6"/>
  <c r="BS22" i="6" s="1"/>
  <c r="AF21" i="6"/>
  <c r="AE21" i="6"/>
  <c r="BL21" i="6" s="1"/>
  <c r="CS21" i="6" s="1"/>
  <c r="AD21" i="6"/>
  <c r="BK21" i="6" s="1"/>
  <c r="CR21" i="6" s="1"/>
  <c r="AC21" i="6"/>
  <c r="BJ21" i="6" s="1"/>
  <c r="CQ21" i="6" s="1"/>
  <c r="AB21" i="6"/>
  <c r="BI21" i="6" s="1"/>
  <c r="CP21" i="6" s="1"/>
  <c r="BD21" i="6"/>
  <c r="CK21" i="6" s="1"/>
  <c r="BC21" i="6"/>
  <c r="CJ21" i="6" s="1"/>
  <c r="BB21" i="6"/>
  <c r="CI21" i="6" s="1"/>
  <c r="BA21" i="6"/>
  <c r="CH21" i="6" s="1"/>
  <c r="AZ21" i="6"/>
  <c r="CG21" i="6" s="1"/>
  <c r="AY21" i="6"/>
  <c r="CF21" i="6" s="1"/>
  <c r="AX21" i="6"/>
  <c r="CE21" i="6" s="1"/>
  <c r="AW21" i="6"/>
  <c r="CD21" i="6" s="1"/>
  <c r="AV21" i="6"/>
  <c r="CC21" i="6" s="1"/>
  <c r="AU21" i="6"/>
  <c r="CB21" i="6" s="1"/>
  <c r="AT21" i="6"/>
  <c r="CA21" i="6" s="1"/>
  <c r="AS21" i="6"/>
  <c r="BZ21" i="6" s="1"/>
  <c r="AR21" i="6"/>
  <c r="BY21" i="6" s="1"/>
  <c r="AQ21" i="6"/>
  <c r="BX21" i="6" s="1"/>
  <c r="AP21" i="6"/>
  <c r="BW21" i="6" s="1"/>
  <c r="AO21" i="6"/>
  <c r="BV21" i="6" s="1"/>
  <c r="AN21" i="6"/>
  <c r="BU21" i="6" s="1"/>
  <c r="AM21" i="6"/>
  <c r="BT21" i="6" s="1"/>
  <c r="AL21" i="6"/>
  <c r="BS21" i="6" s="1"/>
  <c r="AF20" i="6"/>
  <c r="AE20" i="6"/>
  <c r="BL20" i="6" s="1"/>
  <c r="CS20" i="6" s="1"/>
  <c r="AB20" i="6"/>
  <c r="BI20" i="6" s="1"/>
  <c r="CP20" i="6" s="1"/>
  <c r="BF20" i="6"/>
  <c r="CM20" i="6" s="1"/>
  <c r="BD20" i="6"/>
  <c r="CK20" i="6" s="1"/>
  <c r="BC20" i="6"/>
  <c r="CJ20" i="6" s="1"/>
  <c r="BB20" i="6"/>
  <c r="CI20" i="6" s="1"/>
  <c r="BA20" i="6"/>
  <c r="CH20" i="6" s="1"/>
  <c r="AZ20" i="6"/>
  <c r="CG20" i="6" s="1"/>
  <c r="AY20" i="6"/>
  <c r="CF20" i="6" s="1"/>
  <c r="AX20" i="6"/>
  <c r="CE20" i="6" s="1"/>
  <c r="AW20" i="6"/>
  <c r="CD20" i="6" s="1"/>
  <c r="AV20" i="6"/>
  <c r="CC20" i="6" s="1"/>
  <c r="AU20" i="6"/>
  <c r="CB20" i="6" s="1"/>
  <c r="AT20" i="6"/>
  <c r="CA20" i="6" s="1"/>
  <c r="AS20" i="6"/>
  <c r="BZ20" i="6" s="1"/>
  <c r="AR20" i="6"/>
  <c r="BY20" i="6" s="1"/>
  <c r="AQ20" i="6"/>
  <c r="BX20" i="6" s="1"/>
  <c r="AP20" i="6"/>
  <c r="BW20" i="6" s="1"/>
  <c r="AO20" i="6"/>
  <c r="BV20" i="6" s="1"/>
  <c r="AN20" i="6"/>
  <c r="BU20" i="6" s="1"/>
  <c r="AM20" i="6"/>
  <c r="BT20" i="6" s="1"/>
  <c r="AL20" i="6"/>
  <c r="BS20" i="6" s="1"/>
  <c r="AF19" i="6"/>
  <c r="AE19" i="6"/>
  <c r="BL19" i="6" s="1"/>
  <c r="CS19" i="6" s="1"/>
  <c r="AB19" i="6"/>
  <c r="BI19" i="6" s="1"/>
  <c r="CP19" i="6" s="1"/>
  <c r="BF19" i="6"/>
  <c r="CM19" i="6" s="1"/>
  <c r="BD19" i="6"/>
  <c r="CK19" i="6" s="1"/>
  <c r="BC19" i="6"/>
  <c r="CJ19" i="6" s="1"/>
  <c r="BB19" i="6"/>
  <c r="CI19" i="6" s="1"/>
  <c r="BA19" i="6"/>
  <c r="CH19" i="6" s="1"/>
  <c r="AZ19" i="6"/>
  <c r="CG19" i="6" s="1"/>
  <c r="AY19" i="6"/>
  <c r="CF19" i="6" s="1"/>
  <c r="AX19" i="6"/>
  <c r="CE19" i="6" s="1"/>
  <c r="AW19" i="6"/>
  <c r="CD19" i="6" s="1"/>
  <c r="AV19" i="6"/>
  <c r="CC19" i="6" s="1"/>
  <c r="AU19" i="6"/>
  <c r="CB19" i="6" s="1"/>
  <c r="AT19" i="6"/>
  <c r="CA19" i="6" s="1"/>
  <c r="AS19" i="6"/>
  <c r="BZ19" i="6" s="1"/>
  <c r="AR19" i="6"/>
  <c r="BY19" i="6" s="1"/>
  <c r="AQ19" i="6"/>
  <c r="BX19" i="6" s="1"/>
  <c r="AP19" i="6"/>
  <c r="BW19" i="6" s="1"/>
  <c r="AO19" i="6"/>
  <c r="BV19" i="6" s="1"/>
  <c r="AN19" i="6"/>
  <c r="BU19" i="6" s="1"/>
  <c r="AM19" i="6"/>
  <c r="BT19" i="6" s="1"/>
  <c r="AF18" i="6"/>
  <c r="AE18" i="6"/>
  <c r="BL18" i="6" s="1"/>
  <c r="CS18" i="6" s="1"/>
  <c r="AC18" i="6"/>
  <c r="BJ18" i="6" s="1"/>
  <c r="CQ18" i="6" s="1"/>
  <c r="AB18" i="6"/>
  <c r="BI18" i="6" s="1"/>
  <c r="CP18" i="6" s="1"/>
  <c r="BD18" i="6"/>
  <c r="CK18" i="6" s="1"/>
  <c r="BC18" i="6"/>
  <c r="CJ18" i="6" s="1"/>
  <c r="BB18" i="6"/>
  <c r="CI18" i="6" s="1"/>
  <c r="BA18" i="6"/>
  <c r="CH18" i="6" s="1"/>
  <c r="AZ18" i="6"/>
  <c r="CG18" i="6" s="1"/>
  <c r="AY18" i="6"/>
  <c r="CF18" i="6" s="1"/>
  <c r="AX18" i="6"/>
  <c r="CE18" i="6" s="1"/>
  <c r="AW18" i="6"/>
  <c r="CD18" i="6" s="1"/>
  <c r="AV18" i="6"/>
  <c r="CC18" i="6" s="1"/>
  <c r="AU18" i="6"/>
  <c r="CB18" i="6" s="1"/>
  <c r="AT18" i="6"/>
  <c r="CA18" i="6" s="1"/>
  <c r="AS18" i="6"/>
  <c r="BZ18" i="6" s="1"/>
  <c r="AR18" i="6"/>
  <c r="BY18" i="6" s="1"/>
  <c r="AQ18" i="6"/>
  <c r="BX18" i="6" s="1"/>
  <c r="AP18" i="6"/>
  <c r="BW18" i="6" s="1"/>
  <c r="AO18" i="6"/>
  <c r="BV18" i="6" s="1"/>
  <c r="AN18" i="6"/>
  <c r="BU18" i="6" s="1"/>
  <c r="AM18" i="6"/>
  <c r="BT18" i="6" s="1"/>
  <c r="AL18" i="6"/>
  <c r="BS18" i="6" s="1"/>
  <c r="AF17" i="6"/>
  <c r="AC17" i="6"/>
  <c r="BJ17" i="6" s="1"/>
  <c r="CQ17" i="6" s="1"/>
  <c r="AB17" i="6"/>
  <c r="BI17" i="6" s="1"/>
  <c r="CP17" i="6" s="1"/>
  <c r="BF17" i="6"/>
  <c r="CM17" i="6" s="1"/>
  <c r="BD17" i="6"/>
  <c r="CK17" i="6" s="1"/>
  <c r="BC17" i="6"/>
  <c r="CJ17" i="6" s="1"/>
  <c r="BB17" i="6"/>
  <c r="CI17" i="6" s="1"/>
  <c r="BA17" i="6"/>
  <c r="CH17" i="6" s="1"/>
  <c r="AZ17" i="6"/>
  <c r="CG17" i="6" s="1"/>
  <c r="AY17" i="6"/>
  <c r="CF17" i="6" s="1"/>
  <c r="AX17" i="6"/>
  <c r="CE17" i="6" s="1"/>
  <c r="AW17" i="6"/>
  <c r="CD17" i="6" s="1"/>
  <c r="AV17" i="6"/>
  <c r="CC17" i="6" s="1"/>
  <c r="AU17" i="6"/>
  <c r="CB17" i="6" s="1"/>
  <c r="AT17" i="6"/>
  <c r="CA17" i="6" s="1"/>
  <c r="AS17" i="6"/>
  <c r="BZ17" i="6" s="1"/>
  <c r="AR17" i="6"/>
  <c r="BY17" i="6" s="1"/>
  <c r="AQ17" i="6"/>
  <c r="BX17" i="6" s="1"/>
  <c r="AP17" i="6"/>
  <c r="BW17" i="6" s="1"/>
  <c r="AO17" i="6"/>
  <c r="BV17" i="6" s="1"/>
  <c r="AN17" i="6"/>
  <c r="BU17" i="6" s="1"/>
  <c r="AM17" i="6"/>
  <c r="BT17" i="6" s="1"/>
  <c r="AF16" i="6"/>
  <c r="AE16" i="6"/>
  <c r="BL16" i="6" s="1"/>
  <c r="CS16" i="6" s="1"/>
  <c r="AC16" i="6"/>
  <c r="BJ16" i="6" s="1"/>
  <c r="CQ16" i="6" s="1"/>
  <c r="AB16" i="6"/>
  <c r="BI16" i="6" s="1"/>
  <c r="CP16" i="6" s="1"/>
  <c r="BF16" i="6"/>
  <c r="CM16" i="6" s="1"/>
  <c r="BD16" i="6"/>
  <c r="CK16" i="6" s="1"/>
  <c r="BC16" i="6"/>
  <c r="CJ16" i="6" s="1"/>
  <c r="BB16" i="6"/>
  <c r="CI16" i="6" s="1"/>
  <c r="BA16" i="6"/>
  <c r="CH16" i="6" s="1"/>
  <c r="AZ16" i="6"/>
  <c r="CG16" i="6" s="1"/>
  <c r="AY16" i="6"/>
  <c r="CF16" i="6" s="1"/>
  <c r="AX16" i="6"/>
  <c r="CE16" i="6" s="1"/>
  <c r="AW16" i="6"/>
  <c r="CD16" i="6" s="1"/>
  <c r="AV16" i="6"/>
  <c r="CC16" i="6" s="1"/>
  <c r="AU16" i="6"/>
  <c r="CB16" i="6" s="1"/>
  <c r="AT16" i="6"/>
  <c r="CA16" i="6" s="1"/>
  <c r="AS16" i="6"/>
  <c r="BZ16" i="6" s="1"/>
  <c r="AR16" i="6"/>
  <c r="BY16" i="6" s="1"/>
  <c r="AQ16" i="6"/>
  <c r="BX16" i="6" s="1"/>
  <c r="AP16" i="6"/>
  <c r="BW16" i="6" s="1"/>
  <c r="AO16" i="6"/>
  <c r="BV16" i="6" s="1"/>
  <c r="AN16" i="6"/>
  <c r="BU16" i="6" s="1"/>
  <c r="AM16" i="6"/>
  <c r="BT16" i="6" s="1"/>
  <c r="AL16" i="6"/>
  <c r="BS16" i="6" s="1"/>
  <c r="AF15" i="6"/>
  <c r="AD15" i="6"/>
  <c r="BK15" i="6" s="1"/>
  <c r="CR15" i="6" s="1"/>
  <c r="AB15" i="6"/>
  <c r="BI15" i="6" s="1"/>
  <c r="CP15" i="6" s="1"/>
  <c r="BH15" i="6"/>
  <c r="CO15" i="6" s="1"/>
  <c r="BG15" i="6"/>
  <c r="CN15" i="6" s="1"/>
  <c r="BF15" i="6"/>
  <c r="CM15" i="6" s="1"/>
  <c r="BD15" i="6"/>
  <c r="CK15" i="6" s="1"/>
  <c r="BC15" i="6"/>
  <c r="CJ15" i="6" s="1"/>
  <c r="BB15" i="6"/>
  <c r="CI15" i="6" s="1"/>
  <c r="BA15" i="6"/>
  <c r="CH15" i="6" s="1"/>
  <c r="AZ15" i="6"/>
  <c r="CG15" i="6" s="1"/>
  <c r="AY15" i="6"/>
  <c r="CF15" i="6" s="1"/>
  <c r="AX15" i="6"/>
  <c r="CE15" i="6" s="1"/>
  <c r="AW15" i="6"/>
  <c r="CD15" i="6" s="1"/>
  <c r="AV15" i="6"/>
  <c r="CC15" i="6" s="1"/>
  <c r="AU15" i="6"/>
  <c r="CB15" i="6" s="1"/>
  <c r="AT15" i="6"/>
  <c r="CA15" i="6" s="1"/>
  <c r="AS15" i="6"/>
  <c r="BZ15" i="6" s="1"/>
  <c r="AR15" i="6"/>
  <c r="BY15" i="6" s="1"/>
  <c r="AQ15" i="6"/>
  <c r="BX15" i="6" s="1"/>
  <c r="AP15" i="6"/>
  <c r="BW15" i="6" s="1"/>
  <c r="AO15" i="6"/>
  <c r="BV15" i="6" s="1"/>
  <c r="AN15" i="6"/>
  <c r="BU15" i="6" s="1"/>
  <c r="AM15" i="6"/>
  <c r="BT15" i="6" s="1"/>
  <c r="AL15" i="6"/>
  <c r="BS15" i="6" s="1"/>
  <c r="AF14" i="6"/>
  <c r="AE14" i="6"/>
  <c r="BL14" i="6" s="1"/>
  <c r="CS14" i="6" s="1"/>
  <c r="AD14" i="6"/>
  <c r="BK14" i="6" s="1"/>
  <c r="CR14" i="6" s="1"/>
  <c r="AC14" i="6"/>
  <c r="BJ14" i="6" s="1"/>
  <c r="CQ14" i="6" s="1"/>
  <c r="AB14" i="6"/>
  <c r="BI14" i="6" s="1"/>
  <c r="CP14" i="6" s="1"/>
  <c r="BG14" i="6"/>
  <c r="CN14" i="6" s="1"/>
  <c r="BF14" i="6"/>
  <c r="CM14" i="6" s="1"/>
  <c r="BD14" i="6"/>
  <c r="CK14" i="6" s="1"/>
  <c r="BC14" i="6"/>
  <c r="CJ14" i="6" s="1"/>
  <c r="BB14" i="6"/>
  <c r="CI14" i="6" s="1"/>
  <c r="BA14" i="6"/>
  <c r="CH14" i="6" s="1"/>
  <c r="AZ14" i="6"/>
  <c r="CG14" i="6" s="1"/>
  <c r="AY14" i="6"/>
  <c r="CF14" i="6" s="1"/>
  <c r="AX14" i="6"/>
  <c r="CE14" i="6" s="1"/>
  <c r="AW14" i="6"/>
  <c r="CD14" i="6" s="1"/>
  <c r="AV14" i="6"/>
  <c r="CC14" i="6" s="1"/>
  <c r="AU14" i="6"/>
  <c r="CB14" i="6" s="1"/>
  <c r="AT14" i="6"/>
  <c r="CA14" i="6" s="1"/>
  <c r="AS14" i="6"/>
  <c r="BZ14" i="6" s="1"/>
  <c r="AR14" i="6"/>
  <c r="BY14" i="6" s="1"/>
  <c r="AQ14" i="6"/>
  <c r="BX14" i="6" s="1"/>
  <c r="AP14" i="6"/>
  <c r="BW14" i="6" s="1"/>
  <c r="AO14" i="6"/>
  <c r="BV14" i="6" s="1"/>
  <c r="AN14" i="6"/>
  <c r="BU14" i="6" s="1"/>
  <c r="AM14" i="6"/>
  <c r="BT14" i="6" s="1"/>
  <c r="AL14" i="6"/>
  <c r="BS14" i="6" s="1"/>
  <c r="AF13" i="6"/>
  <c r="AE13" i="6"/>
  <c r="BL13" i="6" s="1"/>
  <c r="CS13" i="6" s="1"/>
  <c r="AB13" i="6"/>
  <c r="BI13" i="6" s="1"/>
  <c r="CP13" i="6" s="1"/>
  <c r="BF13" i="6"/>
  <c r="CM13" i="6" s="1"/>
  <c r="BC13" i="6"/>
  <c r="CJ13" i="6" s="1"/>
  <c r="AW13" i="6"/>
  <c r="CD13" i="6" s="1"/>
  <c r="AV13" i="6"/>
  <c r="CC13" i="6" s="1"/>
  <c r="AU13" i="6"/>
  <c r="CB13" i="6" s="1"/>
  <c r="AT13" i="6"/>
  <c r="CA13" i="6" s="1"/>
  <c r="AS13" i="6"/>
  <c r="BZ13" i="6" s="1"/>
  <c r="AR13" i="6"/>
  <c r="BY13" i="6" s="1"/>
  <c r="AQ13" i="6"/>
  <c r="BX13" i="6" s="1"/>
  <c r="AP13" i="6"/>
  <c r="BW13" i="6" s="1"/>
  <c r="AO13" i="6"/>
  <c r="BV13" i="6" s="1"/>
  <c r="AN13" i="6"/>
  <c r="BU13" i="6" s="1"/>
  <c r="AM13" i="6"/>
  <c r="BT13" i="6" s="1"/>
  <c r="AF12" i="6"/>
  <c r="AE12" i="6"/>
  <c r="BL12" i="6" s="1"/>
  <c r="CS12" i="6" s="1"/>
  <c r="BF12" i="6"/>
  <c r="CM12" i="6" s="1"/>
  <c r="BC12" i="6"/>
  <c r="CJ12" i="6" s="1"/>
  <c r="BB12" i="6"/>
  <c r="CI12" i="6" s="1"/>
  <c r="BA12" i="6"/>
  <c r="CH12" i="6" s="1"/>
  <c r="AZ12" i="6"/>
  <c r="CG12" i="6" s="1"/>
  <c r="AX12" i="6"/>
  <c r="CE12" i="6" s="1"/>
  <c r="AW12" i="6"/>
  <c r="CD12" i="6" s="1"/>
  <c r="AV12" i="6"/>
  <c r="CC12" i="6" s="1"/>
  <c r="AU12" i="6"/>
  <c r="CB12" i="6" s="1"/>
  <c r="AT12" i="6"/>
  <c r="CA12" i="6" s="1"/>
  <c r="AS12" i="6"/>
  <c r="BZ12" i="6" s="1"/>
  <c r="AR12" i="6"/>
  <c r="BY12" i="6" s="1"/>
  <c r="AO12" i="6"/>
  <c r="BV12" i="6" s="1"/>
  <c r="AN12" i="6"/>
  <c r="BU12" i="6" s="1"/>
  <c r="AM12" i="6"/>
  <c r="BT12" i="6" s="1"/>
  <c r="AF11" i="6"/>
  <c r="AE11" i="6"/>
  <c r="BL11" i="6" s="1"/>
  <c r="CS11" i="6" s="1"/>
  <c r="AB11" i="6"/>
  <c r="BI11" i="6" s="1"/>
  <c r="CP11" i="6" s="1"/>
  <c r="BF11" i="6"/>
  <c r="CM11" i="6" s="1"/>
  <c r="BD11" i="6"/>
  <c r="CK11" i="6" s="1"/>
  <c r="BC11" i="6"/>
  <c r="CJ11" i="6" s="1"/>
  <c r="BB11" i="6"/>
  <c r="CI11" i="6" s="1"/>
  <c r="BA11" i="6"/>
  <c r="CH11" i="6" s="1"/>
  <c r="AZ11" i="6"/>
  <c r="CG11" i="6" s="1"/>
  <c r="AY11" i="6"/>
  <c r="CF11" i="6" s="1"/>
  <c r="AX11" i="6"/>
  <c r="CE11" i="6" s="1"/>
  <c r="AW11" i="6"/>
  <c r="CD11" i="6" s="1"/>
  <c r="AV11" i="6"/>
  <c r="CC11" i="6" s="1"/>
  <c r="AU11" i="6"/>
  <c r="CB11" i="6" s="1"/>
  <c r="AT11" i="6"/>
  <c r="CA11" i="6" s="1"/>
  <c r="AS11" i="6"/>
  <c r="BZ11" i="6" s="1"/>
  <c r="AR11" i="6"/>
  <c r="BY11" i="6" s="1"/>
  <c r="AQ11" i="6"/>
  <c r="BX11" i="6" s="1"/>
  <c r="AP11" i="6"/>
  <c r="BW11" i="6" s="1"/>
  <c r="AO11" i="6"/>
  <c r="BV11" i="6" s="1"/>
  <c r="AN11" i="6"/>
  <c r="BU11" i="6" s="1"/>
  <c r="AM11" i="6"/>
  <c r="BT11" i="6" s="1"/>
  <c r="AL11" i="6"/>
  <c r="BS11" i="6" s="1"/>
  <c r="AF10" i="6"/>
  <c r="AE10" i="6"/>
  <c r="BL10" i="6" s="1"/>
  <c r="CS10" i="6" s="1"/>
  <c r="AB10" i="6"/>
  <c r="BI10" i="6" s="1"/>
  <c r="CP10" i="6" s="1"/>
  <c r="BH10" i="6"/>
  <c r="CO10" i="6" s="1"/>
  <c r="BG10" i="6"/>
  <c r="CN10" i="6" s="1"/>
  <c r="BF10" i="6"/>
  <c r="CM10" i="6" s="1"/>
  <c r="BD10" i="6"/>
  <c r="CK10" i="6" s="1"/>
  <c r="BC10" i="6"/>
  <c r="CJ10" i="6" s="1"/>
  <c r="BB10" i="6"/>
  <c r="CI10" i="6" s="1"/>
  <c r="BA10" i="6"/>
  <c r="CH10" i="6" s="1"/>
  <c r="AZ10" i="6"/>
  <c r="CG10" i="6" s="1"/>
  <c r="AY10" i="6"/>
  <c r="CF10" i="6" s="1"/>
  <c r="AX10" i="6"/>
  <c r="CE10" i="6" s="1"/>
  <c r="AW10" i="6"/>
  <c r="CD10" i="6" s="1"/>
  <c r="AV10" i="6"/>
  <c r="CC10" i="6" s="1"/>
  <c r="AU10" i="6"/>
  <c r="CB10" i="6" s="1"/>
  <c r="AT10" i="6"/>
  <c r="CA10" i="6" s="1"/>
  <c r="AS10" i="6"/>
  <c r="BZ10" i="6" s="1"/>
  <c r="AR10" i="6"/>
  <c r="BY10" i="6" s="1"/>
  <c r="AQ10" i="6"/>
  <c r="BX10" i="6" s="1"/>
  <c r="AP10" i="6"/>
  <c r="BW10" i="6" s="1"/>
  <c r="AO10" i="6"/>
  <c r="BV10" i="6" s="1"/>
  <c r="AN10" i="6"/>
  <c r="BU10" i="6" s="1"/>
  <c r="AM10" i="6"/>
  <c r="BT10" i="6" s="1"/>
  <c r="AF9" i="6"/>
  <c r="AE9" i="6"/>
  <c r="BL9" i="6" s="1"/>
  <c r="CS9" i="6" s="1"/>
  <c r="AB9" i="6"/>
  <c r="BI9" i="6" s="1"/>
  <c r="CP9" i="6" s="1"/>
  <c r="BF9" i="6"/>
  <c r="CM9" i="6" s="1"/>
  <c r="BD9" i="6"/>
  <c r="CK9" i="6" s="1"/>
  <c r="BC9" i="6"/>
  <c r="CJ9" i="6" s="1"/>
  <c r="BB9" i="6"/>
  <c r="CI9" i="6" s="1"/>
  <c r="BA9" i="6"/>
  <c r="CH9" i="6" s="1"/>
  <c r="AZ9" i="6"/>
  <c r="CG9" i="6" s="1"/>
  <c r="AY9" i="6"/>
  <c r="CF9" i="6" s="1"/>
  <c r="AX9" i="6"/>
  <c r="CE9" i="6" s="1"/>
  <c r="AW9" i="6"/>
  <c r="CD9" i="6" s="1"/>
  <c r="AV9" i="6"/>
  <c r="CC9" i="6" s="1"/>
  <c r="AU9" i="6"/>
  <c r="CB9" i="6" s="1"/>
  <c r="AT9" i="6"/>
  <c r="CA9" i="6" s="1"/>
  <c r="AS9" i="6"/>
  <c r="BZ9" i="6" s="1"/>
  <c r="AR9" i="6"/>
  <c r="BY9" i="6" s="1"/>
  <c r="AQ9" i="6"/>
  <c r="BX9" i="6" s="1"/>
  <c r="AP9" i="6"/>
  <c r="BW9" i="6" s="1"/>
  <c r="AO9" i="6"/>
  <c r="BV9" i="6" s="1"/>
  <c r="AN9" i="6"/>
  <c r="BU9" i="6" s="1"/>
  <c r="AM9" i="6"/>
  <c r="BT9" i="6" s="1"/>
  <c r="AL9" i="6"/>
  <c r="BS9" i="6" s="1"/>
  <c r="AF8" i="6"/>
  <c r="AE8" i="6"/>
  <c r="BL8" i="6" s="1"/>
  <c r="CS8" i="6" s="1"/>
  <c r="AB8" i="6"/>
  <c r="BI8" i="6" s="1"/>
  <c r="CP8" i="6" s="1"/>
  <c r="BG8" i="6"/>
  <c r="CN8" i="6" s="1"/>
  <c r="BF8" i="6"/>
  <c r="CM8" i="6" s="1"/>
  <c r="BD8" i="6"/>
  <c r="CK8" i="6" s="1"/>
  <c r="BC8" i="6"/>
  <c r="CJ8" i="6" s="1"/>
  <c r="BB8" i="6"/>
  <c r="CI8" i="6" s="1"/>
  <c r="BA8" i="6"/>
  <c r="CH8" i="6" s="1"/>
  <c r="AZ8" i="6"/>
  <c r="CG8" i="6" s="1"/>
  <c r="AY8" i="6"/>
  <c r="CF8" i="6" s="1"/>
  <c r="AX8" i="6"/>
  <c r="CE8" i="6" s="1"/>
  <c r="AW8" i="6"/>
  <c r="CD8" i="6" s="1"/>
  <c r="AV8" i="6"/>
  <c r="CC8" i="6" s="1"/>
  <c r="AU8" i="6"/>
  <c r="CB8" i="6" s="1"/>
  <c r="AS8" i="6"/>
  <c r="BZ8" i="6" s="1"/>
  <c r="AR8" i="6"/>
  <c r="BY8" i="6" s="1"/>
  <c r="AQ8" i="6"/>
  <c r="BX8" i="6" s="1"/>
  <c r="AP8" i="6"/>
  <c r="BW8" i="6" s="1"/>
  <c r="AO8" i="6"/>
  <c r="BV8" i="6" s="1"/>
  <c r="AN8" i="6"/>
  <c r="BU8" i="6" s="1"/>
  <c r="AM8" i="6"/>
  <c r="BT8" i="6" s="1"/>
  <c r="AL8" i="6"/>
  <c r="BS8" i="6" s="1"/>
  <c r="AF7" i="6"/>
  <c r="AE7" i="6"/>
  <c r="BL7" i="6" s="1"/>
  <c r="CS7" i="6" s="1"/>
  <c r="AD7" i="6"/>
  <c r="BK7" i="6" s="1"/>
  <c r="CR7" i="6" s="1"/>
  <c r="AB7" i="6"/>
  <c r="BI7" i="6" s="1"/>
  <c r="CP7" i="6" s="1"/>
  <c r="BD7" i="6"/>
  <c r="CK7" i="6" s="1"/>
  <c r="BC7" i="6"/>
  <c r="CJ7" i="6" s="1"/>
  <c r="BB7" i="6"/>
  <c r="CI7" i="6" s="1"/>
  <c r="BA7" i="6"/>
  <c r="CH7" i="6" s="1"/>
  <c r="AZ7" i="6"/>
  <c r="CG7" i="6" s="1"/>
  <c r="AY7" i="6"/>
  <c r="CF7" i="6" s="1"/>
  <c r="AX7" i="6"/>
  <c r="CE7" i="6" s="1"/>
  <c r="AW7" i="6"/>
  <c r="CD7" i="6" s="1"/>
  <c r="AV7" i="6"/>
  <c r="CC7" i="6" s="1"/>
  <c r="AU7" i="6"/>
  <c r="CB7" i="6" s="1"/>
  <c r="AT7" i="6"/>
  <c r="CA7" i="6" s="1"/>
  <c r="AS7" i="6"/>
  <c r="BZ7" i="6" s="1"/>
  <c r="AR7" i="6"/>
  <c r="BY7" i="6" s="1"/>
  <c r="AQ7" i="6"/>
  <c r="BX7" i="6" s="1"/>
  <c r="AP7" i="6"/>
  <c r="BW7" i="6" s="1"/>
  <c r="AO7" i="6"/>
  <c r="BV7" i="6" s="1"/>
  <c r="AN7" i="6"/>
  <c r="BU7" i="6" s="1"/>
  <c r="AM7" i="6"/>
  <c r="BT7" i="6" s="1"/>
  <c r="AL7" i="6"/>
  <c r="BS7" i="6" s="1"/>
  <c r="AF6" i="6"/>
  <c r="AE6" i="6"/>
  <c r="BL6" i="6" s="1"/>
  <c r="CS6" i="6" s="1"/>
  <c r="AB6" i="6"/>
  <c r="BI6" i="6" s="1"/>
  <c r="CP6" i="6" s="1"/>
  <c r="BD6" i="6"/>
  <c r="CK6" i="6" s="1"/>
  <c r="BC6" i="6"/>
  <c r="CJ6" i="6" s="1"/>
  <c r="BB6" i="6"/>
  <c r="CI6" i="6" s="1"/>
  <c r="BA6" i="6"/>
  <c r="CH6" i="6" s="1"/>
  <c r="AZ6" i="6"/>
  <c r="CG6" i="6" s="1"/>
  <c r="AX6" i="6"/>
  <c r="CE6" i="6" s="1"/>
  <c r="AW6" i="6"/>
  <c r="CD6" i="6" s="1"/>
  <c r="AV6" i="6"/>
  <c r="CC6" i="6" s="1"/>
  <c r="AU6" i="6"/>
  <c r="CB6" i="6" s="1"/>
  <c r="AT6" i="6"/>
  <c r="CA6" i="6" s="1"/>
  <c r="AS6" i="6"/>
  <c r="BZ6" i="6" s="1"/>
  <c r="AR6" i="6"/>
  <c r="BY6" i="6" s="1"/>
  <c r="AQ6" i="6"/>
  <c r="BX6" i="6" s="1"/>
  <c r="AP6" i="6"/>
  <c r="BW6" i="6" s="1"/>
  <c r="AO6" i="6"/>
  <c r="BV6" i="6" s="1"/>
  <c r="AN6" i="6"/>
  <c r="BU6" i="6" s="1"/>
  <c r="AM6" i="6"/>
  <c r="BT6" i="6" s="1"/>
  <c r="AL6" i="6"/>
  <c r="BS6" i="6" s="1"/>
  <c r="AF5" i="6"/>
  <c r="AE5" i="6"/>
  <c r="BL5" i="6" s="1"/>
  <c r="CS5" i="6" s="1"/>
  <c r="AD5" i="6"/>
  <c r="BK5" i="6" s="1"/>
  <c r="CR5" i="6" s="1"/>
  <c r="AC5" i="6"/>
  <c r="BJ5" i="6" s="1"/>
  <c r="CQ5" i="6" s="1"/>
  <c r="AB5" i="6"/>
  <c r="BI5" i="6" s="1"/>
  <c r="BG5" i="6"/>
  <c r="CN5" i="6" s="1"/>
  <c r="BF5" i="6"/>
  <c r="CM5" i="6" s="1"/>
  <c r="BD5" i="6"/>
  <c r="CK5" i="6" s="1"/>
  <c r="BC5" i="6"/>
  <c r="CJ5" i="6" s="1"/>
  <c r="BB5" i="6"/>
  <c r="CI5" i="6" s="1"/>
  <c r="BA5" i="6"/>
  <c r="CH5" i="6" s="1"/>
  <c r="AZ5" i="6"/>
  <c r="CG5" i="6" s="1"/>
  <c r="AY5" i="6"/>
  <c r="CF5" i="6" s="1"/>
  <c r="AX5" i="6"/>
  <c r="CE5" i="6" s="1"/>
  <c r="AW5" i="6"/>
  <c r="CD5" i="6" s="1"/>
  <c r="AV5" i="6"/>
  <c r="CC5" i="6" s="1"/>
  <c r="AU5" i="6"/>
  <c r="CB5" i="6" s="1"/>
  <c r="AT5" i="6"/>
  <c r="CA5" i="6" s="1"/>
  <c r="AS5" i="6"/>
  <c r="BZ5" i="6" s="1"/>
  <c r="AR5" i="6"/>
  <c r="BY5" i="6" s="1"/>
  <c r="AQ5" i="6"/>
  <c r="BX5" i="6" s="1"/>
  <c r="AP5" i="6"/>
  <c r="BW5" i="6" s="1"/>
  <c r="AO5" i="6"/>
  <c r="BV5" i="6" s="1"/>
  <c r="AN5" i="6"/>
  <c r="BU5" i="6" s="1"/>
  <c r="AL5" i="6"/>
  <c r="BS5" i="6" s="1"/>
  <c r="AK5" i="6"/>
  <c r="AF4" i="6"/>
  <c r="AE4" i="6"/>
  <c r="BL4" i="6" s="1"/>
  <c r="CS4" i="6" s="1"/>
  <c r="AB4" i="6"/>
  <c r="BI4" i="6" s="1"/>
  <c r="CP4" i="6" s="1"/>
  <c r="BD4" i="6"/>
  <c r="CK4" i="6" s="1"/>
  <c r="BC4" i="6"/>
  <c r="CJ4" i="6" s="1"/>
  <c r="BA4" i="6"/>
  <c r="CH4" i="6" s="1"/>
  <c r="AW4" i="6"/>
  <c r="CD4" i="6" s="1"/>
  <c r="AV4" i="6"/>
  <c r="CC4" i="6" s="1"/>
  <c r="AR4" i="6"/>
  <c r="BY4" i="6" s="1"/>
  <c r="AP4" i="6"/>
  <c r="BW4" i="6" s="1"/>
  <c r="AL4" i="6"/>
  <c r="BS4" i="6" s="1"/>
  <c r="AK4" i="6"/>
  <c r="AF3" i="6"/>
  <c r="AE3" i="6"/>
  <c r="BL3" i="6" s="1"/>
  <c r="CS3" i="6" s="1"/>
  <c r="AD3" i="6"/>
  <c r="BK3" i="6" s="1"/>
  <c r="CR3" i="6" s="1"/>
  <c r="AB3" i="6"/>
  <c r="BI3" i="6" s="1"/>
  <c r="CP3" i="6" s="1"/>
  <c r="D38" i="6" a="1"/>
  <c r="D32" i="6" a="1"/>
  <c r="D40" i="6" l="1" a="1"/>
  <c r="E40" i="6" s="1"/>
  <c r="AL40" i="6" s="1"/>
  <c r="BS40" i="6" s="1"/>
  <c r="BH5" i="6"/>
  <c r="CO5" i="6" s="1"/>
  <c r="BG19" i="6"/>
  <c r="CN19" i="6" s="1"/>
  <c r="BG22" i="6"/>
  <c r="CN22" i="6" s="1"/>
  <c r="BH14" i="6"/>
  <c r="CO14" i="6" s="1"/>
  <c r="BF18" i="6"/>
  <c r="CM18" i="6" s="1"/>
  <c r="BF21" i="6"/>
  <c r="CM21" i="6" s="1"/>
  <c r="BC3" i="6"/>
  <c r="BR4" i="6"/>
  <c r="AO4" i="6"/>
  <c r="AS4" i="6"/>
  <c r="AG5" i="6"/>
  <c r="AM5" i="6"/>
  <c r="BT5" i="6" s="1"/>
  <c r="AK6" i="6"/>
  <c r="AG6" i="6"/>
  <c r="AK8" i="6"/>
  <c r="AK12" i="6"/>
  <c r="AK14" i="6"/>
  <c r="BG17" i="6"/>
  <c r="CN17" i="6" s="1"/>
  <c r="BH17" i="6"/>
  <c r="CO17" i="6" s="1"/>
  <c r="AL19" i="6"/>
  <c r="AK20" i="6"/>
  <c r="AO23" i="6"/>
  <c r="AG23" i="6"/>
  <c r="Y39" i="6"/>
  <c r="BF39" i="6" s="1"/>
  <c r="CM39" i="6" s="1"/>
  <c r="V39" i="6"/>
  <c r="BC39" i="6" s="1"/>
  <c r="CJ39" i="6" s="1"/>
  <c r="N39" i="6"/>
  <c r="AU39" i="6" s="1"/>
  <c r="CB39" i="6" s="1"/>
  <c r="F39" i="6"/>
  <c r="AM39" i="6" s="1"/>
  <c r="BT39" i="6" s="1"/>
  <c r="T39" i="6"/>
  <c r="BA39" i="6" s="1"/>
  <c r="CH39" i="6" s="1"/>
  <c r="L39" i="6"/>
  <c r="AS39" i="6" s="1"/>
  <c r="BZ39" i="6" s="1"/>
  <c r="D39" i="6"/>
  <c r="AK39" i="6" s="1"/>
  <c r="BR39" i="6" s="1"/>
  <c r="Z39" i="6"/>
  <c r="BG39" i="6" s="1"/>
  <c r="CN39" i="6" s="1"/>
  <c r="R39" i="6"/>
  <c r="AY39" i="6" s="1"/>
  <c r="CF39" i="6" s="1"/>
  <c r="J39" i="6"/>
  <c r="AQ39" i="6" s="1"/>
  <c r="BX39" i="6" s="1"/>
  <c r="X39" i="6"/>
  <c r="BE39" i="6" s="1"/>
  <c r="CL39" i="6" s="1"/>
  <c r="P39" i="6"/>
  <c r="AW39" i="6" s="1"/>
  <c r="CD39" i="6" s="1"/>
  <c r="H39" i="6"/>
  <c r="AO39" i="6" s="1"/>
  <c r="BV39" i="6" s="1"/>
  <c r="S39" i="6"/>
  <c r="AZ39" i="6" s="1"/>
  <c r="CG39" i="6" s="1"/>
  <c r="I39" i="6"/>
  <c r="AP39" i="6" s="1"/>
  <c r="BW39" i="6" s="1"/>
  <c r="G39" i="6"/>
  <c r="AN39" i="6" s="1"/>
  <c r="BU39" i="6" s="1"/>
  <c r="W39" i="6"/>
  <c r="BD39" i="6" s="1"/>
  <c r="CK39" i="6" s="1"/>
  <c r="M39" i="6"/>
  <c r="AT39" i="6" s="1"/>
  <c r="CA39" i="6" s="1"/>
  <c r="U39" i="6"/>
  <c r="BB39" i="6" s="1"/>
  <c r="CI39" i="6" s="1"/>
  <c r="K39" i="6"/>
  <c r="AR39" i="6" s="1"/>
  <c r="BY39" i="6" s="1"/>
  <c r="AA39" i="6"/>
  <c r="BH39" i="6" s="1"/>
  <c r="CO39" i="6" s="1"/>
  <c r="Q39" i="6"/>
  <c r="AX39" i="6" s="1"/>
  <c r="CE39" i="6" s="1"/>
  <c r="O39" i="6"/>
  <c r="AV39" i="6" s="1"/>
  <c r="CC39" i="6" s="1"/>
  <c r="E39" i="6"/>
  <c r="AL39" i="6" s="1"/>
  <c r="BS39" i="6" s="1"/>
  <c r="AK26" i="6"/>
  <c r="AG26" i="6"/>
  <c r="AR3" i="6"/>
  <c r="AV3" i="6"/>
  <c r="BD3" i="6"/>
  <c r="AT4" i="6"/>
  <c r="AX4" i="6"/>
  <c r="BB4" i="6"/>
  <c r="BG7" i="6"/>
  <c r="CN7" i="6" s="1"/>
  <c r="BH9" i="6"/>
  <c r="CO9" i="6" s="1"/>
  <c r="AG10" i="6"/>
  <c r="AL10" i="6"/>
  <c r="BG11" i="6"/>
  <c r="CN11" i="6" s="1"/>
  <c r="BH11" i="6"/>
  <c r="CO11" i="6" s="1"/>
  <c r="BG18" i="6"/>
  <c r="CN18" i="6" s="1"/>
  <c r="BH18" i="6"/>
  <c r="CO18" i="6" s="1"/>
  <c r="BG21" i="6"/>
  <c r="CN21" i="6" s="1"/>
  <c r="BH21" i="6"/>
  <c r="CO21" i="6" s="1"/>
  <c r="AK24" i="6"/>
  <c r="AG24" i="6"/>
  <c r="O38" i="6"/>
  <c r="AV38" i="6" s="1"/>
  <c r="K38" i="6"/>
  <c r="AR38" i="6" s="1"/>
  <c r="AA38" i="6"/>
  <c r="BH38" i="6" s="1"/>
  <c r="Z38" i="6"/>
  <c r="BG38" i="6" s="1"/>
  <c r="J38" i="6"/>
  <c r="AQ38" i="6" s="1"/>
  <c r="Q38" i="6"/>
  <c r="AX38" i="6" s="1"/>
  <c r="X38" i="6"/>
  <c r="BE38" i="6" s="1"/>
  <c r="H38" i="6"/>
  <c r="AO38" i="6" s="1"/>
  <c r="W38" i="6"/>
  <c r="BD38" i="6" s="1"/>
  <c r="N38" i="6"/>
  <c r="AU38" i="6" s="1"/>
  <c r="E38" i="6"/>
  <c r="AL38" i="6" s="1"/>
  <c r="V38" i="6"/>
  <c r="BC38" i="6" s="1"/>
  <c r="F38" i="6"/>
  <c r="AM38" i="6" s="1"/>
  <c r="M38" i="6"/>
  <c r="AT38" i="6" s="1"/>
  <c r="T38" i="6"/>
  <c r="BA38" i="6" s="1"/>
  <c r="D38" i="6"/>
  <c r="AK38" i="6" s="1"/>
  <c r="U38" i="6"/>
  <c r="BB38" i="6" s="1"/>
  <c r="G38" i="6"/>
  <c r="AN38" i="6" s="1"/>
  <c r="R38" i="6"/>
  <c r="AY38" i="6" s="1"/>
  <c r="Y38" i="6"/>
  <c r="BF38" i="6" s="1"/>
  <c r="I38" i="6"/>
  <c r="AP38" i="6" s="1"/>
  <c r="P38" i="6"/>
  <c r="AW38" i="6" s="1"/>
  <c r="S38" i="6"/>
  <c r="AZ38" i="6" s="1"/>
  <c r="L38" i="6"/>
  <c r="AS38" i="6" s="1"/>
  <c r="AG3" i="6"/>
  <c r="AK3" i="6"/>
  <c r="AW3" i="6"/>
  <c r="BA3" i="6"/>
  <c r="AM4" i="6"/>
  <c r="AQ4" i="6"/>
  <c r="AU4" i="6"/>
  <c r="AY4" i="6"/>
  <c r="BF4" i="6"/>
  <c r="BR5" i="6"/>
  <c r="AK7" i="6"/>
  <c r="AK9" i="6"/>
  <c r="AK11" i="6"/>
  <c r="AK15" i="6"/>
  <c r="AG15" i="6"/>
  <c r="BG16" i="6"/>
  <c r="CN16" i="6" s="1"/>
  <c r="BH16" i="6"/>
  <c r="CO16" i="6" s="1"/>
  <c r="AL17" i="6"/>
  <c r="AK18" i="6"/>
  <c r="BH19" i="6"/>
  <c r="CO19" i="6" s="1"/>
  <c r="AK21" i="6"/>
  <c r="BE21" i="6"/>
  <c r="BH22" i="6"/>
  <c r="CO22" i="6" s="1"/>
  <c r="Z32" i="6"/>
  <c r="BG32" i="6" s="1"/>
  <c r="CN32" i="6" s="1"/>
  <c r="J32" i="6"/>
  <c r="AQ32" i="6" s="1"/>
  <c r="BX32" i="6" s="1"/>
  <c r="Q32" i="6"/>
  <c r="AX32" i="6" s="1"/>
  <c r="CE32" i="6" s="1"/>
  <c r="X32" i="6"/>
  <c r="BE32" i="6" s="1"/>
  <c r="CL32" i="6" s="1"/>
  <c r="H32" i="6"/>
  <c r="AO32" i="6" s="1"/>
  <c r="BV32" i="6" s="1"/>
  <c r="G32" i="6"/>
  <c r="AN32" i="6" s="1"/>
  <c r="BU32" i="6" s="1"/>
  <c r="N32" i="6"/>
  <c r="AU32" i="6" s="1"/>
  <c r="CB32" i="6" s="1"/>
  <c r="L32" i="6"/>
  <c r="AS32" i="6" s="1"/>
  <c r="BZ32" i="6" s="1"/>
  <c r="AA32" i="6"/>
  <c r="BH32" i="6" s="1"/>
  <c r="CO32" i="6" s="1"/>
  <c r="V32" i="6"/>
  <c r="BC32" i="6" s="1"/>
  <c r="CJ32" i="6" s="1"/>
  <c r="F32" i="6"/>
  <c r="AM32" i="6" s="1"/>
  <c r="BT32" i="6" s="1"/>
  <c r="M32" i="6"/>
  <c r="AT32" i="6" s="1"/>
  <c r="CA32" i="6" s="1"/>
  <c r="T32" i="6"/>
  <c r="BA32" i="6" s="1"/>
  <c r="CH32" i="6" s="1"/>
  <c r="D32" i="6"/>
  <c r="AK32" i="6" s="1"/>
  <c r="BR32" i="6" s="1"/>
  <c r="W32" i="6"/>
  <c r="BD32" i="6" s="1"/>
  <c r="CK32" i="6" s="1"/>
  <c r="R32" i="6"/>
  <c r="AY32" i="6" s="1"/>
  <c r="CF32" i="6" s="1"/>
  <c r="Y32" i="6"/>
  <c r="BF32" i="6" s="1"/>
  <c r="CM32" i="6" s="1"/>
  <c r="I32" i="6"/>
  <c r="AP32" i="6" s="1"/>
  <c r="BW32" i="6" s="1"/>
  <c r="P32" i="6"/>
  <c r="AW32" i="6" s="1"/>
  <c r="CD32" i="6" s="1"/>
  <c r="S32" i="6"/>
  <c r="AZ32" i="6" s="1"/>
  <c r="CG32" i="6" s="1"/>
  <c r="K32" i="6"/>
  <c r="AR32" i="6" s="1"/>
  <c r="BY32" i="6" s="1"/>
  <c r="O32" i="6"/>
  <c r="AV32" i="6" s="1"/>
  <c r="CC32" i="6" s="1"/>
  <c r="U32" i="6"/>
  <c r="BB32" i="6" s="1"/>
  <c r="CI32" i="6" s="1"/>
  <c r="E32" i="6"/>
  <c r="AL32" i="6" s="1"/>
  <c r="BS32" i="6" s="1"/>
  <c r="AL3" i="6"/>
  <c r="AP3" i="6"/>
  <c r="AN4" i="6"/>
  <c r="AZ4" i="6"/>
  <c r="BG4" i="6"/>
  <c r="CN4" i="6" s="1"/>
  <c r="BF7" i="6"/>
  <c r="CM7" i="6" s="1"/>
  <c r="BH8" i="6"/>
  <c r="CO8" i="6" s="1"/>
  <c r="BG12" i="6"/>
  <c r="CN12" i="6" s="1"/>
  <c r="BH12" i="6"/>
  <c r="CO12" i="6" s="1"/>
  <c r="AL13" i="6"/>
  <c r="AG13" i="6"/>
  <c r="AK16" i="6"/>
  <c r="BG20" i="6"/>
  <c r="CN20" i="6" s="1"/>
  <c r="BH20" i="6"/>
  <c r="CO20" i="6" s="1"/>
  <c r="AK25" i="6"/>
  <c r="AG25" i="6"/>
  <c r="Z37" i="6"/>
  <c r="BG37" i="6" s="1"/>
  <c r="CN37" i="6" s="1"/>
  <c r="R37" i="6"/>
  <c r="AY37" i="6" s="1"/>
  <c r="CF37" i="6" s="1"/>
  <c r="N37" i="6"/>
  <c r="AU37" i="6" s="1"/>
  <c r="CB37" i="6" s="1"/>
  <c r="J37" i="6"/>
  <c r="AQ37" i="6" s="1"/>
  <c r="BX37" i="6" s="1"/>
  <c r="F37" i="6"/>
  <c r="AM37" i="6" s="1"/>
  <c r="BT37" i="6" s="1"/>
  <c r="Y37" i="6"/>
  <c r="BF37" i="6" s="1"/>
  <c r="CM37" i="6" s="1"/>
  <c r="U37" i="6"/>
  <c r="BB37" i="6" s="1"/>
  <c r="CI37" i="6" s="1"/>
  <c r="Q37" i="6"/>
  <c r="AX37" i="6" s="1"/>
  <c r="CE37" i="6" s="1"/>
  <c r="M37" i="6"/>
  <c r="AT37" i="6" s="1"/>
  <c r="CA37" i="6" s="1"/>
  <c r="I37" i="6"/>
  <c r="AP37" i="6" s="1"/>
  <c r="BW37" i="6" s="1"/>
  <c r="E37" i="6"/>
  <c r="AL37" i="6" s="1"/>
  <c r="BS37" i="6" s="1"/>
  <c r="X37" i="6"/>
  <c r="BE37" i="6" s="1"/>
  <c r="CL37" i="6" s="1"/>
  <c r="T37" i="6"/>
  <c r="BA37" i="6" s="1"/>
  <c r="CH37" i="6" s="1"/>
  <c r="P37" i="6"/>
  <c r="AW37" i="6" s="1"/>
  <c r="CD37" i="6" s="1"/>
  <c r="L37" i="6"/>
  <c r="AS37" i="6" s="1"/>
  <c r="BZ37" i="6" s="1"/>
  <c r="H37" i="6"/>
  <c r="AO37" i="6" s="1"/>
  <c r="BV37" i="6" s="1"/>
  <c r="D37" i="6"/>
  <c r="AA37" i="6"/>
  <c r="BH37" i="6" s="1"/>
  <c r="CO37" i="6" s="1"/>
  <c r="K37" i="6"/>
  <c r="AR37" i="6" s="1"/>
  <c r="BY37" i="6" s="1"/>
  <c r="O37" i="6"/>
  <c r="AV37" i="6" s="1"/>
  <c r="CC37" i="6" s="1"/>
  <c r="W37" i="6"/>
  <c r="BD37" i="6" s="1"/>
  <c r="CK37" i="6" s="1"/>
  <c r="G37" i="6"/>
  <c r="AN37" i="6" s="1"/>
  <c r="BU37" i="6" s="1"/>
  <c r="S37" i="6"/>
  <c r="AZ37" i="6" s="1"/>
  <c r="CG37" i="6" s="1"/>
  <c r="CY25" i="6" l="1"/>
  <c r="CU5" i="6"/>
  <c r="L40" i="6"/>
  <c r="AS40" i="6" s="1"/>
  <c r="BZ40" i="6" s="1"/>
  <c r="BN5" i="6"/>
  <c r="Y40" i="6"/>
  <c r="BF40" i="6" s="1"/>
  <c r="CM40" i="6" s="1"/>
  <c r="F40" i="6"/>
  <c r="AM40" i="6" s="1"/>
  <c r="U40" i="6"/>
  <c r="BB40" i="6" s="1"/>
  <c r="CI40" i="6" s="1"/>
  <c r="P40" i="6"/>
  <c r="AW40" i="6" s="1"/>
  <c r="CD40" i="6" s="1"/>
  <c r="K40" i="6"/>
  <c r="AR40" i="6" s="1"/>
  <c r="BY40" i="6" s="1"/>
  <c r="AG9" i="6"/>
  <c r="AG14" i="6"/>
  <c r="S40" i="6"/>
  <c r="AZ40" i="6" s="1"/>
  <c r="CG40" i="6" s="1"/>
  <c r="H40" i="6"/>
  <c r="AO40" i="6" s="1"/>
  <c r="BV40" i="6" s="1"/>
  <c r="T40" i="6"/>
  <c r="BA40" i="6" s="1"/>
  <c r="CH40" i="6" s="1"/>
  <c r="Z40" i="6"/>
  <c r="BG40" i="6" s="1"/>
  <c r="CN40" i="6" s="1"/>
  <c r="M40" i="6"/>
  <c r="AT40" i="6" s="1"/>
  <c r="CA40" i="6" s="1"/>
  <c r="X40" i="6"/>
  <c r="BE40" i="6" s="1"/>
  <c r="CL40" i="6" s="1"/>
  <c r="AG11" i="6"/>
  <c r="W40" i="6"/>
  <c r="BD40" i="6" s="1"/>
  <c r="CK40" i="6" s="1"/>
  <c r="R40" i="6"/>
  <c r="AY40" i="6" s="1"/>
  <c r="CF40" i="6" s="1"/>
  <c r="O40" i="6"/>
  <c r="AV40" i="6" s="1"/>
  <c r="CC40" i="6" s="1"/>
  <c r="D40" i="6"/>
  <c r="AK40" i="6" s="1"/>
  <c r="BR40" i="6" s="1"/>
  <c r="J40" i="6"/>
  <c r="AQ40" i="6" s="1"/>
  <c r="BX40" i="6" s="1"/>
  <c r="Q40" i="6"/>
  <c r="AX40" i="6" s="1"/>
  <c r="CE40" i="6" s="1"/>
  <c r="AG21" i="6"/>
  <c r="AG17" i="6"/>
  <c r="V40" i="6"/>
  <c r="BC40" i="6" s="1"/>
  <c r="CJ40" i="6" s="1"/>
  <c r="G40" i="6"/>
  <c r="AN40" i="6" s="1"/>
  <c r="BU40" i="6" s="1"/>
  <c r="N40" i="6"/>
  <c r="AU40" i="6" s="1"/>
  <c r="CB40" i="6" s="1"/>
  <c r="AA40" i="6"/>
  <c r="BH40" i="6" s="1"/>
  <c r="CO40" i="6" s="1"/>
  <c r="I40" i="6"/>
  <c r="AP40" i="6" s="1"/>
  <c r="BW40" i="6" s="1"/>
  <c r="BR16" i="6"/>
  <c r="CU16" i="6" s="1"/>
  <c r="BN16" i="6"/>
  <c r="AG4" i="6"/>
  <c r="BS3" i="6"/>
  <c r="CL21" i="6"/>
  <c r="AG18" i="6"/>
  <c r="BR15" i="6"/>
  <c r="CU15" i="6" s="1"/>
  <c r="BN15" i="6"/>
  <c r="CF4" i="6"/>
  <c r="BX4" i="6"/>
  <c r="CH3" i="6"/>
  <c r="BR3" i="6"/>
  <c r="BG3" i="6"/>
  <c r="BN3" i="6" s="1"/>
  <c r="CC3" i="6"/>
  <c r="BR26" i="6"/>
  <c r="CU26" i="6" s="1"/>
  <c r="BN26" i="6"/>
  <c r="BR20" i="6"/>
  <c r="CU20" i="6" s="1"/>
  <c r="BN20" i="6"/>
  <c r="BR12" i="6"/>
  <c r="CU12" i="6" s="1"/>
  <c r="BN12" i="6"/>
  <c r="BR6" i="6"/>
  <c r="CU6" i="6" s="1"/>
  <c r="BN6" i="6"/>
  <c r="AK37" i="6"/>
  <c r="BR37" i="6" s="1"/>
  <c r="V37" i="6"/>
  <c r="BC37" i="6" s="1"/>
  <c r="CJ37" i="6" s="1"/>
  <c r="CG4" i="6"/>
  <c r="BN18" i="6"/>
  <c r="BR18" i="6"/>
  <c r="CU18" i="6" s="1"/>
  <c r="AG7" i="6"/>
  <c r="CE4" i="6"/>
  <c r="AG19" i="6"/>
  <c r="AG8" i="6"/>
  <c r="BZ4" i="6"/>
  <c r="BR25" i="6"/>
  <c r="CU25" i="6" s="1"/>
  <c r="BN25" i="6"/>
  <c r="BS13" i="6"/>
  <c r="CU13" i="6" s="1"/>
  <c r="BN13" i="6"/>
  <c r="BW3" i="6"/>
  <c r="BR21" i="6"/>
  <c r="BN21" i="6"/>
  <c r="BR11" i="6"/>
  <c r="CU11" i="6" s="1"/>
  <c r="BN11" i="6"/>
  <c r="BR7" i="6"/>
  <c r="CU7" i="6" s="1"/>
  <c r="BN7" i="6"/>
  <c r="CM4" i="6"/>
  <c r="CB4" i="6"/>
  <c r="BT4" i="6"/>
  <c r="CD3" i="6"/>
  <c r="AK47" i="6" a="1"/>
  <c r="BS10" i="6"/>
  <c r="CU10" i="6" s="1"/>
  <c r="BN10" i="6"/>
  <c r="CK3" i="6"/>
  <c r="BY3" i="6"/>
  <c r="BV23" i="6"/>
  <c r="CU23" i="6" s="1"/>
  <c r="BN23" i="6"/>
  <c r="BN19" i="6"/>
  <c r="BS19" i="6"/>
  <c r="CU19" i="6" s="1"/>
  <c r="BR14" i="6"/>
  <c r="CU14" i="6" s="1"/>
  <c r="BN14" i="6"/>
  <c r="BR8" i="6"/>
  <c r="CU8" i="6" s="1"/>
  <c r="BN8" i="6"/>
  <c r="AK22" i="6"/>
  <c r="AG22" i="6"/>
  <c r="AG16" i="6"/>
  <c r="BU4" i="6"/>
  <c r="BS17" i="6"/>
  <c r="CU17" i="6" s="1"/>
  <c r="BN17" i="6"/>
  <c r="BN9" i="6"/>
  <c r="BR9" i="6"/>
  <c r="CU9" i="6" s="1"/>
  <c r="BR24" i="6"/>
  <c r="CU24" i="6" s="1"/>
  <c r="BN24" i="6"/>
  <c r="CI4" i="6"/>
  <c r="CA4" i="6"/>
  <c r="AG20" i="6"/>
  <c r="AG12" i="6"/>
  <c r="BH4" i="6"/>
  <c r="BV4" i="6"/>
  <c r="CJ3" i="6"/>
  <c r="D41" i="6" l="1" a="1"/>
  <c r="Q41" i="6" s="1"/>
  <c r="CU21" i="6"/>
  <c r="CO4" i="6"/>
  <c r="CU4" i="6" s="1"/>
  <c r="AY47" i="6"/>
  <c r="BF47" i="6"/>
  <c r="AP47" i="6"/>
  <c r="AW47" i="6"/>
  <c r="BH47" i="6"/>
  <c r="AZ47" i="6"/>
  <c r="BA47" i="6"/>
  <c r="AU47" i="6"/>
  <c r="BB47" i="6"/>
  <c r="AL47" i="6"/>
  <c r="AS47" i="6"/>
  <c r="AR47" i="6"/>
  <c r="AV47" i="6"/>
  <c r="BG47" i="6"/>
  <c r="AQ47" i="6"/>
  <c r="AX47" i="6"/>
  <c r="BE47" i="6"/>
  <c r="AO47" i="6"/>
  <c r="BD47" i="6"/>
  <c r="BC47" i="6"/>
  <c r="AM47" i="6"/>
  <c r="AT47" i="6"/>
  <c r="AK47" i="6"/>
  <c r="AN47" i="6"/>
  <c r="BR22" i="6"/>
  <c r="CU22" i="6" s="1"/>
  <c r="BN22" i="6"/>
  <c r="CN3" i="6"/>
  <c r="BN4" i="6"/>
  <c r="AA36" i="6"/>
  <c r="BH36" i="6" s="1"/>
  <c r="CO36" i="6" s="1"/>
  <c r="W36" i="6"/>
  <c r="BD36" i="6" s="1"/>
  <c r="CK36" i="6" s="1"/>
  <c r="S36" i="6"/>
  <c r="AZ36" i="6" s="1"/>
  <c r="CG36" i="6" s="1"/>
  <c r="O36" i="6"/>
  <c r="AV36" i="6" s="1"/>
  <c r="CC36" i="6" s="1"/>
  <c r="K36" i="6"/>
  <c r="AR36" i="6" s="1"/>
  <c r="BY36" i="6" s="1"/>
  <c r="G36" i="6"/>
  <c r="AN36" i="6" s="1"/>
  <c r="BU36" i="6" s="1"/>
  <c r="Z36" i="6"/>
  <c r="BG36" i="6" s="1"/>
  <c r="CN36" i="6" s="1"/>
  <c r="V36" i="6"/>
  <c r="BC36" i="6" s="1"/>
  <c r="CJ36" i="6" s="1"/>
  <c r="R36" i="6"/>
  <c r="AY36" i="6" s="1"/>
  <c r="CF36" i="6" s="1"/>
  <c r="N36" i="6"/>
  <c r="AU36" i="6" s="1"/>
  <c r="CB36" i="6" s="1"/>
  <c r="J36" i="6"/>
  <c r="AQ36" i="6" s="1"/>
  <c r="BX36" i="6" s="1"/>
  <c r="F36" i="6"/>
  <c r="AM36" i="6" s="1"/>
  <c r="BT36" i="6" s="1"/>
  <c r="Y36" i="6"/>
  <c r="BF36" i="6" s="1"/>
  <c r="CM36" i="6" s="1"/>
  <c r="Q36" i="6"/>
  <c r="AX36" i="6" s="1"/>
  <c r="CE36" i="6" s="1"/>
  <c r="M36" i="6"/>
  <c r="AT36" i="6" s="1"/>
  <c r="CA36" i="6" s="1"/>
  <c r="I36" i="6"/>
  <c r="AP36" i="6" s="1"/>
  <c r="BW36" i="6" s="1"/>
  <c r="E36" i="6"/>
  <c r="AL36" i="6" s="1"/>
  <c r="BS36" i="6" s="1"/>
  <c r="T36" i="6"/>
  <c r="BA36" i="6" s="1"/>
  <c r="CH36" i="6" s="1"/>
  <c r="D36" i="6"/>
  <c r="X36" i="6"/>
  <c r="BE36" i="6" s="1"/>
  <c r="CL36" i="6" s="1"/>
  <c r="P36" i="6"/>
  <c r="AW36" i="6" s="1"/>
  <c r="CD36" i="6" s="1"/>
  <c r="L36" i="6"/>
  <c r="AS36" i="6" s="1"/>
  <c r="BZ36" i="6" s="1"/>
  <c r="H36" i="6"/>
  <c r="AO36" i="6" s="1"/>
  <c r="BV36" i="6" s="1"/>
  <c r="X29" i="6"/>
  <c r="BE29" i="6" s="1"/>
  <c r="P29" i="6"/>
  <c r="AW29" i="6" s="1"/>
  <c r="Z33" i="6"/>
  <c r="BG33" i="6" s="1"/>
  <c r="CN33" i="6" s="1"/>
  <c r="V33" i="6"/>
  <c r="BC33" i="6" s="1"/>
  <c r="CJ33" i="6" s="1"/>
  <c r="R33" i="6"/>
  <c r="AY33" i="6" s="1"/>
  <c r="CF33" i="6" s="1"/>
  <c r="N33" i="6"/>
  <c r="AU33" i="6" s="1"/>
  <c r="CB33" i="6" s="1"/>
  <c r="J33" i="6"/>
  <c r="AQ33" i="6" s="1"/>
  <c r="BX33" i="6" s="1"/>
  <c r="F33" i="6"/>
  <c r="AM33" i="6" s="1"/>
  <c r="BT33" i="6" s="1"/>
  <c r="Y33" i="6"/>
  <c r="BF33" i="6" s="1"/>
  <c r="CM33" i="6" s="1"/>
  <c r="U33" i="6"/>
  <c r="BB33" i="6" s="1"/>
  <c r="CI33" i="6" s="1"/>
  <c r="M33" i="6"/>
  <c r="AT33" i="6" s="1"/>
  <c r="CA33" i="6" s="1"/>
  <c r="I33" i="6"/>
  <c r="AP33" i="6" s="1"/>
  <c r="BW33" i="6" s="1"/>
  <c r="E33" i="6"/>
  <c r="AL33" i="6" s="1"/>
  <c r="BS33" i="6" s="1"/>
  <c r="X33" i="6"/>
  <c r="BE33" i="6" s="1"/>
  <c r="CL33" i="6" s="1"/>
  <c r="T33" i="6"/>
  <c r="BA33" i="6" s="1"/>
  <c r="CH33" i="6" s="1"/>
  <c r="P33" i="6"/>
  <c r="AW33" i="6" s="1"/>
  <c r="CD33" i="6" s="1"/>
  <c r="L33" i="6"/>
  <c r="AS33" i="6" s="1"/>
  <c r="BZ33" i="6" s="1"/>
  <c r="H33" i="6"/>
  <c r="AO33" i="6" s="1"/>
  <c r="BV33" i="6" s="1"/>
  <c r="D33" i="6"/>
  <c r="O33" i="6"/>
  <c r="AV33" i="6" s="1"/>
  <c r="CC33" i="6" s="1"/>
  <c r="AA33" i="6"/>
  <c r="BH33" i="6" s="1"/>
  <c r="CO33" i="6" s="1"/>
  <c r="K33" i="6"/>
  <c r="AR33" i="6" s="1"/>
  <c r="BY33" i="6" s="1"/>
  <c r="W33" i="6"/>
  <c r="BD33" i="6" s="1"/>
  <c r="CK33" i="6" s="1"/>
  <c r="G33" i="6"/>
  <c r="AN33" i="6" s="1"/>
  <c r="BU33" i="6" s="1"/>
  <c r="S33" i="6"/>
  <c r="AZ33" i="6" s="1"/>
  <c r="CG33" i="6" s="1"/>
  <c r="X35" i="6"/>
  <c r="BE35" i="6" s="1"/>
  <c r="CL35" i="6" s="1"/>
  <c r="P35" i="6"/>
  <c r="AW35" i="6" s="1"/>
  <c r="CD35" i="6" s="1"/>
  <c r="L35" i="6"/>
  <c r="AS35" i="6" s="1"/>
  <c r="BZ35" i="6" s="1"/>
  <c r="H35" i="6"/>
  <c r="AO35" i="6" s="1"/>
  <c r="BV35" i="6" s="1"/>
  <c r="D35" i="6"/>
  <c r="AA35" i="6"/>
  <c r="BH35" i="6" s="1"/>
  <c r="CO35" i="6" s="1"/>
  <c r="W35" i="6"/>
  <c r="BD35" i="6" s="1"/>
  <c r="CK35" i="6" s="1"/>
  <c r="S35" i="6"/>
  <c r="AZ35" i="6" s="1"/>
  <c r="CG35" i="6" s="1"/>
  <c r="O35" i="6"/>
  <c r="AV35" i="6" s="1"/>
  <c r="CC35" i="6" s="1"/>
  <c r="K35" i="6"/>
  <c r="AR35" i="6" s="1"/>
  <c r="BY35" i="6" s="1"/>
  <c r="G35" i="6"/>
  <c r="AN35" i="6" s="1"/>
  <c r="BU35" i="6" s="1"/>
  <c r="Z35" i="6"/>
  <c r="BG35" i="6" s="1"/>
  <c r="CN35" i="6" s="1"/>
  <c r="V35" i="6"/>
  <c r="BC35" i="6" s="1"/>
  <c r="CJ35" i="6" s="1"/>
  <c r="R35" i="6"/>
  <c r="AY35" i="6" s="1"/>
  <c r="CF35" i="6" s="1"/>
  <c r="N35" i="6"/>
  <c r="AU35" i="6" s="1"/>
  <c r="CB35" i="6" s="1"/>
  <c r="J35" i="6"/>
  <c r="AQ35" i="6" s="1"/>
  <c r="BX35" i="6" s="1"/>
  <c r="F35" i="6"/>
  <c r="AM35" i="6" s="1"/>
  <c r="BT35" i="6" s="1"/>
  <c r="M35" i="6"/>
  <c r="AT35" i="6" s="1"/>
  <c r="CA35" i="6" s="1"/>
  <c r="Q35" i="6"/>
  <c r="AX35" i="6" s="1"/>
  <c r="CE35" i="6" s="1"/>
  <c r="Y35" i="6"/>
  <c r="BF35" i="6" s="1"/>
  <c r="CM35" i="6" s="1"/>
  <c r="I35" i="6"/>
  <c r="AP35" i="6" s="1"/>
  <c r="BW35" i="6" s="1"/>
  <c r="U35" i="6"/>
  <c r="BB35" i="6" s="1"/>
  <c r="CI35" i="6" s="1"/>
  <c r="E35" i="6"/>
  <c r="AL35" i="6" s="1"/>
  <c r="BS35" i="6" s="1"/>
  <c r="Y34" i="6"/>
  <c r="BF34" i="6" s="1"/>
  <c r="CM34" i="6" s="1"/>
  <c r="U34" i="6"/>
  <c r="BB34" i="6" s="1"/>
  <c r="CI34" i="6" s="1"/>
  <c r="Q34" i="6"/>
  <c r="AX34" i="6" s="1"/>
  <c r="CE34" i="6" s="1"/>
  <c r="M34" i="6"/>
  <c r="AT34" i="6" s="1"/>
  <c r="CA34" i="6" s="1"/>
  <c r="I34" i="6"/>
  <c r="AP34" i="6" s="1"/>
  <c r="BW34" i="6" s="1"/>
  <c r="E34" i="6"/>
  <c r="AL34" i="6" s="1"/>
  <c r="BS34" i="6" s="1"/>
  <c r="X34" i="6"/>
  <c r="BE34" i="6" s="1"/>
  <c r="CL34" i="6" s="1"/>
  <c r="T34" i="6"/>
  <c r="BA34" i="6" s="1"/>
  <c r="CH34" i="6" s="1"/>
  <c r="P34" i="6"/>
  <c r="AW34" i="6" s="1"/>
  <c r="CD34" i="6" s="1"/>
  <c r="L34" i="6"/>
  <c r="AS34" i="6" s="1"/>
  <c r="BZ34" i="6" s="1"/>
  <c r="H34" i="6"/>
  <c r="AO34" i="6" s="1"/>
  <c r="BV34" i="6" s="1"/>
  <c r="D34" i="6"/>
  <c r="AA34" i="6"/>
  <c r="BH34" i="6" s="1"/>
  <c r="CO34" i="6" s="1"/>
  <c r="W34" i="6"/>
  <c r="BD34" i="6" s="1"/>
  <c r="CK34" i="6" s="1"/>
  <c r="O34" i="6"/>
  <c r="AV34" i="6" s="1"/>
  <c r="CC34" i="6" s="1"/>
  <c r="K34" i="6"/>
  <c r="AR34" i="6" s="1"/>
  <c r="BY34" i="6" s="1"/>
  <c r="G34" i="6"/>
  <c r="AN34" i="6" s="1"/>
  <c r="BU34" i="6" s="1"/>
  <c r="V34" i="6"/>
  <c r="BC34" i="6" s="1"/>
  <c r="CJ34" i="6" s="1"/>
  <c r="F34" i="6"/>
  <c r="AM34" i="6" s="1"/>
  <c r="BT34" i="6" s="1"/>
  <c r="J34" i="6"/>
  <c r="AQ34" i="6" s="1"/>
  <c r="BX34" i="6" s="1"/>
  <c r="R34" i="6"/>
  <c r="AY34" i="6" s="1"/>
  <c r="CF34" i="6" s="1"/>
  <c r="N34" i="6"/>
  <c r="AU34" i="6" s="1"/>
  <c r="CB34" i="6" s="1"/>
  <c r="Z34" i="6"/>
  <c r="BG34" i="6" s="1"/>
  <c r="CN34" i="6" s="1"/>
  <c r="AA34" i="1"/>
  <c r="BH34" i="1" s="1"/>
  <c r="CO34" i="1" s="1"/>
  <c r="W34" i="1"/>
  <c r="BD34" i="1" s="1"/>
  <c r="CK34" i="1" s="1"/>
  <c r="O34" i="1"/>
  <c r="AV34" i="1" s="1"/>
  <c r="CC34" i="1" s="1"/>
  <c r="K34" i="1"/>
  <c r="AR34" i="1" s="1"/>
  <c r="BY34" i="1" s="1"/>
  <c r="G34" i="1"/>
  <c r="AN34" i="1" s="1"/>
  <c r="BU34" i="1" s="1"/>
  <c r="Z34" i="1"/>
  <c r="BG34" i="1" s="1"/>
  <c r="CN34" i="1" s="1"/>
  <c r="V34" i="1"/>
  <c r="BC34" i="1" s="1"/>
  <c r="CJ34" i="1" s="1"/>
  <c r="R34" i="1"/>
  <c r="AY34" i="1" s="1"/>
  <c r="CF34" i="1" s="1"/>
  <c r="N34" i="1"/>
  <c r="AU34" i="1" s="1"/>
  <c r="CB34" i="1" s="1"/>
  <c r="J34" i="1"/>
  <c r="AQ34" i="1" s="1"/>
  <c r="BX34" i="1" s="1"/>
  <c r="F34" i="1"/>
  <c r="AM34" i="1" s="1"/>
  <c r="BT34" i="1" s="1"/>
  <c r="Y34" i="1"/>
  <c r="BF34" i="1" s="1"/>
  <c r="CM34" i="1" s="1"/>
  <c r="U34" i="1"/>
  <c r="BB34" i="1" s="1"/>
  <c r="CI34" i="1" s="1"/>
  <c r="Q34" i="1"/>
  <c r="AX34" i="1" s="1"/>
  <c r="CE34" i="1" s="1"/>
  <c r="M34" i="1"/>
  <c r="AT34" i="1" s="1"/>
  <c r="CA34" i="1" s="1"/>
  <c r="I34" i="1"/>
  <c r="AP34" i="1" s="1"/>
  <c r="BW34" i="1" s="1"/>
  <c r="E34" i="1"/>
  <c r="AL34" i="1" s="1"/>
  <c r="BS34" i="1" s="1"/>
  <c r="L34" i="1"/>
  <c r="AS34" i="1" s="1"/>
  <c r="BZ34" i="1" s="1"/>
  <c r="X34" i="1"/>
  <c r="BE34" i="1" s="1"/>
  <c r="CL34" i="1" s="1"/>
  <c r="H34" i="1"/>
  <c r="AO34" i="1" s="1"/>
  <c r="BV34" i="1" s="1"/>
  <c r="P34" i="1"/>
  <c r="AW34" i="1" s="1"/>
  <c r="CD34" i="1" s="1"/>
  <c r="T34" i="1"/>
  <c r="BA34" i="1" s="1"/>
  <c r="CH34" i="1" s="1"/>
  <c r="D34" i="1"/>
  <c r="X33" i="1"/>
  <c r="T33" i="1"/>
  <c r="P33" i="1"/>
  <c r="L33" i="1"/>
  <c r="H33" i="1"/>
  <c r="D33" i="1"/>
  <c r="AA33" i="1"/>
  <c r="W33" i="1"/>
  <c r="S33" i="1"/>
  <c r="O33" i="1"/>
  <c r="K33" i="1"/>
  <c r="G33" i="1"/>
  <c r="Z33" i="1"/>
  <c r="V33" i="1"/>
  <c r="R33" i="1"/>
  <c r="N33" i="1"/>
  <c r="J33" i="1"/>
  <c r="F33" i="1"/>
  <c r="U33" i="1"/>
  <c r="E33" i="1"/>
  <c r="Y33" i="1"/>
  <c r="M33" i="1"/>
  <c r="I33" i="1"/>
  <c r="Z35" i="1"/>
  <c r="BG35" i="1" s="1"/>
  <c r="CN35" i="1" s="1"/>
  <c r="V35" i="1"/>
  <c r="BC35" i="1" s="1"/>
  <c r="CJ35" i="1" s="1"/>
  <c r="R35" i="1"/>
  <c r="AY35" i="1" s="1"/>
  <c r="CF35" i="1" s="1"/>
  <c r="N35" i="1"/>
  <c r="AU35" i="1" s="1"/>
  <c r="CB35" i="1" s="1"/>
  <c r="J35" i="1"/>
  <c r="AQ35" i="1" s="1"/>
  <c r="BX35" i="1" s="1"/>
  <c r="F35" i="1"/>
  <c r="AM35" i="1" s="1"/>
  <c r="BT35" i="1" s="1"/>
  <c r="Y35" i="1"/>
  <c r="BF35" i="1" s="1"/>
  <c r="CM35" i="1" s="1"/>
  <c r="U35" i="1"/>
  <c r="BB35" i="1" s="1"/>
  <c r="CI35" i="1" s="1"/>
  <c r="Q35" i="1"/>
  <c r="AX35" i="1" s="1"/>
  <c r="CE35" i="1" s="1"/>
  <c r="M35" i="1"/>
  <c r="AT35" i="1" s="1"/>
  <c r="CA35" i="1" s="1"/>
  <c r="I35" i="1"/>
  <c r="AP35" i="1" s="1"/>
  <c r="BW35" i="1" s="1"/>
  <c r="E35" i="1"/>
  <c r="AL35" i="1" s="1"/>
  <c r="BS35" i="1" s="1"/>
  <c r="X35" i="1"/>
  <c r="BE35" i="1" s="1"/>
  <c r="CL35" i="1" s="1"/>
  <c r="P35" i="1"/>
  <c r="AW35" i="1" s="1"/>
  <c r="CD35" i="1" s="1"/>
  <c r="L35" i="1"/>
  <c r="AS35" i="1" s="1"/>
  <c r="BZ35" i="1" s="1"/>
  <c r="H35" i="1"/>
  <c r="AO35" i="1" s="1"/>
  <c r="BV35" i="1" s="1"/>
  <c r="D35" i="1"/>
  <c r="S35" i="1"/>
  <c r="AZ35" i="1" s="1"/>
  <c r="CG35" i="1" s="1"/>
  <c r="O35" i="1"/>
  <c r="AV35" i="1" s="1"/>
  <c r="CC35" i="1" s="1"/>
  <c r="W35" i="1"/>
  <c r="BD35" i="1" s="1"/>
  <c r="CK35" i="1" s="1"/>
  <c r="AA35" i="1"/>
  <c r="BH35" i="1" s="1"/>
  <c r="CO35" i="1" s="1"/>
  <c r="K35" i="1"/>
  <c r="AR35" i="1" s="1"/>
  <c r="BY35" i="1" s="1"/>
  <c r="G35" i="1"/>
  <c r="AN35" i="1" s="1"/>
  <c r="BU35" i="1" s="1"/>
  <c r="Y36" i="1"/>
  <c r="BF36" i="1" s="1"/>
  <c r="CM36" i="1" s="1"/>
  <c r="Q36" i="1"/>
  <c r="AX36" i="1" s="1"/>
  <c r="CE36" i="1" s="1"/>
  <c r="M36" i="1"/>
  <c r="AT36" i="1" s="1"/>
  <c r="CA36" i="1" s="1"/>
  <c r="I36" i="1"/>
  <c r="AP36" i="1" s="1"/>
  <c r="BW36" i="1" s="1"/>
  <c r="E36" i="1"/>
  <c r="AL36" i="1" s="1"/>
  <c r="BS36" i="1" s="1"/>
  <c r="X36" i="1"/>
  <c r="BE36" i="1" s="1"/>
  <c r="CL36" i="1" s="1"/>
  <c r="T36" i="1"/>
  <c r="BA36" i="1" s="1"/>
  <c r="CH36" i="1" s="1"/>
  <c r="P36" i="1"/>
  <c r="AW36" i="1" s="1"/>
  <c r="CD36" i="1" s="1"/>
  <c r="L36" i="1"/>
  <c r="AS36" i="1" s="1"/>
  <c r="BZ36" i="1" s="1"/>
  <c r="H36" i="1"/>
  <c r="AO36" i="1" s="1"/>
  <c r="BV36" i="1" s="1"/>
  <c r="D36" i="1"/>
  <c r="AA36" i="1"/>
  <c r="BH36" i="1" s="1"/>
  <c r="CO36" i="1" s="1"/>
  <c r="W36" i="1"/>
  <c r="BD36" i="1" s="1"/>
  <c r="CK36" i="1" s="1"/>
  <c r="S36" i="1"/>
  <c r="AZ36" i="1" s="1"/>
  <c r="CG36" i="1" s="1"/>
  <c r="O36" i="1"/>
  <c r="AV36" i="1" s="1"/>
  <c r="CC36" i="1" s="1"/>
  <c r="K36" i="1"/>
  <c r="AR36" i="1" s="1"/>
  <c r="BY36" i="1" s="1"/>
  <c r="G36" i="1"/>
  <c r="AN36" i="1" s="1"/>
  <c r="BU36" i="1" s="1"/>
  <c r="Z36" i="1"/>
  <c r="BG36" i="1" s="1"/>
  <c r="CN36" i="1" s="1"/>
  <c r="J36" i="1"/>
  <c r="AQ36" i="1" s="1"/>
  <c r="BX36" i="1" s="1"/>
  <c r="V36" i="1"/>
  <c r="BC36" i="1" s="1"/>
  <c r="CJ36" i="1" s="1"/>
  <c r="F36" i="1"/>
  <c r="AM36" i="1" s="1"/>
  <c r="BT36" i="1" s="1"/>
  <c r="N36" i="1"/>
  <c r="AU36" i="1" s="1"/>
  <c r="CB36" i="1" s="1"/>
  <c r="R36" i="1"/>
  <c r="AY36" i="1" s="1"/>
  <c r="CF36" i="1" s="1"/>
  <c r="X36" i="5"/>
  <c r="BE36" i="5" s="1"/>
  <c r="CL36" i="5" s="1"/>
  <c r="T36" i="5"/>
  <c r="BA36" i="5" s="1"/>
  <c r="CH36" i="5" s="1"/>
  <c r="P36" i="5"/>
  <c r="AW36" i="5" s="1"/>
  <c r="CD36" i="5" s="1"/>
  <c r="L36" i="5"/>
  <c r="AS36" i="5" s="1"/>
  <c r="BZ36" i="5" s="1"/>
  <c r="H36" i="5"/>
  <c r="AO36" i="5" s="1"/>
  <c r="BV36" i="5" s="1"/>
  <c r="D36" i="5"/>
  <c r="AA36" i="5"/>
  <c r="BH36" i="5" s="1"/>
  <c r="CO36" i="5" s="1"/>
  <c r="W36" i="5"/>
  <c r="BD36" i="5" s="1"/>
  <c r="CK36" i="5" s="1"/>
  <c r="S36" i="5"/>
  <c r="AZ36" i="5" s="1"/>
  <c r="CG36" i="5" s="1"/>
  <c r="O36" i="5"/>
  <c r="AV36" i="5" s="1"/>
  <c r="CC36" i="5" s="1"/>
  <c r="K36" i="5"/>
  <c r="AR36" i="5" s="1"/>
  <c r="BY36" i="5" s="1"/>
  <c r="G36" i="5"/>
  <c r="AN36" i="5" s="1"/>
  <c r="BU36" i="5" s="1"/>
  <c r="Z36" i="5"/>
  <c r="BG36" i="5" s="1"/>
  <c r="CN36" i="5" s="1"/>
  <c r="V36" i="5"/>
  <c r="BC36" i="5" s="1"/>
  <c r="CJ36" i="5" s="1"/>
  <c r="R36" i="5"/>
  <c r="AY36" i="5" s="1"/>
  <c r="CF36" i="5" s="1"/>
  <c r="N36" i="5"/>
  <c r="AU36" i="5" s="1"/>
  <c r="CB36" i="5" s="1"/>
  <c r="J36" i="5"/>
  <c r="AQ36" i="5" s="1"/>
  <c r="BX36" i="5" s="1"/>
  <c r="F36" i="5"/>
  <c r="AM36" i="5" s="1"/>
  <c r="BT36" i="5" s="1"/>
  <c r="M36" i="5"/>
  <c r="AT36" i="5" s="1"/>
  <c r="CA36" i="5" s="1"/>
  <c r="Y36" i="5"/>
  <c r="BF36" i="5" s="1"/>
  <c r="CM36" i="5" s="1"/>
  <c r="I36" i="5"/>
  <c r="AP36" i="5" s="1"/>
  <c r="BW36" i="5" s="1"/>
  <c r="E36" i="5"/>
  <c r="AL36" i="5" s="1"/>
  <c r="BS36" i="5" s="1"/>
  <c r="Q36" i="5"/>
  <c r="AX36" i="5" s="1"/>
  <c r="CE36" i="5" s="1"/>
  <c r="AA33" i="5"/>
  <c r="W33" i="5"/>
  <c r="S33" i="5"/>
  <c r="O33" i="5"/>
  <c r="K33" i="5"/>
  <c r="G33" i="5"/>
  <c r="N33" i="5"/>
  <c r="F33" i="5"/>
  <c r="Z33" i="5"/>
  <c r="V33" i="5"/>
  <c r="R33" i="5"/>
  <c r="J33" i="5"/>
  <c r="Y33" i="5"/>
  <c r="U33" i="5"/>
  <c r="M33" i="5"/>
  <c r="I33" i="5"/>
  <c r="E33" i="5"/>
  <c r="X33" i="5"/>
  <c r="H33" i="5"/>
  <c r="T33" i="5"/>
  <c r="L33" i="5"/>
  <c r="D33" i="5"/>
  <c r="P33" i="5"/>
  <c r="Z34" i="5"/>
  <c r="BG34" i="5" s="1"/>
  <c r="CN34" i="5" s="1"/>
  <c r="V34" i="5"/>
  <c r="BC34" i="5" s="1"/>
  <c r="CJ34" i="5" s="1"/>
  <c r="R34" i="5"/>
  <c r="AY34" i="5" s="1"/>
  <c r="CF34" i="5" s="1"/>
  <c r="N34" i="5"/>
  <c r="AU34" i="5" s="1"/>
  <c r="CB34" i="5" s="1"/>
  <c r="J34" i="5"/>
  <c r="AQ34" i="5" s="1"/>
  <c r="BX34" i="5" s="1"/>
  <c r="F34" i="5"/>
  <c r="AM34" i="5" s="1"/>
  <c r="BT34" i="5" s="1"/>
  <c r="E34" i="5"/>
  <c r="AL34" i="5" s="1"/>
  <c r="BS34" i="5" s="1"/>
  <c r="Y34" i="5"/>
  <c r="BF34" i="5" s="1"/>
  <c r="CM34" i="5" s="1"/>
  <c r="U34" i="5"/>
  <c r="BB34" i="5" s="1"/>
  <c r="CI34" i="5" s="1"/>
  <c r="Q34" i="5"/>
  <c r="AX34" i="5" s="1"/>
  <c r="CE34" i="5" s="1"/>
  <c r="M34" i="5"/>
  <c r="AT34" i="5" s="1"/>
  <c r="CA34" i="5" s="1"/>
  <c r="I34" i="5"/>
  <c r="AP34" i="5" s="1"/>
  <c r="BW34" i="5" s="1"/>
  <c r="X34" i="5"/>
  <c r="BE34" i="5" s="1"/>
  <c r="CL34" i="5" s="1"/>
  <c r="T34" i="5"/>
  <c r="BA34" i="5" s="1"/>
  <c r="CH34" i="5" s="1"/>
  <c r="P34" i="5"/>
  <c r="AW34" i="5" s="1"/>
  <c r="CD34" i="5" s="1"/>
  <c r="L34" i="5"/>
  <c r="AS34" i="5" s="1"/>
  <c r="BZ34" i="5" s="1"/>
  <c r="H34" i="5"/>
  <c r="AO34" i="5" s="1"/>
  <c r="BV34" i="5" s="1"/>
  <c r="D34" i="5"/>
  <c r="O34" i="5"/>
  <c r="AV34" i="5" s="1"/>
  <c r="CC34" i="5" s="1"/>
  <c r="AA34" i="5"/>
  <c r="BH34" i="5" s="1"/>
  <c r="CO34" i="5" s="1"/>
  <c r="K34" i="5"/>
  <c r="AR34" i="5" s="1"/>
  <c r="BY34" i="5" s="1"/>
  <c r="W34" i="5"/>
  <c r="BD34" i="5" s="1"/>
  <c r="CK34" i="5" s="1"/>
  <c r="G34" i="5"/>
  <c r="AN34" i="5" s="1"/>
  <c r="BU34" i="5" s="1"/>
  <c r="Y35" i="5"/>
  <c r="BF35" i="5" s="1"/>
  <c r="CM35" i="5" s="1"/>
  <c r="U35" i="5"/>
  <c r="BB35" i="5" s="1"/>
  <c r="CI35" i="5" s="1"/>
  <c r="Q35" i="5"/>
  <c r="AX35" i="5" s="1"/>
  <c r="CE35" i="5" s="1"/>
  <c r="M35" i="5"/>
  <c r="AT35" i="5" s="1"/>
  <c r="CA35" i="5" s="1"/>
  <c r="I35" i="5"/>
  <c r="AP35" i="5" s="1"/>
  <c r="BW35" i="5" s="1"/>
  <c r="E35" i="5"/>
  <c r="AL35" i="5" s="1"/>
  <c r="BS35" i="5" s="1"/>
  <c r="X35" i="5"/>
  <c r="BE35" i="5" s="1"/>
  <c r="CL35" i="5" s="1"/>
  <c r="P35" i="5"/>
  <c r="AW35" i="5" s="1"/>
  <c r="CD35" i="5" s="1"/>
  <c r="L35" i="5"/>
  <c r="AS35" i="5" s="1"/>
  <c r="BZ35" i="5" s="1"/>
  <c r="H35" i="5"/>
  <c r="AO35" i="5" s="1"/>
  <c r="BV35" i="5" s="1"/>
  <c r="D35" i="5"/>
  <c r="AA35" i="5"/>
  <c r="BH35" i="5" s="1"/>
  <c r="CO35" i="5" s="1"/>
  <c r="W35" i="5"/>
  <c r="BD35" i="5" s="1"/>
  <c r="CK35" i="5" s="1"/>
  <c r="S35" i="5"/>
  <c r="AZ35" i="5" s="1"/>
  <c r="CG35" i="5" s="1"/>
  <c r="O35" i="5"/>
  <c r="AV35" i="5" s="1"/>
  <c r="CC35" i="5" s="1"/>
  <c r="K35" i="5"/>
  <c r="AR35" i="5" s="1"/>
  <c r="BY35" i="5" s="1"/>
  <c r="G35" i="5"/>
  <c r="AN35" i="5" s="1"/>
  <c r="BU35" i="5" s="1"/>
  <c r="V35" i="5"/>
  <c r="BC35" i="5" s="1"/>
  <c r="CJ35" i="5" s="1"/>
  <c r="F35" i="5"/>
  <c r="AM35" i="5" s="1"/>
  <c r="BT35" i="5" s="1"/>
  <c r="R35" i="5"/>
  <c r="AY35" i="5" s="1"/>
  <c r="CF35" i="5" s="1"/>
  <c r="N35" i="5"/>
  <c r="AU35" i="5" s="1"/>
  <c r="CB35" i="5" s="1"/>
  <c r="Z35" i="5"/>
  <c r="BG35" i="5" s="1"/>
  <c r="CN35" i="5" s="1"/>
  <c r="J35" i="5"/>
  <c r="AQ35" i="5" s="1"/>
  <c r="BX35" i="5" s="1"/>
  <c r="Z36" i="4"/>
  <c r="BG36" i="4" s="1"/>
  <c r="CN36" i="4" s="1"/>
  <c r="V36" i="4"/>
  <c r="BC36" i="4" s="1"/>
  <c r="CJ36" i="4" s="1"/>
  <c r="R36" i="4"/>
  <c r="AY36" i="4" s="1"/>
  <c r="CF36" i="4" s="1"/>
  <c r="N36" i="4"/>
  <c r="AU36" i="4" s="1"/>
  <c r="CB36" i="4" s="1"/>
  <c r="J36" i="4"/>
  <c r="AQ36" i="4" s="1"/>
  <c r="BX36" i="4" s="1"/>
  <c r="F36" i="4"/>
  <c r="AM36" i="4" s="1"/>
  <c r="BT36" i="4" s="1"/>
  <c r="Y36" i="4"/>
  <c r="BF36" i="4" s="1"/>
  <c r="CM36" i="4" s="1"/>
  <c r="Q36" i="4"/>
  <c r="AX36" i="4" s="1"/>
  <c r="CE36" i="4" s="1"/>
  <c r="M36" i="4"/>
  <c r="AT36" i="4" s="1"/>
  <c r="CA36" i="4" s="1"/>
  <c r="I36" i="4"/>
  <c r="AP36" i="4" s="1"/>
  <c r="BW36" i="4" s="1"/>
  <c r="E36" i="4"/>
  <c r="AL36" i="4" s="1"/>
  <c r="BS36" i="4" s="1"/>
  <c r="X36" i="4"/>
  <c r="BE36" i="4" s="1"/>
  <c r="CL36" i="4" s="1"/>
  <c r="T36" i="4"/>
  <c r="BA36" i="4" s="1"/>
  <c r="CH36" i="4" s="1"/>
  <c r="P36" i="4"/>
  <c r="AW36" i="4" s="1"/>
  <c r="CD36" i="4" s="1"/>
  <c r="L36" i="4"/>
  <c r="AS36" i="4" s="1"/>
  <c r="BZ36" i="4" s="1"/>
  <c r="H36" i="4"/>
  <c r="AO36" i="4" s="1"/>
  <c r="BV36" i="4" s="1"/>
  <c r="D36" i="4"/>
  <c r="AA36" i="4"/>
  <c r="BH36" i="4" s="1"/>
  <c r="CO36" i="4" s="1"/>
  <c r="K36" i="4"/>
  <c r="AR36" i="4" s="1"/>
  <c r="BY36" i="4" s="1"/>
  <c r="W36" i="4"/>
  <c r="BD36" i="4" s="1"/>
  <c r="CK36" i="4" s="1"/>
  <c r="G36" i="4"/>
  <c r="AN36" i="4" s="1"/>
  <c r="BU36" i="4" s="1"/>
  <c r="S36" i="4"/>
  <c r="AZ36" i="4" s="1"/>
  <c r="CG36" i="4" s="1"/>
  <c r="O36" i="4"/>
  <c r="AV36" i="4" s="1"/>
  <c r="CC36" i="4" s="1"/>
  <c r="Y33" i="4"/>
  <c r="U33" i="4"/>
  <c r="M33" i="4"/>
  <c r="I33" i="4"/>
  <c r="E33" i="4"/>
  <c r="X33" i="4"/>
  <c r="T33" i="4"/>
  <c r="P33" i="4"/>
  <c r="L33" i="4"/>
  <c r="H33" i="4"/>
  <c r="D33" i="4"/>
  <c r="AA33" i="4"/>
  <c r="W33" i="4"/>
  <c r="S33" i="4"/>
  <c r="O33" i="4"/>
  <c r="K33" i="4"/>
  <c r="G33" i="4"/>
  <c r="V33" i="4"/>
  <c r="F33" i="4"/>
  <c r="R33" i="4"/>
  <c r="Z33" i="4"/>
  <c r="N33" i="4"/>
  <c r="J33" i="4"/>
  <c r="X34" i="4"/>
  <c r="BE34" i="4" s="1"/>
  <c r="CL34" i="4" s="1"/>
  <c r="T34" i="4"/>
  <c r="BA34" i="4" s="1"/>
  <c r="CH34" i="4" s="1"/>
  <c r="P34" i="4"/>
  <c r="AW34" i="4" s="1"/>
  <c r="CD34" i="4" s="1"/>
  <c r="L34" i="4"/>
  <c r="AS34" i="4" s="1"/>
  <c r="BZ34" i="4" s="1"/>
  <c r="H34" i="4"/>
  <c r="AO34" i="4" s="1"/>
  <c r="BV34" i="4" s="1"/>
  <c r="D34" i="4"/>
  <c r="AA34" i="4"/>
  <c r="BH34" i="4" s="1"/>
  <c r="CO34" i="4" s="1"/>
  <c r="W34" i="4"/>
  <c r="BD34" i="4" s="1"/>
  <c r="CK34" i="4" s="1"/>
  <c r="O34" i="4"/>
  <c r="AV34" i="4" s="1"/>
  <c r="CC34" i="4" s="1"/>
  <c r="K34" i="4"/>
  <c r="AR34" i="4" s="1"/>
  <c r="BY34" i="4" s="1"/>
  <c r="G34" i="4"/>
  <c r="AN34" i="4" s="1"/>
  <c r="BU34" i="4" s="1"/>
  <c r="Z34" i="4"/>
  <c r="BG34" i="4" s="1"/>
  <c r="CN34" i="4" s="1"/>
  <c r="V34" i="4"/>
  <c r="BC34" i="4" s="1"/>
  <c r="CJ34" i="4" s="1"/>
  <c r="R34" i="4"/>
  <c r="AY34" i="4" s="1"/>
  <c r="CF34" i="4" s="1"/>
  <c r="N34" i="4"/>
  <c r="AU34" i="4" s="1"/>
  <c r="CB34" i="4" s="1"/>
  <c r="J34" i="4"/>
  <c r="AQ34" i="4" s="1"/>
  <c r="BX34" i="4" s="1"/>
  <c r="F34" i="4"/>
  <c r="AM34" i="4" s="1"/>
  <c r="BT34" i="4" s="1"/>
  <c r="M34" i="4"/>
  <c r="AT34" i="4" s="1"/>
  <c r="CA34" i="4" s="1"/>
  <c r="Y34" i="4"/>
  <c r="BF34" i="4" s="1"/>
  <c r="CM34" i="4" s="1"/>
  <c r="I34" i="4"/>
  <c r="AP34" i="4" s="1"/>
  <c r="BW34" i="4" s="1"/>
  <c r="U34" i="4"/>
  <c r="BB34" i="4" s="1"/>
  <c r="CI34" i="4" s="1"/>
  <c r="E34" i="4"/>
  <c r="AL34" i="4" s="1"/>
  <c r="BS34" i="4" s="1"/>
  <c r="Q34" i="4"/>
  <c r="AX34" i="4" s="1"/>
  <c r="CE34" i="4" s="1"/>
  <c r="AA35" i="4"/>
  <c r="BH35" i="4" s="1"/>
  <c r="CO35" i="4" s="1"/>
  <c r="W35" i="4"/>
  <c r="BD35" i="4" s="1"/>
  <c r="CK35" i="4" s="1"/>
  <c r="S35" i="4"/>
  <c r="AZ35" i="4" s="1"/>
  <c r="CG35" i="4" s="1"/>
  <c r="O35" i="4"/>
  <c r="AV35" i="4" s="1"/>
  <c r="CC35" i="4" s="1"/>
  <c r="K35" i="4"/>
  <c r="AR35" i="4" s="1"/>
  <c r="BY35" i="4" s="1"/>
  <c r="G35" i="4"/>
  <c r="AN35" i="4" s="1"/>
  <c r="BU35" i="4" s="1"/>
  <c r="Z35" i="4"/>
  <c r="BG35" i="4" s="1"/>
  <c r="CN35" i="4" s="1"/>
  <c r="V35" i="4"/>
  <c r="BC35" i="4" s="1"/>
  <c r="CJ35" i="4" s="1"/>
  <c r="R35" i="4"/>
  <c r="AY35" i="4" s="1"/>
  <c r="CF35" i="4" s="1"/>
  <c r="N35" i="4"/>
  <c r="AU35" i="4" s="1"/>
  <c r="CB35" i="4" s="1"/>
  <c r="J35" i="4"/>
  <c r="AQ35" i="4" s="1"/>
  <c r="BX35" i="4" s="1"/>
  <c r="F35" i="4"/>
  <c r="AM35" i="4" s="1"/>
  <c r="BT35" i="4" s="1"/>
  <c r="Y35" i="4"/>
  <c r="BF35" i="4" s="1"/>
  <c r="CM35" i="4" s="1"/>
  <c r="U35" i="4"/>
  <c r="BB35" i="4" s="1"/>
  <c r="CI35" i="4" s="1"/>
  <c r="Q35" i="4"/>
  <c r="AX35" i="4" s="1"/>
  <c r="CE35" i="4" s="1"/>
  <c r="M35" i="4"/>
  <c r="AT35" i="4" s="1"/>
  <c r="CA35" i="4" s="1"/>
  <c r="I35" i="4"/>
  <c r="AP35" i="4" s="1"/>
  <c r="BW35" i="4" s="1"/>
  <c r="E35" i="4"/>
  <c r="AL35" i="4" s="1"/>
  <c r="BS35" i="4" s="1"/>
  <c r="D35" i="4"/>
  <c r="P35" i="4"/>
  <c r="AW35" i="4" s="1"/>
  <c r="CD35" i="4" s="1"/>
  <c r="H35" i="4"/>
  <c r="AO35" i="4" s="1"/>
  <c r="BV35" i="4" s="1"/>
  <c r="L35" i="4"/>
  <c r="AS35" i="4" s="1"/>
  <c r="BZ35" i="4" s="1"/>
  <c r="X35" i="4"/>
  <c r="BE35" i="4" s="1"/>
  <c r="CL35" i="4" s="1"/>
  <c r="X33" i="3"/>
  <c r="T33" i="3"/>
  <c r="P33" i="3"/>
  <c r="L33" i="3"/>
  <c r="H33" i="3"/>
  <c r="D33" i="3"/>
  <c r="AA33" i="3"/>
  <c r="W33" i="3"/>
  <c r="S33" i="3"/>
  <c r="O33" i="3"/>
  <c r="K33" i="3"/>
  <c r="G33" i="3"/>
  <c r="Z33" i="3"/>
  <c r="V33" i="3"/>
  <c r="R33" i="3"/>
  <c r="N33" i="3"/>
  <c r="J33" i="3"/>
  <c r="F33" i="3"/>
  <c r="U33" i="3"/>
  <c r="E33" i="3"/>
  <c r="M33" i="3"/>
  <c r="Y33" i="3"/>
  <c r="I33" i="3"/>
  <c r="Y36" i="3"/>
  <c r="BF36" i="3" s="1"/>
  <c r="CM36" i="3" s="1"/>
  <c r="Q36" i="3"/>
  <c r="AX36" i="3" s="1"/>
  <c r="CE36" i="3" s="1"/>
  <c r="M36" i="3"/>
  <c r="AT36" i="3" s="1"/>
  <c r="CA36" i="3" s="1"/>
  <c r="I36" i="3"/>
  <c r="AP36" i="3" s="1"/>
  <c r="BW36" i="3" s="1"/>
  <c r="E36" i="3"/>
  <c r="AL36" i="3" s="1"/>
  <c r="BS36" i="3" s="1"/>
  <c r="X36" i="3"/>
  <c r="BE36" i="3" s="1"/>
  <c r="CL36" i="3" s="1"/>
  <c r="T36" i="3"/>
  <c r="BA36" i="3" s="1"/>
  <c r="CH36" i="3" s="1"/>
  <c r="P36" i="3"/>
  <c r="AW36" i="3" s="1"/>
  <c r="CD36" i="3" s="1"/>
  <c r="L36" i="3"/>
  <c r="AS36" i="3" s="1"/>
  <c r="BZ36" i="3" s="1"/>
  <c r="H36" i="3"/>
  <c r="AO36" i="3" s="1"/>
  <c r="BV36" i="3" s="1"/>
  <c r="D36" i="3"/>
  <c r="AA36" i="3"/>
  <c r="BH36" i="3" s="1"/>
  <c r="CO36" i="3" s="1"/>
  <c r="W36" i="3"/>
  <c r="BD36" i="3" s="1"/>
  <c r="CK36" i="3" s="1"/>
  <c r="S36" i="3"/>
  <c r="AZ36" i="3" s="1"/>
  <c r="CG36" i="3" s="1"/>
  <c r="O36" i="3"/>
  <c r="AV36" i="3" s="1"/>
  <c r="CC36" i="3" s="1"/>
  <c r="K36" i="3"/>
  <c r="AR36" i="3" s="1"/>
  <c r="BY36" i="3" s="1"/>
  <c r="G36" i="3"/>
  <c r="AN36" i="3" s="1"/>
  <c r="BU36" i="3" s="1"/>
  <c r="V36" i="3"/>
  <c r="BC36" i="3" s="1"/>
  <c r="CJ36" i="3" s="1"/>
  <c r="F36" i="3"/>
  <c r="AM36" i="3" s="1"/>
  <c r="BT36" i="3" s="1"/>
  <c r="R36" i="3"/>
  <c r="AY36" i="3" s="1"/>
  <c r="CF36" i="3" s="1"/>
  <c r="N36" i="3"/>
  <c r="AU36" i="3" s="1"/>
  <c r="CB36" i="3" s="1"/>
  <c r="Z36" i="3"/>
  <c r="BG36" i="3" s="1"/>
  <c r="CN36" i="3" s="1"/>
  <c r="J36" i="3"/>
  <c r="AQ36" i="3" s="1"/>
  <c r="BX36" i="3" s="1"/>
  <c r="Z35" i="3"/>
  <c r="BG35" i="3" s="1"/>
  <c r="CN35" i="3" s="1"/>
  <c r="V35" i="3"/>
  <c r="BC35" i="3" s="1"/>
  <c r="CJ35" i="3" s="1"/>
  <c r="R35" i="3"/>
  <c r="AY35" i="3" s="1"/>
  <c r="CF35" i="3" s="1"/>
  <c r="N35" i="3"/>
  <c r="AU35" i="3" s="1"/>
  <c r="CB35" i="3" s="1"/>
  <c r="J35" i="3"/>
  <c r="AQ35" i="3" s="1"/>
  <c r="BX35" i="3" s="1"/>
  <c r="F35" i="3"/>
  <c r="AM35" i="3" s="1"/>
  <c r="BT35" i="3" s="1"/>
  <c r="Y35" i="3"/>
  <c r="BF35" i="3" s="1"/>
  <c r="CM35" i="3" s="1"/>
  <c r="U35" i="3"/>
  <c r="BB35" i="3" s="1"/>
  <c r="CI35" i="3" s="1"/>
  <c r="Q35" i="3"/>
  <c r="AX35" i="3" s="1"/>
  <c r="CE35" i="3" s="1"/>
  <c r="M35" i="3"/>
  <c r="AT35" i="3" s="1"/>
  <c r="CA35" i="3" s="1"/>
  <c r="I35" i="3"/>
  <c r="AP35" i="3" s="1"/>
  <c r="BW35" i="3" s="1"/>
  <c r="E35" i="3"/>
  <c r="AL35" i="3" s="1"/>
  <c r="BS35" i="3" s="1"/>
  <c r="X35" i="3"/>
  <c r="BE35" i="3" s="1"/>
  <c r="CL35" i="3" s="1"/>
  <c r="P35" i="3"/>
  <c r="AW35" i="3" s="1"/>
  <c r="CD35" i="3" s="1"/>
  <c r="L35" i="3"/>
  <c r="AS35" i="3" s="1"/>
  <c r="BZ35" i="3" s="1"/>
  <c r="H35" i="3"/>
  <c r="AO35" i="3" s="1"/>
  <c r="BV35" i="3" s="1"/>
  <c r="D35" i="3"/>
  <c r="O35" i="3"/>
  <c r="AV35" i="3" s="1"/>
  <c r="CC35" i="3" s="1"/>
  <c r="AA35" i="3"/>
  <c r="BH35" i="3" s="1"/>
  <c r="CO35" i="3" s="1"/>
  <c r="K35" i="3"/>
  <c r="AR35" i="3" s="1"/>
  <c r="BY35" i="3" s="1"/>
  <c r="W35" i="3"/>
  <c r="BD35" i="3" s="1"/>
  <c r="CK35" i="3" s="1"/>
  <c r="G35" i="3"/>
  <c r="AN35" i="3" s="1"/>
  <c r="BU35" i="3" s="1"/>
  <c r="S35" i="3"/>
  <c r="AZ35" i="3" s="1"/>
  <c r="CG35" i="3" s="1"/>
  <c r="AA34" i="3"/>
  <c r="BH34" i="3" s="1"/>
  <c r="CO34" i="3" s="1"/>
  <c r="W34" i="3"/>
  <c r="BD34" i="3" s="1"/>
  <c r="CK34" i="3" s="1"/>
  <c r="O34" i="3"/>
  <c r="AV34" i="3" s="1"/>
  <c r="CC34" i="3" s="1"/>
  <c r="K34" i="3"/>
  <c r="AR34" i="3" s="1"/>
  <c r="BY34" i="3" s="1"/>
  <c r="G34" i="3"/>
  <c r="AN34" i="3" s="1"/>
  <c r="BU34" i="3" s="1"/>
  <c r="Z34" i="3"/>
  <c r="BG34" i="3" s="1"/>
  <c r="CN34" i="3" s="1"/>
  <c r="V34" i="3"/>
  <c r="BC34" i="3" s="1"/>
  <c r="CJ34" i="3" s="1"/>
  <c r="R34" i="3"/>
  <c r="AY34" i="3" s="1"/>
  <c r="CF34" i="3" s="1"/>
  <c r="N34" i="3"/>
  <c r="AU34" i="3" s="1"/>
  <c r="CB34" i="3" s="1"/>
  <c r="J34" i="3"/>
  <c r="AQ34" i="3" s="1"/>
  <c r="BX34" i="3" s="1"/>
  <c r="F34" i="3"/>
  <c r="AM34" i="3" s="1"/>
  <c r="BT34" i="3" s="1"/>
  <c r="Y34" i="3"/>
  <c r="BF34" i="3" s="1"/>
  <c r="CM34" i="3" s="1"/>
  <c r="U34" i="3"/>
  <c r="BB34" i="3" s="1"/>
  <c r="CI34" i="3" s="1"/>
  <c r="Q34" i="3"/>
  <c r="AX34" i="3" s="1"/>
  <c r="CE34" i="3" s="1"/>
  <c r="M34" i="3"/>
  <c r="AT34" i="3" s="1"/>
  <c r="CA34" i="3" s="1"/>
  <c r="I34" i="3"/>
  <c r="AP34" i="3" s="1"/>
  <c r="BW34" i="3" s="1"/>
  <c r="E34" i="3"/>
  <c r="AL34" i="3" s="1"/>
  <c r="BS34" i="3" s="1"/>
  <c r="X34" i="3"/>
  <c r="BE34" i="3" s="1"/>
  <c r="CL34" i="3" s="1"/>
  <c r="H34" i="3"/>
  <c r="AO34" i="3" s="1"/>
  <c r="BV34" i="3" s="1"/>
  <c r="L34" i="3"/>
  <c r="AS34" i="3" s="1"/>
  <c r="BZ34" i="3" s="1"/>
  <c r="T34" i="3"/>
  <c r="BA34" i="3" s="1"/>
  <c r="CH34" i="3" s="1"/>
  <c r="D34" i="3"/>
  <c r="P34" i="3"/>
  <c r="AW34" i="3" s="1"/>
  <c r="CD34" i="3" s="1"/>
  <c r="U41" i="6" l="1"/>
  <c r="D41" i="6"/>
  <c r="AK35" i="1"/>
  <c r="BR35" i="1" s="1"/>
  <c r="T35" i="1"/>
  <c r="BA35" i="1" s="1"/>
  <c r="CH35" i="1" s="1"/>
  <c r="AM33" i="1"/>
  <c r="BT33" i="1" s="1"/>
  <c r="BC33" i="1"/>
  <c r="CJ33" i="1" s="1"/>
  <c r="AV33" i="1"/>
  <c r="CC33" i="1" s="1"/>
  <c r="Q33" i="1"/>
  <c r="AK33" i="1"/>
  <c r="BR33" i="1" s="1"/>
  <c r="BA33" i="1"/>
  <c r="CH33" i="1" s="1"/>
  <c r="BF33" i="1"/>
  <c r="CM33" i="1" s="1"/>
  <c r="AQ33" i="1"/>
  <c r="BX33" i="1" s="1"/>
  <c r="BG33" i="1"/>
  <c r="CN33" i="1" s="1"/>
  <c r="AZ33" i="1"/>
  <c r="CG33" i="1" s="1"/>
  <c r="AO33" i="1"/>
  <c r="BV33" i="1" s="1"/>
  <c r="BE33" i="1"/>
  <c r="CL33" i="1" s="1"/>
  <c r="AK36" i="1"/>
  <c r="BR36" i="1" s="1"/>
  <c r="U36" i="1"/>
  <c r="BB36" i="1" s="1"/>
  <c r="CI36" i="1" s="1"/>
  <c r="AP33" i="1"/>
  <c r="BW33" i="1" s="1"/>
  <c r="AL33" i="1"/>
  <c r="BS33" i="1" s="1"/>
  <c r="AU33" i="1"/>
  <c r="CB33" i="1" s="1"/>
  <c r="AN33" i="1"/>
  <c r="BU33" i="1" s="1"/>
  <c r="BD33" i="1"/>
  <c r="CK33" i="1" s="1"/>
  <c r="AS33" i="1"/>
  <c r="BZ33" i="1" s="1"/>
  <c r="AK34" i="1"/>
  <c r="BR34" i="1" s="1"/>
  <c r="S34" i="1"/>
  <c r="AZ34" i="1" s="1"/>
  <c r="CG34" i="1" s="1"/>
  <c r="AT33" i="1"/>
  <c r="CA33" i="1" s="1"/>
  <c r="BB33" i="1"/>
  <c r="CI33" i="1" s="1"/>
  <c r="AY33" i="1"/>
  <c r="CF33" i="1" s="1"/>
  <c r="AR33" i="1"/>
  <c r="BY33" i="1" s="1"/>
  <c r="BH33" i="1"/>
  <c r="CO33" i="1" s="1"/>
  <c r="AW33" i="1"/>
  <c r="CD33" i="1" s="1"/>
  <c r="AK34" i="5"/>
  <c r="BR34" i="5" s="1"/>
  <c r="S34" i="5"/>
  <c r="AZ34" i="5" s="1"/>
  <c r="CG34" i="5" s="1"/>
  <c r="AS33" i="5"/>
  <c r="BZ33" i="5" s="1"/>
  <c r="AL33" i="5"/>
  <c r="BS33" i="5" s="1"/>
  <c r="BB33" i="5"/>
  <c r="CI33" i="5" s="1"/>
  <c r="BC33" i="5"/>
  <c r="CJ33" i="5" s="1"/>
  <c r="AN33" i="5"/>
  <c r="BU33" i="5" s="1"/>
  <c r="BD33" i="5"/>
  <c r="CK33" i="5" s="1"/>
  <c r="AK36" i="5"/>
  <c r="BR36" i="5" s="1"/>
  <c r="U36" i="5"/>
  <c r="BB36" i="5" s="1"/>
  <c r="CI36" i="5" s="1"/>
  <c r="BA33" i="5"/>
  <c r="CH33" i="5" s="1"/>
  <c r="AP33" i="5"/>
  <c r="BW33" i="5" s="1"/>
  <c r="BF33" i="5"/>
  <c r="CM33" i="5" s="1"/>
  <c r="BG33" i="5"/>
  <c r="CN33" i="5" s="1"/>
  <c r="AR33" i="5"/>
  <c r="BY33" i="5" s="1"/>
  <c r="BH33" i="5"/>
  <c r="CO33" i="5" s="1"/>
  <c r="AK35" i="5"/>
  <c r="BR35" i="5" s="1"/>
  <c r="T35" i="5"/>
  <c r="BA35" i="5" s="1"/>
  <c r="CH35" i="5" s="1"/>
  <c r="AW33" i="5"/>
  <c r="CD33" i="5" s="1"/>
  <c r="AO33" i="5"/>
  <c r="BV33" i="5" s="1"/>
  <c r="AT33" i="5"/>
  <c r="CA33" i="5" s="1"/>
  <c r="AQ33" i="5"/>
  <c r="BX33" i="5" s="1"/>
  <c r="AM33" i="5"/>
  <c r="BT33" i="5" s="1"/>
  <c r="AV33" i="5"/>
  <c r="CC33" i="5" s="1"/>
  <c r="Q33" i="5"/>
  <c r="AK33" i="5"/>
  <c r="BR33" i="5" s="1"/>
  <c r="BE33" i="5"/>
  <c r="CL33" i="5" s="1"/>
  <c r="AY33" i="5"/>
  <c r="CF33" i="5" s="1"/>
  <c r="AU33" i="5"/>
  <c r="CB33" i="5" s="1"/>
  <c r="AZ33" i="5"/>
  <c r="CG33" i="5" s="1"/>
  <c r="AK34" i="4"/>
  <c r="BR34" i="4" s="1"/>
  <c r="S34" i="4"/>
  <c r="AZ34" i="4" s="1"/>
  <c r="CG34" i="4" s="1"/>
  <c r="BG33" i="4"/>
  <c r="CN33" i="4" s="1"/>
  <c r="AN33" i="4"/>
  <c r="BU33" i="4" s="1"/>
  <c r="BD33" i="4"/>
  <c r="CK33" i="4" s="1"/>
  <c r="AS33" i="4"/>
  <c r="BZ33" i="4" s="1"/>
  <c r="AL33" i="4"/>
  <c r="BS33" i="4" s="1"/>
  <c r="BB33" i="4"/>
  <c r="CI33" i="4" s="1"/>
  <c r="AK36" i="4"/>
  <c r="BR36" i="4" s="1"/>
  <c r="U36" i="4"/>
  <c r="BB36" i="4" s="1"/>
  <c r="CI36" i="4" s="1"/>
  <c r="AY33" i="4"/>
  <c r="CF33" i="4" s="1"/>
  <c r="AR33" i="4"/>
  <c r="BY33" i="4" s="1"/>
  <c r="BH33" i="4"/>
  <c r="CO33" i="4" s="1"/>
  <c r="AW33" i="4"/>
  <c r="CD33" i="4" s="1"/>
  <c r="AP33" i="4"/>
  <c r="BW33" i="4" s="1"/>
  <c r="BF33" i="4"/>
  <c r="CM33" i="4" s="1"/>
  <c r="AK35" i="4"/>
  <c r="BR35" i="4" s="1"/>
  <c r="T35" i="4"/>
  <c r="BA35" i="4" s="1"/>
  <c r="CH35" i="4" s="1"/>
  <c r="AQ33" i="4"/>
  <c r="BX33" i="4" s="1"/>
  <c r="AM33" i="4"/>
  <c r="BT33" i="4" s="1"/>
  <c r="AV33" i="4"/>
  <c r="CC33" i="4" s="1"/>
  <c r="AK33" i="4"/>
  <c r="BR33" i="4" s="1"/>
  <c r="Q33" i="4"/>
  <c r="BA33" i="4"/>
  <c r="CH33" i="4" s="1"/>
  <c r="AT33" i="4"/>
  <c r="CA33" i="4" s="1"/>
  <c r="AU33" i="4"/>
  <c r="CB33" i="4" s="1"/>
  <c r="BC33" i="4"/>
  <c r="CJ33" i="4" s="1"/>
  <c r="AZ33" i="4"/>
  <c r="CG33" i="4" s="1"/>
  <c r="AO33" i="4"/>
  <c r="BV33" i="4" s="1"/>
  <c r="BE33" i="4"/>
  <c r="CL33" i="4" s="1"/>
  <c r="S34" i="3"/>
  <c r="AZ34" i="3" s="1"/>
  <c r="CG34" i="3" s="1"/>
  <c r="AK34" i="3"/>
  <c r="BR34" i="3" s="1"/>
  <c r="AK35" i="3"/>
  <c r="BR35" i="3" s="1"/>
  <c r="T35" i="3"/>
  <c r="BA35" i="3" s="1"/>
  <c r="CH35" i="3" s="1"/>
  <c r="AT33" i="3"/>
  <c r="CA33" i="3" s="1"/>
  <c r="AM33" i="3"/>
  <c r="BT33" i="3" s="1"/>
  <c r="BC33" i="3"/>
  <c r="CJ33" i="3" s="1"/>
  <c r="AV33" i="3"/>
  <c r="CC33" i="3" s="1"/>
  <c r="AK33" i="3"/>
  <c r="BR33" i="3" s="1"/>
  <c r="Q33" i="3"/>
  <c r="BA33" i="3"/>
  <c r="CH33" i="3" s="1"/>
  <c r="AQ33" i="3"/>
  <c r="BX33" i="3" s="1"/>
  <c r="BG33" i="3"/>
  <c r="CN33" i="3" s="1"/>
  <c r="AZ33" i="3"/>
  <c r="CG33" i="3" s="1"/>
  <c r="AO33" i="3"/>
  <c r="BV33" i="3" s="1"/>
  <c r="BE33" i="3"/>
  <c r="CL33" i="3" s="1"/>
  <c r="AL33" i="3"/>
  <c r="BS33" i="3" s="1"/>
  <c r="U36" i="3"/>
  <c r="BB36" i="3" s="1"/>
  <c r="CI36" i="3" s="1"/>
  <c r="AK36" i="3"/>
  <c r="BR36" i="3" s="1"/>
  <c r="AP33" i="3"/>
  <c r="BW33" i="3" s="1"/>
  <c r="BB33" i="3"/>
  <c r="CI33" i="3" s="1"/>
  <c r="AU33" i="3"/>
  <c r="CB33" i="3" s="1"/>
  <c r="AN33" i="3"/>
  <c r="BU33" i="3" s="1"/>
  <c r="BD33" i="3"/>
  <c r="CK33" i="3" s="1"/>
  <c r="AS33" i="3"/>
  <c r="BZ33" i="3" s="1"/>
  <c r="BF33" i="3"/>
  <c r="CM33" i="3" s="1"/>
  <c r="AY33" i="3"/>
  <c r="CF33" i="3" s="1"/>
  <c r="AR33" i="3"/>
  <c r="BY33" i="3" s="1"/>
  <c r="BH33" i="3"/>
  <c r="CO33" i="3" s="1"/>
  <c r="AW33" i="3"/>
  <c r="CD33" i="3" s="1"/>
  <c r="M41" i="6"/>
  <c r="H41" i="6"/>
  <c r="Z41" i="6"/>
  <c r="K41" i="6"/>
  <c r="E41" i="6"/>
  <c r="W41" i="6"/>
  <c r="R41" i="6"/>
  <c r="X41" i="6"/>
  <c r="O41" i="6"/>
  <c r="J41" i="6"/>
  <c r="I29" i="6"/>
  <c r="AP29" i="6" s="1"/>
  <c r="R29" i="6"/>
  <c r="AY29" i="6" s="1"/>
  <c r="K29" i="6"/>
  <c r="AR29" i="6" s="1"/>
  <c r="AA29" i="6"/>
  <c r="BH29" i="6" s="1"/>
  <c r="M29" i="6"/>
  <c r="AT29" i="6" s="1"/>
  <c r="F29" i="6"/>
  <c r="AM29" i="6" s="1"/>
  <c r="V29" i="6"/>
  <c r="BC29" i="6" s="1"/>
  <c r="O29" i="6"/>
  <c r="AV29" i="6" s="1"/>
  <c r="D45" i="6" a="1"/>
  <c r="AA45" i="6" s="1"/>
  <c r="N41" i="6"/>
  <c r="I41" i="6"/>
  <c r="AA41" i="6"/>
  <c r="F41" i="6"/>
  <c r="L41" i="6"/>
  <c r="S41" i="6"/>
  <c r="T41" i="6"/>
  <c r="G41" i="6"/>
  <c r="Y41" i="6"/>
  <c r="P41" i="6"/>
  <c r="V41" i="6"/>
  <c r="Q29" i="6"/>
  <c r="AX29" i="6" s="1"/>
  <c r="J29" i="6"/>
  <c r="AQ29" i="6" s="1"/>
  <c r="Z29" i="6"/>
  <c r="BG29" i="6" s="1"/>
  <c r="S29" i="6"/>
  <c r="AZ29" i="6" s="1"/>
  <c r="H29" i="6"/>
  <c r="AO29" i="6" s="1"/>
  <c r="BR38" i="6" a="1"/>
  <c r="AK34" i="6"/>
  <c r="BR34" i="6" s="1"/>
  <c r="S34" i="6"/>
  <c r="AZ34" i="6" s="1"/>
  <c r="CG34" i="6" s="1"/>
  <c r="Y29" i="6"/>
  <c r="BF29" i="6" s="1"/>
  <c r="E29" i="6"/>
  <c r="AL29" i="6" s="1"/>
  <c r="N29" i="6"/>
  <c r="AU29" i="6" s="1"/>
  <c r="G29" i="6"/>
  <c r="AN29" i="6" s="1"/>
  <c r="W29" i="6"/>
  <c r="BD29" i="6" s="1"/>
  <c r="L29" i="6"/>
  <c r="AS29" i="6" s="1"/>
  <c r="AK36" i="6"/>
  <c r="BR36" i="6" s="1"/>
  <c r="U36" i="6"/>
  <c r="BB36" i="6" s="1"/>
  <c r="CI36" i="6" s="1"/>
  <c r="CU3" i="6"/>
  <c r="U29" i="6"/>
  <c r="BB29" i="6" s="1"/>
  <c r="AK35" i="6"/>
  <c r="BR35" i="6" s="1"/>
  <c r="T35" i="6"/>
  <c r="BA35" i="6" s="1"/>
  <c r="CH35" i="6" s="1"/>
  <c r="Q33" i="6"/>
  <c r="AX33" i="6" s="1"/>
  <c r="CE33" i="6" s="1"/>
  <c r="AK33" i="6"/>
  <c r="BR33" i="6" s="1"/>
  <c r="D29" i="6"/>
  <c r="AK29" i="6" s="1"/>
  <c r="T29" i="6"/>
  <c r="BA29" i="6" s="1"/>
  <c r="J45" i="6" l="1"/>
  <c r="E45" i="6"/>
  <c r="D45" i="6"/>
  <c r="I45" i="6"/>
  <c r="M45" i="6"/>
  <c r="H45" i="6"/>
  <c r="G45" i="6"/>
  <c r="R45" i="6"/>
  <c r="K45" i="6"/>
  <c r="F45" i="6"/>
  <c r="L45" i="6"/>
  <c r="O45" i="6"/>
  <c r="Y45" i="6"/>
  <c r="V45" i="6"/>
  <c r="N45" i="6"/>
  <c r="Q45" i="6"/>
  <c r="T45" i="6"/>
  <c r="Z45" i="6"/>
  <c r="W45" i="6"/>
  <c r="U45" i="6"/>
  <c r="S45" i="6"/>
  <c r="P45" i="6"/>
  <c r="X45" i="6"/>
  <c r="AX33" i="1"/>
  <c r="CE33" i="1" s="1"/>
  <c r="AX33" i="5"/>
  <c r="CE33" i="5" s="1"/>
  <c r="AX33" i="4"/>
  <c r="CE33" i="4" s="1"/>
  <c r="AX33" i="3"/>
  <c r="CE33" i="3" s="1"/>
  <c r="CN38" i="6"/>
  <c r="CN29" i="6" s="1"/>
  <c r="BX38" i="6"/>
  <c r="BX29" i="6" s="1"/>
  <c r="CE38" i="6"/>
  <c r="CE29" i="6" s="1"/>
  <c r="CL38" i="6"/>
  <c r="CL29" i="6" s="1"/>
  <c r="BV38" i="6"/>
  <c r="BV29" i="6" s="1"/>
  <c r="CO38" i="6"/>
  <c r="CO29" i="6" s="1"/>
  <c r="CA38" i="6"/>
  <c r="CA29" i="6" s="1"/>
  <c r="BR38" i="6"/>
  <c r="BR29" i="6" s="1"/>
  <c r="BY38" i="6"/>
  <c r="BY29" i="6" s="1"/>
  <c r="CB38" i="6"/>
  <c r="CB29" i="6" s="1"/>
  <c r="CI38" i="6"/>
  <c r="CI29" i="6" s="1"/>
  <c r="BS38" i="6"/>
  <c r="BS29" i="6" s="1"/>
  <c r="BZ38" i="6"/>
  <c r="BZ29" i="6" s="1"/>
  <c r="CC38" i="6"/>
  <c r="CC29" i="6" s="1"/>
  <c r="CK38" i="6"/>
  <c r="CK29" i="6" s="1"/>
  <c r="CJ38" i="6"/>
  <c r="CJ29" i="6" s="1"/>
  <c r="BT38" i="6"/>
  <c r="BT29" i="6" s="1"/>
  <c r="CH38" i="6"/>
  <c r="CH29" i="6" s="1"/>
  <c r="CF38" i="6"/>
  <c r="CF29" i="6" s="1"/>
  <c r="CM38" i="6"/>
  <c r="CM29" i="6" s="1"/>
  <c r="BW38" i="6"/>
  <c r="BW29" i="6" s="1"/>
  <c r="CD38" i="6"/>
  <c r="CD29" i="6" s="1"/>
  <c r="CG38" i="6"/>
  <c r="CG29" i="6" s="1"/>
  <c r="BU38" i="6"/>
  <c r="BU29" i="6" s="1"/>
  <c r="CY15" i="6" l="1"/>
  <c r="X30" i="20" l="1"/>
  <c r="T30" i="20"/>
  <c r="P30" i="20"/>
  <c r="L30" i="20"/>
  <c r="H30" i="20"/>
  <c r="D30" i="20"/>
  <c r="AA30" i="20"/>
  <c r="W30" i="20"/>
  <c r="S30" i="20"/>
  <c r="O30" i="20"/>
  <c r="K30" i="20"/>
  <c r="G30" i="20"/>
  <c r="Z30" i="20"/>
  <c r="V30" i="20"/>
  <c r="R30" i="20"/>
  <c r="N30" i="20"/>
  <c r="J30" i="20"/>
  <c r="F30" i="20"/>
  <c r="Q30" i="20"/>
  <c r="M30" i="20"/>
  <c r="Y30" i="20"/>
  <c r="I30" i="20"/>
  <c r="U30" i="20"/>
  <c r="E30" i="20"/>
  <c r="AA27" i="20"/>
  <c r="W27" i="20"/>
  <c r="S27" i="20"/>
  <c r="O27" i="20"/>
  <c r="K27" i="20"/>
  <c r="G27" i="20"/>
  <c r="Y27" i="20"/>
  <c r="U27" i="20"/>
  <c r="Q27" i="20"/>
  <c r="M27" i="20"/>
  <c r="I27" i="20"/>
  <c r="E27" i="20"/>
  <c r="V27" i="20"/>
  <c r="N27" i="20"/>
  <c r="F27" i="20"/>
  <c r="T27" i="20"/>
  <c r="L27" i="20"/>
  <c r="D27" i="20"/>
  <c r="Z27" i="20"/>
  <c r="R27" i="20"/>
  <c r="J27" i="20"/>
  <c r="P27" i="20"/>
  <c r="H27" i="20"/>
  <c r="X27" i="20"/>
  <c r="X30" i="21"/>
  <c r="BE30" i="21" s="1"/>
  <c r="CL30" i="21" s="1"/>
  <c r="T30" i="21"/>
  <c r="BA30" i="21" s="1"/>
  <c r="CH30" i="21" s="1"/>
  <c r="P30" i="21"/>
  <c r="AW30" i="21" s="1"/>
  <c r="CD30" i="21" s="1"/>
  <c r="L30" i="21"/>
  <c r="AS30" i="21" s="1"/>
  <c r="BZ30" i="21" s="1"/>
  <c r="H30" i="21"/>
  <c r="AO30" i="21" s="1"/>
  <c r="BV30" i="21" s="1"/>
  <c r="D30" i="21"/>
  <c r="AK30" i="21" s="1"/>
  <c r="BR30" i="21" s="1"/>
  <c r="AA30" i="21"/>
  <c r="BH30" i="21" s="1"/>
  <c r="CO30" i="21" s="1"/>
  <c r="W30" i="21"/>
  <c r="BD30" i="21" s="1"/>
  <c r="CK30" i="21" s="1"/>
  <c r="S30" i="21"/>
  <c r="AZ30" i="21" s="1"/>
  <c r="CG30" i="21" s="1"/>
  <c r="O30" i="21"/>
  <c r="AV30" i="21" s="1"/>
  <c r="CC30" i="21" s="1"/>
  <c r="K30" i="21"/>
  <c r="AR30" i="21" s="1"/>
  <c r="BY30" i="21" s="1"/>
  <c r="G30" i="21"/>
  <c r="AN30" i="21" s="1"/>
  <c r="BU30" i="21" s="1"/>
  <c r="Z30" i="21"/>
  <c r="BG30" i="21" s="1"/>
  <c r="CN30" i="21" s="1"/>
  <c r="V30" i="21"/>
  <c r="BC30" i="21" s="1"/>
  <c r="CJ30" i="21" s="1"/>
  <c r="R30" i="21"/>
  <c r="AY30" i="21" s="1"/>
  <c r="CF30" i="21" s="1"/>
  <c r="N30" i="21"/>
  <c r="AU30" i="21" s="1"/>
  <c r="CB30" i="21" s="1"/>
  <c r="J30" i="21"/>
  <c r="AQ30" i="21" s="1"/>
  <c r="BX30" i="21" s="1"/>
  <c r="F30" i="21"/>
  <c r="AM30" i="21" s="1"/>
  <c r="BT30" i="21" s="1"/>
  <c r="Q30" i="21"/>
  <c r="AX30" i="21" s="1"/>
  <c r="CE30" i="21" s="1"/>
  <c r="M30" i="21"/>
  <c r="AT30" i="21" s="1"/>
  <c r="CA30" i="21" s="1"/>
  <c r="Y30" i="21"/>
  <c r="BF30" i="21" s="1"/>
  <c r="CM30" i="21" s="1"/>
  <c r="I30" i="21"/>
  <c r="AP30" i="21" s="1"/>
  <c r="BW30" i="21" s="1"/>
  <c r="U30" i="21"/>
  <c r="BB30" i="21" s="1"/>
  <c r="CI30" i="21" s="1"/>
  <c r="E30" i="21"/>
  <c r="AL30" i="21" s="1"/>
  <c r="BS30" i="21" s="1"/>
  <c r="X30" i="22"/>
  <c r="BE30" i="22" s="1"/>
  <c r="CL30" i="22" s="1"/>
  <c r="T30" i="22"/>
  <c r="BA30" i="22" s="1"/>
  <c r="CH30" i="22" s="1"/>
  <c r="P30" i="22"/>
  <c r="AW30" i="22" s="1"/>
  <c r="CD30" i="22" s="1"/>
  <c r="L30" i="22"/>
  <c r="AS30" i="22" s="1"/>
  <c r="BZ30" i="22" s="1"/>
  <c r="H30" i="22"/>
  <c r="AO30" i="22" s="1"/>
  <c r="BV30" i="22" s="1"/>
  <c r="D30" i="22"/>
  <c r="AK30" i="22" s="1"/>
  <c r="BR30" i="22" s="1"/>
  <c r="AA30" i="22"/>
  <c r="BH30" i="22" s="1"/>
  <c r="CO30" i="22" s="1"/>
  <c r="W30" i="22"/>
  <c r="BD30" i="22" s="1"/>
  <c r="CK30" i="22" s="1"/>
  <c r="S30" i="22"/>
  <c r="AZ30" i="22" s="1"/>
  <c r="CG30" i="22" s="1"/>
  <c r="O30" i="22"/>
  <c r="AV30" i="22" s="1"/>
  <c r="CC30" i="22" s="1"/>
  <c r="K30" i="22"/>
  <c r="AR30" i="22" s="1"/>
  <c r="BY30" i="22" s="1"/>
  <c r="G30" i="22"/>
  <c r="AN30" i="22" s="1"/>
  <c r="BU30" i="22" s="1"/>
  <c r="Z30" i="22"/>
  <c r="BG30" i="22" s="1"/>
  <c r="CN30" i="22" s="1"/>
  <c r="V30" i="22"/>
  <c r="BC30" i="22" s="1"/>
  <c r="CJ30" i="22" s="1"/>
  <c r="R30" i="22"/>
  <c r="AY30" i="22" s="1"/>
  <c r="CF30" i="22" s="1"/>
  <c r="N30" i="22"/>
  <c r="AU30" i="22" s="1"/>
  <c r="CB30" i="22" s="1"/>
  <c r="J30" i="22"/>
  <c r="AQ30" i="22" s="1"/>
  <c r="BX30" i="22" s="1"/>
  <c r="F30" i="22"/>
  <c r="AM30" i="22" s="1"/>
  <c r="BT30" i="22" s="1"/>
  <c r="Q30" i="22"/>
  <c r="AX30" i="22" s="1"/>
  <c r="CE30" i="22" s="1"/>
  <c r="M30" i="22"/>
  <c r="AT30" i="22" s="1"/>
  <c r="CA30" i="22" s="1"/>
  <c r="Y30" i="22"/>
  <c r="BF30" i="22" s="1"/>
  <c r="CM30" i="22" s="1"/>
  <c r="I30" i="22"/>
  <c r="AP30" i="22" s="1"/>
  <c r="BW30" i="22" s="1"/>
  <c r="U30" i="22"/>
  <c r="BB30" i="22" s="1"/>
  <c r="CI30" i="22" s="1"/>
  <c r="E30" i="22"/>
  <c r="AL30" i="22" s="1"/>
  <c r="BS30" i="22" s="1"/>
  <c r="X30" i="23"/>
  <c r="BE30" i="23" s="1"/>
  <c r="CL30" i="23" s="1"/>
  <c r="T30" i="23"/>
  <c r="BA30" i="23" s="1"/>
  <c r="CH30" i="23" s="1"/>
  <c r="P30" i="23"/>
  <c r="AW30" i="23" s="1"/>
  <c r="CD30" i="23" s="1"/>
  <c r="L30" i="23"/>
  <c r="AS30" i="23" s="1"/>
  <c r="BZ30" i="23" s="1"/>
  <c r="H30" i="23"/>
  <c r="AO30" i="23" s="1"/>
  <c r="BV30" i="23" s="1"/>
  <c r="D30" i="23"/>
  <c r="AK30" i="23" s="1"/>
  <c r="BR30" i="23" s="1"/>
  <c r="AA30" i="23"/>
  <c r="BH30" i="23" s="1"/>
  <c r="CO30" i="23" s="1"/>
  <c r="W30" i="23"/>
  <c r="BD30" i="23" s="1"/>
  <c r="CK30" i="23" s="1"/>
  <c r="S30" i="23"/>
  <c r="AZ30" i="23" s="1"/>
  <c r="CG30" i="23" s="1"/>
  <c r="O30" i="23"/>
  <c r="AV30" i="23" s="1"/>
  <c r="CC30" i="23" s="1"/>
  <c r="K30" i="23"/>
  <c r="AR30" i="23" s="1"/>
  <c r="BY30" i="23" s="1"/>
  <c r="G30" i="23"/>
  <c r="AN30" i="23" s="1"/>
  <c r="BU30" i="23" s="1"/>
  <c r="Z30" i="23"/>
  <c r="BG30" i="23" s="1"/>
  <c r="CN30" i="23" s="1"/>
  <c r="V30" i="23"/>
  <c r="BC30" i="23" s="1"/>
  <c r="CJ30" i="23" s="1"/>
  <c r="R30" i="23"/>
  <c r="AY30" i="23" s="1"/>
  <c r="CF30" i="23" s="1"/>
  <c r="N30" i="23"/>
  <c r="AU30" i="23" s="1"/>
  <c r="CB30" i="23" s="1"/>
  <c r="J30" i="23"/>
  <c r="AQ30" i="23" s="1"/>
  <c r="BX30" i="23" s="1"/>
  <c r="F30" i="23"/>
  <c r="AM30" i="23" s="1"/>
  <c r="BT30" i="23" s="1"/>
  <c r="Y30" i="23"/>
  <c r="BF30" i="23" s="1"/>
  <c r="CM30" i="23" s="1"/>
  <c r="U30" i="23"/>
  <c r="BB30" i="23" s="1"/>
  <c r="CI30" i="23" s="1"/>
  <c r="Q30" i="23"/>
  <c r="AX30" i="23" s="1"/>
  <c r="CE30" i="23" s="1"/>
  <c r="M30" i="23"/>
  <c r="AT30" i="23" s="1"/>
  <c r="CA30" i="23" s="1"/>
  <c r="I30" i="23"/>
  <c r="AP30" i="23" s="1"/>
  <c r="BW30" i="23" s="1"/>
  <c r="E30" i="23"/>
  <c r="AL30" i="23" s="1"/>
  <c r="BS30" i="23" s="1"/>
  <c r="Z27" i="23"/>
  <c r="V27" i="23"/>
  <c r="R27" i="23"/>
  <c r="N27" i="23"/>
  <c r="J27" i="23"/>
  <c r="F27" i="23"/>
  <c r="Y27" i="23"/>
  <c r="U27" i="23"/>
  <c r="Q27" i="23"/>
  <c r="M27" i="23"/>
  <c r="I27" i="23"/>
  <c r="E27" i="23"/>
  <c r="X27" i="23"/>
  <c r="T27" i="23"/>
  <c r="P27" i="23"/>
  <c r="L27" i="23"/>
  <c r="H27" i="23"/>
  <c r="D27" i="23"/>
  <c r="S27" i="23"/>
  <c r="O27" i="23"/>
  <c r="AA27" i="23"/>
  <c r="K27" i="23"/>
  <c r="W27" i="23"/>
  <c r="G27" i="23"/>
  <c r="AN27" i="23" l="1"/>
  <c r="AV27" i="23"/>
  <c r="AS27" i="23"/>
  <c r="AL27" i="23"/>
  <c r="BB27" i="23"/>
  <c r="AU27" i="23"/>
  <c r="BD27" i="23"/>
  <c r="AZ27" i="23"/>
  <c r="AW27" i="23"/>
  <c r="AP27" i="23"/>
  <c r="BF27" i="23"/>
  <c r="AY27" i="23"/>
  <c r="AR27" i="23"/>
  <c r="AK27" i="23"/>
  <c r="BA27" i="23"/>
  <c r="AT27" i="23"/>
  <c r="AM27" i="23"/>
  <c r="BC27" i="23"/>
  <c r="BH27" i="23"/>
  <c r="AO27" i="23"/>
  <c r="BE27" i="23"/>
  <c r="AX27" i="23"/>
  <c r="AQ27" i="23"/>
  <c r="BG27" i="23"/>
  <c r="D27" i="22"/>
  <c r="L27" i="22"/>
  <c r="M27" i="22"/>
  <c r="F27" i="22"/>
  <c r="V27" i="22"/>
  <c r="O27" i="22"/>
  <c r="D27" i="21"/>
  <c r="L27" i="21"/>
  <c r="M27" i="21"/>
  <c r="F27" i="21"/>
  <c r="V27" i="21"/>
  <c r="O27" i="21"/>
  <c r="BE27" i="20"/>
  <c r="AY27" i="20"/>
  <c r="BA27" i="20"/>
  <c r="AL27" i="20"/>
  <c r="BB27" i="20"/>
  <c r="AV27" i="20"/>
  <c r="AL30" i="20"/>
  <c r="BS30" i="20" s="1"/>
  <c r="AT30" i="20"/>
  <c r="CA30" i="20" s="1"/>
  <c r="AU30" i="20"/>
  <c r="CB30" i="20" s="1"/>
  <c r="AN30" i="20"/>
  <c r="BU30" i="20" s="1"/>
  <c r="BD30" i="20"/>
  <c r="CK30" i="20" s="1"/>
  <c r="AS30" i="20"/>
  <c r="BZ30" i="20" s="1"/>
  <c r="T27" i="22"/>
  <c r="P27" i="22"/>
  <c r="Q27" i="22"/>
  <c r="J27" i="22"/>
  <c r="Z27" i="22"/>
  <c r="S27" i="22"/>
  <c r="T27" i="21"/>
  <c r="P27" i="21"/>
  <c r="Q27" i="21"/>
  <c r="J27" i="21"/>
  <c r="Z27" i="21"/>
  <c r="S27" i="21"/>
  <c r="AO27" i="20"/>
  <c r="BG27" i="20"/>
  <c r="AM27" i="20"/>
  <c r="AP27" i="20"/>
  <c r="BF27" i="20"/>
  <c r="AZ27" i="20"/>
  <c r="BB30" i="20"/>
  <c r="CI30" i="20" s="1"/>
  <c r="AX30" i="20"/>
  <c r="CE30" i="20" s="1"/>
  <c r="AY30" i="20"/>
  <c r="CF30" i="20" s="1"/>
  <c r="AR30" i="20"/>
  <c r="BY30" i="20" s="1"/>
  <c r="BH30" i="20"/>
  <c r="CO30" i="20" s="1"/>
  <c r="AW30" i="20"/>
  <c r="CD30" i="20" s="1"/>
  <c r="H27" i="22"/>
  <c r="E27" i="22"/>
  <c r="U27" i="22"/>
  <c r="N27" i="22"/>
  <c r="G27" i="22"/>
  <c r="W27" i="22"/>
  <c r="H27" i="21"/>
  <c r="E27" i="21"/>
  <c r="U27" i="21"/>
  <c r="N27" i="21"/>
  <c r="G27" i="21"/>
  <c r="W27" i="21"/>
  <c r="AW27" i="20"/>
  <c r="AK27" i="20"/>
  <c r="AU27" i="20"/>
  <c r="AT27" i="20"/>
  <c r="AN27" i="20"/>
  <c r="BD27" i="20"/>
  <c r="AP30" i="20"/>
  <c r="BW30" i="20" s="1"/>
  <c r="AM30" i="20"/>
  <c r="BT30" i="20" s="1"/>
  <c r="BC30" i="20"/>
  <c r="CJ30" i="20" s="1"/>
  <c r="AV30" i="20"/>
  <c r="CC30" i="20" s="1"/>
  <c r="AK30" i="20"/>
  <c r="BR30" i="20" s="1"/>
  <c r="BA30" i="20"/>
  <c r="CH30" i="20" s="1"/>
  <c r="X27" i="22"/>
  <c r="I27" i="22"/>
  <c r="Y27" i="22"/>
  <c r="R27" i="22"/>
  <c r="K27" i="22"/>
  <c r="AA27" i="22"/>
  <c r="X27" i="21"/>
  <c r="I27" i="21"/>
  <c r="Y27" i="21"/>
  <c r="R27" i="21"/>
  <c r="K27" i="21"/>
  <c r="AA27" i="21"/>
  <c r="AQ27" i="20"/>
  <c r="AS27" i="20"/>
  <c r="BC27" i="20"/>
  <c r="AX27" i="20"/>
  <c r="AR27" i="20"/>
  <c r="BH27" i="20"/>
  <c r="BF30" i="20"/>
  <c r="CM30" i="20" s="1"/>
  <c r="AQ30" i="20"/>
  <c r="BX30" i="20" s="1"/>
  <c r="BG30" i="20"/>
  <c r="CN30" i="20" s="1"/>
  <c r="AZ30" i="20"/>
  <c r="CG30" i="20" s="1"/>
  <c r="AO30" i="20"/>
  <c r="BV30" i="20" s="1"/>
  <c r="BE30" i="20"/>
  <c r="CL30" i="20" s="1"/>
  <c r="U28" i="21"/>
  <c r="BB28" i="21" s="1"/>
  <c r="CI28" i="21" s="1"/>
  <c r="Q28" i="23"/>
  <c r="AX28" i="23" s="1"/>
  <c r="CE28" i="23" s="1"/>
  <c r="U28" i="22"/>
  <c r="BB28" i="22" s="1"/>
  <c r="CI28" i="22" s="1"/>
  <c r="F28" i="21"/>
  <c r="AM28" i="21" s="1"/>
  <c r="BT28" i="21" s="1"/>
  <c r="N28" i="21" l="1"/>
  <c r="AU28" i="21" s="1"/>
  <c r="CB28" i="21" s="1"/>
  <c r="H28" i="21"/>
  <c r="AO28" i="21" s="1"/>
  <c r="BV28" i="21" s="1"/>
  <c r="Q28" i="21"/>
  <c r="AX28" i="21" s="1"/>
  <c r="CE28" i="21" s="1"/>
  <c r="V28" i="21"/>
  <c r="BC28" i="21" s="1"/>
  <c r="CJ28" i="21" s="1"/>
  <c r="J28" i="21"/>
  <c r="AQ28" i="21" s="1"/>
  <c r="BX28" i="21" s="1"/>
  <c r="K28" i="21"/>
  <c r="AR28" i="21" s="1"/>
  <c r="BY28" i="21" s="1"/>
  <c r="AA28" i="21"/>
  <c r="BH28" i="21" s="1"/>
  <c r="CO28" i="21" s="1"/>
  <c r="P28" i="21"/>
  <c r="AW28" i="21" s="1"/>
  <c r="CD28" i="21" s="1"/>
  <c r="I28" i="21"/>
  <c r="AP28" i="21" s="1"/>
  <c r="BW28" i="21" s="1"/>
  <c r="Y28" i="21"/>
  <c r="BF28" i="21" s="1"/>
  <c r="CM28" i="21" s="1"/>
  <c r="R28" i="21"/>
  <c r="AY28" i="21" s="1"/>
  <c r="CF28" i="21" s="1"/>
  <c r="Z28" i="21"/>
  <c r="BG28" i="21" s="1"/>
  <c r="CN28" i="21" s="1"/>
  <c r="O28" i="21"/>
  <c r="AV28" i="21" s="1"/>
  <c r="CC28" i="21" s="1"/>
  <c r="D28" i="21"/>
  <c r="AK28" i="21" s="1"/>
  <c r="BR28" i="21" s="1"/>
  <c r="T28" i="21"/>
  <c r="BA28" i="21" s="1"/>
  <c r="CH28" i="21" s="1"/>
  <c r="M28" i="21"/>
  <c r="AT28" i="21" s="1"/>
  <c r="CA28" i="21" s="1"/>
  <c r="CE27" i="20"/>
  <c r="AY27" i="21"/>
  <c r="R31" i="21"/>
  <c r="AY31" i="21" s="1"/>
  <c r="CF31" i="21" s="1"/>
  <c r="BH27" i="22"/>
  <c r="AP27" i="22"/>
  <c r="CK27" i="20"/>
  <c r="BR27" i="20"/>
  <c r="BD27" i="21"/>
  <c r="AL27" i="21"/>
  <c r="AU27" i="22"/>
  <c r="BW27" i="20"/>
  <c r="AQ27" i="21"/>
  <c r="J31" i="21"/>
  <c r="AQ31" i="21" s="1"/>
  <c r="BX31" i="21" s="1"/>
  <c r="AZ27" i="22"/>
  <c r="AW27" i="22"/>
  <c r="CC27" i="20"/>
  <c r="CF27" i="20"/>
  <c r="AV27" i="21"/>
  <c r="AS27" i="21"/>
  <c r="AM27" i="22"/>
  <c r="CE27" i="23"/>
  <c r="CJ27" i="23"/>
  <c r="BR27" i="23"/>
  <c r="BW27" i="23"/>
  <c r="CB27" i="23"/>
  <c r="CC27" i="23"/>
  <c r="BY27" i="20"/>
  <c r="BX27" i="20"/>
  <c r="BF27" i="21"/>
  <c r="Y31" i="21"/>
  <c r="BF31" i="21" s="1"/>
  <c r="CM31" i="21" s="1"/>
  <c r="AR27" i="22"/>
  <c r="BE27" i="22"/>
  <c r="CB27" i="20"/>
  <c r="AN27" i="21"/>
  <c r="AO27" i="21"/>
  <c r="H31" i="21"/>
  <c r="AO31" i="21" s="1"/>
  <c r="BV31" i="21" s="1"/>
  <c r="BB27" i="22"/>
  <c r="U31" i="22"/>
  <c r="BB31" i="22" s="1"/>
  <c r="CI31" i="22" s="1"/>
  <c r="CM27" i="20"/>
  <c r="BV27" i="20"/>
  <c r="AX27" i="21"/>
  <c r="Q31" i="21"/>
  <c r="AX31" i="21" s="1"/>
  <c r="CE31" i="21" s="1"/>
  <c r="BG27" i="22"/>
  <c r="BA27" i="22"/>
  <c r="CH27" i="20"/>
  <c r="BC27" i="21"/>
  <c r="V31" i="21"/>
  <c r="BC31" i="21" s="1"/>
  <c r="CJ31" i="21" s="1"/>
  <c r="AK27" i="21"/>
  <c r="D31" i="21"/>
  <c r="AK31" i="21" s="1"/>
  <c r="BR31" i="21" s="1"/>
  <c r="AT27" i="22"/>
  <c r="BX27" i="23"/>
  <c r="CO27" i="23"/>
  <c r="CH27" i="23"/>
  <c r="CM27" i="23"/>
  <c r="CK27" i="23"/>
  <c r="BZ27" i="23"/>
  <c r="S28" i="21"/>
  <c r="AZ28" i="21" s="1"/>
  <c r="CG28" i="21" s="1"/>
  <c r="X28" i="21"/>
  <c r="BE28" i="21" s="1"/>
  <c r="CL28" i="21" s="1"/>
  <c r="G28" i="21"/>
  <c r="AN28" i="21" s="1"/>
  <c r="BU28" i="21" s="1"/>
  <c r="W28" i="21"/>
  <c r="BD28" i="21" s="1"/>
  <c r="CK28" i="21" s="1"/>
  <c r="L28" i="21"/>
  <c r="AS28" i="21" s="1"/>
  <c r="BZ28" i="21" s="1"/>
  <c r="E28" i="21"/>
  <c r="AL28" i="21" s="1"/>
  <c r="BS28" i="21" s="1"/>
  <c r="CO27" i="20"/>
  <c r="BZ27" i="20"/>
  <c r="BH27" i="21"/>
  <c r="AA31" i="21"/>
  <c r="BH31" i="21" s="1"/>
  <c r="CO31" i="21" s="1"/>
  <c r="AP27" i="21"/>
  <c r="I31" i="21"/>
  <c r="AP31" i="21" s="1"/>
  <c r="BW31" i="21" s="1"/>
  <c r="AY27" i="22"/>
  <c r="CA27" i="20"/>
  <c r="AU27" i="21"/>
  <c r="N31" i="21"/>
  <c r="BD27" i="22"/>
  <c r="AL27" i="22"/>
  <c r="CG27" i="20"/>
  <c r="CN27" i="20"/>
  <c r="AZ27" i="21"/>
  <c r="S31" i="21"/>
  <c r="AZ31" i="21" s="1"/>
  <c r="CG31" i="21" s="1"/>
  <c r="AW27" i="21"/>
  <c r="AQ27" i="22"/>
  <c r="BS27" i="20"/>
  <c r="AM27" i="21"/>
  <c r="F31" i="21"/>
  <c r="AM31" i="21" s="1"/>
  <c r="BT31" i="21" s="1"/>
  <c r="AV27" i="22"/>
  <c r="AS27" i="22"/>
  <c r="CN27" i="23"/>
  <c r="BV27" i="23"/>
  <c r="CA27" i="23"/>
  <c r="CF27" i="23"/>
  <c r="CG27" i="23"/>
  <c r="BS27" i="23"/>
  <c r="CJ27" i="20"/>
  <c r="AR27" i="21"/>
  <c r="K31" i="21"/>
  <c r="BE27" i="21"/>
  <c r="BF27" i="22"/>
  <c r="BU27" i="20"/>
  <c r="CD27" i="20"/>
  <c r="BB27" i="21"/>
  <c r="U31" i="21"/>
  <c r="U43" i="21" s="1"/>
  <c r="AN27" i="22"/>
  <c r="AO27" i="22"/>
  <c r="BT27" i="20"/>
  <c r="BG27" i="21"/>
  <c r="BA27" i="21"/>
  <c r="T31" i="21"/>
  <c r="BA31" i="21" s="1"/>
  <c r="CH31" i="21" s="1"/>
  <c r="AX27" i="22"/>
  <c r="CI27" i="20"/>
  <c r="CL27" i="20"/>
  <c r="AT27" i="21"/>
  <c r="BC27" i="22"/>
  <c r="AK27" i="22"/>
  <c r="Q31" i="23"/>
  <c r="AX31" i="23" s="1"/>
  <c r="CE31" i="23" s="1"/>
  <c r="CL27" i="23"/>
  <c r="BT27" i="23"/>
  <c r="BY27" i="23"/>
  <c r="CD27" i="23"/>
  <c r="CI27" i="23"/>
  <c r="BU27" i="23"/>
  <c r="K28" i="23"/>
  <c r="D28" i="23"/>
  <c r="T28" i="23"/>
  <c r="U28" i="23"/>
  <c r="V28" i="23"/>
  <c r="O28" i="23"/>
  <c r="H28" i="23"/>
  <c r="E28" i="23"/>
  <c r="Y28" i="23"/>
  <c r="N28" i="23"/>
  <c r="I28" i="23"/>
  <c r="F28" i="23"/>
  <c r="J28" i="23"/>
  <c r="W28" i="23"/>
  <c r="L28" i="23"/>
  <c r="R28" i="23"/>
  <c r="G28" i="23"/>
  <c r="AA28" i="23"/>
  <c r="P28" i="23"/>
  <c r="M28" i="23"/>
  <c r="N28" i="22"/>
  <c r="AU28" i="22" s="1"/>
  <c r="CB28" i="22" s="1"/>
  <c r="X28" i="22"/>
  <c r="BE28" i="22" s="1"/>
  <c r="CL28" i="22" s="1"/>
  <c r="J28" i="22"/>
  <c r="AQ28" i="22" s="1"/>
  <c r="BX28" i="22" s="1"/>
  <c r="K28" i="22"/>
  <c r="AR28" i="22" s="1"/>
  <c r="BY28" i="22" s="1"/>
  <c r="AA28" i="22"/>
  <c r="BH28" i="22" s="1"/>
  <c r="CO28" i="22" s="1"/>
  <c r="P28" i="22"/>
  <c r="AW28" i="22" s="1"/>
  <c r="CD28" i="22" s="1"/>
  <c r="I28" i="22"/>
  <c r="AP28" i="22" s="1"/>
  <c r="BW28" i="22" s="1"/>
  <c r="Y28" i="22"/>
  <c r="BF28" i="22" s="1"/>
  <c r="CM28" i="22" s="1"/>
  <c r="H28" i="22"/>
  <c r="AO28" i="22" s="1"/>
  <c r="BV28" i="22" s="1"/>
  <c r="R28" i="22"/>
  <c r="AY28" i="22" s="1"/>
  <c r="CF28" i="22" s="1"/>
  <c r="Z28" i="22"/>
  <c r="BG28" i="22" s="1"/>
  <c r="CN28" i="22" s="1"/>
  <c r="O28" i="22"/>
  <c r="AV28" i="22" s="1"/>
  <c r="CC28" i="22" s="1"/>
  <c r="D28" i="22"/>
  <c r="AK28" i="22" s="1"/>
  <c r="BR28" i="22" s="1"/>
  <c r="T28" i="22"/>
  <c r="BA28" i="22" s="1"/>
  <c r="CH28" i="22" s="1"/>
  <c r="M28" i="22"/>
  <c r="AT28" i="22" s="1"/>
  <c r="CA28" i="22" s="1"/>
  <c r="F28" i="22"/>
  <c r="AM28" i="22" s="1"/>
  <c r="BT28" i="22" s="1"/>
  <c r="S28" i="22"/>
  <c r="AZ28" i="22" s="1"/>
  <c r="CG28" i="22" s="1"/>
  <c r="Q28" i="22"/>
  <c r="AX28" i="22" s="1"/>
  <c r="CE28" i="22" s="1"/>
  <c r="V28" i="22"/>
  <c r="BC28" i="22" s="1"/>
  <c r="CJ28" i="22" s="1"/>
  <c r="G28" i="22"/>
  <c r="AN28" i="22" s="1"/>
  <c r="BU28" i="22" s="1"/>
  <c r="W28" i="22"/>
  <c r="BD28" i="22" s="1"/>
  <c r="CK28" i="22" s="1"/>
  <c r="L28" i="22"/>
  <c r="AS28" i="22" s="1"/>
  <c r="BZ28" i="22" s="1"/>
  <c r="E28" i="22"/>
  <c r="AL28" i="22" s="1"/>
  <c r="BS28" i="22" s="1"/>
  <c r="Z28" i="23"/>
  <c r="S28" i="23"/>
  <c r="X28" i="23"/>
  <c r="Y28" i="20"/>
  <c r="U28" i="20"/>
  <c r="Q28" i="20"/>
  <c r="M28" i="20"/>
  <c r="I28" i="20"/>
  <c r="E28" i="20"/>
  <c r="AA28" i="20"/>
  <c r="W28" i="20"/>
  <c r="S28" i="20"/>
  <c r="O28" i="20"/>
  <c r="K28" i="20"/>
  <c r="G28" i="20"/>
  <c r="T28" i="20"/>
  <c r="L28" i="20"/>
  <c r="D28" i="20"/>
  <c r="Z28" i="20"/>
  <c r="R28" i="20"/>
  <c r="J28" i="20"/>
  <c r="X28" i="20"/>
  <c r="P28" i="20"/>
  <c r="H28" i="20"/>
  <c r="V28" i="20"/>
  <c r="N28" i="20"/>
  <c r="F28" i="20"/>
  <c r="O31" i="21" l="1"/>
  <c r="AV31" i="21" s="1"/>
  <c r="CC31" i="21" s="1"/>
  <c r="CY23" i="23"/>
  <c r="CY24" i="23" s="1"/>
  <c r="CY23" i="20"/>
  <c r="CY24" i="20" s="1"/>
  <c r="X31" i="21"/>
  <c r="BE31" i="21" s="1"/>
  <c r="CL31" i="21" s="1"/>
  <c r="I43" i="21"/>
  <c r="I47" i="21" s="1"/>
  <c r="CE41" i="23"/>
  <c r="M31" i="21"/>
  <c r="AT31" i="21" s="1"/>
  <c r="CA31" i="21" s="1"/>
  <c r="Z31" i="21"/>
  <c r="BG31" i="21" s="1"/>
  <c r="CN31" i="21" s="1"/>
  <c r="P31" i="21"/>
  <c r="AW31" i="21" s="1"/>
  <c r="CD31" i="21" s="1"/>
  <c r="AA43" i="21"/>
  <c r="AA47" i="21" s="1"/>
  <c r="T43" i="21"/>
  <c r="T47" i="21" s="1"/>
  <c r="X43" i="21"/>
  <c r="X47" i="21" s="1"/>
  <c r="F43" i="21"/>
  <c r="F47" i="21" s="1"/>
  <c r="J43" i="21"/>
  <c r="J47" i="21" s="1"/>
  <c r="AS28" i="20"/>
  <c r="L31" i="20"/>
  <c r="L43" i="20" s="1"/>
  <c r="L47" i="20" s="1"/>
  <c r="AM28" i="23"/>
  <c r="F31" i="23"/>
  <c r="AM31" i="23" s="1"/>
  <c r="BT31" i="23" s="1"/>
  <c r="BB28" i="23"/>
  <c r="U31" i="23"/>
  <c r="BB31" i="23" s="1"/>
  <c r="CI31" i="23" s="1"/>
  <c r="CM27" i="22"/>
  <c r="BZ27" i="22"/>
  <c r="BS27" i="22"/>
  <c r="AU31" i="21"/>
  <c r="CB31" i="21" s="1"/>
  <c r="M31" i="22"/>
  <c r="AT31" i="22" s="1"/>
  <c r="CA31" i="22" s="1"/>
  <c r="CJ27" i="21"/>
  <c r="CJ41" i="21" s="1"/>
  <c r="BC41" i="21"/>
  <c r="CN27" i="22"/>
  <c r="BU27" i="21"/>
  <c r="X31" i="22"/>
  <c r="BY27" i="22"/>
  <c r="F31" i="22"/>
  <c r="AM31" i="22" s="1"/>
  <c r="BT31" i="22" s="1"/>
  <c r="L31" i="21"/>
  <c r="AS31" i="21" s="1"/>
  <c r="BZ31" i="21" s="1"/>
  <c r="CC27" i="21"/>
  <c r="CC41" i="21" s="1"/>
  <c r="AV41" i="21"/>
  <c r="S31" i="22"/>
  <c r="E31" i="21"/>
  <c r="AL31" i="21" s="1"/>
  <c r="BS31" i="21" s="1"/>
  <c r="CK27" i="21"/>
  <c r="AQ28" i="20"/>
  <c r="J31" i="20"/>
  <c r="J43" i="20" s="1"/>
  <c r="J47" i="20" s="1"/>
  <c r="AV28" i="20"/>
  <c r="O31" i="20"/>
  <c r="O43" i="20" s="1"/>
  <c r="O47" i="20" s="1"/>
  <c r="BB28" i="20"/>
  <c r="U31" i="20"/>
  <c r="U43" i="20" s="1"/>
  <c r="U47" i="20" s="1"/>
  <c r="BG28" i="23"/>
  <c r="Z31" i="23"/>
  <c r="BG31" i="23" s="1"/>
  <c r="CN31" i="23" s="1"/>
  <c r="AT28" i="23"/>
  <c r="M31" i="23"/>
  <c r="M43" i="23" s="1"/>
  <c r="CE27" i="22"/>
  <c r="AR31" i="21"/>
  <c r="BY31" i="21" s="1"/>
  <c r="AO28" i="20"/>
  <c r="H31" i="20"/>
  <c r="H43" i="20" s="1"/>
  <c r="H47" i="20" s="1"/>
  <c r="AY28" i="20"/>
  <c r="R31" i="20"/>
  <c r="R43" i="20" s="1"/>
  <c r="R47" i="20" s="1"/>
  <c r="BA28" i="20"/>
  <c r="T31" i="20"/>
  <c r="AZ28" i="20"/>
  <c r="S31" i="20"/>
  <c r="S43" i="20" s="1"/>
  <c r="S47" i="20" s="1"/>
  <c r="AP28" i="20"/>
  <c r="I31" i="20"/>
  <c r="I43" i="20" s="1"/>
  <c r="I47" i="20" s="1"/>
  <c r="BF28" i="20"/>
  <c r="Y31" i="20"/>
  <c r="Y43" i="20" s="1"/>
  <c r="Y47" i="20" s="1"/>
  <c r="AW28" i="23"/>
  <c r="P31" i="23"/>
  <c r="AW31" i="23" s="1"/>
  <c r="CD31" i="23" s="1"/>
  <c r="AS28" i="23"/>
  <c r="L31" i="23"/>
  <c r="AS31" i="23" s="1"/>
  <c r="BZ31" i="23" s="1"/>
  <c r="AP28" i="23"/>
  <c r="I31" i="23"/>
  <c r="AP31" i="23" s="1"/>
  <c r="BW31" i="23" s="1"/>
  <c r="AO28" i="23"/>
  <c r="H31" i="23"/>
  <c r="AO31" i="23" s="1"/>
  <c r="BV31" i="23" s="1"/>
  <c r="BA28" i="23"/>
  <c r="T31" i="23"/>
  <c r="BA31" i="23" s="1"/>
  <c r="CH31" i="23" s="1"/>
  <c r="D31" i="22"/>
  <c r="V31" i="22"/>
  <c r="CA27" i="21"/>
  <c r="G31" i="22"/>
  <c r="AN31" i="22" s="1"/>
  <c r="BU31" i="22" s="1"/>
  <c r="CI27" i="21"/>
  <c r="K43" i="21"/>
  <c r="K47" i="21" s="1"/>
  <c r="P43" i="21"/>
  <c r="P47" i="21" s="1"/>
  <c r="CG27" i="21"/>
  <c r="CG41" i="21" s="1"/>
  <c r="AZ41" i="21"/>
  <c r="N43" i="21"/>
  <c r="N47" i="21" s="1"/>
  <c r="R31" i="22"/>
  <c r="AY31" i="22" s="1"/>
  <c r="CF31" i="22" s="1"/>
  <c r="CO27" i="21"/>
  <c r="CO41" i="21" s="1"/>
  <c r="BH41" i="21"/>
  <c r="BR27" i="21"/>
  <c r="AK41" i="21"/>
  <c r="CH27" i="22"/>
  <c r="Q43" i="21"/>
  <c r="Q47" i="21" s="1"/>
  <c r="U43" i="22"/>
  <c r="U47" i="22" s="1"/>
  <c r="BV27" i="21"/>
  <c r="BV41" i="21" s="1"/>
  <c r="AO41" i="21"/>
  <c r="CL27" i="22"/>
  <c r="Y43" i="21"/>
  <c r="Y47" i="21" s="1"/>
  <c r="F43" i="22"/>
  <c r="F47" i="22" s="1"/>
  <c r="BZ27" i="21"/>
  <c r="S43" i="22"/>
  <c r="BX27" i="21"/>
  <c r="AQ41" i="21"/>
  <c r="N31" i="22"/>
  <c r="AU31" i="22" s="1"/>
  <c r="CB31" i="22" s="1"/>
  <c r="BS27" i="21"/>
  <c r="AL41" i="21"/>
  <c r="AA31" i="22"/>
  <c r="BH31" i="22" s="1"/>
  <c r="CO31" i="22" s="1"/>
  <c r="CF27" i="21"/>
  <c r="CF41" i="21" s="1"/>
  <c r="AY41" i="21"/>
  <c r="AW28" i="20"/>
  <c r="P31" i="20"/>
  <c r="P43" i="20" s="1"/>
  <c r="P47" i="20" s="1"/>
  <c r="BD28" i="20"/>
  <c r="W31" i="20"/>
  <c r="W43" i="20" s="1"/>
  <c r="W47" i="20" s="1"/>
  <c r="BE28" i="23"/>
  <c r="X31" i="23"/>
  <c r="BE31" i="23" s="1"/>
  <c r="CL31" i="23" s="1"/>
  <c r="AV28" i="23"/>
  <c r="O31" i="23"/>
  <c r="O43" i="23" s="1"/>
  <c r="CJ27" i="22"/>
  <c r="Q31" i="22"/>
  <c r="AX31" i="22" s="1"/>
  <c r="CE31" i="22" s="1"/>
  <c r="CN27" i="21"/>
  <c r="BG41" i="21"/>
  <c r="H31" i="22"/>
  <c r="AO31" i="22" s="1"/>
  <c r="BV31" i="22" s="1"/>
  <c r="BU27" i="22"/>
  <c r="Y31" i="22"/>
  <c r="BF31" i="22" s="1"/>
  <c r="CM31" i="22" s="1"/>
  <c r="BY27" i="21"/>
  <c r="L31" i="22"/>
  <c r="AS31" i="22" s="1"/>
  <c r="BZ31" i="22" s="1"/>
  <c r="O31" i="22"/>
  <c r="AV31" i="22" s="1"/>
  <c r="CC31" i="22" s="1"/>
  <c r="BT27" i="21"/>
  <c r="BT41" i="21" s="1"/>
  <c r="AM41" i="21"/>
  <c r="J31" i="22"/>
  <c r="AQ31" i="22" s="1"/>
  <c r="BX31" i="22" s="1"/>
  <c r="CD27" i="21"/>
  <c r="AW41" i="21"/>
  <c r="W31" i="22"/>
  <c r="CB27" i="21"/>
  <c r="AU41" i="21"/>
  <c r="BW27" i="21"/>
  <c r="BW41" i="21" s="1"/>
  <c r="AP41" i="21"/>
  <c r="CA27" i="22"/>
  <c r="CI27" i="22"/>
  <c r="CI41" i="22" s="1"/>
  <c r="BB41" i="22"/>
  <c r="K31" i="22"/>
  <c r="AR31" i="22" s="1"/>
  <c r="BY31" i="22" s="1"/>
  <c r="BY41" i="22" s="1"/>
  <c r="AX41" i="23"/>
  <c r="BT27" i="22"/>
  <c r="O43" i="21"/>
  <c r="O47" i="21" s="1"/>
  <c r="P31" i="22"/>
  <c r="CG27" i="22"/>
  <c r="CB27" i="22"/>
  <c r="CY21" i="20"/>
  <c r="I31" i="22"/>
  <c r="AP31" i="22" s="1"/>
  <c r="BW31" i="22" s="1"/>
  <c r="CO27" i="22"/>
  <c r="BC28" i="20"/>
  <c r="V31" i="20"/>
  <c r="V43" i="20" s="1"/>
  <c r="V47" i="20" s="1"/>
  <c r="AL28" i="20"/>
  <c r="E31" i="20"/>
  <c r="E43" i="20" s="1"/>
  <c r="E47" i="20" s="1"/>
  <c r="AY28" i="23"/>
  <c r="R31" i="23"/>
  <c r="AY31" i="23" s="1"/>
  <c r="CF31" i="23" s="1"/>
  <c r="AL28" i="23"/>
  <c r="E31" i="23"/>
  <c r="AL31" i="23" s="1"/>
  <c r="BS31" i="23" s="1"/>
  <c r="AM28" i="20"/>
  <c r="F31" i="20"/>
  <c r="F43" i="20" s="1"/>
  <c r="F47" i="20" s="1"/>
  <c r="BG28" i="20"/>
  <c r="Z31" i="20"/>
  <c r="Z43" i="20" s="1"/>
  <c r="Z47" i="20" s="1"/>
  <c r="AN28" i="20"/>
  <c r="G31" i="20"/>
  <c r="G43" i="20" s="1"/>
  <c r="G47" i="20" s="1"/>
  <c r="AT28" i="20"/>
  <c r="M31" i="20"/>
  <c r="M43" i="20" s="1"/>
  <c r="M47" i="20" s="1"/>
  <c r="BH28" i="23"/>
  <c r="AA31" i="23"/>
  <c r="BH31" i="23" s="1"/>
  <c r="CO31" i="23" s="1"/>
  <c r="BD28" i="23"/>
  <c r="W31" i="23"/>
  <c r="W43" i="23" s="1"/>
  <c r="AU28" i="23"/>
  <c r="N31" i="23"/>
  <c r="AU31" i="23" s="1"/>
  <c r="CB31" i="23" s="1"/>
  <c r="AK28" i="23"/>
  <c r="D31" i="23"/>
  <c r="AK31" i="23" s="1"/>
  <c r="BR31" i="23" s="1"/>
  <c r="AU28" i="20"/>
  <c r="N31" i="20"/>
  <c r="N43" i="20" s="1"/>
  <c r="N47" i="20" s="1"/>
  <c r="BE28" i="20"/>
  <c r="X31" i="20"/>
  <c r="X43" i="20" s="1"/>
  <c r="X47" i="20" s="1"/>
  <c r="AK28" i="20"/>
  <c r="D31" i="20"/>
  <c r="D43" i="20" s="1"/>
  <c r="D47" i="20" s="1"/>
  <c r="AR28" i="20"/>
  <c r="K31" i="20"/>
  <c r="K43" i="20" s="1"/>
  <c r="K47" i="20" s="1"/>
  <c r="BH28" i="20"/>
  <c r="AA31" i="20"/>
  <c r="AA43" i="20" s="1"/>
  <c r="AA47" i="20" s="1"/>
  <c r="AX28" i="20"/>
  <c r="Q31" i="20"/>
  <c r="Q43" i="20" s="1"/>
  <c r="Q47" i="20" s="1"/>
  <c r="AZ28" i="23"/>
  <c r="S31" i="23"/>
  <c r="AZ31" i="23" s="1"/>
  <c r="CG31" i="23" s="1"/>
  <c r="AN28" i="23"/>
  <c r="G31" i="23"/>
  <c r="AN31" i="23" s="1"/>
  <c r="BU31" i="23" s="1"/>
  <c r="AQ28" i="23"/>
  <c r="J31" i="23"/>
  <c r="AQ31" i="23" s="1"/>
  <c r="BX31" i="23" s="1"/>
  <c r="BF28" i="23"/>
  <c r="Y31" i="23"/>
  <c r="BF31" i="23" s="1"/>
  <c r="CM31" i="23" s="1"/>
  <c r="BC28" i="23"/>
  <c r="V31" i="23"/>
  <c r="BC31" i="23" s="1"/>
  <c r="CJ31" i="23" s="1"/>
  <c r="AR28" i="23"/>
  <c r="K31" i="23"/>
  <c r="BR27" i="22"/>
  <c r="M43" i="21"/>
  <c r="M47" i="21" s="1"/>
  <c r="CH27" i="21"/>
  <c r="CH41" i="21" s="1"/>
  <c r="BA41" i="21"/>
  <c r="BV27" i="22"/>
  <c r="BB31" i="21"/>
  <c r="CI31" i="21" s="1"/>
  <c r="CI41" i="21" s="1"/>
  <c r="U47" i="21"/>
  <c r="Y43" i="22"/>
  <c r="Y47" i="22" s="1"/>
  <c r="CL27" i="21"/>
  <c r="CL41" i="21" s="1"/>
  <c r="BE41" i="21"/>
  <c r="Q43" i="23"/>
  <c r="Q47" i="23" s="1"/>
  <c r="L43" i="22"/>
  <c r="L47" i="22" s="1"/>
  <c r="CC27" i="22"/>
  <c r="BX27" i="22"/>
  <c r="S43" i="21"/>
  <c r="S47" i="21" s="1"/>
  <c r="E31" i="22"/>
  <c r="CK27" i="22"/>
  <c r="CF27" i="22"/>
  <c r="D43" i="21"/>
  <c r="D47" i="21" s="1"/>
  <c r="V43" i="21"/>
  <c r="V47" i="21" s="1"/>
  <c r="T31" i="22"/>
  <c r="BA31" i="22" s="1"/>
  <c r="CH31" i="22" s="1"/>
  <c r="Z31" i="22"/>
  <c r="BG31" i="22" s="1"/>
  <c r="CN31" i="22" s="1"/>
  <c r="CN41" i="22" s="1"/>
  <c r="CE27" i="21"/>
  <c r="CE41" i="21" s="1"/>
  <c r="AX41" i="21"/>
  <c r="H43" i="21"/>
  <c r="H47" i="21" s="1"/>
  <c r="G31" i="21"/>
  <c r="X43" i="22"/>
  <c r="CM27" i="21"/>
  <c r="CM41" i="21" s="1"/>
  <c r="BF41" i="21"/>
  <c r="L43" i="21"/>
  <c r="L47" i="21" s="1"/>
  <c r="CD27" i="22"/>
  <c r="BX41" i="21"/>
  <c r="E43" i="21"/>
  <c r="E47" i="21" s="1"/>
  <c r="W31" i="21"/>
  <c r="BD31" i="21" s="1"/>
  <c r="CK31" i="21" s="1"/>
  <c r="BW27" i="22"/>
  <c r="R43" i="21"/>
  <c r="R47" i="21" s="1"/>
  <c r="AM41" i="22" l="1"/>
  <c r="Z43" i="21"/>
  <c r="Z47" i="21" s="1"/>
  <c r="AY41" i="22"/>
  <c r="Q43" i="22"/>
  <c r="Q47" i="22" s="1"/>
  <c r="R43" i="22"/>
  <c r="R47" i="22" s="1"/>
  <c r="BR41" i="21"/>
  <c r="CY23" i="21"/>
  <c r="CY24" i="21" s="1"/>
  <c r="CY23" i="22"/>
  <c r="CY24" i="22" s="1"/>
  <c r="CY21" i="21"/>
  <c r="CY21" i="23"/>
  <c r="CY21" i="22"/>
  <c r="BH41" i="22"/>
  <c r="AV41" i="22"/>
  <c r="AU41" i="22"/>
  <c r="AQ41" i="22"/>
  <c r="AN41" i="22"/>
  <c r="CM41" i="22"/>
  <c r="CE41" i="22"/>
  <c r="AT41" i="22"/>
  <c r="CN41" i="21"/>
  <c r="AT41" i="21"/>
  <c r="CD41" i="21"/>
  <c r="CK41" i="21"/>
  <c r="CA41" i="21"/>
  <c r="AO41" i="22"/>
  <c r="BZ41" i="22"/>
  <c r="CH41" i="22"/>
  <c r="K43" i="22"/>
  <c r="K47" i="22" s="1"/>
  <c r="AR41" i="21"/>
  <c r="AS41" i="21"/>
  <c r="M43" i="22"/>
  <c r="M47" i="22" s="1"/>
  <c r="I43" i="23"/>
  <c r="I47" i="23" s="1"/>
  <c r="L43" i="23"/>
  <c r="L47" i="23" s="1"/>
  <c r="D43" i="23"/>
  <c r="D47" i="23" s="1"/>
  <c r="U43" i="23"/>
  <c r="U47" i="23" s="1"/>
  <c r="H43" i="23"/>
  <c r="H47" i="23" s="1"/>
  <c r="AR31" i="23"/>
  <c r="BY31" i="23" s="1"/>
  <c r="K43" i="23"/>
  <c r="K47" i="23" s="1"/>
  <c r="CJ28" i="23"/>
  <c r="CJ41" i="23" s="1"/>
  <c r="BC41" i="23"/>
  <c r="J43" i="23"/>
  <c r="J47" i="23" s="1"/>
  <c r="G43" i="23"/>
  <c r="G47" i="23" s="1"/>
  <c r="CG28" i="23"/>
  <c r="CG41" i="23" s="1"/>
  <c r="AZ41" i="23"/>
  <c r="BR28" i="20"/>
  <c r="CB28" i="23"/>
  <c r="CB41" i="23" s="1"/>
  <c r="AU41" i="23"/>
  <c r="AA43" i="23"/>
  <c r="AA47" i="23" s="1"/>
  <c r="AT31" i="20"/>
  <c r="CA31" i="20" s="1"/>
  <c r="M48" i="20"/>
  <c r="BU28" i="20"/>
  <c r="AM31" i="20"/>
  <c r="BT31" i="20" s="1"/>
  <c r="F48" i="20"/>
  <c r="E43" i="23"/>
  <c r="E47" i="23" s="1"/>
  <c r="CF28" i="23"/>
  <c r="CF41" i="23" s="1"/>
  <c r="AY41" i="23"/>
  <c r="BC31" i="20"/>
  <c r="CJ31" i="20" s="1"/>
  <c r="V48" i="20"/>
  <c r="W43" i="21"/>
  <c r="W47" i="21" s="1"/>
  <c r="Z43" i="22"/>
  <c r="Z47" i="22" s="1"/>
  <c r="CC41" i="22"/>
  <c r="X43" i="23"/>
  <c r="X47" i="23" s="1"/>
  <c r="BD31" i="20"/>
  <c r="CK31" i="20" s="1"/>
  <c r="W48" i="20"/>
  <c r="CD28" i="20"/>
  <c r="I43" i="22"/>
  <c r="I47" i="22" s="1"/>
  <c r="O43" i="22"/>
  <c r="O47" i="22" s="1"/>
  <c r="AK31" i="22"/>
  <c r="D43" i="22"/>
  <c r="D47" i="22" s="1"/>
  <c r="BZ28" i="23"/>
  <c r="BZ41" i="23" s="1"/>
  <c r="AS41" i="23"/>
  <c r="AP31" i="20"/>
  <c r="BW31" i="20" s="1"/>
  <c r="I48" i="20"/>
  <c r="CG28" i="20"/>
  <c r="AO31" i="20"/>
  <c r="BV31" i="20" s="1"/>
  <c r="H48" i="20"/>
  <c r="G43" i="22"/>
  <c r="G47" i="22" s="1"/>
  <c r="AT31" i="23"/>
  <c r="CA31" i="23" s="1"/>
  <c r="M47" i="23"/>
  <c r="Z43" i="23"/>
  <c r="Z47" i="23" s="1"/>
  <c r="CI28" i="20"/>
  <c r="AA43" i="22"/>
  <c r="AA47" i="22" s="1"/>
  <c r="BS41" i="21"/>
  <c r="AR41" i="22"/>
  <c r="BF41" i="22"/>
  <c r="BT28" i="23"/>
  <c r="BT41" i="23" s="1"/>
  <c r="AM41" i="23"/>
  <c r="BY28" i="23"/>
  <c r="AR41" i="23"/>
  <c r="BU28" i="23"/>
  <c r="BU41" i="23" s="1"/>
  <c r="AN41" i="23"/>
  <c r="BY28" i="20"/>
  <c r="AU31" i="20"/>
  <c r="CB31" i="20" s="1"/>
  <c r="N48" i="20"/>
  <c r="BR28" i="23"/>
  <c r="BR41" i="23" s="1"/>
  <c r="AK41" i="23"/>
  <c r="CA28" i="20"/>
  <c r="AT41" i="20"/>
  <c r="BS28" i="23"/>
  <c r="BS41" i="23" s="1"/>
  <c r="AL41" i="23"/>
  <c r="BW41" i="22"/>
  <c r="AW31" i="22"/>
  <c r="W47" i="22"/>
  <c r="BD31" i="22"/>
  <c r="BX41" i="22"/>
  <c r="CK28" i="20"/>
  <c r="CK41" i="20" s="1"/>
  <c r="BD41" i="20"/>
  <c r="W43" i="22"/>
  <c r="BU41" i="22"/>
  <c r="BW28" i="23"/>
  <c r="BW41" i="23" s="1"/>
  <c r="AP41" i="23"/>
  <c r="BF31" i="20"/>
  <c r="CM31" i="20" s="1"/>
  <c r="Y48" i="20"/>
  <c r="BW28" i="20"/>
  <c r="BA31" i="20"/>
  <c r="CH31" i="20" s="1"/>
  <c r="T48" i="20"/>
  <c r="AY31" i="20"/>
  <c r="CF31" i="20" s="1"/>
  <c r="R48" i="20"/>
  <c r="BV28" i="20"/>
  <c r="AO41" i="20"/>
  <c r="AX41" i="22"/>
  <c r="CN28" i="23"/>
  <c r="CN41" i="23" s="1"/>
  <c r="BG41" i="23"/>
  <c r="AQ31" i="20"/>
  <c r="BX31" i="20" s="1"/>
  <c r="J48" i="20"/>
  <c r="N43" i="22"/>
  <c r="N47" i="22" s="1"/>
  <c r="T43" i="22"/>
  <c r="T47" i="22" s="1"/>
  <c r="CA41" i="22"/>
  <c r="AS41" i="22"/>
  <c r="CI28" i="23"/>
  <c r="CI41" i="23" s="1"/>
  <c r="BB41" i="23"/>
  <c r="AL31" i="22"/>
  <c r="BH31" i="20"/>
  <c r="CO31" i="20" s="1"/>
  <c r="AA48" i="20"/>
  <c r="AP41" i="22"/>
  <c r="V43" i="23"/>
  <c r="V47" i="23" s="1"/>
  <c r="Y43" i="23"/>
  <c r="Y47" i="23" s="1"/>
  <c r="BX28" i="23"/>
  <c r="BX41" i="23" s="1"/>
  <c r="AQ41" i="23"/>
  <c r="S43" i="23"/>
  <c r="S47" i="23" s="1"/>
  <c r="AX31" i="20"/>
  <c r="CE31" i="20" s="1"/>
  <c r="Q48" i="20"/>
  <c r="CO28" i="20"/>
  <c r="AK31" i="20"/>
  <c r="BR31" i="20" s="1"/>
  <c r="D48" i="20"/>
  <c r="BE31" i="20"/>
  <c r="CL31" i="20" s="1"/>
  <c r="X48" i="20"/>
  <c r="CB28" i="20"/>
  <c r="AU41" i="20"/>
  <c r="N43" i="23"/>
  <c r="N47" i="23" s="1"/>
  <c r="W47" i="23"/>
  <c r="BD31" i="23"/>
  <c r="CK31" i="23" s="1"/>
  <c r="CO28" i="23"/>
  <c r="CO41" i="23" s="1"/>
  <c r="BH41" i="23"/>
  <c r="BG31" i="20"/>
  <c r="CN31" i="20" s="1"/>
  <c r="Z48" i="20"/>
  <c r="BT28" i="20"/>
  <c r="AM41" i="20"/>
  <c r="R43" i="23"/>
  <c r="R47" i="23" s="1"/>
  <c r="AL31" i="20"/>
  <c r="BS31" i="20" s="1"/>
  <c r="E48" i="20"/>
  <c r="CJ28" i="20"/>
  <c r="CJ41" i="20" s="1"/>
  <c r="BC41" i="20"/>
  <c r="E43" i="22"/>
  <c r="E47" i="22" s="1"/>
  <c r="AV31" i="23"/>
  <c r="CC31" i="23" s="1"/>
  <c r="O47" i="23"/>
  <c r="CL28" i="23"/>
  <c r="CL41" i="23" s="1"/>
  <c r="BE41" i="23"/>
  <c r="J43" i="22"/>
  <c r="J47" i="22" s="1"/>
  <c r="H43" i="22"/>
  <c r="H47" i="22" s="1"/>
  <c r="T43" i="23"/>
  <c r="T47" i="23" s="1"/>
  <c r="BV28" i="23"/>
  <c r="BV41" i="23" s="1"/>
  <c r="AO41" i="23"/>
  <c r="P43" i="23"/>
  <c r="P47" i="23" s="1"/>
  <c r="CM28" i="20"/>
  <c r="CM41" i="20" s="1"/>
  <c r="AZ31" i="20"/>
  <c r="CG31" i="20" s="1"/>
  <c r="S48" i="20"/>
  <c r="T43" i="20"/>
  <c r="T47" i="20" s="1"/>
  <c r="CF28" i="20"/>
  <c r="CF41" i="20" s="1"/>
  <c r="AY41" i="20"/>
  <c r="BY41" i="21"/>
  <c r="CA28" i="23"/>
  <c r="BB31" i="20"/>
  <c r="CI31" i="20" s="1"/>
  <c r="CI41" i="20" s="1"/>
  <c r="U48" i="20"/>
  <c r="AV31" i="20"/>
  <c r="CC31" i="20" s="1"/>
  <c r="O48" i="20"/>
  <c r="BX28" i="20"/>
  <c r="BX41" i="20" s="1"/>
  <c r="AQ41" i="20"/>
  <c r="BD41" i="21"/>
  <c r="S47" i="22"/>
  <c r="AZ31" i="22"/>
  <c r="BZ41" i="21"/>
  <c r="X47" i="22"/>
  <c r="BE31" i="22"/>
  <c r="CB41" i="21"/>
  <c r="F43" i="23"/>
  <c r="F47" i="23" s="1"/>
  <c r="AS31" i="20"/>
  <c r="BZ31" i="20" s="1"/>
  <c r="L48" i="20"/>
  <c r="AN31" i="21"/>
  <c r="G43" i="21"/>
  <c r="G47" i="21" s="1"/>
  <c r="CM28" i="23"/>
  <c r="CM41" i="23" s="1"/>
  <c r="BF41" i="23"/>
  <c r="CE28" i="20"/>
  <c r="AX41" i="20"/>
  <c r="AR31" i="20"/>
  <c r="BY31" i="20" s="1"/>
  <c r="K48" i="20"/>
  <c r="CL28" i="20"/>
  <c r="BE41" i="20"/>
  <c r="CK28" i="23"/>
  <c r="AN31" i="20"/>
  <c r="BU31" i="20" s="1"/>
  <c r="BU41" i="20" s="1"/>
  <c r="G48" i="20"/>
  <c r="CN28" i="20"/>
  <c r="BG41" i="20"/>
  <c r="BS28" i="20"/>
  <c r="BS41" i="20" s="1"/>
  <c r="AL41" i="20"/>
  <c r="BV41" i="22"/>
  <c r="CC28" i="23"/>
  <c r="AW31" i="20"/>
  <c r="CD31" i="20" s="1"/>
  <c r="P48" i="20"/>
  <c r="CO41" i="22"/>
  <c r="CB41" i="22"/>
  <c r="P43" i="22"/>
  <c r="P47" i="22" s="1"/>
  <c r="BA41" i="22"/>
  <c r="CF41" i="22"/>
  <c r="BB41" i="21"/>
  <c r="BC31" i="22"/>
  <c r="V43" i="22"/>
  <c r="V47" i="22" s="1"/>
  <c r="CH28" i="23"/>
  <c r="CH41" i="23" s="1"/>
  <c r="BA41" i="23"/>
  <c r="CD28" i="23"/>
  <c r="CD41" i="23" s="1"/>
  <c r="AW41" i="23"/>
  <c r="CH28" i="20"/>
  <c r="BA41" i="20"/>
  <c r="CC28" i="20"/>
  <c r="CC41" i="20" s="1"/>
  <c r="BT41" i="22"/>
  <c r="BG41" i="22"/>
  <c r="BZ28" i="20"/>
  <c r="BZ41" i="20" s="1"/>
  <c r="AV41" i="20" l="1"/>
  <c r="AP41" i="20"/>
  <c r="AS41" i="20"/>
  <c r="BF41" i="20"/>
  <c r="BH41" i="20"/>
  <c r="AV41" i="23"/>
  <c r="BD41" i="23"/>
  <c r="AT41" i="23"/>
  <c r="CJ31" i="22"/>
  <c r="CJ41" i="22" s="1"/>
  <c r="BC41" i="22"/>
  <c r="CK41" i="23"/>
  <c r="CE41" i="20"/>
  <c r="BB41" i="20"/>
  <c r="CA41" i="23"/>
  <c r="AZ41" i="20"/>
  <c r="AW41" i="20"/>
  <c r="BR41" i="20"/>
  <c r="CN41" i="20"/>
  <c r="CO41" i="20"/>
  <c r="CH41" i="20"/>
  <c r="CK31" i="22"/>
  <c r="CK41" i="22" s="1"/>
  <c r="BD41" i="22"/>
  <c r="CB41" i="20"/>
  <c r="CG41" i="20"/>
  <c r="BR31" i="22"/>
  <c r="BR41" i="22" s="1"/>
  <c r="AK41" i="22"/>
  <c r="CD41" i="20"/>
  <c r="BY41" i="23"/>
  <c r="BU31" i="21"/>
  <c r="BU41" i="21" s="1"/>
  <c r="BR43" i="21" s="1" a="1"/>
  <c r="AN41" i="21"/>
  <c r="AK43" i="21" s="1" a="1"/>
  <c r="CG31" i="22"/>
  <c r="CG41" i="22" s="1"/>
  <c r="AZ41" i="22"/>
  <c r="CL41" i="20"/>
  <c r="AR41" i="20"/>
  <c r="BT41" i="20"/>
  <c r="CA41" i="20"/>
  <c r="CL31" i="22"/>
  <c r="CL41" i="22" s="1"/>
  <c r="BE41" i="22"/>
  <c r="CC41" i="23"/>
  <c r="BS31" i="22"/>
  <c r="BS41" i="22" s="1"/>
  <c r="AL41" i="22"/>
  <c r="CD31" i="22"/>
  <c r="CD41" i="22" s="1"/>
  <c r="AW41" i="22"/>
  <c r="BY41" i="20"/>
  <c r="BV41" i="20"/>
  <c r="BW41" i="20"/>
  <c r="AN41" i="20"/>
  <c r="AK41" i="20"/>
  <c r="AK43" i="20" l="1" a="1"/>
  <c r="AP43" i="20" s="1"/>
  <c r="AK43" i="23" a="1"/>
  <c r="BE43" i="23" s="1"/>
  <c r="BR43" i="23" a="1"/>
  <c r="CL43" i="23" s="1"/>
  <c r="CL43" i="21"/>
  <c r="CE43" i="21"/>
  <c r="BZ43" i="21"/>
  <c r="BY43" i="21"/>
  <c r="BS43" i="21"/>
  <c r="CH43" i="21"/>
  <c r="CG43" i="21"/>
  <c r="CI43" i="21"/>
  <c r="CN43" i="21"/>
  <c r="CO43" i="21"/>
  <c r="CB43" i="21"/>
  <c r="BX43" i="21"/>
  <c r="BV43" i="21"/>
  <c r="BU43" i="21"/>
  <c r="CF43" i="21"/>
  <c r="CD43" i="21"/>
  <c r="CC43" i="21"/>
  <c r="CA43" i="21"/>
  <c r="CM43" i="21"/>
  <c r="CK43" i="21"/>
  <c r="BT43" i="21"/>
  <c r="BW43" i="21"/>
  <c r="BR43" i="21"/>
  <c r="CJ43" i="21"/>
  <c r="AY43" i="21"/>
  <c r="BF43" i="21"/>
  <c r="AP43" i="21"/>
  <c r="AO43" i="21"/>
  <c r="AS43" i="21"/>
  <c r="AZ43" i="21"/>
  <c r="AU43" i="21"/>
  <c r="BB43" i="21"/>
  <c r="AL43" i="21"/>
  <c r="BD43" i="21"/>
  <c r="BH43" i="21"/>
  <c r="BA43" i="21"/>
  <c r="BG43" i="21"/>
  <c r="AQ43" i="21"/>
  <c r="AX43" i="21"/>
  <c r="BE43" i="21"/>
  <c r="AV43" i="21"/>
  <c r="AR43" i="21"/>
  <c r="BC43" i="21"/>
  <c r="AM43" i="21"/>
  <c r="AT43" i="21"/>
  <c r="AW43" i="21"/>
  <c r="AN43" i="21"/>
  <c r="AK43" i="21"/>
  <c r="AK43" i="22" a="1"/>
  <c r="BR43" i="22" a="1"/>
  <c r="BR43" i="20" a="1"/>
  <c r="AV43" i="20" l="1"/>
  <c r="BA43" i="20"/>
  <c r="AY43" i="20"/>
  <c r="AO43" i="20"/>
  <c r="AZ43" i="20"/>
  <c r="AT43" i="20"/>
  <c r="BE43" i="20"/>
  <c r="AS43" i="20"/>
  <c r="BH43" i="20"/>
  <c r="AM43" i="20"/>
  <c r="AQ43" i="20"/>
  <c r="AL43" i="20"/>
  <c r="AW43" i="20"/>
  <c r="AN43" i="20"/>
  <c r="BD43" i="20"/>
  <c r="BG43" i="20"/>
  <c r="BB43" i="20"/>
  <c r="BF43" i="20"/>
  <c r="AK43" i="20"/>
  <c r="BC43" i="20"/>
  <c r="AX43" i="20"/>
  <c r="AR43" i="20"/>
  <c r="AU43" i="20"/>
  <c r="AK43" i="23"/>
  <c r="AU43" i="23"/>
  <c r="BC43" i="23"/>
  <c r="AS43" i="23"/>
  <c r="BD43" i="23"/>
  <c r="BF43" i="23"/>
  <c r="BA43" i="23"/>
  <c r="BH43" i="23"/>
  <c r="AQ43" i="23"/>
  <c r="AV43" i="23"/>
  <c r="AP43" i="23"/>
  <c r="AX43" i="23"/>
  <c r="AL43" i="23"/>
  <c r="AZ43" i="23"/>
  <c r="AY43" i="23"/>
  <c r="AT43" i="23"/>
  <c r="AO43" i="23"/>
  <c r="BG43" i="23"/>
  <c r="AN43" i="23"/>
  <c r="BB43" i="23"/>
  <c r="AW43" i="23"/>
  <c r="AR43" i="23"/>
  <c r="AM43" i="23"/>
  <c r="BS43" i="23"/>
  <c r="CF43" i="23"/>
  <c r="CA43" i="23"/>
  <c r="BR43" i="23"/>
  <c r="CK43" i="23"/>
  <c r="CN43" i="23"/>
  <c r="BW43" i="23"/>
  <c r="BZ43" i="23"/>
  <c r="BY43" i="23"/>
  <c r="BT43" i="23"/>
  <c r="CH43" i="23"/>
  <c r="CG43" i="23"/>
  <c r="CB43" i="23"/>
  <c r="CE43" i="23"/>
  <c r="CO43" i="23"/>
  <c r="CJ43" i="23"/>
  <c r="CI43" i="23"/>
  <c r="BV43" i="23"/>
  <c r="BU43" i="23"/>
  <c r="CM43" i="23"/>
  <c r="CD43" i="23"/>
  <c r="CC43" i="23"/>
  <c r="BX43" i="23"/>
  <c r="BJ43" i="21"/>
  <c r="CD43" i="20"/>
  <c r="CO43" i="20"/>
  <c r="BY43" i="20"/>
  <c r="CF43" i="20"/>
  <c r="CE43" i="20"/>
  <c r="CI43" i="20"/>
  <c r="BZ43" i="20"/>
  <c r="CK43" i="20"/>
  <c r="BU43" i="20"/>
  <c r="CB43" i="20"/>
  <c r="CA43" i="20"/>
  <c r="BS43" i="20"/>
  <c r="CL43" i="20"/>
  <c r="BV43" i="20"/>
  <c r="CG43" i="20"/>
  <c r="CN43" i="20"/>
  <c r="BX43" i="20"/>
  <c r="CM43" i="20"/>
  <c r="CH43" i="20"/>
  <c r="BR43" i="20"/>
  <c r="CC43" i="20"/>
  <c r="CJ43" i="20"/>
  <c r="BT43" i="20"/>
  <c r="BW43" i="20"/>
  <c r="CL43" i="22"/>
  <c r="CE43" i="22"/>
  <c r="CK43" i="22"/>
  <c r="CF43" i="22"/>
  <c r="CI43" i="22"/>
  <c r="BR43" i="22"/>
  <c r="CN43" i="22"/>
  <c r="CM43" i="22"/>
  <c r="BZ43" i="22"/>
  <c r="BY43" i="22"/>
  <c r="BT43" i="22"/>
  <c r="CH43" i="22"/>
  <c r="CG43" i="22"/>
  <c r="CB43" i="22"/>
  <c r="BS43" i="22"/>
  <c r="CO43" i="22"/>
  <c r="CJ43" i="22"/>
  <c r="BW43" i="22"/>
  <c r="BV43" i="22"/>
  <c r="BU43" i="22"/>
  <c r="CA43" i="22"/>
  <c r="CD43" i="22"/>
  <c r="CC43" i="22"/>
  <c r="BX43" i="22"/>
  <c r="BC43" i="22"/>
  <c r="AM43" i="22"/>
  <c r="AT43" i="22"/>
  <c r="BA43" i="22"/>
  <c r="AK43" i="22"/>
  <c r="AV43" i="22"/>
  <c r="AY43" i="22"/>
  <c r="BF43" i="22"/>
  <c r="AP43" i="22"/>
  <c r="AW43" i="22"/>
  <c r="BD43" i="22"/>
  <c r="AR43" i="22"/>
  <c r="AU43" i="22"/>
  <c r="BB43" i="22"/>
  <c r="AL43" i="22"/>
  <c r="AS43" i="22"/>
  <c r="AN43" i="22"/>
  <c r="BH43" i="22"/>
  <c r="BG43" i="22"/>
  <c r="AQ43" i="22"/>
  <c r="AX43" i="22"/>
  <c r="BE43" i="22"/>
  <c r="AO43" i="22"/>
  <c r="AZ43" i="22"/>
  <c r="BJ43" i="20" l="1"/>
  <c r="BJ43" i="23"/>
  <c r="BJ43" i="22"/>
  <c r="AA30" i="16" l="1"/>
  <c r="BH30" i="16" l="1"/>
  <c r="CO30" i="16" s="1"/>
  <c r="H30" i="16"/>
  <c r="M30" i="16"/>
  <c r="D30" i="16"/>
  <c r="F30" i="16"/>
  <c r="O30" i="16"/>
  <c r="V30" i="16"/>
  <c r="L30" i="16"/>
  <c r="Q30" i="16"/>
  <c r="Z30" i="16"/>
  <c r="T30" i="16"/>
  <c r="J30" i="16"/>
  <c r="S30" i="16"/>
  <c r="X30" i="16"/>
  <c r="E30" i="16"/>
  <c r="U30" i="16"/>
  <c r="N30" i="16"/>
  <c r="G30" i="16"/>
  <c r="W30" i="16"/>
  <c r="P30" i="16"/>
  <c r="I30" i="16"/>
  <c r="Y30" i="16"/>
  <c r="R30" i="16"/>
  <c r="K30" i="16"/>
  <c r="V27" i="16"/>
  <c r="K27" i="16" l="1"/>
  <c r="H27" i="16"/>
  <c r="X27" i="16"/>
  <c r="Q27" i="16"/>
  <c r="J27" i="16"/>
  <c r="Z27" i="16"/>
  <c r="BF30" i="16"/>
  <c r="CM30" i="16" s="1"/>
  <c r="BD30" i="16"/>
  <c r="CK30" i="16" s="1"/>
  <c r="AL30" i="16"/>
  <c r="BS30" i="16" s="1"/>
  <c r="BA30" i="16"/>
  <c r="CH30" i="16" s="1"/>
  <c r="BC30" i="16"/>
  <c r="CJ30" i="16" s="1"/>
  <c r="AT30" i="16"/>
  <c r="CA30" i="16" s="1"/>
  <c r="W27" i="16"/>
  <c r="O27" i="16"/>
  <c r="L27" i="16"/>
  <c r="E27" i="16"/>
  <c r="U27" i="16"/>
  <c r="N27" i="16"/>
  <c r="AP30" i="16"/>
  <c r="BW30" i="16" s="1"/>
  <c r="AN30" i="16"/>
  <c r="BU30" i="16" s="1"/>
  <c r="BE30" i="16"/>
  <c r="CL30" i="16" s="1"/>
  <c r="BG30" i="16"/>
  <c r="CN30" i="16" s="1"/>
  <c r="AV30" i="16"/>
  <c r="CC30" i="16" s="1"/>
  <c r="AO30" i="16"/>
  <c r="BV30" i="16" s="1"/>
  <c r="AA27" i="16"/>
  <c r="S27" i="16"/>
  <c r="P27" i="16"/>
  <c r="I27" i="16"/>
  <c r="Y27" i="16"/>
  <c r="R27" i="16"/>
  <c r="AR30" i="16"/>
  <c r="BY30" i="16" s="1"/>
  <c r="AW30" i="16"/>
  <c r="CD30" i="16" s="1"/>
  <c r="AU30" i="16"/>
  <c r="CB30" i="16" s="1"/>
  <c r="AZ30" i="16"/>
  <c r="CG30" i="16" s="1"/>
  <c r="AX30" i="16"/>
  <c r="CE30" i="16" s="1"/>
  <c r="AM30" i="16"/>
  <c r="BT30" i="16" s="1"/>
  <c r="G27" i="16"/>
  <c r="L28" i="16"/>
  <c r="AS28" i="16" s="1"/>
  <c r="BZ28" i="16" s="1"/>
  <c r="D27" i="16"/>
  <c r="T27" i="16"/>
  <c r="M27" i="16"/>
  <c r="F27" i="16"/>
  <c r="BC27" i="16"/>
  <c r="AY30" i="16"/>
  <c r="CF30" i="16" s="1"/>
  <c r="BB30" i="16"/>
  <c r="CI30" i="16" s="1"/>
  <c r="AQ30" i="16"/>
  <c r="BX30" i="16" s="1"/>
  <c r="AS30" i="16"/>
  <c r="BZ30" i="16" s="1"/>
  <c r="AK30" i="16"/>
  <c r="BR30" i="16" s="1"/>
  <c r="AP27" i="16" l="1"/>
  <c r="AU27" i="16"/>
  <c r="AV27" i="16"/>
  <c r="AX27" i="16"/>
  <c r="Q28" i="16"/>
  <c r="AX28" i="16" s="1"/>
  <c r="CE28" i="16" s="1"/>
  <c r="AN27" i="16"/>
  <c r="BB27" i="16"/>
  <c r="BD27" i="16"/>
  <c r="BE27" i="16"/>
  <c r="I28" i="16"/>
  <c r="AP28" i="16" s="1"/>
  <c r="BW28" i="16" s="1"/>
  <c r="R28" i="16"/>
  <c r="AY28" i="16" s="1"/>
  <c r="CF28" i="16" s="1"/>
  <c r="AA28" i="16"/>
  <c r="BH28" i="16" s="1"/>
  <c r="CO28" i="16" s="1"/>
  <c r="P28" i="16"/>
  <c r="AW28" i="16" s="1"/>
  <c r="CD28" i="16" s="1"/>
  <c r="AM27" i="16"/>
  <c r="U28" i="16"/>
  <c r="BB28" i="16" s="1"/>
  <c r="CI28" i="16" s="1"/>
  <c r="F28" i="16"/>
  <c r="AM28" i="16" s="1"/>
  <c r="BT28" i="16" s="1"/>
  <c r="V28" i="16"/>
  <c r="O28" i="16"/>
  <c r="AV28" i="16" s="1"/>
  <c r="CC28" i="16" s="1"/>
  <c r="D28" i="16"/>
  <c r="AK28" i="16" s="1"/>
  <c r="BR28" i="16" s="1"/>
  <c r="T28" i="16"/>
  <c r="BA28" i="16" s="1"/>
  <c r="CH28" i="16" s="1"/>
  <c r="AT27" i="16"/>
  <c r="AW27" i="16"/>
  <c r="P31" i="16"/>
  <c r="Y28" i="16"/>
  <c r="BF28" i="16" s="1"/>
  <c r="CM28" i="16" s="1"/>
  <c r="J28" i="16"/>
  <c r="AQ28" i="16" s="1"/>
  <c r="BX28" i="16" s="1"/>
  <c r="Z28" i="16"/>
  <c r="BG28" i="16" s="1"/>
  <c r="CN28" i="16" s="1"/>
  <c r="S28" i="16"/>
  <c r="AZ28" i="16" s="1"/>
  <c r="CG28" i="16" s="1"/>
  <c r="H28" i="16"/>
  <c r="AO28" i="16" s="1"/>
  <c r="BV28" i="16" s="1"/>
  <c r="X28" i="16"/>
  <c r="BE28" i="16" s="1"/>
  <c r="CL28" i="16" s="1"/>
  <c r="BA27" i="16"/>
  <c r="AY27" i="16"/>
  <c r="R31" i="16"/>
  <c r="R43" i="16" s="1"/>
  <c r="R47" i="16" s="1"/>
  <c r="AZ27" i="16"/>
  <c r="S31" i="16"/>
  <c r="AL27" i="16"/>
  <c r="BG27" i="16"/>
  <c r="Z31" i="16"/>
  <c r="Z43" i="16" s="1"/>
  <c r="Z47" i="16" s="1"/>
  <c r="AO27" i="16"/>
  <c r="H31" i="16"/>
  <c r="H43" i="16" s="1"/>
  <c r="H47" i="16" s="1"/>
  <c r="K28" i="16"/>
  <c r="AR28" i="16" s="1"/>
  <c r="BY28" i="16" s="1"/>
  <c r="E28" i="16"/>
  <c r="AL28" i="16" s="1"/>
  <c r="BS28" i="16" s="1"/>
  <c r="M28" i="16"/>
  <c r="AT28" i="16" s="1"/>
  <c r="CA28" i="16" s="1"/>
  <c r="N28" i="16"/>
  <c r="AU28" i="16" s="1"/>
  <c r="CB28" i="16" s="1"/>
  <c r="G28" i="16"/>
  <c r="AN28" i="16" s="1"/>
  <c r="BU28" i="16" s="1"/>
  <c r="W28" i="16"/>
  <c r="BD28" i="16" s="1"/>
  <c r="CK28" i="16" s="1"/>
  <c r="CJ27" i="16"/>
  <c r="AK27" i="16"/>
  <c r="D31" i="16"/>
  <c r="D43" i="16" s="1"/>
  <c r="D47" i="16" s="1"/>
  <c r="BF27" i="16"/>
  <c r="BH27" i="16"/>
  <c r="AA31" i="16"/>
  <c r="AA43" i="16" s="1"/>
  <c r="AA47" i="16" s="1"/>
  <c r="AS27" i="16"/>
  <c r="L31" i="16"/>
  <c r="L43" i="16" s="1"/>
  <c r="L47" i="16" s="1"/>
  <c r="AQ27" i="16"/>
  <c r="J31" i="16"/>
  <c r="AR27" i="16"/>
  <c r="Y31" i="16" l="1"/>
  <c r="Y43" i="16" s="1"/>
  <c r="Y47" i="16" s="1"/>
  <c r="T31" i="16"/>
  <c r="T43" i="16" s="1"/>
  <c r="T47" i="16" s="1"/>
  <c r="X31" i="16"/>
  <c r="F31" i="16"/>
  <c r="F43" i="16" s="1"/>
  <c r="F47" i="16" s="1"/>
  <c r="E31" i="16"/>
  <c r="E43" i="16" s="1"/>
  <c r="E47" i="16" s="1"/>
  <c r="BY27" i="16"/>
  <c r="BH31" i="16"/>
  <c r="CO31" i="16" s="1"/>
  <c r="AA48" i="16"/>
  <c r="CM27" i="16"/>
  <c r="BG31" i="16"/>
  <c r="CN31" i="16" s="1"/>
  <c r="Z48" i="16"/>
  <c r="BS27" i="16"/>
  <c r="P43" i="16"/>
  <c r="P47" i="16" s="1"/>
  <c r="M31" i="16"/>
  <c r="X43" i="16"/>
  <c r="X47" i="16" s="1"/>
  <c r="CK27" i="16"/>
  <c r="G31" i="16"/>
  <c r="Q31" i="16"/>
  <c r="CB27" i="16"/>
  <c r="AQ31" i="16"/>
  <c r="BX31" i="16" s="1"/>
  <c r="J48" i="16"/>
  <c r="AO31" i="16"/>
  <c r="BV31" i="16" s="1"/>
  <c r="H48" i="16"/>
  <c r="CN27" i="16"/>
  <c r="BG41" i="16"/>
  <c r="AZ31" i="16"/>
  <c r="CG31" i="16" s="1"/>
  <c r="S48" i="16"/>
  <c r="AY31" i="16"/>
  <c r="CF31" i="16" s="1"/>
  <c r="R48" i="16"/>
  <c r="CH27" i="16"/>
  <c r="AW31" i="16"/>
  <c r="CD31" i="16" s="1"/>
  <c r="P48" i="16"/>
  <c r="CA27" i="16"/>
  <c r="BC28" i="16"/>
  <c r="V31" i="16"/>
  <c r="CL27" i="16"/>
  <c r="G43" i="16"/>
  <c r="G47" i="16" s="1"/>
  <c r="Q43" i="16"/>
  <c r="Q47" i="16" s="1"/>
  <c r="CC27" i="16"/>
  <c r="BX27" i="16"/>
  <c r="AS31" i="16"/>
  <c r="BZ31" i="16" s="1"/>
  <c r="BZ41" i="16" s="1"/>
  <c r="L48" i="16"/>
  <c r="CO27" i="16"/>
  <c r="BH41" i="16"/>
  <c r="K31" i="16"/>
  <c r="J43" i="16"/>
  <c r="J47" i="16" s="1"/>
  <c r="BZ27" i="16"/>
  <c r="BF31" i="16"/>
  <c r="CM31" i="16" s="1"/>
  <c r="CM41" i="16" s="1"/>
  <c r="Y48" i="16"/>
  <c r="AK31" i="16"/>
  <c r="BR31" i="16" s="1"/>
  <c r="D48" i="16"/>
  <c r="BV27" i="16"/>
  <c r="AO41" i="16"/>
  <c r="S43" i="16"/>
  <c r="S47" i="16" s="1"/>
  <c r="CF27" i="16"/>
  <c r="CD27" i="16"/>
  <c r="BT27" i="16"/>
  <c r="U31" i="16"/>
  <c r="U43" i="16" s="1"/>
  <c r="U47" i="16" s="1"/>
  <c r="BU27" i="16"/>
  <c r="CE27" i="16"/>
  <c r="N31" i="16"/>
  <c r="I31" i="16"/>
  <c r="BR27" i="16"/>
  <c r="AK41" i="16"/>
  <c r="AL31" i="16"/>
  <c r="BS31" i="16" s="1"/>
  <c r="E48" i="16"/>
  <c r="CG27" i="16"/>
  <c r="AZ41" i="16"/>
  <c r="BA31" i="16"/>
  <c r="CH31" i="16" s="1"/>
  <c r="CH41" i="16" s="1"/>
  <c r="T48" i="16"/>
  <c r="M43" i="16"/>
  <c r="M47" i="16" s="1"/>
  <c r="BE31" i="16"/>
  <c r="CL31" i="16" s="1"/>
  <c r="CL41" i="16" s="1"/>
  <c r="X48" i="16"/>
  <c r="W31" i="16"/>
  <c r="W43" i="16" s="1"/>
  <c r="W47" i="16" s="1"/>
  <c r="CI27" i="16"/>
  <c r="O31" i="16"/>
  <c r="N43" i="16"/>
  <c r="N47" i="16" s="1"/>
  <c r="BW27" i="16"/>
  <c r="AY41" i="16" l="1"/>
  <c r="BS41" i="16"/>
  <c r="AS41" i="16"/>
  <c r="AQ41" i="16"/>
  <c r="AM31" i="16"/>
  <c r="F48" i="16"/>
  <c r="AW41" i="16"/>
  <c r="AV31" i="16"/>
  <c r="O48" i="16"/>
  <c r="AU31" i="16"/>
  <c r="N48" i="16"/>
  <c r="AR31" i="16"/>
  <c r="K48" i="16"/>
  <c r="K43" i="16"/>
  <c r="K47" i="16" s="1"/>
  <c r="BA41" i="16"/>
  <c r="AN31" i="16"/>
  <c r="G48" i="16"/>
  <c r="AT31" i="16"/>
  <c r="M48" i="16"/>
  <c r="BB31" i="16"/>
  <c r="U48" i="16"/>
  <c r="BE41" i="16"/>
  <c r="BC31" i="16"/>
  <c r="CJ31" i="16" s="1"/>
  <c r="V48" i="16"/>
  <c r="CG41" i="16"/>
  <c r="BV41" i="16"/>
  <c r="CN41" i="16"/>
  <c r="CO41" i="16"/>
  <c r="CY23" i="16"/>
  <c r="CY24" i="16" s="1"/>
  <c r="BR41" i="16"/>
  <c r="V43" i="16"/>
  <c r="V47" i="16" s="1"/>
  <c r="O43" i="16"/>
  <c r="O47" i="16" s="1"/>
  <c r="AL41" i="16"/>
  <c r="BF41" i="16"/>
  <c r="BD31" i="16"/>
  <c r="W48" i="16"/>
  <c r="AP31" i="16"/>
  <c r="I48" i="16"/>
  <c r="I43" i="16"/>
  <c r="I47" i="16" s="1"/>
  <c r="CJ28" i="16"/>
  <c r="CD41" i="16"/>
  <c r="CF41" i="16"/>
  <c r="BX41" i="16"/>
  <c r="AX31" i="16"/>
  <c r="Q48" i="16"/>
  <c r="BC41" i="16" l="1"/>
  <c r="BT31" i="16"/>
  <c r="AM41" i="16"/>
  <c r="CJ41" i="16"/>
  <c r="CE31" i="16"/>
  <c r="CE41" i="16" s="1"/>
  <c r="AX41" i="16"/>
  <c r="BW31" i="16"/>
  <c r="BW41" i="16" s="1"/>
  <c r="AP41" i="16"/>
  <c r="CA31" i="16"/>
  <c r="CA41" i="16" s="1"/>
  <c r="AT41" i="16"/>
  <c r="CI31" i="16"/>
  <c r="CI41" i="16" s="1"/>
  <c r="BB41" i="16"/>
  <c r="CB31" i="16"/>
  <c r="CB41" i="16" s="1"/>
  <c r="AU41" i="16"/>
  <c r="CK31" i="16"/>
  <c r="CK41" i="16" s="1"/>
  <c r="BD41" i="16"/>
  <c r="BU31" i="16"/>
  <c r="BU41" i="16" s="1"/>
  <c r="AN41" i="16"/>
  <c r="BY31" i="16"/>
  <c r="BY41" i="16" s="1"/>
  <c r="AR41" i="16"/>
  <c r="CC31" i="16"/>
  <c r="CC41" i="16" s="1"/>
  <c r="AV41" i="16"/>
  <c r="AK43" i="16" l="1" a="1"/>
  <c r="BG43" i="16" s="1"/>
  <c r="BH43" i="16" l="1"/>
  <c r="AX43" i="16"/>
  <c r="AU43" i="16"/>
  <c r="AM43" i="16"/>
  <c r="BE43" i="16"/>
  <c r="AN43" i="16"/>
  <c r="AW43" i="16"/>
  <c r="AP43" i="16"/>
  <c r="BD43" i="16"/>
  <c r="AZ43" i="16"/>
  <c r="AK43" i="16"/>
  <c r="BB43" i="16"/>
  <c r="BC43" i="16"/>
  <c r="AS43" i="16"/>
  <c r="BF43" i="16"/>
  <c r="BA43" i="16"/>
  <c r="AR43" i="16"/>
  <c r="AQ43" i="16"/>
  <c r="AL43" i="16"/>
  <c r="AV43" i="16"/>
  <c r="AY43" i="16"/>
  <c r="AT43" i="16"/>
  <c r="AO43" i="16"/>
  <c r="BJ43" i="16"/>
  <c r="X30" i="1" l="1"/>
  <c r="BE30" i="1" s="1"/>
  <c r="CL30" i="1" s="1"/>
  <c r="T30" i="1"/>
  <c r="BA30" i="1" s="1"/>
  <c r="CH30" i="1" s="1"/>
  <c r="P30" i="1"/>
  <c r="AW30" i="1" s="1"/>
  <c r="CD30" i="1" s="1"/>
  <c r="L30" i="1"/>
  <c r="AS30" i="1" s="1"/>
  <c r="BZ30" i="1" s="1"/>
  <c r="H30" i="1"/>
  <c r="AO30" i="1" s="1"/>
  <c r="BV30" i="1" s="1"/>
  <c r="D30" i="1"/>
  <c r="AK30" i="1" s="1"/>
  <c r="BR30" i="1" s="1"/>
  <c r="AA30" i="1"/>
  <c r="BH30" i="1" s="1"/>
  <c r="CO30" i="1" s="1"/>
  <c r="W30" i="1"/>
  <c r="BD30" i="1" s="1"/>
  <c r="CK30" i="1" s="1"/>
  <c r="S30" i="1"/>
  <c r="AZ30" i="1" s="1"/>
  <c r="CG30" i="1" s="1"/>
  <c r="O30" i="1"/>
  <c r="AV30" i="1" s="1"/>
  <c r="CC30" i="1" s="1"/>
  <c r="K30" i="1"/>
  <c r="AR30" i="1" s="1"/>
  <c r="BY30" i="1" s="1"/>
  <c r="G30" i="1"/>
  <c r="AN30" i="1" s="1"/>
  <c r="BU30" i="1" s="1"/>
  <c r="Z30" i="1"/>
  <c r="BG30" i="1" s="1"/>
  <c r="CN30" i="1" s="1"/>
  <c r="V30" i="1"/>
  <c r="BC30" i="1" s="1"/>
  <c r="CJ30" i="1" s="1"/>
  <c r="R30" i="1"/>
  <c r="AY30" i="1" s="1"/>
  <c r="CF30" i="1" s="1"/>
  <c r="N30" i="1"/>
  <c r="AU30" i="1" s="1"/>
  <c r="CB30" i="1" s="1"/>
  <c r="J30" i="1"/>
  <c r="AQ30" i="1" s="1"/>
  <c r="BX30" i="1" s="1"/>
  <c r="F30" i="1"/>
  <c r="AM30" i="1" s="1"/>
  <c r="BT30" i="1" s="1"/>
  <c r="Q30" i="1"/>
  <c r="AX30" i="1" s="1"/>
  <c r="CE30" i="1" s="1"/>
  <c r="M30" i="1"/>
  <c r="AT30" i="1" s="1"/>
  <c r="CA30" i="1" s="1"/>
  <c r="Y30" i="1"/>
  <c r="BF30" i="1" s="1"/>
  <c r="CM30" i="1" s="1"/>
  <c r="I30" i="1"/>
  <c r="AP30" i="1" s="1"/>
  <c r="BW30" i="1" s="1"/>
  <c r="U30" i="1"/>
  <c r="BB30" i="1" s="1"/>
  <c r="CI30" i="1" s="1"/>
  <c r="E30" i="1"/>
  <c r="AL30" i="1" s="1"/>
  <c r="BS30" i="1" s="1"/>
  <c r="X30" i="5"/>
  <c r="BE30" i="5" s="1"/>
  <c r="CL30" i="5" s="1"/>
  <c r="T30" i="5"/>
  <c r="BA30" i="5" s="1"/>
  <c r="CH30" i="5" s="1"/>
  <c r="P30" i="5"/>
  <c r="AW30" i="5" s="1"/>
  <c r="CD30" i="5" s="1"/>
  <c r="L30" i="5"/>
  <c r="AS30" i="5" s="1"/>
  <c r="BZ30" i="5" s="1"/>
  <c r="H30" i="5"/>
  <c r="AO30" i="5" s="1"/>
  <c r="BV30" i="5" s="1"/>
  <c r="D30" i="5"/>
  <c r="AK30" i="5" s="1"/>
  <c r="BR30" i="5" s="1"/>
  <c r="AA30" i="5"/>
  <c r="BH30" i="5" s="1"/>
  <c r="CO30" i="5" s="1"/>
  <c r="W30" i="5"/>
  <c r="BD30" i="5" s="1"/>
  <c r="CK30" i="5" s="1"/>
  <c r="S30" i="5"/>
  <c r="AZ30" i="5" s="1"/>
  <c r="CG30" i="5" s="1"/>
  <c r="O30" i="5"/>
  <c r="AV30" i="5" s="1"/>
  <c r="CC30" i="5" s="1"/>
  <c r="K30" i="5"/>
  <c r="AR30" i="5" s="1"/>
  <c r="BY30" i="5" s="1"/>
  <c r="G30" i="5"/>
  <c r="AN30" i="5" s="1"/>
  <c r="BU30" i="5" s="1"/>
  <c r="Z30" i="5"/>
  <c r="BG30" i="5" s="1"/>
  <c r="CN30" i="5" s="1"/>
  <c r="V30" i="5"/>
  <c r="BC30" i="5" s="1"/>
  <c r="CJ30" i="5" s="1"/>
  <c r="R30" i="5"/>
  <c r="AY30" i="5" s="1"/>
  <c r="CF30" i="5" s="1"/>
  <c r="N30" i="5"/>
  <c r="AU30" i="5" s="1"/>
  <c r="CB30" i="5" s="1"/>
  <c r="J30" i="5"/>
  <c r="AQ30" i="5" s="1"/>
  <c r="BX30" i="5" s="1"/>
  <c r="F30" i="5"/>
  <c r="AM30" i="5" s="1"/>
  <c r="BT30" i="5" s="1"/>
  <c r="Q30" i="5"/>
  <c r="AX30" i="5" s="1"/>
  <c r="CE30" i="5" s="1"/>
  <c r="M30" i="5"/>
  <c r="AT30" i="5" s="1"/>
  <c r="CA30" i="5" s="1"/>
  <c r="Y30" i="5"/>
  <c r="BF30" i="5" s="1"/>
  <c r="CM30" i="5" s="1"/>
  <c r="I30" i="5"/>
  <c r="AP30" i="5" s="1"/>
  <c r="BW30" i="5" s="1"/>
  <c r="U30" i="5"/>
  <c r="BB30" i="5" s="1"/>
  <c r="CI30" i="5" s="1"/>
  <c r="E30" i="5"/>
  <c r="AL30" i="5" s="1"/>
  <c r="BS30" i="5" s="1"/>
  <c r="AA27" i="5"/>
  <c r="X30" i="4"/>
  <c r="BE30" i="4" s="1"/>
  <c r="CL30" i="4" s="1"/>
  <c r="T30" i="4"/>
  <c r="BA30" i="4" s="1"/>
  <c r="CH30" i="4" s="1"/>
  <c r="P30" i="4"/>
  <c r="AW30" i="4" s="1"/>
  <c r="CD30" i="4" s="1"/>
  <c r="L30" i="4"/>
  <c r="AS30" i="4" s="1"/>
  <c r="BZ30" i="4" s="1"/>
  <c r="H30" i="4"/>
  <c r="AO30" i="4" s="1"/>
  <c r="BV30" i="4" s="1"/>
  <c r="D30" i="4"/>
  <c r="AK30" i="4" s="1"/>
  <c r="BR30" i="4" s="1"/>
  <c r="AA30" i="4"/>
  <c r="BH30" i="4" s="1"/>
  <c r="CO30" i="4" s="1"/>
  <c r="W30" i="4"/>
  <c r="BD30" i="4" s="1"/>
  <c r="CK30" i="4" s="1"/>
  <c r="S30" i="4"/>
  <c r="AZ30" i="4" s="1"/>
  <c r="CG30" i="4" s="1"/>
  <c r="O30" i="4"/>
  <c r="AV30" i="4" s="1"/>
  <c r="CC30" i="4" s="1"/>
  <c r="K30" i="4"/>
  <c r="AR30" i="4" s="1"/>
  <c r="BY30" i="4" s="1"/>
  <c r="G30" i="4"/>
  <c r="AN30" i="4" s="1"/>
  <c r="BU30" i="4" s="1"/>
  <c r="Z30" i="4"/>
  <c r="BG30" i="4" s="1"/>
  <c r="CN30" i="4" s="1"/>
  <c r="V30" i="4"/>
  <c r="BC30" i="4" s="1"/>
  <c r="CJ30" i="4" s="1"/>
  <c r="R30" i="4"/>
  <c r="AY30" i="4" s="1"/>
  <c r="CF30" i="4" s="1"/>
  <c r="N30" i="4"/>
  <c r="AU30" i="4" s="1"/>
  <c r="CB30" i="4" s="1"/>
  <c r="J30" i="4"/>
  <c r="AQ30" i="4" s="1"/>
  <c r="BX30" i="4" s="1"/>
  <c r="F30" i="4"/>
  <c r="AM30" i="4" s="1"/>
  <c r="BT30" i="4" s="1"/>
  <c r="Q30" i="4"/>
  <c r="AX30" i="4" s="1"/>
  <c r="CE30" i="4" s="1"/>
  <c r="M30" i="4"/>
  <c r="AT30" i="4" s="1"/>
  <c r="CA30" i="4" s="1"/>
  <c r="Y30" i="4"/>
  <c r="BF30" i="4" s="1"/>
  <c r="CM30" i="4" s="1"/>
  <c r="I30" i="4"/>
  <c r="AP30" i="4" s="1"/>
  <c r="BW30" i="4" s="1"/>
  <c r="U30" i="4"/>
  <c r="BB30" i="4" s="1"/>
  <c r="CI30" i="4" s="1"/>
  <c r="E30" i="4"/>
  <c r="AL30" i="4" s="1"/>
  <c r="BS30" i="4" s="1"/>
  <c r="O27" i="4"/>
  <c r="X30" i="3"/>
  <c r="BE30" i="3" s="1"/>
  <c r="CL30" i="3" s="1"/>
  <c r="T30" i="3"/>
  <c r="BA30" i="3" s="1"/>
  <c r="CH30" i="3" s="1"/>
  <c r="P30" i="3"/>
  <c r="AW30" i="3" s="1"/>
  <c r="CD30" i="3" s="1"/>
  <c r="L30" i="3"/>
  <c r="AS30" i="3" s="1"/>
  <c r="BZ30" i="3" s="1"/>
  <c r="H30" i="3"/>
  <c r="AO30" i="3" s="1"/>
  <c r="BV30" i="3" s="1"/>
  <c r="D30" i="3"/>
  <c r="AK30" i="3" s="1"/>
  <c r="BR30" i="3" s="1"/>
  <c r="AA30" i="3"/>
  <c r="BH30" i="3" s="1"/>
  <c r="CO30" i="3" s="1"/>
  <c r="W30" i="3"/>
  <c r="BD30" i="3" s="1"/>
  <c r="CK30" i="3" s="1"/>
  <c r="S30" i="3"/>
  <c r="AZ30" i="3" s="1"/>
  <c r="CG30" i="3" s="1"/>
  <c r="O30" i="3"/>
  <c r="AV30" i="3" s="1"/>
  <c r="CC30" i="3" s="1"/>
  <c r="K30" i="3"/>
  <c r="AR30" i="3" s="1"/>
  <c r="BY30" i="3" s="1"/>
  <c r="G30" i="3"/>
  <c r="AN30" i="3" s="1"/>
  <c r="BU30" i="3" s="1"/>
  <c r="Z30" i="3"/>
  <c r="BG30" i="3" s="1"/>
  <c r="CN30" i="3" s="1"/>
  <c r="V30" i="3"/>
  <c r="BC30" i="3" s="1"/>
  <c r="CJ30" i="3" s="1"/>
  <c r="R30" i="3"/>
  <c r="AY30" i="3" s="1"/>
  <c r="CF30" i="3" s="1"/>
  <c r="N30" i="3"/>
  <c r="AU30" i="3" s="1"/>
  <c r="CB30" i="3" s="1"/>
  <c r="J30" i="3"/>
  <c r="AQ30" i="3" s="1"/>
  <c r="BX30" i="3" s="1"/>
  <c r="F30" i="3"/>
  <c r="AM30" i="3" s="1"/>
  <c r="BT30" i="3" s="1"/>
  <c r="Q30" i="3"/>
  <c r="AX30" i="3" s="1"/>
  <c r="CE30" i="3" s="1"/>
  <c r="M30" i="3"/>
  <c r="AT30" i="3" s="1"/>
  <c r="CA30" i="3" s="1"/>
  <c r="Y30" i="3"/>
  <c r="BF30" i="3" s="1"/>
  <c r="CM30" i="3" s="1"/>
  <c r="I30" i="3"/>
  <c r="AP30" i="3" s="1"/>
  <c r="BW30" i="3" s="1"/>
  <c r="U30" i="3"/>
  <c r="BB30" i="3" s="1"/>
  <c r="CI30" i="3" s="1"/>
  <c r="E30" i="3"/>
  <c r="AL30" i="3" s="1"/>
  <c r="BS30" i="3" s="1"/>
  <c r="AA27" i="3"/>
  <c r="BH27" i="3" l="1"/>
  <c r="BH27" i="5"/>
  <c r="AV27" i="4"/>
  <c r="H27" i="1"/>
  <c r="T27" i="1"/>
  <c r="F27" i="1"/>
  <c r="I27" i="1"/>
  <c r="Y27" i="1"/>
  <c r="S27" i="1"/>
  <c r="K27" i="5"/>
  <c r="P27" i="5"/>
  <c r="D27" i="4"/>
  <c r="Q27" i="4"/>
  <c r="W27" i="5"/>
  <c r="H27" i="5"/>
  <c r="G27" i="4"/>
  <c r="M27" i="5"/>
  <c r="F27" i="4"/>
  <c r="X27" i="5"/>
  <c r="W27" i="4"/>
  <c r="Q27" i="3"/>
  <c r="I27" i="5"/>
  <c r="N27" i="3"/>
  <c r="L27" i="5"/>
  <c r="S27" i="3"/>
  <c r="T27" i="3"/>
  <c r="D27" i="3"/>
  <c r="L27" i="1"/>
  <c r="J27" i="1"/>
  <c r="N27" i="1"/>
  <c r="M27" i="1"/>
  <c r="G27" i="1"/>
  <c r="W27" i="1"/>
  <c r="Q27" i="5"/>
  <c r="U27" i="4"/>
  <c r="X27" i="4"/>
  <c r="V27" i="4"/>
  <c r="Y27" i="5"/>
  <c r="S27" i="4"/>
  <c r="N27" i="4"/>
  <c r="F27" i="5"/>
  <c r="H27" i="4"/>
  <c r="J27" i="4"/>
  <c r="M27" i="4"/>
  <c r="V27" i="3"/>
  <c r="W27" i="3"/>
  <c r="J27" i="3"/>
  <c r="U27" i="3"/>
  <c r="E27" i="3"/>
  <c r="Y27" i="3"/>
  <c r="P27" i="1"/>
  <c r="R27" i="1"/>
  <c r="V27" i="1"/>
  <c r="Q27" i="1"/>
  <c r="K27" i="1"/>
  <c r="AA27" i="1"/>
  <c r="V27" i="5"/>
  <c r="E27" i="4"/>
  <c r="AA27" i="4"/>
  <c r="R27" i="4"/>
  <c r="E27" i="5"/>
  <c r="I27" i="4"/>
  <c r="L27" i="4"/>
  <c r="D27" i="5"/>
  <c r="S27" i="5"/>
  <c r="U27" i="5"/>
  <c r="G27" i="5"/>
  <c r="R27" i="3"/>
  <c r="G27" i="3"/>
  <c r="L27" i="3"/>
  <c r="Z27" i="3"/>
  <c r="H27" i="3"/>
  <c r="I27" i="3"/>
  <c r="X27" i="1"/>
  <c r="D27" i="1"/>
  <c r="Z27" i="1"/>
  <c r="E27" i="1"/>
  <c r="U27" i="1"/>
  <c r="O27" i="1"/>
  <c r="R27" i="5"/>
  <c r="Z27" i="4"/>
  <c r="K27" i="4"/>
  <c r="P27" i="4"/>
  <c r="J27" i="5"/>
  <c r="T27" i="4"/>
  <c r="O27" i="5"/>
  <c r="Y27" i="4"/>
  <c r="N27" i="5"/>
  <c r="T27" i="5"/>
  <c r="K27" i="3"/>
  <c r="P27" i="3"/>
  <c r="M27" i="3"/>
  <c r="Z27" i="5"/>
  <c r="X27" i="3"/>
  <c r="O27" i="3"/>
  <c r="F27" i="3"/>
  <c r="M28" i="3"/>
  <c r="AT28" i="3" s="1"/>
  <c r="CA28" i="3" s="1"/>
  <c r="U28" i="5"/>
  <c r="BB28" i="5" s="1"/>
  <c r="CI28" i="5" s="1"/>
  <c r="U28" i="1"/>
  <c r="BB28" i="1" s="1"/>
  <c r="CI28" i="1" s="1"/>
  <c r="U28" i="4"/>
  <c r="BB28" i="4" s="1"/>
  <c r="CI28" i="4" s="1"/>
  <c r="BE27" i="3" l="1"/>
  <c r="AR27" i="3"/>
  <c r="AV27" i="5"/>
  <c r="AR27" i="4"/>
  <c r="BB27" i="1"/>
  <c r="CI27" i="1" s="1"/>
  <c r="U31" i="1"/>
  <c r="BE27" i="1"/>
  <c r="AS27" i="3"/>
  <c r="BB27" i="5"/>
  <c r="U31" i="5"/>
  <c r="BB31" i="5" s="1"/>
  <c r="CI31" i="5" s="1"/>
  <c r="AP27" i="4"/>
  <c r="AL27" i="4"/>
  <c r="AX27" i="1"/>
  <c r="BF27" i="3"/>
  <c r="BD27" i="3"/>
  <c r="AO27" i="4"/>
  <c r="BF27" i="5"/>
  <c r="AX27" i="5"/>
  <c r="AU27" i="1"/>
  <c r="BA27" i="3"/>
  <c r="AP27" i="5"/>
  <c r="AM27" i="4"/>
  <c r="BD27" i="5"/>
  <c r="AR27" i="5"/>
  <c r="AM27" i="1"/>
  <c r="CO27" i="5"/>
  <c r="BG27" i="5"/>
  <c r="BA27" i="5"/>
  <c r="BA27" i="4"/>
  <c r="BG27" i="4"/>
  <c r="AL27" i="1"/>
  <c r="AP27" i="3"/>
  <c r="AN27" i="3"/>
  <c r="AZ27" i="5"/>
  <c r="AL27" i="5"/>
  <c r="BC27" i="5"/>
  <c r="BC27" i="1"/>
  <c r="AL27" i="3"/>
  <c r="BC27" i="3"/>
  <c r="AM27" i="5"/>
  <c r="BC27" i="4"/>
  <c r="BD27" i="1"/>
  <c r="AQ27" i="1"/>
  <c r="AZ27" i="3"/>
  <c r="AX27" i="3"/>
  <c r="AT27" i="5"/>
  <c r="AX27" i="4"/>
  <c r="AZ27" i="1"/>
  <c r="BA27" i="1"/>
  <c r="CC27" i="4"/>
  <c r="AM27" i="3"/>
  <c r="AT27" i="3"/>
  <c r="M31" i="3"/>
  <c r="M43" i="3" s="1"/>
  <c r="M47" i="3" s="1"/>
  <c r="AU27" i="5"/>
  <c r="AQ27" i="5"/>
  <c r="AY27" i="5"/>
  <c r="BG27" i="1"/>
  <c r="AO27" i="3"/>
  <c r="AY27" i="3"/>
  <c r="AK27" i="5"/>
  <c r="AY27" i="4"/>
  <c r="BH27" i="1"/>
  <c r="AY27" i="1"/>
  <c r="BB27" i="3"/>
  <c r="AT27" i="4"/>
  <c r="AU27" i="4"/>
  <c r="BE27" i="4"/>
  <c r="AN27" i="1"/>
  <c r="AS27" i="1"/>
  <c r="AS27" i="5"/>
  <c r="BD27" i="4"/>
  <c r="AN27" i="4"/>
  <c r="AK27" i="4"/>
  <c r="BF27" i="1"/>
  <c r="AO27" i="1"/>
  <c r="AV27" i="3"/>
  <c r="AW27" i="3"/>
  <c r="BF27" i="4"/>
  <c r="AW27" i="4"/>
  <c r="AV27" i="1"/>
  <c r="AK27" i="1"/>
  <c r="BG27" i="3"/>
  <c r="AN27" i="5"/>
  <c r="AS27" i="4"/>
  <c r="BH27" i="4"/>
  <c r="AR27" i="1"/>
  <c r="AW27" i="1"/>
  <c r="AQ27" i="3"/>
  <c r="AQ27" i="4"/>
  <c r="AZ27" i="4"/>
  <c r="BB27" i="4"/>
  <c r="U31" i="4"/>
  <c r="BB31" i="4" s="1"/>
  <c r="CI31" i="4" s="1"/>
  <c r="AT27" i="1"/>
  <c r="AK27" i="3"/>
  <c r="AU27" i="3"/>
  <c r="BE27" i="5"/>
  <c r="AO27" i="5"/>
  <c r="AW27" i="5"/>
  <c r="AP27" i="1"/>
  <c r="CO27" i="3"/>
  <c r="N28" i="1"/>
  <c r="AU28" i="1" s="1"/>
  <c r="CB28" i="1" s="1"/>
  <c r="G28" i="1"/>
  <c r="AN28" i="1" s="1"/>
  <c r="BU28" i="1" s="1"/>
  <c r="H28" i="1"/>
  <c r="AO28" i="1" s="1"/>
  <c r="BV28" i="1" s="1"/>
  <c r="Z28" i="1"/>
  <c r="BG28" i="1" s="1"/>
  <c r="CN28" i="1" s="1"/>
  <c r="K28" i="1"/>
  <c r="AR28" i="1" s="1"/>
  <c r="BY28" i="1" s="1"/>
  <c r="I28" i="1"/>
  <c r="AP28" i="1" s="1"/>
  <c r="BW28" i="1" s="1"/>
  <c r="AA28" i="1"/>
  <c r="BH28" i="1" s="1"/>
  <c r="CO28" i="1" s="1"/>
  <c r="M28" i="1"/>
  <c r="AT28" i="1" s="1"/>
  <c r="CA28" i="1" s="1"/>
  <c r="R28" i="1"/>
  <c r="AY28" i="1" s="1"/>
  <c r="CF28" i="1" s="1"/>
  <c r="Y28" i="1"/>
  <c r="BF28" i="1" s="1"/>
  <c r="CM28" i="1" s="1"/>
  <c r="P28" i="1"/>
  <c r="AW28" i="1" s="1"/>
  <c r="CD28" i="1" s="1"/>
  <c r="D28" i="1"/>
  <c r="AK28" i="1" s="1"/>
  <c r="BR28" i="1" s="1"/>
  <c r="S28" i="1"/>
  <c r="AZ28" i="1" s="1"/>
  <c r="CG28" i="1" s="1"/>
  <c r="F28" i="1"/>
  <c r="AM28" i="1" s="1"/>
  <c r="BT28" i="1" s="1"/>
  <c r="X28" i="1"/>
  <c r="BE28" i="1" s="1"/>
  <c r="CL28" i="1" s="1"/>
  <c r="T28" i="1"/>
  <c r="BA28" i="1" s="1"/>
  <c r="CH28" i="1" s="1"/>
  <c r="W28" i="1"/>
  <c r="BD28" i="1" s="1"/>
  <c r="CK28" i="1" s="1"/>
  <c r="Q28" i="1"/>
  <c r="AX28" i="1" s="1"/>
  <c r="CE28" i="1" s="1"/>
  <c r="J28" i="5"/>
  <c r="AQ28" i="5" s="1"/>
  <c r="BX28" i="5" s="1"/>
  <c r="O28" i="5"/>
  <c r="AV28" i="5" s="1"/>
  <c r="CC28" i="5" s="1"/>
  <c r="H28" i="5"/>
  <c r="AO28" i="5" s="1"/>
  <c r="BV28" i="5" s="1"/>
  <c r="R28" i="5"/>
  <c r="AY28" i="5" s="1"/>
  <c r="CF28" i="5" s="1"/>
  <c r="T28" i="5"/>
  <c r="BA28" i="5" s="1"/>
  <c r="CH28" i="5" s="1"/>
  <c r="S28" i="5"/>
  <c r="AZ28" i="5" s="1"/>
  <c r="CG28" i="5" s="1"/>
  <c r="I28" i="5"/>
  <c r="AP28" i="5" s="1"/>
  <c r="BW28" i="5" s="1"/>
  <c r="L28" i="5"/>
  <c r="AS28" i="5" s="1"/>
  <c r="BZ28" i="5" s="1"/>
  <c r="Y28" i="5"/>
  <c r="BF28" i="5" s="1"/>
  <c r="CM28" i="5" s="1"/>
  <c r="M28" i="5"/>
  <c r="AT28" i="5" s="1"/>
  <c r="CA28" i="5" s="1"/>
  <c r="V28" i="5"/>
  <c r="BC28" i="5" s="1"/>
  <c r="CJ28" i="5" s="1"/>
  <c r="E28" i="5"/>
  <c r="AL28" i="5" s="1"/>
  <c r="BS28" i="5" s="1"/>
  <c r="F28" i="5"/>
  <c r="AM28" i="5" s="1"/>
  <c r="BT28" i="5" s="1"/>
  <c r="P28" i="5"/>
  <c r="AW28" i="5" s="1"/>
  <c r="CD28" i="5" s="1"/>
  <c r="Z28" i="5"/>
  <c r="BG28" i="5" s="1"/>
  <c r="CN28" i="5" s="1"/>
  <c r="G28" i="5"/>
  <c r="AN28" i="5" s="1"/>
  <c r="BU28" i="5" s="1"/>
  <c r="W28" i="5"/>
  <c r="BD28" i="5" s="1"/>
  <c r="CK28" i="5" s="1"/>
  <c r="N28" i="5"/>
  <c r="AU28" i="5" s="1"/>
  <c r="CB28" i="5" s="1"/>
  <c r="X28" i="5"/>
  <c r="BE28" i="5" s="1"/>
  <c r="CL28" i="5" s="1"/>
  <c r="D28" i="5"/>
  <c r="AK28" i="5" s="1"/>
  <c r="BR28" i="5" s="1"/>
  <c r="K28" i="5"/>
  <c r="AR28" i="5" s="1"/>
  <c r="BY28" i="5" s="1"/>
  <c r="AA28" i="5"/>
  <c r="Q28" i="5"/>
  <c r="AX28" i="5" s="1"/>
  <c r="CE28" i="5" s="1"/>
  <c r="I28" i="3"/>
  <c r="AP28" i="3" s="1"/>
  <c r="BW28" i="3" s="1"/>
  <c r="N28" i="3"/>
  <c r="AU28" i="3" s="1"/>
  <c r="CB28" i="3" s="1"/>
  <c r="X28" i="3"/>
  <c r="BE28" i="3" s="1"/>
  <c r="CL28" i="3" s="1"/>
  <c r="D28" i="3"/>
  <c r="AK28" i="3" s="1"/>
  <c r="BR28" i="3" s="1"/>
  <c r="K28" i="3"/>
  <c r="AR28" i="3" s="1"/>
  <c r="BY28" i="3" s="1"/>
  <c r="AA28" i="3"/>
  <c r="Q28" i="3"/>
  <c r="AX28" i="3" s="1"/>
  <c r="CE28" i="3" s="1"/>
  <c r="R28" i="3"/>
  <c r="AY28" i="3" s="1"/>
  <c r="CF28" i="3" s="1"/>
  <c r="T28" i="3"/>
  <c r="BA28" i="3" s="1"/>
  <c r="CH28" i="3" s="1"/>
  <c r="S28" i="3"/>
  <c r="AZ28" i="3" s="1"/>
  <c r="CG28" i="3" s="1"/>
  <c r="V28" i="3"/>
  <c r="BC28" i="3" s="1"/>
  <c r="CJ28" i="3" s="1"/>
  <c r="J28" i="3"/>
  <c r="AQ28" i="3" s="1"/>
  <c r="BX28" i="3" s="1"/>
  <c r="L28" i="3"/>
  <c r="AS28" i="3" s="1"/>
  <c r="BZ28" i="3" s="1"/>
  <c r="O28" i="3"/>
  <c r="AV28" i="3" s="1"/>
  <c r="CC28" i="3" s="1"/>
  <c r="E28" i="3"/>
  <c r="AL28" i="3" s="1"/>
  <c r="BS28" i="3" s="1"/>
  <c r="U28" i="3"/>
  <c r="BB28" i="3" s="1"/>
  <c r="CI28" i="3" s="1"/>
  <c r="H28" i="3"/>
  <c r="AO28" i="3" s="1"/>
  <c r="BV28" i="3" s="1"/>
  <c r="Y28" i="3"/>
  <c r="BF28" i="3" s="1"/>
  <c r="CM28" i="3" s="1"/>
  <c r="F28" i="3"/>
  <c r="AM28" i="3" s="1"/>
  <c r="BT28" i="3" s="1"/>
  <c r="P28" i="3"/>
  <c r="AW28" i="3" s="1"/>
  <c r="CD28" i="3" s="1"/>
  <c r="Z28" i="3"/>
  <c r="BG28" i="3" s="1"/>
  <c r="CN28" i="3" s="1"/>
  <c r="G28" i="3"/>
  <c r="AN28" i="3" s="1"/>
  <c r="BU28" i="3" s="1"/>
  <c r="W28" i="3"/>
  <c r="BD28" i="3" s="1"/>
  <c r="CK28" i="3" s="1"/>
  <c r="N28" i="4"/>
  <c r="AU28" i="4" s="1"/>
  <c r="CB28" i="4" s="1"/>
  <c r="R28" i="4"/>
  <c r="AY28" i="4" s="1"/>
  <c r="CF28" i="4" s="1"/>
  <c r="G28" i="4"/>
  <c r="AN28" i="4" s="1"/>
  <c r="BU28" i="4" s="1"/>
  <c r="AA28" i="4"/>
  <c r="BH28" i="4" s="1"/>
  <c r="CO28" i="4" s="1"/>
  <c r="Y28" i="4"/>
  <c r="BF28" i="4" s="1"/>
  <c r="CM28" i="4" s="1"/>
  <c r="P28" i="4"/>
  <c r="AW28" i="4" s="1"/>
  <c r="CD28" i="4" s="1"/>
  <c r="S28" i="4"/>
  <c r="AZ28" i="4" s="1"/>
  <c r="CG28" i="4" s="1"/>
  <c r="H28" i="4"/>
  <c r="AO28" i="4" s="1"/>
  <c r="BV28" i="4" s="1"/>
  <c r="Z28" i="4"/>
  <c r="BG28" i="4" s="1"/>
  <c r="CN28" i="4" s="1"/>
  <c r="K28" i="4"/>
  <c r="AR28" i="4" s="1"/>
  <c r="BY28" i="4" s="1"/>
  <c r="I28" i="4"/>
  <c r="AP28" i="4" s="1"/>
  <c r="BW28" i="4" s="1"/>
  <c r="D28" i="4"/>
  <c r="AK28" i="4" s="1"/>
  <c r="BR28" i="4" s="1"/>
  <c r="M28" i="4"/>
  <c r="AT28" i="4" s="1"/>
  <c r="CA28" i="4" s="1"/>
  <c r="F28" i="4"/>
  <c r="AM28" i="4" s="1"/>
  <c r="BT28" i="4" s="1"/>
  <c r="X28" i="4"/>
  <c r="BE28" i="4" s="1"/>
  <c r="CL28" i="4" s="1"/>
  <c r="T28" i="4"/>
  <c r="BA28" i="4" s="1"/>
  <c r="CH28" i="4" s="1"/>
  <c r="W28" i="4"/>
  <c r="BD28" i="4" s="1"/>
  <c r="CK28" i="4" s="1"/>
  <c r="Q28" i="4"/>
  <c r="AX28" i="4" s="1"/>
  <c r="CE28" i="4" s="1"/>
  <c r="V28" i="4"/>
  <c r="BC28" i="4" s="1"/>
  <c r="CJ28" i="4" s="1"/>
  <c r="J28" i="4"/>
  <c r="AQ28" i="4" s="1"/>
  <c r="BX28" i="4" s="1"/>
  <c r="L28" i="4"/>
  <c r="AS28" i="4" s="1"/>
  <c r="BZ28" i="4" s="1"/>
  <c r="O28" i="4"/>
  <c r="E28" i="4"/>
  <c r="AL28" i="4" s="1"/>
  <c r="BS28" i="4" s="1"/>
  <c r="V28" i="1"/>
  <c r="BC28" i="1" s="1"/>
  <c r="CJ28" i="1" s="1"/>
  <c r="J28" i="1"/>
  <c r="AQ28" i="1" s="1"/>
  <c r="BX28" i="1" s="1"/>
  <c r="L28" i="1"/>
  <c r="AS28" i="1" s="1"/>
  <c r="BZ28" i="1" s="1"/>
  <c r="O28" i="1"/>
  <c r="AV28" i="1" s="1"/>
  <c r="CC28" i="1" s="1"/>
  <c r="E28" i="1"/>
  <c r="AL28" i="1" s="1"/>
  <c r="BS28" i="1" s="1"/>
  <c r="BH28" i="5" l="1"/>
  <c r="AA31" i="5"/>
  <c r="BH31" i="5" s="1"/>
  <c r="CO31" i="5" s="1"/>
  <c r="BW27" i="1"/>
  <c r="X31" i="5"/>
  <c r="BE31" i="5" s="1"/>
  <c r="CL31" i="5" s="1"/>
  <c r="CB27" i="3"/>
  <c r="CG27" i="4"/>
  <c r="P31" i="1"/>
  <c r="AW31" i="1" s="1"/>
  <c r="CD31" i="1" s="1"/>
  <c r="BY27" i="1"/>
  <c r="G31" i="5"/>
  <c r="AN31" i="5" s="1"/>
  <c r="BU31" i="5" s="1"/>
  <c r="CN27" i="3"/>
  <c r="P31" i="4"/>
  <c r="AW31" i="4" s="1"/>
  <c r="CD31" i="4" s="1"/>
  <c r="CM27" i="4"/>
  <c r="H31" i="1"/>
  <c r="AO31" i="1" s="1"/>
  <c r="BV31" i="1" s="1"/>
  <c r="CM27" i="1"/>
  <c r="W31" i="4"/>
  <c r="BD31" i="4" s="1"/>
  <c r="CK31" i="4" s="1"/>
  <c r="BZ27" i="5"/>
  <c r="X31" i="4"/>
  <c r="BE31" i="4" s="1"/>
  <c r="CL31" i="4" s="1"/>
  <c r="CB27" i="4"/>
  <c r="R31" i="1"/>
  <c r="AY31" i="1" s="1"/>
  <c r="CF31" i="1" s="1"/>
  <c r="CO27" i="1"/>
  <c r="R31" i="3"/>
  <c r="BV27" i="3"/>
  <c r="J31" i="5"/>
  <c r="AQ31" i="5" s="1"/>
  <c r="BX31" i="5" s="1"/>
  <c r="CB27" i="5"/>
  <c r="Q31" i="4"/>
  <c r="AX31" i="4" s="1"/>
  <c r="CE31" i="4" s="1"/>
  <c r="CA27" i="5"/>
  <c r="J31" i="1"/>
  <c r="AQ31" i="1" s="1"/>
  <c r="BX31" i="1" s="1"/>
  <c r="CK27" i="1"/>
  <c r="V31" i="3"/>
  <c r="BS27" i="3"/>
  <c r="E31" i="5"/>
  <c r="AL31" i="5" s="1"/>
  <c r="BS31" i="5" s="1"/>
  <c r="CG27" i="5"/>
  <c r="E31" i="1"/>
  <c r="AL31" i="1" s="1"/>
  <c r="BS31" i="1" s="1"/>
  <c r="CN27" i="4"/>
  <c r="Z31" i="5"/>
  <c r="BG31" i="5" s="1"/>
  <c r="CN31" i="5" s="1"/>
  <c r="K31" i="5"/>
  <c r="AR31" i="5" s="1"/>
  <c r="BY31" i="5" s="1"/>
  <c r="CK27" i="5"/>
  <c r="T31" i="3"/>
  <c r="CB27" i="1"/>
  <c r="H31" i="4"/>
  <c r="AO31" i="4" s="1"/>
  <c r="BV31" i="4" s="1"/>
  <c r="CK27" i="3"/>
  <c r="E31" i="4"/>
  <c r="AL31" i="4" s="1"/>
  <c r="BS31" i="4" s="1"/>
  <c r="BW27" i="4"/>
  <c r="X31" i="1"/>
  <c r="BE31" i="1" s="1"/>
  <c r="CL31" i="1" s="1"/>
  <c r="O31" i="5"/>
  <c r="AV31" i="5" s="1"/>
  <c r="CC31" i="5" s="1"/>
  <c r="BY27" i="3"/>
  <c r="BH28" i="3"/>
  <c r="AA31" i="3"/>
  <c r="H31" i="5"/>
  <c r="AO31" i="5" s="1"/>
  <c r="BV31" i="5" s="1"/>
  <c r="CL27" i="5"/>
  <c r="M31" i="1"/>
  <c r="AT31" i="1" s="1"/>
  <c r="CA31" i="1" s="1"/>
  <c r="CI27" i="4"/>
  <c r="CI41" i="4" s="1"/>
  <c r="BB41" i="4"/>
  <c r="J31" i="3"/>
  <c r="CD27" i="1"/>
  <c r="AW41" i="1"/>
  <c r="L31" i="4"/>
  <c r="AS31" i="4" s="1"/>
  <c r="BZ31" i="4" s="1"/>
  <c r="BU27" i="5"/>
  <c r="AN41" i="5"/>
  <c r="O31" i="1"/>
  <c r="AV31" i="1" s="1"/>
  <c r="CC31" i="1" s="1"/>
  <c r="CD27" i="4"/>
  <c r="AW41" i="4"/>
  <c r="O31" i="3"/>
  <c r="BV27" i="1"/>
  <c r="AO41" i="1"/>
  <c r="G31" i="4"/>
  <c r="AN31" i="4" s="1"/>
  <c r="BU31" i="4" s="1"/>
  <c r="CK27" i="4"/>
  <c r="BD41" i="4"/>
  <c r="G31" i="1"/>
  <c r="AN31" i="1" s="1"/>
  <c r="BU31" i="1" s="1"/>
  <c r="CL27" i="4"/>
  <c r="BE41" i="4"/>
  <c r="U31" i="3"/>
  <c r="CF27" i="1"/>
  <c r="D31" i="5"/>
  <c r="AK31" i="5" s="1"/>
  <c r="BR31" i="5" s="1"/>
  <c r="CF27" i="3"/>
  <c r="R31" i="5"/>
  <c r="AY31" i="5" s="1"/>
  <c r="CF31" i="5" s="1"/>
  <c r="BX27" i="5"/>
  <c r="AQ41" i="5"/>
  <c r="F31" i="3"/>
  <c r="T31" i="1"/>
  <c r="BA31" i="1" s="1"/>
  <c r="CH31" i="1" s="1"/>
  <c r="S31" i="1"/>
  <c r="AZ31" i="1" s="1"/>
  <c r="CG31" i="1" s="1"/>
  <c r="CE27" i="4"/>
  <c r="AX41" i="4"/>
  <c r="S31" i="3"/>
  <c r="BX27" i="1"/>
  <c r="AQ41" i="1"/>
  <c r="F31" i="5"/>
  <c r="AM31" i="5" s="1"/>
  <c r="BT31" i="5" s="1"/>
  <c r="CJ27" i="3"/>
  <c r="V31" i="5"/>
  <c r="BC31" i="5" s="1"/>
  <c r="CJ31" i="5" s="1"/>
  <c r="BS27" i="5"/>
  <c r="AL41" i="5"/>
  <c r="I31" i="3"/>
  <c r="BS27" i="1"/>
  <c r="AL41" i="1"/>
  <c r="T31" i="5"/>
  <c r="BA31" i="5" s="1"/>
  <c r="CH31" i="5" s="1"/>
  <c r="CN27" i="5"/>
  <c r="F31" i="1"/>
  <c r="AM31" i="1" s="1"/>
  <c r="BT31" i="1" s="1"/>
  <c r="BY27" i="5"/>
  <c r="I31" i="5"/>
  <c r="AP31" i="5" s="1"/>
  <c r="BW31" i="5" s="1"/>
  <c r="CH27" i="3"/>
  <c r="Y31" i="5"/>
  <c r="BF31" i="5" s="1"/>
  <c r="CM31" i="5" s="1"/>
  <c r="BV27" i="4"/>
  <c r="Q31" i="1"/>
  <c r="AX31" i="1" s="1"/>
  <c r="CE31" i="1" s="1"/>
  <c r="BS27" i="4"/>
  <c r="AL41" i="4"/>
  <c r="U43" i="5"/>
  <c r="U47" i="5" s="1"/>
  <c r="L31" i="3"/>
  <c r="CL27" i="1"/>
  <c r="K31" i="4"/>
  <c r="AR31" i="4" s="1"/>
  <c r="BY31" i="4" s="1"/>
  <c r="CC27" i="5"/>
  <c r="AV41" i="5"/>
  <c r="P31" i="5"/>
  <c r="AW31" i="5" s="1"/>
  <c r="CD31" i="5" s="1"/>
  <c r="BV27" i="5"/>
  <c r="AO41" i="5"/>
  <c r="D31" i="3"/>
  <c r="CA27" i="1"/>
  <c r="J31" i="4"/>
  <c r="AQ31" i="4" s="1"/>
  <c r="BX31" i="4" s="1"/>
  <c r="BX27" i="3"/>
  <c r="AA31" i="4"/>
  <c r="BH31" i="4" s="1"/>
  <c r="CO31" i="4" s="1"/>
  <c r="BZ27" i="4"/>
  <c r="AS41" i="4"/>
  <c r="D31" i="1"/>
  <c r="AK31" i="1" s="1"/>
  <c r="BR31" i="1" s="1"/>
  <c r="CC27" i="1"/>
  <c r="P31" i="3"/>
  <c r="CC27" i="3"/>
  <c r="D31" i="4"/>
  <c r="AK31" i="4" s="1"/>
  <c r="BR31" i="4" s="1"/>
  <c r="BU27" i="4"/>
  <c r="AN41" i="4"/>
  <c r="L31" i="1"/>
  <c r="AS31" i="1" s="1"/>
  <c r="BZ31" i="1" s="1"/>
  <c r="BU27" i="1"/>
  <c r="AN41" i="1"/>
  <c r="M31" i="4"/>
  <c r="AT31" i="4" s="1"/>
  <c r="CA31" i="4" s="1"/>
  <c r="CI27" i="3"/>
  <c r="R31" i="4"/>
  <c r="AY31" i="4" s="1"/>
  <c r="CF31" i="4" s="1"/>
  <c r="BR27" i="5"/>
  <c r="AK41" i="5"/>
  <c r="Z31" i="1"/>
  <c r="BG31" i="1" s="1"/>
  <c r="CN31" i="1" s="1"/>
  <c r="CF27" i="5"/>
  <c r="M48" i="3"/>
  <c r="AT31" i="3"/>
  <c r="CA31" i="3" s="1"/>
  <c r="BT27" i="3"/>
  <c r="CG27" i="1"/>
  <c r="AZ41" i="1"/>
  <c r="Q31" i="3"/>
  <c r="CG27" i="3"/>
  <c r="V31" i="4"/>
  <c r="BC31" i="4" s="1"/>
  <c r="CJ31" i="4" s="1"/>
  <c r="BT27" i="5"/>
  <c r="AM41" i="5"/>
  <c r="V31" i="1"/>
  <c r="BC31" i="1" s="1"/>
  <c r="CJ31" i="1" s="1"/>
  <c r="CJ27" i="5"/>
  <c r="BC41" i="5"/>
  <c r="G31" i="3"/>
  <c r="BW27" i="3"/>
  <c r="T31" i="4"/>
  <c r="BA31" i="4" s="1"/>
  <c r="CH31" i="4" s="1"/>
  <c r="CH27" i="5"/>
  <c r="BA41" i="5"/>
  <c r="BT27" i="1"/>
  <c r="F31" i="4"/>
  <c r="AM31" i="4" s="1"/>
  <c r="BT31" i="4" s="1"/>
  <c r="BW27" i="5"/>
  <c r="AP41" i="5"/>
  <c r="Q31" i="5"/>
  <c r="AX31" i="5" s="1"/>
  <c r="CE31" i="5" s="1"/>
  <c r="CM27" i="5"/>
  <c r="Y31" i="3"/>
  <c r="Y43" i="3" s="1"/>
  <c r="Y47" i="3" s="1"/>
  <c r="CE27" i="1"/>
  <c r="AX41" i="1"/>
  <c r="BZ27" i="3"/>
  <c r="U43" i="1"/>
  <c r="U47" i="1" s="1"/>
  <c r="BB31" i="1"/>
  <c r="BY27" i="4"/>
  <c r="X31" i="3"/>
  <c r="AV28" i="4"/>
  <c r="O31" i="4"/>
  <c r="AV31" i="4" s="1"/>
  <c r="CC31" i="4" s="1"/>
  <c r="I31" i="1"/>
  <c r="AP31" i="1" s="1"/>
  <c r="BW31" i="1" s="1"/>
  <c r="BW41" i="1" s="1"/>
  <c r="CD27" i="5"/>
  <c r="AW41" i="5"/>
  <c r="N31" i="3"/>
  <c r="BR27" i="3"/>
  <c r="U43" i="4"/>
  <c r="U47" i="4" s="1"/>
  <c r="S31" i="4"/>
  <c r="AZ31" i="4" s="1"/>
  <c r="CG31" i="4" s="1"/>
  <c r="CG41" i="4" s="1"/>
  <c r="BX27" i="4"/>
  <c r="P43" i="1"/>
  <c r="P47" i="1" s="1"/>
  <c r="K31" i="1"/>
  <c r="AR31" i="1" s="1"/>
  <c r="BY31" i="1" s="1"/>
  <c r="CO27" i="4"/>
  <c r="BH41" i="4"/>
  <c r="G43" i="5"/>
  <c r="G47" i="5" s="1"/>
  <c r="Z31" i="3"/>
  <c r="Z43" i="3" s="1"/>
  <c r="Z47" i="3" s="1"/>
  <c r="BR27" i="1"/>
  <c r="P43" i="4"/>
  <c r="P47" i="4" s="1"/>
  <c r="Y31" i="4"/>
  <c r="BF31" i="4" s="1"/>
  <c r="CM31" i="4" s="1"/>
  <c r="CD27" i="3"/>
  <c r="H43" i="1"/>
  <c r="H47" i="1" s="1"/>
  <c r="Y31" i="1"/>
  <c r="BF31" i="1" s="1"/>
  <c r="CM31" i="1" s="1"/>
  <c r="CM41" i="1" s="1"/>
  <c r="BR27" i="4"/>
  <c r="AK41" i="4"/>
  <c r="W43" i="4"/>
  <c r="W47" i="4" s="1"/>
  <c r="L31" i="5"/>
  <c r="AS31" i="5" s="1"/>
  <c r="BZ31" i="5" s="1"/>
  <c r="BZ27" i="1"/>
  <c r="X43" i="4"/>
  <c r="X47" i="4" s="1"/>
  <c r="N31" i="4"/>
  <c r="AU31" i="4" s="1"/>
  <c r="CB31" i="4" s="1"/>
  <c r="CB41" i="4" s="1"/>
  <c r="CA27" i="4"/>
  <c r="R43" i="1"/>
  <c r="R47" i="1" s="1"/>
  <c r="AA31" i="1"/>
  <c r="BH31" i="1" s="1"/>
  <c r="CO31" i="1" s="1"/>
  <c r="CF27" i="4"/>
  <c r="AY41" i="4"/>
  <c r="R43" i="3"/>
  <c r="R47" i="3" s="1"/>
  <c r="H31" i="3"/>
  <c r="H43" i="3" s="1"/>
  <c r="H47" i="3" s="1"/>
  <c r="CN27" i="1"/>
  <c r="J43" i="5"/>
  <c r="J47" i="5" s="1"/>
  <c r="N31" i="5"/>
  <c r="AU31" i="5" s="1"/>
  <c r="CB31" i="5" s="1"/>
  <c r="CA27" i="3"/>
  <c r="CH27" i="1"/>
  <c r="Q43" i="4"/>
  <c r="Q47" i="4" s="1"/>
  <c r="M31" i="5"/>
  <c r="AT31" i="5" s="1"/>
  <c r="CA31" i="5" s="1"/>
  <c r="CA41" i="5" s="1"/>
  <c r="CE27" i="3"/>
  <c r="J43" i="1"/>
  <c r="J47" i="1" s="1"/>
  <c r="W31" i="1"/>
  <c r="BD31" i="1" s="1"/>
  <c r="CK31" i="1" s="1"/>
  <c r="CJ27" i="4"/>
  <c r="V43" i="3"/>
  <c r="V47" i="3" s="1"/>
  <c r="E31" i="3"/>
  <c r="CJ27" i="1"/>
  <c r="E43" i="5"/>
  <c r="E47" i="5" s="1"/>
  <c r="S31" i="5"/>
  <c r="AZ31" i="5" s="1"/>
  <c r="CG31" i="5" s="1"/>
  <c r="BU27" i="3"/>
  <c r="E43" i="1"/>
  <c r="E47" i="1" s="1"/>
  <c r="Z31" i="4"/>
  <c r="BG31" i="4" s="1"/>
  <c r="CN31" i="4" s="1"/>
  <c r="CN41" i="4" s="1"/>
  <c r="CH27" i="4"/>
  <c r="Z43" i="5"/>
  <c r="Z47" i="5" s="1"/>
  <c r="W31" i="5"/>
  <c r="BD31" i="5" s="1"/>
  <c r="CK31" i="5" s="1"/>
  <c r="CK41" i="5" s="1"/>
  <c r="BT27" i="4"/>
  <c r="T43" i="3"/>
  <c r="T47" i="3" s="1"/>
  <c r="N31" i="1"/>
  <c r="AU31" i="1" s="1"/>
  <c r="CB31" i="1" s="1"/>
  <c r="CB41" i="1" s="1"/>
  <c r="CE27" i="5"/>
  <c r="AX41" i="5"/>
  <c r="W31" i="3"/>
  <c r="CM27" i="3"/>
  <c r="E43" i="4"/>
  <c r="E47" i="4" s="1"/>
  <c r="I31" i="4"/>
  <c r="AP31" i="4" s="1"/>
  <c r="BW31" i="4" s="1"/>
  <c r="BW41" i="4" s="1"/>
  <c r="CI27" i="5"/>
  <c r="CI41" i="5" s="1"/>
  <c r="BB41" i="5"/>
  <c r="O43" i="5"/>
  <c r="O47" i="5" s="1"/>
  <c r="K31" i="3"/>
  <c r="K43" i="3" s="1"/>
  <c r="K47" i="3" s="1"/>
  <c r="CL27" i="3"/>
  <c r="T43" i="1" l="1"/>
  <c r="T47" i="1" s="1"/>
  <c r="BA41" i="1"/>
  <c r="AY41" i="1"/>
  <c r="AR41" i="4"/>
  <c r="BF41" i="5"/>
  <c r="BG41" i="5"/>
  <c r="K43" i="5"/>
  <c r="K47" i="5" s="1"/>
  <c r="AK41" i="1"/>
  <c r="H43" i="4"/>
  <c r="H47" i="4" s="1"/>
  <c r="AS41" i="1"/>
  <c r="X43" i="5"/>
  <c r="X47" i="5" s="1"/>
  <c r="AV41" i="1"/>
  <c r="CK41" i="1"/>
  <c r="BG41" i="1"/>
  <c r="CM41" i="4"/>
  <c r="BY41" i="1"/>
  <c r="X43" i="1"/>
  <c r="X47" i="1" s="1"/>
  <c r="AM41" i="4"/>
  <c r="CB41" i="5"/>
  <c r="CO41" i="1"/>
  <c r="BZ41" i="5"/>
  <c r="AM41" i="1"/>
  <c r="AT41" i="1"/>
  <c r="AO41" i="4"/>
  <c r="BE41" i="5"/>
  <c r="CG41" i="5"/>
  <c r="AQ41" i="4"/>
  <c r="BE41" i="1"/>
  <c r="AR41" i="5"/>
  <c r="AT41" i="3"/>
  <c r="AT41" i="4"/>
  <c r="AA43" i="5"/>
  <c r="AA47" i="5" s="1"/>
  <c r="CJ41" i="1"/>
  <c r="CF41" i="4"/>
  <c r="BR41" i="4"/>
  <c r="CO41" i="4"/>
  <c r="CD41" i="5"/>
  <c r="CH41" i="1"/>
  <c r="CF41" i="5"/>
  <c r="BU41" i="1"/>
  <c r="BX41" i="5"/>
  <c r="CN41" i="1"/>
  <c r="BZ41" i="1"/>
  <c r="BR41" i="1"/>
  <c r="CM41" i="5"/>
  <c r="CC41" i="1"/>
  <c r="O43" i="4"/>
  <c r="O47" i="4" s="1"/>
  <c r="CA41" i="4"/>
  <c r="BX41" i="4"/>
  <c r="CE41" i="1"/>
  <c r="BT41" i="1"/>
  <c r="BR41" i="5"/>
  <c r="S43" i="1"/>
  <c r="S47" i="1" s="1"/>
  <c r="CH41" i="4"/>
  <c r="CJ41" i="4"/>
  <c r="BW41" i="5"/>
  <c r="BU41" i="4"/>
  <c r="E48" i="3"/>
  <c r="AL31" i="3"/>
  <c r="BA41" i="4"/>
  <c r="BC41" i="1"/>
  <c r="N48" i="3"/>
  <c r="AU31" i="3"/>
  <c r="W48" i="3"/>
  <c r="BD31" i="3"/>
  <c r="I43" i="4"/>
  <c r="I47" i="4" s="1"/>
  <c r="W43" i="3"/>
  <c r="W47" i="3" s="1"/>
  <c r="N43" i="1"/>
  <c r="N47" i="1" s="1"/>
  <c r="W43" i="5"/>
  <c r="W47" i="5" s="1"/>
  <c r="CA41" i="3"/>
  <c r="CY23" i="5"/>
  <c r="CY24" i="5" s="1"/>
  <c r="CH41" i="5"/>
  <c r="I48" i="3"/>
  <c r="AP31" i="3"/>
  <c r="CJ41" i="5"/>
  <c r="BT41" i="5"/>
  <c r="S48" i="3"/>
  <c r="AZ31" i="3"/>
  <c r="CG41" i="1"/>
  <c r="AA48" i="3"/>
  <c r="BH31" i="3"/>
  <c r="CO31" i="3" s="1"/>
  <c r="CC41" i="5"/>
  <c r="AP41" i="4"/>
  <c r="AU41" i="1"/>
  <c r="BD41" i="5"/>
  <c r="CN41" i="5"/>
  <c r="BS41" i="1"/>
  <c r="BS41" i="5"/>
  <c r="V48" i="3"/>
  <c r="BC31" i="3"/>
  <c r="BX41" i="1"/>
  <c r="CE41" i="4"/>
  <c r="G48" i="3"/>
  <c r="AN31" i="3"/>
  <c r="Q48" i="3"/>
  <c r="AX31" i="3"/>
  <c r="P48" i="3"/>
  <c r="AW31" i="3"/>
  <c r="L48" i="3"/>
  <c r="AS31" i="3"/>
  <c r="T43" i="4"/>
  <c r="T47" i="4" s="1"/>
  <c r="G43" i="3"/>
  <c r="G47" i="3" s="1"/>
  <c r="V43" i="1"/>
  <c r="V47" i="1" s="1"/>
  <c r="V43" i="4"/>
  <c r="V47" i="4" s="1"/>
  <c r="Q43" i="3"/>
  <c r="Q47" i="3" s="1"/>
  <c r="U48" i="3"/>
  <c r="BB31" i="3"/>
  <c r="O48" i="3"/>
  <c r="AV31" i="3"/>
  <c r="BZ41" i="4"/>
  <c r="J48" i="3"/>
  <c r="AQ31" i="3"/>
  <c r="CA41" i="1"/>
  <c r="BV41" i="5"/>
  <c r="CO28" i="3"/>
  <c r="K43" i="4"/>
  <c r="K47" i="4" s="1"/>
  <c r="T43" i="5"/>
  <c r="T47" i="5" s="1"/>
  <c r="I43" i="3"/>
  <c r="I47" i="3" s="1"/>
  <c r="V43" i="5"/>
  <c r="V47" i="5" s="1"/>
  <c r="F43" i="5"/>
  <c r="F47" i="5" s="1"/>
  <c r="S43" i="3"/>
  <c r="S47" i="3" s="1"/>
  <c r="R48" i="3"/>
  <c r="AY31" i="3"/>
  <c r="CF41" i="1"/>
  <c r="CL41" i="4"/>
  <c r="CK41" i="4"/>
  <c r="BV41" i="1"/>
  <c r="CD41" i="4"/>
  <c r="BU41" i="5"/>
  <c r="CD41" i="1"/>
  <c r="CL41" i="5"/>
  <c r="D48" i="3"/>
  <c r="AK31" i="3"/>
  <c r="CY23" i="4"/>
  <c r="CY24" i="4" s="1"/>
  <c r="CY23" i="1"/>
  <c r="CY24" i="1" s="1"/>
  <c r="CY21" i="3"/>
  <c r="CY23" i="3"/>
  <c r="CY24" i="3" s="1"/>
  <c r="CC28" i="4"/>
  <c r="CC41" i="4" s="1"/>
  <c r="AV41" i="4"/>
  <c r="Z43" i="4"/>
  <c r="Z47" i="4" s="1"/>
  <c r="S43" i="5"/>
  <c r="S47" i="5" s="1"/>
  <c r="E43" i="3"/>
  <c r="E47" i="3" s="1"/>
  <c r="W43" i="1"/>
  <c r="W47" i="1" s="1"/>
  <c r="M43" i="5"/>
  <c r="M47" i="5" s="1"/>
  <c r="N43" i="5"/>
  <c r="N47" i="5" s="1"/>
  <c r="AA43" i="1"/>
  <c r="AA47" i="1" s="1"/>
  <c r="N43" i="4"/>
  <c r="N47" i="4" s="1"/>
  <c r="L43" i="5"/>
  <c r="L47" i="5" s="1"/>
  <c r="Y43" i="1"/>
  <c r="Y47" i="1" s="1"/>
  <c r="Y43" i="4"/>
  <c r="Y47" i="4" s="1"/>
  <c r="K43" i="1"/>
  <c r="K47" i="1" s="1"/>
  <c r="S43" i="4"/>
  <c r="S47" i="4" s="1"/>
  <c r="N43" i="3"/>
  <c r="N47" i="3" s="1"/>
  <c r="I43" i="1"/>
  <c r="I47" i="1" s="1"/>
  <c r="BY41" i="4"/>
  <c r="Q43" i="5"/>
  <c r="Q47" i="5" s="1"/>
  <c r="F43" i="4"/>
  <c r="F47" i="4" s="1"/>
  <c r="F48" i="3"/>
  <c r="AM31" i="3"/>
  <c r="Z43" i="1"/>
  <c r="Z47" i="1" s="1"/>
  <c r="R43" i="4"/>
  <c r="R47" i="4" s="1"/>
  <c r="M43" i="4"/>
  <c r="M47" i="4" s="1"/>
  <c r="L43" i="1"/>
  <c r="L47" i="1" s="1"/>
  <c r="D43" i="4"/>
  <c r="D47" i="4" s="1"/>
  <c r="P43" i="3"/>
  <c r="P47" i="3" s="1"/>
  <c r="D43" i="1"/>
  <c r="D47" i="1" s="1"/>
  <c r="AA43" i="4"/>
  <c r="AA47" i="4" s="1"/>
  <c r="J43" i="4"/>
  <c r="J47" i="4" s="1"/>
  <c r="D43" i="3"/>
  <c r="D47" i="3" s="1"/>
  <c r="P43" i="5"/>
  <c r="P47" i="5" s="1"/>
  <c r="CL41" i="1"/>
  <c r="BS41" i="4"/>
  <c r="BV41" i="4"/>
  <c r="T48" i="3"/>
  <c r="BA31" i="3"/>
  <c r="BY41" i="5"/>
  <c r="BG41" i="4"/>
  <c r="AZ41" i="5"/>
  <c r="BD41" i="1"/>
  <c r="AT41" i="5"/>
  <c r="F43" i="3"/>
  <c r="F47" i="3" s="1"/>
  <c r="R43" i="5"/>
  <c r="R47" i="5" s="1"/>
  <c r="D43" i="5"/>
  <c r="D47" i="5" s="1"/>
  <c r="U43" i="3"/>
  <c r="U47" i="3" s="1"/>
  <c r="G43" i="1"/>
  <c r="G47" i="1" s="1"/>
  <c r="G43" i="4"/>
  <c r="G47" i="4" s="1"/>
  <c r="O43" i="3"/>
  <c r="O47" i="3" s="1"/>
  <c r="O43" i="1"/>
  <c r="O47" i="1" s="1"/>
  <c r="L43" i="4"/>
  <c r="L47" i="4" s="1"/>
  <c r="J43" i="3"/>
  <c r="J47" i="3" s="1"/>
  <c r="M43" i="1"/>
  <c r="M47" i="1" s="1"/>
  <c r="H43" i="5"/>
  <c r="H47" i="5" s="1"/>
  <c r="K48" i="3"/>
  <c r="AR31" i="3"/>
  <c r="BC41" i="4"/>
  <c r="H48" i="3"/>
  <c r="AO31" i="3"/>
  <c r="Z48" i="3"/>
  <c r="BG31" i="3"/>
  <c r="X48" i="3"/>
  <c r="BE31" i="3"/>
  <c r="BB41" i="1"/>
  <c r="CI31" i="1"/>
  <c r="CI41" i="1" s="1"/>
  <c r="Y48" i="3"/>
  <c r="BF31" i="3"/>
  <c r="CE41" i="5"/>
  <c r="BT41" i="4"/>
  <c r="AY41" i="5"/>
  <c r="X43" i="3"/>
  <c r="X47" i="3" s="1"/>
  <c r="AA43" i="3"/>
  <c r="AA47" i="3" s="1"/>
  <c r="L43" i="3"/>
  <c r="L47" i="3" s="1"/>
  <c r="Q43" i="1"/>
  <c r="Q47" i="1" s="1"/>
  <c r="Y43" i="5"/>
  <c r="Y47" i="5" s="1"/>
  <c r="I43" i="5"/>
  <c r="I47" i="5" s="1"/>
  <c r="F43" i="1"/>
  <c r="F47" i="1" s="1"/>
  <c r="AU41" i="5"/>
  <c r="BH41" i="1"/>
  <c r="AU41" i="4"/>
  <c r="AS41" i="5"/>
  <c r="BF41" i="1"/>
  <c r="BF41" i="4"/>
  <c r="AR41" i="1"/>
  <c r="AZ41" i="4"/>
  <c r="AP41" i="1"/>
  <c r="CO28" i="5"/>
  <c r="CO41" i="5" s="1"/>
  <c r="BH41" i="5"/>
  <c r="BR43" i="1" l="1" a="1"/>
  <c r="CI43" i="1" s="1"/>
  <c r="BH41" i="3"/>
  <c r="AK43" i="5" a="1"/>
  <c r="AS43" i="5" s="1"/>
  <c r="AK43" i="1" a="1"/>
  <c r="AL43" i="1" s="1"/>
  <c r="AK43" i="4" a="1"/>
  <c r="AU43" i="4" s="1"/>
  <c r="BR43" i="4" a="1"/>
  <c r="BW43" i="4" s="1"/>
  <c r="AT43" i="5"/>
  <c r="BE43" i="5"/>
  <c r="AX43" i="5"/>
  <c r="BD43" i="5"/>
  <c r="AO43" i="5"/>
  <c r="AY43" i="5"/>
  <c r="BF43" i="5"/>
  <c r="BB43" i="5"/>
  <c r="BC43" i="5"/>
  <c r="AN43" i="5"/>
  <c r="AW43" i="5"/>
  <c r="AL43" i="5"/>
  <c r="AM43" i="5"/>
  <c r="BR43" i="5" a="1"/>
  <c r="CC31" i="3"/>
  <c r="CC41" i="3" s="1"/>
  <c r="AV41" i="3"/>
  <c r="CD31" i="3"/>
  <c r="CD41" i="3" s="1"/>
  <c r="AW41" i="3"/>
  <c r="CN31" i="3"/>
  <c r="CN41" i="3" s="1"/>
  <c r="BG41" i="3"/>
  <c r="CY21" i="16"/>
  <c r="CY21" i="11"/>
  <c r="CY21" i="9"/>
  <c r="CY21" i="8"/>
  <c r="CY21" i="7"/>
  <c r="CY21" i="10"/>
  <c r="CY21" i="5"/>
  <c r="CY21" i="15"/>
  <c r="CY21" i="1"/>
  <c r="CY21" i="12"/>
  <c r="CY21" i="4"/>
  <c r="CY21" i="13"/>
  <c r="CY21" i="14"/>
  <c r="BR31" i="3"/>
  <c r="BR41" i="3" s="1"/>
  <c r="AK41" i="3"/>
  <c r="CF31" i="3"/>
  <c r="CF41" i="3" s="1"/>
  <c r="AY41" i="3"/>
  <c r="BX31" i="3"/>
  <c r="BX41" i="3" s="1"/>
  <c r="AQ41" i="3"/>
  <c r="BU31" i="3"/>
  <c r="BU41" i="3" s="1"/>
  <c r="AN41" i="3"/>
  <c r="CJ31" i="3"/>
  <c r="CJ41" i="3" s="1"/>
  <c r="BC41" i="3"/>
  <c r="CG31" i="3"/>
  <c r="CG41" i="3" s="1"/>
  <c r="AZ41" i="3"/>
  <c r="BW31" i="3"/>
  <c r="BW41" i="3" s="1"/>
  <c r="AP41" i="3"/>
  <c r="CB31" i="3"/>
  <c r="CB41" i="3" s="1"/>
  <c r="AU41" i="3"/>
  <c r="BY31" i="3"/>
  <c r="BY41" i="3" s="1"/>
  <c r="AR41" i="3"/>
  <c r="CH31" i="3"/>
  <c r="CH41" i="3" s="1"/>
  <c r="BA41" i="3"/>
  <c r="BT31" i="3"/>
  <c r="BT41" i="3" s="1"/>
  <c r="AM41" i="3"/>
  <c r="CI31" i="3"/>
  <c r="CI41" i="3" s="1"/>
  <c r="BB41" i="3"/>
  <c r="BZ31" i="3"/>
  <c r="BZ41" i="3" s="1"/>
  <c r="AS41" i="3"/>
  <c r="CO41" i="3"/>
  <c r="BS31" i="3"/>
  <c r="BS41" i="3" s="1"/>
  <c r="AL41" i="3"/>
  <c r="CM31" i="3"/>
  <c r="CM41" i="3" s="1"/>
  <c r="BF41" i="3"/>
  <c r="CL31" i="3"/>
  <c r="CL41" i="3" s="1"/>
  <c r="BE41" i="3"/>
  <c r="BV31" i="3"/>
  <c r="BV41" i="3" s="1"/>
  <c r="AO41" i="3"/>
  <c r="CE31" i="3"/>
  <c r="CE41" i="3" s="1"/>
  <c r="AX41" i="3"/>
  <c r="CK31" i="3"/>
  <c r="CK41" i="3" s="1"/>
  <c r="BD41" i="3"/>
  <c r="CC43" i="1" l="1"/>
  <c r="CO43" i="1"/>
  <c r="BW43" i="1"/>
  <c r="CJ43" i="1"/>
  <c r="CD43" i="1"/>
  <c r="BT43" i="1"/>
  <c r="BY43" i="1"/>
  <c r="CN43" i="1"/>
  <c r="CE43" i="1"/>
  <c r="BZ43" i="1"/>
  <c r="BV43" i="1"/>
  <c r="CB43" i="1"/>
  <c r="BR43" i="1"/>
  <c r="BU43" i="1"/>
  <c r="CM43" i="1"/>
  <c r="AV43" i="5"/>
  <c r="AP43" i="5"/>
  <c r="AK43" i="5"/>
  <c r="BJ43" i="5" s="1"/>
  <c r="CF43" i="1"/>
  <c r="CH43" i="1"/>
  <c r="CL43" i="1"/>
  <c r="AZ43" i="5"/>
  <c r="BA43" i="5"/>
  <c r="BG43" i="5"/>
  <c r="BX43" i="1"/>
  <c r="BS43" i="1"/>
  <c r="CG43" i="1"/>
  <c r="AQ43" i="5"/>
  <c r="AU43" i="5"/>
  <c r="CA43" i="1"/>
  <c r="CK43" i="1"/>
  <c r="AR43" i="5"/>
  <c r="BH43" i="5"/>
  <c r="AQ43" i="4"/>
  <c r="BE43" i="1"/>
  <c r="AM43" i="4"/>
  <c r="AN43" i="1"/>
  <c r="AK43" i="3" a="1"/>
  <c r="AS43" i="3" s="1"/>
  <c r="BB43" i="4"/>
  <c r="AY43" i="4"/>
  <c r="AO43" i="4"/>
  <c r="AV43" i="1"/>
  <c r="AP43" i="4"/>
  <c r="AN43" i="4"/>
  <c r="BH43" i="4"/>
  <c r="AX43" i="4"/>
  <c r="AS43" i="1"/>
  <c r="BD43" i="1"/>
  <c r="AW43" i="1"/>
  <c r="BC43" i="1"/>
  <c r="BF43" i="1"/>
  <c r="AM43" i="1"/>
  <c r="BH43" i="1"/>
  <c r="AT43" i="1"/>
  <c r="AZ43" i="1"/>
  <c r="CI43" i="4"/>
  <c r="CO43" i="4"/>
  <c r="BV43" i="4"/>
  <c r="CK43" i="4"/>
  <c r="BX43" i="4"/>
  <c r="CC43" i="4"/>
  <c r="BS43" i="4"/>
  <c r="CM43" i="4"/>
  <c r="BU43" i="4"/>
  <c r="AS43" i="4"/>
  <c r="AT43" i="4"/>
  <c r="AW43" i="4"/>
  <c r="CH43" i="4"/>
  <c r="CB43" i="4"/>
  <c r="BT43" i="4"/>
  <c r="BR43" i="4"/>
  <c r="CN43" i="4"/>
  <c r="AK43" i="1"/>
  <c r="AX43" i="1"/>
  <c r="AP43" i="1"/>
  <c r="AQ43" i="1"/>
  <c r="AR43" i="1"/>
  <c r="BA43" i="1"/>
  <c r="CF43" i="4"/>
  <c r="CD43" i="4"/>
  <c r="CG43" i="4"/>
  <c r="CJ43" i="4"/>
  <c r="BB43" i="1"/>
  <c r="AU43" i="1"/>
  <c r="BG43" i="1"/>
  <c r="AY43" i="1"/>
  <c r="AO43" i="1"/>
  <c r="BF43" i="4"/>
  <c r="AK43" i="4"/>
  <c r="BC43" i="4"/>
  <c r="BG43" i="4"/>
  <c r="AL43" i="4"/>
  <c r="BD43" i="4"/>
  <c r="CE43" i="4"/>
  <c r="BY43" i="4"/>
  <c r="BZ43" i="4"/>
  <c r="CA43" i="4"/>
  <c r="CL43" i="4"/>
  <c r="AR43" i="4"/>
  <c r="BA43" i="4"/>
  <c r="AV43" i="4"/>
  <c r="AZ43" i="4"/>
  <c r="BE43" i="4"/>
  <c r="BR43" i="3" a="1"/>
  <c r="BU43" i="5"/>
  <c r="CM43" i="5"/>
  <c r="CO43" i="5"/>
  <c r="BT43" i="5"/>
  <c r="BX43" i="5"/>
  <c r="CG43" i="5"/>
  <c r="CF43" i="5"/>
  <c r="CI43" i="5"/>
  <c r="BZ43" i="5"/>
  <c r="BV43" i="5"/>
  <c r="CJ43" i="5"/>
  <c r="CK43" i="5"/>
  <c r="BR43" i="5"/>
  <c r="CA43" i="5"/>
  <c r="CH43" i="5"/>
  <c r="CD43" i="5"/>
  <c r="BW43" i="5"/>
  <c r="CE43" i="5"/>
  <c r="CC43" i="5"/>
  <c r="BY43" i="5"/>
  <c r="CB43" i="5"/>
  <c r="BS43" i="5"/>
  <c r="CN43" i="5"/>
  <c r="CL43" i="5"/>
  <c r="AT43" i="3" l="1"/>
  <c r="BD43" i="3"/>
  <c r="BE43" i="3"/>
  <c r="BG43" i="3"/>
  <c r="AP43" i="3"/>
  <c r="AM43" i="3"/>
  <c r="BF43" i="3"/>
  <c r="AZ43" i="3"/>
  <c r="AO43" i="3"/>
  <c r="AL43" i="3"/>
  <c r="AQ43" i="3"/>
  <c r="BH43" i="3"/>
  <c r="BC43" i="3"/>
  <c r="AV43" i="3"/>
  <c r="BA43" i="3"/>
  <c r="AN43" i="3"/>
  <c r="BJ43" i="3" s="1"/>
  <c r="AY43" i="3"/>
  <c r="AX43" i="3"/>
  <c r="AR43" i="3"/>
  <c r="AW43" i="3"/>
  <c r="AK43" i="3"/>
  <c r="AU43" i="3"/>
  <c r="BB43" i="3"/>
  <c r="BJ43" i="1"/>
  <c r="BJ43" i="4"/>
  <c r="CA43" i="3"/>
  <c r="CH43" i="3"/>
  <c r="CO43" i="3"/>
  <c r="BR43" i="3"/>
  <c r="BV43" i="3"/>
  <c r="CM43" i="3"/>
  <c r="CF43" i="3"/>
  <c r="CB43" i="3"/>
  <c r="BU43" i="3"/>
  <c r="CD43" i="3"/>
  <c r="CG43" i="3"/>
  <c r="CC43" i="3"/>
  <c r="BZ43" i="3"/>
  <c r="CE43" i="3"/>
  <c r="BT43" i="3"/>
  <c r="BW43" i="3"/>
  <c r="CI43" i="3"/>
  <c r="CN43" i="3"/>
  <c r="BS43" i="3"/>
  <c r="CJ43" i="3"/>
  <c r="BY43" i="3"/>
  <c r="BX43" i="3"/>
  <c r="CK43" i="3"/>
  <c r="CL43" i="3"/>
  <c r="X30" i="6"/>
  <c r="T30" i="6"/>
  <c r="P30" i="6"/>
  <c r="L30" i="6"/>
  <c r="H30" i="6"/>
  <c r="D30" i="6"/>
  <c r="AA30" i="6"/>
  <c r="W30" i="6"/>
  <c r="S30" i="6"/>
  <c r="O30" i="6"/>
  <c r="K30" i="6"/>
  <c r="G30" i="6"/>
  <c r="Z30" i="6"/>
  <c r="V30" i="6"/>
  <c r="R30" i="6"/>
  <c r="N30" i="6"/>
  <c r="J30" i="6"/>
  <c r="F30" i="6"/>
  <c r="Q30" i="6"/>
  <c r="M30" i="6"/>
  <c r="Y30" i="6"/>
  <c r="I30" i="6"/>
  <c r="U30" i="6"/>
  <c r="E30" i="6"/>
  <c r="P27" i="6" l="1"/>
  <c r="R27" i="6"/>
  <c r="V27" i="6"/>
  <c r="Q27" i="6"/>
  <c r="K27" i="6"/>
  <c r="AA27" i="6"/>
  <c r="BF30" i="6"/>
  <c r="CM30" i="6" s="1"/>
  <c r="AQ30" i="6"/>
  <c r="BX30" i="6" s="1"/>
  <c r="BG30" i="6"/>
  <c r="CN30" i="6" s="1"/>
  <c r="AZ30" i="6"/>
  <c r="CG30" i="6" s="1"/>
  <c r="AO30" i="6"/>
  <c r="BV30" i="6" s="1"/>
  <c r="BE30" i="6"/>
  <c r="CL30" i="6" s="1"/>
  <c r="X27" i="6"/>
  <c r="D27" i="6"/>
  <c r="Z27" i="6"/>
  <c r="E27" i="6"/>
  <c r="U27" i="6"/>
  <c r="O27" i="6"/>
  <c r="AL30" i="6"/>
  <c r="BS30" i="6" s="1"/>
  <c r="AT30" i="6"/>
  <c r="CA30" i="6" s="1"/>
  <c r="AU30" i="6"/>
  <c r="CB30" i="6" s="1"/>
  <c r="AN30" i="6"/>
  <c r="BU30" i="6" s="1"/>
  <c r="BD30" i="6"/>
  <c r="CK30" i="6" s="1"/>
  <c r="AS30" i="6"/>
  <c r="BZ30" i="6" s="1"/>
  <c r="H27" i="6"/>
  <c r="T27" i="6"/>
  <c r="F27" i="6"/>
  <c r="I27" i="6"/>
  <c r="Y27" i="6"/>
  <c r="S27" i="6"/>
  <c r="BB30" i="6"/>
  <c r="CI30" i="6" s="1"/>
  <c r="AX30" i="6"/>
  <c r="CE30" i="6" s="1"/>
  <c r="AY30" i="6"/>
  <c r="CF30" i="6" s="1"/>
  <c r="AR30" i="6"/>
  <c r="BY30" i="6" s="1"/>
  <c r="BH30" i="6"/>
  <c r="CO30" i="6" s="1"/>
  <c r="AW30" i="6"/>
  <c r="CD30" i="6" s="1"/>
  <c r="L27" i="6"/>
  <c r="J27" i="6"/>
  <c r="N27" i="6"/>
  <c r="M27" i="6"/>
  <c r="G27" i="6"/>
  <c r="W27" i="6"/>
  <c r="AP30" i="6"/>
  <c r="BW30" i="6" s="1"/>
  <c r="AM30" i="6"/>
  <c r="BT30" i="6" s="1"/>
  <c r="BC30" i="6"/>
  <c r="CJ30" i="6" s="1"/>
  <c r="AV30" i="6"/>
  <c r="CC30" i="6" s="1"/>
  <c r="AK30" i="6"/>
  <c r="BR30" i="6" s="1"/>
  <c r="BA30" i="6"/>
  <c r="CH30" i="6" s="1"/>
  <c r="Y28" i="6"/>
  <c r="BF28" i="6" s="1"/>
  <c r="CM28" i="6" s="1"/>
  <c r="AU27" i="6" l="1"/>
  <c r="BD27" i="6"/>
  <c r="AQ27" i="6"/>
  <c r="AP27" i="6"/>
  <c r="AV27" i="6"/>
  <c r="AK27" i="6"/>
  <c r="AX27" i="6"/>
  <c r="AN27" i="6"/>
  <c r="AM27" i="6"/>
  <c r="BB27" i="6"/>
  <c r="BE27" i="6"/>
  <c r="BC27" i="6"/>
  <c r="AS27" i="6"/>
  <c r="AT27" i="6"/>
  <c r="AZ27" i="6"/>
  <c r="BA27" i="6"/>
  <c r="AL27" i="6"/>
  <c r="BH27" i="6"/>
  <c r="AY27" i="6"/>
  <c r="BF27" i="6"/>
  <c r="Y31" i="6"/>
  <c r="Y43" i="6" s="1"/>
  <c r="Y47" i="6" s="1"/>
  <c r="AO27" i="6"/>
  <c r="BG27" i="6"/>
  <c r="AR27" i="6"/>
  <c r="AW27" i="6"/>
  <c r="N28" i="6"/>
  <c r="AU28" i="6" s="1"/>
  <c r="CB28" i="6" s="1"/>
  <c r="X28" i="6"/>
  <c r="BE28" i="6" s="1"/>
  <c r="CL28" i="6" s="1"/>
  <c r="D28" i="6"/>
  <c r="AK28" i="6" s="1"/>
  <c r="BR28" i="6" s="1"/>
  <c r="K28" i="6"/>
  <c r="AR28" i="6" s="1"/>
  <c r="BY28" i="6" s="1"/>
  <c r="AA28" i="6"/>
  <c r="BH28" i="6" s="1"/>
  <c r="CO28" i="6" s="1"/>
  <c r="Q28" i="6"/>
  <c r="AX28" i="6" s="1"/>
  <c r="CE28" i="6" s="1"/>
  <c r="F28" i="6"/>
  <c r="AM28" i="6" s="1"/>
  <c r="BT28" i="6" s="1"/>
  <c r="P28" i="6"/>
  <c r="AW28" i="6" s="1"/>
  <c r="CD28" i="6" s="1"/>
  <c r="Z28" i="6"/>
  <c r="BG28" i="6" s="1"/>
  <c r="CN28" i="6" s="1"/>
  <c r="G28" i="6"/>
  <c r="AN28" i="6" s="1"/>
  <c r="BU28" i="6" s="1"/>
  <c r="W28" i="6"/>
  <c r="BD28" i="6" s="1"/>
  <c r="CK28" i="6" s="1"/>
  <c r="M28" i="6"/>
  <c r="AT28" i="6" s="1"/>
  <c r="CA28" i="6" s="1"/>
  <c r="V28" i="6"/>
  <c r="BC28" i="6" s="1"/>
  <c r="CJ28" i="6" s="1"/>
  <c r="J28" i="6"/>
  <c r="AQ28" i="6" s="1"/>
  <c r="BX28" i="6" s="1"/>
  <c r="L28" i="6"/>
  <c r="AS28" i="6" s="1"/>
  <c r="BZ28" i="6" s="1"/>
  <c r="O28" i="6"/>
  <c r="AV28" i="6" s="1"/>
  <c r="CC28" i="6" s="1"/>
  <c r="E28" i="6"/>
  <c r="AL28" i="6" s="1"/>
  <c r="BS28" i="6" s="1"/>
  <c r="U28" i="6"/>
  <c r="BB28" i="6" s="1"/>
  <c r="CI28" i="6" s="1"/>
  <c r="H28" i="6"/>
  <c r="AO28" i="6" s="1"/>
  <c r="BV28" i="6" s="1"/>
  <c r="R28" i="6"/>
  <c r="AY28" i="6" s="1"/>
  <c r="CF28" i="6" s="1"/>
  <c r="T28" i="6"/>
  <c r="BA28" i="6" s="1"/>
  <c r="CH28" i="6" s="1"/>
  <c r="S28" i="6"/>
  <c r="AZ28" i="6" s="1"/>
  <c r="CG28" i="6" s="1"/>
  <c r="I28" i="6"/>
  <c r="AP28" i="6" s="1"/>
  <c r="BW28" i="6" s="1"/>
  <c r="P31" i="6" l="1"/>
  <c r="P43" i="6" s="1"/>
  <c r="P47" i="6" s="1"/>
  <c r="K31" i="6"/>
  <c r="CN27" i="6"/>
  <c r="R31" i="6"/>
  <c r="CO27" i="6"/>
  <c r="S31" i="6"/>
  <c r="CA27" i="6"/>
  <c r="X31" i="6"/>
  <c r="X43" i="6" s="1"/>
  <c r="X47" i="6" s="1"/>
  <c r="CI27" i="6"/>
  <c r="Q31" i="6"/>
  <c r="Q43" i="6" s="1"/>
  <c r="Q47" i="6" s="1"/>
  <c r="BR27" i="6"/>
  <c r="J31" i="6"/>
  <c r="CK27" i="6"/>
  <c r="BY27" i="6"/>
  <c r="BF31" i="6"/>
  <c r="CM31" i="6" s="1"/>
  <c r="Y48" i="6"/>
  <c r="CF27" i="6"/>
  <c r="T31" i="6"/>
  <c r="T43" i="6" s="1"/>
  <c r="T47" i="6" s="1"/>
  <c r="CG27" i="6"/>
  <c r="V31" i="6"/>
  <c r="V43" i="6" s="1"/>
  <c r="V47" i="6" s="1"/>
  <c r="CL27" i="6"/>
  <c r="G31" i="6"/>
  <c r="G43" i="6" s="1"/>
  <c r="G47" i="6" s="1"/>
  <c r="CE27" i="6"/>
  <c r="I31" i="6"/>
  <c r="I43" i="6" s="1"/>
  <c r="I47" i="6" s="1"/>
  <c r="BX27" i="6"/>
  <c r="CD27" i="6"/>
  <c r="H31" i="6"/>
  <c r="H43" i="6" s="1"/>
  <c r="H47" i="6" s="1"/>
  <c r="CM27" i="6"/>
  <c r="E31" i="6"/>
  <c r="CH27" i="6"/>
  <c r="L31" i="6"/>
  <c r="CJ27" i="6"/>
  <c r="F31" i="6"/>
  <c r="BU27" i="6"/>
  <c r="O31" i="6"/>
  <c r="BW27" i="6"/>
  <c r="N31" i="6"/>
  <c r="Z31" i="6"/>
  <c r="Z43" i="6" s="1"/>
  <c r="Z47" i="6" s="1"/>
  <c r="BV27" i="6"/>
  <c r="R43" i="6"/>
  <c r="R47" i="6" s="1"/>
  <c r="AA31" i="6"/>
  <c r="AA43" i="6" s="1"/>
  <c r="AA47" i="6" s="1"/>
  <c r="BS27" i="6"/>
  <c r="S43" i="6"/>
  <c r="S47" i="6" s="1"/>
  <c r="M31" i="6"/>
  <c r="M43" i="6" s="1"/>
  <c r="M47" i="6" s="1"/>
  <c r="BZ27" i="6"/>
  <c r="U31" i="6"/>
  <c r="U43" i="6" s="1"/>
  <c r="U47" i="6" s="1"/>
  <c r="BT27" i="6"/>
  <c r="D31" i="6"/>
  <c r="D43" i="6" s="1"/>
  <c r="D47" i="6" s="1"/>
  <c r="CC27" i="6"/>
  <c r="J43" i="6"/>
  <c r="J47" i="6" s="1"/>
  <c r="W31" i="6"/>
  <c r="W43" i="6" s="1"/>
  <c r="W47" i="6" s="1"/>
  <c r="CB27" i="6"/>
  <c r="BF41" i="6" l="1"/>
  <c r="P48" i="6"/>
  <c r="AW31" i="6"/>
  <c r="CD31" i="6" s="1"/>
  <c r="CD41" i="6" s="1"/>
  <c r="BD31" i="6"/>
  <c r="W48" i="6"/>
  <c r="AK31" i="6"/>
  <c r="D48" i="6"/>
  <c r="BB31" i="6"/>
  <c r="U48" i="6"/>
  <c r="AT31" i="6"/>
  <c r="M48" i="6"/>
  <c r="BH31" i="6"/>
  <c r="AA48" i="6"/>
  <c r="BG31" i="6"/>
  <c r="Z48" i="6"/>
  <c r="CM41" i="6"/>
  <c r="AP31" i="6"/>
  <c r="I48" i="6"/>
  <c r="AN31" i="6"/>
  <c r="G48" i="6"/>
  <c r="BC31" i="6"/>
  <c r="V48" i="6"/>
  <c r="BA31" i="6"/>
  <c r="T48" i="6"/>
  <c r="CY23" i="6"/>
  <c r="CY24" i="6" s="1"/>
  <c r="AR31" i="6"/>
  <c r="K48" i="6"/>
  <c r="K43" i="6"/>
  <c r="K47" i="6" s="1"/>
  <c r="AU31" i="6"/>
  <c r="N48" i="6"/>
  <c r="AV31" i="6"/>
  <c r="O48" i="6"/>
  <c r="AM31" i="6"/>
  <c r="F48" i="6"/>
  <c r="AS31" i="6"/>
  <c r="L48" i="6"/>
  <c r="AL31" i="6"/>
  <c r="E48" i="6"/>
  <c r="AO31" i="6"/>
  <c r="H48" i="6"/>
  <c r="N43" i="6"/>
  <c r="N47" i="6" s="1"/>
  <c r="O43" i="6"/>
  <c r="O47" i="6" s="1"/>
  <c r="F43" i="6"/>
  <c r="F47" i="6" s="1"/>
  <c r="L43" i="6"/>
  <c r="L47" i="6" s="1"/>
  <c r="E43" i="6"/>
  <c r="E47" i="6" s="1"/>
  <c r="AQ31" i="6"/>
  <c r="J48" i="6"/>
  <c r="AX31" i="6"/>
  <c r="Q48" i="6"/>
  <c r="BE31" i="6"/>
  <c r="X48" i="6"/>
  <c r="AZ31" i="6"/>
  <c r="S48" i="6"/>
  <c r="AY31" i="6"/>
  <c r="R48" i="6"/>
  <c r="AW41" i="6" l="1"/>
  <c r="BS31" i="6"/>
  <c r="BS41" i="6" s="1"/>
  <c r="AL41" i="6"/>
  <c r="BT31" i="6"/>
  <c r="BT41" i="6" s="1"/>
  <c r="AM41" i="6"/>
  <c r="CB31" i="6"/>
  <c r="CB41" i="6" s="1"/>
  <c r="AU41" i="6"/>
  <c r="CG31" i="6"/>
  <c r="CG41" i="6" s="1"/>
  <c r="AZ41" i="6"/>
  <c r="CE31" i="6"/>
  <c r="CE41" i="6" s="1"/>
  <c r="AX41" i="6"/>
  <c r="CJ31" i="6"/>
  <c r="CJ41" i="6" s="1"/>
  <c r="BC41" i="6"/>
  <c r="BW31" i="6"/>
  <c r="BW41" i="6" s="1"/>
  <c r="AP41" i="6"/>
  <c r="CO31" i="6"/>
  <c r="CO41" i="6" s="1"/>
  <c r="BH41" i="6"/>
  <c r="CI31" i="6"/>
  <c r="CI41" i="6" s="1"/>
  <c r="BB41" i="6"/>
  <c r="CK31" i="6"/>
  <c r="CK41" i="6" s="1"/>
  <c r="BD41" i="6"/>
  <c r="BV31" i="6"/>
  <c r="BV41" i="6" s="1"/>
  <c r="AO41" i="6"/>
  <c r="BZ31" i="6"/>
  <c r="BZ41" i="6" s="1"/>
  <c r="AS41" i="6"/>
  <c r="CC31" i="6"/>
  <c r="CC41" i="6" s="1"/>
  <c r="AV41" i="6"/>
  <c r="CF31" i="6"/>
  <c r="CF41" i="6" s="1"/>
  <c r="AY41" i="6"/>
  <c r="CL31" i="6"/>
  <c r="CL41" i="6" s="1"/>
  <c r="BE41" i="6"/>
  <c r="BX31" i="6"/>
  <c r="BX41" i="6" s="1"/>
  <c r="AQ41" i="6"/>
  <c r="BY31" i="6"/>
  <c r="BY41" i="6" s="1"/>
  <c r="AR41" i="6"/>
  <c r="CH31" i="6"/>
  <c r="CH41" i="6" s="1"/>
  <c r="BA41" i="6"/>
  <c r="BU31" i="6"/>
  <c r="BU41" i="6" s="1"/>
  <c r="AN41" i="6"/>
  <c r="CN31" i="6"/>
  <c r="CN41" i="6" s="1"/>
  <c r="BG41" i="6"/>
  <c r="CA31" i="6"/>
  <c r="CA41" i="6" s="1"/>
  <c r="AT41" i="6"/>
  <c r="BR31" i="6"/>
  <c r="BR41" i="6" s="1"/>
  <c r="AK41" i="6"/>
  <c r="AK43" i="6" s="1" a="1"/>
  <c r="BR43" i="6" l="1" a="1"/>
  <c r="BZ43" i="6" s="1"/>
  <c r="AU43" i="6"/>
  <c r="AQ43" i="6"/>
  <c r="BA43" i="6"/>
  <c r="AS43" i="6"/>
  <c r="BG43" i="6"/>
  <c r="BC43" i="6"/>
  <c r="AY43" i="6"/>
  <c r="BE43" i="6"/>
  <c r="AP43" i="6"/>
  <c r="AN43" i="6"/>
  <c r="AT43" i="6"/>
  <c r="AL43" i="6"/>
  <c r="AX43" i="6"/>
  <c r="AM43" i="6"/>
  <c r="BB43" i="6"/>
  <c r="AZ43" i="6"/>
  <c r="BD43" i="6"/>
  <c r="BH43" i="6"/>
  <c r="AW43" i="6"/>
  <c r="AO43" i="6"/>
  <c r="AK43" i="6"/>
  <c r="AR43" i="6"/>
  <c r="BF43" i="6"/>
  <c r="AV43" i="6"/>
  <c r="BX43" i="6" l="1"/>
  <c r="CN43" i="6"/>
  <c r="CE43" i="6"/>
  <c r="CG43" i="6"/>
  <c r="CM43" i="6"/>
  <c r="CK43" i="6"/>
  <c r="CA43" i="6"/>
  <c r="BV43" i="6"/>
  <c r="BR43" i="6"/>
  <c r="BT43" i="6"/>
  <c r="CO43" i="6"/>
  <c r="CH43" i="6"/>
  <c r="BU43" i="6"/>
  <c r="CJ43" i="6"/>
  <c r="CF43" i="6"/>
  <c r="CC43" i="6"/>
  <c r="BW43" i="6"/>
  <c r="BY43" i="6"/>
  <c r="CI43" i="6"/>
  <c r="CB43" i="6"/>
  <c r="CL43" i="6"/>
  <c r="BS43" i="6"/>
  <c r="CD43" i="6"/>
  <c r="BJ43" i="6"/>
  <c r="BR43" i="16" l="1" a="1"/>
  <c r="CL43" i="16"/>
  <c r="CM43" i="16"/>
  <c r="CO43" i="16"/>
  <c r="CF43" i="16"/>
  <c r="CK43" i="16"/>
  <c r="CJ43" i="16"/>
  <c r="BU43" i="16"/>
  <c r="BY43" i="16"/>
  <c r="CN43" i="16"/>
  <c r="CE43" i="16"/>
  <c r="CI43" i="16"/>
  <c r="CA43" i="16"/>
  <c r="BV43" i="16"/>
  <c r="CD43" i="16"/>
  <c r="BR43" i="16"/>
  <c r="CC43" i="16"/>
  <c r="BZ43" i="16"/>
  <c r="BX43" i="16"/>
  <c r="BS43" i="16"/>
  <c r="CG43" i="16"/>
  <c r="CB43" i="16"/>
  <c r="CH43" i="16"/>
  <c r="BW43" i="16"/>
  <c r="BT43" i="16"/>
  <c r="BT41" i="16"/>
  <c r="BR43" i="10" a="1"/>
  <c r="CH43" i="10"/>
  <c r="CC43" i="10"/>
  <c r="CA43" i="10"/>
  <c r="CO43" i="10"/>
  <c r="CB43" i="10"/>
  <c r="CD43" i="10"/>
  <c r="BY43" i="10"/>
  <c r="CE43" i="10"/>
  <c r="BZ43" i="10"/>
  <c r="BU43" i="10"/>
  <c r="CN43" i="10"/>
  <c r="CM43" i="10"/>
  <c r="BR43" i="10"/>
  <c r="CJ43" i="10"/>
  <c r="BW43" i="10"/>
  <c r="CL43" i="10"/>
  <c r="BV43" i="10"/>
  <c r="CF43" i="10"/>
  <c r="CK43" i="10"/>
  <c r="BX43" i="10"/>
  <c r="BS43" i="10"/>
  <c r="CG43" i="10"/>
  <c r="CI43" i="10"/>
  <c r="BT43" i="10"/>
  <c r="BT41" i="10"/>
  <c r="BR43" i="13" a="1"/>
  <c r="CH43" i="13"/>
  <c r="CC43" i="13"/>
  <c r="BY43" i="13"/>
  <c r="CI43" i="13"/>
  <c r="BZ43" i="13"/>
  <c r="CM43" i="13"/>
  <c r="CK43" i="13"/>
  <c r="CL43" i="13"/>
  <c r="CD43" i="13"/>
  <c r="BU43" i="13"/>
  <c r="BS43" i="13"/>
  <c r="BV43" i="13"/>
  <c r="CN43" i="13"/>
  <c r="CE43" i="13"/>
  <c r="BR43" i="13"/>
  <c r="CJ43" i="13"/>
  <c r="CA43" i="13"/>
  <c r="CF43" i="13"/>
  <c r="CB43" i="13"/>
  <c r="CG43" i="13"/>
  <c r="CO43" i="13"/>
  <c r="BX43" i="13"/>
  <c r="BW43" i="13"/>
  <c r="BT43" i="13"/>
  <c r="BT41" i="13"/>
</calcChain>
</file>

<file path=xl/sharedStrings.xml><?xml version="1.0" encoding="utf-8"?>
<sst xmlns="http://schemas.openxmlformats.org/spreadsheetml/2006/main" count="8055" uniqueCount="118">
  <si>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</si>
  <si>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</si>
  <si>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</si>
  <si>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</si>
  <si>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</si>
  <si>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</si>
  <si>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</si>
  <si>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</si>
  <si>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</si>
  <si>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</si>
  <si>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</si>
  <si>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</si>
  <si>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</si>
  <si>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</si>
  <si>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</si>
  <si>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</si>
  <si>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</si>
  <si>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</si>
  <si>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</si>
  <si>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</si>
  <si>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Agriculture, forestry and fishing</t>
  </si>
  <si>
    <t>Manufacture of food products and beverages</t>
  </si>
  <si>
    <t>Motor vehicles, trailers and semi-trailers</t>
  </si>
  <si>
    <t>Glass and glass products</t>
  </si>
  <si>
    <t>Ceramic products and building materials</t>
  </si>
  <si>
    <t>Articles of paper and paperboard</t>
  </si>
  <si>
    <t>Inorganic basic chemicals</t>
  </si>
  <si>
    <t>Organic basic chemicals</t>
  </si>
  <si>
    <t>Plastics products</t>
  </si>
  <si>
    <t>Basic iron and steel and of ferro-alloys</t>
  </si>
  <si>
    <t>Non-ferrous metals</t>
  </si>
  <si>
    <t>Other industrial products</t>
  </si>
  <si>
    <t>Buildings and Civil engineering</t>
  </si>
  <si>
    <t xml:space="preserve">Rail transport (Passenger and Freight) </t>
  </si>
  <si>
    <t>Passenger transport by road</t>
  </si>
  <si>
    <t>Freight transport by road and transport via pipeline</t>
  </si>
  <si>
    <t>Water transport</t>
  </si>
  <si>
    <t>Air transport</t>
  </si>
  <si>
    <t>Business services</t>
  </si>
  <si>
    <t>Public services</t>
  </si>
  <si>
    <t>Coal and lignite</t>
  </si>
  <si>
    <t>21</t>
  </si>
  <si>
    <t>Oil</t>
  </si>
  <si>
    <t>22</t>
  </si>
  <si>
    <t>Electricity</t>
  </si>
  <si>
    <t>23</t>
  </si>
  <si>
    <t>Natural gas</t>
  </si>
  <si>
    <t>24</t>
  </si>
  <si>
    <t>C</t>
  </si>
  <si>
    <t>G</t>
  </si>
  <si>
    <t>I</t>
  </si>
  <si>
    <t>X</t>
  </si>
  <si>
    <t>M</t>
  </si>
  <si>
    <t>CCF</t>
  </si>
  <si>
    <t>TVA</t>
  </si>
  <si>
    <t>S</t>
  </si>
  <si>
    <t>Salaires nets</t>
  </si>
  <si>
    <t>Contributions sur salaires</t>
  </si>
  <si>
    <t>Consommation de capital fixe</t>
  </si>
  <si>
    <t>Excédent net d'exploitation</t>
  </si>
  <si>
    <t>W</t>
  </si>
  <si>
    <t>TY</t>
  </si>
  <si>
    <t>ENE</t>
  </si>
  <si>
    <t>Imports</t>
  </si>
  <si>
    <t>Taxes nettes à la production</t>
  </si>
  <si>
    <t>Marge de transport rail</t>
  </si>
  <si>
    <t>MT1</t>
  </si>
  <si>
    <t>Marge de transport sol</t>
  </si>
  <si>
    <t>MT2</t>
  </si>
  <si>
    <t>Marge de transport eau</t>
  </si>
  <si>
    <t>MT3</t>
  </si>
  <si>
    <t>Marge de transport air</t>
  </si>
  <si>
    <t>MT4</t>
  </si>
  <si>
    <t>Marge commerciale</t>
  </si>
  <si>
    <t>MC</t>
  </si>
  <si>
    <t>TL</t>
  </si>
  <si>
    <t>Taxe sur la valeur ajoutée</t>
  </si>
  <si>
    <t>Taxes sur l'énergie</t>
  </si>
  <si>
    <t>TE</t>
  </si>
  <si>
    <t>Autres taxes et subventions sur produits</t>
  </si>
  <si>
    <t>TA</t>
  </si>
  <si>
    <t>Ressources</t>
  </si>
  <si>
    <t>U</t>
  </si>
  <si>
    <t>R</t>
  </si>
  <si>
    <t>Ajustement pour absorption des variations de stock</t>
  </si>
  <si>
    <t>XX</t>
  </si>
  <si>
    <t>E-R</t>
  </si>
  <si>
    <t>Somme carrés</t>
  </si>
  <si>
    <t>Production distribuée</t>
  </si>
  <si>
    <t>pY Y</t>
  </si>
  <si>
    <t>Taux de TVA</t>
  </si>
  <si>
    <t>tauVAT</t>
  </si>
  <si>
    <t>Compte satellite emploi (ETP)</t>
  </si>
  <si>
    <t>L</t>
  </si>
  <si>
    <t>Salaires nets perçus du RDM</t>
  </si>
  <si>
    <t>Indemnités de chômage</t>
  </si>
  <si>
    <t>Autres prestations sociales</t>
  </si>
  <si>
    <t>Transferts vers le RDM</t>
  </si>
  <si>
    <t>Impôt sur le revenu</t>
  </si>
  <si>
    <t>Autres impôts directs</t>
  </si>
  <si>
    <t>Population totale</t>
  </si>
  <si>
    <t>Population active occupée</t>
  </si>
  <si>
    <t>u</t>
  </si>
  <si>
    <t>Dividendes versés aux ménages</t>
  </si>
  <si>
    <t>Intérêts versés aux ménages</t>
  </si>
  <si>
    <t>DISPINC_VAL</t>
  </si>
  <si>
    <t>tauENE</t>
  </si>
  <si>
    <t>EBE</t>
  </si>
  <si>
    <t>Taxe carbone rétrocédée</t>
  </si>
  <si>
    <t>Compte satellite énergie (MTEP)</t>
  </si>
  <si>
    <t>Compte satellite énergie</t>
  </si>
  <si>
    <t>Taux d'épargne 2010</t>
  </si>
  <si>
    <t>RDB IMACLIM</t>
  </si>
  <si>
    <t>Taux d'épargne IMACLIM</t>
  </si>
  <si>
    <t>Balance commerciale</t>
  </si>
  <si>
    <t>Emissions directes de CO2 (tonnes)</t>
  </si>
  <si>
    <t>C réelle / 2010</t>
  </si>
  <si>
    <t>Bonus/malus automobile (bonus&gt;0)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</si>
</sst>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;\-#,##0;\-"/>
    <numFmt numFmtId="165" formatCode="\+0.0%;\-0.0%;\-"/>
    <numFmt numFmtId="166" formatCode="0E+00"/>
    <numFmt numFmtId="167" formatCode="#,##0.000"/>
    <numFmt numFmtId="168" formatCode="0.0%"/>
    <numFmt numFmtId="169" formatCode="0.000"/>
    <numFmt numFmtId="177" formatCode="#,##0.000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38787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0">
    <xf numFmtId="0" fontId="0" fillId="0" borderId="0" xfId="0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5" xfId="0" applyFill="1" applyBorder="1" applyAlignment="1">
      <alignment horizontal="center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0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0" fontId="0" fillId="0" borderId="13" xfId="0" applyFill="1" applyBorder="1"/>
    <xf numFmtId="0" fontId="0" fillId="0" borderId="1" xfId="0" applyFill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0" fontId="0" fillId="0" borderId="12" xfId="0" applyFill="1" applyBorder="1"/>
    <xf numFmtId="0" fontId="0" fillId="0" borderId="14" xfId="0" applyFill="1" applyBorder="1"/>
    <xf numFmtId="0" fontId="2" fillId="0" borderId="1" xfId="0" applyFont="1" applyFill="1" applyBorder="1" applyAlignment="1">
      <alignment horizontal="center"/>
    </xf>
    <xf numFmtId="164" fontId="2" fillId="0" borderId="12" xfId="0" applyNumberFormat="1" applyFont="1" applyBorder="1"/>
    <xf numFmtId="164" fontId="2" fillId="0" borderId="13" xfId="0" applyNumberFormat="1" applyFont="1" applyBorder="1"/>
    <xf numFmtId="164" fontId="2" fillId="0" borderId="14" xfId="0" applyNumberFormat="1" applyFont="1" applyBorder="1"/>
    <xf numFmtId="0" fontId="3" fillId="0" borderId="0" xfId="0" applyFont="1"/>
    <xf numFmtId="0" fontId="3" fillId="0" borderId="1" xfId="0" applyFont="1" applyFill="1" applyBorder="1"/>
    <xf numFmtId="3" fontId="3" fillId="0" borderId="11" xfId="0" applyNumberFormat="1" applyFont="1" applyBorder="1"/>
    <xf numFmtId="3" fontId="3" fillId="0" borderId="15" xfId="0" applyNumberFormat="1" applyFont="1" applyBorder="1"/>
    <xf numFmtId="164" fontId="1" fillId="0" borderId="3" xfId="0" applyNumberFormat="1" applyFont="1" applyBorder="1"/>
    <xf numFmtId="164" fontId="1" fillId="0" borderId="0" xfId="0" applyNumberFormat="1" applyFont="1" applyBorder="1"/>
    <xf numFmtId="164" fontId="4" fillId="3" borderId="4" xfId="0" applyNumberFormat="1" applyFont="1" applyFill="1" applyBorder="1"/>
    <xf numFmtId="164" fontId="4" fillId="3" borderId="6" xfId="0" applyNumberFormat="1" applyFont="1" applyFill="1" applyBorder="1"/>
    <xf numFmtId="164" fontId="4" fillId="3" borderId="9" xfId="0" applyNumberFormat="1" applyFont="1" applyFill="1" applyBorder="1"/>
    <xf numFmtId="166" fontId="4" fillId="4" borderId="10" xfId="0" applyNumberFormat="1" applyFont="1" applyFill="1" applyBorder="1"/>
    <xf numFmtId="166" fontId="4" fillId="4" borderId="11" xfId="0" applyNumberFormat="1" applyFont="1" applyFill="1" applyBorder="1"/>
    <xf numFmtId="166" fontId="4" fillId="4" borderId="15" xfId="0" applyNumberFormat="1" applyFont="1" applyFill="1" applyBorder="1"/>
    <xf numFmtId="165" fontId="4" fillId="2" borderId="10" xfId="0" applyNumberFormat="1" applyFont="1" applyFill="1" applyBorder="1"/>
    <xf numFmtId="165" fontId="4" fillId="2" borderId="11" xfId="0" applyNumberFormat="1" applyFont="1" applyFill="1" applyBorder="1"/>
    <xf numFmtId="165" fontId="4" fillId="2" borderId="15" xfId="0" applyNumberFormat="1" applyFont="1" applyFill="1" applyBorder="1"/>
    <xf numFmtId="0" fontId="0" fillId="0" borderId="1" xfId="0" applyBorder="1"/>
    <xf numFmtId="166" fontId="4" fillId="4" borderId="1" xfId="0" applyNumberFormat="1" applyFont="1" applyFill="1" applyBorder="1"/>
    <xf numFmtId="0" fontId="0" fillId="0" borderId="0" xfId="0" applyAlignment="1">
      <alignment horizontal="right"/>
    </xf>
    <xf numFmtId="9" fontId="3" fillId="0" borderId="11" xfId="1" applyFont="1" applyBorder="1"/>
    <xf numFmtId="9" fontId="3" fillId="0" borderId="15" xfId="1" applyFont="1" applyBorder="1"/>
    <xf numFmtId="164" fontId="4" fillId="5" borderId="5" xfId="0" applyNumberFormat="1" applyFont="1" applyFill="1" applyBorder="1"/>
    <xf numFmtId="164" fontId="4" fillId="5" borderId="0" xfId="0" applyNumberFormat="1" applyFont="1" applyFill="1" applyBorder="1"/>
    <xf numFmtId="164" fontId="4" fillId="5" borderId="6" xfId="0" applyNumberFormat="1" applyFont="1" applyFill="1" applyBorder="1"/>
    <xf numFmtId="0" fontId="0" fillId="0" borderId="0" xfId="0" applyFill="1" applyBorder="1" applyAlignment="1">
      <alignment horizontal="right"/>
    </xf>
    <xf numFmtId="0" fontId="0" fillId="0" borderId="0" xfId="0" applyFont="1"/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right"/>
    </xf>
    <xf numFmtId="0" fontId="0" fillId="0" borderId="12" xfId="0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164" fontId="0" fillId="0" borderId="4" xfId="0" applyNumberFormat="1" applyFont="1" applyBorder="1"/>
    <xf numFmtId="0" fontId="0" fillId="0" borderId="13" xfId="0" applyFont="1" applyBorder="1"/>
    <xf numFmtId="164" fontId="0" fillId="0" borderId="5" xfId="0" applyNumberFormat="1" applyFont="1" applyBorder="1"/>
    <xf numFmtId="164" fontId="0" fillId="0" borderId="0" xfId="0" applyNumberFormat="1" applyFont="1" applyBorder="1"/>
    <xf numFmtId="164" fontId="0" fillId="0" borderId="6" xfId="0" applyNumberFormat="1" applyFont="1" applyBorder="1"/>
    <xf numFmtId="0" fontId="0" fillId="0" borderId="14" xfId="0" applyFont="1" applyBorder="1"/>
    <xf numFmtId="164" fontId="0" fillId="0" borderId="7" xfId="0" applyNumberFormat="1" applyFont="1" applyBorder="1"/>
    <xf numFmtId="164" fontId="0" fillId="0" borderId="8" xfId="0" applyNumberFormat="1" applyFont="1" applyBorder="1"/>
    <xf numFmtId="164" fontId="0" fillId="0" borderId="9" xfId="0" applyNumberFormat="1" applyFont="1" applyBorder="1"/>
    <xf numFmtId="0" fontId="0" fillId="0" borderId="13" xfId="0" applyFont="1" applyFill="1" applyBorder="1"/>
    <xf numFmtId="0" fontId="0" fillId="0" borderId="1" xfId="0" applyFont="1" applyFill="1" applyBorder="1"/>
    <xf numFmtId="164" fontId="0" fillId="0" borderId="10" xfId="0" applyNumberFormat="1" applyFont="1" applyBorder="1"/>
    <xf numFmtId="164" fontId="0" fillId="0" borderId="11" xfId="0" applyNumberFormat="1" applyFont="1" applyBorder="1"/>
    <xf numFmtId="164" fontId="0" fillId="0" borderId="15" xfId="0" applyNumberFormat="1" applyFont="1" applyBorder="1"/>
    <xf numFmtId="0" fontId="0" fillId="0" borderId="12" xfId="0" applyFont="1" applyFill="1" applyBorder="1"/>
    <xf numFmtId="0" fontId="0" fillId="0" borderId="14" xfId="0" applyFont="1" applyFill="1" applyBorder="1"/>
    <xf numFmtId="0" fontId="0" fillId="0" borderId="1" xfId="0" applyFont="1" applyBorder="1"/>
    <xf numFmtId="0" fontId="0" fillId="0" borderId="0" xfId="0" applyFont="1" applyAlignment="1">
      <alignment horizontal="right"/>
    </xf>
    <xf numFmtId="3" fontId="4" fillId="3" borderId="13" xfId="0" applyNumberFormat="1" applyFont="1" applyFill="1" applyBorder="1"/>
    <xf numFmtId="3" fontId="4" fillId="3" borderId="14" xfId="0" applyNumberFormat="1" applyFont="1" applyFill="1" applyBorder="1"/>
    <xf numFmtId="3" fontId="4" fillId="3" borderId="12" xfId="0" applyNumberFormat="1" applyFont="1" applyFill="1" applyBorder="1"/>
    <xf numFmtId="10" fontId="4" fillId="3" borderId="1" xfId="1" applyNumberFormat="1" applyFont="1" applyFill="1" applyBorder="1"/>
    <xf numFmtId="0" fontId="6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9" fontId="0" fillId="0" borderId="0" xfId="1" applyFont="1"/>
    <xf numFmtId="164" fontId="8" fillId="0" borderId="2" xfId="0" applyNumberFormat="1" applyFont="1" applyBorder="1"/>
    <xf numFmtId="164" fontId="8" fillId="0" borderId="3" xfId="0" applyNumberFormat="1" applyFont="1" applyBorder="1"/>
    <xf numFmtId="164" fontId="8" fillId="0" borderId="5" xfId="0" applyNumberFormat="1" applyFont="1" applyBorder="1"/>
    <xf numFmtId="164" fontId="8" fillId="0" borderId="0" xfId="0" applyNumberFormat="1" applyFont="1" applyBorder="1"/>
    <xf numFmtId="164" fontId="8" fillId="0" borderId="7" xfId="0" applyNumberFormat="1" applyFont="1" applyBorder="1"/>
    <xf numFmtId="164" fontId="8" fillId="0" borderId="8" xfId="0" applyNumberFormat="1" applyFont="1" applyBorder="1"/>
    <xf numFmtId="3" fontId="4" fillId="4" borderId="0" xfId="0" applyNumberFormat="1" applyFont="1" applyFill="1"/>
    <xf numFmtId="164" fontId="0" fillId="0" borderId="0" xfId="0" applyNumberFormat="1"/>
    <xf numFmtId="0" fontId="0" fillId="0" borderId="1" xfId="0" applyFont="1" applyBorder="1" applyAlignment="1">
      <alignment horizontal="center"/>
    </xf>
    <xf numFmtId="167" fontId="3" fillId="0" borderId="11" xfId="0" applyNumberFormat="1" applyFont="1" applyBorder="1"/>
    <xf numFmtId="167" fontId="3" fillId="0" borderId="15" xfId="0" applyNumberFormat="1" applyFont="1" applyBorder="1"/>
    <xf numFmtId="168" fontId="0" fillId="0" borderId="0" xfId="1" applyNumberFormat="1" applyFont="1" applyFill="1" applyBorder="1"/>
    <xf numFmtId="10" fontId="4" fillId="4" borderId="0" xfId="1" applyNumberFormat="1" applyFont="1" applyFill="1"/>
    <xf numFmtId="164" fontId="0" fillId="0" borderId="12" xfId="0" applyNumberFormat="1" applyFont="1" applyBorder="1"/>
    <xf numFmtId="164" fontId="0" fillId="0" borderId="13" xfId="0" applyNumberFormat="1" applyFont="1" applyBorder="1"/>
    <xf numFmtId="164" fontId="0" fillId="0" borderId="14" xfId="0" applyNumberFormat="1" applyFont="1" applyBorder="1"/>
    <xf numFmtId="169" fontId="0" fillId="0" borderId="12" xfId="0" applyNumberFormat="1" applyBorder="1"/>
    <xf numFmtId="169" fontId="0" fillId="0" borderId="13" xfId="0" applyNumberFormat="1" applyBorder="1"/>
    <xf numFmtId="169" fontId="0" fillId="0" borderId="14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0" fillId="0" borderId="0" xfId="0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666699"/>
      <color rgb="FF4387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Sorties%20Three-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tesTemplate%20-%20AM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EM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tesTemplate%20-%20SNB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tesTemplate%20-%20ss%20residentie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tesTemplate%20-%20ssTCO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&#233;d&#233;ric%20Ghersi\Documents\Projets\ADEME\Mod&#233;lisation\tesTemplate%20-%20ss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réponses questions CIRED"/>
      <sheetName val="liste secteurs"/>
      <sheetName val="elasticités"/>
      <sheetName val="scen AME"/>
      <sheetName val="scen AMS"/>
      <sheetName val="scen AMS ss residentiel"/>
      <sheetName val="scen AMS ss VE"/>
      <sheetName val="scen AMS ss TCO"/>
      <sheetName val="Graphique1"/>
      <sheetName val="TCO"/>
    </sheetNames>
    <sheetDataSet>
      <sheetData sheetId="0"/>
      <sheetData sheetId="1"/>
      <sheetData sheetId="2"/>
      <sheetData sheetId="3"/>
      <sheetData sheetId="4">
        <row r="2">
          <cell r="G2">
            <v>64495.304459011699</v>
          </cell>
          <cell r="V2">
            <v>68869.917961327606</v>
          </cell>
          <cell r="AA2">
            <v>70260.911746631595</v>
          </cell>
          <cell r="AF2">
            <v>71680</v>
          </cell>
        </row>
        <row r="292">
          <cell r="G292">
            <v>59.253962260000002</v>
          </cell>
          <cell r="V292">
            <v>461.28844350000003</v>
          </cell>
          <cell r="AA292">
            <v>745.2270992</v>
          </cell>
          <cell r="AF292">
            <v>1113.823819</v>
          </cell>
        </row>
        <row r="293">
          <cell r="G293">
            <v>536.08800169999995</v>
          </cell>
          <cell r="V293">
            <v>527.93364240000005</v>
          </cell>
          <cell r="AA293">
            <v>510.66543610000002</v>
          </cell>
          <cell r="AF293">
            <v>471.19936919999998</v>
          </cell>
        </row>
        <row r="294">
          <cell r="G294">
            <v>816.60591799999997</v>
          </cell>
          <cell r="V294">
            <v>732.11961220000001</v>
          </cell>
          <cell r="AA294">
            <v>690.27184950000003</v>
          </cell>
          <cell r="AF294">
            <v>621.78825900000004</v>
          </cell>
        </row>
        <row r="295">
          <cell r="G295">
            <v>804.19521090000001</v>
          </cell>
          <cell r="V295">
            <v>675.74803259999999</v>
          </cell>
          <cell r="AA295">
            <v>629.18755529999999</v>
          </cell>
          <cell r="AF295">
            <v>560.47394010000005</v>
          </cell>
        </row>
        <row r="296">
          <cell r="G296">
            <v>500.14623779999999</v>
          </cell>
          <cell r="V296">
            <v>366.45482490000001</v>
          </cell>
          <cell r="AA296">
            <v>335.27225979999997</v>
          </cell>
          <cell r="AF296">
            <v>294.73786389999998</v>
          </cell>
        </row>
        <row r="297">
          <cell r="G297">
            <v>158.5877514</v>
          </cell>
          <cell r="V297">
            <v>88.420733429999999</v>
          </cell>
          <cell r="AA297">
            <v>77.935250730000007</v>
          </cell>
          <cell r="AF297">
            <v>66.773745169999998</v>
          </cell>
        </row>
        <row r="298">
          <cell r="G298">
            <v>35.729834089999997</v>
          </cell>
          <cell r="V298">
            <v>11.59719381</v>
          </cell>
          <cell r="AA298">
            <v>9.2542168010000001</v>
          </cell>
          <cell r="AF298">
            <v>7.4651446290000001</v>
          </cell>
        </row>
        <row r="299">
          <cell r="G299">
            <v>7.1269881210000001</v>
          </cell>
          <cell r="V299">
            <v>227.95086449999999</v>
          </cell>
          <cell r="AA299">
            <v>465.71641959999999</v>
          </cell>
          <cell r="AF299">
            <v>811.18532040000002</v>
          </cell>
        </row>
        <row r="461">
          <cell r="G461">
            <v>1266717.3030000001</v>
          </cell>
          <cell r="V461">
            <v>2047402.372</v>
          </cell>
          <cell r="AA461">
            <v>2484939.7829999998</v>
          </cell>
          <cell r="AF461">
            <v>2972739.7889999999</v>
          </cell>
        </row>
        <row r="462">
          <cell r="G462">
            <v>414482.13750000001</v>
          </cell>
          <cell r="V462">
            <v>702301.40839999996</v>
          </cell>
          <cell r="AA462">
            <v>855869.24979999999</v>
          </cell>
          <cell r="AF462">
            <v>1017356.023</v>
          </cell>
        </row>
        <row r="463">
          <cell r="G463">
            <v>34822.639179999998</v>
          </cell>
          <cell r="V463">
            <v>56537.185299999997</v>
          </cell>
          <cell r="AA463">
            <v>72571.385079999905</v>
          </cell>
          <cell r="AF463">
            <v>85360.267359999998</v>
          </cell>
        </row>
        <row r="465">
          <cell r="G465">
            <v>9906.3691320796206</v>
          </cell>
          <cell r="V465">
            <v>16930.7975693359</v>
          </cell>
          <cell r="AA465">
            <v>20242.542230962499</v>
          </cell>
          <cell r="AF465">
            <v>24202.079925309499</v>
          </cell>
        </row>
        <row r="466">
          <cell r="G466">
            <v>7995.3099406253205</v>
          </cell>
          <cell r="V466">
            <v>13664.6406270557</v>
          </cell>
          <cell r="AA466">
            <v>16337.509431042799</v>
          </cell>
          <cell r="AF466">
            <v>19533.204106438701</v>
          </cell>
        </row>
        <row r="505">
          <cell r="G505">
            <v>180284.69940000001</v>
          </cell>
          <cell r="V505">
            <v>315256.22610000003</v>
          </cell>
          <cell r="AA505">
            <v>382669.48050000001</v>
          </cell>
          <cell r="AF505">
            <v>460674.9179</v>
          </cell>
        </row>
        <row r="1080">
          <cell r="G1080">
            <v>0.1199146319</v>
          </cell>
          <cell r="V1080">
            <v>0.1233331876</v>
          </cell>
          <cell r="AA1080">
            <v>0.1301212612</v>
          </cell>
          <cell r="AF1080">
            <v>0.12815363260000001</v>
          </cell>
        </row>
        <row r="1081">
          <cell r="G1081">
            <v>0.140689410098019</v>
          </cell>
          <cell r="V1081">
            <v>0.14188041925372799</v>
          </cell>
          <cell r="AA1081">
            <v>0.14188041925372799</v>
          </cell>
          <cell r="AF1081">
            <v>0.14188041925372799</v>
          </cell>
        </row>
        <row r="1083">
          <cell r="G1083">
            <v>19506.414260000001</v>
          </cell>
          <cell r="V1083">
            <v>31893.99366</v>
          </cell>
          <cell r="AA1083">
            <v>38699.690289999999</v>
          </cell>
          <cell r="AF1083">
            <v>46325.761449999998</v>
          </cell>
        </row>
        <row r="1161">
          <cell r="G1161">
            <v>263458.38370000001</v>
          </cell>
          <cell r="V1161">
            <v>445648.9693</v>
          </cell>
          <cell r="AA1161">
            <v>549880.78319999995</v>
          </cell>
          <cell r="AF1161">
            <v>668905.77679999999</v>
          </cell>
        </row>
        <row r="1162">
          <cell r="G1162">
            <v>12572.5682</v>
          </cell>
          <cell r="V1162">
            <v>27755.81624</v>
          </cell>
          <cell r="AA1162">
            <v>28495.654750000002</v>
          </cell>
          <cell r="AF1162">
            <v>30270.826639999999</v>
          </cell>
        </row>
        <row r="1261">
          <cell r="G1261">
            <v>0</v>
          </cell>
          <cell r="V1261">
            <v>8277.0739730000005</v>
          </cell>
          <cell r="AA1261">
            <v>9900.9403440000006</v>
          </cell>
          <cell r="AF1261">
            <v>9254.5189769999997</v>
          </cell>
        </row>
        <row r="1262">
          <cell r="G1262">
            <v>0.94073377229999999</v>
          </cell>
          <cell r="V1262">
            <v>0.65905096659999995</v>
          </cell>
          <cell r="AA1262">
            <v>0.65905096659999995</v>
          </cell>
          <cell r="AF1262">
            <v>0.65905096659999995</v>
          </cell>
        </row>
        <row r="1263">
          <cell r="G1263">
            <v>0.4703668862</v>
          </cell>
          <cell r="V1263">
            <v>0</v>
          </cell>
          <cell r="AA1263">
            <v>0</v>
          </cell>
          <cell r="AF1263">
            <v>0</v>
          </cell>
        </row>
        <row r="1264">
          <cell r="G1264">
            <v>0</v>
          </cell>
          <cell r="V1264">
            <v>-0.21968365549999999</v>
          </cell>
          <cell r="AA1264">
            <v>-0.21968365549999999</v>
          </cell>
          <cell r="AF1264">
            <v>-0.21968365549999999</v>
          </cell>
        </row>
        <row r="1265">
          <cell r="G1265">
            <v>0</v>
          </cell>
          <cell r="V1265">
            <v>-0.70298769770000002</v>
          </cell>
          <cell r="AA1265">
            <v>-0.70298769770000002</v>
          </cell>
          <cell r="AF1265">
            <v>-0.70298769770000002</v>
          </cell>
        </row>
        <row r="1266">
          <cell r="G1266">
            <v>-0.94073377229999999</v>
          </cell>
          <cell r="V1266">
            <v>-3.5149384889999999</v>
          </cell>
          <cell r="AA1266">
            <v>-3.5149384889999999</v>
          </cell>
          <cell r="AF1266">
            <v>-3.5149384889999999</v>
          </cell>
        </row>
        <row r="1267">
          <cell r="G1267">
            <v>-1.5992474130000001</v>
          </cell>
          <cell r="V1267">
            <v>-6.1511423550000002</v>
          </cell>
          <cell r="AA1267">
            <v>-6.1511423550000002</v>
          </cell>
          <cell r="AF1267">
            <v>-6.1511423550000002</v>
          </cell>
        </row>
        <row r="1268">
          <cell r="G1268">
            <v>-2.4459078079999999</v>
          </cell>
          <cell r="V1268">
            <v>-7.0298769769999998</v>
          </cell>
          <cell r="AA1268">
            <v>-7.0298769769999998</v>
          </cell>
          <cell r="AF1268">
            <v>-7.0298769769999998</v>
          </cell>
        </row>
        <row r="1269">
          <cell r="G1269">
            <v>4.7036688619999998</v>
          </cell>
          <cell r="V1269">
            <v>1.7637133540000001</v>
          </cell>
          <cell r="AA1269">
            <v>0.95312213489999997</v>
          </cell>
          <cell r="AF1269">
            <v>0.60415848809999995</v>
          </cell>
        </row>
      </sheetData>
      <sheetData sheetId="5">
        <row r="2">
          <cell r="C2">
            <v>63186.116999999998</v>
          </cell>
          <cell r="G2">
            <v>64495.304459011699</v>
          </cell>
          <cell r="H2">
            <v>64826.817966990697</v>
          </cell>
          <cell r="V2">
            <v>68869.917961327606</v>
          </cell>
          <cell r="AA2">
            <v>70260.911746631595</v>
          </cell>
          <cell r="AF2">
            <v>71680</v>
          </cell>
        </row>
        <row r="292">
          <cell r="C292">
            <v>2.7387650739999998</v>
          </cell>
          <cell r="G292">
            <v>59.253962260000002</v>
          </cell>
          <cell r="H292">
            <v>79.871011139999894</v>
          </cell>
          <cell r="V292">
            <v>575.71810310000001</v>
          </cell>
          <cell r="AA292">
            <v>1099.517544</v>
          </cell>
          <cell r="AF292">
            <v>1593.612429</v>
          </cell>
        </row>
        <row r="293">
          <cell r="C293">
            <v>427.07409639999997</v>
          </cell>
          <cell r="G293">
            <v>536.08800169999995</v>
          </cell>
          <cell r="H293">
            <v>524.40883740000004</v>
          </cell>
          <cell r="V293">
            <v>488.99838820000002</v>
          </cell>
          <cell r="AA293">
            <v>416.25675200000001</v>
          </cell>
          <cell r="AF293">
            <v>305.4703695</v>
          </cell>
        </row>
        <row r="294">
          <cell r="C294">
            <v>673.82801870000003</v>
          </cell>
          <cell r="G294">
            <v>816.60591799999997</v>
          </cell>
          <cell r="H294">
            <v>804.81800009999995</v>
          </cell>
          <cell r="V294">
            <v>668.91436699999997</v>
          </cell>
          <cell r="AA294">
            <v>545.53266699999995</v>
          </cell>
          <cell r="AF294">
            <v>386.06298659999999</v>
          </cell>
        </row>
        <row r="295">
          <cell r="C295">
            <v>664.33748330000003</v>
          </cell>
          <cell r="G295">
            <v>804.19521090000001</v>
          </cell>
          <cell r="H295">
            <v>785.55594889999998</v>
          </cell>
          <cell r="V295">
            <v>614.09067219999997</v>
          </cell>
          <cell r="AA295">
            <v>491.20323100000002</v>
          </cell>
          <cell r="AF295">
            <v>342.95403979999998</v>
          </cell>
        </row>
        <row r="296">
          <cell r="C296">
            <v>427.07409639999997</v>
          </cell>
          <cell r="G296">
            <v>500.14623779999999</v>
          </cell>
          <cell r="H296">
            <v>482.48767220000002</v>
          </cell>
          <cell r="V296">
            <v>329.80048770000002</v>
          </cell>
          <cell r="AA296">
            <v>257.1478419</v>
          </cell>
          <cell r="AF296">
            <v>176.68385180000001</v>
          </cell>
        </row>
        <row r="297">
          <cell r="C297">
            <v>142.3580321</v>
          </cell>
          <cell r="G297">
            <v>158.5877514</v>
          </cell>
          <cell r="H297">
            <v>149.8717853</v>
          </cell>
          <cell r="V297">
            <v>78.193331520000001</v>
          </cell>
          <cell r="AA297">
            <v>58.109264969999998</v>
          </cell>
          <cell r="AF297">
            <v>39.100608680000001</v>
          </cell>
        </row>
        <row r="298">
          <cell r="C298">
            <v>35.589508029999998</v>
          </cell>
          <cell r="G298">
            <v>35.729834089999997</v>
          </cell>
          <cell r="H298">
            <v>31.890887800000002</v>
          </cell>
          <cell r="V298">
            <v>9.9342740840000001</v>
          </cell>
          <cell r="AA298">
            <v>6.571165894</v>
          </cell>
          <cell r="AF298">
            <v>4.2815127190000002</v>
          </cell>
        </row>
        <row r="299">
          <cell r="C299">
            <v>1.5524481400000001</v>
          </cell>
          <cell r="G299">
            <v>7.1269881210000001</v>
          </cell>
          <cell r="H299">
            <v>9.5873580240000003</v>
          </cell>
          <cell r="V299">
            <v>351.41051770000001</v>
          </cell>
          <cell r="AA299">
            <v>851.06804469999997</v>
          </cell>
          <cell r="AF299">
            <v>1397.551839</v>
          </cell>
        </row>
        <row r="461">
          <cell r="C461">
            <v>1159393.9750000001</v>
          </cell>
          <cell r="G461">
            <v>1266717.3030000001</v>
          </cell>
          <cell r="H461">
            <v>1286072.3359999999</v>
          </cell>
          <cell r="V461">
            <v>2136377.2039999999</v>
          </cell>
          <cell r="AA461">
            <v>2700469.9589999998</v>
          </cell>
          <cell r="AF461">
            <v>3346749.5240000002</v>
          </cell>
        </row>
        <row r="462">
          <cell r="C462">
            <v>355386.08649999998</v>
          </cell>
          <cell r="G462">
            <v>414482.13750000001</v>
          </cell>
          <cell r="H462">
            <v>431253.94669999997</v>
          </cell>
          <cell r="V462">
            <v>714806.36849999998</v>
          </cell>
          <cell r="AA462">
            <v>897289.44570000004</v>
          </cell>
          <cell r="AF462">
            <v>1093823.0689999999</v>
          </cell>
        </row>
        <row r="463">
          <cell r="C463">
            <v>22523.90625</v>
          </cell>
          <cell r="G463">
            <v>34822.639179999998</v>
          </cell>
          <cell r="H463">
            <v>37293.391190000002</v>
          </cell>
          <cell r="V463">
            <v>53478.021990000001</v>
          </cell>
          <cell r="AA463">
            <v>69273.407609999995</v>
          </cell>
          <cell r="AF463">
            <v>82491.148239999995</v>
          </cell>
        </row>
        <row r="465">
          <cell r="C465">
            <v>8587.0580181910409</v>
          </cell>
          <cell r="G465">
            <v>9906.3691320796206</v>
          </cell>
          <cell r="H465">
            <v>10266.727474657</v>
          </cell>
          <cell r="V465">
            <v>16930.7975693359</v>
          </cell>
          <cell r="AA465">
            <v>20242.542230962499</v>
          </cell>
          <cell r="AF465">
            <v>24202.079925309499</v>
          </cell>
        </row>
        <row r="466">
          <cell r="C466">
            <v>6930.51</v>
          </cell>
          <cell r="G466">
            <v>7995.3099406253205</v>
          </cell>
          <cell r="H466">
            <v>8286.1507724358999</v>
          </cell>
          <cell r="V466">
            <v>13664.6406270557</v>
          </cell>
          <cell r="AA466">
            <v>16337.509431042799</v>
          </cell>
          <cell r="AF466">
            <v>19533.204106438701</v>
          </cell>
        </row>
        <row r="505">
          <cell r="C505">
            <v>140012.42439999999</v>
          </cell>
          <cell r="G505">
            <v>180284.69940000001</v>
          </cell>
          <cell r="H505">
            <v>189955.75949999999</v>
          </cell>
          <cell r="V505">
            <v>321446.8026</v>
          </cell>
          <cell r="AA505">
            <v>401112.29790000001</v>
          </cell>
          <cell r="AF505">
            <v>504859.8946</v>
          </cell>
        </row>
        <row r="1080">
          <cell r="C1080">
            <v>8.8734651600000006E-2</v>
          </cell>
          <cell r="G1080">
            <v>0.1199146319</v>
          </cell>
          <cell r="H1080">
            <v>0.1262690662</v>
          </cell>
          <cell r="V1080">
            <v>0.1135239544</v>
          </cell>
          <cell r="AA1080">
            <v>0.11570575280000001</v>
          </cell>
          <cell r="AF1080">
            <v>0.11055594270000001</v>
          </cell>
        </row>
        <row r="1081">
          <cell r="C1081">
            <v>0.13968182729215001</v>
          </cell>
          <cell r="G1081">
            <v>0.140689410098019</v>
          </cell>
          <cell r="H1081">
            <v>0.140858940181951</v>
          </cell>
          <cell r="V1081">
            <v>0.14188041925372799</v>
          </cell>
          <cell r="AA1081">
            <v>0.14188041925372799</v>
          </cell>
          <cell r="AF1081">
            <v>0.14188041925372799</v>
          </cell>
        </row>
        <row r="1083">
          <cell r="C1083">
            <v>17526.1783</v>
          </cell>
          <cell r="G1083">
            <v>19506.414260000001</v>
          </cell>
          <cell r="H1083">
            <v>19905.469679999998</v>
          </cell>
          <cell r="V1083">
            <v>33125.355929999998</v>
          </cell>
          <cell r="AA1083">
            <v>41760.26425</v>
          </cell>
          <cell r="AF1083">
            <v>51840.130109999998</v>
          </cell>
        </row>
        <row r="1161">
          <cell r="C1161">
            <v>245894.08</v>
          </cell>
          <cell r="G1161">
            <v>263458.38370000001</v>
          </cell>
          <cell r="H1161">
            <v>266946.7954</v>
          </cell>
          <cell r="V1161">
            <v>475019.40539999999</v>
          </cell>
          <cell r="AA1161">
            <v>600613.14419999998</v>
          </cell>
          <cell r="AF1161">
            <v>753714.14469999995</v>
          </cell>
        </row>
        <row r="1162">
          <cell r="C1162">
            <v>13799.77843</v>
          </cell>
          <cell r="G1162">
            <v>12572.5682</v>
          </cell>
          <cell r="H1162">
            <v>14410.02008</v>
          </cell>
          <cell r="V1162">
            <v>31560.614689999999</v>
          </cell>
          <cell r="AA1162">
            <v>34493.782090000001</v>
          </cell>
          <cell r="AF1162">
            <v>36428.054129999997</v>
          </cell>
        </row>
        <row r="1261">
          <cell r="C1261">
            <v>0</v>
          </cell>
          <cell r="G1261">
            <v>0</v>
          </cell>
          <cell r="H1261">
            <v>0</v>
          </cell>
          <cell r="V1261">
            <v>14577.46061</v>
          </cell>
          <cell r="AA1261">
            <v>22504.645369999998</v>
          </cell>
          <cell r="AF1261">
            <v>21007.406609999998</v>
          </cell>
        </row>
        <row r="1262">
          <cell r="C1262">
            <v>0</v>
          </cell>
          <cell r="G1262">
            <v>0.94073377229999999</v>
          </cell>
          <cell r="H1262">
            <v>0.74074074069999996</v>
          </cell>
          <cell r="V1262">
            <v>-0.17588360159999999</v>
          </cell>
          <cell r="AA1262">
            <v>-1.7847079560000001</v>
          </cell>
          <cell r="AF1262">
            <v>-4.0979974009999998</v>
          </cell>
        </row>
        <row r="1263">
          <cell r="C1263">
            <v>0</v>
          </cell>
          <cell r="G1263">
            <v>0.4703668862</v>
          </cell>
          <cell r="H1263">
            <v>0.18518518519999999</v>
          </cell>
          <cell r="V1263">
            <v>-0.8349345682</v>
          </cell>
          <cell r="AA1263">
            <v>-2.4437589229999999</v>
          </cell>
          <cell r="AF1263">
            <v>-4.7570483680000004</v>
          </cell>
        </row>
        <row r="1264">
          <cell r="C1264">
            <v>0</v>
          </cell>
          <cell r="G1264">
            <v>0</v>
          </cell>
          <cell r="H1264">
            <v>0</v>
          </cell>
          <cell r="V1264">
            <v>-1.0546182239999999</v>
          </cell>
          <cell r="AA1264">
            <v>-2.6634425789999998</v>
          </cell>
          <cell r="AF1264">
            <v>-4.9767320230000003</v>
          </cell>
        </row>
        <row r="1265">
          <cell r="C1265">
            <v>0</v>
          </cell>
          <cell r="G1265">
            <v>0</v>
          </cell>
          <cell r="H1265">
            <v>-9.2592592599999995E-2</v>
          </cell>
          <cell r="V1265">
            <v>-1.537922266</v>
          </cell>
          <cell r="AA1265">
            <v>-3.1467466210000001</v>
          </cell>
          <cell r="AF1265">
            <v>-5.4600360659999998</v>
          </cell>
        </row>
        <row r="1266">
          <cell r="C1266">
            <v>0</v>
          </cell>
          <cell r="G1266">
            <v>-0.94073377229999999</v>
          </cell>
          <cell r="H1266">
            <v>-1.111111111</v>
          </cell>
          <cell r="V1266">
            <v>-4.3498730569999999</v>
          </cell>
          <cell r="AA1266">
            <v>-5.9586974120000002</v>
          </cell>
          <cell r="AF1266">
            <v>-8.2719868559999998</v>
          </cell>
        </row>
        <row r="1267">
          <cell r="C1267">
            <v>0</v>
          </cell>
          <cell r="G1267">
            <v>-1.5992474130000001</v>
          </cell>
          <cell r="H1267">
            <v>-1.6666666670000001</v>
          </cell>
          <cell r="V1267">
            <v>-6.9860769229999997</v>
          </cell>
          <cell r="AA1267">
            <v>-8.594901278</v>
          </cell>
          <cell r="AF1267">
            <v>-10.90819072</v>
          </cell>
        </row>
        <row r="1268">
          <cell r="C1268">
            <v>0</v>
          </cell>
          <cell r="G1268">
            <v>-2.4459078079999999</v>
          </cell>
          <cell r="H1268">
            <v>-2.407407407</v>
          </cell>
          <cell r="V1268">
            <v>-7.8648115450000002</v>
          </cell>
          <cell r="AA1268">
            <v>-9.4736358999999997</v>
          </cell>
          <cell r="AF1268">
            <v>-11.786925350000001</v>
          </cell>
        </row>
        <row r="1269">
          <cell r="C1269">
            <v>0</v>
          </cell>
          <cell r="G1269">
            <v>4.7036688619999998</v>
          </cell>
          <cell r="H1269">
            <v>4.6296296300000002</v>
          </cell>
          <cell r="V1269">
            <v>7</v>
          </cell>
          <cell r="AA1269">
            <v>7</v>
          </cell>
          <cell r="AF1269">
            <v>7</v>
          </cell>
        </row>
      </sheetData>
      <sheetData sheetId="6">
        <row r="2">
          <cell r="G2">
            <v>64495.304459011699</v>
          </cell>
          <cell r="V2">
            <v>68869.917961327606</v>
          </cell>
          <cell r="AA2">
            <v>70260.911746631595</v>
          </cell>
          <cell r="AF2">
            <v>71680</v>
          </cell>
        </row>
        <row r="292">
          <cell r="G292">
            <v>59.253962260000002</v>
          </cell>
          <cell r="V292">
            <v>574.33432049999999</v>
          </cell>
          <cell r="AA292">
            <v>1099.2119359999999</v>
          </cell>
          <cell r="AF292">
            <v>1599.5726850000001</v>
          </cell>
        </row>
        <row r="293">
          <cell r="G293">
            <v>536.08800169999995</v>
          </cell>
          <cell r="V293">
            <v>487.03755330000001</v>
          </cell>
          <cell r="AA293">
            <v>413.8954172</v>
          </cell>
          <cell r="AF293">
            <v>302.66074659999998</v>
          </cell>
        </row>
        <row r="294">
          <cell r="G294">
            <v>816.60591799999997</v>
          </cell>
          <cell r="V294">
            <v>666.36574310000003</v>
          </cell>
          <cell r="AA294">
            <v>542.70877599999994</v>
          </cell>
          <cell r="AF294">
            <v>382.70635579999998</v>
          </cell>
        </row>
        <row r="295">
          <cell r="G295">
            <v>804.19521090000001</v>
          </cell>
          <cell r="V295">
            <v>611.78505840000003</v>
          </cell>
          <cell r="AA295">
            <v>488.72922629999999</v>
          </cell>
          <cell r="AF295">
            <v>340.00500959999999</v>
          </cell>
        </row>
        <row r="296">
          <cell r="G296">
            <v>500.14623779999999</v>
          </cell>
          <cell r="V296">
            <v>328.60718700000001</v>
          </cell>
          <cell r="AA296">
            <v>255.92698569999999</v>
          </cell>
          <cell r="AF296">
            <v>175.21562059999999</v>
          </cell>
        </row>
        <row r="297">
          <cell r="G297">
            <v>158.5877514</v>
          </cell>
          <cell r="V297">
            <v>77.924735729999995</v>
          </cell>
          <cell r="AA297">
            <v>57.850126760000002</v>
          </cell>
          <cell r="AF297">
            <v>38.782113680000002</v>
          </cell>
        </row>
        <row r="298">
          <cell r="G298">
            <v>35.729834089999997</v>
          </cell>
          <cell r="V298">
            <v>9.9001336379999998</v>
          </cell>
          <cell r="AA298">
            <v>6.5414755050000002</v>
          </cell>
          <cell r="AF298">
            <v>4.2447609880000003</v>
          </cell>
        </row>
        <row r="299">
          <cell r="G299">
            <v>7.1269881210000001</v>
          </cell>
          <cell r="V299">
            <v>350.72336899999999</v>
          </cell>
          <cell r="AA299">
            <v>851.71248930000002</v>
          </cell>
          <cell r="AF299">
            <v>1404.4657119999999</v>
          </cell>
        </row>
        <row r="461">
          <cell r="G461">
            <v>1266717.3030000001</v>
          </cell>
          <cell r="V461">
            <v>2129159.3459999999</v>
          </cell>
          <cell r="AA461">
            <v>2686854.9440000001</v>
          </cell>
          <cell r="AF461">
            <v>3330381.3489999999</v>
          </cell>
        </row>
        <row r="462">
          <cell r="G462">
            <v>414482.13750000001</v>
          </cell>
          <cell r="V462">
            <v>714560.78280000004</v>
          </cell>
          <cell r="AA462">
            <v>895594.00800000003</v>
          </cell>
          <cell r="AF462">
            <v>1090916.8219999999</v>
          </cell>
        </row>
        <row r="463">
          <cell r="G463">
            <v>34822.639179999998</v>
          </cell>
          <cell r="V463">
            <v>53889.196770000002</v>
          </cell>
          <cell r="AA463">
            <v>69812.735950000002</v>
          </cell>
          <cell r="AF463">
            <v>82505.469949999999</v>
          </cell>
        </row>
        <row r="465">
          <cell r="G465">
            <v>9906.3691320796206</v>
          </cell>
          <cell r="V465">
            <v>16930.7975693359</v>
          </cell>
          <cell r="AA465">
            <v>20242.542230962499</v>
          </cell>
          <cell r="AF465">
            <v>24202.079925309499</v>
          </cell>
        </row>
        <row r="466">
          <cell r="G466">
            <v>7995.3099406253205</v>
          </cell>
          <cell r="V466">
            <v>13664.6406270557</v>
          </cell>
          <cell r="AA466">
            <v>16337.509431042799</v>
          </cell>
          <cell r="AF466">
            <v>19533.204106438701</v>
          </cell>
        </row>
        <row r="505">
          <cell r="G505">
            <v>180284.69940000001</v>
          </cell>
          <cell r="V505">
            <v>320170.39750000002</v>
          </cell>
          <cell r="AA505">
            <v>399810.08299999998</v>
          </cell>
          <cell r="AF505">
            <v>501160.66239999997</v>
          </cell>
        </row>
        <row r="1080">
          <cell r="G1080">
            <v>0.1199146319</v>
          </cell>
          <cell r="V1080">
            <v>0.1147068975</v>
          </cell>
          <cell r="AA1080">
            <v>0.11711177020000001</v>
          </cell>
          <cell r="AF1080">
            <v>0.1112461918</v>
          </cell>
        </row>
        <row r="1081">
          <cell r="G1081">
            <v>0.140689410098019</v>
          </cell>
          <cell r="V1081">
            <v>0.14188041925372799</v>
          </cell>
          <cell r="AA1081">
            <v>0.14188041925372799</v>
          </cell>
          <cell r="AF1081">
            <v>0.14188041925372799</v>
          </cell>
        </row>
        <row r="1083">
          <cell r="G1083">
            <v>19506.414260000001</v>
          </cell>
          <cell r="V1083">
            <v>33028.092579999997</v>
          </cell>
          <cell r="AA1083">
            <v>41585.779759999998</v>
          </cell>
          <cell r="AF1083">
            <v>51585.500870000003</v>
          </cell>
        </row>
        <row r="1161">
          <cell r="G1161">
            <v>263458.38370000001</v>
          </cell>
          <cell r="V1161">
            <v>473095.49449999997</v>
          </cell>
          <cell r="AA1161">
            <v>598568.44090000005</v>
          </cell>
          <cell r="AF1161">
            <v>750878.99360000005</v>
          </cell>
        </row>
        <row r="1162">
          <cell r="G1162">
            <v>12572.5682</v>
          </cell>
          <cell r="V1162">
            <v>31402.014889999999</v>
          </cell>
          <cell r="AA1162">
            <v>34345.423089999997</v>
          </cell>
          <cell r="AF1162">
            <v>36405.963589999999</v>
          </cell>
        </row>
        <row r="1261">
          <cell r="G1261">
            <v>0</v>
          </cell>
          <cell r="V1261">
            <v>14867.22435</v>
          </cell>
          <cell r="AA1261">
            <v>22036.886200000001</v>
          </cell>
          <cell r="AF1261">
            <v>22123.674719999999</v>
          </cell>
        </row>
        <row r="1262">
          <cell r="G1262">
            <v>0.94073377229999999</v>
          </cell>
          <cell r="V1262">
            <v>-0.1762472363</v>
          </cell>
          <cell r="AA1262">
            <v>-1.7969592539999999</v>
          </cell>
          <cell r="AF1262">
            <v>-4.1572720729999997</v>
          </cell>
        </row>
        <row r="1263">
          <cell r="G1263">
            <v>0.4703668862</v>
          </cell>
          <cell r="V1263">
            <v>-0.83529820290000001</v>
          </cell>
          <cell r="AA1263">
            <v>-2.45601022</v>
          </cell>
          <cell r="AF1263">
            <v>-4.8163230390000003</v>
          </cell>
        </row>
        <row r="1264">
          <cell r="G1264">
            <v>0</v>
          </cell>
          <cell r="V1264">
            <v>-1.0549818580000001</v>
          </cell>
          <cell r="AA1264">
            <v>-2.675693876</v>
          </cell>
          <cell r="AF1264">
            <v>-5.0360066950000002</v>
          </cell>
        </row>
        <row r="1265">
          <cell r="G1265">
            <v>0</v>
          </cell>
          <cell r="V1265">
            <v>-1.5382859010000001</v>
          </cell>
          <cell r="AA1265">
            <v>-3.1589979179999998</v>
          </cell>
          <cell r="AF1265">
            <v>-5.5193107369999996</v>
          </cell>
        </row>
        <row r="1266">
          <cell r="G1266">
            <v>-0.94073377229999999</v>
          </cell>
          <cell r="V1266">
            <v>-4.3502366920000002</v>
          </cell>
          <cell r="AA1266">
            <v>-5.970948709</v>
          </cell>
          <cell r="AF1266">
            <v>-8.3312615280000006</v>
          </cell>
        </row>
        <row r="1267">
          <cell r="G1267">
            <v>-1.5992474130000001</v>
          </cell>
          <cell r="V1267">
            <v>-6.986440558</v>
          </cell>
          <cell r="AA1267">
            <v>-8.6071525750000006</v>
          </cell>
          <cell r="AF1267">
            <v>-10.967465389999999</v>
          </cell>
        </row>
        <row r="1268">
          <cell r="G1268">
            <v>-2.4459078079999999</v>
          </cell>
          <cell r="V1268">
            <v>-7.8651751799999996</v>
          </cell>
          <cell r="AA1268">
            <v>-9.4858871980000004</v>
          </cell>
          <cell r="AF1268">
            <v>-11.846200019999999</v>
          </cell>
        </row>
        <row r="1269">
          <cell r="G1269">
            <v>4.7036688619999998</v>
          </cell>
          <cell r="V1269">
            <v>7</v>
          </cell>
          <cell r="AA1269">
            <v>7</v>
          </cell>
          <cell r="AF1269">
            <v>7</v>
          </cell>
        </row>
      </sheetData>
      <sheetData sheetId="7">
        <row r="2">
          <cell r="G2">
            <v>64495.304459011699</v>
          </cell>
          <cell r="V2">
            <v>68869.917961327606</v>
          </cell>
          <cell r="AA2">
            <v>70260.911746631595</v>
          </cell>
          <cell r="AF2">
            <v>71680</v>
          </cell>
        </row>
        <row r="292">
          <cell r="G292">
            <v>59.253960040000003</v>
          </cell>
          <cell r="V292">
            <v>473.39696780000003</v>
          </cell>
          <cell r="AA292">
            <v>771.57550609999998</v>
          </cell>
          <cell r="AF292">
            <v>1044.752277</v>
          </cell>
        </row>
        <row r="293">
          <cell r="G293">
            <v>536.08800029999998</v>
          </cell>
          <cell r="V293">
            <v>511.97458060000002</v>
          </cell>
          <cell r="AA293">
            <v>488.60669910000001</v>
          </cell>
          <cell r="AF293">
            <v>427.1135539</v>
          </cell>
        </row>
        <row r="294">
          <cell r="G294">
            <v>816.60591769999996</v>
          </cell>
          <cell r="V294">
            <v>700.51601070000004</v>
          </cell>
          <cell r="AA294">
            <v>640.80492489999995</v>
          </cell>
          <cell r="AF294">
            <v>540.34001590000003</v>
          </cell>
        </row>
        <row r="295">
          <cell r="G295">
            <v>804.19521129999998</v>
          </cell>
          <cell r="V295">
            <v>643.14845070000001</v>
          </cell>
          <cell r="AA295">
            <v>577.10669819999998</v>
          </cell>
          <cell r="AF295">
            <v>480.12317050000001</v>
          </cell>
        </row>
        <row r="296">
          <cell r="G296">
            <v>500.14623920000002</v>
          </cell>
          <cell r="V296">
            <v>345.46404439999998</v>
          </cell>
          <cell r="AA296">
            <v>302.24230829999999</v>
          </cell>
          <cell r="AF296">
            <v>247.48300929999999</v>
          </cell>
        </row>
        <row r="297">
          <cell r="G297">
            <v>158.5877528</v>
          </cell>
          <cell r="V297">
            <v>81.926245679999994</v>
          </cell>
          <cell r="AA297">
            <v>68.328452519999999</v>
          </cell>
          <cell r="AF297">
            <v>54.788423180000002</v>
          </cell>
        </row>
        <row r="298">
          <cell r="G298">
            <v>35.72983481</v>
          </cell>
          <cell r="V298">
            <v>10.40922495</v>
          </cell>
          <cell r="AA298">
            <v>7.7268659450000001</v>
          </cell>
          <cell r="AF298">
            <v>5.996804622</v>
          </cell>
        </row>
        <row r="299">
          <cell r="G299">
            <v>7.126988152</v>
          </cell>
          <cell r="V299">
            <v>238.3409877</v>
          </cell>
          <cell r="AA299">
            <v>479.30237199999999</v>
          </cell>
          <cell r="AF299">
            <v>769.13848629999995</v>
          </cell>
        </row>
        <row r="461">
          <cell r="G461">
            <v>1266717.3019999999</v>
          </cell>
          <cell r="V461">
            <v>2128845.6230000001</v>
          </cell>
          <cell r="AA461">
            <v>2682536.747</v>
          </cell>
          <cell r="AF461">
            <v>3313684.5419999999</v>
          </cell>
        </row>
        <row r="462">
          <cell r="G462">
            <v>414482.13789999997</v>
          </cell>
          <cell r="V462">
            <v>714524.93500000006</v>
          </cell>
          <cell r="AA462">
            <v>895152.52110000001</v>
          </cell>
          <cell r="AF462">
            <v>1089032.1710000001</v>
          </cell>
        </row>
        <row r="463">
          <cell r="G463">
            <v>34822.639360000001</v>
          </cell>
          <cell r="V463">
            <v>53915.927020000003</v>
          </cell>
          <cell r="AA463">
            <v>70020.779380000007</v>
          </cell>
          <cell r="AF463">
            <v>83032.764989999996</v>
          </cell>
        </row>
        <row r="465">
          <cell r="G465">
            <v>9906.3691320796206</v>
          </cell>
          <cell r="V465">
            <v>16930.7975693359</v>
          </cell>
          <cell r="AA465">
            <v>20242.542230962499</v>
          </cell>
          <cell r="AF465">
            <v>24202.079925309499</v>
          </cell>
        </row>
        <row r="466">
          <cell r="G466">
            <v>7995.3099406253205</v>
          </cell>
          <cell r="V466">
            <v>13664.6406270557</v>
          </cell>
          <cell r="AA466">
            <v>16337.509431042799</v>
          </cell>
          <cell r="AF466">
            <v>19533.204106438701</v>
          </cell>
        </row>
        <row r="505">
          <cell r="G505">
            <v>180284.69930000001</v>
          </cell>
          <cell r="V505">
            <v>320037.94309999997</v>
          </cell>
          <cell r="AA505">
            <v>398596.1777</v>
          </cell>
          <cell r="AF505">
            <v>497367.8112</v>
          </cell>
        </row>
        <row r="1080">
          <cell r="G1080">
            <v>0.11991463250000001</v>
          </cell>
          <cell r="V1080">
            <v>0.1147720107</v>
          </cell>
          <cell r="AA1080">
            <v>0.1176186238</v>
          </cell>
          <cell r="AF1080">
            <v>0.1124569378</v>
          </cell>
        </row>
        <row r="1081">
          <cell r="G1081">
            <v>0.140689410098019</v>
          </cell>
          <cell r="V1081">
            <v>0.14188041925372799</v>
          </cell>
          <cell r="AA1081">
            <v>0.14188041925372799</v>
          </cell>
          <cell r="AF1081">
            <v>0.14188041925372799</v>
          </cell>
        </row>
        <row r="1083">
          <cell r="G1083">
            <v>19506.414239999998</v>
          </cell>
          <cell r="V1083">
            <v>33023.4058</v>
          </cell>
          <cell r="AA1083">
            <v>41522.650099999999</v>
          </cell>
          <cell r="AF1083">
            <v>51353.165240000002</v>
          </cell>
        </row>
        <row r="1161">
          <cell r="G1161">
            <v>263458.3823</v>
          </cell>
          <cell r="V1161">
            <v>472977.66509999998</v>
          </cell>
          <cell r="AA1161">
            <v>597445.00089999998</v>
          </cell>
          <cell r="AF1161">
            <v>747147.6568</v>
          </cell>
        </row>
        <row r="1162">
          <cell r="G1162">
            <v>12572.568289999999</v>
          </cell>
          <cell r="V1162">
            <v>31383.135340000001</v>
          </cell>
          <cell r="AA1162">
            <v>34177.574789999999</v>
          </cell>
          <cell r="AF1162">
            <v>35982.414380000002</v>
          </cell>
        </row>
        <row r="1261">
          <cell r="G1261">
            <v>0</v>
          </cell>
          <cell r="V1261">
            <v>14952.13594</v>
          </cell>
          <cell r="AA1261">
            <v>22610.403040000001</v>
          </cell>
          <cell r="AF1261">
            <v>23559.70881</v>
          </cell>
        </row>
        <row r="1262">
          <cell r="G1262">
            <v>0.94073377229999999</v>
          </cell>
          <cell r="V1262">
            <v>0.65905096659999995</v>
          </cell>
          <cell r="AA1262">
            <v>0.65905096659999995</v>
          </cell>
          <cell r="AF1262">
            <v>0.65905096659999995</v>
          </cell>
        </row>
        <row r="1263">
          <cell r="G1263">
            <v>0.4703668862</v>
          </cell>
          <cell r="V1263">
            <v>0</v>
          </cell>
          <cell r="AA1263">
            <v>0</v>
          </cell>
          <cell r="AF1263">
            <v>0</v>
          </cell>
        </row>
        <row r="1264">
          <cell r="G1264">
            <v>0</v>
          </cell>
          <cell r="V1264">
            <v>-0.21968365549999999</v>
          </cell>
          <cell r="AA1264">
            <v>-0.21968365549999999</v>
          </cell>
          <cell r="AF1264">
            <v>-0.21968365549999999</v>
          </cell>
        </row>
        <row r="1265">
          <cell r="G1265">
            <v>0</v>
          </cell>
          <cell r="V1265">
            <v>-0.70298769770000002</v>
          </cell>
          <cell r="AA1265">
            <v>-0.70298769770000002</v>
          </cell>
          <cell r="AF1265">
            <v>-0.70298769770000002</v>
          </cell>
        </row>
        <row r="1266">
          <cell r="G1266">
            <v>-0.94073377229999999</v>
          </cell>
          <cell r="V1266">
            <v>-3.5149384889999999</v>
          </cell>
          <cell r="AA1266">
            <v>-3.5149384889999999</v>
          </cell>
          <cell r="AF1266">
            <v>-3.5149384889999999</v>
          </cell>
        </row>
        <row r="1267">
          <cell r="G1267">
            <v>-1.5992474130000001</v>
          </cell>
          <cell r="V1267">
            <v>-6.1511423550000002</v>
          </cell>
          <cell r="AA1267">
            <v>-6.1511423550000002</v>
          </cell>
          <cell r="AF1267">
            <v>-6.1511423550000002</v>
          </cell>
        </row>
        <row r="1268">
          <cell r="G1268">
            <v>-2.4459078079999999</v>
          </cell>
          <cell r="V1268">
            <v>-7.0298769769999998</v>
          </cell>
          <cell r="AA1268">
            <v>-7.0298769769999998</v>
          </cell>
          <cell r="AF1268">
            <v>-7.0298769769999998</v>
          </cell>
        </row>
        <row r="1269">
          <cell r="G1269">
            <v>4.7036688619999998</v>
          </cell>
          <cell r="V1269">
            <v>0</v>
          </cell>
          <cell r="AA1269">
            <v>0</v>
          </cell>
          <cell r="AF1269">
            <v>0</v>
          </cell>
        </row>
      </sheetData>
      <sheetData sheetId="8">
        <row r="2">
          <cell r="G2">
            <v>64495.304459011699</v>
          </cell>
          <cell r="V2">
            <v>68869.917961327606</v>
          </cell>
          <cell r="AA2">
            <v>70260.911746631595</v>
          </cell>
          <cell r="AF2">
            <v>71680</v>
          </cell>
        </row>
        <row r="292">
          <cell r="G292">
            <v>59.253960040000003</v>
          </cell>
          <cell r="V292">
            <v>459.16438149999999</v>
          </cell>
          <cell r="AA292">
            <v>728.22711409999999</v>
          </cell>
          <cell r="AF292">
            <v>968.37410690000002</v>
          </cell>
        </row>
        <row r="293">
          <cell r="G293">
            <v>536.08800029999998</v>
          </cell>
          <cell r="V293">
            <v>519.6156168</v>
          </cell>
          <cell r="AA293">
            <v>504.7457311</v>
          </cell>
          <cell r="AF293">
            <v>449.31165440000001</v>
          </cell>
        </row>
        <row r="294">
          <cell r="G294">
            <v>816.60591769999996</v>
          </cell>
          <cell r="V294">
            <v>711.17891280000003</v>
          </cell>
          <cell r="AA294">
            <v>661.66814360000001</v>
          </cell>
          <cell r="AF294">
            <v>567.82624069999997</v>
          </cell>
        </row>
        <row r="295">
          <cell r="G295">
            <v>804.19521129999998</v>
          </cell>
          <cell r="V295">
            <v>653.4961806</v>
          </cell>
          <cell r="AA295">
            <v>596.58244930000001</v>
          </cell>
          <cell r="AF295">
            <v>505.04703940000002</v>
          </cell>
        </row>
        <row r="296">
          <cell r="G296">
            <v>500.14623920000002</v>
          </cell>
          <cell r="V296">
            <v>351.19987789999999</v>
          </cell>
          <cell r="AA296">
            <v>312.27763390000001</v>
          </cell>
          <cell r="AF296">
            <v>259.87945630000002</v>
          </cell>
        </row>
        <row r="297">
          <cell r="G297">
            <v>158.5877528</v>
          </cell>
          <cell r="V297">
            <v>83.481313880000002</v>
          </cell>
          <cell r="AA297">
            <v>70.728869220000007</v>
          </cell>
          <cell r="AF297">
            <v>57.554572810000003</v>
          </cell>
        </row>
        <row r="298">
          <cell r="G298">
            <v>35.72983481</v>
          </cell>
          <cell r="V298">
            <v>10.75875768</v>
          </cell>
          <cell r="AA298">
            <v>8.1249344519999998</v>
          </cell>
          <cell r="AF298">
            <v>6.3728936220000003</v>
          </cell>
        </row>
        <row r="299">
          <cell r="G299">
            <v>7.126988152</v>
          </cell>
          <cell r="V299">
            <v>231.03611029999999</v>
          </cell>
          <cell r="AA299">
            <v>447.34316200000001</v>
          </cell>
          <cell r="AF299">
            <v>700.65757640000004</v>
          </cell>
        </row>
        <row r="461">
          <cell r="G461">
            <v>1266717.3019999999</v>
          </cell>
          <cell r="V461">
            <v>2111388.4470000002</v>
          </cell>
          <cell r="AA461">
            <v>2644010.341</v>
          </cell>
          <cell r="AF461">
            <v>3259803.7609999999</v>
          </cell>
        </row>
        <row r="462">
          <cell r="G462">
            <v>414482.13789999997</v>
          </cell>
          <cell r="V462">
            <v>712427.05480000004</v>
          </cell>
          <cell r="AA462">
            <v>890185.09869999997</v>
          </cell>
          <cell r="AF462">
            <v>1081360.8060000001</v>
          </cell>
        </row>
        <row r="463">
          <cell r="G463">
            <v>34822.639360000001</v>
          </cell>
          <cell r="V463">
            <v>54331.649519999999</v>
          </cell>
          <cell r="AA463">
            <v>70729.102849999996</v>
          </cell>
          <cell r="AF463">
            <v>83688.386440000002</v>
          </cell>
        </row>
        <row r="465">
          <cell r="G465">
            <v>9906.3691320796206</v>
          </cell>
          <cell r="V465">
            <v>16930.7975693359</v>
          </cell>
          <cell r="AA465">
            <v>20242.542230962499</v>
          </cell>
          <cell r="AF465">
            <v>24202.079925309499</v>
          </cell>
        </row>
        <row r="466">
          <cell r="G466">
            <v>7995.3099406253205</v>
          </cell>
          <cell r="V466">
            <v>13664.6406270557</v>
          </cell>
          <cell r="AA466">
            <v>16337.509431042799</v>
          </cell>
          <cell r="AF466">
            <v>19533.204106438701</v>
          </cell>
        </row>
        <row r="505">
          <cell r="G505">
            <v>180284.69930000001</v>
          </cell>
          <cell r="V505">
            <v>326299.28830000001</v>
          </cell>
          <cell r="AA505">
            <v>409754.94770000002</v>
          </cell>
          <cell r="AF505">
            <v>510351.897</v>
          </cell>
        </row>
        <row r="1080">
          <cell r="G1080">
            <v>0.11991463250000001</v>
          </cell>
          <cell r="V1080">
            <v>0.1157627458</v>
          </cell>
          <cell r="AA1080">
            <v>0.1193298091</v>
          </cell>
          <cell r="AF1080">
            <v>0.1141560883</v>
          </cell>
        </row>
        <row r="1081">
          <cell r="G1081">
            <v>0.140689410098019</v>
          </cell>
          <cell r="V1081">
            <v>0.14188041925372799</v>
          </cell>
          <cell r="AA1081">
            <v>0.14188041925372799</v>
          </cell>
          <cell r="AF1081">
            <v>0.14188041925372799</v>
          </cell>
        </row>
        <row r="1083">
          <cell r="G1083">
            <v>19506.414239999998</v>
          </cell>
          <cell r="V1083">
            <v>32908.87414</v>
          </cell>
          <cell r="AA1083">
            <v>41213.956319999998</v>
          </cell>
          <cell r="AF1083">
            <v>50871.730080000001</v>
          </cell>
        </row>
        <row r="1161">
          <cell r="G1161">
            <v>263458.3823</v>
          </cell>
          <cell r="V1161">
            <v>469553.38</v>
          </cell>
          <cell r="AA1161">
            <v>589877.50879999995</v>
          </cell>
          <cell r="AF1161">
            <v>736796.59539999999</v>
          </cell>
        </row>
        <row r="1162">
          <cell r="G1162">
            <v>12572.568289999999</v>
          </cell>
          <cell r="V1162">
            <v>30857.056530000002</v>
          </cell>
          <cell r="AA1162">
            <v>33473.01556</v>
          </cell>
          <cell r="AF1162">
            <v>35555.490100000003</v>
          </cell>
        </row>
        <row r="1261">
          <cell r="G1261">
            <v>0</v>
          </cell>
          <cell r="V1261">
            <v>7528.979378</v>
          </cell>
          <cell r="AA1261">
            <v>8320.23724699999</v>
          </cell>
          <cell r="AF1261">
            <v>5691.9352500000005</v>
          </cell>
        </row>
        <row r="1262">
          <cell r="G1262">
            <v>0.94073377229999999</v>
          </cell>
          <cell r="V1262">
            <v>0.65905096659999995</v>
          </cell>
          <cell r="AA1262">
            <v>0.65905096659999995</v>
          </cell>
          <cell r="AF1262">
            <v>0.65905096659999995</v>
          </cell>
        </row>
        <row r="1263">
          <cell r="G1263">
            <v>0.4703668862</v>
          </cell>
          <cell r="V1263">
            <v>0</v>
          </cell>
          <cell r="AA1263">
            <v>0</v>
          </cell>
          <cell r="AF1263">
            <v>0</v>
          </cell>
        </row>
        <row r="1264">
          <cell r="G1264">
            <v>0</v>
          </cell>
          <cell r="V1264">
            <v>-0.21968365549999999</v>
          </cell>
          <cell r="AA1264">
            <v>-0.21968365549999999</v>
          </cell>
          <cell r="AF1264">
            <v>-0.21968365549999999</v>
          </cell>
        </row>
        <row r="1265">
          <cell r="G1265">
            <v>0</v>
          </cell>
          <cell r="V1265">
            <v>-0.70298769770000002</v>
          </cell>
          <cell r="AA1265">
            <v>-0.70298769770000002</v>
          </cell>
          <cell r="AF1265">
            <v>-0.70298769770000002</v>
          </cell>
        </row>
        <row r="1266">
          <cell r="G1266">
            <v>-0.94073377229999999</v>
          </cell>
          <cell r="V1266">
            <v>-3.5149384889999999</v>
          </cell>
          <cell r="AA1266">
            <v>-3.5149384889999999</v>
          </cell>
          <cell r="AF1266">
            <v>-3.5149384889999999</v>
          </cell>
        </row>
        <row r="1267">
          <cell r="G1267">
            <v>-1.5992474130000001</v>
          </cell>
          <cell r="V1267">
            <v>-6.1511423550000002</v>
          </cell>
          <cell r="AA1267">
            <v>-6.1511423550000002</v>
          </cell>
          <cell r="AF1267">
            <v>-6.1511423550000002</v>
          </cell>
        </row>
        <row r="1268">
          <cell r="G1268">
            <v>-2.4459078079999999</v>
          </cell>
          <cell r="V1268">
            <v>-7.0298769769999998</v>
          </cell>
          <cell r="AA1268">
            <v>-7.0298769769999998</v>
          </cell>
          <cell r="AF1268">
            <v>-7.0298769769999998</v>
          </cell>
        </row>
        <row r="1269">
          <cell r="G1269">
            <v>4.7036688619999998</v>
          </cell>
          <cell r="V1269">
            <v>0</v>
          </cell>
          <cell r="AA1269">
            <v>0</v>
          </cell>
          <cell r="AF1269">
            <v>0</v>
          </cell>
        </row>
      </sheetData>
      <sheetData sheetId="9" refreshError="1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 2006 (volume)"/>
      <sheetName val="TES 2006 (value)"/>
      <sheetName val="TES 2010 (volume)"/>
      <sheetName val="TES 2010 (value)"/>
      <sheetName val="TES 2025 (volume)"/>
      <sheetName val="TES 2025 (value)"/>
      <sheetName val="TES 2030 (volume)"/>
      <sheetName val="TES 2030 (value)"/>
      <sheetName val="TES 2035 (VOLUME)"/>
      <sheetName val="TES 2035 (value)"/>
      <sheetName val="Data"/>
      <sheetName val="Feuil1"/>
    </sheetNames>
    <sheetDataSet>
      <sheetData sheetId="0"/>
      <sheetData sheetId="1"/>
      <sheetData sheetId="2">
        <row r="6">
          <cell r="CK6">
            <v>31440.51684</v>
          </cell>
        </row>
        <row r="7">
          <cell r="CK7">
            <v>150208.38800000001</v>
          </cell>
        </row>
        <row r="8">
          <cell r="CK8">
            <v>70005.158110000004</v>
          </cell>
        </row>
        <row r="9">
          <cell r="CK9">
            <v>1773.3977420000001</v>
          </cell>
        </row>
        <row r="10">
          <cell r="CK10">
            <v>1712.018161</v>
          </cell>
        </row>
        <row r="11">
          <cell r="CK11">
            <v>3855.2724920000001</v>
          </cell>
        </row>
        <row r="12">
          <cell r="CK12">
            <v>109.9246239</v>
          </cell>
        </row>
        <row r="13">
          <cell r="CK13">
            <v>22.43359671</v>
          </cell>
        </row>
        <row r="14">
          <cell r="CK14">
            <v>5466.9251610000001</v>
          </cell>
        </row>
        <row r="15">
          <cell r="CK15">
            <v>0</v>
          </cell>
        </row>
        <row r="16">
          <cell r="CK16">
            <v>148.63963609999999</v>
          </cell>
        </row>
        <row r="17">
          <cell r="CK17">
            <v>189377.859</v>
          </cell>
        </row>
        <row r="18">
          <cell r="CK18">
            <v>80337.388630000001</v>
          </cell>
        </row>
        <row r="19">
          <cell r="CK19">
            <v>4584.1230599999999</v>
          </cell>
        </row>
        <row r="20">
          <cell r="CK20">
            <v>10131.84578</v>
          </cell>
        </row>
        <row r="21">
          <cell r="CK21">
            <v>743.73952169999995</v>
          </cell>
        </row>
        <row r="22">
          <cell r="CK22">
            <v>383.10788559999997</v>
          </cell>
        </row>
        <row r="23">
          <cell r="CK23">
            <v>7696.9272780000001</v>
          </cell>
        </row>
        <row r="24">
          <cell r="CK24">
            <v>505287.29070000001</v>
          </cell>
        </row>
        <row r="25">
          <cell r="CK25">
            <v>10739.534949999999</v>
          </cell>
        </row>
        <row r="26">
          <cell r="CK26">
            <v>52.30474572</v>
          </cell>
        </row>
        <row r="27">
          <cell r="CK27">
            <v>41051.206570000002</v>
          </cell>
        </row>
        <row r="28">
          <cell r="CK28">
            <v>17293.577420000001</v>
          </cell>
        </row>
        <row r="29">
          <cell r="CK29">
            <v>9620.0889769999994</v>
          </cell>
        </row>
      </sheetData>
      <sheetData sheetId="3">
        <row r="6">
          <cell r="AO6">
            <v>10830.891302927583</v>
          </cell>
          <cell r="AV6">
            <v>2000.884803105243</v>
          </cell>
          <cell r="AW6">
            <v>0</v>
          </cell>
          <cell r="AX6">
            <v>110.91287786470505</v>
          </cell>
          <cell r="AY6">
            <v>-3133.3763153977243</v>
          </cell>
          <cell r="CK6">
            <v>34114.805669487658</v>
          </cell>
          <cell r="CL6">
            <v>0</v>
          </cell>
          <cell r="CM6">
            <v>1586.4330046181137</v>
          </cell>
          <cell r="CN6">
            <v>12908.623894200608</v>
          </cell>
          <cell r="CO6">
            <v>1.0861952969999999</v>
          </cell>
        </row>
        <row r="7">
          <cell r="AO7">
            <v>28860.292694932705</v>
          </cell>
          <cell r="AV7">
            <v>12224.52468076183</v>
          </cell>
          <cell r="AW7">
            <v>0</v>
          </cell>
          <cell r="AX7">
            <v>14898.58604280166</v>
          </cell>
          <cell r="AY7">
            <v>-706.13243073119622</v>
          </cell>
          <cell r="CK7">
            <v>161336.41960742293</v>
          </cell>
          <cell r="CL7">
            <v>0</v>
          </cell>
          <cell r="CM7">
            <v>0</v>
          </cell>
          <cell r="CN7">
            <v>36609.082377941857</v>
          </cell>
          <cell r="CO7">
            <v>1.073929071</v>
          </cell>
        </row>
        <row r="8">
          <cell r="AO8">
            <v>49944.598890805959</v>
          </cell>
          <cell r="AV8">
            <v>13076.209805865716</v>
          </cell>
          <cell r="AW8">
            <v>0</v>
          </cell>
          <cell r="AX8">
            <v>406.33527977548169</v>
          </cell>
          <cell r="AY8">
            <v>0</v>
          </cell>
          <cell r="CK8">
            <v>72567.895877275907</v>
          </cell>
          <cell r="CL8">
            <v>94.655865360210001</v>
          </cell>
          <cell r="CM8">
            <v>24986.46398883604</v>
          </cell>
          <cell r="CN8">
            <v>49110.353677433814</v>
          </cell>
          <cell r="CO8">
            <v>1.029765051</v>
          </cell>
        </row>
        <row r="9">
          <cell r="AO9">
            <v>2431.2118864520285</v>
          </cell>
          <cell r="AV9">
            <v>340.70807270558998</v>
          </cell>
          <cell r="AW9">
            <v>0</v>
          </cell>
          <cell r="AX9">
            <v>5.9003354136365544</v>
          </cell>
          <cell r="AY9">
            <v>0</v>
          </cell>
          <cell r="CK9">
            <v>1990.6181705330773</v>
          </cell>
          <cell r="CL9">
            <v>0</v>
          </cell>
          <cell r="CM9">
            <v>0</v>
          </cell>
          <cell r="CN9">
            <v>2830.532470560971</v>
          </cell>
          <cell r="CO9">
            <v>1</v>
          </cell>
        </row>
        <row r="10">
          <cell r="AO10">
            <v>3731.5137834552224</v>
          </cell>
          <cell r="AV10">
            <v>256.54094990027778</v>
          </cell>
          <cell r="AW10">
            <v>0</v>
          </cell>
          <cell r="AX10">
            <v>11.593531722703567</v>
          </cell>
          <cell r="AY10">
            <v>0</v>
          </cell>
          <cell r="CK10">
            <v>1890.6859444905956</v>
          </cell>
          <cell r="CL10">
            <v>0</v>
          </cell>
          <cell r="CM10">
            <v>6.602746740699911</v>
          </cell>
          <cell r="CN10">
            <v>2386.1973356730628</v>
          </cell>
          <cell r="CO10">
            <v>1.11272349</v>
          </cell>
        </row>
        <row r="11">
          <cell r="AO11">
            <v>8681.8462418515101</v>
          </cell>
          <cell r="AV11">
            <v>896.23385145564828</v>
          </cell>
          <cell r="AW11">
            <v>0</v>
          </cell>
          <cell r="AX11">
            <v>16.761511910548933</v>
          </cell>
          <cell r="AY11">
            <v>0</v>
          </cell>
          <cell r="CK11">
            <v>4166.5192538443307</v>
          </cell>
          <cell r="CL11">
            <v>0</v>
          </cell>
          <cell r="CM11">
            <v>0</v>
          </cell>
          <cell r="CN11">
            <v>6929.9891619555528</v>
          </cell>
          <cell r="CO11">
            <v>1.080768897</v>
          </cell>
        </row>
        <row r="12">
          <cell r="AO12">
            <v>4761.5892486691282</v>
          </cell>
          <cell r="AV12">
            <v>14.621767228639218</v>
          </cell>
          <cell r="AW12">
            <v>0</v>
          </cell>
          <cell r="AX12">
            <v>46.162957971311066</v>
          </cell>
          <cell r="AY12">
            <v>0</v>
          </cell>
          <cell r="CK12">
            <v>119.41118500726897</v>
          </cell>
          <cell r="CL12">
            <v>0</v>
          </cell>
          <cell r="CM12">
            <v>0</v>
          </cell>
          <cell r="CN12">
            <v>3163.6774438703055</v>
          </cell>
          <cell r="CO12">
            <v>1</v>
          </cell>
        </row>
        <row r="13">
          <cell r="AO13">
            <v>20904.438985062134</v>
          </cell>
          <cell r="AV13">
            <v>75.491814534235814</v>
          </cell>
          <cell r="AW13">
            <v>0</v>
          </cell>
          <cell r="AX13">
            <v>59.405013887704477</v>
          </cell>
          <cell r="AY13">
            <v>0</v>
          </cell>
          <cell r="CK13">
            <v>24.126590238448365</v>
          </cell>
          <cell r="CL13">
            <v>0</v>
          </cell>
          <cell r="CM13">
            <v>0</v>
          </cell>
          <cell r="CN13">
            <v>21457.723662270597</v>
          </cell>
          <cell r="CO13">
            <v>1</v>
          </cell>
        </row>
        <row r="14">
          <cell r="AO14">
            <v>10650.0345228939</v>
          </cell>
          <cell r="AV14">
            <v>905.18177255076262</v>
          </cell>
          <cell r="AW14">
            <v>0</v>
          </cell>
          <cell r="AX14">
            <v>66.494638938322709</v>
          </cell>
          <cell r="AY14">
            <v>0</v>
          </cell>
          <cell r="CK14">
            <v>5949.6842615829728</v>
          </cell>
          <cell r="CL14">
            <v>0</v>
          </cell>
          <cell r="CM14">
            <v>0</v>
          </cell>
          <cell r="CN14">
            <v>7923.3775286497448</v>
          </cell>
          <cell r="CO14">
            <v>1</v>
          </cell>
        </row>
        <row r="15">
          <cell r="AO15">
            <v>12056.315847019559</v>
          </cell>
          <cell r="AV15">
            <v>4.5339931733509635</v>
          </cell>
          <cell r="AW15">
            <v>0</v>
          </cell>
          <cell r="AX15">
            <v>2.7400594142945089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15186.411062930669</v>
          </cell>
          <cell r="CO15">
            <v>1.1058792930000001</v>
          </cell>
        </row>
        <row r="16">
          <cell r="AO16">
            <v>10107.817636943086</v>
          </cell>
          <cell r="AV16">
            <v>-5.1659002248686939E-4</v>
          </cell>
          <cell r="AW16">
            <v>0</v>
          </cell>
          <cell r="AX16">
            <v>10.665243034311221</v>
          </cell>
          <cell r="AY16">
            <v>0</v>
          </cell>
          <cell r="CK16">
            <v>161.51556954862136</v>
          </cell>
          <cell r="CL16">
            <v>0</v>
          </cell>
          <cell r="CM16">
            <v>0</v>
          </cell>
          <cell r="CN16">
            <v>8449.2499909886392</v>
          </cell>
          <cell r="CO16">
            <v>1.0881834459999999</v>
          </cell>
        </row>
        <row r="17">
          <cell r="AO17">
            <v>226861.95687673939</v>
          </cell>
          <cell r="AV17">
            <v>34474.083569991992</v>
          </cell>
          <cell r="AW17">
            <v>0</v>
          </cell>
          <cell r="AX17">
            <v>2499.264535001053</v>
          </cell>
          <cell r="AY17">
            <v>-44.903262885028809</v>
          </cell>
          <cell r="CK17">
            <v>203030.02306713987</v>
          </cell>
          <cell r="CL17">
            <v>35499.036815843087</v>
          </cell>
          <cell r="CM17">
            <v>78289.1921216013</v>
          </cell>
          <cell r="CN17">
            <v>214737.90685641632</v>
          </cell>
          <cell r="CO17">
            <v>1.070152277</v>
          </cell>
        </row>
        <row r="18">
          <cell r="AO18">
            <v>0</v>
          </cell>
          <cell r="AV18">
            <v>20473.19401890464</v>
          </cell>
          <cell r="AW18">
            <v>0</v>
          </cell>
          <cell r="AX18">
            <v>815.53663474576501</v>
          </cell>
          <cell r="AY18">
            <v>-71.743323507127243</v>
          </cell>
          <cell r="CK18">
            <v>85472.088875725109</v>
          </cell>
          <cell r="CL18">
            <v>0</v>
          </cell>
          <cell r="CM18">
            <v>113565.67815544731</v>
          </cell>
          <cell r="CN18">
            <v>0</v>
          </cell>
          <cell r="CO18">
            <v>1</v>
          </cell>
        </row>
        <row r="19">
          <cell r="AO19">
            <v>1267.6784297532349</v>
          </cell>
          <cell r="AV19">
            <v>351.76896554242148</v>
          </cell>
          <cell r="AW19">
            <v>0</v>
          </cell>
          <cell r="AX19">
            <v>0</v>
          </cell>
          <cell r="AY19">
            <v>-1908.4181750870082</v>
          </cell>
          <cell r="CK19">
            <v>5047.8409887725365</v>
          </cell>
          <cell r="CL19">
            <v>254.01306830651654</v>
          </cell>
          <cell r="CM19">
            <v>0</v>
          </cell>
          <cell r="CN19">
            <v>1104.259354071703</v>
          </cell>
          <cell r="CO19">
            <v>1.100929321</v>
          </cell>
        </row>
        <row r="20">
          <cell r="AO20">
            <v>0</v>
          </cell>
          <cell r="AV20">
            <v>796.55051927126749</v>
          </cell>
          <cell r="AW20">
            <v>0</v>
          </cell>
          <cell r="AX20">
            <v>70.182944194307822</v>
          </cell>
          <cell r="AY20">
            <v>-3867.6154368896046</v>
          </cell>
          <cell r="CK20">
            <v>10452.462639434299</v>
          </cell>
          <cell r="CL20">
            <v>1681.58048121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11312.819239633329</v>
          </cell>
          <cell r="AV21">
            <v>274.21236956677467</v>
          </cell>
          <cell r="AW21">
            <v>0</v>
          </cell>
          <cell r="AX21">
            <v>0</v>
          </cell>
          <cell r="AY21">
            <v>0</v>
          </cell>
          <cell r="CK21">
            <v>808.97814512462355</v>
          </cell>
          <cell r="CL21">
            <v>4.3511104359999999</v>
          </cell>
          <cell r="CM21">
            <v>0</v>
          </cell>
          <cell r="CN21">
            <v>3271.3355549115549</v>
          </cell>
          <cell r="CO21">
            <v>1.0871550189999999</v>
          </cell>
        </row>
        <row r="22">
          <cell r="AO22">
            <v>5549.1705144328635</v>
          </cell>
          <cell r="AV22">
            <v>14.844511467373568</v>
          </cell>
          <cell r="AW22">
            <v>0</v>
          </cell>
          <cell r="AX22">
            <v>0</v>
          </cell>
          <cell r="AY22">
            <v>-145.00409746700996</v>
          </cell>
          <cell r="CK22">
            <v>401.15256698523444</v>
          </cell>
          <cell r="CL22">
            <v>0</v>
          </cell>
          <cell r="CM22">
            <v>0</v>
          </cell>
          <cell r="CN22">
            <v>5064.0007312444532</v>
          </cell>
          <cell r="CO22">
            <v>1.0361541379999999</v>
          </cell>
        </row>
        <row r="23">
          <cell r="AO23">
            <v>7973.0343166613247</v>
          </cell>
          <cell r="AV23">
            <v>177.54217174924244</v>
          </cell>
          <cell r="AW23">
            <v>0</v>
          </cell>
          <cell r="AX23">
            <v>388.83431361401381</v>
          </cell>
          <cell r="AY23">
            <v>-68.119824125420152</v>
          </cell>
          <cell r="CK23">
            <v>8242.4757391547064</v>
          </cell>
          <cell r="CL23">
            <v>0</v>
          </cell>
          <cell r="CM23">
            <v>0</v>
          </cell>
          <cell r="CN23">
            <v>8035.0652941324988</v>
          </cell>
          <cell r="CO23">
            <v>1.0695608780000001</v>
          </cell>
        </row>
        <row r="24">
          <cell r="AO24">
            <v>84972.666777858816</v>
          </cell>
          <cell r="AV24">
            <v>41788.728332187711</v>
          </cell>
          <cell r="AW24">
            <v>0</v>
          </cell>
          <cell r="AX24">
            <v>29795.503177318573</v>
          </cell>
          <cell r="AY24">
            <v>-1532.9283818517877</v>
          </cell>
          <cell r="CK24">
            <v>537787.04130637238</v>
          </cell>
          <cell r="CL24">
            <v>102379.39932142965</v>
          </cell>
          <cell r="CM24">
            <v>66481.740033942915</v>
          </cell>
          <cell r="CN24">
            <v>102243.60786882386</v>
          </cell>
          <cell r="CO24">
            <v>1.0650017409999999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11443.469646223404</v>
          </cell>
          <cell r="CL25">
            <v>371151.62039681454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1583.9809591411818</v>
          </cell>
          <cell r="AV26">
            <v>29.451102149977089</v>
          </cell>
          <cell r="AW26">
            <v>4.2140202020000004</v>
          </cell>
          <cell r="AX26">
            <v>0.64122967286120203</v>
          </cell>
          <cell r="AY26">
            <v>0</v>
          </cell>
          <cell r="CK26">
            <v>69.546245420166414</v>
          </cell>
          <cell r="CL26">
            <v>0</v>
          </cell>
          <cell r="CM26">
            <v>0</v>
          </cell>
          <cell r="CN26">
            <v>12.883539324000001</v>
          </cell>
          <cell r="CO26">
            <v>-36.782607924472856</v>
          </cell>
        </row>
        <row r="27">
          <cell r="AO27">
            <v>50766.03233913266</v>
          </cell>
          <cell r="AV27">
            <v>9361.1299174635569</v>
          </cell>
          <cell r="AW27">
            <v>23659.157060000001</v>
          </cell>
          <cell r="AX27">
            <v>0</v>
          </cell>
          <cell r="AY27">
            <v>0</v>
          </cell>
          <cell r="CK27">
            <v>43725.746373013695</v>
          </cell>
          <cell r="CL27">
            <v>0</v>
          </cell>
          <cell r="CM27">
            <v>0</v>
          </cell>
          <cell r="CN27">
            <v>14827.62551060302</v>
          </cell>
          <cell r="CO27">
            <v>-246.12671666432664</v>
          </cell>
        </row>
        <row r="28">
          <cell r="AO28">
            <v>581.43573185216337</v>
          </cell>
          <cell r="AV28">
            <v>3341.0110008812148</v>
          </cell>
          <cell r="AW28">
            <v>1341.586603</v>
          </cell>
          <cell r="AX28">
            <v>2192.5782476883751</v>
          </cell>
          <cell r="AY28">
            <v>-1629.4618878773299</v>
          </cell>
          <cell r="CK28">
            <v>18611.07945014667</v>
          </cell>
          <cell r="CL28">
            <v>0</v>
          </cell>
          <cell r="CM28">
            <v>0</v>
          </cell>
          <cell r="CN28">
            <v>3359.699030282</v>
          </cell>
          <cell r="CO28">
            <v>0</v>
          </cell>
        </row>
        <row r="29">
          <cell r="AO29">
            <v>8886.3653504217818</v>
          </cell>
          <cell r="AV29">
            <v>1768.6749072955795</v>
          </cell>
          <cell r="AW29">
            <v>184.68794399999999</v>
          </cell>
          <cell r="AX29">
            <v>22.281171545677974</v>
          </cell>
          <cell r="AY29">
            <v>0</v>
          </cell>
          <cell r="CK29">
            <v>10119.282041498014</v>
          </cell>
          <cell r="CL29">
            <v>5.6524420398026303</v>
          </cell>
          <cell r="CM29">
            <v>0</v>
          </cell>
          <cell r="CN29">
            <v>457.5332449186256</v>
          </cell>
          <cell r="CO29">
            <v>-2.5362989353640302</v>
          </cell>
        </row>
        <row r="44">
          <cell r="D44">
            <v>66.117657921231995</v>
          </cell>
          <cell r="E44">
            <v>112.00038129694754</v>
          </cell>
          <cell r="F44">
            <v>211.95410955951101</v>
          </cell>
          <cell r="G44">
            <v>22.765133802571153</v>
          </cell>
          <cell r="H44">
            <v>51.438392575104857</v>
          </cell>
          <cell r="I44">
            <v>59.097790251048423</v>
          </cell>
          <cell r="J44">
            <v>58.832225682694208</v>
          </cell>
          <cell r="K44">
            <v>37.410879946915983</v>
          </cell>
          <cell r="L44">
            <v>61.96291555195878</v>
          </cell>
          <cell r="M44">
            <v>42.632948206427322</v>
          </cell>
          <cell r="N44">
            <v>16.225496916212869</v>
          </cell>
          <cell r="O44">
            <v>834.58203795355996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4.1621389044977608</v>
          </cell>
          <cell r="Y44">
            <v>179.27659839111277</v>
          </cell>
          <cell r="Z44">
            <v>0</v>
          </cell>
          <cell r="AA44">
            <v>116.00231734726904</v>
          </cell>
        </row>
        <row r="45">
          <cell r="D45">
            <v>1519.5242579512576</v>
          </cell>
          <cell r="E45">
            <v>7938.4952203346447</v>
          </cell>
          <cell r="F45">
            <v>2564.8597829974833</v>
          </cell>
          <cell r="G45">
            <v>451.2067284701759</v>
          </cell>
          <cell r="H45">
            <v>1002.5244571203139</v>
          </cell>
          <cell r="I45">
            <v>1172.4374824681395</v>
          </cell>
          <cell r="J45">
            <v>1193.1006907488681</v>
          </cell>
          <cell r="K45">
            <v>758.0890394289238</v>
          </cell>
          <cell r="L45">
            <v>1229.6303479017986</v>
          </cell>
          <cell r="M45">
            <v>848.81776077590223</v>
          </cell>
          <cell r="N45">
            <v>328.90930735625017</v>
          </cell>
          <cell r="O45">
            <v>16638.109757371712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56.481189731444843</v>
          </cell>
          <cell r="Y45">
            <v>2318.0968436088374</v>
          </cell>
          <cell r="Z45">
            <v>0</v>
          </cell>
          <cell r="AA45">
            <v>1464.375065266308</v>
          </cell>
        </row>
        <row r="46">
          <cell r="D46">
            <v>253.87936838594518</v>
          </cell>
          <cell r="E46">
            <v>427.09201227949836</v>
          </cell>
          <cell r="F46">
            <v>281.5787681777033</v>
          </cell>
          <cell r="G46">
            <v>90.926437745288595</v>
          </cell>
          <cell r="H46">
            <v>153.51901236190707</v>
          </cell>
          <cell r="I46">
            <v>239.45043753409783</v>
          </cell>
          <cell r="J46">
            <v>317.64424977747842</v>
          </cell>
          <cell r="K46">
            <v>200.17470780386154</v>
          </cell>
          <cell r="L46">
            <v>252.13471649604321</v>
          </cell>
          <cell r="M46">
            <v>181.98662876799762</v>
          </cell>
          <cell r="N46">
            <v>87.17867350223122</v>
          </cell>
          <cell r="O46">
            <v>3628.792874527323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78.576414172164377</v>
          </cell>
          <cell r="Y46">
            <v>2176.988164224163</v>
          </cell>
          <cell r="Z46">
            <v>0</v>
          </cell>
          <cell r="AA46">
            <v>1034.2781113281394</v>
          </cell>
        </row>
        <row r="47">
          <cell r="D47">
            <v>35.057474142601635</v>
          </cell>
          <cell r="E47">
            <v>170.7392910878161</v>
          </cell>
          <cell r="F47">
            <v>400.37948739589996</v>
          </cell>
          <cell r="G47">
            <v>41.362099007033486</v>
          </cell>
          <cell r="H47">
            <v>67.410268376307002</v>
          </cell>
          <cell r="I47">
            <v>109.08422434222899</v>
          </cell>
          <cell r="J47">
            <v>148.35511322000139</v>
          </cell>
          <cell r="K47">
            <v>93.428591286625874</v>
          </cell>
          <cell r="L47">
            <v>114.91218854503137</v>
          </cell>
          <cell r="M47">
            <v>83.331655541315342</v>
          </cell>
          <cell r="N47">
            <v>40.701934719178517</v>
          </cell>
          <cell r="O47">
            <v>1664.5173077361376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0.77314381403977683</v>
          </cell>
          <cell r="Y47">
            <v>20.889735164336741</v>
          </cell>
          <cell r="Z47">
            <v>0</v>
          </cell>
          <cell r="AA47">
            <v>9.6689401163731539</v>
          </cell>
        </row>
        <row r="48">
          <cell r="D48">
            <v>20786.70375437172</v>
          </cell>
          <cell r="E48">
            <v>65994.460756194792</v>
          </cell>
          <cell r="F48">
            <v>22304.927098673146</v>
          </cell>
          <cell r="G48">
            <v>443.73553064467495</v>
          </cell>
          <cell r="H48">
            <v>7060.5331278184321</v>
          </cell>
          <cell r="I48">
            <v>3714.5737790726466</v>
          </cell>
          <cell r="J48">
            <v>1176.5795930121956</v>
          </cell>
          <cell r="K48">
            <v>2842.6662700986799</v>
          </cell>
          <cell r="L48">
            <v>2150.3687815653138</v>
          </cell>
          <cell r="M48">
            <v>2132.8912009120736</v>
          </cell>
          <cell r="N48">
            <v>1508.9298860582505</v>
          </cell>
          <cell r="O48">
            <v>143073.94130629281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55.706793776945339</v>
          </cell>
          <cell r="Y48">
            <v>13333.419403181486</v>
          </cell>
          <cell r="Z48">
            <v>0</v>
          </cell>
          <cell r="AA48">
            <v>11.351428991312828</v>
          </cell>
        </row>
        <row r="77">
          <cell r="D77">
            <v>14278.277590514746</v>
          </cell>
          <cell r="E77">
            <v>35468.299716634167</v>
          </cell>
          <cell r="F77">
            <v>1.4926890433402964</v>
          </cell>
          <cell r="G77">
            <v>0.64119483186907866</v>
          </cell>
          <cell r="H77">
            <v>0.2881715758703508</v>
          </cell>
          <cell r="I77">
            <v>257.76384170153125</v>
          </cell>
          <cell r="J77">
            <v>0.12748722325305153</v>
          </cell>
          <cell r="K77">
            <v>62.80551235176776</v>
          </cell>
          <cell r="L77">
            <v>0</v>
          </cell>
          <cell r="M77">
            <v>15.434263719891506</v>
          </cell>
          <cell r="N77">
            <v>7.5477530874814862</v>
          </cell>
          <cell r="O77">
            <v>3160.367391774193</v>
          </cell>
          <cell r="P77">
            <v>2091.3219051517185</v>
          </cell>
          <cell r="Q77">
            <v>0</v>
          </cell>
          <cell r="R77">
            <v>3.949378739950014</v>
          </cell>
          <cell r="S77">
            <v>0</v>
          </cell>
          <cell r="T77">
            <v>24.574547773753874</v>
          </cell>
          <cell r="U77">
            <v>1.417560753230112E-2</v>
          </cell>
          <cell r="V77">
            <v>2632.4688342854129</v>
          </cell>
          <cell r="W77">
            <v>550.96472648120027</v>
          </cell>
          <cell r="X77">
            <v>0.57770011019620449</v>
          </cell>
          <cell r="Y77">
            <v>40.214905053461052</v>
          </cell>
          <cell r="Z77">
            <v>268.48860623686647</v>
          </cell>
          <cell r="AA77">
            <v>266.64227862105156</v>
          </cell>
        </row>
        <row r="78">
          <cell r="D78">
            <v>6052.5448134502149</v>
          </cell>
          <cell r="E78">
            <v>30600.15638680958</v>
          </cell>
          <cell r="F78">
            <v>69.292757506377285</v>
          </cell>
          <cell r="G78">
            <v>5.991380196810101</v>
          </cell>
          <cell r="H78">
            <v>7.804113719316895</v>
          </cell>
          <cell r="I78">
            <v>220.58217385066129</v>
          </cell>
          <cell r="J78">
            <v>13.029933982352665</v>
          </cell>
          <cell r="K78">
            <v>475.72178586440663</v>
          </cell>
          <cell r="L78">
            <v>60.230680059516509</v>
          </cell>
          <cell r="M78">
            <v>56.708725022726334</v>
          </cell>
          <cell r="N78">
            <v>29.804307678258745</v>
          </cell>
          <cell r="O78">
            <v>3022.4044961565573</v>
          </cell>
          <cell r="P78">
            <v>160.0142438243023</v>
          </cell>
          <cell r="Q78">
            <v>6.4389088997340931</v>
          </cell>
          <cell r="R78">
            <v>24.209329621921359</v>
          </cell>
          <cell r="S78">
            <v>67.926899834628969</v>
          </cell>
          <cell r="T78">
            <v>66.095359870685058</v>
          </cell>
          <cell r="U78">
            <v>226.21190220810118</v>
          </cell>
          <cell r="V78">
            <v>29163.172510341319</v>
          </cell>
          <cell r="W78">
            <v>3246.6795879429292</v>
          </cell>
          <cell r="X78">
            <v>0.55244110202928909</v>
          </cell>
          <cell r="Y78">
            <v>121.62730416648235</v>
          </cell>
          <cell r="Z78">
            <v>28.675820246779995</v>
          </cell>
          <cell r="AA78">
            <v>121.12123892891762</v>
          </cell>
        </row>
        <row r="79">
          <cell r="D79">
            <v>157.89160853182835</v>
          </cell>
          <cell r="E79">
            <v>241.32599723825732</v>
          </cell>
          <cell r="F79">
            <v>25380.34810637543</v>
          </cell>
          <cell r="G79">
            <v>12.731375113651259</v>
          </cell>
          <cell r="H79">
            <v>69.245174516210881</v>
          </cell>
          <cell r="I79">
            <v>20.341370960747817</v>
          </cell>
          <cell r="J79">
            <v>5.9714162723602486</v>
          </cell>
          <cell r="K79">
            <v>19.098728754099419</v>
          </cell>
          <cell r="L79">
            <v>10.041889540893141</v>
          </cell>
          <cell r="M79">
            <v>24.620550470271326</v>
          </cell>
          <cell r="N79">
            <v>17.611367916268833</v>
          </cell>
          <cell r="O79">
            <v>739.63137076650059</v>
          </cell>
          <cell r="P79">
            <v>86.548785910765659</v>
          </cell>
          <cell r="Q79">
            <v>4.8670495139755641</v>
          </cell>
          <cell r="R79">
            <v>50.162132711962613</v>
          </cell>
          <cell r="S79">
            <v>484.11031038026357</v>
          </cell>
          <cell r="T79">
            <v>53.017586942893665</v>
          </cell>
          <cell r="U79">
            <v>72.86016227917203</v>
          </cell>
          <cell r="V79">
            <v>7547.0792044598693</v>
          </cell>
          <cell r="W79">
            <v>268.44463928359193</v>
          </cell>
          <cell r="X79">
            <v>0.13517702065652867</v>
          </cell>
          <cell r="Y79">
            <v>62.394773029564547</v>
          </cell>
          <cell r="Z79">
            <v>67.534937382788229</v>
          </cell>
          <cell r="AA79">
            <v>6.8188004144858896</v>
          </cell>
        </row>
        <row r="80">
          <cell r="D80">
            <v>275.23526358507939</v>
          </cell>
          <cell r="E80">
            <v>832.73663797870847</v>
          </cell>
          <cell r="F80">
            <v>710.57421229065847</v>
          </cell>
          <cell r="G80">
            <v>323.60361835328479</v>
          </cell>
          <cell r="H80">
            <v>69.550685179818288</v>
          </cell>
          <cell r="I80">
            <v>45.091493592095574</v>
          </cell>
          <cell r="J80">
            <v>5.7669243661082925</v>
          </cell>
          <cell r="K80">
            <v>34.087088660479004</v>
          </cell>
          <cell r="L80">
            <v>90.329040680980171</v>
          </cell>
          <cell r="M80">
            <v>14.160559082346897</v>
          </cell>
          <cell r="N80">
            <v>5.5716854252394077</v>
          </cell>
          <cell r="O80">
            <v>1536.7062334648845</v>
          </cell>
          <cell r="P80">
            <v>586.61957947761471</v>
          </cell>
          <cell r="Q80">
            <v>2.9018026201616927</v>
          </cell>
          <cell r="R80">
            <v>1.9225029365500064</v>
          </cell>
          <cell r="S80">
            <v>23.360479024176112</v>
          </cell>
          <cell r="T80">
            <v>9.3965363322044606</v>
          </cell>
          <cell r="U80">
            <v>4.2880849749264112</v>
          </cell>
          <cell r="V80">
            <v>572.55155783806151</v>
          </cell>
          <cell r="W80">
            <v>290.48636254885332</v>
          </cell>
          <cell r="X80">
            <v>0.28090258199806406</v>
          </cell>
          <cell r="Y80">
            <v>0.77520274572832859</v>
          </cell>
          <cell r="Z80">
            <v>7.1966780328845724E-3</v>
          </cell>
          <cell r="AA80">
            <v>5.1399307356193189</v>
          </cell>
        </row>
        <row r="81">
          <cell r="D81">
            <v>51.951395854548011</v>
          </cell>
          <cell r="E81">
            <v>61.444354442847334</v>
          </cell>
          <cell r="F81">
            <v>480.94965208539929</v>
          </cell>
          <cell r="G81">
            <v>463.17848578169156</v>
          </cell>
          <cell r="H81">
            <v>3662.0876860564708</v>
          </cell>
          <cell r="I81">
            <v>85.321422885361955</v>
          </cell>
          <cell r="J81">
            <v>39.035148918681656</v>
          </cell>
          <cell r="K81">
            <v>77.093601063619673</v>
          </cell>
          <cell r="L81">
            <v>83.630310780642588</v>
          </cell>
          <cell r="M81">
            <v>110.64127885443452</v>
          </cell>
          <cell r="N81">
            <v>28.915966860945634</v>
          </cell>
          <cell r="O81">
            <v>1761.5559593891544</v>
          </cell>
          <cell r="P81">
            <v>16667.17454905327</v>
          </cell>
          <cell r="Q81">
            <v>2.3114822694734967</v>
          </cell>
          <cell r="R81">
            <v>43.067829356609749</v>
          </cell>
          <cell r="S81">
            <v>156.52645261882563</v>
          </cell>
          <cell r="T81">
            <v>4.5994985182874206</v>
          </cell>
          <cell r="U81">
            <v>0.98722112338478119</v>
          </cell>
          <cell r="V81">
            <v>2462.377444995494</v>
          </cell>
          <cell r="W81">
            <v>378.99546699228063</v>
          </cell>
          <cell r="X81">
            <v>0.32200404120882853</v>
          </cell>
          <cell r="Y81">
            <v>27.460567197875097</v>
          </cell>
          <cell r="Z81">
            <v>28.618221414623289</v>
          </cell>
          <cell r="AA81">
            <v>0.97017574286434216</v>
          </cell>
        </row>
        <row r="82">
          <cell r="D82">
            <v>123.08972898642072</v>
          </cell>
          <cell r="E82">
            <v>2198.0536501951842</v>
          </cell>
          <cell r="F82">
            <v>122.07828896138011</v>
          </cell>
          <cell r="G82">
            <v>214.40223716356931</v>
          </cell>
          <cell r="H82">
            <v>121.26860200030414</v>
          </cell>
          <cell r="I82">
            <v>6724.254394014989</v>
          </cell>
          <cell r="J82">
            <v>31.767060029950102</v>
          </cell>
          <cell r="K82">
            <v>228.14013639461146</v>
          </cell>
          <cell r="L82">
            <v>515.82586337995133</v>
          </cell>
          <cell r="M82">
            <v>38.862118205595273</v>
          </cell>
          <cell r="N82">
            <v>58.732053282901198</v>
          </cell>
          <cell r="O82">
            <v>7912.9396859257495</v>
          </cell>
          <cell r="P82">
            <v>420.67317779632401</v>
          </cell>
          <cell r="Q82">
            <v>2.1763849395581945</v>
          </cell>
          <cell r="R82">
            <v>22.468444019794884</v>
          </cell>
          <cell r="S82">
            <v>67.561030739866936</v>
          </cell>
          <cell r="T82">
            <v>35.205062608130113</v>
          </cell>
          <cell r="U82">
            <v>7.3031983881435085</v>
          </cell>
          <cell r="V82">
            <v>4849.6980566218226</v>
          </cell>
          <cell r="W82">
            <v>815.16668121012617</v>
          </cell>
          <cell r="X82">
            <v>1.4464274728223145</v>
          </cell>
          <cell r="Y82">
            <v>17.310054854504997</v>
          </cell>
          <cell r="Z82">
            <v>27.798199575114356</v>
          </cell>
          <cell r="AA82">
            <v>5.5498974739791</v>
          </cell>
        </row>
        <row r="83">
          <cell r="D83">
            <v>2859.6430102024237</v>
          </cell>
          <cell r="E83">
            <v>298.88869969456204</v>
          </cell>
          <cell r="F83">
            <v>237.27694421580844</v>
          </cell>
          <cell r="G83">
            <v>219.64139494278498</v>
          </cell>
          <cell r="H83">
            <v>47.729468291305857</v>
          </cell>
          <cell r="I83">
            <v>193.81626262487234</v>
          </cell>
          <cell r="J83">
            <v>1871.1867151771287</v>
          </cell>
          <cell r="K83">
            <v>1282.8442303186057</v>
          </cell>
          <cell r="L83">
            <v>106.86499754956094</v>
          </cell>
          <cell r="M83">
            <v>238.42500048228439</v>
          </cell>
          <cell r="N83">
            <v>64.402167411602591</v>
          </cell>
          <cell r="O83">
            <v>2559.2456154029232</v>
          </cell>
          <cell r="P83">
            <v>147.61001258435616</v>
          </cell>
          <cell r="Q83">
            <v>1.1790001955468308</v>
          </cell>
          <cell r="R83">
            <v>5.3577107453931738</v>
          </cell>
          <cell r="S83">
            <v>4.4037797451798921</v>
          </cell>
          <cell r="T83">
            <v>3.905777418259337</v>
          </cell>
          <cell r="U83">
            <v>2.4087805524882033</v>
          </cell>
          <cell r="V83">
            <v>340.24914536019764</v>
          </cell>
          <cell r="W83">
            <v>26.658436532052182</v>
          </cell>
          <cell r="X83">
            <v>0.46777725871117382</v>
          </cell>
          <cell r="Y83">
            <v>33.627874693272048</v>
          </cell>
          <cell r="Z83">
            <v>1.1984376569642458E-2</v>
          </cell>
          <cell r="AA83">
            <v>59.93903380671447</v>
          </cell>
        </row>
        <row r="84">
          <cell r="D84">
            <v>0</v>
          </cell>
          <cell r="E84">
            <v>220.55137824574422</v>
          </cell>
          <cell r="F84">
            <v>418.39503509340005</v>
          </cell>
          <cell r="G84">
            <v>66.25169353950902</v>
          </cell>
          <cell r="H84">
            <v>114.49820612481885</v>
          </cell>
          <cell r="I84">
            <v>785.05861103827169</v>
          </cell>
          <cell r="J84">
            <v>116.15766652858241</v>
          </cell>
          <cell r="K84">
            <v>4740.2418493245896</v>
          </cell>
          <cell r="L84">
            <v>8983.0476544802932</v>
          </cell>
          <cell r="M84">
            <v>111.39172912572768</v>
          </cell>
          <cell r="N84">
            <v>65.636991719195208</v>
          </cell>
          <cell r="O84">
            <v>9529.3828858501183</v>
          </cell>
          <cell r="P84">
            <v>92.779675514099353</v>
          </cell>
          <cell r="Q84">
            <v>1.2040221252852354</v>
          </cell>
          <cell r="R84">
            <v>15.12504118202116</v>
          </cell>
          <cell r="S84">
            <v>5.1162804805221906</v>
          </cell>
          <cell r="T84">
            <v>4.1297832798166771</v>
          </cell>
          <cell r="U84">
            <v>2.5022981891412051</v>
          </cell>
          <cell r="V84">
            <v>1281.63809842311</v>
          </cell>
          <cell r="W84">
            <v>207.86722992503411</v>
          </cell>
          <cell r="X84">
            <v>1.7418922447952812</v>
          </cell>
          <cell r="Y84">
            <v>1124.5668886602193</v>
          </cell>
          <cell r="Z84">
            <v>18.123124914597504</v>
          </cell>
          <cell r="AA84">
            <v>5.3972610652896984</v>
          </cell>
        </row>
        <row r="85">
          <cell r="D85">
            <v>231.2607692293235</v>
          </cell>
          <cell r="E85">
            <v>2833.8940902100549</v>
          </cell>
          <cell r="F85">
            <v>3683.6968852270693</v>
          </cell>
          <cell r="G85">
            <v>44.163811306455827</v>
          </cell>
          <cell r="H85">
            <v>154.13501430432854</v>
          </cell>
          <cell r="I85">
            <v>291.14481209841227</v>
          </cell>
          <cell r="J85">
            <v>143.3521807420874</v>
          </cell>
          <cell r="K85">
            <v>332.78375147718316</v>
          </cell>
          <cell r="L85">
            <v>1831.2367685661936</v>
          </cell>
          <cell r="M85">
            <v>137.0304661502141</v>
          </cell>
          <cell r="N85">
            <v>110.8876161586127</v>
          </cell>
          <cell r="O85">
            <v>8243.2583144545388</v>
          </cell>
          <cell r="P85">
            <v>3718.6475369093146</v>
          </cell>
          <cell r="Q85">
            <v>1.9988600557772751</v>
          </cell>
          <cell r="R85">
            <v>11.338921113318769</v>
          </cell>
          <cell r="S85">
            <v>29.843344520735403</v>
          </cell>
          <cell r="T85">
            <v>18.763526726750403</v>
          </cell>
          <cell r="U85">
            <v>31.344013414185401</v>
          </cell>
          <cell r="V85">
            <v>4416.9760071815299</v>
          </cell>
          <cell r="W85">
            <v>0.94794061529563334</v>
          </cell>
          <cell r="X85">
            <v>1.5068009421408015</v>
          </cell>
          <cell r="Y85">
            <v>594.77433465834508</v>
          </cell>
          <cell r="Z85">
            <v>364.92684239343902</v>
          </cell>
          <cell r="AA85">
            <v>8.7280475316855011</v>
          </cell>
        </row>
        <row r="86">
          <cell r="D86">
            <v>21.135790204401957</v>
          </cell>
          <cell r="E86">
            <v>58.324467700529624</v>
          </cell>
          <cell r="F86">
            <v>3296.1730331721142</v>
          </cell>
          <cell r="G86">
            <v>16.100142913178324</v>
          </cell>
          <cell r="H86">
            <v>257.82299755840722</v>
          </cell>
          <cell r="I86">
            <v>18.429218379627841</v>
          </cell>
          <cell r="J86">
            <v>0.49577969034789277</v>
          </cell>
          <cell r="K86">
            <v>101.1497163534347</v>
          </cell>
          <cell r="L86">
            <v>120.64349165698619</v>
          </cell>
          <cell r="M86">
            <v>7233.2750588553408</v>
          </cell>
          <cell r="N86">
            <v>30.259249146984697</v>
          </cell>
          <cell r="O86">
            <v>12290.369865020481</v>
          </cell>
          <cell r="P86">
            <v>2100.9909259011642</v>
          </cell>
          <cell r="Q86">
            <v>9.1977779411236344</v>
          </cell>
          <cell r="R86">
            <v>15.365373197630252</v>
          </cell>
          <cell r="S86">
            <v>29.615428206850865</v>
          </cell>
          <cell r="T86">
            <v>11.382247255930375</v>
          </cell>
          <cell r="U86">
            <v>3.4326964403784532</v>
          </cell>
          <cell r="V86">
            <v>450.12204638506455</v>
          </cell>
          <cell r="W86">
            <v>0</v>
          </cell>
          <cell r="X86">
            <v>2.2465936149422112</v>
          </cell>
          <cell r="Y86">
            <v>94.029019563560837</v>
          </cell>
          <cell r="Z86">
            <v>51.186036919551036</v>
          </cell>
          <cell r="AA86">
            <v>4.811607777338188</v>
          </cell>
        </row>
        <row r="87">
          <cell r="D87">
            <v>0</v>
          </cell>
          <cell r="E87">
            <v>113.55175794394073</v>
          </cell>
          <cell r="F87">
            <v>423.71615704574305</v>
          </cell>
          <cell r="G87">
            <v>127.57106926218498</v>
          </cell>
          <cell r="H87">
            <v>98.999566504328371</v>
          </cell>
          <cell r="I87">
            <v>19.759390361645039</v>
          </cell>
          <cell r="J87">
            <v>87.880158803549207</v>
          </cell>
          <cell r="K87">
            <v>18.773671068756705</v>
          </cell>
          <cell r="L87">
            <v>35.741031713469198</v>
          </cell>
          <cell r="M87">
            <v>769.07962236224319</v>
          </cell>
          <cell r="N87">
            <v>4456.0303040079325</v>
          </cell>
          <cell r="O87">
            <v>7814.3430100283995</v>
          </cell>
          <cell r="P87">
            <v>1113.3614064961355</v>
          </cell>
          <cell r="Q87">
            <v>0</v>
          </cell>
          <cell r="R87">
            <v>9.7652571124516356</v>
          </cell>
          <cell r="S87">
            <v>0</v>
          </cell>
          <cell r="T87">
            <v>3.8453403604186656E-2</v>
          </cell>
          <cell r="U87">
            <v>3.5050690600486323E-2</v>
          </cell>
          <cell r="V87">
            <v>346.12698198108512</v>
          </cell>
          <cell r="W87">
            <v>0</v>
          </cell>
          <cell r="X87">
            <v>1.4284246919374921</v>
          </cell>
          <cell r="Y87">
            <v>75.580675696220908</v>
          </cell>
          <cell r="Z87">
            <v>3.6596006092130935E-2</v>
          </cell>
          <cell r="AA87">
            <v>0</v>
          </cell>
        </row>
        <row r="88">
          <cell r="D88">
            <v>7906.4070960530844</v>
          </cell>
          <cell r="E88">
            <v>5889.9886998316078</v>
          </cell>
          <cell r="F88">
            <v>27146.65995547187</v>
          </cell>
          <cell r="G88">
            <v>800.4618464379497</v>
          </cell>
          <cell r="H88">
            <v>3569.2333752919299</v>
          </cell>
          <cell r="I88">
            <v>2026.5467381369428</v>
          </cell>
          <cell r="J88">
            <v>928.74874795565631</v>
          </cell>
          <cell r="K88">
            <v>1878.6274513348581</v>
          </cell>
          <cell r="L88">
            <v>1992.8320242359839</v>
          </cell>
          <cell r="M88">
            <v>6021.3810404275873</v>
          </cell>
          <cell r="N88">
            <v>2503.2067222648939</v>
          </cell>
          <cell r="O88">
            <v>156895.52220794538</v>
          </cell>
          <cell r="P88">
            <v>32444.898780285122</v>
          </cell>
          <cell r="Q88">
            <v>64.281192432962712</v>
          </cell>
          <cell r="R88">
            <v>416.72296641729918</v>
          </cell>
          <cell r="S88">
            <v>1258.0557781039945</v>
          </cell>
          <cell r="T88">
            <v>918.74362910683101</v>
          </cell>
          <cell r="U88">
            <v>1711.0377785357696</v>
          </cell>
          <cell r="V88">
            <v>61656.17604864858</v>
          </cell>
          <cell r="W88">
            <v>22369.086388444197</v>
          </cell>
          <cell r="X88">
            <v>28.678650842297316</v>
          </cell>
          <cell r="Y88">
            <v>1310.5978983782402</v>
          </cell>
          <cell r="Z88">
            <v>4961.9167202067511</v>
          </cell>
          <cell r="AA88">
            <v>325.06959127485277</v>
          </cell>
        </row>
        <row r="89">
          <cell r="D89">
            <v>237.68586631816109</v>
          </cell>
          <cell r="E89">
            <v>224.59752287641447</v>
          </cell>
          <cell r="F89">
            <v>168.51694473942538</v>
          </cell>
          <cell r="G89">
            <v>35.854411085202294</v>
          </cell>
          <cell r="H89">
            <v>69.075150125966346</v>
          </cell>
          <cell r="I89">
            <v>49.588008862884436</v>
          </cell>
          <cell r="J89">
            <v>25.130684798724499</v>
          </cell>
          <cell r="K89">
            <v>67.768556322638432</v>
          </cell>
          <cell r="L89">
            <v>44.900537175223533</v>
          </cell>
          <cell r="M89">
            <v>74.739320424109124</v>
          </cell>
          <cell r="N89">
            <v>56.349462186768335</v>
          </cell>
          <cell r="O89">
            <v>1740.7832635510238</v>
          </cell>
          <cell r="P89">
            <v>30762.114143062357</v>
          </cell>
          <cell r="Q89">
            <v>32.386323435526506</v>
          </cell>
          <cell r="R89">
            <v>65.886077723433402</v>
          </cell>
          <cell r="S89">
            <v>164.91360301865851</v>
          </cell>
          <cell r="T89">
            <v>166.88707706571572</v>
          </cell>
          <cell r="U89">
            <v>139.10905033437697</v>
          </cell>
          <cell r="V89">
            <v>13145.890140053058</v>
          </cell>
          <cell r="W89">
            <v>6243.4597176924553</v>
          </cell>
          <cell r="X89">
            <v>0.31683733430227612</v>
          </cell>
          <cell r="Y89">
            <v>606.75467563066957</v>
          </cell>
          <cell r="Z89">
            <v>2610.3049334235002</v>
          </cell>
          <cell r="AA89">
            <v>224.63252216692712</v>
          </cell>
        </row>
        <row r="90">
          <cell r="D90">
            <v>0.97094091318038922</v>
          </cell>
          <cell r="E90">
            <v>27.388493529630502</v>
          </cell>
          <cell r="F90">
            <v>9.0001575821571773</v>
          </cell>
          <cell r="G90">
            <v>2.5250236161277431</v>
          </cell>
          <cell r="H90">
            <v>4.3876349484385999</v>
          </cell>
          <cell r="I90">
            <v>8.0734515681718371</v>
          </cell>
          <cell r="J90">
            <v>2.5426923656265954</v>
          </cell>
          <cell r="K90">
            <v>5.8937104881953806</v>
          </cell>
          <cell r="L90">
            <v>6.1118944675152163</v>
          </cell>
          <cell r="M90">
            <v>11.546879334377598</v>
          </cell>
          <cell r="N90">
            <v>3.7908746730551113</v>
          </cell>
          <cell r="O90">
            <v>160.40877483394701</v>
          </cell>
          <cell r="P90">
            <v>46.667920301515082</v>
          </cell>
          <cell r="Q90">
            <v>21.375947362885132</v>
          </cell>
          <cell r="R90">
            <v>2.3391776484976852</v>
          </cell>
          <cell r="S90">
            <v>46.922218595010847</v>
          </cell>
          <cell r="T90">
            <v>18.487710613117478</v>
          </cell>
          <cell r="U90">
            <v>16.383474184065133</v>
          </cell>
          <cell r="V90">
            <v>1182.8396174891436</v>
          </cell>
          <cell r="W90">
            <v>770.41663243710116</v>
          </cell>
          <cell r="X90">
            <v>2.9311477026287235E-2</v>
          </cell>
          <cell r="Y90">
            <v>28.106176837497081</v>
          </cell>
          <cell r="Z90">
            <v>17.330109604696265</v>
          </cell>
          <cell r="AA90">
            <v>1.7035904427062696</v>
          </cell>
        </row>
        <row r="91">
          <cell r="D91">
            <v>0</v>
          </cell>
          <cell r="E91">
            <v>93.404842732593167</v>
          </cell>
          <cell r="F91">
            <v>24.481596678054725</v>
          </cell>
          <cell r="G91">
            <v>2.0740272603823611</v>
          </cell>
          <cell r="H91">
            <v>8.1467994484207065</v>
          </cell>
          <cell r="I91">
            <v>4.374752353310055</v>
          </cell>
          <cell r="J91">
            <v>1.0243486445147536</v>
          </cell>
          <cell r="K91">
            <v>12.42910626077699</v>
          </cell>
          <cell r="L91">
            <v>11.175862406898489</v>
          </cell>
          <cell r="M91">
            <v>4.3337284455881635</v>
          </cell>
          <cell r="N91">
            <v>1.5110011513025312</v>
          </cell>
          <cell r="O91">
            <v>207.34071315818818</v>
          </cell>
          <cell r="P91">
            <v>61.461730749488765</v>
          </cell>
          <cell r="Q91">
            <v>2.6285301835843056</v>
          </cell>
          <cell r="R91">
            <v>403.60799472581692</v>
          </cell>
          <cell r="S91">
            <v>27.605111564047398</v>
          </cell>
          <cell r="T91">
            <v>20.159914515194259</v>
          </cell>
          <cell r="U91">
            <v>26.821499278333302</v>
          </cell>
          <cell r="V91">
            <v>1604.0364950136616</v>
          </cell>
          <cell r="W91">
            <v>1728.4827643205247</v>
          </cell>
          <cell r="X91">
            <v>3.7888023413537274E-2</v>
          </cell>
          <cell r="Y91">
            <v>21.255289289589491</v>
          </cell>
          <cell r="Z91">
            <v>14.272380129925795</v>
          </cell>
          <cell r="AA91">
            <v>2.0694684390155347</v>
          </cell>
        </row>
        <row r="92">
          <cell r="D92">
            <v>35.510743929038526</v>
          </cell>
          <cell r="E92">
            <v>321.70475023793944</v>
          </cell>
          <cell r="F92">
            <v>134.48309383118701</v>
          </cell>
          <cell r="G92">
            <v>33.513009013943552</v>
          </cell>
          <cell r="H92">
            <v>74.969851733009207</v>
          </cell>
          <cell r="I92">
            <v>58.14478755592036</v>
          </cell>
          <cell r="J92">
            <v>9.2768631943633348</v>
          </cell>
          <cell r="K92">
            <v>34.785108225357696</v>
          </cell>
          <cell r="L92">
            <v>44.691446403833929</v>
          </cell>
          <cell r="M92">
            <v>145.1992825006578</v>
          </cell>
          <cell r="N92">
            <v>30.905335098803487</v>
          </cell>
          <cell r="O92">
            <v>995.28449686916622</v>
          </cell>
          <cell r="P92">
            <v>357.9665673127414</v>
          </cell>
          <cell r="Q92">
            <v>41.665989163432116</v>
          </cell>
          <cell r="R92">
            <v>54.25550831824858</v>
          </cell>
          <cell r="S92">
            <v>5530.47183366848</v>
          </cell>
          <cell r="T92">
            <v>371.31821725587298</v>
          </cell>
          <cell r="U92">
            <v>263.82005129778423</v>
          </cell>
          <cell r="V92">
            <v>11378.098171186011</v>
          </cell>
          <cell r="W92">
            <v>751.8937480211805</v>
          </cell>
          <cell r="X92">
            <v>0.18184653833248554</v>
          </cell>
          <cell r="Y92">
            <v>220.16684491160882</v>
          </cell>
          <cell r="Z92">
            <v>217.23453876273581</v>
          </cell>
          <cell r="AA92">
            <v>14.607111631062399</v>
          </cell>
        </row>
        <row r="93">
          <cell r="D93">
            <v>0</v>
          </cell>
          <cell r="E93">
            <v>59.219085298241026</v>
          </cell>
          <cell r="F93">
            <v>24.421868403800406</v>
          </cell>
          <cell r="G93">
            <v>6.0986609287014737</v>
          </cell>
          <cell r="H93">
            <v>14.146582554049838</v>
          </cell>
          <cell r="I93">
            <v>10.645944482393601</v>
          </cell>
          <cell r="J93">
            <v>1.5850372764098788</v>
          </cell>
          <cell r="K93">
            <v>6.1027138458119419</v>
          </cell>
          <cell r="L93">
            <v>7.6377548146672805</v>
          </cell>
          <cell r="M93">
            <v>27.908177092095102</v>
          </cell>
          <cell r="N93">
            <v>5.7727852344091719</v>
          </cell>
          <cell r="O93">
            <v>181.04337580774569</v>
          </cell>
          <cell r="P93">
            <v>64.675864167101437</v>
          </cell>
          <cell r="Q93">
            <v>9.6085943636789626</v>
          </cell>
          <cell r="R93">
            <v>4.7180960141824464</v>
          </cell>
          <cell r="S93">
            <v>231.73863045850246</v>
          </cell>
          <cell r="T93">
            <v>1223.1394486652898</v>
          </cell>
          <cell r="U93">
            <v>56.006878453070982</v>
          </cell>
          <cell r="V93">
            <v>1447.4611169280531</v>
          </cell>
          <cell r="W93">
            <v>12.172992825157701</v>
          </cell>
          <cell r="X93">
            <v>3.3071777381594655E-2</v>
          </cell>
          <cell r="Y93">
            <v>60.401270103523082</v>
          </cell>
          <cell r="Z93">
            <v>60.257832965152218</v>
          </cell>
          <cell r="AA93">
            <v>3.5515117643574801</v>
          </cell>
        </row>
        <row r="94">
          <cell r="D94">
            <v>6.9487319402848895</v>
          </cell>
          <cell r="E94">
            <v>150.78438200694518</v>
          </cell>
          <cell r="F94">
            <v>47.724947961713497</v>
          </cell>
          <cell r="G94">
            <v>13.097613813836086</v>
          </cell>
          <cell r="H94">
            <v>39.859254110855979</v>
          </cell>
          <cell r="I94">
            <v>20.781674712514029</v>
          </cell>
          <cell r="J94">
            <v>11.05600124059452</v>
          </cell>
          <cell r="K94">
            <v>23.820381568047338</v>
          </cell>
          <cell r="L94">
            <v>26.624653969464784</v>
          </cell>
          <cell r="M94">
            <v>29.436856524230642</v>
          </cell>
          <cell r="N94">
            <v>12.091546183658576</v>
          </cell>
          <cell r="O94">
            <v>473.29254901763966</v>
          </cell>
          <cell r="P94">
            <v>148.99889878885793</v>
          </cell>
          <cell r="Q94">
            <v>11.027521009937113</v>
          </cell>
          <cell r="R94">
            <v>15.492038675418234</v>
          </cell>
          <cell r="S94">
            <v>226.64401973755093</v>
          </cell>
          <cell r="T94">
            <v>92.377672118965407</v>
          </cell>
          <cell r="U94">
            <v>2096.3875094738814</v>
          </cell>
          <cell r="V94">
            <v>4199.5860427200787</v>
          </cell>
          <cell r="W94">
            <v>251.37350610816364</v>
          </cell>
          <cell r="X94">
            <v>8.6480522302314095E-2</v>
          </cell>
          <cell r="Y94">
            <v>78.33158036073381</v>
          </cell>
          <cell r="Z94">
            <v>52.163184645207508</v>
          </cell>
          <cell r="AA94">
            <v>5.7733633015563361</v>
          </cell>
        </row>
        <row r="95">
          <cell r="D95">
            <v>5641.4650962989153</v>
          </cell>
          <cell r="E95">
            <v>21843.190840788109</v>
          </cell>
          <cell r="F95">
            <v>13425.654163972993</v>
          </cell>
          <cell r="G95">
            <v>1449.1851313938066</v>
          </cell>
          <cell r="H95">
            <v>3769.1305705983727</v>
          </cell>
          <cell r="I95">
            <v>3688.7250823350282</v>
          </cell>
          <cell r="J95">
            <v>992.15519423488377</v>
          </cell>
          <cell r="K95">
            <v>2825.9464145522506</v>
          </cell>
          <cell r="L95">
            <v>4009.2277232273918</v>
          </cell>
          <cell r="M95">
            <v>4385.90929587765</v>
          </cell>
          <cell r="N95">
            <v>2003.1920211813872</v>
          </cell>
          <cell r="O95">
            <v>85172.645359232862</v>
          </cell>
          <cell r="P95">
            <v>37807.629450538705</v>
          </cell>
          <cell r="Q95">
            <v>3196.890991351976</v>
          </cell>
          <cell r="R95">
            <v>3333.708668878367</v>
          </cell>
          <cell r="S95">
            <v>15087.562209443991</v>
          </cell>
          <cell r="T95">
            <v>4894.3574035878055</v>
          </cell>
          <cell r="U95">
            <v>4587.3511417115542</v>
          </cell>
          <cell r="V95">
            <v>529169.25273819896</v>
          </cell>
          <cell r="W95">
            <v>43891.384218476705</v>
          </cell>
          <cell r="X95">
            <v>38.557203038081489</v>
          </cell>
          <cell r="Y95">
            <v>4194.1107000621569</v>
          </cell>
          <cell r="Z95">
            <v>6716.1796201656707</v>
          </cell>
          <cell r="AA95">
            <v>1455.8927511577212</v>
          </cell>
        </row>
        <row r="96">
          <cell r="D96">
            <v>13.010732605166131</v>
          </cell>
          <cell r="E96">
            <v>67.119586504246925</v>
          </cell>
          <cell r="F96">
            <v>20.078461855506227</v>
          </cell>
          <cell r="G96">
            <v>23.968033908851641</v>
          </cell>
          <cell r="H96">
            <v>5.2374914012013365</v>
          </cell>
          <cell r="I96">
            <v>8.1207120044249042</v>
          </cell>
          <cell r="J96">
            <v>18.689538865356237</v>
          </cell>
          <cell r="K96">
            <v>13.101936201317486</v>
          </cell>
          <cell r="L96">
            <v>15.555300847574859</v>
          </cell>
          <cell r="M96">
            <v>13.714337881555405</v>
          </cell>
          <cell r="N96">
            <v>13.816462165867724</v>
          </cell>
          <cell r="O96">
            <v>574.93517958353118</v>
          </cell>
          <cell r="P96">
            <v>82.280486691931856</v>
          </cell>
          <cell r="Q96">
            <v>5.6708744767768602</v>
          </cell>
          <cell r="R96">
            <v>23.536652138215086</v>
          </cell>
          <cell r="S96">
            <v>82.586128424250347</v>
          </cell>
          <cell r="T96">
            <v>39.042140818191427</v>
          </cell>
          <cell r="U96">
            <v>9.5887153956299436</v>
          </cell>
          <cell r="V96">
            <v>1700.935452952896</v>
          </cell>
          <cell r="W96">
            <v>0</v>
          </cell>
          <cell r="X96">
            <v>0.10502894029858902</v>
          </cell>
          <cell r="Y96">
            <v>41.852784001974314</v>
          </cell>
          <cell r="Z96">
            <v>3.1613303676518121</v>
          </cell>
          <cell r="AA96">
            <v>10.930296078981053</v>
          </cell>
        </row>
        <row r="97">
          <cell r="D97">
            <v>0</v>
          </cell>
          <cell r="E97">
            <v>2.2942829589057374</v>
          </cell>
          <cell r="F97">
            <v>0.2364290904487461</v>
          </cell>
          <cell r="G97">
            <v>0.10155973983704156</v>
          </cell>
          <cell r="H97">
            <v>2.0414987347111402</v>
          </cell>
          <cell r="I97">
            <v>8.465608547638622</v>
          </cell>
          <cell r="J97">
            <v>10.977066302903733</v>
          </cell>
          <cell r="K97">
            <v>4.0858449740297189</v>
          </cell>
          <cell r="L97">
            <v>0</v>
          </cell>
          <cell r="M97">
            <v>392.07662716907038</v>
          </cell>
          <cell r="N97">
            <v>1.1954990929736053</v>
          </cell>
          <cell r="O97">
            <v>502.70980788126474</v>
          </cell>
          <cell r="P97">
            <v>1.2135339321126777</v>
          </cell>
          <cell r="Q97">
            <v>0</v>
          </cell>
          <cell r="R97">
            <v>0.62554758306156144</v>
          </cell>
          <cell r="S97">
            <v>0</v>
          </cell>
          <cell r="T97">
            <v>2.4632668047642079E-3</v>
          </cell>
          <cell r="U97">
            <v>2.2452941624870508E-3</v>
          </cell>
          <cell r="V97">
            <v>52.038613877372043</v>
          </cell>
          <cell r="W97">
            <v>108.20162635627418</v>
          </cell>
          <cell r="X97">
            <v>5.3994192788485256</v>
          </cell>
          <cell r="Y97">
            <v>0</v>
          </cell>
          <cell r="Z97">
            <v>731.01090817371175</v>
          </cell>
          <cell r="AA97">
            <v>57.867094585807536</v>
          </cell>
        </row>
        <row r="98">
          <cell r="D98">
            <v>3738.5988149919426</v>
          </cell>
          <cell r="E98">
            <v>1397.472673387</v>
          </cell>
          <cell r="F98">
            <v>480.03459249052372</v>
          </cell>
          <cell r="G98">
            <v>81.835872189068326</v>
          </cell>
          <cell r="H98">
            <v>474.81509613621773</v>
          </cell>
          <cell r="I98">
            <v>204.69899713506064</v>
          </cell>
          <cell r="J98">
            <v>131.36872878738831</v>
          </cell>
          <cell r="K98">
            <v>6843.5428872090688</v>
          </cell>
          <cell r="L98">
            <v>158.05876449618955</v>
          </cell>
          <cell r="M98">
            <v>471.47892553712802</v>
          </cell>
          <cell r="N98">
            <v>6.8948845608245861</v>
          </cell>
          <cell r="O98">
            <v>3161.6020033595037</v>
          </cell>
          <cell r="P98">
            <v>3883.7679116708746</v>
          </cell>
          <cell r="Q98">
            <v>129.80064172252301</v>
          </cell>
          <cell r="R98">
            <v>1458.0530750098258</v>
          </cell>
          <cell r="S98">
            <v>6303.9394837079317</v>
          </cell>
          <cell r="T98">
            <v>949.86292362798997</v>
          </cell>
          <cell r="U98">
            <v>2257.3078057090893</v>
          </cell>
          <cell r="V98">
            <v>19849.192002163669</v>
          </cell>
          <cell r="W98">
            <v>1689.3921586594065</v>
          </cell>
          <cell r="X98">
            <v>0.52772997796984999</v>
          </cell>
          <cell r="Y98">
            <v>32120.316149624978</v>
          </cell>
          <cell r="Z98">
            <v>349.07067501944334</v>
          </cell>
          <cell r="AA98">
            <v>7513.2181326274103</v>
          </cell>
        </row>
        <row r="99">
          <cell r="D99">
            <v>742.45362101197622</v>
          </cell>
          <cell r="E99">
            <v>1464.3923425733631</v>
          </cell>
          <cell r="F99">
            <v>386.91368307811314</v>
          </cell>
          <cell r="G99">
            <v>164.23414525551209</v>
          </cell>
          <cell r="H99">
            <v>269.88321819908424</v>
          </cell>
          <cell r="I99">
            <v>642.66630791269006</v>
          </cell>
          <cell r="J99">
            <v>350.52207386441751</v>
          </cell>
          <cell r="K99">
            <v>426.25318047577554</v>
          </cell>
          <cell r="L99">
            <v>379.96075298168279</v>
          </cell>
          <cell r="M99">
            <v>497.36245346976807</v>
          </cell>
          <cell r="N99">
            <v>246.3799711926894</v>
          </cell>
          <cell r="O99">
            <v>2848.430004559546</v>
          </cell>
          <cell r="P99">
            <v>585.23100561872309</v>
          </cell>
          <cell r="Q99">
            <v>409.70460750610738</v>
          </cell>
          <cell r="R99">
            <v>151.0825506625817</v>
          </cell>
          <cell r="S99">
            <v>73.462694991337287</v>
          </cell>
          <cell r="T99">
            <v>9.0660195599759792</v>
          </cell>
          <cell r="U99">
            <v>12.183054387697863</v>
          </cell>
          <cell r="V99">
            <v>8198.3261380708209</v>
          </cell>
          <cell r="W99">
            <v>3022.0495077560295</v>
          </cell>
          <cell r="X99">
            <v>3.097785100229046</v>
          </cell>
          <cell r="Y99">
            <v>205.00784412931984</v>
          </cell>
          <cell r="Z99">
            <v>11345.167197934938</v>
          </cell>
          <cell r="AA99">
            <v>113.29907457744136</v>
          </cell>
        </row>
        <row r="100">
          <cell r="D100">
            <v>164.40998131567812</v>
          </cell>
          <cell r="E100">
            <v>1105.3480946269317</v>
          </cell>
          <cell r="F100">
            <v>197.93406634256573</v>
          </cell>
          <cell r="G100">
            <v>174.94926959846126</v>
          </cell>
          <cell r="H100">
            <v>272.89897711477505</v>
          </cell>
          <cell r="I100">
            <v>444.06461377869005</v>
          </cell>
          <cell r="J100">
            <v>581.76096362901637</v>
          </cell>
          <cell r="K100">
            <v>808.91194646877432</v>
          </cell>
          <cell r="L100">
            <v>74.190198811907962</v>
          </cell>
          <cell r="M100">
            <v>397.88116851834269</v>
          </cell>
          <cell r="N100">
            <v>96.41414545749376</v>
          </cell>
          <cell r="O100">
            <v>1492.8710920015048</v>
          </cell>
          <cell r="P100">
            <v>51.50801756016341</v>
          </cell>
          <cell r="Q100">
            <v>49.226399857336489</v>
          </cell>
          <cell r="R100">
            <v>65.852417398951673</v>
          </cell>
          <cell r="S100">
            <v>56.076649769948339</v>
          </cell>
          <cell r="T100">
            <v>2.7996102375461347</v>
          </cell>
          <cell r="U100">
            <v>1.8468400894020529</v>
          </cell>
          <cell r="V100">
            <v>3619.6593637413575</v>
          </cell>
          <cell r="W100">
            <v>1730.2424274695654</v>
          </cell>
          <cell r="X100">
            <v>0.21500881013396228</v>
          </cell>
          <cell r="Y100">
            <v>7296.8830530380947</v>
          </cell>
          <cell r="Z100">
            <v>421.3762505191811</v>
          </cell>
          <cell r="AA100">
            <v>8586.0744309540805</v>
          </cell>
        </row>
        <row r="102">
          <cell r="D102">
            <v>6173.563024744145</v>
          </cell>
          <cell r="E102">
            <v>12111.32500378312</v>
          </cell>
          <cell r="F102">
            <v>6906.2825222886113</v>
          </cell>
          <cell r="G102">
            <v>1006.4174035127305</v>
          </cell>
          <cell r="H102">
            <v>2135.4724838208917</v>
          </cell>
          <cell r="I102">
            <v>2192.0031050798252</v>
          </cell>
          <cell r="J102">
            <v>610.52180274509112</v>
          </cell>
          <cell r="K102">
            <v>1146.1092205114303</v>
          </cell>
          <cell r="L102">
            <v>3588.7417262997578</v>
          </cell>
          <cell r="M102">
            <v>1553.1548985429372</v>
          </cell>
          <cell r="N102">
            <v>651.4752453556215</v>
          </cell>
          <cell r="O102">
            <v>58746.445797710745</v>
          </cell>
          <cell r="P102">
            <v>32807.133335942141</v>
          </cell>
          <cell r="Q102">
            <v>3343.6075477684535</v>
          </cell>
          <cell r="R102">
            <v>5336.6699903733479</v>
          </cell>
          <cell r="S102">
            <v>9952.0259940302258</v>
          </cell>
          <cell r="T102">
            <v>1362.8399778500395</v>
          </cell>
          <cell r="U102">
            <v>3344.1808937976484</v>
          </cell>
          <cell r="V102">
            <v>322140.46918047493</v>
          </cell>
          <cell r="W102">
            <v>173710.91278666214</v>
          </cell>
          <cell r="X102">
            <v>22.583538047918157</v>
          </cell>
          <cell r="Y102">
            <v>464.77038149143601</v>
          </cell>
          <cell r="Z102">
            <v>4235.2764648631255</v>
          </cell>
          <cell r="AA102">
            <v>1324.8294628719666</v>
          </cell>
        </row>
        <row r="103">
          <cell r="D103">
            <v>9118.6687640593973</v>
          </cell>
          <cell r="E103">
            <v>863.14576623962557</v>
          </cell>
          <cell r="F103">
            <v>602.5699950914584</v>
          </cell>
          <cell r="G103">
            <v>499.94259722826956</v>
          </cell>
          <cell r="H103">
            <v>502.45517494981033</v>
          </cell>
          <cell r="I103">
            <v>562.94819140710456</v>
          </cell>
          <cell r="J103">
            <v>549.24955584837494</v>
          </cell>
          <cell r="K103">
            <v>563.28473680394177</v>
          </cell>
          <cell r="L103">
            <v>546.18408574989951</v>
          </cell>
          <cell r="M103">
            <v>503.03400775644889</v>
          </cell>
          <cell r="N103">
            <v>510.85219915088896</v>
          </cell>
          <cell r="O103">
            <v>554.28533865574798</v>
          </cell>
          <cell r="P103">
            <v>7059.2329851788445</v>
          </cell>
          <cell r="Q103">
            <v>0</v>
          </cell>
          <cell r="R103">
            <v>0.69266716839654496</v>
          </cell>
          <cell r="S103">
            <v>0</v>
          </cell>
          <cell r="T103">
            <v>2.7275687555383234E-3</v>
          </cell>
          <cell r="U103">
            <v>2.4862082307720193E-3</v>
          </cell>
          <cell r="V103">
            <v>77274.959589457678</v>
          </cell>
          <cell r="W103">
            <v>3933.8183050195121</v>
          </cell>
          <cell r="X103">
            <v>0.10132072051338423</v>
          </cell>
          <cell r="Y103">
            <v>25.682817569271645</v>
          </cell>
          <cell r="Z103">
            <v>2.5958202249623144E-3</v>
          </cell>
          <cell r="AA103">
            <v>170.2882299230989</v>
          </cell>
        </row>
        <row r="104">
          <cell r="D104">
            <v>4684.9029345307772</v>
          </cell>
          <cell r="E104">
            <v>7594.3213693675498</v>
          </cell>
          <cell r="F104">
            <v>4431.6432218512045</v>
          </cell>
          <cell r="G104">
            <v>754.83343242725414</v>
          </cell>
          <cell r="H104">
            <v>1535.3148081658935</v>
          </cell>
          <cell r="I104">
            <v>1539.0410630187509</v>
          </cell>
          <cell r="J104">
            <v>614.3897485397747</v>
          </cell>
          <cell r="K104">
            <v>962.00138232876361</v>
          </cell>
          <cell r="L104">
            <v>2345.5601998665556</v>
          </cell>
          <cell r="M104">
            <v>1144.546358213624</v>
          </cell>
          <cell r="N104">
            <v>570.26345115293202</v>
          </cell>
          <cell r="O104">
            <v>38076.273872430756</v>
          </cell>
          <cell r="P104">
            <v>26953.835526775147</v>
          </cell>
          <cell r="Q104">
            <v>2151.1222203176631</v>
          </cell>
          <cell r="R104">
            <v>3510.9698754921164</v>
          </cell>
          <cell r="S104">
            <v>5709.0681597568428</v>
          </cell>
          <cell r="T104">
            <v>678.07513051915146</v>
          </cell>
          <cell r="U104">
            <v>2144.6696767495068</v>
          </cell>
          <cell r="V104">
            <v>214391.02281517076</v>
          </cell>
          <cell r="W104">
            <v>79561.190408862371</v>
          </cell>
          <cell r="X104">
            <v>14.046149064370463</v>
          </cell>
          <cell r="Y104">
            <v>379.26789165331155</v>
          </cell>
          <cell r="Z104">
            <v>3274.5619777178495</v>
          </cell>
          <cell r="AA104">
            <v>1022.6714105107244</v>
          </cell>
        </row>
        <row r="105">
          <cell r="D105">
            <v>-7136.2779657469673</v>
          </cell>
          <cell r="E105">
            <v>-915.01920129635585</v>
          </cell>
          <cell r="F105">
            <v>-127.25286574515722</v>
          </cell>
          <cell r="G105">
            <v>-16.544631097698765</v>
          </cell>
          <cell r="H105">
            <v>-27.621208580567544</v>
          </cell>
          <cell r="I105">
            <v>-24.353618337003144</v>
          </cell>
          <cell r="J105">
            <v>-15.517496332294559</v>
          </cell>
          <cell r="K105">
            <v>-28.576229489821301</v>
          </cell>
          <cell r="L105">
            <v>-42.852824099446565</v>
          </cell>
          <cell r="M105">
            <v>-26.638144691314643</v>
          </cell>
          <cell r="N105">
            <v>-12.444909702420087</v>
          </cell>
          <cell r="O105">
            <v>-1622.8416748666364</v>
          </cell>
          <cell r="P105">
            <v>-453.59901618108267</v>
          </cell>
          <cell r="Q105">
            <v>-237.22976318734408</v>
          </cell>
          <cell r="R105">
            <v>-698.60152196924651</v>
          </cell>
          <cell r="S105">
            <v>-123.52633015324948</v>
          </cell>
          <cell r="T105">
            <v>-14.965661391648872</v>
          </cell>
          <cell r="U105">
            <v>-72.628828371154484</v>
          </cell>
          <cell r="V105">
            <v>-10011.177630981894</v>
          </cell>
          <cell r="W105">
            <v>-3441.1589866456693</v>
          </cell>
          <cell r="X105">
            <v>-0.29649012332059893</v>
          </cell>
          <cell r="Y105">
            <v>-57.249975779285315</v>
          </cell>
          <cell r="Z105">
            <v>-45.486313492067183</v>
          </cell>
          <cell r="AA105">
            <v>-157.20879956116966</v>
          </cell>
        </row>
        <row r="106">
          <cell r="D106">
            <v>1433.8659580367928</v>
          </cell>
          <cell r="E106">
            <v>2482.6004850297609</v>
          </cell>
          <cell r="F106">
            <v>1116.1313058951293</v>
          </cell>
          <cell r="G106">
            <v>187.695024827026</v>
          </cell>
          <cell r="H106">
            <v>476.33342025158339</v>
          </cell>
          <cell r="I106">
            <v>478.0832982185766</v>
          </cell>
          <cell r="J106">
            <v>152.79702310810174</v>
          </cell>
          <cell r="K106">
            <v>513.11389081417974</v>
          </cell>
          <cell r="L106">
            <v>590.75678933212896</v>
          </cell>
          <cell r="M106">
            <v>395.82660964235555</v>
          </cell>
          <cell r="N106">
            <v>175.16415282364721</v>
          </cell>
          <cell r="O106">
            <v>8356.7494382749101</v>
          </cell>
          <cell r="P106">
            <v>2911.3842613653155</v>
          </cell>
          <cell r="Q106">
            <v>462.22415945202783</v>
          </cell>
          <cell r="R106">
            <v>858.96465137249993</v>
          </cell>
          <cell r="S106">
            <v>1122.5538792640496</v>
          </cell>
          <cell r="T106">
            <v>164.12895701221746</v>
          </cell>
          <cell r="U106">
            <v>277.19439291890313</v>
          </cell>
          <cell r="V106">
            <v>47907.699431649729</v>
          </cell>
          <cell r="W106">
            <v>7807.0527314269339</v>
          </cell>
          <cell r="X106">
            <v>2.4013974108034919</v>
          </cell>
          <cell r="Y106">
            <v>465.06434994569963</v>
          </cell>
          <cell r="Z106">
            <v>2202.0551218209162</v>
          </cell>
          <cell r="AA106">
            <v>353.29880710716606</v>
          </cell>
        </row>
        <row r="109">
          <cell r="D109">
            <v>6861.8562184778057</v>
          </cell>
          <cell r="E109">
            <v>4437.8846211163773</v>
          </cell>
          <cell r="F109">
            <v>3380.4325771005351</v>
          </cell>
          <cell r="G109">
            <v>306.96289748995906</v>
          </cell>
          <cell r="H109">
            <v>887.6967101400752</v>
          </cell>
          <cell r="I109">
            <v>779.07913182794834</v>
          </cell>
          <cell r="J109">
            <v>202.63660983631297</v>
          </cell>
          <cell r="K109">
            <v>815.63472346618209</v>
          </cell>
          <cell r="L109">
            <v>815.41390449999994</v>
          </cell>
          <cell r="M109">
            <v>880.3843894064496</v>
          </cell>
          <cell r="N109">
            <v>405.84451787973126</v>
          </cell>
          <cell r="O109">
            <v>12340.401293368819</v>
          </cell>
          <cell r="P109">
            <v>3905.7001208573961</v>
          </cell>
          <cell r="Q109">
            <v>492.41214031813041</v>
          </cell>
          <cell r="R109">
            <v>1432.4752645374365</v>
          </cell>
          <cell r="S109">
            <v>4004.3929290000001</v>
          </cell>
          <cell r="T109">
            <v>911.10751465769351</v>
          </cell>
          <cell r="U109">
            <v>1654.5966859018467</v>
          </cell>
          <cell r="V109">
            <v>124415.2944627</v>
          </cell>
          <cell r="W109">
            <v>45133.755323720339</v>
          </cell>
          <cell r="X109">
            <v>3.6148093410431339</v>
          </cell>
          <cell r="Y109">
            <v>430.85508099855298</v>
          </cell>
          <cell r="Z109">
            <v>1942.2348213692785</v>
          </cell>
          <cell r="AA109">
            <v>991.06824595007686</v>
          </cell>
        </row>
        <row r="112">
          <cell r="D112">
            <v>738.20563414082119</v>
          </cell>
          <cell r="E112">
            <v>548.59940203693293</v>
          </cell>
          <cell r="F112">
            <v>226.74843699688509</v>
          </cell>
          <cell r="G112">
            <v>42.306613975436719</v>
          </cell>
          <cell r="H112">
            <v>81.210759728770526</v>
          </cell>
          <cell r="I112">
            <v>82.753409472555489</v>
          </cell>
          <cell r="J112">
            <v>24.446341845362436</v>
          </cell>
          <cell r="K112">
            <v>31.740118434446408</v>
          </cell>
          <cell r="L112">
            <v>150.77842348999999</v>
          </cell>
          <cell r="M112">
            <v>51.278290601001778</v>
          </cell>
          <cell r="N112">
            <v>27.57947018720094</v>
          </cell>
          <cell r="O112">
            <v>1872.0372123541788</v>
          </cell>
          <cell r="P112">
            <v>1662.9295492337753</v>
          </cell>
          <cell r="Q112">
            <v>96.051649458729997</v>
          </cell>
          <cell r="R112">
            <v>187.82315690614433</v>
          </cell>
          <cell r="S112">
            <v>384.18701069999997</v>
          </cell>
          <cell r="T112">
            <v>43.095738012491545</v>
          </cell>
          <cell r="U112">
            <v>69.700555790118344</v>
          </cell>
          <cell r="V112">
            <v>12160.511179234567</v>
          </cell>
          <cell r="W112">
            <v>5520.2314183933968</v>
          </cell>
          <cell r="X112">
            <v>0.81888719828434442</v>
          </cell>
          <cell r="Y112">
            <v>17.386834374181714</v>
          </cell>
          <cell r="Z112">
            <v>91.512567190676336</v>
          </cell>
          <cell r="AA112">
            <v>40.461266522342456</v>
          </cell>
        </row>
      </sheetData>
      <sheetData sheetId="4">
        <row r="6">
          <cell r="CK6">
            <v>33117.208550000003</v>
          </cell>
        </row>
        <row r="7">
          <cell r="CK7">
            <v>185275.0785</v>
          </cell>
        </row>
        <row r="8">
          <cell r="CK8">
            <v>71332.676590000003</v>
          </cell>
        </row>
        <row r="9">
          <cell r="CK9">
            <v>2257.0447359999998</v>
          </cell>
        </row>
        <row r="10">
          <cell r="CK10">
            <v>2196.1121979999998</v>
          </cell>
        </row>
        <row r="11">
          <cell r="CK11">
            <v>4799.6958889999996</v>
          </cell>
        </row>
        <row r="12">
          <cell r="CK12">
            <v>118.800049</v>
          </cell>
        </row>
        <row r="13">
          <cell r="CK13">
            <v>24.678458500000001</v>
          </cell>
        </row>
        <row r="14">
          <cell r="CK14">
            <v>6137.77675</v>
          </cell>
        </row>
        <row r="15">
          <cell r="CK15">
            <v>0</v>
          </cell>
        </row>
        <row r="16">
          <cell r="CK16">
            <v>199.21481309999999</v>
          </cell>
        </row>
        <row r="17">
          <cell r="CK17">
            <v>227751.9719</v>
          </cell>
        </row>
        <row r="18">
          <cell r="CK18">
            <v>122890.25900000001</v>
          </cell>
        </row>
        <row r="19">
          <cell r="CK19">
            <v>5468.2793709999996</v>
          </cell>
        </row>
        <row r="20">
          <cell r="CK20">
            <v>10846.726780000001</v>
          </cell>
        </row>
        <row r="21">
          <cell r="CK21">
            <v>805.48523239999997</v>
          </cell>
        </row>
        <row r="22">
          <cell r="CK22">
            <v>481.02809509999997</v>
          </cell>
        </row>
        <row r="23">
          <cell r="CK23">
            <v>11663.05889</v>
          </cell>
        </row>
        <row r="24">
          <cell r="CK24">
            <v>637843.36040000001</v>
          </cell>
        </row>
        <row r="25">
          <cell r="CK25">
            <v>13705.263849999999</v>
          </cell>
        </row>
        <row r="26">
          <cell r="CK26">
            <v>33.40289173</v>
          </cell>
        </row>
        <row r="27">
          <cell r="CK27">
            <v>32576.079669999999</v>
          </cell>
        </row>
        <row r="28">
          <cell r="CK28">
            <v>17836.779399999999</v>
          </cell>
        </row>
        <row r="29">
          <cell r="CK29">
            <v>6539.782819</v>
          </cell>
        </row>
      </sheetData>
      <sheetData sheetId="5">
        <row r="6">
          <cell r="AO6">
            <v>17118.345902421719</v>
          </cell>
          <cell r="AV6">
            <v>2865.4530327889806</v>
          </cell>
          <cell r="AW6">
            <v>0</v>
          </cell>
          <cell r="AX6">
            <v>168.0971586969213</v>
          </cell>
          <cell r="AY6">
            <v>-4749.9284999236934</v>
          </cell>
          <cell r="CK6">
            <v>47935.770473515629</v>
          </cell>
          <cell r="CL6">
            <v>0</v>
          </cell>
          <cell r="CM6">
            <v>2483.6472999071766</v>
          </cell>
          <cell r="CN6">
            <v>20305.973014482221</v>
          </cell>
          <cell r="CO6">
            <v>1.446365986</v>
          </cell>
        </row>
        <row r="7">
          <cell r="AO7">
            <v>54182.661241034046</v>
          </cell>
          <cell r="AV7">
            <v>20332.796346423092</v>
          </cell>
          <cell r="AW7">
            <v>0</v>
          </cell>
          <cell r="AX7">
            <v>24379.494695769699</v>
          </cell>
          <cell r="AY7">
            <v>-1143.9085145563158</v>
          </cell>
          <cell r="CK7">
            <v>263387.19981566281</v>
          </cell>
          <cell r="CL7">
            <v>0</v>
          </cell>
          <cell r="CM7">
            <v>0</v>
          </cell>
          <cell r="CN7">
            <v>59707.856132733381</v>
          </cell>
          <cell r="CO7">
            <v>1.418350435</v>
          </cell>
        </row>
        <row r="8">
          <cell r="AO8">
            <v>106673.54235151982</v>
          </cell>
          <cell r="AV8">
            <v>19841.4505451605</v>
          </cell>
          <cell r="AW8">
            <v>0</v>
          </cell>
          <cell r="AX8">
            <v>743.61387557636579</v>
          </cell>
          <cell r="AY8">
            <v>0</v>
          </cell>
          <cell r="CK8">
            <v>104370.14881235742</v>
          </cell>
          <cell r="CL8">
            <v>166.84285419809794</v>
          </cell>
          <cell r="CM8">
            <v>46683.135999604252</v>
          </cell>
          <cell r="CN8">
            <v>98299.487013622929</v>
          </cell>
          <cell r="CO8">
            <v>1.4675705699999999</v>
          </cell>
        </row>
        <row r="9">
          <cell r="AO9">
            <v>4118.9219942050549</v>
          </cell>
          <cell r="AV9">
            <v>589.5004024612</v>
          </cell>
          <cell r="AW9">
            <v>0</v>
          </cell>
          <cell r="AX9">
            <v>9.6732634641570918</v>
          </cell>
          <cell r="AY9">
            <v>0</v>
          </cell>
          <cell r="CK9">
            <v>3396.6729016516665</v>
          </cell>
          <cell r="CL9">
            <v>0</v>
          </cell>
          <cell r="CM9">
            <v>0</v>
          </cell>
          <cell r="CN9">
            <v>4860.5627291869941</v>
          </cell>
          <cell r="CO9">
            <v>1</v>
          </cell>
        </row>
        <row r="10">
          <cell r="AO10">
            <v>6930.4448130128631</v>
          </cell>
          <cell r="AV10">
            <v>452.37858173006629</v>
          </cell>
          <cell r="AW10">
            <v>0</v>
          </cell>
          <cell r="AX10">
            <v>20.73123131983553</v>
          </cell>
          <cell r="AY10">
            <v>0</v>
          </cell>
          <cell r="CK10">
            <v>3276.3610729280485</v>
          </cell>
          <cell r="CL10">
            <v>0</v>
          </cell>
          <cell r="CM10">
            <v>12.005785566388868</v>
          </cell>
          <cell r="CN10">
            <v>4152.4673618820034</v>
          </cell>
          <cell r="CO10">
            <v>1.5045274230000001</v>
          </cell>
        </row>
        <row r="11">
          <cell r="AO11">
            <v>13903.324393982792</v>
          </cell>
          <cell r="AV11">
            <v>1497.7743686588749</v>
          </cell>
          <cell r="AW11">
            <v>0</v>
          </cell>
          <cell r="AX11">
            <v>25.402211571190289</v>
          </cell>
          <cell r="AY11">
            <v>0</v>
          </cell>
          <cell r="CK11">
            <v>7068.0336636465163</v>
          </cell>
          <cell r="CL11">
            <v>0</v>
          </cell>
          <cell r="CM11">
            <v>0</v>
          </cell>
          <cell r="CN11">
            <v>10828.774653060389</v>
          </cell>
          <cell r="CO11">
            <v>1.4677107359999999</v>
          </cell>
        </row>
        <row r="12">
          <cell r="AO12">
            <v>8637.5297413923472</v>
          </cell>
          <cell r="AV12">
            <v>21.977502952024558</v>
          </cell>
          <cell r="AW12">
            <v>0</v>
          </cell>
          <cell r="AX12">
            <v>74.900664358532737</v>
          </cell>
          <cell r="AY12">
            <v>0</v>
          </cell>
          <cell r="CK12">
            <v>176.33238074525568</v>
          </cell>
          <cell r="CL12">
            <v>0</v>
          </cell>
          <cell r="CM12">
            <v>0</v>
          </cell>
          <cell r="CN12">
            <v>5882.6573445953682</v>
          </cell>
          <cell r="CO12">
            <v>1</v>
          </cell>
        </row>
        <row r="13">
          <cell r="AO13">
            <v>38118.616999681297</v>
          </cell>
          <cell r="AV13">
            <v>120.20200985973428</v>
          </cell>
          <cell r="AW13">
            <v>0</v>
          </cell>
          <cell r="AX13">
            <v>99.113521459145019</v>
          </cell>
          <cell r="AY13">
            <v>0</v>
          </cell>
          <cell r="CK13">
            <v>36.019750165917316</v>
          </cell>
          <cell r="CL13">
            <v>0</v>
          </cell>
          <cell r="CM13">
            <v>0</v>
          </cell>
          <cell r="CN13">
            <v>38545.239816599293</v>
          </cell>
          <cell r="CO13">
            <v>1</v>
          </cell>
        </row>
        <row r="14">
          <cell r="AO14">
            <v>19694.04297806694</v>
          </cell>
          <cell r="AV14">
            <v>1398.9486115910415</v>
          </cell>
          <cell r="AW14">
            <v>0</v>
          </cell>
          <cell r="AX14">
            <v>109.86527828702106</v>
          </cell>
          <cell r="AY14">
            <v>0</v>
          </cell>
          <cell r="CK14">
            <v>9039.247462114281</v>
          </cell>
          <cell r="CL14">
            <v>0</v>
          </cell>
          <cell r="CM14">
            <v>0</v>
          </cell>
          <cell r="CN14">
            <v>13859.886405107036</v>
          </cell>
          <cell r="CO14">
            <v>1</v>
          </cell>
        </row>
        <row r="15">
          <cell r="AO15">
            <v>20990.960427667487</v>
          </cell>
          <cell r="AV15">
            <v>6.7799494141374907</v>
          </cell>
          <cell r="AW15">
            <v>0</v>
          </cell>
          <cell r="AX15">
            <v>4.2840459872496224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26190.913958116656</v>
          </cell>
          <cell r="CO15">
            <v>1.5156743070000001</v>
          </cell>
        </row>
        <row r="16">
          <cell r="AO16">
            <v>17531.99844647013</v>
          </cell>
          <cell r="AV16">
            <v>1.4542082579768355E-5</v>
          </cell>
          <cell r="AW16">
            <v>0</v>
          </cell>
          <cell r="AX16">
            <v>16.788411473566772</v>
          </cell>
          <cell r="AY16">
            <v>0</v>
          </cell>
          <cell r="CK16">
            <v>295.94229241883448</v>
          </cell>
          <cell r="CL16">
            <v>0</v>
          </cell>
          <cell r="CM16">
            <v>0</v>
          </cell>
          <cell r="CN16">
            <v>15019.159722276403</v>
          </cell>
          <cell r="CO16">
            <v>1.5048543649999999</v>
          </cell>
        </row>
        <row r="17">
          <cell r="AO17">
            <v>406183.9824656276</v>
          </cell>
          <cell r="AV17">
            <v>55966.206109584607</v>
          </cell>
          <cell r="AW17">
            <v>0</v>
          </cell>
          <cell r="AX17">
            <v>4121.0103089727372</v>
          </cell>
          <cell r="AY17">
            <v>-73.234955355325923</v>
          </cell>
          <cell r="CK17">
            <v>323930.26152727479</v>
          </cell>
          <cell r="CL17">
            <v>66486.031299609371</v>
          </cell>
          <cell r="CM17">
            <v>133851.79924764435</v>
          </cell>
          <cell r="CN17">
            <v>379551.83031757065</v>
          </cell>
          <cell r="CO17">
            <v>1.408904811</v>
          </cell>
        </row>
        <row r="18">
          <cell r="AO18">
            <v>0</v>
          </cell>
          <cell r="AV18">
            <v>41794.524598258453</v>
          </cell>
          <cell r="AW18">
            <v>0</v>
          </cell>
          <cell r="AX18">
            <v>1521.5497160938251</v>
          </cell>
          <cell r="AY18">
            <v>-130.44780439180562</v>
          </cell>
          <cell r="CK18">
            <v>181162.14916669141</v>
          </cell>
          <cell r="CL18">
            <v>0</v>
          </cell>
          <cell r="CM18">
            <v>191853.77840498302</v>
          </cell>
          <cell r="CN18">
            <v>0</v>
          </cell>
          <cell r="CO18">
            <v>1</v>
          </cell>
        </row>
        <row r="19">
          <cell r="AO19">
            <v>2675.7008342839367</v>
          </cell>
          <cell r="AV19">
            <v>572.1898636148718</v>
          </cell>
          <cell r="AW19">
            <v>0</v>
          </cell>
          <cell r="AX19">
            <v>0</v>
          </cell>
          <cell r="AY19">
            <v>-3149.2914644797538</v>
          </cell>
          <cell r="CK19">
            <v>8058.0782776671731</v>
          </cell>
          <cell r="CL19">
            <v>435.93753550698904</v>
          </cell>
          <cell r="CM19">
            <v>0</v>
          </cell>
          <cell r="CN19">
            <v>2317.7057026679217</v>
          </cell>
          <cell r="CO19">
            <v>1.4713756440000001</v>
          </cell>
        </row>
        <row r="20">
          <cell r="AO20">
            <v>0</v>
          </cell>
          <cell r="AV20">
            <v>1075.8906420763421</v>
          </cell>
          <cell r="AW20">
            <v>0</v>
          </cell>
          <cell r="AX20">
            <v>97.339528940175768</v>
          </cell>
          <cell r="AY20">
            <v>-5738.1347429640591</v>
          </cell>
          <cell r="CK20">
            <v>13857.165825554543</v>
          </cell>
          <cell r="CL20">
            <v>2427.4031487129787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25831.251984807423</v>
          </cell>
          <cell r="AV21">
            <v>440.8583052122375</v>
          </cell>
          <cell r="AW21">
            <v>0</v>
          </cell>
          <cell r="AX21">
            <v>0</v>
          </cell>
          <cell r="AY21">
            <v>0</v>
          </cell>
          <cell r="CK21">
            <v>1246.9054000657545</v>
          </cell>
          <cell r="CL21">
            <v>7.212343698464581</v>
          </cell>
          <cell r="CM21">
            <v>0</v>
          </cell>
          <cell r="CN21">
            <v>6913.9565395102782</v>
          </cell>
          <cell r="CO21">
            <v>1.5308068269999999</v>
          </cell>
        </row>
        <row r="22">
          <cell r="AO22">
            <v>3256.6701854574744</v>
          </cell>
          <cell r="AV22">
            <v>24.642978860674422</v>
          </cell>
          <cell r="AW22">
            <v>0</v>
          </cell>
          <cell r="AX22">
            <v>0</v>
          </cell>
          <cell r="AY22">
            <v>-270.82156330302888</v>
          </cell>
          <cell r="CK22">
            <v>653.07022827673245</v>
          </cell>
          <cell r="CL22">
            <v>0</v>
          </cell>
          <cell r="CM22">
            <v>0</v>
          </cell>
          <cell r="CN22">
            <v>10650.571159898305</v>
          </cell>
          <cell r="CO22">
            <v>1.2571544450000001</v>
          </cell>
        </row>
        <row r="23">
          <cell r="AO23">
            <v>11809.525312270638</v>
          </cell>
          <cell r="AV23">
            <v>357.50643982369121</v>
          </cell>
          <cell r="AW23">
            <v>0</v>
          </cell>
          <cell r="AX23">
            <v>643.84373823101271</v>
          </cell>
          <cell r="AY23">
            <v>-123.1020396808502</v>
          </cell>
          <cell r="CK23">
            <v>16272.6143626785</v>
          </cell>
          <cell r="CL23">
            <v>0</v>
          </cell>
          <cell r="CM23">
            <v>0</v>
          </cell>
          <cell r="CN23">
            <v>11551.057403426592</v>
          </cell>
          <cell r="CO23">
            <v>1.392792134</v>
          </cell>
        </row>
        <row r="24">
          <cell r="AO24">
            <v>225935.70399174042</v>
          </cell>
          <cell r="AV24">
            <v>69886.31380957755</v>
          </cell>
          <cell r="AW24">
            <v>0</v>
          </cell>
          <cell r="AX24">
            <v>50528.464693304959</v>
          </cell>
          <cell r="AY24">
            <v>-2621.5887283164334</v>
          </cell>
          <cell r="CK24">
            <v>882790.30089182034</v>
          </cell>
          <cell r="CL24">
            <v>168841.90983196831</v>
          </cell>
          <cell r="CM24">
            <v>114675.54842759938</v>
          </cell>
          <cell r="CN24">
            <v>241374.16415133883</v>
          </cell>
          <cell r="CO24">
            <v>1.3860982449999999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18630.183313525689</v>
          </cell>
          <cell r="CL25">
            <v>583333.66198044759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1452.2375845366391</v>
          </cell>
          <cell r="AV26">
            <v>28.851799180464582</v>
          </cell>
          <cell r="AW26">
            <v>136.79846455970133</v>
          </cell>
          <cell r="AX26">
            <v>0.57579586884802447</v>
          </cell>
          <cell r="AY26">
            <v>0</v>
          </cell>
          <cell r="CK26">
            <v>65.357461932598909</v>
          </cell>
          <cell r="CL26">
            <v>0</v>
          </cell>
          <cell r="CM26">
            <v>0</v>
          </cell>
          <cell r="CN26">
            <v>27.95917236</v>
          </cell>
          <cell r="CO26">
            <v>-68.739157888042243</v>
          </cell>
        </row>
        <row r="27">
          <cell r="AO27">
            <v>83436.232062947747</v>
          </cell>
          <cell r="AV27">
            <v>12967.136139409926</v>
          </cell>
          <cell r="AW27">
            <v>32711.085783157872</v>
          </cell>
          <cell r="AX27">
            <v>0</v>
          </cell>
          <cell r="AY27">
            <v>0</v>
          </cell>
          <cell r="CK27">
            <v>57996.901329890992</v>
          </cell>
          <cell r="CL27">
            <v>0</v>
          </cell>
          <cell r="CM27">
            <v>0</v>
          </cell>
          <cell r="CN27">
            <v>24104.174323984706</v>
          </cell>
          <cell r="CO27">
            <v>-524.0475829544763</v>
          </cell>
        </row>
        <row r="28">
          <cell r="AO28">
            <v>787.74043438303454</v>
          </cell>
          <cell r="AV28">
            <v>4495.20116269542</v>
          </cell>
          <cell r="AW28">
            <v>1425.123979</v>
          </cell>
          <cell r="AX28">
            <v>2986.8240090824588</v>
          </cell>
          <cell r="AY28">
            <v>-2331.0477171131988</v>
          </cell>
          <cell r="CK28">
            <v>24522.066087887059</v>
          </cell>
          <cell r="CL28">
            <v>0</v>
          </cell>
          <cell r="CM28">
            <v>0</v>
          </cell>
          <cell r="CN28">
            <v>4430.6413750078291</v>
          </cell>
          <cell r="CO28">
            <v>0</v>
          </cell>
        </row>
        <row r="29">
          <cell r="AO29">
            <v>9432.6324447052048</v>
          </cell>
          <cell r="AV29">
            <v>1991.0223209521801</v>
          </cell>
          <cell r="AW29">
            <v>3726.0039658196579</v>
          </cell>
          <cell r="AX29">
            <v>25.485126976022141</v>
          </cell>
          <cell r="AY29">
            <v>0</v>
          </cell>
          <cell r="CK29">
            <v>11084.086611275645</v>
          </cell>
          <cell r="CL29">
            <v>11.373820023101919</v>
          </cell>
          <cell r="CM29">
            <v>0</v>
          </cell>
          <cell r="CN29">
            <v>668.13755576217716</v>
          </cell>
          <cell r="CO29">
            <v>-4.89669066436345</v>
          </cell>
        </row>
        <row r="44">
          <cell r="D44">
            <v>120.55698229421044</v>
          </cell>
          <cell r="E44">
            <v>225.03943530182499</v>
          </cell>
          <cell r="F44">
            <v>427.64621306349557</v>
          </cell>
          <cell r="G44">
            <v>45.053226749549978</v>
          </cell>
          <cell r="H44">
            <v>107.76939315464116</v>
          </cell>
          <cell r="I44">
            <v>106.40259806254483</v>
          </cell>
          <cell r="J44">
            <v>116.00474183268315</v>
          </cell>
          <cell r="K44">
            <v>75.553914085547689</v>
          </cell>
          <cell r="L44">
            <v>121.51765094067639</v>
          </cell>
          <cell r="M44">
            <v>79.266853112164767</v>
          </cell>
          <cell r="N44">
            <v>30.458732177368013</v>
          </cell>
          <cell r="O44">
            <v>1696.3286727897348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4.5788148155869957</v>
          </cell>
          <cell r="Y44">
            <v>253.03052512673645</v>
          </cell>
          <cell r="Z44">
            <v>0</v>
          </cell>
          <cell r="AA44">
            <v>153.53449226090504</v>
          </cell>
        </row>
        <row r="45">
          <cell r="D45">
            <v>2427.7175857091561</v>
          </cell>
          <cell r="E45">
            <v>13915.757077318673</v>
          </cell>
          <cell r="F45">
            <v>4651.4574135649927</v>
          </cell>
          <cell r="G45">
            <v>779.43224031125897</v>
          </cell>
          <cell r="H45">
            <v>1848.3004460985392</v>
          </cell>
          <cell r="I45">
            <v>1843.5764709445705</v>
          </cell>
          <cell r="J45">
            <v>2038.2620023972445</v>
          </cell>
          <cell r="K45">
            <v>1325.9312995842588</v>
          </cell>
          <cell r="L45">
            <v>2109.1540655558415</v>
          </cell>
          <cell r="M45">
            <v>1378.2819068471892</v>
          </cell>
          <cell r="N45">
            <v>535.13185052335348</v>
          </cell>
          <cell r="O45">
            <v>29465.477690467367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53.94152094260761</v>
          </cell>
          <cell r="Y45">
            <v>2852.4342198174354</v>
          </cell>
          <cell r="Z45">
            <v>0</v>
          </cell>
          <cell r="AA45">
            <v>1697.5947830105958</v>
          </cell>
        </row>
        <row r="46">
          <cell r="D46">
            <v>324.17932215197357</v>
          </cell>
          <cell r="E46">
            <v>610.56552667017945</v>
          </cell>
          <cell r="F46">
            <v>428.63526312677487</v>
          </cell>
          <cell r="G46">
            <v>122.96617640889801</v>
          </cell>
          <cell r="H46">
            <v>222.97933918884556</v>
          </cell>
          <cell r="I46">
            <v>302.68944161808355</v>
          </cell>
          <cell r="J46">
            <v>454.86545696606765</v>
          </cell>
          <cell r="K46">
            <v>289.24605482612498</v>
          </cell>
          <cell r="L46">
            <v>361.95022603198686</v>
          </cell>
          <cell r="M46">
            <v>246.9739663534132</v>
          </cell>
          <cell r="N46">
            <v>119.23979160156611</v>
          </cell>
          <cell r="O46">
            <v>5152.7055984672415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61.794647338916299</v>
          </cell>
          <cell r="Y46">
            <v>2151.2426145623695</v>
          </cell>
          <cell r="Z46">
            <v>0</v>
          </cell>
          <cell r="AA46">
            <v>978.58036743057153</v>
          </cell>
        </row>
        <row r="47">
          <cell r="D47">
            <v>61.617900006974644</v>
          </cell>
          <cell r="E47">
            <v>341.80656326496307</v>
          </cell>
          <cell r="F47">
            <v>866.25325506580521</v>
          </cell>
          <cell r="G47">
            <v>76.635610678978267</v>
          </cell>
          <cell r="H47">
            <v>135.45043727917096</v>
          </cell>
          <cell r="I47">
            <v>189.25034417391035</v>
          </cell>
          <cell r="J47">
            <v>290.31401002972791</v>
          </cell>
          <cell r="K47">
            <v>184.36782649213421</v>
          </cell>
          <cell r="L47">
            <v>227.07280359865098</v>
          </cell>
          <cell r="M47">
            <v>155.43356241750183</v>
          </cell>
          <cell r="N47">
            <v>76.097188603636624</v>
          </cell>
          <cell r="O47">
            <v>3237.1269424200232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0.79803235479892987</v>
          </cell>
          <cell r="Y47">
            <v>27.192487428207439</v>
          </cell>
          <cell r="Z47">
            <v>0</v>
          </cell>
          <cell r="AA47">
            <v>12.127743559431083</v>
          </cell>
        </row>
        <row r="48">
          <cell r="D48">
            <v>30637.631691903527</v>
          </cell>
          <cell r="E48">
            <v>106149.77301718506</v>
          </cell>
          <cell r="F48">
            <v>36709.933993497296</v>
          </cell>
          <cell r="G48">
            <v>708.3694387008909</v>
          </cell>
          <cell r="H48">
            <v>12022.750878146582</v>
          </cell>
          <cell r="I48">
            <v>5369.2329174238184</v>
          </cell>
          <cell r="J48">
            <v>1812.6179193570526</v>
          </cell>
          <cell r="K48">
            <v>4529.1844303769931</v>
          </cell>
          <cell r="L48">
            <v>3362.5066715649355</v>
          </cell>
          <cell r="M48">
            <v>3157.4252214718308</v>
          </cell>
          <cell r="N48">
            <v>2225.6632434184039</v>
          </cell>
          <cell r="O48">
            <v>233011.04704212106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47.733809270232982</v>
          </cell>
          <cell r="Y48">
            <v>15020.914430814271</v>
          </cell>
          <cell r="Z48">
            <v>0</v>
          </cell>
          <cell r="AA48">
            <v>12.037306340907634</v>
          </cell>
        </row>
        <row r="77">
          <cell r="D77">
            <v>21189.21716676448</v>
          </cell>
          <cell r="E77">
            <v>55415.422698286726</v>
          </cell>
          <cell r="F77">
            <v>2.1053981265847046</v>
          </cell>
          <cell r="G77">
            <v>0.99278139757633355</v>
          </cell>
          <cell r="H77">
            <v>0.47542103223225202</v>
          </cell>
          <cell r="I77">
            <v>399.73466629849543</v>
          </cell>
          <cell r="J77">
            <v>0.17163454667825298</v>
          </cell>
          <cell r="K77">
            <v>93.524841704357399</v>
          </cell>
          <cell r="L77">
            <v>0</v>
          </cell>
          <cell r="M77">
            <v>20.919730560971736</v>
          </cell>
          <cell r="N77">
            <v>9.6373227244972917</v>
          </cell>
          <cell r="O77">
            <v>4885.9142338005549</v>
          </cell>
          <cell r="P77">
            <v>3841.6984612810152</v>
          </cell>
          <cell r="Q77">
            <v>0</v>
          </cell>
          <cell r="R77">
            <v>5.5542316262874474</v>
          </cell>
          <cell r="S77">
            <v>0</v>
          </cell>
          <cell r="T77">
            <v>40.270621658041954</v>
          </cell>
          <cell r="U77">
            <v>2.4282933891469804E-2</v>
          </cell>
          <cell r="V77">
            <v>4142.6465144539006</v>
          </cell>
          <cell r="W77">
            <v>848.1022847357259</v>
          </cell>
          <cell r="X77">
            <v>0.35954758977545681</v>
          </cell>
          <cell r="Y77">
            <v>46.853160217517356</v>
          </cell>
          <cell r="Z77">
            <v>395.81561964531852</v>
          </cell>
          <cell r="AA77">
            <v>285.66100690782747</v>
          </cell>
        </row>
        <row r="78">
          <cell r="D78">
            <v>9421.536706188519</v>
          </cell>
          <cell r="E78">
            <v>50212.155588657028</v>
          </cell>
          <cell r="F78">
            <v>112.14739717915116</v>
          </cell>
          <cell r="G78">
            <v>9.9094977762838106</v>
          </cell>
          <cell r="H78">
            <v>14.154650934805442</v>
          </cell>
          <cell r="I78">
            <v>358.85053347750204</v>
          </cell>
          <cell r="J78">
            <v>20.770108672782701</v>
          </cell>
          <cell r="K78">
            <v>746.3889674036883</v>
          </cell>
          <cell r="L78">
            <v>98.806863225705655</v>
          </cell>
          <cell r="M78">
            <v>88.337296161204307</v>
          </cell>
          <cell r="N78">
            <v>45.636651782261566</v>
          </cell>
          <cell r="O78">
            <v>4907.9176849048854</v>
          </cell>
          <cell r="P78">
            <v>308.05064360317232</v>
          </cell>
          <cell r="Q78">
            <v>10.83194601603525</v>
          </cell>
          <cell r="R78">
            <v>36.98018287482094</v>
          </cell>
          <cell r="S78">
            <v>105.99472789191988</v>
          </cell>
          <cell r="T78">
            <v>113.50665254172584</v>
          </cell>
          <cell r="U78">
            <v>383.90051729409117</v>
          </cell>
          <cell r="V78">
            <v>48211.803598439335</v>
          </cell>
          <cell r="W78">
            <v>5251.9454604242665</v>
          </cell>
          <cell r="X78">
            <v>0.3611409071153141</v>
          </cell>
          <cell r="Y78">
            <v>449.76246145651447</v>
          </cell>
          <cell r="Z78">
            <v>41.970834265729295</v>
          </cell>
          <cell r="AA78">
            <v>145.61160170718222</v>
          </cell>
        </row>
        <row r="79">
          <cell r="D79">
            <v>323.89240674576126</v>
          </cell>
          <cell r="E79">
            <v>520.59569146270417</v>
          </cell>
          <cell r="F79">
            <v>54092.234377096829</v>
          </cell>
          <cell r="G79">
            <v>27.680326486495954</v>
          </cell>
          <cell r="H79">
            <v>165.06445050635782</v>
          </cell>
          <cell r="I79">
            <v>43.332694821860535</v>
          </cell>
          <cell r="J79">
            <v>12.502925529028152</v>
          </cell>
          <cell r="K79">
            <v>39.172812423452925</v>
          </cell>
          <cell r="L79">
            <v>21.523094490744878</v>
          </cell>
          <cell r="M79">
            <v>50.512224906099334</v>
          </cell>
          <cell r="N79">
            <v>36.240251124110031</v>
          </cell>
          <cell r="O79">
            <v>1578.2331279933483</v>
          </cell>
          <cell r="P79">
            <v>219.10830474685125</v>
          </cell>
          <cell r="Q79">
            <v>10.745239350640251</v>
          </cell>
          <cell r="R79">
            <v>101.27164716060227</v>
          </cell>
          <cell r="S79">
            <v>992.97227056734869</v>
          </cell>
          <cell r="T79">
            <v>119.63925580187416</v>
          </cell>
          <cell r="U79">
            <v>162.44640692951376</v>
          </cell>
          <cell r="V79">
            <v>16396.266030457416</v>
          </cell>
          <cell r="W79">
            <v>570.91067676237867</v>
          </cell>
          <cell r="X79">
            <v>0.11612345606358929</v>
          </cell>
          <cell r="Y79">
            <v>93.312463313129797</v>
          </cell>
          <cell r="Z79">
            <v>105.42742367789806</v>
          </cell>
          <cell r="AA79">
            <v>9.9399331532341133</v>
          </cell>
        </row>
        <row r="80">
          <cell r="D80">
            <v>408.71175091653822</v>
          </cell>
          <cell r="E80">
            <v>1301.5261725889675</v>
          </cell>
          <cell r="F80">
            <v>1096.028457891307</v>
          </cell>
          <cell r="G80">
            <v>509.97213526168326</v>
          </cell>
          <cell r="H80">
            <v>120.21125557613841</v>
          </cell>
          <cell r="I80">
            <v>69.703405951629989</v>
          </cell>
          <cell r="J80">
            <v>8.7404140505917312</v>
          </cell>
          <cell r="K80">
            <v>50.735068974410204</v>
          </cell>
          <cell r="L80">
            <v>140.97219697748989</v>
          </cell>
          <cell r="M80">
            <v>20.337501376264022</v>
          </cell>
          <cell r="N80">
            <v>7.568822231437597</v>
          </cell>
          <cell r="O80">
            <v>2377.1365554988056</v>
          </cell>
          <cell r="P80">
            <v>1078.0908897614504</v>
          </cell>
          <cell r="Q80">
            <v>4.647249158218635</v>
          </cell>
          <cell r="R80">
            <v>2.7053812526302119</v>
          </cell>
          <cell r="S80">
            <v>34.734077850091417</v>
          </cell>
          <cell r="T80">
            <v>15.382000287335302</v>
          </cell>
          <cell r="U80">
            <v>6.9294866545321137</v>
          </cell>
          <cell r="V80">
            <v>901.34884618450621</v>
          </cell>
          <cell r="W80">
            <v>447.42541083080511</v>
          </cell>
          <cell r="X80">
            <v>0.17493015190156036</v>
          </cell>
          <cell r="Y80">
            <v>0.90373499869125484</v>
          </cell>
          <cell r="Z80">
            <v>9.7647647959303394E-3</v>
          </cell>
          <cell r="AA80">
            <v>5.5100199966333756</v>
          </cell>
        </row>
        <row r="81">
          <cell r="D81">
            <v>77.980296578462728</v>
          </cell>
          <cell r="E81">
            <v>96.950494936393824</v>
          </cell>
          <cell r="F81">
            <v>749.83204502296701</v>
          </cell>
          <cell r="G81">
            <v>737.83601463928369</v>
          </cell>
          <cell r="H81">
            <v>6398.8384643877689</v>
          </cell>
          <cell r="I81">
            <v>133.6310743089945</v>
          </cell>
          <cell r="J81">
            <v>59.862198464747607</v>
          </cell>
          <cell r="K81">
            <v>116.12545939675726</v>
          </cell>
          <cell r="L81">
            <v>131.93016335847605</v>
          </cell>
          <cell r="M81">
            <v>169.19382328304192</v>
          </cell>
          <cell r="N81">
            <v>43.25907213009215</v>
          </cell>
          <cell r="O81">
            <v>2754.5276620507593</v>
          </cell>
          <cell r="P81">
            <v>30979.088227882054</v>
          </cell>
          <cell r="Q81">
            <v>3.7418973586996218</v>
          </cell>
          <cell r="R81">
            <v>63.611191347543475</v>
          </cell>
          <cell r="S81">
            <v>235.25347050309628</v>
          </cell>
          <cell r="T81">
            <v>7.6114986797537245</v>
          </cell>
          <cell r="U81">
            <v>1.6132239635438843</v>
          </cell>
          <cell r="V81">
            <v>3917.5501268035582</v>
          </cell>
          <cell r="W81">
            <v>590.07173909999676</v>
          </cell>
          <cell r="X81">
            <v>0.20270183520798216</v>
          </cell>
          <cell r="Y81">
            <v>39.363293644998905</v>
          </cell>
          <cell r="Z81">
            <v>42.883201352853078</v>
          </cell>
          <cell r="AA81">
            <v>1.0512861265358457</v>
          </cell>
        </row>
        <row r="82">
          <cell r="D82">
            <v>172.66075568970538</v>
          </cell>
          <cell r="E82">
            <v>3236.672587949532</v>
          </cell>
          <cell r="F82">
            <v>176.63093936715472</v>
          </cell>
          <cell r="G82">
            <v>318.02288914649063</v>
          </cell>
          <cell r="H82">
            <v>197.19484211130001</v>
          </cell>
          <cell r="I82">
            <v>9825.0854263226793</v>
          </cell>
          <cell r="J82">
            <v>45.326614927412841</v>
          </cell>
          <cell r="K82">
            <v>319.73508410898376</v>
          </cell>
          <cell r="L82">
            <v>759.71861804766399</v>
          </cell>
          <cell r="M82">
            <v>49.660639943068738</v>
          </cell>
          <cell r="N82">
            <v>79.529180500666072</v>
          </cell>
          <cell r="O82">
            <v>11525.399447466021</v>
          </cell>
          <cell r="P82">
            <v>726.18061720788808</v>
          </cell>
          <cell r="Q82">
            <v>3.2920657386645589</v>
          </cell>
          <cell r="R82">
            <v>30.425915984826304</v>
          </cell>
          <cell r="S82">
            <v>94.713913875011968</v>
          </cell>
          <cell r="T82">
            <v>54.254860869078655</v>
          </cell>
          <cell r="U82">
            <v>11.149368111288544</v>
          </cell>
          <cell r="V82">
            <v>7184.5070106405747</v>
          </cell>
          <cell r="W82">
            <v>1186.0322173326651</v>
          </cell>
          <cell r="X82">
            <v>0.8481246439313358</v>
          </cell>
          <cell r="Y82">
            <v>24.781360882370244</v>
          </cell>
          <cell r="Z82">
            <v>41.718031865176251</v>
          </cell>
          <cell r="AA82">
            <v>6.8407639619177107</v>
          </cell>
        </row>
        <row r="83">
          <cell r="D83">
            <v>4336.2009901856163</v>
          </cell>
          <cell r="E83">
            <v>483.35559542861108</v>
          </cell>
          <cell r="F83">
            <v>374.3194542036108</v>
          </cell>
          <cell r="G83">
            <v>354.13352193102332</v>
          </cell>
          <cell r="H83">
            <v>84.40174730394736</v>
          </cell>
          <cell r="I83">
            <v>307.64759858318092</v>
          </cell>
          <cell r="J83">
            <v>2901.9250119860544</v>
          </cell>
          <cell r="K83">
            <v>1956.6823575809535</v>
          </cell>
          <cell r="L83">
            <v>170.64908393740677</v>
          </cell>
          <cell r="M83">
            <v>370.1100153223199</v>
          </cell>
          <cell r="N83">
            <v>98.307074499220846</v>
          </cell>
          <cell r="O83">
            <v>4044.2085362261591</v>
          </cell>
          <cell r="P83">
            <v>276.93784009293745</v>
          </cell>
          <cell r="Q83">
            <v>1.9321187697114632</v>
          </cell>
          <cell r="R83">
            <v>7.8327193410855109</v>
          </cell>
          <cell r="S83">
            <v>6.7002465694555706</v>
          </cell>
          <cell r="T83">
            <v>6.5437879481786805</v>
          </cell>
          <cell r="U83">
            <v>3.9838806215003788</v>
          </cell>
          <cell r="V83">
            <v>547.87912692348493</v>
          </cell>
          <cell r="W83">
            <v>42.015994493973544</v>
          </cell>
          <cell r="X83">
            <v>0.29758055903719366</v>
          </cell>
          <cell r="Y83">
            <v>46.596044644830585</v>
          </cell>
          <cell r="Z83">
            <v>1.661122531051629E-2</v>
          </cell>
          <cell r="AA83">
            <v>67.601559630099018</v>
          </cell>
        </row>
        <row r="84">
          <cell r="D84">
            <v>0</v>
          </cell>
          <cell r="E84">
            <v>349.38516034879871</v>
          </cell>
          <cell r="F84">
            <v>656.00262101588169</v>
          </cell>
          <cell r="G84">
            <v>106.1675623840206</v>
          </cell>
          <cell r="H84">
            <v>201.28264314284485</v>
          </cell>
          <cell r="I84">
            <v>1239.2903070838329</v>
          </cell>
          <cell r="J84">
            <v>179.25497958626795</v>
          </cell>
          <cell r="K84">
            <v>7192.4737394832355</v>
          </cell>
          <cell r="L84">
            <v>14255.559214352337</v>
          </cell>
          <cell r="M84">
            <v>163.14828165664545</v>
          </cell>
          <cell r="N84">
            <v>95.630966291375515</v>
          </cell>
          <cell r="O84">
            <v>14988.958125390078</v>
          </cell>
          <cell r="P84">
            <v>170.84011423708841</v>
          </cell>
          <cell r="Q84">
            <v>1.9617263863763386</v>
          </cell>
          <cell r="R84">
            <v>21.830344204662836</v>
          </cell>
          <cell r="S84">
            <v>7.7393539707181027</v>
          </cell>
          <cell r="T84">
            <v>6.8837173612632228</v>
          </cell>
          <cell r="U84">
            <v>4.1177198592781235</v>
          </cell>
          <cell r="V84">
            <v>2052.2218684854247</v>
          </cell>
          <cell r="W84">
            <v>325.72601918976522</v>
          </cell>
          <cell r="X84">
            <v>1.1029942912275688</v>
          </cell>
          <cell r="Y84">
            <v>1612.0591753691142</v>
          </cell>
          <cell r="Z84">
            <v>27.128648425535363</v>
          </cell>
          <cell r="AA84">
            <v>7.4795174843114207</v>
          </cell>
        </row>
        <row r="85">
          <cell r="D85">
            <v>355.93653742461515</v>
          </cell>
          <cell r="E85">
            <v>4588.4928898979142</v>
          </cell>
          <cell r="F85">
            <v>5888.7417326524501</v>
          </cell>
          <cell r="G85">
            <v>72.091753807338449</v>
          </cell>
          <cell r="H85">
            <v>276.08889836390171</v>
          </cell>
          <cell r="I85">
            <v>466.93743761825118</v>
          </cell>
          <cell r="J85">
            <v>225.40351565440218</v>
          </cell>
          <cell r="K85">
            <v>513.93320301249082</v>
          </cell>
          <cell r="L85">
            <v>2962.0545141050598</v>
          </cell>
          <cell r="M85">
            <v>208.73113430617602</v>
          </cell>
          <cell r="N85">
            <v>169.22380308004844</v>
          </cell>
          <cell r="O85">
            <v>13214.482403549166</v>
          </cell>
          <cell r="P85">
            <v>7083.3848846261135</v>
          </cell>
          <cell r="Q85">
            <v>3.3179457069314293</v>
          </cell>
          <cell r="R85">
            <v>16.596643296512092</v>
          </cell>
          <cell r="S85">
            <v>45.991800766121244</v>
          </cell>
          <cell r="T85">
            <v>31.839722405172523</v>
          </cell>
          <cell r="U85">
            <v>52.497644360953608</v>
          </cell>
          <cell r="V85">
            <v>7204.1954445783185</v>
          </cell>
          <cell r="W85">
            <v>1.5133381786652007</v>
          </cell>
          <cell r="X85">
            <v>0.97241684820883856</v>
          </cell>
          <cell r="Y85">
            <v>867.27946814007692</v>
          </cell>
          <cell r="Z85">
            <v>555.84228147861688</v>
          </cell>
          <cell r="AA85">
            <v>11.015014070041147</v>
          </cell>
        </row>
        <row r="86">
          <cell r="D86">
            <v>29.437228033648768</v>
          </cell>
          <cell r="E86">
            <v>83.93381676738943</v>
          </cell>
          <cell r="F86">
            <v>4765.0137779248935</v>
          </cell>
          <cell r="G86">
            <v>23.725899093382669</v>
          </cell>
          <cell r="H86">
            <v>417.88848602525405</v>
          </cell>
          <cell r="I86">
            <v>23.710454608583703</v>
          </cell>
          <cell r="J86">
            <v>0.62475986293050001</v>
          </cell>
          <cell r="K86">
            <v>140.57576520042056</v>
          </cell>
          <cell r="L86">
            <v>176.59001831223199</v>
          </cell>
          <cell r="M86">
            <v>10330.393133006201</v>
          </cell>
          <cell r="N86">
            <v>36.368933181967734</v>
          </cell>
          <cell r="O86">
            <v>17785.265030004084</v>
          </cell>
          <cell r="P86">
            <v>3618.1187603072922</v>
          </cell>
          <cell r="Q86">
            <v>13.815831890440045</v>
          </cell>
          <cell r="R86">
            <v>20.226914386173025</v>
          </cell>
          <cell r="S86">
            <v>41.300541696591551</v>
          </cell>
          <cell r="T86">
            <v>17.482125294296679</v>
          </cell>
          <cell r="U86">
            <v>5.2071699973207028</v>
          </cell>
          <cell r="V86">
            <v>664.53610652387238</v>
          </cell>
          <cell r="W86">
            <v>0</v>
          </cell>
          <cell r="X86">
            <v>1.3087744119847871</v>
          </cell>
          <cell r="Y86">
            <v>136.37378330016429</v>
          </cell>
          <cell r="Z86">
            <v>77.530223089685961</v>
          </cell>
          <cell r="AA86">
            <v>6.5904140813988841</v>
          </cell>
        </row>
        <row r="87">
          <cell r="D87">
            <v>0</v>
          </cell>
          <cell r="E87">
            <v>164.87236828188767</v>
          </cell>
          <cell r="F87">
            <v>611.1866783466578</v>
          </cell>
          <cell r="G87">
            <v>188.13225828007356</v>
          </cell>
          <cell r="H87">
            <v>160.12726722076934</v>
          </cell>
          <cell r="I87">
            <v>26.694151039177235</v>
          </cell>
          <cell r="J87">
            <v>124.77478258092245</v>
          </cell>
          <cell r="K87">
            <v>25.56051351800857</v>
          </cell>
          <cell r="L87">
            <v>52.215622859642892</v>
          </cell>
          <cell r="M87">
            <v>1091.9618461663792</v>
          </cell>
          <cell r="N87">
            <v>6290.3472124380369</v>
          </cell>
          <cell r="O87">
            <v>11242.267981388341</v>
          </cell>
          <cell r="P87">
            <v>1912.3456288929176</v>
          </cell>
          <cell r="Q87">
            <v>0</v>
          </cell>
          <cell r="R87">
            <v>12.780036117182235</v>
          </cell>
          <cell r="S87">
            <v>0</v>
          </cell>
          <cell r="T87">
            <v>6.3351761343979587E-2</v>
          </cell>
          <cell r="U87">
            <v>5.5873934154159068E-2</v>
          </cell>
          <cell r="V87">
            <v>509.89138949204352</v>
          </cell>
          <cell r="W87">
            <v>0</v>
          </cell>
          <cell r="X87">
            <v>0.82730276523371515</v>
          </cell>
          <cell r="Y87">
            <v>109.65083185365052</v>
          </cell>
          <cell r="Z87">
            <v>4.618081462637743E-2</v>
          </cell>
          <cell r="AA87">
            <v>0</v>
          </cell>
        </row>
        <row r="88">
          <cell r="D88">
            <v>11686.937270559223</v>
          </cell>
          <cell r="E88">
            <v>9124.5608325526955</v>
          </cell>
          <cell r="F88">
            <v>41522.519126787694</v>
          </cell>
          <cell r="G88">
            <v>1250.1089784786509</v>
          </cell>
          <cell r="H88">
            <v>6105.133651950051</v>
          </cell>
          <cell r="I88">
            <v>3084.6220173914166</v>
          </cell>
          <cell r="J88">
            <v>1393.3209757329021</v>
          </cell>
          <cell r="K88">
            <v>2774.2161411523966</v>
          </cell>
          <cell r="L88">
            <v>3099.2882005163679</v>
          </cell>
          <cell r="M88">
            <v>9005.5638509232467</v>
          </cell>
          <cell r="N88">
            <v>3699.0239696013496</v>
          </cell>
          <cell r="O88">
            <v>241123.49003077843</v>
          </cell>
          <cell r="P88">
            <v>59108.475058974298</v>
          </cell>
          <cell r="Q88">
            <v>102.3341449005185</v>
          </cell>
          <cell r="R88">
            <v>595.2236295987434</v>
          </cell>
          <cell r="S88">
            <v>1858.0994145711602</v>
          </cell>
          <cell r="T88">
            <v>1486.2532079959335</v>
          </cell>
          <cell r="U88">
            <v>2744.9248886998716</v>
          </cell>
          <cell r="V88">
            <v>96378.507814149765</v>
          </cell>
          <cell r="W88">
            <v>34176.340170929463</v>
          </cell>
          <cell r="X88">
            <v>17.743231633165156</v>
          </cell>
          <cell r="Y88">
            <v>1821.7951652086156</v>
          </cell>
          <cell r="Z88">
            <v>7244.307415754929</v>
          </cell>
          <cell r="AA88">
            <v>396.71960432549452</v>
          </cell>
        </row>
        <row r="89">
          <cell r="D89">
            <v>394.8238315046932</v>
          </cell>
          <cell r="E89">
            <v>392.92751768936688</v>
          </cell>
          <cell r="F89">
            <v>290.67177347494874</v>
          </cell>
          <cell r="G89">
            <v>63.197222551387576</v>
          </cell>
          <cell r="H89">
            <v>133.55105896501414</v>
          </cell>
          <cell r="I89">
            <v>85.734589263665526</v>
          </cell>
          <cell r="J89">
            <v>42.644842115910329</v>
          </cell>
          <cell r="K89">
            <v>112.94992204062359</v>
          </cell>
          <cell r="L89">
            <v>78.3869554237844</v>
          </cell>
          <cell r="M89">
            <v>124.11167813149154</v>
          </cell>
          <cell r="N89">
            <v>94.36663147805622</v>
          </cell>
          <cell r="O89">
            <v>3011.9114239729897</v>
          </cell>
          <cell r="P89">
            <v>63266.282374326402</v>
          </cell>
          <cell r="Q89">
            <v>58.019662351325501</v>
          </cell>
          <cell r="R89">
            <v>107.76860992667108</v>
          </cell>
          <cell r="S89">
            <v>274.29416908765506</v>
          </cell>
          <cell r="T89">
            <v>305.58206013687766</v>
          </cell>
          <cell r="U89">
            <v>251.44205425902592</v>
          </cell>
          <cell r="V89">
            <v>23149.130304725029</v>
          </cell>
          <cell r="W89">
            <v>10757.389715948828</v>
          </cell>
          <cell r="X89">
            <v>0.22071819241272331</v>
          </cell>
          <cell r="Y89">
            <v>889.14117400788746</v>
          </cell>
          <cell r="Z89">
            <v>3995.408051165894</v>
          </cell>
          <cell r="AA89">
            <v>317.28060691027235</v>
          </cell>
        </row>
        <row r="90">
          <cell r="D90">
            <v>1.4267941486991376</v>
          </cell>
          <cell r="E90">
            <v>42.33506224825328</v>
          </cell>
          <cell r="F90">
            <v>13.730225722421379</v>
          </cell>
          <cell r="G90">
            <v>3.9381085028725362</v>
          </cell>
          <cell r="H90">
            <v>7.5057053616229021</v>
          </cell>
          <cell r="I90">
            <v>12.382382334344527</v>
          </cell>
          <cell r="J90">
            <v>3.8172502381585409</v>
          </cell>
          <cell r="K90">
            <v>8.6897103161233353</v>
          </cell>
          <cell r="L90">
            <v>9.4401292354409883</v>
          </cell>
          <cell r="M90">
            <v>17.281857140003307</v>
          </cell>
          <cell r="N90">
            <v>5.592449333891544</v>
          </cell>
          <cell r="O90">
            <v>245.59584643844138</v>
          </cell>
          <cell r="P90">
            <v>84.873994154111884</v>
          </cell>
          <cell r="Q90">
            <v>33.883044030146401</v>
          </cell>
          <cell r="R90">
            <v>3.378533155415461</v>
          </cell>
          <cell r="S90">
            <v>69.387158107829691</v>
          </cell>
          <cell r="T90">
            <v>29.991384117135453</v>
          </cell>
          <cell r="U90">
            <v>26.210127722059383</v>
          </cell>
          <cell r="V90">
            <v>1843.8023780710753</v>
          </cell>
          <cell r="W90">
            <v>1174.527570613224</v>
          </cell>
          <cell r="X90">
            <v>1.8066209778247265E-2</v>
          </cell>
          <cell r="Y90">
            <v>39.875708779980407</v>
          </cell>
          <cell r="Z90">
            <v>25.682447148716133</v>
          </cell>
          <cell r="AA90">
            <v>2.3297717608422905</v>
          </cell>
        </row>
        <row r="91">
          <cell r="D91">
            <v>0</v>
          </cell>
          <cell r="E91">
            <v>133.58005641336953</v>
          </cell>
          <cell r="F91">
            <v>34.561391548453571</v>
          </cell>
          <cell r="G91">
            <v>2.9912907574687959</v>
          </cell>
          <cell r="H91">
            <v>12.890725693518494</v>
          </cell>
          <cell r="I91">
            <v>6.1766561981187733</v>
          </cell>
          <cell r="J91">
            <v>1.4217120581263354</v>
          </cell>
          <cell r="K91">
            <v>16.96161614099805</v>
          </cell>
          <cell r="L91">
            <v>15.96744424782575</v>
          </cell>
          <cell r="M91">
            <v>5.8744650608384053</v>
          </cell>
          <cell r="N91">
            <v>1.9876146843109648</v>
          </cell>
          <cell r="O91">
            <v>293.63766219374941</v>
          </cell>
          <cell r="P91">
            <v>103.39653339190431</v>
          </cell>
          <cell r="Q91">
            <v>3.8538347348214086</v>
          </cell>
          <cell r="R91">
            <v>540.96772211271298</v>
          </cell>
          <cell r="S91">
            <v>37.577568822248793</v>
          </cell>
          <cell r="T91">
            <v>30.2138916072564</v>
          </cell>
          <cell r="U91">
            <v>39.713778895025037</v>
          </cell>
          <cell r="V91">
            <v>2312.5391970414403</v>
          </cell>
          <cell r="W91">
            <v>2437.3277682570292</v>
          </cell>
          <cell r="X91">
            <v>2.160061403426931E-2</v>
          </cell>
          <cell r="Y91">
            <v>27.870932841752104</v>
          </cell>
          <cell r="Z91">
            <v>19.544085880296215</v>
          </cell>
          <cell r="AA91">
            <v>2.6230239773839372</v>
          </cell>
        </row>
        <row r="92">
          <cell r="D92">
            <v>55.18624667227764</v>
          </cell>
          <cell r="E92">
            <v>524.69587193944642</v>
          </cell>
          <cell r="F92">
            <v>216.62576462330392</v>
          </cell>
          <cell r="G92">
            <v>54.995723278853568</v>
          </cell>
          <cell r="H92">
            <v>135.16721025326606</v>
          </cell>
          <cell r="I92">
            <v>94.053757939135735</v>
          </cell>
          <cell r="J92">
            <v>14.714467735217729</v>
          </cell>
          <cell r="K92">
            <v>54.12521375206677</v>
          </cell>
          <cell r="L92">
            <v>72.756579996379344</v>
          </cell>
          <cell r="M92">
            <v>228.94041419335241</v>
          </cell>
          <cell r="N92">
            <v>48.149915144549972</v>
          </cell>
          <cell r="O92">
            <v>1604.256731648949</v>
          </cell>
          <cell r="P92">
            <v>685.70698890375513</v>
          </cell>
          <cell r="Q92">
            <v>68.612742761865931</v>
          </cell>
          <cell r="R92">
            <v>82.60566297518956</v>
          </cell>
          <cell r="S92">
            <v>8580.2014927189066</v>
          </cell>
          <cell r="T92">
            <v>622.86785635730223</v>
          </cell>
          <cell r="U92">
            <v>438.14150454254428</v>
          </cell>
          <cell r="V92">
            <v>18577.139740098512</v>
          </cell>
          <cell r="W92">
            <v>1212.7531436337365</v>
          </cell>
          <cell r="X92">
            <v>0.11799498643631326</v>
          </cell>
          <cell r="Y92">
            <v>328.47113476243408</v>
          </cell>
          <cell r="Z92">
            <v>337.87621948838773</v>
          </cell>
          <cell r="AA92">
            <v>21.004740288363664</v>
          </cell>
        </row>
        <row r="93">
          <cell r="D93">
            <v>0</v>
          </cell>
          <cell r="E93">
            <v>28.087285046018643</v>
          </cell>
          <cell r="F93">
            <v>11.478597185132084</v>
          </cell>
          <cell r="G93">
            <v>2.9225408961611539</v>
          </cell>
          <cell r="H93">
            <v>7.4439563340880355</v>
          </cell>
          <cell r="I93">
            <v>5.0259405272771778</v>
          </cell>
          <cell r="J93">
            <v>0.73555171612898562</v>
          </cell>
          <cell r="K93">
            <v>2.7730554732728248</v>
          </cell>
          <cell r="L93">
            <v>3.630526875177412</v>
          </cell>
          <cell r="M93">
            <v>13.525252755832092</v>
          </cell>
          <cell r="N93">
            <v>2.6246765463839243</v>
          </cell>
          <cell r="O93">
            <v>83.893932561798536</v>
          </cell>
          <cell r="P93">
            <v>35.975924238875791</v>
          </cell>
          <cell r="Q93">
            <v>4.6755053263419333</v>
          </cell>
          <cell r="R93">
            <v>2.090666945925451</v>
          </cell>
          <cell r="S93">
            <v>102.76566198260031</v>
          </cell>
          <cell r="T93">
            <v>600.78330408084582</v>
          </cell>
          <cell r="U93">
            <v>27.262385936196349</v>
          </cell>
          <cell r="V93">
            <v>540.46978921988432</v>
          </cell>
          <cell r="W93">
            <v>5.74417660145859</v>
          </cell>
          <cell r="X93">
            <v>6.160315945690816E-3</v>
          </cell>
          <cell r="Y93">
            <v>80.777934988813442</v>
          </cell>
          <cell r="Z93">
            <v>84.208066932649075</v>
          </cell>
          <cell r="AA93">
            <v>4.4966657527588794</v>
          </cell>
        </row>
        <row r="94">
          <cell r="D94">
            <v>9.3682695982092739</v>
          </cell>
          <cell r="E94">
            <v>213.86087609186271</v>
          </cell>
          <cell r="F94">
            <v>66.801847908559353</v>
          </cell>
          <cell r="G94">
            <v>18.736953778808083</v>
          </cell>
          <cell r="H94">
            <v>62.557175022181227</v>
          </cell>
          <cell r="I94">
            <v>29.219312289049487</v>
          </cell>
          <cell r="J94">
            <v>15.231645436505801</v>
          </cell>
          <cell r="K94">
            <v>32.238497048241726</v>
          </cell>
          <cell r="L94">
            <v>37.732117286065417</v>
          </cell>
          <cell r="M94">
            <v>40.422487811909178</v>
          </cell>
          <cell r="N94">
            <v>16.382750837796468</v>
          </cell>
          <cell r="O94">
            <v>664.90760806496462</v>
          </cell>
          <cell r="P94">
            <v>248.62188775252395</v>
          </cell>
          <cell r="Q94">
            <v>16.030079014923277</v>
          </cell>
          <cell r="R94">
            <v>20.566663764909649</v>
          </cell>
          <cell r="S94">
            <v>305.87372889188225</v>
          </cell>
          <cell r="T94">
            <v>137.24122079641023</v>
          </cell>
          <cell r="U94">
            <v>3079.5689605679136</v>
          </cell>
          <cell r="V94">
            <v>6010.7844885952145</v>
          </cell>
          <cell r="W94">
            <v>353.84568886694711</v>
          </cell>
          <cell r="X94">
            <v>4.8907161286088852E-2</v>
          </cell>
          <cell r="Y94">
            <v>108.85209792951768</v>
          </cell>
          <cell r="Z94">
            <v>75.680393631830142</v>
          </cell>
          <cell r="AA94">
            <v>7.7075489890798927</v>
          </cell>
        </row>
        <row r="95">
          <cell r="D95">
            <v>8964.9221627234001</v>
          </cell>
          <cell r="E95">
            <v>36518.040247319572</v>
          </cell>
          <cell r="F95">
            <v>22163.079244270295</v>
          </cell>
          <cell r="G95">
            <v>2444.7538881609134</v>
          </cell>
          <cell r="H95">
            <v>6972.4184077028649</v>
          </cell>
          <cell r="I95">
            <v>6113.4497490884442</v>
          </cell>
          <cell r="J95">
            <v>1610.4463852732817</v>
          </cell>
          <cell r="K95">
            <v>4503.9867846162133</v>
          </cell>
          <cell r="L95">
            <v>6694.0866661090677</v>
          </cell>
          <cell r="M95">
            <v>7075.2610377366464</v>
          </cell>
          <cell r="N95">
            <v>3195.5877473238202</v>
          </cell>
          <cell r="O95">
            <v>141098.26335875547</v>
          </cell>
          <cell r="P95">
            <v>74433.079692081621</v>
          </cell>
          <cell r="Q95">
            <v>5482.7135891586831</v>
          </cell>
          <cell r="R95">
            <v>5215.6718773963776</v>
          </cell>
          <cell r="S95">
            <v>24009.494724176835</v>
          </cell>
          <cell r="T95">
            <v>8580.9357593357454</v>
          </cell>
          <cell r="U95">
            <v>7931.3233998292262</v>
          </cell>
          <cell r="V95">
            <v>894233.88153628702</v>
          </cell>
          <cell r="W95">
            <v>72419.473233476951</v>
          </cell>
          <cell r="X95">
            <v>24.831179890355724</v>
          </cell>
          <cell r="Y95">
            <v>5776.6580418312105</v>
          </cell>
          <cell r="Z95">
            <v>9666.2490157183911</v>
          </cell>
          <cell r="AA95">
            <v>1919.1507524839369</v>
          </cell>
        </row>
        <row r="96">
          <cell r="D96">
            <v>24.494914024284832</v>
          </cell>
          <cell r="E96">
            <v>132.90719663614149</v>
          </cell>
          <cell r="F96">
            <v>39.223257557250953</v>
          </cell>
          <cell r="G96">
            <v>47.88487263724231</v>
          </cell>
          <cell r="H96">
            <v>11.472872852886846</v>
          </cell>
          <cell r="I96">
            <v>15.813537388085624</v>
          </cell>
          <cell r="J96">
            <v>35.950930701251984</v>
          </cell>
          <cell r="K96">
            <v>24.725364919070085</v>
          </cell>
          <cell r="L96">
            <v>30.778315116756179</v>
          </cell>
          <cell r="M96">
            <v>25.621114967190842</v>
          </cell>
          <cell r="N96">
            <v>26.116770177809823</v>
          </cell>
          <cell r="O96">
            <v>1127.434114782079</v>
          </cell>
          <cell r="P96">
            <v>191.59090554940519</v>
          </cell>
          <cell r="Q96">
            <v>11.514305541435059</v>
          </cell>
          <cell r="R96">
            <v>43.63739786663659</v>
          </cell>
          <cell r="S96">
            <v>155.68306370087157</v>
          </cell>
          <cell r="T96">
            <v>81.024003306066788</v>
          </cell>
          <cell r="U96">
            <v>19.64367522636018</v>
          </cell>
          <cell r="V96">
            <v>3393.7695542333477</v>
          </cell>
          <cell r="W96">
            <v>0</v>
          </cell>
          <cell r="X96">
            <v>8.2924895043423555E-2</v>
          </cell>
          <cell r="Y96">
            <v>56.623685845471833</v>
          </cell>
          <cell r="Z96">
            <v>4.4673338877112663</v>
          </cell>
          <cell r="AA96">
            <v>14.306389723298503</v>
          </cell>
        </row>
        <row r="97">
          <cell r="D97">
            <v>0</v>
          </cell>
          <cell r="E97">
            <v>2.5250815825096802</v>
          </cell>
          <cell r="F97">
            <v>0.23901290638244752</v>
          </cell>
          <cell r="G97">
            <v>0.11270436894615572</v>
          </cell>
          <cell r="H97">
            <v>2.5967340956275793</v>
          </cell>
          <cell r="I97">
            <v>8.4514666695433114</v>
          </cell>
          <cell r="J97">
            <v>11.088734101027832</v>
          </cell>
          <cell r="K97">
            <v>4.491694837030427</v>
          </cell>
          <cell r="L97">
            <v>0</v>
          </cell>
          <cell r="M97">
            <v>476.89047289393733</v>
          </cell>
          <cell r="N97">
            <v>1.0940660034994254</v>
          </cell>
          <cell r="O97">
            <v>558.16148806122919</v>
          </cell>
          <cell r="P97">
            <v>1.499099664586526</v>
          </cell>
          <cell r="Q97">
            <v>0</v>
          </cell>
          <cell r="R97">
            <v>0.63053777191002991</v>
          </cell>
          <cell r="S97">
            <v>0</v>
          </cell>
          <cell r="T97">
            <v>3.1256311076228904E-3</v>
          </cell>
          <cell r="U97">
            <v>2.7566922054347754E-3</v>
          </cell>
          <cell r="V97">
            <v>67.956123161897764</v>
          </cell>
          <cell r="W97">
            <v>144.75732196593216</v>
          </cell>
          <cell r="X97">
            <v>3.5072823712445662</v>
          </cell>
          <cell r="Y97">
            <v>0</v>
          </cell>
          <cell r="Z97">
            <v>493.63317171667114</v>
          </cell>
          <cell r="AA97">
            <v>55.955232729885843</v>
          </cell>
        </row>
        <row r="98">
          <cell r="D98">
            <v>5873.6326361773754</v>
          </cell>
          <cell r="E98">
            <v>2222.3444075366574</v>
          </cell>
          <cell r="F98">
            <v>613.52291376692017</v>
          </cell>
          <cell r="G98">
            <v>136.77593152513123</v>
          </cell>
          <cell r="H98">
            <v>777.46167296870942</v>
          </cell>
          <cell r="I98">
            <v>260.55695978857364</v>
          </cell>
          <cell r="J98">
            <v>182.73896216176584</v>
          </cell>
          <cell r="K98">
            <v>10414.149564547162</v>
          </cell>
          <cell r="L98">
            <v>227.21107561251711</v>
          </cell>
          <cell r="M98">
            <v>844.94712167762293</v>
          </cell>
          <cell r="N98">
            <v>8.5287674657874177</v>
          </cell>
          <cell r="O98">
            <v>4891.4954776694558</v>
          </cell>
          <cell r="P98">
            <v>7631.082352448424</v>
          </cell>
          <cell r="Q98">
            <v>238.70045350789627</v>
          </cell>
          <cell r="R98">
            <v>2355.2913624818225</v>
          </cell>
          <cell r="S98">
            <v>10806.18972136238</v>
          </cell>
          <cell r="T98">
            <v>2271.9237506482309</v>
          </cell>
          <cell r="U98">
            <v>4087.1410157494893</v>
          </cell>
          <cell r="V98">
            <v>26611.988098469141</v>
          </cell>
          <cell r="W98">
            <v>2137.6667573530726</v>
          </cell>
          <cell r="X98">
            <v>0.31818979956792443</v>
          </cell>
          <cell r="Y98">
            <v>46105.0699500384</v>
          </cell>
          <cell r="Z98">
            <v>201.478592032097</v>
          </cell>
          <cell r="AA98">
            <v>9169.8536413638685</v>
          </cell>
        </row>
        <row r="99">
          <cell r="D99">
            <v>1109.3357882494793</v>
          </cell>
          <cell r="E99">
            <v>2100.33006123215</v>
          </cell>
          <cell r="F99">
            <v>473.98402254438844</v>
          </cell>
          <cell r="G99">
            <v>265.46642695419689</v>
          </cell>
          <cell r="H99">
            <v>427.17638822465671</v>
          </cell>
          <cell r="I99">
            <v>789.9185076432899</v>
          </cell>
          <cell r="J99">
            <v>452.11139640015045</v>
          </cell>
          <cell r="K99">
            <v>589.74507064671729</v>
          </cell>
          <cell r="L99">
            <v>475.82832880331347</v>
          </cell>
          <cell r="M99">
            <v>750.04076933980161</v>
          </cell>
          <cell r="N99">
            <v>295.59632201163748</v>
          </cell>
          <cell r="O99">
            <v>4022.149702767189</v>
          </cell>
          <cell r="P99">
            <v>1109.7447649595751</v>
          </cell>
          <cell r="Q99">
            <v>697.68078226314788</v>
          </cell>
          <cell r="R99">
            <v>229.83283763618101</v>
          </cell>
          <cell r="S99">
            <v>115.66552445626171</v>
          </cell>
          <cell r="T99">
            <v>19.059131799959829</v>
          </cell>
          <cell r="U99">
            <v>21.324077179964814</v>
          </cell>
          <cell r="V99">
            <v>11363.534261396779</v>
          </cell>
          <cell r="W99">
            <v>3969.1616070204695</v>
          </cell>
          <cell r="X99">
            <v>1.8832582415346284</v>
          </cell>
          <cell r="Y99">
            <v>219.94707085702956</v>
          </cell>
          <cell r="Z99">
            <v>15138.938013143166</v>
          </cell>
          <cell r="AA99">
            <v>105.63278892135448</v>
          </cell>
        </row>
        <row r="100">
          <cell r="D100">
            <v>263.44165617568086</v>
          </cell>
          <cell r="E100">
            <v>1699.2797918645433</v>
          </cell>
          <cell r="F100">
            <v>258.67118830363637</v>
          </cell>
          <cell r="G100">
            <v>292.0772625581414</v>
          </cell>
          <cell r="H100">
            <v>446.14575494973462</v>
          </cell>
          <cell r="I100">
            <v>564.15893077957196</v>
          </cell>
          <cell r="J100">
            <v>769.51078842751303</v>
          </cell>
          <cell r="K100">
            <v>1173.3518696123222</v>
          </cell>
          <cell r="L100">
            <v>97.648532018479173</v>
          </cell>
          <cell r="M100">
            <v>572.28400093188986</v>
          </cell>
          <cell r="N100">
            <v>125.67752006068692</v>
          </cell>
          <cell r="O100">
            <v>2352.759366491196</v>
          </cell>
          <cell r="P100">
            <v>109.50964411873414</v>
          </cell>
          <cell r="Q100">
            <v>87.143973354771944</v>
          </cell>
          <cell r="R100">
            <v>104.26620410712982</v>
          </cell>
          <cell r="S100">
            <v>91.785310021480768</v>
          </cell>
          <cell r="T100">
            <v>6.1181636905494496</v>
          </cell>
          <cell r="U100">
            <v>3.3374750857035176</v>
          </cell>
          <cell r="V100">
            <v>5932.8118081975217</v>
          </cell>
          <cell r="W100">
            <v>2687.2463174286554</v>
          </cell>
          <cell r="X100">
            <v>0.1338534390694236</v>
          </cell>
          <cell r="Y100">
            <v>7982.8979787781718</v>
          </cell>
          <cell r="Z100">
            <v>1166.686673880808</v>
          </cell>
          <cell r="AA100">
            <v>8553.2274158988566</v>
          </cell>
        </row>
        <row r="102">
          <cell r="D102">
            <v>8818.4884151161095</v>
          </cell>
          <cell r="E102">
            <v>18494.566665784962</v>
          </cell>
          <cell r="F102">
            <v>9711.8938378432631</v>
          </cell>
          <cell r="G102">
            <v>1486.0099605937355</v>
          </cell>
          <cell r="H102">
            <v>3352.0390389716181</v>
          </cell>
          <cell r="I102">
            <v>2955.1056229848086</v>
          </cell>
          <cell r="J102">
            <v>803.62095138837503</v>
          </cell>
          <cell r="K102">
            <v>1614.8854252217213</v>
          </cell>
          <cell r="L102">
            <v>4983.5013303213036</v>
          </cell>
          <cell r="M102">
            <v>2044.9069416964405</v>
          </cell>
          <cell r="N102">
            <v>808.13323197755676</v>
          </cell>
          <cell r="O102">
            <v>88917.751425817332</v>
          </cell>
          <cell r="P102">
            <v>55147.013115162132</v>
          </cell>
          <cell r="Q102">
            <v>5296.2754515263632</v>
          </cell>
          <cell r="R102">
            <v>7434.2590289473046</v>
          </cell>
          <cell r="S102">
            <v>13585.354162524827</v>
          </cell>
          <cell r="T102">
            <v>2457.2293973945257</v>
          </cell>
          <cell r="U102">
            <v>5577.3962126122187</v>
          </cell>
          <cell r="V102">
            <v>516372.75800951431</v>
          </cell>
          <cell r="W102">
            <v>270508.67918068869</v>
          </cell>
          <cell r="X102">
            <v>13.249848200859699</v>
          </cell>
          <cell r="Y102">
            <v>845.29863080231996</v>
          </cell>
          <cell r="Z102">
            <v>5993.8539748032927</v>
          </cell>
          <cell r="AA102">
            <v>1587.8186879741625</v>
          </cell>
        </row>
        <row r="103">
          <cell r="D103">
            <v>13015.750750836187</v>
          </cell>
          <cell r="E103">
            <v>1316.5374145185297</v>
          </cell>
          <cell r="F103">
            <v>846.78810554815209</v>
          </cell>
          <cell r="G103">
            <v>737.4071440356006</v>
          </cell>
          <cell r="H103">
            <v>788.06415325852788</v>
          </cell>
          <cell r="I103">
            <v>758.42321807825294</v>
          </cell>
          <cell r="J103">
            <v>722.43214391728156</v>
          </cell>
          <cell r="K103">
            <v>793.68609021287432</v>
          </cell>
          <cell r="L103">
            <v>757.89830678016892</v>
          </cell>
          <cell r="M103">
            <v>660.68805245459066</v>
          </cell>
          <cell r="N103">
            <v>631.89984194735121</v>
          </cell>
          <cell r="O103">
            <v>838.33169856584834</v>
          </cell>
          <cell r="P103">
            <v>11857.245243570665</v>
          </cell>
          <cell r="Q103">
            <v>0</v>
          </cell>
          <cell r="R103">
            <v>0.95300249056393505</v>
          </cell>
          <cell r="S103">
            <v>0</v>
          </cell>
          <cell r="T103">
            <v>4.7241170360429342E-3</v>
          </cell>
          <cell r="U103">
            <v>4.1664982726401815E-3</v>
          </cell>
          <cell r="V103">
            <v>123781.60125569213</v>
          </cell>
          <cell r="W103">
            <v>6121.3599680396574</v>
          </cell>
          <cell r="X103">
            <v>6.1691656305897326E-2</v>
          </cell>
          <cell r="Y103">
            <v>28.780159761481105</v>
          </cell>
          <cell r="Z103">
            <v>3.4436859920950356E-3</v>
          </cell>
          <cell r="AA103">
            <v>175.47096883678392</v>
          </cell>
        </row>
        <row r="104">
          <cell r="D104">
            <v>6741.2591792024941</v>
          </cell>
          <cell r="E104">
            <v>11641.22613180752</v>
          </cell>
          <cell r="F104">
            <v>6255.88163699908</v>
          </cell>
          <cell r="G104">
            <v>1119.6671252172328</v>
          </cell>
          <cell r="H104">
            <v>2419.6312132877515</v>
          </cell>
          <cell r="I104">
            <v>2083.4344116649695</v>
          </cell>
          <cell r="J104">
            <v>812.48529560762108</v>
          </cell>
          <cell r="K104">
            <v>1361.5221486468624</v>
          </cell>
          <cell r="L104">
            <v>3270.20861232283</v>
          </cell>
          <cell r="M104">
            <v>1512.934517104592</v>
          </cell>
          <cell r="N104">
            <v>710.44994169548977</v>
          </cell>
          <cell r="O104">
            <v>57836.968382867533</v>
          </cell>
          <cell r="P104">
            <v>45472.423026587581</v>
          </cell>
          <cell r="Q104">
            <v>3419.4583557202432</v>
          </cell>
          <cell r="R104">
            <v>4908.0830668008193</v>
          </cell>
          <cell r="S104">
            <v>7823.0312943597419</v>
          </cell>
          <cell r="T104">
            <v>1227.6881406845116</v>
          </cell>
          <cell r="U104">
            <v>3589.5671807713111</v>
          </cell>
          <cell r="V104">
            <v>345118.83324980305</v>
          </cell>
          <cell r="W104">
            <v>124455.88083558892</v>
          </cell>
          <cell r="X104">
            <v>8.2829726357129836</v>
          </cell>
          <cell r="Y104">
            <v>692.70434273964406</v>
          </cell>
          <cell r="Z104">
            <v>4648.9843068491045</v>
          </cell>
          <cell r="AA104">
            <v>1230.2343863532838</v>
          </cell>
        </row>
        <row r="105">
          <cell r="D105">
            <v>-10748.913412225045</v>
          </cell>
          <cell r="E105">
            <v>-1467.0888863678581</v>
          </cell>
          <cell r="F105">
            <v>-211.86663315316179</v>
          </cell>
          <cell r="G105">
            <v>-26.77794893820473</v>
          </cell>
          <cell r="H105">
            <v>-49.001090046449427</v>
          </cell>
          <cell r="I105">
            <v>-35.900979493935203</v>
          </cell>
          <cell r="J105">
            <v>-22.883670865644319</v>
          </cell>
          <cell r="K105">
            <v>-43.774962712494251</v>
          </cell>
          <cell r="L105">
            <v>-67.302954714920915</v>
          </cell>
          <cell r="M105">
            <v>-38.837804540512266</v>
          </cell>
          <cell r="N105">
            <v>-17.495017532808447</v>
          </cell>
          <cell r="O105">
            <v>-2558.8386077087557</v>
          </cell>
          <cell r="P105">
            <v>-846.08147953041282</v>
          </cell>
          <cell r="Q105">
            <v>-1502.37951685606</v>
          </cell>
          <cell r="R105">
            <v>-2628.4673937270877</v>
          </cell>
          <cell r="S105">
            <v>-192.78856029506929</v>
          </cell>
          <cell r="T105">
            <v>-25.126013666475693</v>
          </cell>
          <cell r="U105">
            <v>-125.62855659910636</v>
          </cell>
          <cell r="V105">
            <v>-16504.357622931344</v>
          </cell>
          <cell r="W105">
            <v>-5424.3035054860602</v>
          </cell>
          <cell r="X105">
            <v>-0.18818843355348611</v>
          </cell>
          <cell r="Y105">
            <v>-75.829171432611133</v>
          </cell>
          <cell r="Z105">
            <v>-61.967553168064143</v>
          </cell>
          <cell r="AA105">
            <v>-173.12518722583636</v>
          </cell>
        </row>
        <row r="106">
          <cell r="D106">
            <v>2159.7394478410311</v>
          </cell>
          <cell r="E106">
            <v>3940.906204467336</v>
          </cell>
          <cell r="F106">
            <v>1858.9092175484279</v>
          </cell>
          <cell r="G106">
            <v>303.87186098371126</v>
          </cell>
          <cell r="H106">
            <v>845.19856351801968</v>
          </cell>
          <cell r="I106">
            <v>707.60168104147954</v>
          </cell>
          <cell r="J106">
            <v>225.36138055513146</v>
          </cell>
          <cell r="K106">
            <v>788.11142580093122</v>
          </cell>
          <cell r="L106">
            <v>927.81930421368884</v>
          </cell>
          <cell r="M106">
            <v>584.65432483992515</v>
          </cell>
          <cell r="N106">
            <v>251.45015804844786</v>
          </cell>
          <cell r="O106">
            <v>13178.109087198103</v>
          </cell>
          <cell r="P106">
            <v>5431.0406374462591</v>
          </cell>
          <cell r="Q106">
            <v>758.00438969349204</v>
          </cell>
          <cell r="R106">
            <v>1190.6372046575434</v>
          </cell>
          <cell r="S106">
            <v>1751.9790795831011</v>
          </cell>
          <cell r="T106">
            <v>275.55202674182874</v>
          </cell>
          <cell r="U106">
            <v>479.47274327800852</v>
          </cell>
          <cell r="V106">
            <v>79003.286546832809</v>
          </cell>
          <cell r="W106">
            <v>12306.267644561727</v>
          </cell>
          <cell r="X106">
            <v>1.5140375425242527</v>
          </cell>
          <cell r="Y106">
            <v>650.83947718923071</v>
          </cell>
          <cell r="Z106">
            <v>2999.9278748618908</v>
          </cell>
          <cell r="AA106">
            <v>413.92049693464577</v>
          </cell>
        </row>
        <row r="109">
          <cell r="D109">
            <v>10199.353099510881</v>
          </cell>
          <cell r="E109">
            <v>6832.4209722754122</v>
          </cell>
          <cell r="F109">
            <v>4916.2077039132519</v>
          </cell>
          <cell r="G109">
            <v>473.00680474383125</v>
          </cell>
          <cell r="H109">
            <v>1475.8514323025499</v>
          </cell>
          <cell r="I109">
            <v>972.38964090728541</v>
          </cell>
          <cell r="J109">
            <v>329.68951187576664</v>
          </cell>
          <cell r="K109">
            <v>1350.1609937712499</v>
          </cell>
          <cell r="L109">
            <v>1252.2591769999999</v>
          </cell>
          <cell r="M109">
            <v>1260.8527094499859</v>
          </cell>
          <cell r="N109">
            <v>573.63128403973963</v>
          </cell>
          <cell r="O109">
            <v>19140.103257172505</v>
          </cell>
          <cell r="P109">
            <v>6375.0409299732682</v>
          </cell>
          <cell r="Q109">
            <v>1390.0546225602345</v>
          </cell>
          <cell r="R109">
            <v>2461.0879185159583</v>
          </cell>
          <cell r="S109">
            <v>7174.2499809999999</v>
          </cell>
          <cell r="T109">
            <v>1770.7260885183603</v>
          </cell>
          <cell r="U109">
            <v>3039.9436281740391</v>
          </cell>
          <cell r="V109">
            <v>205087.83499917641</v>
          </cell>
          <cell r="W109">
            <v>64032.009867098895</v>
          </cell>
          <cell r="X109">
            <v>2.425896703122854</v>
          </cell>
          <cell r="Y109">
            <v>597.8278028404269</v>
          </cell>
          <cell r="Z109">
            <v>4356.6956207676594</v>
          </cell>
          <cell r="AA109">
            <v>1370.433587581198</v>
          </cell>
        </row>
        <row r="112">
          <cell r="D112">
            <v>701.17498081547956</v>
          </cell>
          <cell r="E112">
            <v>557.0802916395894</v>
          </cell>
          <cell r="F112">
            <v>212.02916485916936</v>
          </cell>
          <cell r="G112">
            <v>41.534515870534918</v>
          </cell>
          <cell r="H112">
            <v>84.76456450183403</v>
          </cell>
          <cell r="I112">
            <v>74.184586126156262</v>
          </cell>
          <cell r="J112">
            <v>21.397068813970201</v>
          </cell>
          <cell r="K112">
            <v>29.734793452010916</v>
          </cell>
          <cell r="L112">
            <v>139.22664747000002</v>
          </cell>
          <cell r="M112">
            <v>44.890664001846595</v>
          </cell>
          <cell r="N112">
            <v>22.73704109288381</v>
          </cell>
          <cell r="O112">
            <v>1884.1303490657767</v>
          </cell>
          <cell r="P112">
            <v>1858.7272197248649</v>
          </cell>
          <cell r="Q112">
            <v>101.1697991124795</v>
          </cell>
          <cell r="R112">
            <v>173.98551199294505</v>
          </cell>
          <cell r="S112">
            <v>348.73290989999998</v>
          </cell>
          <cell r="T112">
            <v>51.668508495409718</v>
          </cell>
          <cell r="U112">
            <v>77.298109312619331</v>
          </cell>
          <cell r="V112">
            <v>12961.763905451549</v>
          </cell>
          <cell r="W112">
            <v>5716.1310805421972</v>
          </cell>
          <cell r="X112">
            <v>0.31812357426375071</v>
          </cell>
          <cell r="Y112">
            <v>20.339069944572778</v>
          </cell>
          <cell r="Z112">
            <v>86.118230175291913</v>
          </cell>
          <cell r="AA112">
            <v>30.994802850954699</v>
          </cell>
        </row>
      </sheetData>
      <sheetData sheetId="6">
        <row r="6">
          <cell r="CK6">
            <v>33860.591789999999</v>
          </cell>
        </row>
        <row r="7">
          <cell r="CK7">
            <v>203535.86050000001</v>
          </cell>
        </row>
        <row r="8">
          <cell r="CK8">
            <v>80486.986780000007</v>
          </cell>
        </row>
        <row r="9">
          <cell r="CK9">
            <v>2487.2951969999999</v>
          </cell>
        </row>
        <row r="10">
          <cell r="CK10">
            <v>2420.5741280000002</v>
          </cell>
        </row>
        <row r="11">
          <cell r="CK11">
            <v>5292.0983429999997</v>
          </cell>
        </row>
        <row r="12">
          <cell r="CK12">
            <v>131.29162249999999</v>
          </cell>
        </row>
        <row r="13">
          <cell r="CK13">
            <v>27.29522309</v>
          </cell>
        </row>
        <row r="14">
          <cell r="CK14">
            <v>6799.7385750000003</v>
          </cell>
        </row>
        <row r="15">
          <cell r="CK15">
            <v>0</v>
          </cell>
        </row>
        <row r="16">
          <cell r="CK16">
            <v>220.20683550000001</v>
          </cell>
        </row>
        <row r="17">
          <cell r="CK17">
            <v>250888.2641</v>
          </cell>
        </row>
        <row r="18">
          <cell r="CK18">
            <v>122331.9624</v>
          </cell>
        </row>
        <row r="19">
          <cell r="CK19">
            <v>5917.87428</v>
          </cell>
        </row>
        <row r="20">
          <cell r="CK20">
            <v>11251.17605</v>
          </cell>
        </row>
        <row r="21">
          <cell r="CK21">
            <v>883.5486611</v>
          </cell>
        </row>
        <row r="22">
          <cell r="CK22">
            <v>528.85911180000005</v>
          </cell>
        </row>
        <row r="23">
          <cell r="CK23">
            <v>13149.46098</v>
          </cell>
        </row>
        <row r="24">
          <cell r="CK24">
            <v>699391.87690000003</v>
          </cell>
        </row>
        <row r="25">
          <cell r="CK25">
            <v>15024.10014</v>
          </cell>
        </row>
        <row r="26">
          <cell r="CK26">
            <v>28.802718809999998</v>
          </cell>
        </row>
        <row r="27">
          <cell r="CK27">
            <v>30939.276570000002</v>
          </cell>
        </row>
        <row r="28">
          <cell r="CK28">
            <v>18033.221109999999</v>
          </cell>
        </row>
        <row r="29">
          <cell r="CK29">
            <v>5823.7153109999999</v>
          </cell>
        </row>
      </sheetData>
      <sheetData sheetId="7">
        <row r="6">
          <cell r="AO6">
            <v>20014.552927190241</v>
          </cell>
          <cell r="AV6">
            <v>3284.7380113742738</v>
          </cell>
          <cell r="AW6">
            <v>0</v>
          </cell>
          <cell r="AX6">
            <v>200.21763724352365</v>
          </cell>
          <cell r="AY6">
            <v>-5561.2610019979529</v>
          </cell>
          <cell r="CK6">
            <v>54949.931352042506</v>
          </cell>
          <cell r="CL6">
            <v>0</v>
          </cell>
          <cell r="CM6">
            <v>3033.4352886382417</v>
          </cell>
          <cell r="CN6">
            <v>24362.111778160797</v>
          </cell>
          <cell r="CO6">
            <v>1.6253621840000001</v>
          </cell>
        </row>
        <row r="7">
          <cell r="AO7">
            <v>65921.145083411058</v>
          </cell>
          <cell r="AV7">
            <v>25008.394122459747</v>
          </cell>
          <cell r="AW7">
            <v>0</v>
          </cell>
          <cell r="AX7">
            <v>29706.620414624402</v>
          </cell>
          <cell r="AY7">
            <v>-1371.3006355539776</v>
          </cell>
          <cell r="CK7">
            <v>323954.00940424291</v>
          </cell>
          <cell r="CL7">
            <v>0</v>
          </cell>
          <cell r="CM7">
            <v>0</v>
          </cell>
          <cell r="CN7">
            <v>71591.396469736719</v>
          </cell>
          <cell r="CO7">
            <v>1.5887208500000001</v>
          </cell>
        </row>
        <row r="8">
          <cell r="AO8">
            <v>130504.31450425976</v>
          </cell>
          <cell r="AV8">
            <v>24728.187066019775</v>
          </cell>
          <cell r="AW8">
            <v>0</v>
          </cell>
          <cell r="AX8">
            <v>902.22738404323172</v>
          </cell>
          <cell r="AY8">
            <v>0</v>
          </cell>
          <cell r="CK8">
            <v>130726.86525103021</v>
          </cell>
          <cell r="CL8">
            <v>200.12533646854337</v>
          </cell>
          <cell r="CM8">
            <v>56275.213922577779</v>
          </cell>
          <cell r="CN8">
            <v>117776.08060625674</v>
          </cell>
          <cell r="CO8">
            <v>1.6331691189999999</v>
          </cell>
        </row>
        <row r="9">
          <cell r="AO9">
            <v>4938.2512920236732</v>
          </cell>
          <cell r="AV9">
            <v>724.41220026037035</v>
          </cell>
          <cell r="AW9">
            <v>0</v>
          </cell>
          <cell r="AX9">
            <v>11.621342339575294</v>
          </cell>
          <cell r="AY9">
            <v>0</v>
          </cell>
          <cell r="CK9">
            <v>4178.6651936473136</v>
          </cell>
          <cell r="CL9">
            <v>0</v>
          </cell>
          <cell r="CM9">
            <v>0</v>
          </cell>
          <cell r="CN9">
            <v>5823.9840874220927</v>
          </cell>
          <cell r="CO9">
            <v>1</v>
          </cell>
        </row>
        <row r="10">
          <cell r="AO10">
            <v>8195.870670945349</v>
          </cell>
          <cell r="AV10">
            <v>556.64197086723846</v>
          </cell>
          <cell r="AW10">
            <v>0</v>
          </cell>
          <cell r="AX10">
            <v>24.567108395287057</v>
          </cell>
          <cell r="AY10">
            <v>0</v>
          </cell>
          <cell r="CK10">
            <v>4031.4907886936958</v>
          </cell>
          <cell r="CL10">
            <v>0</v>
          </cell>
          <cell r="CM10">
            <v>14.54009048377031</v>
          </cell>
          <cell r="CN10">
            <v>4976.987521262492</v>
          </cell>
          <cell r="CO10">
            <v>1.6829894080000001</v>
          </cell>
        </row>
        <row r="11">
          <cell r="AO11">
            <v>16649.400813310524</v>
          </cell>
          <cell r="AV11">
            <v>1830.539849586592</v>
          </cell>
          <cell r="AW11">
            <v>0</v>
          </cell>
          <cell r="AX11">
            <v>30.468808303401168</v>
          </cell>
          <cell r="AY11">
            <v>0</v>
          </cell>
          <cell r="CK11">
            <v>8685.7213394954179</v>
          </cell>
          <cell r="CL11">
            <v>0</v>
          </cell>
          <cell r="CM11">
            <v>0</v>
          </cell>
          <cell r="CN11">
            <v>12974.065993298933</v>
          </cell>
          <cell r="CO11">
            <v>1.635804638</v>
          </cell>
        </row>
        <row r="12">
          <cell r="AO12">
            <v>10206.532293362394</v>
          </cell>
          <cell r="AV12">
            <v>27.023319078938968</v>
          </cell>
          <cell r="AW12">
            <v>0</v>
          </cell>
          <cell r="AX12">
            <v>88.84969091333987</v>
          </cell>
          <cell r="AY12">
            <v>0</v>
          </cell>
          <cell r="CK12">
            <v>216.81654868584909</v>
          </cell>
          <cell r="CL12">
            <v>0</v>
          </cell>
          <cell r="CM12">
            <v>0</v>
          </cell>
          <cell r="CN12">
            <v>7046.478236080261</v>
          </cell>
          <cell r="CO12">
            <v>1</v>
          </cell>
        </row>
        <row r="13">
          <cell r="AO13">
            <v>45005.120177678655</v>
          </cell>
          <cell r="AV13">
            <v>142.31218489079012</v>
          </cell>
          <cell r="AW13">
            <v>0</v>
          </cell>
          <cell r="AX13">
            <v>117.92725798398352</v>
          </cell>
          <cell r="AY13">
            <v>0</v>
          </cell>
          <cell r="CK13">
            <v>44.280755265711385</v>
          </cell>
          <cell r="CL13">
            <v>0</v>
          </cell>
          <cell r="CM13">
            <v>0</v>
          </cell>
          <cell r="CN13">
            <v>46270.04428748208</v>
          </cell>
          <cell r="CO13">
            <v>1</v>
          </cell>
        </row>
        <row r="14">
          <cell r="AO14">
            <v>23615.625839694647</v>
          </cell>
          <cell r="AV14">
            <v>1717.7047377969793</v>
          </cell>
          <cell r="AW14">
            <v>0</v>
          </cell>
          <cell r="AX14">
            <v>131.32006319476801</v>
          </cell>
          <cell r="AY14">
            <v>0</v>
          </cell>
          <cell r="CK14">
            <v>11098.87672971147</v>
          </cell>
          <cell r="CL14">
            <v>0</v>
          </cell>
          <cell r="CM14">
            <v>0</v>
          </cell>
          <cell r="CN14">
            <v>16601.462544489899</v>
          </cell>
          <cell r="CO14">
            <v>1</v>
          </cell>
        </row>
        <row r="15">
          <cell r="AO15">
            <v>24951.519203310068</v>
          </cell>
          <cell r="AV15">
            <v>8.0717097206577346</v>
          </cell>
          <cell r="AW15">
            <v>0</v>
          </cell>
          <cell r="AX15">
            <v>5.1121201724656826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31402.031574303714</v>
          </cell>
          <cell r="CO15">
            <v>1.6923458520000001</v>
          </cell>
        </row>
        <row r="16">
          <cell r="AO16">
            <v>20761.829173669968</v>
          </cell>
          <cell r="AV16">
            <v>1.3681355993255834E-5</v>
          </cell>
          <cell r="AW16">
            <v>0</v>
          </cell>
          <cell r="AX16">
            <v>19.965892907337267</v>
          </cell>
          <cell r="AY16">
            <v>0</v>
          </cell>
          <cell r="CK16">
            <v>362.63324907826467</v>
          </cell>
          <cell r="CL16">
            <v>0</v>
          </cell>
          <cell r="CM16">
            <v>0</v>
          </cell>
          <cell r="CN16">
            <v>17986.756922209774</v>
          </cell>
          <cell r="CO16">
            <v>1.6707915200000001</v>
          </cell>
        </row>
        <row r="17">
          <cell r="AO17">
            <v>488297.15153767599</v>
          </cell>
          <cell r="AV17">
            <v>68601.006267872697</v>
          </cell>
          <cell r="AW17">
            <v>0</v>
          </cell>
          <cell r="AX17">
            <v>4952.7431268450164</v>
          </cell>
          <cell r="AY17">
            <v>-86.799899329462747</v>
          </cell>
          <cell r="CK17">
            <v>397387.37481529848</v>
          </cell>
          <cell r="CL17">
            <v>80330.706680590141</v>
          </cell>
          <cell r="CM17">
            <v>161332.33996698281</v>
          </cell>
          <cell r="CN17">
            <v>454809.84856446227</v>
          </cell>
          <cell r="CO17">
            <v>1.571716509</v>
          </cell>
        </row>
        <row r="18">
          <cell r="AO18">
            <v>0</v>
          </cell>
          <cell r="AV18">
            <v>47853.311363726032</v>
          </cell>
          <cell r="AW18">
            <v>0</v>
          </cell>
          <cell r="AX18">
            <v>1797.8404049150333</v>
          </cell>
          <cell r="AY18">
            <v>-151.50733825277518</v>
          </cell>
          <cell r="CK18">
            <v>202563.4561528526</v>
          </cell>
          <cell r="CL18">
            <v>0</v>
          </cell>
          <cell r="CM18">
            <v>235518.42548334226</v>
          </cell>
          <cell r="CN18">
            <v>0</v>
          </cell>
          <cell r="CO18">
            <v>1</v>
          </cell>
        </row>
        <row r="19">
          <cell r="AO19">
            <v>3217.4099676698766</v>
          </cell>
          <cell r="AV19">
            <v>684.63813460684287</v>
          </cell>
          <cell r="AW19">
            <v>0</v>
          </cell>
          <cell r="AX19">
            <v>0</v>
          </cell>
          <cell r="AY19">
            <v>-3779.1361130128976</v>
          </cell>
          <cell r="CK19">
            <v>9641.6732181542284</v>
          </cell>
          <cell r="CL19">
            <v>521.86599904517846</v>
          </cell>
          <cell r="CM19">
            <v>0</v>
          </cell>
          <cell r="CN19">
            <v>2770.4742788326648</v>
          </cell>
          <cell r="CO19">
            <v>1.6267583189999999</v>
          </cell>
        </row>
        <row r="20">
          <cell r="AO20">
            <v>0</v>
          </cell>
          <cell r="AV20">
            <v>1231.456673240416</v>
          </cell>
          <cell r="AW20">
            <v>0</v>
          </cell>
          <cell r="AX20">
            <v>113.21898163767646</v>
          </cell>
          <cell r="AY20">
            <v>-6677.2391469631648</v>
          </cell>
          <cell r="CK20">
            <v>15860.812108240378</v>
          </cell>
          <cell r="CL20">
            <v>2899.8536505371317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32280.782864053755</v>
          </cell>
          <cell r="AV21">
            <v>538.18027248626061</v>
          </cell>
          <cell r="AW21">
            <v>0</v>
          </cell>
          <cell r="AX21">
            <v>0</v>
          </cell>
          <cell r="AY21">
            <v>0</v>
          </cell>
          <cell r="CK21">
            <v>1545.6469264613006</v>
          </cell>
          <cell r="CL21">
            <v>8.827117664737548</v>
          </cell>
          <cell r="CM21">
            <v>0</v>
          </cell>
          <cell r="CN21">
            <v>8305.3529104914542</v>
          </cell>
          <cell r="CO21">
            <v>1.7241380399999999</v>
          </cell>
        </row>
        <row r="22">
          <cell r="AO22">
            <v>3890.2329197335089</v>
          </cell>
          <cell r="AV22">
            <v>30.231903403434142</v>
          </cell>
          <cell r="AW22">
            <v>0</v>
          </cell>
          <cell r="AX22">
            <v>0</v>
          </cell>
          <cell r="AY22">
            <v>-313.53057474117873</v>
          </cell>
          <cell r="CK22">
            <v>801.18420793310202</v>
          </cell>
          <cell r="CL22">
            <v>0</v>
          </cell>
          <cell r="CM22">
            <v>0</v>
          </cell>
          <cell r="CN22">
            <v>12789.867585464022</v>
          </cell>
          <cell r="CO22">
            <v>1.4177889130000001</v>
          </cell>
        </row>
        <row r="23">
          <cell r="AO23">
            <v>14565.203366777021</v>
          </cell>
          <cell r="AV23">
            <v>451.74613868584362</v>
          </cell>
          <cell r="AW23">
            <v>0</v>
          </cell>
          <cell r="AX23">
            <v>790.72354649948306</v>
          </cell>
          <cell r="AY23">
            <v>-147.84509164637956</v>
          </cell>
          <cell r="CK23">
            <v>20562.121251954719</v>
          </cell>
          <cell r="CL23">
            <v>0</v>
          </cell>
          <cell r="CM23">
            <v>0</v>
          </cell>
          <cell r="CN23">
            <v>13861.71402957447</v>
          </cell>
          <cell r="CO23">
            <v>1.561764057</v>
          </cell>
        </row>
        <row r="24">
          <cell r="AO24">
            <v>274374.80263892515</v>
          </cell>
          <cell r="AV24">
            <v>86092.975473535829</v>
          </cell>
          <cell r="AW24">
            <v>0</v>
          </cell>
          <cell r="AX24">
            <v>61335.781412580131</v>
          </cell>
          <cell r="AY24">
            <v>-3126.5903320634084</v>
          </cell>
          <cell r="CK24">
            <v>1087509.6942239711</v>
          </cell>
          <cell r="CL24">
            <v>205397.27508170615</v>
          </cell>
          <cell r="CM24">
            <v>139666.70682041897</v>
          </cell>
          <cell r="CN24">
            <v>289445.71562606911</v>
          </cell>
          <cell r="CO24">
            <v>1.5557025659999999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22956.970357064754</v>
          </cell>
          <cell r="CL25">
            <v>709897.74704196712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1915.0814546356671</v>
          </cell>
          <cell r="AV26">
            <v>35.601234866959217</v>
          </cell>
          <cell r="AW26">
            <v>160.56482063896905</v>
          </cell>
          <cell r="AX26">
            <v>0.75289091522645135</v>
          </cell>
          <cell r="AY26">
            <v>0</v>
          </cell>
          <cell r="CK26">
            <v>74.764530705502892</v>
          </cell>
          <cell r="CL26">
            <v>0</v>
          </cell>
          <cell r="CM26">
            <v>0</v>
          </cell>
          <cell r="CN26">
            <v>31.963283280000002</v>
          </cell>
          <cell r="CO26">
            <v>-98.608511518569046</v>
          </cell>
        </row>
        <row r="27">
          <cell r="AO27">
            <v>100028.39729167207</v>
          </cell>
          <cell r="AV27">
            <v>14704.991469497843</v>
          </cell>
          <cell r="AW27">
            <v>35584.591474318346</v>
          </cell>
          <cell r="AX27">
            <v>0</v>
          </cell>
          <cell r="AY27">
            <v>0</v>
          </cell>
          <cell r="CK27">
            <v>64807.56677994132</v>
          </cell>
          <cell r="CL27">
            <v>0</v>
          </cell>
          <cell r="CM27">
            <v>0</v>
          </cell>
          <cell r="CN27">
            <v>28178.047407772265</v>
          </cell>
          <cell r="CO27">
            <v>-668.79072985931862</v>
          </cell>
        </row>
        <row r="28">
          <cell r="AO28">
            <v>895.46458765837633</v>
          </cell>
          <cell r="AV28">
            <v>5013.7579582431954</v>
          </cell>
          <cell r="AW28">
            <v>1476.043009</v>
          </cell>
          <cell r="AX28">
            <v>3413.2209033574964</v>
          </cell>
          <cell r="AY28">
            <v>-2665.798948022431</v>
          </cell>
          <cell r="CK28">
            <v>27300.907174620927</v>
          </cell>
          <cell r="CL28">
            <v>0</v>
          </cell>
          <cell r="CM28">
            <v>0</v>
          </cell>
          <cell r="CN28">
            <v>5820.4885838724886</v>
          </cell>
          <cell r="CO28">
            <v>0</v>
          </cell>
        </row>
        <row r="29">
          <cell r="AO29">
            <v>12683.390646484988</v>
          </cell>
          <cell r="AV29">
            <v>2092.6081433087975</v>
          </cell>
          <cell r="AW29">
            <v>4264.3925083015856</v>
          </cell>
          <cell r="AX29">
            <v>29.601703400925821</v>
          </cell>
          <cell r="AY29">
            <v>0</v>
          </cell>
          <cell r="CK29">
            <v>11535.255050470807</v>
          </cell>
          <cell r="CL29">
            <v>14.390610375255481</v>
          </cell>
          <cell r="CM29">
            <v>0</v>
          </cell>
          <cell r="CN29">
            <v>827.86781098674169</v>
          </cell>
          <cell r="CO29">
            <v>-6.4076725300335866</v>
          </cell>
        </row>
        <row r="44">
          <cell r="D44">
            <v>146.85137905371354</v>
          </cell>
          <cell r="E44">
            <v>282.42012214403195</v>
          </cell>
          <cell r="F44">
            <v>535.69872711030303</v>
          </cell>
          <cell r="G44">
            <v>55.913675927364366</v>
          </cell>
          <cell r="H44">
            <v>131.38357316564318</v>
          </cell>
          <cell r="I44">
            <v>132.10450065477002</v>
          </cell>
          <cell r="J44">
            <v>143.25950214259549</v>
          </cell>
          <cell r="K44">
            <v>93.054704098134735</v>
          </cell>
          <cell r="L44">
            <v>150.67084922201056</v>
          </cell>
          <cell r="M44">
            <v>97.73999373575478</v>
          </cell>
          <cell r="N44">
            <v>37.725163283849845</v>
          </cell>
          <cell r="O44">
            <v>2110.5829412661978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5.0776273319846554</v>
          </cell>
          <cell r="Y44">
            <v>288.12254201078133</v>
          </cell>
          <cell r="Z44">
            <v>0</v>
          </cell>
          <cell r="AA44">
            <v>169.09642121964313</v>
          </cell>
        </row>
        <row r="45">
          <cell r="D45">
            <v>2893.862189825747</v>
          </cell>
          <cell r="E45">
            <v>17055.024201106709</v>
          </cell>
          <cell r="F45">
            <v>5710.1987680729353</v>
          </cell>
          <cell r="G45">
            <v>944.6129445579212</v>
          </cell>
          <cell r="H45">
            <v>2204.8101159385269</v>
          </cell>
          <cell r="I45">
            <v>2234.3402876627124</v>
          </cell>
          <cell r="J45">
            <v>2448.8755662786043</v>
          </cell>
          <cell r="K45">
            <v>1589.2933186990676</v>
          </cell>
          <cell r="L45">
            <v>2551.9702444648456</v>
          </cell>
          <cell r="M45">
            <v>1657.6447706310123</v>
          </cell>
          <cell r="N45">
            <v>644.81804705660045</v>
          </cell>
          <cell r="O45">
            <v>35768.437894305956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58.327297843166939</v>
          </cell>
          <cell r="Y45">
            <v>3174.7393860756838</v>
          </cell>
          <cell r="Z45">
            <v>0</v>
          </cell>
          <cell r="AA45">
            <v>1831.3180435464792</v>
          </cell>
        </row>
        <row r="46">
          <cell r="D46">
            <v>382.4535641233025</v>
          </cell>
          <cell r="E46">
            <v>743.03733602000398</v>
          </cell>
          <cell r="F46">
            <v>520.28641988707</v>
          </cell>
          <cell r="G46">
            <v>147.90404530165441</v>
          </cell>
          <cell r="H46">
            <v>263.81621738118901</v>
          </cell>
          <cell r="I46">
            <v>363.8674091797638</v>
          </cell>
          <cell r="J46">
            <v>540.90298725642992</v>
          </cell>
          <cell r="K46">
            <v>343.52667704245727</v>
          </cell>
          <cell r="L46">
            <v>435.42240949571254</v>
          </cell>
          <cell r="M46">
            <v>294.81641987473625</v>
          </cell>
          <cell r="N46">
            <v>142.12575117402116</v>
          </cell>
          <cell r="O46">
            <v>6216.3384435870985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66.598757111247494</v>
          </cell>
          <cell r="Y46">
            <v>2380.8808295040894</v>
          </cell>
          <cell r="Z46">
            <v>0</v>
          </cell>
          <cell r="AA46">
            <v>1066.7614644277694</v>
          </cell>
        </row>
        <row r="47">
          <cell r="D47">
            <v>74.400232869324029</v>
          </cell>
          <cell r="E47">
            <v>427.32062238108551</v>
          </cell>
          <cell r="F47">
            <v>1083.7112162772705</v>
          </cell>
          <cell r="G47">
            <v>94.497699908156207</v>
          </cell>
          <cell r="H47">
            <v>164.47480986804638</v>
          </cell>
          <cell r="I47">
            <v>233.18223977562951</v>
          </cell>
          <cell r="J47">
            <v>353.48288491722451</v>
          </cell>
          <cell r="K47">
            <v>224.22946803575164</v>
          </cell>
          <cell r="L47">
            <v>279.99345956272072</v>
          </cell>
          <cell r="M47">
            <v>190.12971468004255</v>
          </cell>
          <cell r="N47">
            <v>92.869233896695491</v>
          </cell>
          <cell r="O47">
            <v>4002.5651375416196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0.87181173477441742</v>
          </cell>
          <cell r="Y47">
            <v>30.526787606448259</v>
          </cell>
          <cell r="Z47">
            <v>0</v>
          </cell>
          <cell r="AA47">
            <v>13.437403171219502</v>
          </cell>
        </row>
        <row r="48">
          <cell r="D48">
            <v>36457.84848663125</v>
          </cell>
          <cell r="E48">
            <v>129722.58004383468</v>
          </cell>
          <cell r="F48">
            <v>44976.630596985211</v>
          </cell>
          <cell r="G48">
            <v>856.60635571038574</v>
          </cell>
          <cell r="H48">
            <v>14312.979463850155</v>
          </cell>
          <cell r="I48">
            <v>6493.9446554121823</v>
          </cell>
          <cell r="J48">
            <v>2174.4175809712979</v>
          </cell>
          <cell r="K48">
            <v>5419.0824830478414</v>
          </cell>
          <cell r="L48">
            <v>4058.0428106905347</v>
          </cell>
          <cell r="M48">
            <v>3789.1324322781975</v>
          </cell>
          <cell r="N48">
            <v>2678.3357177304961</v>
          </cell>
          <cell r="O48">
            <v>282161.51994972595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51.405238564093608</v>
          </cell>
          <cell r="Y48">
            <v>16679.635768178436</v>
          </cell>
          <cell r="Z48">
            <v>0</v>
          </cell>
          <cell r="AA48">
            <v>12.909069470911261</v>
          </cell>
        </row>
        <row r="77">
          <cell r="D77">
            <v>25281.423297752608</v>
          </cell>
          <cell r="E77">
            <v>67666.189556215439</v>
          </cell>
          <cell r="F77">
            <v>2.5570545845672719</v>
          </cell>
          <cell r="G77">
            <v>1.1989937560224422</v>
          </cell>
          <cell r="H77">
            <v>0.5658488387518873</v>
          </cell>
          <cell r="I77">
            <v>482.97915686880651</v>
          </cell>
          <cell r="J77">
            <v>0.20602344444885573</v>
          </cell>
          <cell r="K77">
            <v>111.32924737632278</v>
          </cell>
          <cell r="L77">
            <v>0</v>
          </cell>
          <cell r="M77">
            <v>25.053293461451208</v>
          </cell>
          <cell r="N77">
            <v>11.615699855429932</v>
          </cell>
          <cell r="O77">
            <v>5898.3636751659906</v>
          </cell>
          <cell r="P77">
            <v>4543.848255916746</v>
          </cell>
          <cell r="Q77">
            <v>0</v>
          </cell>
          <cell r="R77">
            <v>6.5831701876918887</v>
          </cell>
          <cell r="S77">
            <v>0</v>
          </cell>
          <cell r="T77">
            <v>47.194691364083965</v>
          </cell>
          <cell r="U77">
            <v>2.9704874808583397E-2</v>
          </cell>
          <cell r="V77">
            <v>5023.9491273548037</v>
          </cell>
          <cell r="W77">
            <v>1033.7172864545885</v>
          </cell>
          <cell r="X77">
            <v>0.38723870548158207</v>
          </cell>
          <cell r="Y77">
            <v>52.330799595460768</v>
          </cell>
          <cell r="Z77">
            <v>470.75128840423565</v>
          </cell>
          <cell r="AA77">
            <v>304.00738210081153</v>
          </cell>
        </row>
        <row r="78">
          <cell r="D78">
            <v>11206.111853422724</v>
          </cell>
          <cell r="E78">
            <v>61053.319866946855</v>
          </cell>
          <cell r="F78">
            <v>135.47167719040991</v>
          </cell>
          <cell r="G78">
            <v>11.906957984076524</v>
          </cell>
          <cell r="H78">
            <v>16.762304741061286</v>
          </cell>
          <cell r="I78">
            <v>432.16438756243463</v>
          </cell>
          <cell r="J78">
            <v>24.803939261137682</v>
          </cell>
          <cell r="K78">
            <v>888.23521051047499</v>
          </cell>
          <cell r="L78">
            <v>118.26118477719329</v>
          </cell>
          <cell r="M78">
            <v>105.30316193371323</v>
          </cell>
          <cell r="N78">
            <v>54.758763073515475</v>
          </cell>
          <cell r="O78">
            <v>5900.8701555486077</v>
          </cell>
          <cell r="P78">
            <v>362.74727011974772</v>
          </cell>
          <cell r="Q78">
            <v>13.17997961062774</v>
          </cell>
          <cell r="R78">
            <v>43.682893802521221</v>
          </cell>
          <cell r="S78">
            <v>124.99058204894655</v>
          </cell>
          <cell r="T78">
            <v>133.40863945984827</v>
          </cell>
          <cell r="U78">
            <v>468.08917009238951</v>
          </cell>
          <cell r="V78">
            <v>58297.509187195697</v>
          </cell>
          <cell r="W78">
            <v>6372.4797081058923</v>
          </cell>
          <cell r="X78">
            <v>0.38737546874135631</v>
          </cell>
          <cell r="Y78">
            <v>485.65014418529762</v>
          </cell>
          <cell r="Z78">
            <v>49.663199263592048</v>
          </cell>
          <cell r="AA78">
            <v>157.26020526387569</v>
          </cell>
        </row>
        <row r="79">
          <cell r="D79">
            <v>382.10208549565624</v>
          </cell>
          <cell r="E79">
            <v>628.54043022191274</v>
          </cell>
          <cell r="F79">
            <v>64941.003259599995</v>
          </cell>
          <cell r="G79">
            <v>33.059619846726264</v>
          </cell>
          <cell r="H79">
            <v>194.2299580654541</v>
          </cell>
          <cell r="I79">
            <v>51.76581695888089</v>
          </cell>
          <cell r="J79">
            <v>14.844577975685562</v>
          </cell>
          <cell r="K79">
            <v>46.347034356412216</v>
          </cell>
          <cell r="L79">
            <v>25.590099528428564</v>
          </cell>
          <cell r="M79">
            <v>59.838702605222458</v>
          </cell>
          <cell r="N79">
            <v>43.211235700071974</v>
          </cell>
          <cell r="O79">
            <v>1883.8169928930777</v>
          </cell>
          <cell r="P79">
            <v>256.20090489133753</v>
          </cell>
          <cell r="Q79">
            <v>12.985843488020597</v>
          </cell>
          <cell r="R79">
            <v>118.77512101602871</v>
          </cell>
          <cell r="S79">
            <v>1162.2474016525073</v>
          </cell>
          <cell r="T79">
            <v>139.52991556681062</v>
          </cell>
          <cell r="U79">
            <v>196.72487292598097</v>
          </cell>
          <cell r="V79">
            <v>19694.097743472619</v>
          </cell>
          <cell r="W79">
            <v>688.03090910128071</v>
          </cell>
          <cell r="X79">
            <v>0.12365856722530974</v>
          </cell>
          <cell r="Y79">
            <v>102.30638304225059</v>
          </cell>
          <cell r="Z79">
            <v>123.96729216831237</v>
          </cell>
          <cell r="AA79">
            <v>10.746510478818369</v>
          </cell>
        </row>
        <row r="80">
          <cell r="D80">
            <v>482.96663393835854</v>
          </cell>
          <cell r="E80">
            <v>1574.2076843147936</v>
          </cell>
          <cell r="F80">
            <v>1318.0347394644634</v>
          </cell>
          <cell r="G80">
            <v>610.15909587437352</v>
          </cell>
          <cell r="H80">
            <v>141.70877564147975</v>
          </cell>
          <cell r="I80">
            <v>83.423221150327393</v>
          </cell>
          <cell r="J80">
            <v>10.395157658833053</v>
          </cell>
          <cell r="K80">
            <v>60.142193855501276</v>
          </cell>
          <cell r="L80">
            <v>167.98473904499059</v>
          </cell>
          <cell r="M80">
            <v>24.131648168392271</v>
          </cell>
          <cell r="N80">
            <v>9.0380726552135187</v>
          </cell>
          <cell r="O80">
            <v>2842.6303018284334</v>
          </cell>
          <cell r="P80">
            <v>1262.9371525419253</v>
          </cell>
          <cell r="Q80">
            <v>5.6267395400949134</v>
          </cell>
          <cell r="R80">
            <v>3.1762898964914199</v>
          </cell>
          <cell r="S80">
            <v>40.728157971041924</v>
          </cell>
          <cell r="T80">
            <v>17.972587391752043</v>
          </cell>
          <cell r="U80">
            <v>8.4065246290076789</v>
          </cell>
          <cell r="V80">
            <v>1084.5574160742608</v>
          </cell>
          <cell r="W80">
            <v>540.13560450761179</v>
          </cell>
          <cell r="X80">
            <v>0.1866240433558522</v>
          </cell>
          <cell r="Y80">
            <v>0.99970756528447646</v>
          </cell>
          <cell r="Z80">
            <v>1.126687472974241E-2</v>
          </cell>
          <cell r="AA80">
            <v>5.8076406654958133</v>
          </cell>
        </row>
        <row r="81">
          <cell r="D81">
            <v>92.5209574742223</v>
          </cell>
          <cell r="E81">
            <v>117.73773563547773</v>
          </cell>
          <cell r="F81">
            <v>905.35766850113407</v>
          </cell>
          <cell r="G81">
            <v>886.36481680249915</v>
          </cell>
          <cell r="H81">
            <v>7573.9005889793571</v>
          </cell>
          <cell r="I81">
            <v>160.58266632171549</v>
          </cell>
          <cell r="J81">
            <v>71.484438783140618</v>
          </cell>
          <cell r="K81">
            <v>138.22049627229748</v>
          </cell>
          <cell r="L81">
            <v>157.8477946804156</v>
          </cell>
          <cell r="M81">
            <v>201.61280003548364</v>
          </cell>
          <cell r="N81">
            <v>51.877956905817349</v>
          </cell>
          <cell r="O81">
            <v>3307.1725745124577</v>
          </cell>
          <cell r="P81">
            <v>36440.500367580942</v>
          </cell>
          <cell r="Q81">
            <v>4.5489530793652202</v>
          </cell>
          <cell r="R81">
            <v>75.038500420034183</v>
          </cell>
          <cell r="S81">
            <v>276.9709582044764</v>
          </cell>
          <cell r="T81">
            <v>8.929504686899417</v>
          </cell>
          <cell r="U81">
            <v>1.9650125433141143</v>
          </cell>
          <cell r="V81">
            <v>4732.8310441604335</v>
          </cell>
          <cell r="W81">
            <v>715.22495788629783</v>
          </cell>
          <cell r="X81">
            <v>0.21712212014840793</v>
          </cell>
          <cell r="Y81">
            <v>43.411063054209208</v>
          </cell>
          <cell r="Z81">
            <v>50.72180730929918</v>
          </cell>
          <cell r="AA81">
            <v>1.1125581712679595</v>
          </cell>
        </row>
        <row r="82">
          <cell r="D82">
            <v>204.29818019587373</v>
          </cell>
          <cell r="E82">
            <v>3915.5787128536358</v>
          </cell>
          <cell r="F82">
            <v>212.19461118786066</v>
          </cell>
          <cell r="G82">
            <v>380.31297007273002</v>
          </cell>
          <cell r="H82">
            <v>232.3021078940387</v>
          </cell>
          <cell r="I82">
            <v>11743.633508476356</v>
          </cell>
          <cell r="J82">
            <v>53.882648106299406</v>
          </cell>
          <cell r="K82">
            <v>378.79063677552693</v>
          </cell>
          <cell r="L82">
            <v>906.04067814353891</v>
          </cell>
          <cell r="M82">
            <v>58.888026432217728</v>
          </cell>
          <cell r="N82">
            <v>94.943237182889376</v>
          </cell>
          <cell r="O82">
            <v>13776.765174870157</v>
          </cell>
          <cell r="P82">
            <v>850.38886350610233</v>
          </cell>
          <cell r="Q82">
            <v>3.9909509004973471</v>
          </cell>
          <cell r="R82">
            <v>35.712499351709347</v>
          </cell>
          <cell r="S82">
            <v>111.0977630374866</v>
          </cell>
          <cell r="T82">
            <v>63.364350220575041</v>
          </cell>
          <cell r="U82">
            <v>13.543016534539003</v>
          </cell>
          <cell r="V82">
            <v>8639.8571624798496</v>
          </cell>
          <cell r="W82">
            <v>1433.6637248633695</v>
          </cell>
          <cell r="X82">
            <v>0.90445639128194477</v>
          </cell>
          <cell r="Y82">
            <v>27.20463450572645</v>
          </cell>
          <cell r="Z82">
            <v>49.09200043552169</v>
          </cell>
          <cell r="AA82">
            <v>7.4413346559990572</v>
          </cell>
        </row>
        <row r="83">
          <cell r="D83">
            <v>5110.4756133824749</v>
          </cell>
          <cell r="E83">
            <v>583.26978063390618</v>
          </cell>
          <cell r="F83">
            <v>449.10912070480407</v>
          </cell>
          <cell r="G83">
            <v>422.74020308868364</v>
          </cell>
          <cell r="H83">
            <v>99.271705455866524</v>
          </cell>
          <cell r="I83">
            <v>367.36629222721297</v>
          </cell>
          <cell r="J83">
            <v>3442.8040226300491</v>
          </cell>
          <cell r="K83">
            <v>2314.0816177332649</v>
          </cell>
          <cell r="L83">
            <v>202.88946352480616</v>
          </cell>
          <cell r="M83">
            <v>438.24653222458028</v>
          </cell>
          <cell r="N83">
            <v>117.15282222797472</v>
          </cell>
          <cell r="O83">
            <v>4823.5529782817521</v>
          </cell>
          <cell r="P83">
            <v>323.68263433301723</v>
          </cell>
          <cell r="Q83">
            <v>2.3341049657521804</v>
          </cell>
          <cell r="R83">
            <v>9.1763008806542778</v>
          </cell>
          <cell r="S83">
            <v>7.8389049071634531</v>
          </cell>
          <cell r="T83">
            <v>7.6287310218135245</v>
          </cell>
          <cell r="U83">
            <v>4.8221969241454063</v>
          </cell>
          <cell r="V83">
            <v>657.70678494008985</v>
          </cell>
          <cell r="W83">
            <v>50.607754150438467</v>
          </cell>
          <cell r="X83">
            <v>0.31664650713834952</v>
          </cell>
          <cell r="Y83">
            <v>51.163427564524198</v>
          </cell>
          <cell r="Z83">
            <v>1.9116596475919168E-2</v>
          </cell>
          <cell r="AA83">
            <v>71.551809431344068</v>
          </cell>
        </row>
        <row r="84">
          <cell r="D84">
            <v>0</v>
          </cell>
          <cell r="E84">
            <v>419.80013561687895</v>
          </cell>
          <cell r="F84">
            <v>783.76452080883598</v>
          </cell>
          <cell r="G84">
            <v>126.20278147496941</v>
          </cell>
          <cell r="H84">
            <v>235.74770569729463</v>
          </cell>
          <cell r="I84">
            <v>1473.5938092236645</v>
          </cell>
          <cell r="J84">
            <v>211.81763735689043</v>
          </cell>
          <cell r="K84">
            <v>8469.5230834299218</v>
          </cell>
          <cell r="L84">
            <v>16869.2804691403</v>
          </cell>
          <cell r="M84">
            <v>192.40219325283965</v>
          </cell>
          <cell r="N84">
            <v>113.45531561351623</v>
          </cell>
          <cell r="O84">
            <v>17798.259275277251</v>
          </cell>
          <cell r="P84">
            <v>198.82695192765649</v>
          </cell>
          <cell r="Q84">
            <v>2.3599004755787933</v>
          </cell>
          <cell r="R84">
            <v>25.457599778155696</v>
          </cell>
          <cell r="S84">
            <v>9.016504741458311</v>
          </cell>
          <cell r="T84">
            <v>7.9911757466095557</v>
          </cell>
          <cell r="U84">
            <v>4.9631067629881951</v>
          </cell>
          <cell r="V84">
            <v>2453.1865314704705</v>
          </cell>
          <cell r="W84">
            <v>390.67860402877187</v>
          </cell>
          <cell r="X84">
            <v>1.1684657265146645</v>
          </cell>
          <cell r="Y84">
            <v>1766.4339271162044</v>
          </cell>
          <cell r="Z84">
            <v>31.882717754678691</v>
          </cell>
          <cell r="AA84">
            <v>8.2546387440414062</v>
          </cell>
        </row>
        <row r="85">
          <cell r="D85">
            <v>420.00933481379099</v>
          </cell>
          <cell r="E85">
            <v>5541.7844013605636</v>
          </cell>
          <cell r="F85">
            <v>7071.3235871009065</v>
          </cell>
          <cell r="G85">
            <v>86.132246397471334</v>
          </cell>
          <cell r="H85">
            <v>325.00547568627218</v>
          </cell>
          <cell r="I85">
            <v>558.05869807836064</v>
          </cell>
          <cell r="J85">
            <v>267.70155674528462</v>
          </cell>
          <cell r="K85">
            <v>608.38798121117395</v>
          </cell>
          <cell r="L85">
            <v>3524.6405459491498</v>
          </cell>
          <cell r="M85">
            <v>247.35128620194277</v>
          </cell>
          <cell r="N85">
            <v>201.83145486736768</v>
          </cell>
          <cell r="O85">
            <v>15778.577043525103</v>
          </cell>
          <cell r="P85">
            <v>8285.9564226769289</v>
          </cell>
          <cell r="Q85">
            <v>4.0116294827340671</v>
          </cell>
          <cell r="R85">
            <v>19.457948293650215</v>
          </cell>
          <cell r="S85">
            <v>53.853014029335355</v>
          </cell>
          <cell r="T85">
            <v>37.149939625499819</v>
          </cell>
          <cell r="U85">
            <v>63.598388993436821</v>
          </cell>
          <cell r="V85">
            <v>8655.7220450057866</v>
          </cell>
          <cell r="W85">
            <v>1.8243361500371826</v>
          </cell>
          <cell r="X85">
            <v>1.0358737296776102</v>
          </cell>
          <cell r="Y85">
            <v>951.79288866576462</v>
          </cell>
          <cell r="Z85">
            <v>654.253939361932</v>
          </cell>
          <cell r="AA85">
            <v>11.921474002697433</v>
          </cell>
        </row>
        <row r="86">
          <cell r="D86">
            <v>34.784138162030835</v>
          </cell>
          <cell r="E86">
            <v>101.41250817811182</v>
          </cell>
          <cell r="F86">
            <v>5728.3924304238626</v>
          </cell>
          <cell r="G86">
            <v>28.380908416253746</v>
          </cell>
          <cell r="H86">
            <v>492.59477690518491</v>
          </cell>
          <cell r="I86">
            <v>28.346131053923191</v>
          </cell>
          <cell r="J86">
            <v>0.74204774972217913</v>
          </cell>
          <cell r="K86">
            <v>166.59122767493605</v>
          </cell>
          <cell r="L86">
            <v>210.41966528653612</v>
          </cell>
          <cell r="M86">
            <v>12252.898130187459</v>
          </cell>
          <cell r="N86">
            <v>43.376051061973499</v>
          </cell>
          <cell r="O86">
            <v>21244.809995842868</v>
          </cell>
          <cell r="P86">
            <v>4237.5440907851889</v>
          </cell>
          <cell r="Q86">
            <v>16.727340185019774</v>
          </cell>
          <cell r="R86">
            <v>23.721805689485077</v>
          </cell>
          <cell r="S86">
            <v>48.426421147308659</v>
          </cell>
          <cell r="T86">
            <v>20.42572609148522</v>
          </cell>
          <cell r="U86">
            <v>6.3167084577886117</v>
          </cell>
          <cell r="V86">
            <v>799.51217975035718</v>
          </cell>
          <cell r="W86">
            <v>0</v>
          </cell>
          <cell r="X86">
            <v>1.3947422866200585</v>
          </cell>
          <cell r="Y86">
            <v>149.84208710031129</v>
          </cell>
          <cell r="Z86">
            <v>91.364860463662595</v>
          </cell>
          <cell r="AA86">
            <v>7.2720680281016792</v>
          </cell>
        </row>
        <row r="87">
          <cell r="D87">
            <v>0</v>
          </cell>
          <cell r="E87">
            <v>198.21398977506624</v>
          </cell>
          <cell r="F87">
            <v>730.73034008589093</v>
          </cell>
          <cell r="G87">
            <v>223.79626941835681</v>
          </cell>
          <cell r="H87">
            <v>187.67983650750347</v>
          </cell>
          <cell r="I87">
            <v>31.7498659793001</v>
          </cell>
          <cell r="J87">
            <v>147.54651067570074</v>
          </cell>
          <cell r="K87">
            <v>30.095932224206756</v>
          </cell>
          <cell r="L87">
            <v>61.864532596084636</v>
          </cell>
          <cell r="M87">
            <v>1288.3918614444999</v>
          </cell>
          <cell r="N87">
            <v>7467.1674197585235</v>
          </cell>
          <cell r="O87">
            <v>13355.218960748087</v>
          </cell>
          <cell r="P87">
            <v>2227.1074443384668</v>
          </cell>
          <cell r="Q87">
            <v>0</v>
          </cell>
          <cell r="R87">
            <v>14.905774576543051</v>
          </cell>
          <cell r="S87">
            <v>0</v>
          </cell>
          <cell r="T87">
            <v>7.3510881567228528E-2</v>
          </cell>
          <cell r="U87">
            <v>6.7258502377623722E-2</v>
          </cell>
          <cell r="V87">
            <v>609.96416990170871</v>
          </cell>
          <cell r="W87">
            <v>0</v>
          </cell>
          <cell r="X87">
            <v>0.8767953260592446</v>
          </cell>
          <cell r="Y87">
            <v>119.78183513069746</v>
          </cell>
          <cell r="Z87">
            <v>5.2933924936437622E-2</v>
          </cell>
          <cell r="AA87">
            <v>0</v>
          </cell>
        </row>
        <row r="88">
          <cell r="D88">
            <v>13805.460046754541</v>
          </cell>
          <cell r="E88">
            <v>11049.059957158748</v>
          </cell>
          <cell r="F88">
            <v>49985.388316542216</v>
          </cell>
          <cell r="G88">
            <v>1497.3483963131357</v>
          </cell>
          <cell r="H88">
            <v>7210.3011589655189</v>
          </cell>
          <cell r="I88">
            <v>3695.156711732302</v>
          </cell>
          <cell r="J88">
            <v>1660.3926157328724</v>
          </cell>
          <cell r="K88">
            <v>3288.8191913576534</v>
          </cell>
          <cell r="L88">
            <v>3690.3524355181507</v>
          </cell>
          <cell r="M88">
            <v>10689.204037811238</v>
          </cell>
          <cell r="N88">
            <v>4410.2868135655626</v>
          </cell>
          <cell r="O88">
            <v>288446.64355205279</v>
          </cell>
          <cell r="P88">
            <v>69320.323424042363</v>
          </cell>
          <cell r="Q88">
            <v>123.92649471757618</v>
          </cell>
          <cell r="R88">
            <v>699.30630242676523</v>
          </cell>
          <cell r="S88">
            <v>2179.7748066766944</v>
          </cell>
          <cell r="T88">
            <v>1740.8060919129807</v>
          </cell>
          <cell r="U88">
            <v>3332.2498380124302</v>
          </cell>
          <cell r="V88">
            <v>116033.35017262433</v>
          </cell>
          <cell r="W88">
            <v>41299.151675035995</v>
          </cell>
          <cell r="X88">
            <v>18.936309705203254</v>
          </cell>
          <cell r="Y88">
            <v>2004.0489261039058</v>
          </cell>
          <cell r="Z88">
            <v>8536.6789454050959</v>
          </cell>
          <cell r="AA88">
            <v>430.91987326597939</v>
          </cell>
        </row>
        <row r="89">
          <cell r="D89">
            <v>470.39030510203554</v>
          </cell>
          <cell r="E89">
            <v>479.16048209976452</v>
          </cell>
          <cell r="F89">
            <v>352.41807563361607</v>
          </cell>
          <cell r="G89">
            <v>76.234002786780536</v>
          </cell>
          <cell r="H89">
            <v>158.72935737234849</v>
          </cell>
          <cell r="I89">
            <v>103.45375622332485</v>
          </cell>
          <cell r="J89">
            <v>51.135791505579697</v>
          </cell>
          <cell r="K89">
            <v>134.99837318535631</v>
          </cell>
          <cell r="L89">
            <v>94.175468669989755</v>
          </cell>
          <cell r="M89">
            <v>148.49850733318223</v>
          </cell>
          <cell r="N89">
            <v>113.64163323826216</v>
          </cell>
          <cell r="O89">
            <v>3631.1718576701223</v>
          </cell>
          <cell r="P89">
            <v>74722.272428769851</v>
          </cell>
          <cell r="Q89">
            <v>70.826276093808161</v>
          </cell>
          <cell r="R89">
            <v>127.65809847931544</v>
          </cell>
          <cell r="S89">
            <v>324.2756724408049</v>
          </cell>
          <cell r="T89">
            <v>359.98553253065916</v>
          </cell>
          <cell r="U89">
            <v>307.54777211978995</v>
          </cell>
          <cell r="V89">
            <v>28083.111381344068</v>
          </cell>
          <cell r="W89">
            <v>13093.130393482537</v>
          </cell>
          <cell r="X89">
            <v>0.2373997398388607</v>
          </cell>
          <cell r="Y89">
            <v>984.30376844403236</v>
          </cell>
          <cell r="Z89">
            <v>4743.8487092213009</v>
          </cell>
          <cell r="AA89">
            <v>353.46303643846358</v>
          </cell>
        </row>
        <row r="90">
          <cell r="D90">
            <v>1.673025983704209</v>
          </cell>
          <cell r="E90">
            <v>50.807911821185726</v>
          </cell>
          <cell r="F90">
            <v>16.383511321146468</v>
          </cell>
          <cell r="G90">
            <v>4.6754527147766876</v>
          </cell>
          <cell r="H90">
            <v>8.7798256742780136</v>
          </cell>
          <cell r="I90">
            <v>14.705440256668176</v>
          </cell>
          <cell r="J90">
            <v>4.5050512431430949</v>
          </cell>
          <cell r="K90">
            <v>10.221975711772663</v>
          </cell>
          <cell r="L90">
            <v>11.162141779029856</v>
          </cell>
          <cell r="M90">
            <v>20.350906876258716</v>
          </cell>
          <cell r="N90">
            <v>6.6280474284555737</v>
          </cell>
          <cell r="O90">
            <v>291.40601107935072</v>
          </cell>
          <cell r="P90">
            <v>98.656154087430565</v>
          </cell>
          <cell r="Q90">
            <v>40.710983033706306</v>
          </cell>
          <cell r="R90">
            <v>3.9387528874939099</v>
          </cell>
          <cell r="S90">
            <v>80.909798664430383</v>
          </cell>
          <cell r="T90">
            <v>34.767826570167543</v>
          </cell>
          <cell r="U90">
            <v>31.564653939264311</v>
          </cell>
          <cell r="V90">
            <v>2201.4307696712058</v>
          </cell>
          <cell r="W90">
            <v>1407.0746730555989</v>
          </cell>
          <cell r="X90">
            <v>1.9124110405760727E-2</v>
          </cell>
          <cell r="Y90">
            <v>43.460501035275975</v>
          </cell>
          <cell r="Z90">
            <v>30.015855316739103</v>
          </cell>
          <cell r="AA90">
            <v>2.5560340092841978</v>
          </cell>
        </row>
        <row r="91">
          <cell r="D91">
            <v>0</v>
          </cell>
          <cell r="E91">
            <v>160.02040558051553</v>
          </cell>
          <cell r="F91">
            <v>41.164909657371219</v>
          </cell>
          <cell r="G91">
            <v>3.5447862345573578</v>
          </cell>
          <cell r="H91">
            <v>15.051114356339127</v>
          </cell>
          <cell r="I91">
            <v>7.3219065033793003</v>
          </cell>
          <cell r="J91">
            <v>1.6747528111072503</v>
          </cell>
          <cell r="K91">
            <v>19.915780605446447</v>
          </cell>
          <cell r="L91">
            <v>18.845617149884614</v>
          </cell>
          <cell r="M91">
            <v>6.9046249532048662</v>
          </cell>
          <cell r="N91">
            <v>2.3511528764479133</v>
          </cell>
          <cell r="O91">
            <v>347.77479306047513</v>
          </cell>
          <cell r="P91">
            <v>119.96803682799369</v>
          </cell>
          <cell r="Q91">
            <v>4.621613120424966</v>
          </cell>
          <cell r="R91">
            <v>629.53421818564516</v>
          </cell>
          <cell r="S91">
            <v>43.642461092555315</v>
          </cell>
          <cell r="T91">
            <v>34.966005911520327</v>
          </cell>
          <cell r="U91">
            <v>47.724487063025194</v>
          </cell>
          <cell r="V91">
            <v>2756.1300816740218</v>
          </cell>
          <cell r="W91">
            <v>2914.2800783652069</v>
          </cell>
          <cell r="X91">
            <v>2.2823864581291382E-2</v>
          </cell>
          <cell r="Y91">
            <v>30.310329861213845</v>
          </cell>
          <cell r="Z91">
            <v>22.796380846968468</v>
          </cell>
          <cell r="AA91">
            <v>2.872936496981505</v>
          </cell>
        </row>
        <row r="92">
          <cell r="D92">
            <v>66.037393678364694</v>
          </cell>
          <cell r="E92">
            <v>641.93025526736483</v>
          </cell>
          <cell r="F92">
            <v>263.56983967321025</v>
          </cell>
          <cell r="G92">
            <v>66.486029128054966</v>
          </cell>
          <cell r="H92">
            <v>161.11842423028941</v>
          </cell>
          <cell r="I92">
            <v>113.83505236284188</v>
          </cell>
          <cell r="J92">
            <v>17.716008010382822</v>
          </cell>
          <cell r="K92">
            <v>64.917759137959536</v>
          </cell>
          <cell r="L92">
            <v>87.667725176795969</v>
          </cell>
          <cell r="M92">
            <v>274.15912212233741</v>
          </cell>
          <cell r="N92">
            <v>58.10823847111476</v>
          </cell>
          <cell r="O92">
            <v>1938.7936941064743</v>
          </cell>
          <cell r="P92">
            <v>811.96987191360552</v>
          </cell>
          <cell r="Q92">
            <v>83.474012836033495</v>
          </cell>
          <cell r="R92">
            <v>98.043188431778802</v>
          </cell>
          <cell r="S92">
            <v>10174.129175170292</v>
          </cell>
          <cell r="T92">
            <v>729.78761160010163</v>
          </cell>
          <cell r="U92">
            <v>533.99498447669475</v>
          </cell>
          <cell r="V92">
            <v>22547.20792826137</v>
          </cell>
          <cell r="W92">
            <v>1482.9468388875655</v>
          </cell>
          <cell r="X92">
            <v>0.12722056950404237</v>
          </cell>
          <cell r="Y92">
            <v>364.5277921294778</v>
          </cell>
          <cell r="Z92">
            <v>401.7770726388456</v>
          </cell>
          <cell r="AA92">
            <v>23.511695736422773</v>
          </cell>
        </row>
        <row r="93">
          <cell r="D93">
            <v>0</v>
          </cell>
          <cell r="E93">
            <v>33.66844114309891</v>
          </cell>
          <cell r="F93">
            <v>13.680093115213486</v>
          </cell>
          <cell r="G93">
            <v>3.465932247950342</v>
          </cell>
          <cell r="H93">
            <v>8.6976355091172799</v>
          </cell>
          <cell r="I93">
            <v>5.9617939448460344</v>
          </cell>
          <cell r="J93">
            <v>0.86701119387927106</v>
          </cell>
          <cell r="K93">
            <v>3.2580379394548409</v>
          </cell>
          <cell r="L93">
            <v>4.2876260370249888</v>
          </cell>
          <cell r="M93">
            <v>15.929328245299294</v>
          </cell>
          <cell r="N93">
            <v>3.1070998914867474</v>
          </cell>
          <cell r="O93">
            <v>99.429321427942995</v>
          </cell>
          <cell r="P93">
            <v>41.768151406164613</v>
          </cell>
          <cell r="Q93">
            <v>5.6111936866460033</v>
          </cell>
          <cell r="R93">
            <v>2.4348696205199825</v>
          </cell>
          <cell r="S93">
            <v>120.0100063723752</v>
          </cell>
          <cell r="T93">
            <v>696.137137185131</v>
          </cell>
          <cell r="U93">
            <v>32.791492381204421</v>
          </cell>
          <cell r="V93">
            <v>644.66045889365955</v>
          </cell>
          <cell r="W93">
            <v>6.8736964324003447</v>
          </cell>
          <cell r="X93">
            <v>6.5133595879383202E-3</v>
          </cell>
          <cell r="Y93">
            <v>89.303704566371806</v>
          </cell>
          <cell r="Z93">
            <v>99.802978441789179</v>
          </cell>
          <cell r="AA93">
            <v>5.0279706939342148</v>
          </cell>
        </row>
        <row r="94">
          <cell r="D94">
            <v>11.095097045747721</v>
          </cell>
          <cell r="E94">
            <v>259.23554002271305</v>
          </cell>
          <cell r="F94">
            <v>80.518741066911929</v>
          </cell>
          <cell r="G94">
            <v>22.468633970423546</v>
          </cell>
          <cell r="H94">
            <v>73.906605912803769</v>
          </cell>
          <cell r="I94">
            <v>35.051660237171944</v>
          </cell>
          <cell r="J94">
            <v>18.154416243156291</v>
          </cell>
          <cell r="K94">
            <v>38.299893697567079</v>
          </cell>
          <cell r="L94">
            <v>45.059057349576413</v>
          </cell>
          <cell r="M94">
            <v>48.093182836793041</v>
          </cell>
          <cell r="N94">
            <v>19.611885984116395</v>
          </cell>
          <cell r="O94">
            <v>796.77392754920095</v>
          </cell>
          <cell r="P94">
            <v>291.8854809381985</v>
          </cell>
          <cell r="Q94">
            <v>19.454456475576574</v>
          </cell>
          <cell r="R94">
            <v>24.2099293324912</v>
          </cell>
          <cell r="S94">
            <v>359.5362311197182</v>
          </cell>
          <cell r="T94">
            <v>160.74198304102913</v>
          </cell>
          <cell r="U94">
            <v>3741.9357938349849</v>
          </cell>
          <cell r="V94">
            <v>7242.483975307714</v>
          </cell>
          <cell r="W94">
            <v>426.73025354747784</v>
          </cell>
          <cell r="X94">
            <v>5.228567443398386E-2</v>
          </cell>
          <cell r="Y94">
            <v>119.96086462801799</v>
          </cell>
          <cell r="Z94">
            <v>89.469516707734599</v>
          </cell>
          <cell r="AA94">
            <v>8.5481115801994747</v>
          </cell>
        </row>
        <row r="95">
          <cell r="D95">
            <v>10672.477245729502</v>
          </cell>
          <cell r="E95">
            <v>44500.161240993817</v>
          </cell>
          <cell r="F95">
            <v>26847.474405229652</v>
          </cell>
          <cell r="G95">
            <v>2946.1955674065848</v>
          </cell>
          <cell r="H95">
            <v>8280.0667227626291</v>
          </cell>
          <cell r="I95">
            <v>7371.3929266700934</v>
          </cell>
          <cell r="J95">
            <v>1929.6354463705688</v>
          </cell>
          <cell r="K95">
            <v>5379.3512648253009</v>
          </cell>
          <cell r="L95">
            <v>8037.0401166906267</v>
          </cell>
          <cell r="M95">
            <v>8459.1097418262125</v>
          </cell>
          <cell r="N95">
            <v>3845.0109097969307</v>
          </cell>
          <cell r="O95">
            <v>169926.16664287689</v>
          </cell>
          <cell r="P95">
            <v>87808.881640391643</v>
          </cell>
          <cell r="Q95">
            <v>6685.8549204802384</v>
          </cell>
          <cell r="R95">
            <v>6173.9695668557561</v>
          </cell>
          <cell r="S95">
            <v>28361.202438473068</v>
          </cell>
          <cell r="T95">
            <v>10097.236729810193</v>
          </cell>
          <cell r="U95">
            <v>9694.0647226159381</v>
          </cell>
          <cell r="V95">
            <v>1082480.9563125987</v>
          </cell>
          <cell r="W95">
            <v>88039.425278519702</v>
          </cell>
          <cell r="X95">
            <v>26.730869097257766</v>
          </cell>
          <cell r="Y95">
            <v>6393.8744534768675</v>
          </cell>
          <cell r="Z95">
            <v>11473.845104798938</v>
          </cell>
          <cell r="AA95">
            <v>2133.1845368813902</v>
          </cell>
        </row>
        <row r="96">
          <cell r="D96">
            <v>29.204928567516752</v>
          </cell>
          <cell r="E96">
            <v>162.19192273713293</v>
          </cell>
          <cell r="F96">
            <v>47.59107955859065</v>
          </cell>
          <cell r="G96">
            <v>57.806227287760464</v>
          </cell>
          <cell r="H96">
            <v>13.6460690092789</v>
          </cell>
          <cell r="I96">
            <v>19.096037679140721</v>
          </cell>
          <cell r="J96">
            <v>43.141377621205017</v>
          </cell>
          <cell r="K96">
            <v>29.573130205407637</v>
          </cell>
          <cell r="L96">
            <v>37.00531119332048</v>
          </cell>
          <cell r="M96">
            <v>30.677871361278665</v>
          </cell>
          <cell r="N96">
            <v>31.474488335317961</v>
          </cell>
          <cell r="O96">
            <v>1360.2593986508102</v>
          </cell>
          <cell r="P96">
            <v>226.4539097242307</v>
          </cell>
          <cell r="Q96">
            <v>14.066374830119356</v>
          </cell>
          <cell r="R96">
            <v>51.729821810109655</v>
          </cell>
          <cell r="S96">
            <v>184.18929597741584</v>
          </cell>
          <cell r="T96">
            <v>95.520395494527534</v>
          </cell>
          <cell r="U96">
            <v>24.044874833672843</v>
          </cell>
          <cell r="V96">
            <v>4120.06048476864</v>
          </cell>
          <cell r="W96">
            <v>0</v>
          </cell>
          <cell r="X96">
            <v>8.9259050741285484E-2</v>
          </cell>
          <cell r="Y96">
            <v>62.730926950626539</v>
          </cell>
          <cell r="Z96">
            <v>5.3080406252724703</v>
          </cell>
          <cell r="AA96">
            <v>15.945102445186988</v>
          </cell>
        </row>
        <row r="97">
          <cell r="D97">
            <v>0</v>
          </cell>
          <cell r="E97">
            <v>3.2150502859548875</v>
          </cell>
          <cell r="F97">
            <v>0.30270053188550894</v>
          </cell>
          <cell r="G97">
            <v>0.14193519757687018</v>
          </cell>
          <cell r="H97">
            <v>3.3490350628969656</v>
          </cell>
          <cell r="I97">
            <v>11.05631591375044</v>
          </cell>
          <cell r="J97">
            <v>14.416151312271079</v>
          </cell>
          <cell r="K97">
            <v>5.7733639107882082</v>
          </cell>
          <cell r="L97">
            <v>0</v>
          </cell>
          <cell r="M97">
            <v>643.61712433547325</v>
          </cell>
          <cell r="N97">
            <v>1.3750502416654877</v>
          </cell>
          <cell r="O97">
            <v>703.24427380661291</v>
          </cell>
          <cell r="P97">
            <v>1.8492616904451034</v>
          </cell>
          <cell r="Q97">
            <v>0</v>
          </cell>
          <cell r="R97">
            <v>0.77930644474075172</v>
          </cell>
          <cell r="S97">
            <v>0</v>
          </cell>
          <cell r="T97">
            <v>3.843309414732975E-3</v>
          </cell>
          <cell r="U97">
            <v>3.5164213773216362E-3</v>
          </cell>
          <cell r="V97">
            <v>76.189135475182468</v>
          </cell>
          <cell r="W97">
            <v>166.99670382369553</v>
          </cell>
          <cell r="X97">
            <v>4.4771195345182617</v>
          </cell>
          <cell r="Y97">
            <v>0</v>
          </cell>
          <cell r="Z97">
            <v>657.37028305248532</v>
          </cell>
          <cell r="AA97">
            <v>68.474403465357696</v>
          </cell>
        </row>
        <row r="98">
          <cell r="D98">
            <v>7021.6617954149779</v>
          </cell>
          <cell r="E98">
            <v>2643.4759943128693</v>
          </cell>
          <cell r="F98">
            <v>720.84140340632405</v>
          </cell>
          <cell r="G98">
            <v>159.0784569075397</v>
          </cell>
          <cell r="H98">
            <v>891.42135926274705</v>
          </cell>
          <cell r="I98">
            <v>302.72178926686348</v>
          </cell>
          <cell r="J98">
            <v>212.4879135554587</v>
          </cell>
          <cell r="K98">
            <v>12589.495736110968</v>
          </cell>
          <cell r="L98">
            <v>267.57365298380665</v>
          </cell>
          <cell r="M98">
            <v>1065.2540437744531</v>
          </cell>
          <cell r="N98">
            <v>9.8231955649169205</v>
          </cell>
          <cell r="O98">
            <v>5710.2844272229468</v>
          </cell>
          <cell r="P98">
            <v>9228.9219589870117</v>
          </cell>
          <cell r="Q98">
            <v>290.91081242565326</v>
          </cell>
          <cell r="R98">
            <v>2879.0476484908213</v>
          </cell>
          <cell r="S98">
            <v>13097.17124105497</v>
          </cell>
          <cell r="T98">
            <v>2715.6974933140391</v>
          </cell>
          <cell r="U98">
            <v>5098.2033932872591</v>
          </cell>
          <cell r="V98">
            <v>31192.900026622025</v>
          </cell>
          <cell r="W98">
            <v>2587.967473480323</v>
          </cell>
          <cell r="X98">
            <v>0.32748104561884378</v>
          </cell>
          <cell r="Y98">
            <v>54393.471902305937</v>
          </cell>
          <cell r="Z98">
            <v>236.63051781017447</v>
          </cell>
          <cell r="AA98">
            <v>9965.6423231346089</v>
          </cell>
        </row>
        <row r="99">
          <cell r="D99">
            <v>1305.1716072557908</v>
          </cell>
          <cell r="E99">
            <v>2433.4265955399742</v>
          </cell>
          <cell r="F99">
            <v>548.34960812767633</v>
          </cell>
          <cell r="G99">
            <v>304.19093836321275</v>
          </cell>
          <cell r="H99">
            <v>482.522491699375</v>
          </cell>
          <cell r="I99">
            <v>904.14860430389172</v>
          </cell>
          <cell r="J99">
            <v>516.23095390598041</v>
          </cell>
          <cell r="K99">
            <v>667.87840060099438</v>
          </cell>
          <cell r="L99">
            <v>536.36881894200906</v>
          </cell>
          <cell r="M99">
            <v>883.97084918735789</v>
          </cell>
          <cell r="N99">
            <v>335.86269263069914</v>
          </cell>
          <cell r="O99">
            <v>4564.6586613994687</v>
          </cell>
          <cell r="P99">
            <v>1321.4575783077678</v>
          </cell>
          <cell r="Q99">
            <v>835.65798886314417</v>
          </cell>
          <cell r="R99">
            <v>276.01964092357298</v>
          </cell>
          <cell r="S99">
            <v>137.71333252363243</v>
          </cell>
          <cell r="T99">
            <v>22.338657249904035</v>
          </cell>
          <cell r="U99">
            <v>26.203182530305401</v>
          </cell>
          <cell r="V99">
            <v>12797.089104250528</v>
          </cell>
          <cell r="W99">
            <v>4615.2329941447724</v>
          </cell>
          <cell r="X99">
            <v>1.9725926146242601</v>
          </cell>
          <cell r="Y99">
            <v>240.87270725296671</v>
          </cell>
          <cell r="Z99">
            <v>16954.105375187311</v>
          </cell>
          <cell r="AA99">
            <v>107.17964333066877</v>
          </cell>
        </row>
        <row r="100">
          <cell r="D100">
            <v>314.45575511413733</v>
          </cell>
          <cell r="E100">
            <v>1994.5314617312029</v>
          </cell>
          <cell r="F100">
            <v>303.55651431996455</v>
          </cell>
          <cell r="G100">
            <v>339.08010961716155</v>
          </cell>
          <cell r="H100">
            <v>510.59442823038552</v>
          </cell>
          <cell r="I100">
            <v>654.35672784098779</v>
          </cell>
          <cell r="J100">
            <v>890.56711421571106</v>
          </cell>
          <cell r="K100">
            <v>1442.3053035209584</v>
          </cell>
          <cell r="L100">
            <v>112.51188344891852</v>
          </cell>
          <cell r="M100">
            <v>710.8106623615688</v>
          </cell>
          <cell r="N100">
            <v>144.93436133029445</v>
          </cell>
          <cell r="O100">
            <v>2792.1928023184964</v>
          </cell>
          <cell r="P100">
            <v>132.18622983736969</v>
          </cell>
          <cell r="Q100">
            <v>105.77629986549596</v>
          </cell>
          <cell r="R100">
            <v>126.90775831441755</v>
          </cell>
          <cell r="S100">
            <v>110.74516026631653</v>
          </cell>
          <cell r="T100">
            <v>7.2668182513848905</v>
          </cell>
          <cell r="U100">
            <v>4.1544571882874317</v>
          </cell>
          <cell r="V100">
            <v>6492.0536656739332</v>
          </cell>
          <cell r="W100">
            <v>3032.203444893109</v>
          </cell>
          <cell r="X100">
            <v>0.13757758261227909</v>
          </cell>
          <cell r="Y100">
            <v>10577.96644849489</v>
          </cell>
          <cell r="Z100">
            <v>1495.528546998682</v>
          </cell>
          <cell r="AA100">
            <v>9535.9341886401726</v>
          </cell>
        </row>
        <row r="102">
          <cell r="D102">
            <v>10484.989946891654</v>
          </cell>
          <cell r="E102">
            <v>22501.873276388847</v>
          </cell>
          <cell r="F102">
            <v>11752.926883046192</v>
          </cell>
          <cell r="G102">
            <v>1789.3366118661213</v>
          </cell>
          <cell r="H102">
            <v>3976.3529090513484</v>
          </cell>
          <cell r="I102">
            <v>3560.1121758669742</v>
          </cell>
          <cell r="J102">
            <v>962.54040047764738</v>
          </cell>
          <cell r="K102">
            <v>1927.875118634626</v>
          </cell>
          <cell r="L102">
            <v>5973.3062754356051</v>
          </cell>
          <cell r="M102">
            <v>2445.3165079947826</v>
          </cell>
          <cell r="N102">
            <v>972.40278538976884</v>
          </cell>
          <cell r="O102">
            <v>106867.14411857615</v>
          </cell>
          <cell r="P102">
            <v>64866.091104238418</v>
          </cell>
          <cell r="Q102">
            <v>6485.7392794698817</v>
          </cell>
          <cell r="R102">
            <v>8797.1373713444864</v>
          </cell>
          <cell r="S102">
            <v>15988.284805448635</v>
          </cell>
          <cell r="T102">
            <v>2865.5864412111769</v>
          </cell>
          <cell r="U102">
            <v>6796.878642610809</v>
          </cell>
          <cell r="V102">
            <v>624736.16588130523</v>
          </cell>
          <cell r="W102">
            <v>329354.86772708013</v>
          </cell>
          <cell r="X102">
            <v>14.345597209933558</v>
          </cell>
          <cell r="Y102">
            <v>912.32535835433532</v>
          </cell>
          <cell r="Z102">
            <v>6751.2881011694244</v>
          </cell>
          <cell r="AA102">
            <v>1722.5302719434897</v>
          </cell>
        </row>
        <row r="103">
          <cell r="D103">
            <v>15475.443110978878</v>
          </cell>
          <cell r="E103">
            <v>1602.7302282427329</v>
          </cell>
          <cell r="F103">
            <v>1024.7505068294086</v>
          </cell>
          <cell r="G103">
            <v>887.94347866193027</v>
          </cell>
          <cell r="H103">
            <v>934.84287433869497</v>
          </cell>
          <cell r="I103">
            <v>913.75396930824763</v>
          </cell>
          <cell r="J103">
            <v>865.30371496173746</v>
          </cell>
          <cell r="K103">
            <v>947.70974419856509</v>
          </cell>
          <cell r="L103">
            <v>908.42931689428974</v>
          </cell>
          <cell r="M103">
            <v>790.57674779595402</v>
          </cell>
          <cell r="N103">
            <v>760.9213277535647</v>
          </cell>
          <cell r="O103">
            <v>1007.566695349562</v>
          </cell>
          <cell r="P103">
            <v>13946.884331218795</v>
          </cell>
          <cell r="Q103">
            <v>0</v>
          </cell>
          <cell r="R103">
            <v>1.1245462972830016</v>
          </cell>
          <cell r="S103">
            <v>0</v>
          </cell>
          <cell r="T103">
            <v>5.545930488344209E-3</v>
          </cell>
          <cell r="U103">
            <v>5.0742280732316066E-3</v>
          </cell>
          <cell r="V103">
            <v>149730.72631572164</v>
          </cell>
          <cell r="W103">
            <v>7452.9945177503796</v>
          </cell>
          <cell r="X103">
            <v>6.6148654827144063E-2</v>
          </cell>
          <cell r="Y103">
            <v>32.033098079710591</v>
          </cell>
          <cell r="Z103">
            <v>3.9935294192361718E-3</v>
          </cell>
          <cell r="AA103">
            <v>186.09114255987899</v>
          </cell>
        </row>
        <row r="104">
          <cell r="D104">
            <v>8015.2097955058116</v>
          </cell>
          <cell r="E104">
            <v>14163.66482305906</v>
          </cell>
          <cell r="F104">
            <v>7570.6055237073288</v>
          </cell>
          <cell r="G104">
            <v>1348.218625021238</v>
          </cell>
          <cell r="H104">
            <v>2870.2858866864972</v>
          </cell>
          <cell r="I104">
            <v>2509.9939759444533</v>
          </cell>
          <cell r="J104">
            <v>973.16076876970828</v>
          </cell>
          <cell r="K104">
            <v>1625.4841240801859</v>
          </cell>
          <cell r="L104">
            <v>3919.7255764004276</v>
          </cell>
          <cell r="M104">
            <v>1809.3261092236314</v>
          </cell>
          <cell r="N104">
            <v>855.03364137988308</v>
          </cell>
          <cell r="O104">
            <v>69512.167780219839</v>
          </cell>
          <cell r="P104">
            <v>53486.39324777983</v>
          </cell>
          <cell r="Q104">
            <v>4187.417287379506</v>
          </cell>
          <cell r="R104">
            <v>5807.8557731047149</v>
          </cell>
          <cell r="S104">
            <v>9206.7421212978861</v>
          </cell>
          <cell r="T104">
            <v>1431.713268628492</v>
          </cell>
          <cell r="U104">
            <v>4374.4162271135501</v>
          </cell>
          <cell r="V104">
            <v>417517.78140988637</v>
          </cell>
          <cell r="W104">
            <v>151529.88916333151</v>
          </cell>
          <cell r="X104">
            <v>8.9645622659769533</v>
          </cell>
          <cell r="Y104">
            <v>747.59427374255802</v>
          </cell>
          <cell r="Z104">
            <v>5236.4677971778528</v>
          </cell>
          <cell r="AA104">
            <v>1334.6406226432812</v>
          </cell>
        </row>
        <row r="105">
          <cell r="D105">
            <v>-12838.380659561917</v>
          </cell>
          <cell r="E105">
            <v>-1792.5206039851812</v>
          </cell>
          <cell r="F105">
            <v>-255.58601066018991</v>
          </cell>
          <cell r="G105">
            <v>-32.196795139151341</v>
          </cell>
          <cell r="H105">
            <v>-58.092628904716058</v>
          </cell>
          <cell r="I105">
            <v>-43.098339306815774</v>
          </cell>
          <cell r="J105">
            <v>-27.24502117671237</v>
          </cell>
          <cell r="K105">
            <v>-52.473673227742061</v>
          </cell>
          <cell r="L105">
            <v>-80.319770730404898</v>
          </cell>
          <cell r="M105">
            <v>-46.405507154527804</v>
          </cell>
          <cell r="N105">
            <v>-20.916191430941453</v>
          </cell>
          <cell r="O105">
            <v>-3074.5489353909607</v>
          </cell>
          <cell r="P105">
            <v>-999.70358605965998</v>
          </cell>
          <cell r="Q105">
            <v>-2344.9816344792807</v>
          </cell>
          <cell r="R105">
            <v>-3736.0532992079434</v>
          </cell>
          <cell r="S105">
            <v>-229.861642492051</v>
          </cell>
          <cell r="T105">
            <v>-29.806936752054021</v>
          </cell>
          <cell r="U105">
            <v>-154.05079860019083</v>
          </cell>
          <cell r="V105">
            <v>-20033.821999113665</v>
          </cell>
          <cell r="W105">
            <v>-6603.2961457561787</v>
          </cell>
          <cell r="X105">
            <v>-0.20172253653966032</v>
          </cell>
          <cell r="Y105">
            <v>-87.912248869417255</v>
          </cell>
          <cell r="Z105">
            <v>-70.818547752504884</v>
          </cell>
          <cell r="AA105">
            <v>-185.53379313324456</v>
          </cell>
        </row>
        <row r="106">
          <cell r="D106">
            <v>2579.5683792536579</v>
          </cell>
          <cell r="E106">
            <v>4803.8524661191313</v>
          </cell>
          <cell r="F106">
            <v>2242.4915279645188</v>
          </cell>
          <cell r="G106">
            <v>365.36526623311033</v>
          </cell>
          <cell r="H106">
            <v>1002.0175018638133</v>
          </cell>
          <cell r="I106">
            <v>849.34920538737629</v>
          </cell>
          <cell r="J106">
            <v>268.31079325360639</v>
          </cell>
          <cell r="K106">
            <v>945.0648546453067</v>
          </cell>
          <cell r="L106">
            <v>1107.2654107514506</v>
          </cell>
          <cell r="M106">
            <v>698.59391546448296</v>
          </cell>
          <cell r="N106">
            <v>300.35828130682728</v>
          </cell>
          <cell r="O106">
            <v>15834.858295635109</v>
          </cell>
          <cell r="P106">
            <v>6417.1859499179636</v>
          </cell>
          <cell r="Q106">
            <v>910.83593112975029</v>
          </cell>
          <cell r="R106">
            <v>1384.5244412096392</v>
          </cell>
          <cell r="S106">
            <v>2088.8832211679523</v>
          </cell>
          <cell r="T106">
            <v>326.88785113623345</v>
          </cell>
          <cell r="U106">
            <v>587.94865165054341</v>
          </cell>
          <cell r="V106">
            <v>95897.656611318176</v>
          </cell>
          <cell r="W106">
            <v>14981.080904379465</v>
          </cell>
          <cell r="X106">
            <v>1.6375897350453767</v>
          </cell>
          <cell r="Y106">
            <v>766.51901058609349</v>
          </cell>
          <cell r="Z106">
            <v>3428.4082625956808</v>
          </cell>
          <cell r="AA106">
            <v>455.90303654349816</v>
          </cell>
        </row>
        <row r="109">
          <cell r="D109">
            <v>12070.151337358902</v>
          </cell>
          <cell r="E109">
            <v>8279.1742408429254</v>
          </cell>
          <cell r="F109">
            <v>5844.1367150990509</v>
          </cell>
          <cell r="G109">
            <v>566.99794403643352</v>
          </cell>
          <cell r="H109">
            <v>1797.2629231191352</v>
          </cell>
          <cell r="I109">
            <v>1148.5226392355173</v>
          </cell>
          <cell r="J109">
            <v>393.46254317950314</v>
          </cell>
          <cell r="K109">
            <v>1685.6907442545603</v>
          </cell>
          <cell r="L109">
            <v>1492.552698</v>
          </cell>
          <cell r="M109">
            <v>1495.3857505019039</v>
          </cell>
          <cell r="N109">
            <v>680.96730472406568</v>
          </cell>
          <cell r="O109">
            <v>22976.790434656279</v>
          </cell>
          <cell r="P109">
            <v>7800.0997837265841</v>
          </cell>
          <cell r="Q109">
            <v>1603.0475061874288</v>
          </cell>
          <cell r="R109">
            <v>2901.7598533892597</v>
          </cell>
          <cell r="S109">
            <v>8652.4787969999998</v>
          </cell>
          <cell r="T109">
            <v>2184.6553065953094</v>
          </cell>
          <cell r="U109">
            <v>3738.0188287900719</v>
          </cell>
          <cell r="V109">
            <v>248084.19357017218</v>
          </cell>
          <cell r="W109">
            <v>76704.265149773055</v>
          </cell>
          <cell r="X109">
            <v>2.400283010893121</v>
          </cell>
          <cell r="Y109">
            <v>652.34350047588771</v>
          </cell>
          <cell r="Z109">
            <v>4981.0123104503828</v>
          </cell>
          <cell r="AA109">
            <v>1480.3089321369671</v>
          </cell>
        </row>
        <row r="112">
          <cell r="D112">
            <v>698.36127460339844</v>
          </cell>
          <cell r="E112">
            <v>567.79949564169897</v>
          </cell>
          <cell r="F112">
            <v>214.94018618236538</v>
          </cell>
          <cell r="G112">
            <v>41.894907337141611</v>
          </cell>
          <cell r="H112">
            <v>84.230670647614957</v>
          </cell>
          <cell r="I112">
            <v>74.866681429445009</v>
          </cell>
          <cell r="J112">
            <v>21.468546851777852</v>
          </cell>
          <cell r="K112">
            <v>29.735018164928572</v>
          </cell>
          <cell r="L112">
            <v>139.79203862</v>
          </cell>
          <cell r="M112">
            <v>44.968402953246127</v>
          </cell>
          <cell r="N112">
            <v>22.92234484367664</v>
          </cell>
          <cell r="O112">
            <v>1896.9121468642627</v>
          </cell>
          <cell r="P112">
            <v>1831.4301211477662</v>
          </cell>
          <cell r="Q112">
            <v>103.78143657748588</v>
          </cell>
          <cell r="R112">
            <v>172.46385498581114</v>
          </cell>
          <cell r="S112">
            <v>343.79829050000001</v>
          </cell>
          <cell r="T112">
            <v>50.474684019055232</v>
          </cell>
          <cell r="U112">
            <v>78.909037485422928</v>
          </cell>
          <cell r="V112">
            <v>13136.013662475387</v>
          </cell>
          <cell r="W112">
            <v>5829.9513409254596</v>
          </cell>
          <cell r="X112">
            <v>0.28884320869674374</v>
          </cell>
          <cell r="Y112">
            <v>18.419954595836767</v>
          </cell>
          <cell r="Z112">
            <v>81.256070919210899</v>
          </cell>
          <cell r="AA112">
            <v>28.009579216111188</v>
          </cell>
        </row>
      </sheetData>
      <sheetData sheetId="8">
        <row r="6">
          <cell r="CK6">
            <v>34607.135430000002</v>
          </cell>
        </row>
        <row r="7">
          <cell r="CK7">
            <v>225307.2696</v>
          </cell>
        </row>
        <row r="8">
          <cell r="CK8">
            <v>92904.653890000001</v>
          </cell>
        </row>
        <row r="9">
          <cell r="CK9">
            <v>2757.3968770000001</v>
          </cell>
        </row>
        <row r="10">
          <cell r="CK10">
            <v>2681.870598</v>
          </cell>
        </row>
        <row r="11">
          <cell r="CK11">
            <v>5862.3565319999998</v>
          </cell>
        </row>
        <row r="12">
          <cell r="CK12">
            <v>145.59566029999999</v>
          </cell>
        </row>
        <row r="13">
          <cell r="CK13">
            <v>30.199697619999998</v>
          </cell>
        </row>
        <row r="14">
          <cell r="CK14">
            <v>7530.1462929999998</v>
          </cell>
        </row>
        <row r="15">
          <cell r="CK15">
            <v>0</v>
          </cell>
        </row>
        <row r="16">
          <cell r="CK16">
            <v>243.58035459999999</v>
          </cell>
        </row>
        <row r="17">
          <cell r="CK17">
            <v>277510.0526</v>
          </cell>
        </row>
        <row r="18">
          <cell r="CK18">
            <v>121340.23299999999</v>
          </cell>
        </row>
        <row r="19">
          <cell r="CK19">
            <v>6360.0873609999999</v>
          </cell>
        </row>
        <row r="20">
          <cell r="CK20">
            <v>11703.385899999999</v>
          </cell>
        </row>
        <row r="21">
          <cell r="CK21">
            <v>981.00172959999998</v>
          </cell>
        </row>
        <row r="22">
          <cell r="CK22">
            <v>585.08507020000002</v>
          </cell>
        </row>
        <row r="23">
          <cell r="CK23">
            <v>14933.655710000001</v>
          </cell>
        </row>
        <row r="24">
          <cell r="CK24">
            <v>774516.72919999994</v>
          </cell>
        </row>
        <row r="25">
          <cell r="CK25">
            <v>16644.92772</v>
          </cell>
        </row>
        <row r="26">
          <cell r="CK26">
            <v>25.925061029999998</v>
          </cell>
        </row>
        <row r="27">
          <cell r="CK27">
            <v>29069.644810000002</v>
          </cell>
        </row>
        <row r="28">
          <cell r="CK28">
            <v>18341.552039999999</v>
          </cell>
        </row>
        <row r="29">
          <cell r="CK29">
            <v>5342.9869609999996</v>
          </cell>
        </row>
        <row r="65"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</sheetData>
      <sheetData sheetId="9">
        <row r="6">
          <cell r="AO6">
            <v>23306.731304324108</v>
          </cell>
          <cell r="AV6">
            <v>3698.5913096840904</v>
          </cell>
          <cell r="AW6">
            <v>0</v>
          </cell>
          <cell r="AX6">
            <v>236.45460448884904</v>
          </cell>
          <cell r="AY6">
            <v>-6595.9567155477253</v>
          </cell>
          <cell r="CK6">
            <v>61873.226373698235</v>
          </cell>
          <cell r="CL6">
            <v>0</v>
          </cell>
          <cell r="CM6">
            <v>3703.711706736668</v>
          </cell>
          <cell r="CN6">
            <v>29104.329269067235</v>
          </cell>
          <cell r="CO6">
            <v>1.7902890819999999</v>
          </cell>
        </row>
        <row r="7">
          <cell r="AO7">
            <v>80227.863554273223</v>
          </cell>
          <cell r="AV7">
            <v>30455.517154305297</v>
          </cell>
          <cell r="AW7">
            <v>0</v>
          </cell>
          <cell r="AX7">
            <v>35960.336154787648</v>
          </cell>
          <cell r="AY7">
            <v>-1665.1916660088627</v>
          </cell>
          <cell r="CK7">
            <v>394515.01154826523</v>
          </cell>
          <cell r="CL7">
            <v>0</v>
          </cell>
          <cell r="CM7">
            <v>0</v>
          </cell>
          <cell r="CN7">
            <v>85500.566099857955</v>
          </cell>
          <cell r="CO7">
            <v>1.7476160439999999</v>
          </cell>
        </row>
        <row r="8">
          <cell r="AO8">
            <v>162261.12171212048</v>
          </cell>
          <cell r="AV8">
            <v>31293.960811310139</v>
          </cell>
          <cell r="AW8">
            <v>0</v>
          </cell>
          <cell r="AX8">
            <v>1104.5066548791481</v>
          </cell>
          <cell r="AY8">
            <v>0</v>
          </cell>
          <cell r="CK8">
            <v>166408.2775210051</v>
          </cell>
          <cell r="CL8">
            <v>239.02080720700073</v>
          </cell>
          <cell r="CM8">
            <v>68257.361086606354</v>
          </cell>
          <cell r="CN8">
            <v>140723.02213804176</v>
          </cell>
          <cell r="CO8">
            <v>1.799858569</v>
          </cell>
        </row>
        <row r="9">
          <cell r="AO9">
            <v>5946.7818963319578</v>
          </cell>
          <cell r="AV9">
            <v>882.15452400728168</v>
          </cell>
          <cell r="AW9">
            <v>0</v>
          </cell>
          <cell r="AX9">
            <v>13.94286079871895</v>
          </cell>
          <cell r="AY9">
            <v>0</v>
          </cell>
          <cell r="CK9">
            <v>5092.1719051362597</v>
          </cell>
          <cell r="CL9">
            <v>0</v>
          </cell>
          <cell r="CM9">
            <v>0</v>
          </cell>
          <cell r="CN9">
            <v>6954.2545495247177</v>
          </cell>
          <cell r="CO9">
            <v>1</v>
          </cell>
        </row>
        <row r="10">
          <cell r="AO10">
            <v>9711.7186845992619</v>
          </cell>
          <cell r="AV10">
            <v>678.63072373305226</v>
          </cell>
          <cell r="AW10">
            <v>0</v>
          </cell>
          <cell r="AX10">
            <v>28.930757081425885</v>
          </cell>
          <cell r="AY10">
            <v>0</v>
          </cell>
          <cell r="CK10">
            <v>4914.9968093184134</v>
          </cell>
          <cell r="CL10">
            <v>0</v>
          </cell>
          <cell r="CM10">
            <v>17.554364488342362</v>
          </cell>
          <cell r="CN10">
            <v>5943.8001147238529</v>
          </cell>
          <cell r="CO10">
            <v>1.8505252059999999</v>
          </cell>
        </row>
        <row r="11">
          <cell r="AO11">
            <v>20085.690584873337</v>
          </cell>
          <cell r="AV11">
            <v>2223.6327136181162</v>
          </cell>
          <cell r="AW11">
            <v>0</v>
          </cell>
          <cell r="AX11">
            <v>36.595550658050961</v>
          </cell>
          <cell r="AY11">
            <v>0</v>
          </cell>
          <cell r="CK11">
            <v>10584.89026462617</v>
          </cell>
          <cell r="CL11">
            <v>0</v>
          </cell>
          <cell r="CM11">
            <v>0</v>
          </cell>
          <cell r="CN11">
            <v>15493.454020387611</v>
          </cell>
          <cell r="CO11">
            <v>1.799520767</v>
          </cell>
        </row>
        <row r="12">
          <cell r="AO12">
            <v>12204.627864373988</v>
          </cell>
          <cell r="AV12">
            <v>32.944852648668814</v>
          </cell>
          <cell r="AW12">
            <v>0</v>
          </cell>
          <cell r="AX12">
            <v>105.99218983106584</v>
          </cell>
          <cell r="AY12">
            <v>0</v>
          </cell>
          <cell r="CK12">
            <v>264.32685629139991</v>
          </cell>
          <cell r="CL12">
            <v>0</v>
          </cell>
          <cell r="CM12">
            <v>0</v>
          </cell>
          <cell r="CN12">
            <v>8409.9681578331329</v>
          </cell>
          <cell r="CO12">
            <v>1</v>
          </cell>
        </row>
        <row r="13">
          <cell r="AO13">
            <v>53876.127391894879</v>
          </cell>
          <cell r="AV13">
            <v>170.32993331908739</v>
          </cell>
          <cell r="AW13">
            <v>0</v>
          </cell>
          <cell r="AX13">
            <v>141.0656488275088</v>
          </cell>
          <cell r="AY13">
            <v>0</v>
          </cell>
          <cell r="CK13">
            <v>54.110967560633135</v>
          </cell>
          <cell r="CL13">
            <v>0</v>
          </cell>
          <cell r="CM13">
            <v>0</v>
          </cell>
          <cell r="CN13">
            <v>55331.902728135137</v>
          </cell>
          <cell r="CO13">
            <v>1</v>
          </cell>
        </row>
        <row r="14">
          <cell r="AO14">
            <v>28474.75973236463</v>
          </cell>
          <cell r="AV14">
            <v>2097.9610443596562</v>
          </cell>
          <cell r="AW14">
            <v>0</v>
          </cell>
          <cell r="AX14">
            <v>157.37717825875364</v>
          </cell>
          <cell r="AY14">
            <v>0</v>
          </cell>
          <cell r="CK14">
            <v>13555.88682694077</v>
          </cell>
          <cell r="CL14">
            <v>0</v>
          </cell>
          <cell r="CM14">
            <v>0</v>
          </cell>
          <cell r="CN14">
            <v>19834.445025672263</v>
          </cell>
          <cell r="CO14">
            <v>1</v>
          </cell>
        </row>
        <row r="15">
          <cell r="AO15">
            <v>29948.371496661264</v>
          </cell>
          <cell r="AV15">
            <v>9.6644795201909179</v>
          </cell>
          <cell r="AW15">
            <v>0</v>
          </cell>
          <cell r="AX15">
            <v>6.1181891958289816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37529.842482053624</v>
          </cell>
          <cell r="CO15">
            <v>1.8669560670000001</v>
          </cell>
        </row>
        <row r="16">
          <cell r="AO16">
            <v>24887.148690284441</v>
          </cell>
          <cell r="AV16">
            <v>1.9069235229215141E-5</v>
          </cell>
          <cell r="AW16">
            <v>0</v>
          </cell>
          <cell r="AX16">
            <v>23.888576631262225</v>
          </cell>
          <cell r="AY16">
            <v>0</v>
          </cell>
          <cell r="CK16">
            <v>442.30613396135755</v>
          </cell>
          <cell r="CL16">
            <v>0</v>
          </cell>
          <cell r="CM16">
            <v>0</v>
          </cell>
          <cell r="CN16">
            <v>21487.766481327086</v>
          </cell>
          <cell r="CO16">
            <v>1.8413010110000001</v>
          </cell>
        </row>
        <row r="17">
          <cell r="AO17">
            <v>589527.36098907422</v>
          </cell>
          <cell r="AV17">
            <v>83549.444153930483</v>
          </cell>
          <cell r="AW17">
            <v>0</v>
          </cell>
          <cell r="AX17">
            <v>5951.3840409156746</v>
          </cell>
          <cell r="AY17">
            <v>-104.377323909666</v>
          </cell>
          <cell r="CK17">
            <v>484261.69592304126</v>
          </cell>
          <cell r="CL17">
            <v>95764.509360053664</v>
          </cell>
          <cell r="CM17">
            <v>195176.29113432069</v>
          </cell>
          <cell r="CN17">
            <v>543318.4619135753</v>
          </cell>
          <cell r="CO17">
            <v>1.7309376679999999</v>
          </cell>
        </row>
        <row r="18">
          <cell r="AO18">
            <v>0</v>
          </cell>
          <cell r="AV18">
            <v>53821.408578946117</v>
          </cell>
          <cell r="AW18">
            <v>0</v>
          </cell>
          <cell r="AX18">
            <v>2097.2861795722933</v>
          </cell>
          <cell r="AY18">
            <v>-177.19631980251364</v>
          </cell>
          <cell r="CK18">
            <v>221264.65395885918</v>
          </cell>
          <cell r="CL18">
            <v>0</v>
          </cell>
          <cell r="CM18">
            <v>286313.09348809323</v>
          </cell>
          <cell r="CN18">
            <v>0</v>
          </cell>
          <cell r="CO18">
            <v>1</v>
          </cell>
        </row>
        <row r="19">
          <cell r="AO19">
            <v>3821.9903006998443</v>
          </cell>
          <cell r="AV19">
            <v>803.10819812032832</v>
          </cell>
          <cell r="AW19">
            <v>0</v>
          </cell>
          <cell r="AX19">
            <v>0</v>
          </cell>
          <cell r="AY19">
            <v>-4546.7101976598351</v>
          </cell>
          <cell r="CK19">
            <v>11310.072273729955</v>
          </cell>
          <cell r="CL19">
            <v>616.13822840223941</v>
          </cell>
          <cell r="CM19">
            <v>0</v>
          </cell>
          <cell r="CN19">
            <v>3303.6468321315187</v>
          </cell>
          <cell r="CO19">
            <v>1.775764146</v>
          </cell>
        </row>
        <row r="20">
          <cell r="AO20">
            <v>0</v>
          </cell>
          <cell r="AV20">
            <v>1379.4836372516518</v>
          </cell>
          <cell r="AW20">
            <v>0</v>
          </cell>
          <cell r="AX20">
            <v>129.73238857211186</v>
          </cell>
          <cell r="AY20">
            <v>-7802.3089062775034</v>
          </cell>
          <cell r="CK20">
            <v>17767.35734457201</v>
          </cell>
          <cell r="CL20">
            <v>3380.9897025012397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38472.200067941361</v>
          </cell>
          <cell r="AV21">
            <v>649.26681272285578</v>
          </cell>
          <cell r="AW21">
            <v>0</v>
          </cell>
          <cell r="AX21">
            <v>0</v>
          </cell>
          <cell r="AY21">
            <v>0</v>
          </cell>
          <cell r="CK21">
            <v>1881.3047971925303</v>
          </cell>
          <cell r="CL21">
            <v>10.475259212048329</v>
          </cell>
          <cell r="CM21">
            <v>0</v>
          </cell>
          <cell r="CN21">
            <v>9909.1570602752345</v>
          </cell>
          <cell r="CO21">
            <v>1.8917116140000001</v>
          </cell>
        </row>
        <row r="22">
          <cell r="AO22">
            <v>4613.1269879604406</v>
          </cell>
          <cell r="AV22">
            <v>36.773604610495681</v>
          </cell>
          <cell r="AW22">
            <v>0</v>
          </cell>
          <cell r="AX22">
            <v>0</v>
          </cell>
          <cell r="AY22">
            <v>-374.30761401334053</v>
          </cell>
          <cell r="CK22">
            <v>974.54738248192223</v>
          </cell>
          <cell r="CL22">
            <v>0</v>
          </cell>
          <cell r="CM22">
            <v>0</v>
          </cell>
          <cell r="CN22">
            <v>15254.154621071901</v>
          </cell>
          <cell r="CO22">
            <v>1.552272885</v>
          </cell>
        </row>
        <row r="23">
          <cell r="AO23">
            <v>17835.97917814169</v>
          </cell>
          <cell r="AV23">
            <v>563.99008763956999</v>
          </cell>
          <cell r="AW23">
            <v>0</v>
          </cell>
          <cell r="AX23">
            <v>962.04222482505781</v>
          </cell>
          <cell r="AY23">
            <v>-180.53615124840715</v>
          </cell>
          <cell r="CK23">
            <v>25671.127052422158</v>
          </cell>
          <cell r="CL23">
            <v>0</v>
          </cell>
          <cell r="CM23">
            <v>0</v>
          </cell>
          <cell r="CN23">
            <v>16546.948931046925</v>
          </cell>
          <cell r="CO23">
            <v>1.7167712399999999</v>
          </cell>
        </row>
        <row r="24">
          <cell r="AO24">
            <v>331493.39062209305</v>
          </cell>
          <cell r="AV24">
            <v>104848.94229313126</v>
          </cell>
          <cell r="AW24">
            <v>0</v>
          </cell>
          <cell r="AX24">
            <v>73822.602276824138</v>
          </cell>
          <cell r="AY24">
            <v>-3777.0362556685191</v>
          </cell>
          <cell r="CK24">
            <v>1324431.4125115969</v>
          </cell>
          <cell r="CL24">
            <v>244540.24965860302</v>
          </cell>
          <cell r="CM24">
            <v>169090.6154162903</v>
          </cell>
          <cell r="CN24">
            <v>345708.28271301318</v>
          </cell>
          <cell r="CO24">
            <v>1.711261143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27965.935077967697</v>
          </cell>
          <cell r="CL25">
            <v>845086.33892669412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2313.3615516768618</v>
          </cell>
          <cell r="AV26">
            <v>40.342485398101466</v>
          </cell>
          <cell r="AW26">
            <v>157.77176386412225</v>
          </cell>
          <cell r="AX26">
            <v>0.9105502621148478</v>
          </cell>
          <cell r="AY26">
            <v>0</v>
          </cell>
          <cell r="CK26">
            <v>75.66808325984141</v>
          </cell>
          <cell r="CL26">
            <v>0</v>
          </cell>
          <cell r="CM26">
            <v>0</v>
          </cell>
          <cell r="CN26">
            <v>31.357073387999996</v>
          </cell>
          <cell r="CO26">
            <v>-119.93129497151757</v>
          </cell>
        </row>
        <row r="27">
          <cell r="AO27">
            <v>116062.72797866321</v>
          </cell>
          <cell r="AV27">
            <v>15842.858761883941</v>
          </cell>
          <cell r="AW27">
            <v>35281.061387151698</v>
          </cell>
          <cell r="AX27">
            <v>0</v>
          </cell>
          <cell r="AY27">
            <v>0</v>
          </cell>
          <cell r="CK27">
            <v>68138.486652965672</v>
          </cell>
          <cell r="CL27">
            <v>0</v>
          </cell>
          <cell r="CM27">
            <v>0</v>
          </cell>
          <cell r="CN27">
            <v>31126.673439233455</v>
          </cell>
          <cell r="CO27">
            <v>-813.1143354891783</v>
          </cell>
        </row>
        <row r="28">
          <cell r="AO28">
            <v>980.81436398686151</v>
          </cell>
          <cell r="AV28">
            <v>5409.5312631949564</v>
          </cell>
          <cell r="AW28">
            <v>1492.9712999999999</v>
          </cell>
          <cell r="AX28">
            <v>3664.4073885507482</v>
          </cell>
          <cell r="AY28">
            <v>-2977.6526078221282</v>
          </cell>
          <cell r="CK28">
            <v>29405.511734197913</v>
          </cell>
          <cell r="CL28">
            <v>0</v>
          </cell>
          <cell r="CM28">
            <v>0</v>
          </cell>
          <cell r="CN28">
            <v>4779.2914778530476</v>
          </cell>
          <cell r="CO28">
            <v>0</v>
          </cell>
        </row>
        <row r="29">
          <cell r="AO29">
            <v>14615.199438836038</v>
          </cell>
          <cell r="AV29">
            <v>2133.3693714400165</v>
          </cell>
          <cell r="AW29">
            <v>4097.2848388543907</v>
          </cell>
          <cell r="AX29">
            <v>33.387130812097297</v>
          </cell>
          <cell r="AY29">
            <v>0</v>
          </cell>
          <cell r="CK29">
            <v>11640.906992563871</v>
          </cell>
          <cell r="CL29">
            <v>17.137158385203687</v>
          </cell>
          <cell r="CM29">
            <v>0</v>
          </cell>
          <cell r="CN29">
            <v>926.30182942472948</v>
          </cell>
          <cell r="CO29">
            <v>-7.7084993644774098</v>
          </cell>
        </row>
        <row r="44">
          <cell r="D44">
            <v>175.35468651037564</v>
          </cell>
          <cell r="E44">
            <v>347.5807187561644</v>
          </cell>
          <cell r="F44">
            <v>665.44911657630996</v>
          </cell>
          <cell r="G44">
            <v>68.221176230599767</v>
          </cell>
          <cell r="H44">
            <v>157.1409630925591</v>
          </cell>
          <cell r="I44">
            <v>161.31343260501765</v>
          </cell>
          <cell r="J44">
            <v>174.18808585578</v>
          </cell>
          <cell r="K44">
            <v>112.87604375230171</v>
          </cell>
          <cell r="L44">
            <v>183.42076008508786</v>
          </cell>
          <cell r="M44">
            <v>118.66369285604509</v>
          </cell>
          <cell r="N44">
            <v>45.906536306166579</v>
          </cell>
          <cell r="O44">
            <v>2576.6490495814705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5.9805682511542431</v>
          </cell>
          <cell r="Y44">
            <v>320.79161402746695</v>
          </cell>
          <cell r="Z44">
            <v>0</v>
          </cell>
          <cell r="AA44">
            <v>188.42097612201565</v>
          </cell>
        </row>
        <row r="45">
          <cell r="D45">
            <v>3399.0711693869534</v>
          </cell>
          <cell r="E45">
            <v>20597.80866344025</v>
          </cell>
          <cell r="F45">
            <v>6968.8280644753286</v>
          </cell>
          <cell r="G45">
            <v>1130.6514051237248</v>
          </cell>
          <cell r="H45">
            <v>2590.7568806433219</v>
          </cell>
          <cell r="I45">
            <v>2675.9488163601791</v>
          </cell>
          <cell r="J45">
            <v>2913.5400305070898</v>
          </cell>
          <cell r="K45">
            <v>1886.8737374379587</v>
          </cell>
          <cell r="L45">
            <v>3046.2104520261378</v>
          </cell>
          <cell r="M45">
            <v>1972.7309839547834</v>
          </cell>
          <cell r="N45">
            <v>767.82986994610042</v>
          </cell>
          <cell r="O45">
            <v>42810.823179899315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67.421267588045026</v>
          </cell>
          <cell r="Y45">
            <v>3477.2699615818979</v>
          </cell>
          <cell r="Z45">
            <v>0</v>
          </cell>
          <cell r="AA45">
            <v>2009.5405787165569</v>
          </cell>
        </row>
        <row r="46">
          <cell r="D46">
            <v>444.52391587202879</v>
          </cell>
          <cell r="E46">
            <v>896.13342251795416</v>
          </cell>
          <cell r="F46">
            <v>638.95712515619584</v>
          </cell>
          <cell r="G46">
            <v>176.63458531972344</v>
          </cell>
          <cell r="H46">
            <v>309.59560682016888</v>
          </cell>
          <cell r="I46">
            <v>435.19549936367457</v>
          </cell>
          <cell r="J46">
            <v>641.8347903999387</v>
          </cell>
          <cell r="K46">
            <v>407.78394469201118</v>
          </cell>
          <cell r="L46">
            <v>520.13005411068207</v>
          </cell>
          <cell r="M46">
            <v>350.74799168594365</v>
          </cell>
          <cell r="N46">
            <v>169.00018362792576</v>
          </cell>
          <cell r="O46">
            <v>7438.4794330456698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76.684071014248872</v>
          </cell>
          <cell r="Y46">
            <v>2600.461416350287</v>
          </cell>
          <cell r="Z46">
            <v>0</v>
          </cell>
          <cell r="AA46">
            <v>1169.9499473639264</v>
          </cell>
        </row>
        <row r="47">
          <cell r="D47">
            <v>85.771936892901991</v>
          </cell>
          <cell r="E47">
            <v>513.14230359921953</v>
          </cell>
          <cell r="F47">
            <v>1329.6003985715993</v>
          </cell>
          <cell r="G47">
            <v>112.41623158468308</v>
          </cell>
          <cell r="H47">
            <v>192.24145248596298</v>
          </cell>
          <cell r="I47">
            <v>277.8375442719792</v>
          </cell>
          <cell r="J47">
            <v>417.89460526034799</v>
          </cell>
          <cell r="K47">
            <v>265.22379918803102</v>
          </cell>
          <cell r="L47">
            <v>333.25829846984033</v>
          </cell>
          <cell r="M47">
            <v>225.37318283304401</v>
          </cell>
          <cell r="N47">
            <v>110.02966993883928</v>
          </cell>
          <cell r="O47">
            <v>4771.9250568381694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0.99050530372542145</v>
          </cell>
          <cell r="Y47">
            <v>32.903222658250954</v>
          </cell>
          <cell r="Z47">
            <v>0</v>
          </cell>
          <cell r="AA47">
            <v>14.546732706085816</v>
          </cell>
        </row>
        <row r="48">
          <cell r="D48">
            <v>42978.102692041255</v>
          </cell>
          <cell r="E48">
            <v>157008.69393309727</v>
          </cell>
          <cell r="F48">
            <v>54937.820485474251</v>
          </cell>
          <cell r="G48">
            <v>1028.1939443806559</v>
          </cell>
          <cell r="H48">
            <v>16862.140778647612</v>
          </cell>
          <cell r="I48">
            <v>7797.9315342692489</v>
          </cell>
          <cell r="J48">
            <v>2595.0848434098698</v>
          </cell>
          <cell r="K48">
            <v>6448.8314988951697</v>
          </cell>
          <cell r="L48">
            <v>4854.5728667610219</v>
          </cell>
          <cell r="M48">
            <v>4520.2758153641626</v>
          </cell>
          <cell r="N48">
            <v>3197.8588018247383</v>
          </cell>
          <cell r="O48">
            <v>338528.39889869955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59.73555443509985</v>
          </cell>
          <cell r="Y48">
            <v>18341.248402007906</v>
          </cell>
          <cell r="Z48">
            <v>0</v>
          </cell>
          <cell r="AA48">
            <v>14.210701892720479</v>
          </cell>
        </row>
        <row r="77">
          <cell r="D77">
            <v>29911.880675457807</v>
          </cell>
          <cell r="E77">
            <v>81967.49184964555</v>
          </cell>
          <cell r="F77">
            <v>3.0947066159459862</v>
          </cell>
          <cell r="G77">
            <v>1.4410066671999553</v>
          </cell>
          <cell r="H77">
            <v>0.66703634560953773</v>
          </cell>
          <cell r="I77">
            <v>580.33409877123552</v>
          </cell>
          <cell r="J77">
            <v>0.24658740714172131</v>
          </cell>
          <cell r="K77">
            <v>132.48871201885731</v>
          </cell>
          <cell r="L77">
            <v>0</v>
          </cell>
          <cell r="M77">
            <v>29.877739465731281</v>
          </cell>
          <cell r="N77">
            <v>13.880261188850472</v>
          </cell>
          <cell r="O77">
            <v>7074.2865158478889</v>
          </cell>
          <cell r="P77">
            <v>5299.5410356585744</v>
          </cell>
          <cell r="Q77">
            <v>0</v>
          </cell>
          <cell r="R77">
            <v>7.6722978568948417</v>
          </cell>
          <cell r="S77">
            <v>0</v>
          </cell>
          <cell r="T77">
            <v>56.21464572115223</v>
          </cell>
          <cell r="U77">
            <v>3.6178383482695933E-2</v>
          </cell>
          <cell r="V77">
            <v>6054.352834241161</v>
          </cell>
          <cell r="W77">
            <v>1233.4936203418563</v>
          </cell>
          <cell r="X77">
            <v>0.48230186883406656</v>
          </cell>
          <cell r="Y77">
            <v>57.714664174415745</v>
          </cell>
          <cell r="Z77">
            <v>542.53536553920947</v>
          </cell>
          <cell r="AA77">
            <v>334.75692518405617</v>
          </cell>
        </row>
        <row r="78">
          <cell r="D78">
            <v>13239.081783170512</v>
          </cell>
          <cell r="E78">
            <v>73871.50155537379</v>
          </cell>
          <cell r="F78">
            <v>163.76941193740464</v>
          </cell>
          <cell r="G78">
            <v>14.298366587413405</v>
          </cell>
          <cell r="H78">
            <v>19.740248810235354</v>
          </cell>
          <cell r="I78">
            <v>518.54724233261788</v>
          </cell>
          <cell r="J78">
            <v>29.661189476316661</v>
          </cell>
          <cell r="K78">
            <v>1055.69233349814</v>
          </cell>
          <cell r="L78">
            <v>141.16886714601253</v>
          </cell>
          <cell r="M78">
            <v>125.47769469633606</v>
          </cell>
          <cell r="N78">
            <v>65.381236391127445</v>
          </cell>
          <cell r="O78">
            <v>7068.8136763580424</v>
          </cell>
          <cell r="P78">
            <v>422.60570588936258</v>
          </cell>
          <cell r="Q78">
            <v>15.798562246671583</v>
          </cell>
          <cell r="R78">
            <v>50.864604386783739</v>
          </cell>
          <cell r="S78">
            <v>149.93244080277782</v>
          </cell>
          <cell r="T78">
            <v>158.58864907524097</v>
          </cell>
          <cell r="U78">
            <v>569.92451967422755</v>
          </cell>
          <cell r="V78">
            <v>70167.371098481744</v>
          </cell>
          <cell r="W78">
            <v>7595.7327413542625</v>
          </cell>
          <cell r="X78">
            <v>0.48189416591694173</v>
          </cell>
          <cell r="Y78">
            <v>517.23540604041602</v>
          </cell>
          <cell r="Z78">
            <v>57.179105581953813</v>
          </cell>
          <cell r="AA78">
            <v>173.67138680027256</v>
          </cell>
        </row>
        <row r="79">
          <cell r="D79">
            <v>452.53008944502636</v>
          </cell>
          <cell r="E79">
            <v>762.13650238670175</v>
          </cell>
          <cell r="F79">
            <v>78656.126895832989</v>
          </cell>
          <cell r="G79">
            <v>39.774118006510882</v>
          </cell>
          <cell r="H79">
            <v>229.18446634621279</v>
          </cell>
          <cell r="I79">
            <v>62.262664096806283</v>
          </cell>
          <cell r="J79">
            <v>17.783827690473601</v>
          </cell>
          <cell r="K79">
            <v>55.181753685513186</v>
          </cell>
          <cell r="L79">
            <v>30.608016250885534</v>
          </cell>
          <cell r="M79">
            <v>71.442331897192034</v>
          </cell>
          <cell r="N79">
            <v>51.696311214878747</v>
          </cell>
          <cell r="O79">
            <v>2261.6296285198491</v>
          </cell>
          <cell r="P79">
            <v>299.11338525334844</v>
          </cell>
          <cell r="Q79">
            <v>15.598064138073138</v>
          </cell>
          <cell r="R79">
            <v>138.61316032960633</v>
          </cell>
          <cell r="S79">
            <v>1397.3034545100529</v>
          </cell>
          <cell r="T79">
            <v>166.25072229755676</v>
          </cell>
          <cell r="U79">
            <v>240.02189939853611</v>
          </cell>
          <cell r="V79">
            <v>23752.544998099202</v>
          </cell>
          <cell r="W79">
            <v>821.80948224337351</v>
          </cell>
          <cell r="X79">
            <v>0.15416866463303341</v>
          </cell>
          <cell r="Y79">
            <v>112.02903149421013</v>
          </cell>
          <cell r="Z79">
            <v>143.01061431448076</v>
          </cell>
          <cell r="AA79">
            <v>11.934823778972364</v>
          </cell>
        </row>
        <row r="80">
          <cell r="D80">
            <v>570.79772570403827</v>
          </cell>
          <cell r="E80">
            <v>1904.7880287390551</v>
          </cell>
          <cell r="F80">
            <v>1593.0758537554948</v>
          </cell>
          <cell r="G80">
            <v>732.54522323439971</v>
          </cell>
          <cell r="H80">
            <v>166.85966306390989</v>
          </cell>
          <cell r="I80">
            <v>100.12764951956945</v>
          </cell>
          <cell r="J80">
            <v>12.427463519209139</v>
          </cell>
          <cell r="K80">
            <v>71.454101142972007</v>
          </cell>
          <cell r="L80">
            <v>200.48686449372019</v>
          </cell>
          <cell r="M80">
            <v>28.748827164976419</v>
          </cell>
          <cell r="N80">
            <v>10.788904407372723</v>
          </cell>
          <cell r="O80">
            <v>3405.5132439155345</v>
          </cell>
          <cell r="P80">
            <v>1471.3535505193574</v>
          </cell>
          <cell r="Q80">
            <v>6.7443469027239624</v>
          </cell>
          <cell r="R80">
            <v>3.6976142547944986</v>
          </cell>
          <cell r="S80">
            <v>48.862388499291143</v>
          </cell>
          <cell r="T80">
            <v>21.369284503675178</v>
          </cell>
          <cell r="U80">
            <v>10.235221239535193</v>
          </cell>
          <cell r="V80">
            <v>1305.3264517771831</v>
          </cell>
          <cell r="W80">
            <v>643.81224458667373</v>
          </cell>
          <cell r="X80">
            <v>0.23217682775501305</v>
          </cell>
          <cell r="Y80">
            <v>1.1013483039720182</v>
          </cell>
          <cell r="Z80">
            <v>1.2537916057638257E-2</v>
          </cell>
          <cell r="AA80">
            <v>6.3880467307263906</v>
          </cell>
        </row>
        <row r="81">
          <cell r="D81">
            <v>109.29509169777326</v>
          </cell>
          <cell r="E81">
            <v>142.39322783065339</v>
          </cell>
          <cell r="F81">
            <v>1093.7726937405071</v>
          </cell>
          <cell r="G81">
            <v>1063.6507241354809</v>
          </cell>
          <cell r="H81">
            <v>8913.8544110333351</v>
          </cell>
          <cell r="I81">
            <v>192.64598399237815</v>
          </cell>
          <cell r="J81">
            <v>85.41943404625944</v>
          </cell>
          <cell r="K81">
            <v>164.14298723580035</v>
          </cell>
          <cell r="L81">
            <v>188.29936525691289</v>
          </cell>
          <cell r="M81">
            <v>240.09277673918953</v>
          </cell>
          <cell r="N81">
            <v>61.905414935702559</v>
          </cell>
          <cell r="O81">
            <v>3960.2241034937801</v>
          </cell>
          <cell r="P81">
            <v>42432.996512352365</v>
          </cell>
          <cell r="Q81">
            <v>5.4498988689078312</v>
          </cell>
          <cell r="R81">
            <v>87.345798266979074</v>
          </cell>
          <cell r="S81">
            <v>332.12990071001781</v>
          </cell>
          <cell r="T81">
            <v>10.612081662067267</v>
          </cell>
          <cell r="U81">
            <v>2.3913196373944419</v>
          </cell>
          <cell r="V81">
            <v>5693.5214415471173</v>
          </cell>
          <cell r="W81">
            <v>852.10743990769265</v>
          </cell>
          <cell r="X81">
            <v>0.26999521179102826</v>
          </cell>
          <cell r="Y81">
            <v>47.410496301373122</v>
          </cell>
          <cell r="Z81">
            <v>58.359438749059933</v>
          </cell>
          <cell r="AA81">
            <v>1.22316912237736</v>
          </cell>
        </row>
        <row r="82">
          <cell r="D82">
            <v>241.35510839456174</v>
          </cell>
          <cell r="E82">
            <v>4738.1616838937289</v>
          </cell>
          <cell r="F82">
            <v>256.62848663584606</v>
          </cell>
          <cell r="G82">
            <v>456.76514919035543</v>
          </cell>
          <cell r="H82">
            <v>273.65482076665154</v>
          </cell>
          <cell r="I82">
            <v>14105.28992316742</v>
          </cell>
          <cell r="J82">
            <v>64.440183926317175</v>
          </cell>
          <cell r="K82">
            <v>450.23105147219951</v>
          </cell>
          <cell r="L82">
            <v>1081.1367748471694</v>
          </cell>
          <cell r="M82">
            <v>70.172239474012613</v>
          </cell>
          <cell r="N82">
            <v>113.38213309936847</v>
          </cell>
          <cell r="O82">
            <v>16510.243810873762</v>
          </cell>
          <cell r="P82">
            <v>991.04260871459337</v>
          </cell>
          <cell r="Q82">
            <v>4.7818543478013202</v>
          </cell>
          <cell r="R82">
            <v>41.602031681992258</v>
          </cell>
          <cell r="S82">
            <v>133.28760231756377</v>
          </cell>
          <cell r="T82">
            <v>75.366049734174908</v>
          </cell>
          <cell r="U82">
            <v>16.48276029492111</v>
          </cell>
          <cell r="V82">
            <v>10402.639185115517</v>
          </cell>
          <cell r="W82">
            <v>1708.1713952928594</v>
          </cell>
          <cell r="X82">
            <v>1.125597062296263</v>
          </cell>
          <cell r="Y82">
            <v>29.739409077928848</v>
          </cell>
          <cell r="Z82">
            <v>56.541852934388736</v>
          </cell>
          <cell r="AA82">
            <v>8.2600288413204268</v>
          </cell>
        </row>
        <row r="83">
          <cell r="D83">
            <v>6042.6316098061852</v>
          </cell>
          <cell r="E83">
            <v>706.07033180533233</v>
          </cell>
          <cell r="F83">
            <v>542.89728437517306</v>
          </cell>
          <cell r="G83">
            <v>507.59529240684913</v>
          </cell>
          <cell r="H83">
            <v>116.90234846873852</v>
          </cell>
          <cell r="I83">
            <v>440.97930956089806</v>
          </cell>
          <cell r="J83">
            <v>4117.1453344040374</v>
          </cell>
          <cell r="K83">
            <v>2750.0805226566445</v>
          </cell>
          <cell r="L83">
            <v>242.17052249738927</v>
          </cell>
          <cell r="M83">
            <v>522.20815822288205</v>
          </cell>
          <cell r="N83">
            <v>139.88206216364728</v>
          </cell>
          <cell r="O83">
            <v>5781.046989344688</v>
          </cell>
          <cell r="P83">
            <v>377.14774480342618</v>
          </cell>
          <cell r="Q83">
            <v>2.797972851039364</v>
          </cell>
          <cell r="R83">
            <v>10.687108840645759</v>
          </cell>
          <cell r="S83">
            <v>9.4053637245343822</v>
          </cell>
          <cell r="T83">
            <v>9.0713626648140853</v>
          </cell>
          <cell r="U83">
            <v>5.8717188074191222</v>
          </cell>
          <cell r="V83">
            <v>791.69272068636678</v>
          </cell>
          <cell r="W83">
            <v>60.327674025549818</v>
          </cell>
          <cell r="X83">
            <v>0.39409716396395889</v>
          </cell>
          <cell r="Y83">
            <v>55.969368565726711</v>
          </cell>
          <cell r="Z83">
            <v>2.1281870409338169E-2</v>
          </cell>
          <cell r="AA83">
            <v>78.870611584469344</v>
          </cell>
        </row>
        <row r="84">
          <cell r="D84">
            <v>0</v>
          </cell>
          <cell r="E84">
            <v>509.64528767280063</v>
          </cell>
          <cell r="F84">
            <v>950.50739619179092</v>
          </cell>
          <cell r="G84">
            <v>152.02590688364626</v>
          </cell>
          <cell r="H84">
            <v>278.52181034636237</v>
          </cell>
          <cell r="I84">
            <v>1774.5967483723261</v>
          </cell>
          <cell r="J84">
            <v>254.08001123202064</v>
          </cell>
          <cell r="K84">
            <v>10096.338155131927</v>
          </cell>
          <cell r="L84">
            <v>20199.500634678931</v>
          </cell>
          <cell r="M84">
            <v>230.00203191361092</v>
          </cell>
          <cell r="N84">
            <v>135.89623668173107</v>
          </cell>
          <cell r="O84">
            <v>21393.063496951592</v>
          </cell>
          <cell r="P84">
            <v>232.42261495564759</v>
          </cell>
          <cell r="Q84">
            <v>2.8381433121881345</v>
          </cell>
          <cell r="R84">
            <v>29.736851462030089</v>
          </cell>
          <cell r="S84">
            <v>10.853646181409708</v>
          </cell>
          <cell r="T84">
            <v>9.5334189536629044</v>
          </cell>
          <cell r="U84">
            <v>6.062974290481006</v>
          </cell>
          <cell r="V84">
            <v>2962.4546426195461</v>
          </cell>
          <cell r="W84">
            <v>467.23408017010905</v>
          </cell>
          <cell r="X84">
            <v>1.4584801243280781</v>
          </cell>
          <cell r="Y84">
            <v>1937.9115744547564</v>
          </cell>
          <cell r="Z84">
            <v>36.848864276593424</v>
          </cell>
          <cell r="AA84">
            <v>9.2361574045556445</v>
          </cell>
        </row>
        <row r="85">
          <cell r="D85">
            <v>497.15379799790986</v>
          </cell>
          <cell r="E85">
            <v>6715.905097599154</v>
          </cell>
          <cell r="F85">
            <v>8560.1459689035746</v>
          </cell>
          <cell r="G85">
            <v>103.56739605731457</v>
          </cell>
          <cell r="H85">
            <v>383.27507320378714</v>
          </cell>
          <cell r="I85">
            <v>670.83047309600329</v>
          </cell>
          <cell r="J85">
            <v>320.5289822931428</v>
          </cell>
          <cell r="K85">
            <v>723.93795690128411</v>
          </cell>
          <cell r="L85">
            <v>4213.0576843585886</v>
          </cell>
          <cell r="M85">
            <v>295.13979772851496</v>
          </cell>
          <cell r="N85">
            <v>241.32598435849428</v>
          </cell>
          <cell r="O85">
            <v>18932.504932317279</v>
          </cell>
          <cell r="P85">
            <v>9668.2481355629861</v>
          </cell>
          <cell r="Q85">
            <v>4.8158051336870296</v>
          </cell>
          <cell r="R85">
            <v>22.687754137114197</v>
          </cell>
          <cell r="S85">
            <v>64.707554796468287</v>
          </cell>
          <cell r="T85">
            <v>44.238716459983848</v>
          </cell>
          <cell r="U85">
            <v>77.551827267894126</v>
          </cell>
          <cell r="V85">
            <v>10433.692771514357</v>
          </cell>
          <cell r="W85">
            <v>2.1778499588118776</v>
          </cell>
          <cell r="X85">
            <v>1.2907322358790829</v>
          </cell>
          <cell r="Y85">
            <v>1041.4150832835405</v>
          </cell>
          <cell r="Z85">
            <v>754.19714824108735</v>
          </cell>
          <cell r="AA85">
            <v>13.23120193196123</v>
          </cell>
        </row>
        <row r="86">
          <cell r="D86">
            <v>41.226890087961266</v>
          </cell>
          <cell r="E86">
            <v>123.04237730511159</v>
          </cell>
          <cell r="F86">
            <v>6943.5604285615436</v>
          </cell>
          <cell r="G86">
            <v>34.17041734818396</v>
          </cell>
          <cell r="H86">
            <v>581.67119016611423</v>
          </cell>
          <cell r="I86">
            <v>34.120345561969195</v>
          </cell>
          <cell r="J86">
            <v>0.8897157087738361</v>
          </cell>
          <cell r="K86">
            <v>198.47631072856177</v>
          </cell>
          <cell r="L86">
            <v>251.84633979254636</v>
          </cell>
          <cell r="M86">
            <v>14640.325288998982</v>
          </cell>
          <cell r="N86">
            <v>51.924248984374408</v>
          </cell>
          <cell r="O86">
            <v>25525.196949403846</v>
          </cell>
          <cell r="P86">
            <v>4950.939343191767</v>
          </cell>
          <cell r="Q86">
            <v>20.106789081816277</v>
          </cell>
          <cell r="R86">
            <v>27.69512081080082</v>
          </cell>
          <cell r="S86">
            <v>58.263298732004891</v>
          </cell>
          <cell r="T86">
            <v>24.355116454719884</v>
          </cell>
          <cell r="U86">
            <v>7.7125755541570955</v>
          </cell>
          <cell r="V86">
            <v>964.99603901560818</v>
          </cell>
          <cell r="W86">
            <v>0</v>
          </cell>
          <cell r="X86">
            <v>1.7402005805836782</v>
          </cell>
          <cell r="Y86">
            <v>164.19838329113452</v>
          </cell>
          <cell r="Z86">
            <v>105.47781294550416</v>
          </cell>
          <cell r="AA86">
            <v>8.1211950021017874</v>
          </cell>
        </row>
        <row r="87">
          <cell r="D87">
            <v>0</v>
          </cell>
          <cell r="E87">
            <v>240.46166643272898</v>
          </cell>
          <cell r="F87">
            <v>885.48654097339249</v>
          </cell>
          <cell r="G87">
            <v>269.37180832647294</v>
          </cell>
          <cell r="H87">
            <v>221.55309449783888</v>
          </cell>
          <cell r="I87">
            <v>38.211227913228086</v>
          </cell>
          <cell r="J87">
            <v>176.84186562358718</v>
          </cell>
          <cell r="K87">
            <v>35.841894718235977</v>
          </cell>
          <cell r="L87">
            <v>74.022157940151033</v>
          </cell>
          <cell r="M87">
            <v>1538.9960649852935</v>
          </cell>
          <cell r="N87">
            <v>8939.1592896122002</v>
          </cell>
          <cell r="O87">
            <v>16045.68541153092</v>
          </cell>
          <cell r="P87">
            <v>2601.3739592132829</v>
          </cell>
          <cell r="Q87">
            <v>0</v>
          </cell>
          <cell r="R87">
            <v>17.4020768765177</v>
          </cell>
          <cell r="S87">
            <v>0</v>
          </cell>
          <cell r="T87">
            <v>8.7684073561825254E-2</v>
          </cell>
          <cell r="U87">
            <v>8.205872899840963E-2</v>
          </cell>
          <cell r="V87">
            <v>736.00577701457439</v>
          </cell>
          <cell r="W87">
            <v>0</v>
          </cell>
          <cell r="X87">
            <v>1.0939426956157627</v>
          </cell>
          <cell r="Y87">
            <v>131.19045602420132</v>
          </cell>
          <cell r="Z87">
            <v>5.9074636440331875E-2</v>
          </cell>
          <cell r="AA87">
            <v>0</v>
          </cell>
        </row>
        <row r="88">
          <cell r="D88">
            <v>16340.446798145907</v>
          </cell>
          <cell r="E88">
            <v>13384.179710205663</v>
          </cell>
          <cell r="F88">
            <v>60485.536173784669</v>
          </cell>
          <cell r="G88">
            <v>1799.7180530256205</v>
          </cell>
          <cell r="H88">
            <v>8498.0041698401728</v>
          </cell>
          <cell r="I88">
            <v>4440.2912945308335</v>
          </cell>
          <cell r="J88">
            <v>1986.8146832672339</v>
          </cell>
          <cell r="K88">
            <v>3912.6510491150098</v>
          </cell>
          <cell r="L88">
            <v>4411.3927805454559</v>
          </cell>
          <cell r="M88">
            <v>12752.70910194858</v>
          </cell>
          <cell r="N88">
            <v>5274.9204151222048</v>
          </cell>
          <cell r="O88">
            <v>346020.34773872874</v>
          </cell>
          <cell r="P88">
            <v>80851.368934093683</v>
          </cell>
          <cell r="Q88">
            <v>148.74313045026929</v>
          </cell>
          <cell r="R88">
            <v>815.3458037246819</v>
          </cell>
          <cell r="S88">
            <v>2618.4930466721253</v>
          </cell>
          <cell r="T88">
            <v>2071.4497946385291</v>
          </cell>
          <cell r="U88">
            <v>4062.1561894525166</v>
          </cell>
          <cell r="V88">
            <v>139829.47277321442</v>
          </cell>
          <cell r="W88">
            <v>49283.397882370147</v>
          </cell>
          <cell r="X88">
            <v>23.589601221789945</v>
          </cell>
          <cell r="Y88">
            <v>2192.2393688391126</v>
          </cell>
          <cell r="Z88">
            <v>9840.0931259903391</v>
          </cell>
          <cell r="AA88">
            <v>478.39691506713729</v>
          </cell>
        </row>
        <row r="89">
          <cell r="D89">
            <v>556.51774572194415</v>
          </cell>
          <cell r="E89">
            <v>580.39282748511675</v>
          </cell>
          <cell r="F89">
            <v>426.4083823113782</v>
          </cell>
          <cell r="G89">
            <v>91.621091463849467</v>
          </cell>
          <cell r="H89">
            <v>187.09667291238941</v>
          </cell>
          <cell r="I89">
            <v>124.29906283300191</v>
          </cell>
          <cell r="J89">
            <v>61.197021350445091</v>
          </cell>
          <cell r="K89">
            <v>160.56010770662039</v>
          </cell>
          <cell r="L89">
            <v>112.51444392827729</v>
          </cell>
          <cell r="M89">
            <v>177.10856812976161</v>
          </cell>
          <cell r="N89">
            <v>135.81548439130046</v>
          </cell>
          <cell r="O89">
            <v>4354.8171665103437</v>
          </cell>
          <cell r="P89">
            <v>87144.86655975852</v>
          </cell>
          <cell r="Q89">
            <v>84.982886632478653</v>
          </cell>
          <cell r="R89">
            <v>148.8227129227113</v>
          </cell>
          <cell r="S89">
            <v>389.44693962967688</v>
          </cell>
          <cell r="T89">
            <v>428.46773919302836</v>
          </cell>
          <cell r="U89">
            <v>374.84165575986293</v>
          </cell>
          <cell r="V89">
            <v>33835.173142463507</v>
          </cell>
          <cell r="W89">
            <v>15622.681315255299</v>
          </cell>
          <cell r="X89">
            <v>0.29566071269308297</v>
          </cell>
          <cell r="Y89">
            <v>1076.704317797411</v>
          </cell>
          <cell r="Z89">
            <v>5467.0936509518815</v>
          </cell>
          <cell r="AA89">
            <v>394.24929773859594</v>
          </cell>
        </row>
        <row r="90">
          <cell r="D90">
            <v>1.9636065842049797</v>
          </cell>
          <cell r="E90">
            <v>61.075664752072271</v>
          </cell>
          <cell r="F90">
            <v>19.671500666479407</v>
          </cell>
          <cell r="G90">
            <v>5.5784344230109184</v>
          </cell>
          <cell r="H90">
            <v>10.272167720768076</v>
          </cell>
          <cell r="I90">
            <v>17.534178955928589</v>
          </cell>
          <cell r="J90">
            <v>5.3489568191502643</v>
          </cell>
          <cell r="K90">
            <v>12.062744200979701</v>
          </cell>
          <cell r="L90">
            <v>13.23430509786464</v>
          </cell>
          <cell r="M90">
            <v>24.103181873487923</v>
          </cell>
          <cell r="N90">
            <v>7.8623304548686281</v>
          </cell>
          <cell r="O90">
            <v>346.86610857242664</v>
          </cell>
          <cell r="P90">
            <v>114.19364582397843</v>
          </cell>
          <cell r="Q90">
            <v>48.465863248173285</v>
          </cell>
          <cell r="R90">
            <v>4.5588259514693554</v>
          </cell>
          <cell r="S90">
            <v>96.812501942795734</v>
          </cell>
          <cell r="T90">
            <v>41.205437742150451</v>
          </cell>
          <cell r="U90">
            <v>38.277366838037629</v>
          </cell>
          <cell r="V90">
            <v>2635.0261127451654</v>
          </cell>
          <cell r="W90">
            <v>1665.9545863569988</v>
          </cell>
          <cell r="X90">
            <v>2.3639267872317585E-2</v>
          </cell>
          <cell r="Y90">
            <v>47.150977986582568</v>
          </cell>
          <cell r="Z90">
            <v>34.321179624078276</v>
          </cell>
          <cell r="AA90">
            <v>2.8260956143061939</v>
          </cell>
        </row>
        <row r="91">
          <cell r="D91">
            <v>0</v>
          </cell>
          <cell r="E91">
            <v>189.54689239236919</v>
          </cell>
          <cell r="F91">
            <v>48.707162972487396</v>
          </cell>
          <cell r="G91">
            <v>4.1661682820572397</v>
          </cell>
          <cell r="H91">
            <v>17.349127665403941</v>
          </cell>
          <cell r="I91">
            <v>8.6028974341122932</v>
          </cell>
          <cell r="J91">
            <v>1.9599986534530762</v>
          </cell>
          <cell r="K91">
            <v>23.163741740488966</v>
          </cell>
          <cell r="L91">
            <v>22.018093189803292</v>
          </cell>
          <cell r="M91">
            <v>8.0528517843924465</v>
          </cell>
          <cell r="N91">
            <v>2.7477070186550834</v>
          </cell>
          <cell r="O91">
            <v>407.86949086949596</v>
          </cell>
          <cell r="P91">
            <v>136.82214341160361</v>
          </cell>
          <cell r="Q91">
            <v>5.4228919982641672</v>
          </cell>
          <cell r="R91">
            <v>717.70440277234582</v>
          </cell>
          <cell r="S91">
            <v>51.256388279744769</v>
          </cell>
          <cell r="T91">
            <v>40.699555108974565</v>
          </cell>
          <cell r="U91">
            <v>56.903584998417415</v>
          </cell>
          <cell r="V91">
            <v>3247.3377982353845</v>
          </cell>
          <cell r="W91">
            <v>3400.506418319359</v>
          </cell>
          <cell r="X91">
            <v>2.7797227953103264E-2</v>
          </cell>
          <cell r="Y91">
            <v>32.42352832908054</v>
          </cell>
          <cell r="Z91">
            <v>25.691514713381299</v>
          </cell>
          <cell r="AA91">
            <v>3.1343247145134749</v>
          </cell>
        </row>
        <row r="92">
          <cell r="D92">
            <v>77.804190335132446</v>
          </cell>
          <cell r="E92">
            <v>774.56289395548185</v>
          </cell>
          <cell r="F92">
            <v>317.65883234613813</v>
          </cell>
          <cell r="G92">
            <v>79.622798550923662</v>
          </cell>
          <cell r="H92">
            <v>189.20191056685081</v>
          </cell>
          <cell r="I92">
            <v>136.25612901522311</v>
          </cell>
          <cell r="J92">
            <v>21.115479027134402</v>
          </cell>
          <cell r="K92">
            <v>76.907663800046635</v>
          </cell>
          <cell r="L92">
            <v>104.34705286453833</v>
          </cell>
          <cell r="M92">
            <v>325.9592091375859</v>
          </cell>
          <cell r="N92">
            <v>69.20207222055619</v>
          </cell>
          <cell r="O92">
            <v>2316.7985792014779</v>
          </cell>
          <cell r="P92">
            <v>943.50635818171429</v>
          </cell>
          <cell r="Q92">
            <v>99.965119249457999</v>
          </cell>
          <cell r="R92">
            <v>113.90173821598198</v>
          </cell>
          <cell r="S92">
            <v>12172.410804712605</v>
          </cell>
          <cell r="T92">
            <v>867.24778669077432</v>
          </cell>
          <cell r="U92">
            <v>649.62744863096225</v>
          </cell>
          <cell r="V92">
            <v>27082.24560642878</v>
          </cell>
          <cell r="W92">
            <v>1761.8288652501021</v>
          </cell>
          <cell r="X92">
            <v>0.15787139640338935</v>
          </cell>
          <cell r="Y92">
            <v>397.28542465434657</v>
          </cell>
          <cell r="Z92">
            <v>461.47516403583262</v>
          </cell>
          <cell r="AA92">
            <v>26.100241846190094</v>
          </cell>
        </row>
        <row r="93">
          <cell r="D93">
            <v>0</v>
          </cell>
          <cell r="E93">
            <v>40.886972096697853</v>
          </cell>
          <cell r="F93">
            <v>16.594867269639607</v>
          </cell>
          <cell r="G93">
            <v>4.1763260625913823</v>
          </cell>
          <cell r="H93">
            <v>10.278606793201416</v>
          </cell>
          <cell r="I93">
            <v>7.1815688594606319</v>
          </cell>
          <cell r="J93">
            <v>1.0402732116261266</v>
          </cell>
          <cell r="K93">
            <v>3.8849278896495942</v>
          </cell>
          <cell r="L93">
            <v>5.1357722030500019</v>
          </cell>
          <cell r="M93">
            <v>19.039422898581272</v>
          </cell>
          <cell r="N93">
            <v>3.7229442371109704</v>
          </cell>
          <cell r="O93">
            <v>119.55024593207095</v>
          </cell>
          <cell r="P93">
            <v>48.837810254171075</v>
          </cell>
          <cell r="Q93">
            <v>6.7501878744631112</v>
          </cell>
          <cell r="R93">
            <v>2.8459080044678919</v>
          </cell>
          <cell r="S93">
            <v>144.62045278775381</v>
          </cell>
          <cell r="T93">
            <v>830.78552534698292</v>
          </cell>
          <cell r="U93">
            <v>40.072101203771453</v>
          </cell>
          <cell r="V93">
            <v>778.73268450544072</v>
          </cell>
          <cell r="W93">
            <v>8.2229219048275262</v>
          </cell>
          <cell r="X93">
            <v>8.1327603423140254E-3</v>
          </cell>
          <cell r="Y93">
            <v>97.383720201748829</v>
          </cell>
          <cell r="Z93">
            <v>114.67927746319231</v>
          </cell>
          <cell r="AA93">
            <v>5.5813025446399243</v>
          </cell>
        </row>
        <row r="94">
          <cell r="D94">
            <v>13.119201831761337</v>
          </cell>
          <cell r="E94">
            <v>313.8289661896377</v>
          </cell>
          <cell r="F94">
            <v>97.366374545584904</v>
          </cell>
          <cell r="G94">
            <v>26.988258922446981</v>
          </cell>
          <cell r="H94">
            <v>87.066843964211543</v>
          </cell>
          <cell r="I94">
            <v>42.089667830303668</v>
          </cell>
          <cell r="J94">
            <v>21.714695708323106</v>
          </cell>
          <cell r="K94">
            <v>45.527591378568289</v>
          </cell>
          <cell r="L94">
            <v>53.804525315336519</v>
          </cell>
          <cell r="M94">
            <v>57.322445490581408</v>
          </cell>
          <cell r="N94">
            <v>23.425251721256828</v>
          </cell>
          <cell r="O94">
            <v>955.05328110610469</v>
          </cell>
          <cell r="P94">
            <v>340.22493816470825</v>
          </cell>
          <cell r="Q94">
            <v>23.328583592123117</v>
          </cell>
          <cell r="R94">
            <v>28.205809175970728</v>
          </cell>
          <cell r="S94">
            <v>431.52814960879527</v>
          </cell>
          <cell r="T94">
            <v>191.20130793983702</v>
          </cell>
          <cell r="U94">
            <v>4558.9545224620506</v>
          </cell>
          <cell r="V94">
            <v>8722.9760645013739</v>
          </cell>
          <cell r="W94">
            <v>509.33233147573338</v>
          </cell>
          <cell r="X94">
            <v>6.5082542230969515E-2</v>
          </cell>
          <cell r="Y94">
            <v>131.08980929444897</v>
          </cell>
          <cell r="Z94">
            <v>103.00192197601274</v>
          </cell>
          <cell r="AA94">
            <v>9.5250918966071225</v>
          </cell>
        </row>
        <row r="95">
          <cell r="D95">
            <v>12612.298262511693</v>
          </cell>
          <cell r="E95">
            <v>53839.819735231984</v>
          </cell>
          <cell r="F95">
            <v>32448.170877725228</v>
          </cell>
          <cell r="G95">
            <v>3537.0238784168669</v>
          </cell>
          <cell r="H95">
            <v>9748.9233800314905</v>
          </cell>
          <cell r="I95">
            <v>8846.6161381883867</v>
          </cell>
          <cell r="J95">
            <v>2306.679341034222</v>
          </cell>
          <cell r="K95">
            <v>6390.553906214308</v>
          </cell>
          <cell r="L95">
            <v>9590.9901593679842</v>
          </cell>
          <cell r="M95">
            <v>10077.559984169895</v>
          </cell>
          <cell r="N95">
            <v>4590.1078953582373</v>
          </cell>
          <cell r="O95">
            <v>203575.03113549095</v>
          </cell>
          <cell r="P95">
            <v>102301.07714691393</v>
          </cell>
          <cell r="Q95">
            <v>8013.6786308633391</v>
          </cell>
          <cell r="R95">
            <v>7189.2803305096249</v>
          </cell>
          <cell r="S95">
            <v>34022.93421351818</v>
          </cell>
          <cell r="T95">
            <v>12005.527993139096</v>
          </cell>
          <cell r="U95">
            <v>11801.687365379312</v>
          </cell>
          <cell r="V95">
            <v>1303148.0489818482</v>
          </cell>
          <cell r="W95">
            <v>104939.99413608912</v>
          </cell>
          <cell r="X95">
            <v>33.226997479914189</v>
          </cell>
          <cell r="Y95">
            <v>6985.3079929304668</v>
          </cell>
          <cell r="Z95">
            <v>13206.53468800816</v>
          </cell>
          <cell r="AA95">
            <v>2374.8763303586211</v>
          </cell>
        </row>
        <row r="96">
          <cell r="D96">
            <v>34.499441841256107</v>
          </cell>
          <cell r="E96">
            <v>196.15747900556198</v>
          </cell>
          <cell r="F96">
            <v>57.494865022703479</v>
          </cell>
          <cell r="G96">
            <v>69.36761281895447</v>
          </cell>
          <cell r="H96">
            <v>16.060229050302784</v>
          </cell>
          <cell r="I96">
            <v>22.908699073794956</v>
          </cell>
          <cell r="J96">
            <v>51.550697514883268</v>
          </cell>
          <cell r="K96">
            <v>35.118452997197863</v>
          </cell>
          <cell r="L96">
            <v>44.143810019297547</v>
          </cell>
          <cell r="M96">
            <v>36.531970669536783</v>
          </cell>
          <cell r="N96">
            <v>37.558107472848576</v>
          </cell>
          <cell r="O96">
            <v>1628.8502358056332</v>
          </cell>
          <cell r="P96">
            <v>263.69863291373241</v>
          </cell>
          <cell r="Q96">
            <v>16.852119190127905</v>
          </cell>
          <cell r="R96">
            <v>60.214002310813754</v>
          </cell>
          <cell r="S96">
            <v>220.86839757506684</v>
          </cell>
          <cell r="T96">
            <v>113.51792964249756</v>
          </cell>
          <cell r="U96">
            <v>29.261256511876695</v>
          </cell>
          <cell r="V96">
            <v>4956.3273740833647</v>
          </cell>
          <cell r="W96">
            <v>0</v>
          </cell>
          <cell r="X96">
            <v>0.11099435967658917</v>
          </cell>
          <cell r="Y96">
            <v>68.514767208130763</v>
          </cell>
          <cell r="Z96">
            <v>6.1077396401321797</v>
          </cell>
          <cell r="AA96">
            <v>17.756420974807099</v>
          </cell>
        </row>
        <row r="97">
          <cell r="D97">
            <v>0</v>
          </cell>
          <cell r="E97">
            <v>3.7092001487370907</v>
          </cell>
          <cell r="F97">
            <v>0.34897109259150721</v>
          </cell>
          <cell r="G97">
            <v>0.16249348758725493</v>
          </cell>
          <cell r="H97">
            <v>3.8439649322793454</v>
          </cell>
          <cell r="I97">
            <v>12.978165414802206</v>
          </cell>
          <cell r="J97">
            <v>16.868646960183433</v>
          </cell>
          <cell r="K97">
            <v>6.6165022303814363</v>
          </cell>
          <cell r="L97">
            <v>0</v>
          </cell>
          <cell r="M97">
            <v>776.12515234956447</v>
          </cell>
          <cell r="N97">
            <v>1.5651919595770767</v>
          </cell>
          <cell r="O97">
            <v>803.94324005329941</v>
          </cell>
          <cell r="P97">
            <v>2.0548510624806093</v>
          </cell>
          <cell r="Q97">
            <v>0</v>
          </cell>
          <cell r="R97">
            <v>0.86515799333360865</v>
          </cell>
          <cell r="S97">
            <v>0</v>
          </cell>
          <cell r="T97">
            <v>4.3592829561873297E-3</v>
          </cell>
          <cell r="U97">
            <v>4.0796145092066114E-3</v>
          </cell>
          <cell r="V97">
            <v>82.862135321325511</v>
          </cell>
          <cell r="W97">
            <v>183.77918351318033</v>
          </cell>
          <cell r="X97">
            <v>5.7647269368888692</v>
          </cell>
          <cell r="Y97">
            <v>0</v>
          </cell>
          <cell r="Z97">
            <v>852.60273488231951</v>
          </cell>
          <cell r="AA97">
            <v>77.240345278172398</v>
          </cell>
        </row>
        <row r="98">
          <cell r="D98">
            <v>8216.8956667958155</v>
          </cell>
          <cell r="E98">
            <v>3036.7549447859737</v>
          </cell>
          <cell r="F98">
            <v>826.04143939247922</v>
          </cell>
          <cell r="G98">
            <v>181.34591737641378</v>
          </cell>
          <cell r="H98">
            <v>997.666024736248</v>
          </cell>
          <cell r="I98">
            <v>344.92582656023745</v>
          </cell>
          <cell r="J98">
            <v>243.02202098210631</v>
          </cell>
          <cell r="K98">
            <v>14952.009418943859</v>
          </cell>
          <cell r="L98">
            <v>309.15306168368011</v>
          </cell>
          <cell r="M98">
            <v>1316.8131695198963</v>
          </cell>
          <cell r="N98">
            <v>11.00354206894302</v>
          </cell>
          <cell r="O98">
            <v>6506.7452005098567</v>
          </cell>
          <cell r="P98">
            <v>10851.867224875466</v>
          </cell>
          <cell r="Q98">
            <v>338.78335863272872</v>
          </cell>
          <cell r="R98">
            <v>3195.9105130414059</v>
          </cell>
          <cell r="S98">
            <v>14730.863992680082</v>
          </cell>
          <cell r="T98">
            <v>2967.7342604494565</v>
          </cell>
          <cell r="U98">
            <v>5948.9344712948359</v>
          </cell>
          <cell r="V98">
            <v>35710.754654599856</v>
          </cell>
          <cell r="W98">
            <v>2993.4911122310382</v>
          </cell>
          <cell r="X98">
            <v>0.38234359076098939</v>
          </cell>
          <cell r="Y98">
            <v>62426.503181147105</v>
          </cell>
          <cell r="Z98">
            <v>294.20337656384675</v>
          </cell>
          <cell r="AA98">
            <v>11252.328527277887</v>
          </cell>
        </row>
        <row r="99">
          <cell r="D99">
            <v>1512.8945147506743</v>
          </cell>
          <cell r="E99">
            <v>2751.7011855598157</v>
          </cell>
          <cell r="F99">
            <v>621.49267288835927</v>
          </cell>
          <cell r="G99">
            <v>342.37453248774682</v>
          </cell>
          <cell r="H99">
            <v>533.13063501688669</v>
          </cell>
          <cell r="I99">
            <v>1017.1632597037042</v>
          </cell>
          <cell r="J99">
            <v>579.64114143251174</v>
          </cell>
          <cell r="K99">
            <v>742.70667981855865</v>
          </cell>
          <cell r="L99">
            <v>591.63689303719377</v>
          </cell>
          <cell r="M99">
            <v>1022.3700346737194</v>
          </cell>
          <cell r="N99">
            <v>373.65019542277935</v>
          </cell>
          <cell r="O99">
            <v>5092.5022282665032</v>
          </cell>
          <cell r="P99">
            <v>1533.2252330714223</v>
          </cell>
          <cell r="Q99">
            <v>968.78880064543591</v>
          </cell>
          <cell r="R99">
            <v>303.82777668700572</v>
          </cell>
          <cell r="S99">
            <v>154.39216291192591</v>
          </cell>
          <cell r="T99">
            <v>24.496189779554822</v>
          </cell>
          <cell r="U99">
            <v>30.18497709611847</v>
          </cell>
          <cell r="V99">
            <v>14238.103644470692</v>
          </cell>
          <cell r="W99">
            <v>5187.5904476277974</v>
          </cell>
          <cell r="X99">
            <v>2.3453053292443768</v>
          </cell>
          <cell r="Y99">
            <v>255.95222941201348</v>
          </cell>
          <cell r="Z99">
            <v>17759.227887120214</v>
          </cell>
          <cell r="AA99">
            <v>112.57992266453337</v>
          </cell>
        </row>
        <row r="100">
          <cell r="D100">
            <v>365.80276339712583</v>
          </cell>
          <cell r="E100">
            <v>2257.4937141524165</v>
          </cell>
          <cell r="F100">
            <v>345.58987543199402</v>
          </cell>
          <cell r="G100">
            <v>385.7305017210598</v>
          </cell>
          <cell r="H100">
            <v>570.20855754887282</v>
          </cell>
          <cell r="I100">
            <v>744.09084550644138</v>
          </cell>
          <cell r="J100">
            <v>1009.6686582556466</v>
          </cell>
          <cell r="K100">
            <v>1718.2931373491069</v>
          </cell>
          <cell r="L100">
            <v>126.63417342881846</v>
          </cell>
          <cell r="M100">
            <v>845.09234164127861</v>
          </cell>
          <cell r="N100">
            <v>161.46516659500443</v>
          </cell>
          <cell r="O100">
            <v>3191.2692966342897</v>
          </cell>
          <cell r="P100">
            <v>152.37356485223904</v>
          </cell>
          <cell r="Q100">
            <v>123.77171771501328</v>
          </cell>
          <cell r="R100">
            <v>140.96876619683658</v>
          </cell>
          <cell r="S100">
            <v>125.31624083427987</v>
          </cell>
          <cell r="T100">
            <v>8.042948017804477</v>
          </cell>
          <cell r="U100">
            <v>4.8367663531803471</v>
          </cell>
          <cell r="V100">
            <v>7096.9156942450682</v>
          </cell>
          <cell r="W100">
            <v>3346.4407108634764</v>
          </cell>
          <cell r="X100">
            <v>0.15939847859597656</v>
          </cell>
          <cell r="Y100">
            <v>12117.450665158291</v>
          </cell>
          <cell r="Z100">
            <v>2086.1747185378304</v>
          </cell>
          <cell r="AA100">
            <v>10600.979256428684</v>
          </cell>
        </row>
        <row r="102">
          <cell r="D102">
            <v>12395.429143687134</v>
          </cell>
          <cell r="E102">
            <v>27237.552729479914</v>
          </cell>
          <cell r="F102">
            <v>14204.575150488979</v>
          </cell>
          <cell r="G102">
            <v>2149.359157966097</v>
          </cell>
          <cell r="H102">
            <v>4680.1649291356871</v>
          </cell>
          <cell r="I102">
            <v>4274.9421528054718</v>
          </cell>
          <cell r="J102">
            <v>1151.3088990191359</v>
          </cell>
          <cell r="K102">
            <v>2292.8591006237439</v>
          </cell>
          <cell r="L102">
            <v>7130.3591897667438</v>
          </cell>
          <cell r="M102">
            <v>2915.7226420216671</v>
          </cell>
          <cell r="N102">
            <v>1161.9505381799763</v>
          </cell>
          <cell r="O102">
            <v>128006.40514450042</v>
          </cell>
          <cell r="P102">
            <v>75465.861170500677</v>
          </cell>
          <cell r="Q102">
            <v>7807.7049028084675</v>
          </cell>
          <cell r="R102">
            <v>10247.705144925028</v>
          </cell>
          <cell r="S102">
            <v>19133.575882323345</v>
          </cell>
          <cell r="T102">
            <v>3390.3854851223764</v>
          </cell>
          <cell r="U102">
            <v>8263.6028582047893</v>
          </cell>
          <cell r="V102">
            <v>751846.73242632009</v>
          </cell>
          <cell r="W102">
            <v>393082.57465060137</v>
          </cell>
          <cell r="X102">
            <v>17.728423773670592</v>
          </cell>
          <cell r="Y102">
            <v>979.27044196723887</v>
          </cell>
          <cell r="Z102">
            <v>7795.9798667413306</v>
          </cell>
          <cell r="AA102">
            <v>1904.2354680252045</v>
          </cell>
        </row>
        <row r="103">
          <cell r="D103">
            <v>18295.178114037306</v>
          </cell>
          <cell r="E103">
            <v>1939.903748807237</v>
          </cell>
          <cell r="F103">
            <v>1238.5120254747089</v>
          </cell>
          <cell r="G103">
            <v>1066.6114095697385</v>
          </cell>
          <cell r="H103">
            <v>1100.30878477999</v>
          </cell>
          <cell r="I103">
            <v>1097.2530463566118</v>
          </cell>
          <cell r="J103">
            <v>1035.0052150593701</v>
          </cell>
          <cell r="K103">
            <v>1127.2587573628318</v>
          </cell>
          <cell r="L103">
            <v>1084.3956481963435</v>
          </cell>
          <cell r="M103">
            <v>942.89570696118346</v>
          </cell>
          <cell r="N103">
            <v>909.55935628669329</v>
          </cell>
          <cell r="O103">
            <v>1206.879813531245</v>
          </cell>
          <cell r="P103">
            <v>16225.852549464757</v>
          </cell>
          <cell r="Q103">
            <v>0</v>
          </cell>
          <cell r="R103">
            <v>1.3089011006469837</v>
          </cell>
          <cell r="S103">
            <v>0</v>
          </cell>
          <cell r="T103">
            <v>6.5951771853826309E-3</v>
          </cell>
          <cell r="U103">
            <v>6.1720656370990541E-3</v>
          </cell>
          <cell r="V103">
            <v>180182.53115924739</v>
          </cell>
          <cell r="W103">
            <v>8895.0932906792732</v>
          </cell>
          <cell r="X103">
            <v>8.2281144285045113E-2</v>
          </cell>
          <cell r="Y103">
            <v>35.300356815381789</v>
          </cell>
          <cell r="Z103">
            <v>4.4433119796988135E-3</v>
          </cell>
          <cell r="AA103">
            <v>204.7493314646299</v>
          </cell>
        </row>
        <row r="104">
          <cell r="D104">
            <v>9475.6376124281142</v>
          </cell>
          <cell r="E104">
            <v>17144.484305855854</v>
          </cell>
          <cell r="F104">
            <v>9149.8259571009221</v>
          </cell>
          <cell r="G104">
            <v>1619.4883146172983</v>
          </cell>
          <cell r="H104">
            <v>3378.3245019961414</v>
          </cell>
          <cell r="I104">
            <v>3013.9783022915035</v>
          </cell>
          <cell r="J104">
            <v>1164.0131188077282</v>
          </cell>
          <cell r="K104">
            <v>1933.271337009046</v>
          </cell>
          <cell r="L104">
            <v>4678.991834011108</v>
          </cell>
          <cell r="M104">
            <v>2157.4534011938335</v>
          </cell>
          <cell r="N104">
            <v>1021.7958723691727</v>
          </cell>
          <cell r="O104">
            <v>83262.185522558691</v>
          </cell>
          <cell r="P104">
            <v>62226.528025592554</v>
          </cell>
          <cell r="Q104">
            <v>5040.9239518313989</v>
          </cell>
          <cell r="R104">
            <v>6765.5191293528242</v>
          </cell>
          <cell r="S104">
            <v>11017.936017753782</v>
          </cell>
          <cell r="T104">
            <v>1693.9155465817792</v>
          </cell>
          <cell r="U104">
            <v>5318.3880928141589</v>
          </cell>
          <cell r="V104">
            <v>502454.80946358247</v>
          </cell>
          <cell r="W104">
            <v>180849.79096097511</v>
          </cell>
          <cell r="X104">
            <v>11.08130906986764</v>
          </cell>
          <cell r="Y104">
            <v>802.41664644238142</v>
          </cell>
          <cell r="Z104">
            <v>6046.7590749301598</v>
          </cell>
          <cell r="AA104">
            <v>1475.4357262589429</v>
          </cell>
        </row>
        <row r="105">
          <cell r="D105">
            <v>-15193.27818125548</v>
          </cell>
          <cell r="E105">
            <v>-2170.5575859837058</v>
          </cell>
          <cell r="F105">
            <v>-309.47000758152814</v>
          </cell>
          <cell r="G105">
            <v>-38.572374905152529</v>
          </cell>
          <cell r="H105">
            <v>-68.322355250709421</v>
          </cell>
          <cell r="I105">
            <v>-51.666641214005885</v>
          </cell>
          <cell r="J105">
            <v>-32.429256180822108</v>
          </cell>
          <cell r="K105">
            <v>-62.704862668081937</v>
          </cell>
          <cell r="L105">
            <v>-95.968131091074042</v>
          </cell>
          <cell r="M105">
            <v>-55.413935881370499</v>
          </cell>
          <cell r="N105">
            <v>-24.977167138831746</v>
          </cell>
          <cell r="O105">
            <v>-3684.2789216487972</v>
          </cell>
          <cell r="P105">
            <v>-1166.2086191709034</v>
          </cell>
          <cell r="Q105">
            <v>-3110.9696553457229</v>
          </cell>
          <cell r="R105">
            <v>-4655.4214510975444</v>
          </cell>
          <cell r="S105">
            <v>-274.62860801130898</v>
          </cell>
          <cell r="T105">
            <v>-35.24166777172843</v>
          </cell>
          <cell r="U105">
            <v>-186.98398572661208</v>
          </cell>
          <cell r="V105">
            <v>-24105.068649532674</v>
          </cell>
          <cell r="W105">
            <v>-7866.9493190314033</v>
          </cell>
          <cell r="X105">
            <v>-0.25101994146174139</v>
          </cell>
          <cell r="Y105">
            <v>-99.128348439687173</v>
          </cell>
          <cell r="Z105">
            <v>-76.012430594737623</v>
          </cell>
          <cell r="AA105">
            <v>-204.89831138531488</v>
          </cell>
        </row>
        <row r="106">
          <cell r="D106">
            <v>3052.7292350090447</v>
          </cell>
          <cell r="E106">
            <v>5807.6950453676272</v>
          </cell>
          <cell r="F106">
            <v>2715.2734379824701</v>
          </cell>
          <cell r="G106">
            <v>437.70366041585669</v>
          </cell>
          <cell r="H106">
            <v>1178.4600989826181</v>
          </cell>
          <cell r="I106">
            <v>1018.0940613121812</v>
          </cell>
          <cell r="J106">
            <v>319.36267758489385</v>
          </cell>
          <cell r="K106">
            <v>1129.6581533190222</v>
          </cell>
          <cell r="L106">
            <v>1322.9892357202991</v>
          </cell>
          <cell r="M106">
            <v>834.39692805168659</v>
          </cell>
          <cell r="N106">
            <v>358.69466311274198</v>
          </cell>
          <cell r="O106">
            <v>18975.611417535623</v>
          </cell>
          <cell r="P106">
            <v>7486.0079190827455</v>
          </cell>
          <cell r="Q106">
            <v>1083.6873192589194</v>
          </cell>
          <cell r="R106">
            <v>1586.002168973642</v>
          </cell>
          <cell r="S106">
            <v>2495.7060473171305</v>
          </cell>
          <cell r="T106">
            <v>386.48894362453018</v>
          </cell>
          <cell r="U106">
            <v>713.6411690135559</v>
          </cell>
          <cell r="V106">
            <v>115386.05090604589</v>
          </cell>
          <cell r="W106">
            <v>17847.965875075704</v>
          </cell>
          <cell r="X106">
            <v>2.039882563124034</v>
          </cell>
          <cell r="Y106">
            <v>872.24631870334383</v>
          </cell>
          <cell r="Z106">
            <v>3679.8292298765455</v>
          </cell>
          <cell r="AA106">
            <v>509.65489242719076</v>
          </cell>
        </row>
        <row r="109">
          <cell r="D109">
            <v>14467.354995228694</v>
          </cell>
          <cell r="E109">
            <v>10131.256946979711</v>
          </cell>
          <cell r="F109">
            <v>7055.4699252983801</v>
          </cell>
          <cell r="G109">
            <v>685.38648262501135</v>
          </cell>
          <cell r="H109">
            <v>2173.5409533098127</v>
          </cell>
          <cell r="I109">
            <v>1394.7888641709849</v>
          </cell>
          <cell r="J109">
            <v>472.32887878586058</v>
          </cell>
          <cell r="K109">
            <v>2140.6393238997121</v>
          </cell>
          <cell r="L109">
            <v>1789.143333</v>
          </cell>
          <cell r="M109">
            <v>1795.2547916078938</v>
          </cell>
          <cell r="N109">
            <v>817.05292364971888</v>
          </cell>
          <cell r="O109">
            <v>27742.17653618077</v>
          </cell>
          <cell r="P109">
            <v>9452.2376904684261</v>
          </cell>
          <cell r="Q109">
            <v>1899.3665626610643</v>
          </cell>
          <cell r="R109">
            <v>3393.450798333552</v>
          </cell>
          <cell r="S109">
            <v>10442.21581</v>
          </cell>
          <cell r="T109">
            <v>2669.8062183103452</v>
          </cell>
          <cell r="U109">
            <v>4588.9525405544455</v>
          </cell>
          <cell r="V109">
            <v>300431.08987863408</v>
          </cell>
          <cell r="W109">
            <v>92955.628502012725</v>
          </cell>
          <cell r="X109">
            <v>2.7224464106371489</v>
          </cell>
          <cell r="Y109">
            <v>701.92121682281424</v>
          </cell>
          <cell r="Z109">
            <v>5865.0078691778308</v>
          </cell>
          <cell r="AA109">
            <v>1594.9323205698661</v>
          </cell>
        </row>
        <row r="112">
          <cell r="D112">
            <v>706.46929055680471</v>
          </cell>
          <cell r="E112">
            <v>588.11617212070757</v>
          </cell>
          <cell r="F112">
            <v>222.28974187102804</v>
          </cell>
          <cell r="G112">
            <v>43.06245091619229</v>
          </cell>
          <cell r="H112">
            <v>84.833236893283853</v>
          </cell>
          <cell r="I112">
            <v>76.926594200238853</v>
          </cell>
          <cell r="J112">
            <v>21.973303575775116</v>
          </cell>
          <cell r="K112">
            <v>30.260673879187308</v>
          </cell>
          <cell r="L112">
            <v>142.79028270000001</v>
          </cell>
          <cell r="M112">
            <v>45.881966215426644</v>
          </cell>
          <cell r="N112">
            <v>23.439995436967187</v>
          </cell>
          <cell r="O112">
            <v>1944.2635926047005</v>
          </cell>
          <cell r="P112">
            <v>1823.2313741909829</v>
          </cell>
          <cell r="Q112">
            <v>106.90626889701304</v>
          </cell>
          <cell r="R112">
            <v>171.91083415784786</v>
          </cell>
          <cell r="S112">
            <v>352.0607182</v>
          </cell>
          <cell r="T112">
            <v>51.100925937496285</v>
          </cell>
          <cell r="U112">
            <v>82.093026340133449</v>
          </cell>
          <cell r="V112">
            <v>13527.279126991678</v>
          </cell>
          <cell r="W112">
            <v>5953.9368767309406</v>
          </cell>
          <cell r="X112">
            <v>0.3052196638005179</v>
          </cell>
          <cell r="Y112">
            <v>16.943738199995678</v>
          </cell>
          <cell r="Z112">
            <v>80.28954648609114</v>
          </cell>
          <cell r="AA112">
            <v>26.465364877907369</v>
          </cell>
        </row>
      </sheetData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E"/>
      <sheetName val="AMS"/>
      <sheetName val="AMS ss TCO"/>
      <sheetName val="AMS ss VE"/>
      <sheetName val="AMS ss residentiel"/>
    </sheetNames>
    <sheetDataSet>
      <sheetData sheetId="0">
        <row r="3">
          <cell r="G3">
            <v>912854.60990000004</v>
          </cell>
          <cell r="V3">
            <v>582967.82209999999</v>
          </cell>
          <cell r="AA3">
            <v>502682.77340000001</v>
          </cell>
          <cell r="AF3">
            <v>452460.1189</v>
          </cell>
        </row>
        <row r="4">
          <cell r="G4">
            <v>110961412.5</v>
          </cell>
          <cell r="V4">
            <v>84692240.030000001</v>
          </cell>
          <cell r="AA4">
            <v>80578868.340000004</v>
          </cell>
          <cell r="AF4">
            <v>75868924.730000004</v>
          </cell>
        </row>
        <row r="5">
          <cell r="G5">
            <v>34859840.57</v>
          </cell>
          <cell r="V5">
            <v>20841125.129999999</v>
          </cell>
          <cell r="AA5">
            <v>17927852.329999998</v>
          </cell>
          <cell r="AF5">
            <v>16223804.92</v>
          </cell>
        </row>
        <row r="29">
          <cell r="G29">
            <v>0</v>
          </cell>
          <cell r="V29">
            <v>0</v>
          </cell>
          <cell r="AA29">
            <v>0</v>
          </cell>
          <cell r="AF29">
            <v>0</v>
          </cell>
        </row>
        <row r="30">
          <cell r="G30">
            <v>0</v>
          </cell>
          <cell r="V30">
            <v>0</v>
          </cell>
          <cell r="AA30">
            <v>0</v>
          </cell>
          <cell r="AF30">
            <v>0</v>
          </cell>
        </row>
        <row r="31">
          <cell r="G31">
            <v>0</v>
          </cell>
          <cell r="V31">
            <v>0</v>
          </cell>
          <cell r="AA31">
            <v>0</v>
          </cell>
          <cell r="AF31">
            <v>0</v>
          </cell>
        </row>
        <row r="32">
          <cell r="G32">
            <v>0</v>
          </cell>
          <cell r="V32">
            <v>0</v>
          </cell>
          <cell r="AA32">
            <v>0</v>
          </cell>
          <cell r="AF32">
            <v>0</v>
          </cell>
        </row>
        <row r="33">
          <cell r="G33">
            <v>581452.69319999998</v>
          </cell>
          <cell r="V33">
            <v>548845.17260000005</v>
          </cell>
          <cell r="AA33">
            <v>530406.41630000004</v>
          </cell>
          <cell r="AF33">
            <v>533244.57070000004</v>
          </cell>
        </row>
        <row r="34">
          <cell r="G34">
            <v>411513.58429999999</v>
          </cell>
          <cell r="V34">
            <v>304771.03009999997</v>
          </cell>
          <cell r="AA34">
            <v>299574.6102</v>
          </cell>
          <cell r="AF34">
            <v>308579.75919999997</v>
          </cell>
        </row>
        <row r="35">
          <cell r="G35">
            <v>1249991.8729999999</v>
          </cell>
          <cell r="V35">
            <v>935613.67169999995</v>
          </cell>
          <cell r="AA35">
            <v>910770.14190000005</v>
          </cell>
          <cell r="AF35">
            <v>933090.81409999996</v>
          </cell>
        </row>
        <row r="36">
          <cell r="G36">
            <v>205222.6801</v>
          </cell>
          <cell r="V36">
            <v>169148.17360000001</v>
          </cell>
          <cell r="AA36">
            <v>163523.2433</v>
          </cell>
          <cell r="AF36">
            <v>164361.42819999999</v>
          </cell>
        </row>
        <row r="37">
          <cell r="G37">
            <v>0</v>
          </cell>
          <cell r="V37">
            <v>0</v>
          </cell>
          <cell r="AA37">
            <v>0</v>
          </cell>
          <cell r="AF37">
            <v>0</v>
          </cell>
        </row>
        <row r="38">
          <cell r="G38">
            <v>16475712.390000001</v>
          </cell>
          <cell r="V38">
            <v>14864315.5</v>
          </cell>
          <cell r="AA38">
            <v>15020612.939999999</v>
          </cell>
          <cell r="AF38">
            <v>15861470.369999999</v>
          </cell>
        </row>
        <row r="39">
          <cell r="G39">
            <v>0</v>
          </cell>
          <cell r="V39">
            <v>0</v>
          </cell>
          <cell r="AA39">
            <v>0</v>
          </cell>
          <cell r="AF39">
            <v>0</v>
          </cell>
        </row>
        <row r="40">
          <cell r="G40">
            <v>1642289.469</v>
          </cell>
          <cell r="V40">
            <v>1135290.3289999999</v>
          </cell>
          <cell r="AA40">
            <v>1076345.3400000001</v>
          </cell>
          <cell r="AF40">
            <v>1097135.6669999999</v>
          </cell>
        </row>
        <row r="41">
          <cell r="G41">
            <v>0</v>
          </cell>
          <cell r="V41">
            <v>0</v>
          </cell>
          <cell r="AA41">
            <v>0</v>
          </cell>
          <cell r="AF41">
            <v>0</v>
          </cell>
        </row>
        <row r="42">
          <cell r="G42">
            <v>0</v>
          </cell>
          <cell r="V42">
            <v>0</v>
          </cell>
          <cell r="AA42">
            <v>0</v>
          </cell>
          <cell r="AF42">
            <v>0</v>
          </cell>
        </row>
        <row r="43">
          <cell r="G43">
            <v>0</v>
          </cell>
          <cell r="V43">
            <v>0</v>
          </cell>
          <cell r="AA43">
            <v>0</v>
          </cell>
          <cell r="AF43">
            <v>0</v>
          </cell>
        </row>
        <row r="44">
          <cell r="G44">
            <v>0</v>
          </cell>
          <cell r="V44">
            <v>0</v>
          </cell>
          <cell r="AA44">
            <v>0</v>
          </cell>
          <cell r="AF44">
            <v>0</v>
          </cell>
        </row>
        <row r="45">
          <cell r="G45">
            <v>0</v>
          </cell>
          <cell r="V45">
            <v>0</v>
          </cell>
          <cell r="AA45">
            <v>0</v>
          </cell>
          <cell r="AF45">
            <v>0</v>
          </cell>
        </row>
        <row r="46">
          <cell r="G46">
            <v>0</v>
          </cell>
          <cell r="V46">
            <v>0</v>
          </cell>
          <cell r="AA46">
            <v>0</v>
          </cell>
          <cell r="AF46">
            <v>0</v>
          </cell>
        </row>
        <row r="47">
          <cell r="G47">
            <v>0</v>
          </cell>
          <cell r="V47">
            <v>0</v>
          </cell>
          <cell r="AA47">
            <v>0</v>
          </cell>
          <cell r="AF47">
            <v>0</v>
          </cell>
        </row>
        <row r="48">
          <cell r="G48">
            <v>0</v>
          </cell>
          <cell r="V48">
            <v>0</v>
          </cell>
          <cell r="AA48">
            <v>0</v>
          </cell>
          <cell r="AF48">
            <v>0</v>
          </cell>
        </row>
        <row r="49">
          <cell r="G49">
            <v>0</v>
          </cell>
          <cell r="V49">
            <v>0</v>
          </cell>
          <cell r="AA49">
            <v>0</v>
          </cell>
          <cell r="AF49">
            <v>0</v>
          </cell>
        </row>
        <row r="50">
          <cell r="G50">
            <v>0</v>
          </cell>
          <cell r="V50">
            <v>0</v>
          </cell>
          <cell r="AA50">
            <v>0</v>
          </cell>
          <cell r="AF50">
            <v>0</v>
          </cell>
        </row>
        <row r="51">
          <cell r="G51">
            <v>0</v>
          </cell>
          <cell r="V51">
            <v>0</v>
          </cell>
          <cell r="AA51">
            <v>0</v>
          </cell>
          <cell r="AF51">
            <v>0</v>
          </cell>
        </row>
        <row r="52">
          <cell r="G52">
            <v>0</v>
          </cell>
          <cell r="V52">
            <v>0</v>
          </cell>
          <cell r="AA52">
            <v>0</v>
          </cell>
          <cell r="AF52">
            <v>0</v>
          </cell>
        </row>
        <row r="53">
          <cell r="G53">
            <v>0</v>
          </cell>
          <cell r="V53">
            <v>0</v>
          </cell>
          <cell r="AA53">
            <v>0</v>
          </cell>
          <cell r="AF53">
            <v>0</v>
          </cell>
        </row>
        <row r="54">
          <cell r="G54">
            <v>0</v>
          </cell>
          <cell r="V54">
            <v>0</v>
          </cell>
          <cell r="AA54">
            <v>0</v>
          </cell>
          <cell r="AF54">
            <v>0</v>
          </cell>
        </row>
        <row r="55">
          <cell r="G55">
            <v>15815555.869999999</v>
          </cell>
          <cell r="V55">
            <v>7911382.6359999999</v>
          </cell>
          <cell r="AA55">
            <v>7883263.8569999998</v>
          </cell>
          <cell r="AF55">
            <v>8950676.8690000009</v>
          </cell>
        </row>
        <row r="56">
          <cell r="G56">
            <v>0</v>
          </cell>
          <cell r="V56">
            <v>0</v>
          </cell>
          <cell r="AA56">
            <v>0</v>
          </cell>
          <cell r="AF56">
            <v>0</v>
          </cell>
        </row>
        <row r="57">
          <cell r="G57">
            <v>0</v>
          </cell>
          <cell r="V57">
            <v>0</v>
          </cell>
          <cell r="AA57">
            <v>0</v>
          </cell>
          <cell r="AF57">
            <v>0</v>
          </cell>
        </row>
        <row r="58">
          <cell r="G58">
            <v>0</v>
          </cell>
          <cell r="V58">
            <v>0</v>
          </cell>
          <cell r="AA58">
            <v>0</v>
          </cell>
          <cell r="AF58">
            <v>0</v>
          </cell>
        </row>
        <row r="59">
          <cell r="G59">
            <v>0</v>
          </cell>
          <cell r="V59">
            <v>0</v>
          </cell>
          <cell r="AA59">
            <v>0</v>
          </cell>
          <cell r="AF59">
            <v>0</v>
          </cell>
        </row>
        <row r="60">
          <cell r="G60">
            <v>0</v>
          </cell>
          <cell r="V60">
            <v>0</v>
          </cell>
          <cell r="AA60">
            <v>0</v>
          </cell>
          <cell r="AF60">
            <v>0</v>
          </cell>
        </row>
        <row r="61">
          <cell r="G61">
            <v>0</v>
          </cell>
          <cell r="V61">
            <v>0</v>
          </cell>
          <cell r="AA61">
            <v>0</v>
          </cell>
          <cell r="AF61">
            <v>0</v>
          </cell>
        </row>
        <row r="62">
          <cell r="G62">
            <v>0</v>
          </cell>
          <cell r="V62">
            <v>0</v>
          </cell>
          <cell r="AA62">
            <v>0</v>
          </cell>
          <cell r="AF62">
            <v>0</v>
          </cell>
        </row>
        <row r="63">
          <cell r="G63">
            <v>0</v>
          </cell>
          <cell r="V63">
            <v>0</v>
          </cell>
          <cell r="AA63">
            <v>0</v>
          </cell>
          <cell r="AF63">
            <v>0</v>
          </cell>
        </row>
        <row r="64">
          <cell r="G64">
            <v>0</v>
          </cell>
          <cell r="V64">
            <v>0</v>
          </cell>
          <cell r="AA64">
            <v>0</v>
          </cell>
          <cell r="AF64">
            <v>0</v>
          </cell>
        </row>
        <row r="65">
          <cell r="G65">
            <v>0</v>
          </cell>
          <cell r="V65">
            <v>0</v>
          </cell>
          <cell r="AA65">
            <v>0</v>
          </cell>
          <cell r="AF65">
            <v>0</v>
          </cell>
        </row>
        <row r="68">
          <cell r="G68">
            <v>6762049.6600000001</v>
          </cell>
          <cell r="V68">
            <v>6183144.9840000002</v>
          </cell>
          <cell r="AA68">
            <v>6299321.1780000003</v>
          </cell>
          <cell r="AF68">
            <v>6619050.1679999996</v>
          </cell>
        </row>
        <row r="69">
          <cell r="G69">
            <v>6384427.5329999998</v>
          </cell>
          <cell r="V69">
            <v>4806758.0080000004</v>
          </cell>
          <cell r="AA69">
            <v>4744119.9479999999</v>
          </cell>
          <cell r="AF69">
            <v>4901785.4179999996</v>
          </cell>
        </row>
        <row r="70">
          <cell r="G70">
            <v>399606.9154</v>
          </cell>
          <cell r="V70">
            <v>308461.76169999997</v>
          </cell>
          <cell r="AA70">
            <v>309769.33270000003</v>
          </cell>
          <cell r="AF70">
            <v>317067.60489999998</v>
          </cell>
        </row>
        <row r="71">
          <cell r="G71">
            <v>4061659.645</v>
          </cell>
          <cell r="V71">
            <v>4272655.0580000002</v>
          </cell>
          <cell r="AA71">
            <v>4264343.4550000001</v>
          </cell>
          <cell r="AF71">
            <v>4321599.7779999999</v>
          </cell>
        </row>
        <row r="72">
          <cell r="G72">
            <v>14130199.65</v>
          </cell>
          <cell r="V72">
            <v>14548882.32</v>
          </cell>
          <cell r="AA72">
            <v>14313735</v>
          </cell>
          <cell r="AF72">
            <v>14239968.83</v>
          </cell>
        </row>
        <row r="73">
          <cell r="G73">
            <v>11047296.720000001</v>
          </cell>
          <cell r="V73">
            <v>8834781.3220000006</v>
          </cell>
          <cell r="AA73">
            <v>8808980.7479999997</v>
          </cell>
          <cell r="AF73">
            <v>8924412.6579999998</v>
          </cell>
        </row>
        <row r="74">
          <cell r="G74">
            <v>3023551.37</v>
          </cell>
          <cell r="V74">
            <v>2547197.3080000002</v>
          </cell>
          <cell r="AA74">
            <v>2526785.0410000002</v>
          </cell>
          <cell r="AF74">
            <v>2555441.415</v>
          </cell>
        </row>
        <row r="75">
          <cell r="G75">
            <v>6313867.3629999999</v>
          </cell>
          <cell r="V75">
            <v>5975528.9809999997</v>
          </cell>
          <cell r="AA75">
            <v>6190466.1610000003</v>
          </cell>
          <cell r="AF75">
            <v>6528033.9749999996</v>
          </cell>
        </row>
        <row r="76">
          <cell r="G76">
            <v>281031.23479999998</v>
          </cell>
          <cell r="V76">
            <v>254072.64319999999</v>
          </cell>
          <cell r="AA76">
            <v>256744.0551</v>
          </cell>
          <cell r="AF76">
            <v>263688.84409999999</v>
          </cell>
        </row>
        <row r="77">
          <cell r="G77">
            <v>0</v>
          </cell>
          <cell r="V77">
            <v>0</v>
          </cell>
          <cell r="AA77">
            <v>0</v>
          </cell>
          <cell r="AF77">
            <v>0</v>
          </cell>
        </row>
        <row r="78">
          <cell r="G78">
            <v>0</v>
          </cell>
          <cell r="V78">
            <v>0</v>
          </cell>
          <cell r="AA78">
            <v>0</v>
          </cell>
          <cell r="AF78">
            <v>0</v>
          </cell>
        </row>
        <row r="79">
          <cell r="G79">
            <v>7498449.4850000003</v>
          </cell>
          <cell r="V79">
            <v>6263319.0360000003</v>
          </cell>
          <cell r="AA79">
            <v>6130417.3130000001</v>
          </cell>
          <cell r="AF79">
            <v>6208507.9570000004</v>
          </cell>
        </row>
        <row r="80">
          <cell r="G80">
            <v>3.3341230070000001</v>
          </cell>
          <cell r="V80">
            <v>4.1145311529999997</v>
          </cell>
          <cell r="AA80">
            <v>4.269198888</v>
          </cell>
          <cell r="AF80">
            <v>4.4617387920000002</v>
          </cell>
        </row>
        <row r="81">
          <cell r="G81">
            <v>591418.71160000004</v>
          </cell>
          <cell r="V81">
            <v>559049.98210000002</v>
          </cell>
          <cell r="AA81">
            <v>574129.02209999994</v>
          </cell>
          <cell r="AF81">
            <v>607646.74419999996</v>
          </cell>
        </row>
        <row r="82">
          <cell r="G82">
            <v>3344045.9610000001</v>
          </cell>
          <cell r="V82">
            <v>3052461.7480000001</v>
          </cell>
          <cell r="AA82">
            <v>3169805.6209999998</v>
          </cell>
          <cell r="AF82">
            <v>3166494.8470000001</v>
          </cell>
        </row>
        <row r="83">
          <cell r="G83">
            <v>34861439.880000003</v>
          </cell>
          <cell r="V83">
            <v>29490880.640000001</v>
          </cell>
          <cell r="AA83">
            <v>30019392.09</v>
          </cell>
          <cell r="AF83">
            <v>30787403.949999999</v>
          </cell>
        </row>
        <row r="84">
          <cell r="G84">
            <v>10905123.310000001</v>
          </cell>
          <cell r="V84">
            <v>10489873.43</v>
          </cell>
          <cell r="AA84">
            <v>10384440.380000001</v>
          </cell>
          <cell r="AF84">
            <v>10534979.82</v>
          </cell>
        </row>
        <row r="85">
          <cell r="G85">
            <v>7709755.9299999997</v>
          </cell>
          <cell r="V85">
            <v>8770309.1579999998</v>
          </cell>
          <cell r="AA85">
            <v>9385788.9079999998</v>
          </cell>
          <cell r="AF85">
            <v>9733973.6309999898</v>
          </cell>
        </row>
        <row r="86">
          <cell r="G86">
            <v>12423458.74</v>
          </cell>
          <cell r="V86">
            <v>10079573.23</v>
          </cell>
          <cell r="AA86">
            <v>10092397.689999999</v>
          </cell>
          <cell r="AF86">
            <v>10294297.51</v>
          </cell>
        </row>
        <row r="87">
          <cell r="G87">
            <v>1167507.5819999999</v>
          </cell>
          <cell r="V87">
            <v>902656.10730000003</v>
          </cell>
          <cell r="AA87">
            <v>934580.11919999996</v>
          </cell>
          <cell r="AF87">
            <v>965201.22340000002</v>
          </cell>
        </row>
        <row r="88">
          <cell r="G88">
            <v>0</v>
          </cell>
          <cell r="V88">
            <v>0</v>
          </cell>
          <cell r="AA88">
            <v>0</v>
          </cell>
          <cell r="AF88">
            <v>0</v>
          </cell>
        </row>
        <row r="89">
          <cell r="G89">
            <v>16749210.76</v>
          </cell>
          <cell r="V89">
            <v>8183896.7570000002</v>
          </cell>
          <cell r="AA89">
            <v>8526696.6669999994</v>
          </cell>
          <cell r="AF89">
            <v>8556909.8680000007</v>
          </cell>
        </row>
        <row r="90">
          <cell r="G90">
            <v>0</v>
          </cell>
          <cell r="V90">
            <v>0</v>
          </cell>
          <cell r="AA90">
            <v>0</v>
          </cell>
          <cell r="AF90">
            <v>0</v>
          </cell>
        </row>
        <row r="91">
          <cell r="G91">
            <v>0</v>
          </cell>
          <cell r="V91">
            <v>0</v>
          </cell>
          <cell r="AA91">
            <v>0</v>
          </cell>
          <cell r="AF91">
            <v>0</v>
          </cell>
        </row>
        <row r="92">
          <cell r="G92">
            <v>2941553.1809999999</v>
          </cell>
          <cell r="V92">
            <v>1067579.639</v>
          </cell>
          <cell r="AA92">
            <v>1075877.5789999999</v>
          </cell>
          <cell r="AF92">
            <v>1189043.473</v>
          </cell>
        </row>
        <row r="93">
          <cell r="G93">
            <v>0</v>
          </cell>
          <cell r="V93">
            <v>0</v>
          </cell>
          <cell r="AA93">
            <v>0</v>
          </cell>
          <cell r="AF93">
            <v>0</v>
          </cell>
        </row>
        <row r="94">
          <cell r="G94">
            <v>0</v>
          </cell>
          <cell r="V94">
            <v>0</v>
          </cell>
          <cell r="AA94">
            <v>0</v>
          </cell>
          <cell r="AF94">
            <v>0</v>
          </cell>
        </row>
        <row r="95">
          <cell r="G95">
            <v>0</v>
          </cell>
          <cell r="V95">
            <v>0</v>
          </cell>
          <cell r="AA95">
            <v>0</v>
          </cell>
          <cell r="AF95">
            <v>0</v>
          </cell>
        </row>
        <row r="96">
          <cell r="G96">
            <v>0</v>
          </cell>
          <cell r="V96">
            <v>0</v>
          </cell>
          <cell r="AA96">
            <v>0</v>
          </cell>
          <cell r="AF96">
            <v>0</v>
          </cell>
        </row>
        <row r="97">
          <cell r="G97">
            <v>0</v>
          </cell>
          <cell r="V97">
            <v>0</v>
          </cell>
          <cell r="AA97">
            <v>0</v>
          </cell>
          <cell r="AF97">
            <v>0</v>
          </cell>
        </row>
        <row r="98">
          <cell r="G98">
            <v>0</v>
          </cell>
          <cell r="V98">
            <v>0</v>
          </cell>
          <cell r="AA98">
            <v>0</v>
          </cell>
          <cell r="AF98">
            <v>0</v>
          </cell>
        </row>
        <row r="99">
          <cell r="G99">
            <v>0</v>
          </cell>
          <cell r="V99">
            <v>0</v>
          </cell>
          <cell r="AA99">
            <v>0</v>
          </cell>
          <cell r="AF99">
            <v>0</v>
          </cell>
        </row>
        <row r="100">
          <cell r="G100">
            <v>0</v>
          </cell>
          <cell r="V100">
            <v>0</v>
          </cell>
          <cell r="AA100">
            <v>0</v>
          </cell>
          <cell r="AF100">
            <v>0</v>
          </cell>
        </row>
        <row r="101">
          <cell r="G101">
            <v>0</v>
          </cell>
          <cell r="V101">
            <v>0</v>
          </cell>
          <cell r="AA101">
            <v>0</v>
          </cell>
          <cell r="AF101">
            <v>0</v>
          </cell>
        </row>
        <row r="102">
          <cell r="G102">
            <v>0</v>
          </cell>
          <cell r="V102">
            <v>0</v>
          </cell>
          <cell r="AA102">
            <v>0</v>
          </cell>
          <cell r="AF102">
            <v>0</v>
          </cell>
        </row>
        <row r="103">
          <cell r="G103">
            <v>0</v>
          </cell>
          <cell r="V103">
            <v>0</v>
          </cell>
          <cell r="AA103">
            <v>0</v>
          </cell>
          <cell r="AF103">
            <v>0</v>
          </cell>
        </row>
        <row r="104">
          <cell r="G104">
            <v>0</v>
          </cell>
          <cell r="V104">
            <v>0</v>
          </cell>
          <cell r="AA104">
            <v>0</v>
          </cell>
          <cell r="AF104">
            <v>0</v>
          </cell>
        </row>
        <row r="119">
          <cell r="G119">
            <v>764512.66240000003</v>
          </cell>
          <cell r="V119">
            <v>625480.88320000004</v>
          </cell>
          <cell r="AA119">
            <v>614042.36499999999</v>
          </cell>
          <cell r="AF119">
            <v>644703.44819999998</v>
          </cell>
        </row>
        <row r="120">
          <cell r="G120">
            <v>4967902.5760000004</v>
          </cell>
          <cell r="V120">
            <v>3827762.0049999999</v>
          </cell>
          <cell r="AA120">
            <v>3686942.858</v>
          </cell>
          <cell r="AF120">
            <v>3764545</v>
          </cell>
        </row>
        <row r="121">
          <cell r="G121">
            <v>697895.4963</v>
          </cell>
          <cell r="V121">
            <v>477291.11749999999</v>
          </cell>
          <cell r="AA121">
            <v>460983.82189999998</v>
          </cell>
          <cell r="AF121">
            <v>471796.4376</v>
          </cell>
        </row>
        <row r="122">
          <cell r="G122">
            <v>1219208.939</v>
          </cell>
          <cell r="V122">
            <v>1245329.959</v>
          </cell>
          <cell r="AA122">
            <v>1201006.2</v>
          </cell>
          <cell r="AF122">
            <v>1206294.5530000001</v>
          </cell>
        </row>
        <row r="123">
          <cell r="G123">
            <v>1530247.3119999999</v>
          </cell>
          <cell r="V123">
            <v>1530427.132</v>
          </cell>
          <cell r="AA123">
            <v>1455008.5220000001</v>
          </cell>
          <cell r="AF123">
            <v>1434641.327</v>
          </cell>
        </row>
        <row r="124">
          <cell r="G124">
            <v>2158921.7069999999</v>
          </cell>
          <cell r="V124">
            <v>1677365.023</v>
          </cell>
          <cell r="AA124">
            <v>1616233.2109999999</v>
          </cell>
          <cell r="AF124">
            <v>1622797.0519999999</v>
          </cell>
        </row>
        <row r="125">
          <cell r="G125">
            <v>4382337.915</v>
          </cell>
          <cell r="V125">
            <v>3552480.85</v>
          </cell>
          <cell r="AA125">
            <v>3406982.0759999999</v>
          </cell>
          <cell r="AF125">
            <v>3408927.6340000001</v>
          </cell>
        </row>
        <row r="126">
          <cell r="G126">
            <v>3527191.4780000001</v>
          </cell>
          <cell r="V126">
            <v>3163150.4109999998</v>
          </cell>
          <cell r="AA126">
            <v>3185015.5989999999</v>
          </cell>
          <cell r="AF126">
            <v>3342793.6809999999</v>
          </cell>
        </row>
        <row r="127">
          <cell r="G127">
            <v>242523.3653</v>
          </cell>
          <cell r="V127">
            <v>195276.7561</v>
          </cell>
          <cell r="AA127">
            <v>186911.27720000001</v>
          </cell>
          <cell r="AF127">
            <v>185739.84669999999</v>
          </cell>
        </row>
        <row r="128">
          <cell r="G128">
            <v>1700717.9350000001</v>
          </cell>
          <cell r="V128">
            <v>1521160.5919999999</v>
          </cell>
          <cell r="AA128">
            <v>1495929.2169999999</v>
          </cell>
          <cell r="AF128">
            <v>1546721.7720000001</v>
          </cell>
        </row>
        <row r="129">
          <cell r="G129">
            <v>539749.47</v>
          </cell>
          <cell r="V129">
            <v>337739.54509999999</v>
          </cell>
          <cell r="AA129">
            <v>319102.3444</v>
          </cell>
          <cell r="AF129">
            <v>322450.62800000003</v>
          </cell>
        </row>
        <row r="130">
          <cell r="G130">
            <v>8215466.9189999998</v>
          </cell>
          <cell r="V130">
            <v>5849958.4040000001</v>
          </cell>
          <cell r="AA130">
            <v>5510018.4740000004</v>
          </cell>
          <cell r="AF130">
            <v>5596469.1660000002</v>
          </cell>
        </row>
        <row r="131">
          <cell r="G131">
            <v>562277.10109999997</v>
          </cell>
          <cell r="V131">
            <v>476596.22289999999</v>
          </cell>
          <cell r="AA131">
            <v>468525.16029999999</v>
          </cell>
          <cell r="AF131">
            <v>499715.66529999999</v>
          </cell>
        </row>
        <row r="132">
          <cell r="G132">
            <v>34125.693149999999</v>
          </cell>
          <cell r="V132">
            <v>35771.871149999999</v>
          </cell>
          <cell r="AA132">
            <v>35994.28514</v>
          </cell>
          <cell r="AF132">
            <v>37334.339619999999</v>
          </cell>
        </row>
        <row r="133">
          <cell r="G133">
            <v>44575.565459999998</v>
          </cell>
          <cell r="V133">
            <v>41901.095939999999</v>
          </cell>
          <cell r="AA133">
            <v>42339.791310000001</v>
          </cell>
          <cell r="AF133">
            <v>41708.410470000003</v>
          </cell>
        </row>
        <row r="134">
          <cell r="G134">
            <v>38850.941590000002</v>
          </cell>
          <cell r="V134">
            <v>37656.861949999999</v>
          </cell>
          <cell r="AA134">
            <v>37665.627390000001</v>
          </cell>
          <cell r="AF134">
            <v>37781.391799999998</v>
          </cell>
        </row>
        <row r="135">
          <cell r="G135">
            <v>1934.6562819999999</v>
          </cell>
          <cell r="V135">
            <v>2504.7031910000001</v>
          </cell>
          <cell r="AA135">
            <v>2466.4238409999998</v>
          </cell>
          <cell r="AF135">
            <v>2419.8444559999998</v>
          </cell>
        </row>
        <row r="136">
          <cell r="G136">
            <v>1275.6281200000001</v>
          </cell>
          <cell r="V136">
            <v>1410.441499</v>
          </cell>
          <cell r="AA136">
            <v>1458.736776</v>
          </cell>
          <cell r="AF136">
            <v>1499.562283</v>
          </cell>
        </row>
        <row r="137">
          <cell r="G137">
            <v>9906228.6510000005</v>
          </cell>
          <cell r="V137">
            <v>8748733.7660000008</v>
          </cell>
          <cell r="AA137">
            <v>7880783.7259999998</v>
          </cell>
          <cell r="AF137">
            <v>7714138.7949999999</v>
          </cell>
        </row>
        <row r="138">
          <cell r="G138">
            <v>5415121.9450000003</v>
          </cell>
          <cell r="V138">
            <v>4537609.5279999999</v>
          </cell>
          <cell r="AA138">
            <v>4219413.824</v>
          </cell>
          <cell r="AF138">
            <v>4177095.2370000002</v>
          </cell>
        </row>
        <row r="139">
          <cell r="G139">
            <v>0</v>
          </cell>
          <cell r="V139">
            <v>0</v>
          </cell>
          <cell r="AA139">
            <v>0</v>
          </cell>
          <cell r="AF139">
            <v>0</v>
          </cell>
        </row>
        <row r="140">
          <cell r="G140">
            <v>0.91227497570000005</v>
          </cell>
          <cell r="V140">
            <v>0.67801997349999998</v>
          </cell>
          <cell r="AA140">
            <v>0.65213231910000002</v>
          </cell>
          <cell r="AF140">
            <v>0.64649119239999997</v>
          </cell>
        </row>
        <row r="141">
          <cell r="G141">
            <v>0</v>
          </cell>
          <cell r="V141">
            <v>0</v>
          </cell>
          <cell r="AA141">
            <v>0</v>
          </cell>
          <cell r="AF141">
            <v>0</v>
          </cell>
        </row>
        <row r="142">
          <cell r="G142">
            <v>0</v>
          </cell>
          <cell r="V142">
            <v>0</v>
          </cell>
          <cell r="AA142">
            <v>0</v>
          </cell>
          <cell r="AF142">
            <v>0</v>
          </cell>
        </row>
        <row r="143">
          <cell r="G143">
            <v>0</v>
          </cell>
          <cell r="V143">
            <v>0</v>
          </cell>
          <cell r="AA143">
            <v>0</v>
          </cell>
          <cell r="AF143">
            <v>0</v>
          </cell>
        </row>
        <row r="144">
          <cell r="G144">
            <v>6948979.6749999998</v>
          </cell>
          <cell r="V144">
            <v>7827597.6100000003</v>
          </cell>
          <cell r="AA144">
            <v>7475295.5439999998</v>
          </cell>
          <cell r="AF144">
            <v>8409467.2530000005</v>
          </cell>
        </row>
        <row r="145">
          <cell r="G145">
            <v>0</v>
          </cell>
          <cell r="V145">
            <v>0</v>
          </cell>
          <cell r="AA145">
            <v>0</v>
          </cell>
          <cell r="AF145">
            <v>0</v>
          </cell>
        </row>
        <row r="146">
          <cell r="G146">
            <v>0</v>
          </cell>
          <cell r="V146">
            <v>0</v>
          </cell>
          <cell r="AA146">
            <v>0</v>
          </cell>
          <cell r="AF146">
            <v>0</v>
          </cell>
        </row>
        <row r="147">
          <cell r="G147">
            <v>0</v>
          </cell>
          <cell r="V147">
            <v>0</v>
          </cell>
          <cell r="AA147">
            <v>0</v>
          </cell>
          <cell r="AF147">
            <v>0</v>
          </cell>
        </row>
        <row r="148">
          <cell r="G148">
            <v>0</v>
          </cell>
          <cell r="V148">
            <v>0</v>
          </cell>
          <cell r="AA148">
            <v>0</v>
          </cell>
          <cell r="AF148">
            <v>0</v>
          </cell>
        </row>
        <row r="149">
          <cell r="G149">
            <v>0</v>
          </cell>
          <cell r="V149">
            <v>0</v>
          </cell>
          <cell r="AA149">
            <v>0</v>
          </cell>
          <cell r="AF149">
            <v>0</v>
          </cell>
        </row>
        <row r="150">
          <cell r="G150">
            <v>523728.89480000001</v>
          </cell>
          <cell r="V150">
            <v>854562.1361</v>
          </cell>
          <cell r="AA150">
            <v>813237.65130000003</v>
          </cell>
          <cell r="AF150">
            <v>801208.30449999997</v>
          </cell>
        </row>
        <row r="151">
          <cell r="G151">
            <v>0</v>
          </cell>
          <cell r="V151">
            <v>0</v>
          </cell>
          <cell r="AA151">
            <v>0</v>
          </cell>
          <cell r="AF151">
            <v>0</v>
          </cell>
        </row>
        <row r="152">
          <cell r="G152">
            <v>0</v>
          </cell>
          <cell r="V152">
            <v>0</v>
          </cell>
          <cell r="AA152">
            <v>0</v>
          </cell>
          <cell r="AF152">
            <v>0</v>
          </cell>
        </row>
        <row r="153">
          <cell r="G153">
            <v>0</v>
          </cell>
          <cell r="V153">
            <v>0</v>
          </cell>
          <cell r="AA153">
            <v>0</v>
          </cell>
          <cell r="AF153">
            <v>0</v>
          </cell>
        </row>
        <row r="154">
          <cell r="G154">
            <v>0</v>
          </cell>
          <cell r="V154">
            <v>0</v>
          </cell>
          <cell r="AA154">
            <v>0</v>
          </cell>
          <cell r="AF154">
            <v>0</v>
          </cell>
        </row>
        <row r="155">
          <cell r="G155">
            <v>0</v>
          </cell>
          <cell r="V155">
            <v>0</v>
          </cell>
          <cell r="AA155">
            <v>0</v>
          </cell>
          <cell r="AF155">
            <v>0</v>
          </cell>
        </row>
      </sheetData>
      <sheetData sheetId="1">
        <row r="3">
          <cell r="G3">
            <v>912854.60990000004</v>
          </cell>
          <cell r="H3">
            <v>855392.39820000005</v>
          </cell>
          <cell r="V3">
            <v>523314.52730000002</v>
          </cell>
          <cell r="AA3">
            <v>401237.42969999998</v>
          </cell>
          <cell r="AF3">
            <v>316653.0931</v>
          </cell>
        </row>
        <row r="4">
          <cell r="G4">
            <v>110961412.5</v>
          </cell>
          <cell r="H4">
            <v>107586888.3</v>
          </cell>
          <cell r="V4">
            <v>70109790.269999996</v>
          </cell>
          <cell r="AA4">
            <v>57801496.990000002</v>
          </cell>
          <cell r="AF4">
            <v>35419858.439999998</v>
          </cell>
        </row>
        <row r="5">
          <cell r="G5">
            <v>34859840.57</v>
          </cell>
          <cell r="H5">
            <v>33530255.710000001</v>
          </cell>
          <cell r="V5">
            <v>21161157.140000001</v>
          </cell>
          <cell r="AA5">
            <v>20662862.449999999</v>
          </cell>
          <cell r="AF5">
            <v>11412436.310000001</v>
          </cell>
        </row>
        <row r="29">
          <cell r="G29">
            <v>0</v>
          </cell>
          <cell r="H29">
            <v>0</v>
          </cell>
          <cell r="V29">
            <v>0</v>
          </cell>
          <cell r="AA29">
            <v>0</v>
          </cell>
          <cell r="AF29">
            <v>0</v>
          </cell>
        </row>
        <row r="30">
          <cell r="G30">
            <v>0</v>
          </cell>
          <cell r="H30">
            <v>0</v>
          </cell>
          <cell r="V30">
            <v>0</v>
          </cell>
          <cell r="AA30">
            <v>0</v>
          </cell>
          <cell r="AF30">
            <v>0</v>
          </cell>
        </row>
        <row r="31">
          <cell r="G31">
            <v>0</v>
          </cell>
          <cell r="H31">
            <v>0</v>
          </cell>
          <cell r="V31">
            <v>0</v>
          </cell>
          <cell r="AA31">
            <v>0</v>
          </cell>
          <cell r="AF31">
            <v>0</v>
          </cell>
        </row>
        <row r="32">
          <cell r="G32">
            <v>0</v>
          </cell>
          <cell r="H32">
            <v>0</v>
          </cell>
          <cell r="V32">
            <v>0</v>
          </cell>
          <cell r="AA32">
            <v>0</v>
          </cell>
          <cell r="AF32">
            <v>0</v>
          </cell>
        </row>
        <row r="33">
          <cell r="G33">
            <v>581452.69319999998</v>
          </cell>
          <cell r="H33">
            <v>597539.31310000003</v>
          </cell>
          <cell r="V33">
            <v>361878.74780000001</v>
          </cell>
          <cell r="AA33">
            <v>290980.5515</v>
          </cell>
          <cell r="AF33">
            <v>215512.33970000001</v>
          </cell>
        </row>
        <row r="34">
          <cell r="G34">
            <v>411513.58429999999</v>
          </cell>
          <cell r="H34">
            <v>373586.40429999999</v>
          </cell>
          <cell r="V34">
            <v>180832.75829999999</v>
          </cell>
          <cell r="AA34">
            <v>145594.11809999999</v>
          </cell>
          <cell r="AF34">
            <v>105318.171</v>
          </cell>
        </row>
        <row r="35">
          <cell r="G35">
            <v>1249991.8729999999</v>
          </cell>
          <cell r="H35">
            <v>1181932.3870000001</v>
          </cell>
          <cell r="V35">
            <v>489461.4448</v>
          </cell>
          <cell r="AA35">
            <v>380315.26980000001</v>
          </cell>
          <cell r="AF35">
            <v>299356.01850000001</v>
          </cell>
        </row>
        <row r="36">
          <cell r="G36">
            <v>205222.6801</v>
          </cell>
          <cell r="H36">
            <v>199351.8463</v>
          </cell>
          <cell r="V36">
            <v>131816.81330000001</v>
          </cell>
          <cell r="AA36">
            <v>115748.2807</v>
          </cell>
          <cell r="AF36">
            <v>77484.691439999995</v>
          </cell>
        </row>
        <row r="37">
          <cell r="G37">
            <v>0</v>
          </cell>
          <cell r="H37">
            <v>0</v>
          </cell>
          <cell r="V37">
            <v>0</v>
          </cell>
          <cell r="AA37">
            <v>0</v>
          </cell>
          <cell r="AF37">
            <v>0</v>
          </cell>
        </row>
        <row r="38">
          <cell r="G38">
            <v>16475712.390000001</v>
          </cell>
          <cell r="H38">
            <v>15607418.74</v>
          </cell>
          <cell r="V38">
            <v>11696676.16</v>
          </cell>
          <cell r="AA38">
            <v>10811724.130000001</v>
          </cell>
          <cell r="AF38">
            <v>7674389.9620000003</v>
          </cell>
        </row>
        <row r="39">
          <cell r="G39">
            <v>0</v>
          </cell>
          <cell r="H39">
            <v>0</v>
          </cell>
          <cell r="V39">
            <v>0</v>
          </cell>
          <cell r="AA39">
            <v>0</v>
          </cell>
          <cell r="AF39">
            <v>0</v>
          </cell>
        </row>
        <row r="40">
          <cell r="G40">
            <v>1642289.469</v>
          </cell>
          <cell r="H40">
            <v>1522337.287</v>
          </cell>
          <cell r="V40">
            <v>718827.95680000004</v>
          </cell>
          <cell r="AA40">
            <v>574899.27659999998</v>
          </cell>
          <cell r="AF40">
            <v>332285.12689999997</v>
          </cell>
        </row>
        <row r="41">
          <cell r="G41">
            <v>0</v>
          </cell>
          <cell r="H41">
            <v>0</v>
          </cell>
          <cell r="V41">
            <v>0</v>
          </cell>
          <cell r="AA41">
            <v>0</v>
          </cell>
          <cell r="AF41">
            <v>0</v>
          </cell>
        </row>
        <row r="42">
          <cell r="G42">
            <v>0</v>
          </cell>
          <cell r="H42">
            <v>0</v>
          </cell>
          <cell r="V42">
            <v>0</v>
          </cell>
          <cell r="AA42">
            <v>0</v>
          </cell>
          <cell r="AF42">
            <v>0</v>
          </cell>
        </row>
        <row r="43">
          <cell r="G43">
            <v>0</v>
          </cell>
          <cell r="H43">
            <v>0</v>
          </cell>
          <cell r="V43">
            <v>0</v>
          </cell>
          <cell r="AA43">
            <v>0</v>
          </cell>
          <cell r="AF43">
            <v>0</v>
          </cell>
        </row>
        <row r="44">
          <cell r="G44">
            <v>0</v>
          </cell>
          <cell r="H44">
            <v>0</v>
          </cell>
          <cell r="V44">
            <v>0</v>
          </cell>
          <cell r="AA44">
            <v>0</v>
          </cell>
          <cell r="AF44">
            <v>0</v>
          </cell>
        </row>
        <row r="45">
          <cell r="G45">
            <v>0</v>
          </cell>
          <cell r="H45">
            <v>0</v>
          </cell>
          <cell r="V45">
            <v>0</v>
          </cell>
          <cell r="AA45">
            <v>0</v>
          </cell>
          <cell r="AF45">
            <v>0</v>
          </cell>
        </row>
        <row r="46">
          <cell r="G46">
            <v>0</v>
          </cell>
          <cell r="H46">
            <v>0</v>
          </cell>
          <cell r="V46">
            <v>0</v>
          </cell>
          <cell r="AA46">
            <v>0</v>
          </cell>
          <cell r="AF46">
            <v>0</v>
          </cell>
        </row>
        <row r="47">
          <cell r="G47">
            <v>0</v>
          </cell>
          <cell r="H47">
            <v>0</v>
          </cell>
          <cell r="V47">
            <v>0</v>
          </cell>
          <cell r="AA47">
            <v>0</v>
          </cell>
          <cell r="AF47">
            <v>0</v>
          </cell>
        </row>
        <row r="48">
          <cell r="G48">
            <v>0</v>
          </cell>
          <cell r="H48">
            <v>0</v>
          </cell>
          <cell r="V48">
            <v>0</v>
          </cell>
          <cell r="AA48">
            <v>0</v>
          </cell>
          <cell r="AF48">
            <v>0</v>
          </cell>
        </row>
        <row r="49">
          <cell r="G49">
            <v>0</v>
          </cell>
          <cell r="H49">
            <v>0</v>
          </cell>
          <cell r="V49">
            <v>0</v>
          </cell>
          <cell r="AA49">
            <v>0</v>
          </cell>
          <cell r="AF49">
            <v>0</v>
          </cell>
        </row>
        <row r="50">
          <cell r="G50">
            <v>0</v>
          </cell>
          <cell r="H50">
            <v>0</v>
          </cell>
          <cell r="V50">
            <v>0</v>
          </cell>
          <cell r="AA50">
            <v>0</v>
          </cell>
          <cell r="AF50">
            <v>0</v>
          </cell>
        </row>
        <row r="51">
          <cell r="G51">
            <v>0</v>
          </cell>
          <cell r="H51">
            <v>0</v>
          </cell>
          <cell r="V51">
            <v>0</v>
          </cell>
          <cell r="AA51">
            <v>0</v>
          </cell>
          <cell r="AF51">
            <v>0</v>
          </cell>
        </row>
        <row r="52">
          <cell r="G52">
            <v>0</v>
          </cell>
          <cell r="H52">
            <v>0</v>
          </cell>
          <cell r="V52">
            <v>0</v>
          </cell>
          <cell r="AA52">
            <v>0</v>
          </cell>
          <cell r="AF52">
            <v>0</v>
          </cell>
        </row>
        <row r="53">
          <cell r="G53">
            <v>0</v>
          </cell>
          <cell r="H53">
            <v>0</v>
          </cell>
          <cell r="V53">
            <v>0</v>
          </cell>
          <cell r="AA53">
            <v>0</v>
          </cell>
          <cell r="AF53">
            <v>0</v>
          </cell>
        </row>
        <row r="54">
          <cell r="G54">
            <v>0</v>
          </cell>
          <cell r="H54">
            <v>0</v>
          </cell>
          <cell r="V54">
            <v>0</v>
          </cell>
          <cell r="AA54">
            <v>0</v>
          </cell>
          <cell r="AF54">
            <v>0</v>
          </cell>
        </row>
        <row r="55">
          <cell r="G55">
            <v>15815555.869999999</v>
          </cell>
          <cell r="H55">
            <v>15040540.279999999</v>
          </cell>
          <cell r="V55">
            <v>1403784.727</v>
          </cell>
          <cell r="AA55">
            <v>1273545.155</v>
          </cell>
          <cell r="AF55">
            <v>1395679.814</v>
          </cell>
        </row>
        <row r="56">
          <cell r="G56">
            <v>0</v>
          </cell>
          <cell r="H56">
            <v>0</v>
          </cell>
          <cell r="V56">
            <v>0</v>
          </cell>
          <cell r="AA56">
            <v>0</v>
          </cell>
          <cell r="AF56">
            <v>0</v>
          </cell>
        </row>
        <row r="57">
          <cell r="G57">
            <v>0</v>
          </cell>
          <cell r="H57">
            <v>0</v>
          </cell>
          <cell r="V57">
            <v>0</v>
          </cell>
          <cell r="AA57">
            <v>0</v>
          </cell>
          <cell r="AF57">
            <v>0</v>
          </cell>
        </row>
        <row r="58">
          <cell r="G58">
            <v>0</v>
          </cell>
          <cell r="H58">
            <v>0</v>
          </cell>
          <cell r="V58">
            <v>0</v>
          </cell>
          <cell r="AA58">
            <v>0</v>
          </cell>
          <cell r="AF58">
            <v>0</v>
          </cell>
        </row>
        <row r="59">
          <cell r="G59">
            <v>0</v>
          </cell>
          <cell r="H59">
            <v>0</v>
          </cell>
          <cell r="V59">
            <v>0</v>
          </cell>
          <cell r="AA59">
            <v>0</v>
          </cell>
          <cell r="AF59">
            <v>0</v>
          </cell>
        </row>
        <row r="60">
          <cell r="G60">
            <v>0</v>
          </cell>
          <cell r="H60">
            <v>0</v>
          </cell>
          <cell r="V60">
            <v>0</v>
          </cell>
          <cell r="AA60">
            <v>0</v>
          </cell>
          <cell r="AF60">
            <v>0</v>
          </cell>
        </row>
        <row r="61">
          <cell r="G61">
            <v>0</v>
          </cell>
          <cell r="H61">
            <v>0</v>
          </cell>
          <cell r="V61">
            <v>0</v>
          </cell>
          <cell r="AA61">
            <v>0</v>
          </cell>
          <cell r="AF61">
            <v>0</v>
          </cell>
        </row>
        <row r="62">
          <cell r="G62">
            <v>0</v>
          </cell>
          <cell r="H62">
            <v>0</v>
          </cell>
          <cell r="V62">
            <v>0</v>
          </cell>
          <cell r="AA62">
            <v>0</v>
          </cell>
          <cell r="AF62">
            <v>0</v>
          </cell>
        </row>
        <row r="63">
          <cell r="G63">
            <v>0</v>
          </cell>
          <cell r="H63">
            <v>0</v>
          </cell>
          <cell r="V63">
            <v>0</v>
          </cell>
          <cell r="AA63">
            <v>0</v>
          </cell>
          <cell r="AF63">
            <v>0</v>
          </cell>
        </row>
        <row r="64">
          <cell r="G64">
            <v>0</v>
          </cell>
          <cell r="H64">
            <v>0</v>
          </cell>
          <cell r="V64">
            <v>0</v>
          </cell>
          <cell r="AA64">
            <v>0</v>
          </cell>
          <cell r="AF64">
            <v>0</v>
          </cell>
        </row>
        <row r="65">
          <cell r="G65">
            <v>0</v>
          </cell>
          <cell r="H65">
            <v>0</v>
          </cell>
          <cell r="V65">
            <v>0</v>
          </cell>
          <cell r="AA65">
            <v>0</v>
          </cell>
          <cell r="AF65">
            <v>0</v>
          </cell>
        </row>
        <row r="68">
          <cell r="G68">
            <v>6762049.6600000001</v>
          </cell>
          <cell r="H68">
            <v>6623672.3760000002</v>
          </cell>
          <cell r="V68">
            <v>6006106.1969999997</v>
          </cell>
          <cell r="AA68">
            <v>5796728.8449999997</v>
          </cell>
          <cell r="AF68">
            <v>3683018.11</v>
          </cell>
        </row>
        <row r="69">
          <cell r="G69">
            <v>6384427.5329999998</v>
          </cell>
          <cell r="H69">
            <v>6126436.2209999999</v>
          </cell>
          <cell r="V69">
            <v>3215884.1150000002</v>
          </cell>
          <cell r="AA69">
            <v>2584266.3730000001</v>
          </cell>
          <cell r="AF69">
            <v>983159.12199999997</v>
          </cell>
        </row>
        <row r="70">
          <cell r="G70">
            <v>399606.9154</v>
          </cell>
          <cell r="H70">
            <v>374658.11200000002</v>
          </cell>
          <cell r="V70">
            <v>241747.8897</v>
          </cell>
          <cell r="AA70">
            <v>224194.07750000001</v>
          </cell>
          <cell r="AF70">
            <v>85412.131160000004</v>
          </cell>
        </row>
        <row r="71">
          <cell r="G71">
            <v>4061659.645</v>
          </cell>
          <cell r="H71">
            <v>4147985.1120000002</v>
          </cell>
          <cell r="V71">
            <v>2579957.2170000002</v>
          </cell>
          <cell r="AA71">
            <v>2000008.9669999999</v>
          </cell>
          <cell r="AF71">
            <v>704111.61490000004</v>
          </cell>
        </row>
        <row r="72">
          <cell r="G72">
            <v>14130199.65</v>
          </cell>
          <cell r="H72">
            <v>14772491.210000001</v>
          </cell>
          <cell r="V72">
            <v>10323392.51</v>
          </cell>
          <cell r="AA72">
            <v>8263597.7680000002</v>
          </cell>
          <cell r="AF72">
            <v>3158183.3</v>
          </cell>
        </row>
        <row r="73">
          <cell r="G73">
            <v>11047296.720000001</v>
          </cell>
          <cell r="H73">
            <v>10160349.539999999</v>
          </cell>
          <cell r="V73">
            <v>5487574.7410000004</v>
          </cell>
          <cell r="AA73">
            <v>4374118.1689999998</v>
          </cell>
          <cell r="AF73">
            <v>1479140.274</v>
          </cell>
        </row>
        <row r="74">
          <cell r="G74">
            <v>3023551.37</v>
          </cell>
          <cell r="H74">
            <v>2933652.3390000002</v>
          </cell>
          <cell r="V74">
            <v>2026553.787</v>
          </cell>
          <cell r="AA74">
            <v>1771582.054</v>
          </cell>
          <cell r="AF74">
            <v>912381.60770000005</v>
          </cell>
        </row>
        <row r="75">
          <cell r="G75">
            <v>6313867.3629999999</v>
          </cell>
          <cell r="H75">
            <v>6240825.7790000001</v>
          </cell>
          <cell r="V75">
            <v>5622228.1529999999</v>
          </cell>
          <cell r="AA75">
            <v>5276836.6780000003</v>
          </cell>
          <cell r="AF75">
            <v>3806116.2710000002</v>
          </cell>
        </row>
        <row r="76">
          <cell r="G76">
            <v>281031.23479999998</v>
          </cell>
          <cell r="H76">
            <v>277324.42810000002</v>
          </cell>
          <cell r="V76">
            <v>233398.54430000001</v>
          </cell>
          <cell r="AA76">
            <v>219273.49189999999</v>
          </cell>
          <cell r="AF76">
            <v>146801.42670000001</v>
          </cell>
        </row>
        <row r="77">
          <cell r="G77">
            <v>0</v>
          </cell>
          <cell r="H77">
            <v>0</v>
          </cell>
          <cell r="V77">
            <v>0</v>
          </cell>
          <cell r="AA77">
            <v>0</v>
          </cell>
          <cell r="AF77">
            <v>0</v>
          </cell>
        </row>
        <row r="78">
          <cell r="G78">
            <v>0</v>
          </cell>
          <cell r="H78">
            <v>0</v>
          </cell>
          <cell r="V78">
            <v>0</v>
          </cell>
          <cell r="AA78">
            <v>0</v>
          </cell>
          <cell r="AF78">
            <v>0</v>
          </cell>
        </row>
        <row r="79">
          <cell r="G79">
            <v>7498449.4850000003</v>
          </cell>
          <cell r="H79">
            <v>7238533.7589999996</v>
          </cell>
          <cell r="V79">
            <v>4674579.7680000002</v>
          </cell>
          <cell r="AA79">
            <v>3769685.1910000001</v>
          </cell>
          <cell r="AF79">
            <v>1230669.2209999999</v>
          </cell>
        </row>
        <row r="80">
          <cell r="G80">
            <v>3.3341230070000001</v>
          </cell>
          <cell r="H80">
            <v>3.2478231129999999</v>
          </cell>
          <cell r="V80">
            <v>4.3076021779999998</v>
          </cell>
          <cell r="AA80">
            <v>4.4971429799999996</v>
          </cell>
          <cell r="AF80">
            <v>4.2165013419999999</v>
          </cell>
        </row>
        <row r="81">
          <cell r="G81">
            <v>591418.71160000004</v>
          </cell>
          <cell r="H81">
            <v>579760.04539999994</v>
          </cell>
          <cell r="V81">
            <v>520990.4656</v>
          </cell>
          <cell r="AA81">
            <v>482454.95939999999</v>
          </cell>
          <cell r="AF81">
            <v>154768.43350000001</v>
          </cell>
        </row>
        <row r="82">
          <cell r="G82">
            <v>3344045.9610000001</v>
          </cell>
          <cell r="H82">
            <v>3276256.4569999999</v>
          </cell>
          <cell r="V82">
            <v>3001473.247</v>
          </cell>
          <cell r="AA82">
            <v>2952208.8939999999</v>
          </cell>
          <cell r="AF82">
            <v>1598316.132</v>
          </cell>
        </row>
        <row r="83">
          <cell r="G83">
            <v>34861439.880000003</v>
          </cell>
          <cell r="H83">
            <v>34090358.039999999</v>
          </cell>
          <cell r="V83">
            <v>27668853.559999999</v>
          </cell>
          <cell r="AA83">
            <v>25483451.460000001</v>
          </cell>
          <cell r="AF83">
            <v>17812360.18</v>
          </cell>
        </row>
        <row r="84">
          <cell r="G84">
            <v>10905123.310000001</v>
          </cell>
          <cell r="H84">
            <v>9935384.8949999996</v>
          </cell>
          <cell r="V84">
            <v>8729748.3010000009</v>
          </cell>
          <cell r="AA84">
            <v>7059144.1619999995</v>
          </cell>
          <cell r="AF84">
            <v>4371907.5820000004</v>
          </cell>
        </row>
        <row r="85">
          <cell r="G85">
            <v>7709755.9299999997</v>
          </cell>
          <cell r="H85">
            <v>8059149.534</v>
          </cell>
          <cell r="V85">
            <v>9034645.0879999995</v>
          </cell>
          <cell r="AA85">
            <v>9718741.0800000001</v>
          </cell>
          <cell r="AF85">
            <v>8357882.8839999996</v>
          </cell>
        </row>
        <row r="86">
          <cell r="G86">
            <v>12423458.74</v>
          </cell>
          <cell r="H86">
            <v>11858176.59</v>
          </cell>
          <cell r="V86">
            <v>3668364.0449999999</v>
          </cell>
          <cell r="AA86">
            <v>2710918.1639999999</v>
          </cell>
          <cell r="AF86">
            <v>1424457.031</v>
          </cell>
        </row>
        <row r="87">
          <cell r="G87">
            <v>1167507.5819999999</v>
          </cell>
          <cell r="H87">
            <v>1087401.675</v>
          </cell>
          <cell r="V87">
            <v>253121.75870000001</v>
          </cell>
          <cell r="AA87">
            <v>187521.46100000001</v>
          </cell>
          <cell r="AF87">
            <v>99826.716690000001</v>
          </cell>
        </row>
        <row r="88">
          <cell r="G88">
            <v>0</v>
          </cell>
          <cell r="H88">
            <v>0</v>
          </cell>
          <cell r="V88">
            <v>0</v>
          </cell>
          <cell r="AA88">
            <v>0</v>
          </cell>
          <cell r="AF88">
            <v>0</v>
          </cell>
        </row>
        <row r="89">
          <cell r="G89">
            <v>16749210.76</v>
          </cell>
          <cell r="H89">
            <v>14254463.91</v>
          </cell>
          <cell r="V89">
            <v>5811306.2280000001</v>
          </cell>
          <cell r="AA89">
            <v>4923990.7980000004</v>
          </cell>
          <cell r="AF89">
            <v>2962292.469</v>
          </cell>
        </row>
        <row r="90">
          <cell r="G90">
            <v>0</v>
          </cell>
          <cell r="H90">
            <v>0</v>
          </cell>
          <cell r="V90">
            <v>0</v>
          </cell>
          <cell r="AA90">
            <v>0</v>
          </cell>
          <cell r="AF90">
            <v>0</v>
          </cell>
        </row>
        <row r="91">
          <cell r="G91">
            <v>0</v>
          </cell>
          <cell r="H91">
            <v>0</v>
          </cell>
          <cell r="V91">
            <v>0</v>
          </cell>
          <cell r="AA91">
            <v>0</v>
          </cell>
          <cell r="AF91">
            <v>0</v>
          </cell>
        </row>
        <row r="92">
          <cell r="G92">
            <v>2941553.1809999999</v>
          </cell>
          <cell r="H92">
            <v>2698999.9079999998</v>
          </cell>
          <cell r="V92">
            <v>1099782.06</v>
          </cell>
          <cell r="AA92">
            <v>1007250.1679999999</v>
          </cell>
          <cell r="AF92">
            <v>100442.2328</v>
          </cell>
        </row>
        <row r="93">
          <cell r="G93">
            <v>0</v>
          </cell>
          <cell r="H93">
            <v>0</v>
          </cell>
          <cell r="V93">
            <v>0</v>
          </cell>
          <cell r="AA93">
            <v>0</v>
          </cell>
          <cell r="AF93">
            <v>0</v>
          </cell>
        </row>
        <row r="94">
          <cell r="G94">
            <v>0</v>
          </cell>
          <cell r="H94">
            <v>0</v>
          </cell>
          <cell r="V94">
            <v>0</v>
          </cell>
          <cell r="AA94">
            <v>0</v>
          </cell>
          <cell r="AF94">
            <v>0</v>
          </cell>
        </row>
        <row r="95">
          <cell r="G95">
            <v>0</v>
          </cell>
          <cell r="H95">
            <v>0</v>
          </cell>
          <cell r="V95">
            <v>0</v>
          </cell>
          <cell r="AA95">
            <v>0</v>
          </cell>
          <cell r="AF95">
            <v>0</v>
          </cell>
        </row>
        <row r="96">
          <cell r="G96">
            <v>0</v>
          </cell>
          <cell r="H96">
            <v>0</v>
          </cell>
          <cell r="V96">
            <v>0</v>
          </cell>
          <cell r="AA96">
            <v>0</v>
          </cell>
          <cell r="AF96">
            <v>0</v>
          </cell>
        </row>
        <row r="97">
          <cell r="G97">
            <v>0</v>
          </cell>
          <cell r="H97">
            <v>0</v>
          </cell>
          <cell r="V97">
            <v>0</v>
          </cell>
          <cell r="AA97">
            <v>0</v>
          </cell>
          <cell r="AF97">
            <v>0</v>
          </cell>
        </row>
        <row r="98">
          <cell r="G98">
            <v>0</v>
          </cell>
          <cell r="H98">
            <v>0</v>
          </cell>
          <cell r="V98">
            <v>0</v>
          </cell>
          <cell r="AA98">
            <v>0</v>
          </cell>
          <cell r="AF98">
            <v>0</v>
          </cell>
        </row>
        <row r="99">
          <cell r="G99">
            <v>0</v>
          </cell>
          <cell r="H99">
            <v>0</v>
          </cell>
          <cell r="V99">
            <v>0</v>
          </cell>
          <cell r="AA99">
            <v>0</v>
          </cell>
          <cell r="AF99">
            <v>0</v>
          </cell>
        </row>
        <row r="100">
          <cell r="G100">
            <v>0</v>
          </cell>
          <cell r="H100">
            <v>0</v>
          </cell>
          <cell r="V100">
            <v>0</v>
          </cell>
          <cell r="AA100">
            <v>0</v>
          </cell>
          <cell r="AF100">
            <v>0</v>
          </cell>
        </row>
        <row r="101">
          <cell r="G101">
            <v>0</v>
          </cell>
          <cell r="H101">
            <v>0</v>
          </cell>
          <cell r="V101">
            <v>0</v>
          </cell>
          <cell r="AA101">
            <v>0</v>
          </cell>
          <cell r="AF101">
            <v>0</v>
          </cell>
        </row>
        <row r="102">
          <cell r="G102">
            <v>0</v>
          </cell>
          <cell r="H102">
            <v>0</v>
          </cell>
          <cell r="V102">
            <v>0</v>
          </cell>
          <cell r="AA102">
            <v>0</v>
          </cell>
          <cell r="AF102">
            <v>0</v>
          </cell>
        </row>
        <row r="103">
          <cell r="G103">
            <v>0</v>
          </cell>
          <cell r="H103">
            <v>0</v>
          </cell>
          <cell r="V103">
            <v>0</v>
          </cell>
          <cell r="AA103">
            <v>0</v>
          </cell>
          <cell r="AF103">
            <v>0</v>
          </cell>
        </row>
        <row r="104">
          <cell r="G104">
            <v>0</v>
          </cell>
          <cell r="H104">
            <v>0</v>
          </cell>
          <cell r="V104">
            <v>0</v>
          </cell>
          <cell r="AA104">
            <v>0</v>
          </cell>
          <cell r="AF104">
            <v>0</v>
          </cell>
        </row>
        <row r="119">
          <cell r="G119">
            <v>764512.66240000003</v>
          </cell>
          <cell r="H119">
            <v>769934.92859999998</v>
          </cell>
          <cell r="V119">
            <v>530072.30539999995</v>
          </cell>
          <cell r="AA119">
            <v>438679.67680000002</v>
          </cell>
          <cell r="AF119">
            <v>211336.53890000001</v>
          </cell>
        </row>
        <row r="120">
          <cell r="G120">
            <v>4967902.5760000004</v>
          </cell>
          <cell r="H120">
            <v>4898517.0889999997</v>
          </cell>
          <cell r="V120">
            <v>4079539.5789999999</v>
          </cell>
          <cell r="AA120">
            <v>3341782.1910000001</v>
          </cell>
          <cell r="AF120">
            <v>1623318.2379999999</v>
          </cell>
        </row>
        <row r="121">
          <cell r="G121">
            <v>697895.4963</v>
          </cell>
          <cell r="H121">
            <v>672289.14509999997</v>
          </cell>
          <cell r="V121">
            <v>597796.45830000006</v>
          </cell>
          <cell r="AA121">
            <v>549465.34990000003</v>
          </cell>
          <cell r="AF121">
            <v>303129.4278</v>
          </cell>
        </row>
        <row r="122">
          <cell r="G122">
            <v>1219208.939</v>
          </cell>
          <cell r="H122">
            <v>1279215.264</v>
          </cell>
          <cell r="V122">
            <v>1454980.7339999999</v>
          </cell>
          <cell r="AA122">
            <v>1259268.486</v>
          </cell>
          <cell r="AF122">
            <v>544711.42669999995</v>
          </cell>
        </row>
        <row r="123">
          <cell r="G123">
            <v>1530247.3119999999</v>
          </cell>
          <cell r="H123">
            <v>1643820.067</v>
          </cell>
          <cell r="V123">
            <v>2101323.6919999998</v>
          </cell>
          <cell r="AA123">
            <v>1877958.4850000001</v>
          </cell>
          <cell r="AF123">
            <v>881531.7696</v>
          </cell>
        </row>
        <row r="124">
          <cell r="G124">
            <v>2158921.7069999999</v>
          </cell>
          <cell r="H124">
            <v>2040272.949</v>
          </cell>
          <cell r="V124">
            <v>2016739.4609999999</v>
          </cell>
          <cell r="AA124">
            <v>1794838.8160000001</v>
          </cell>
          <cell r="AF124">
            <v>745178.04070000001</v>
          </cell>
        </row>
        <row r="125">
          <cell r="G125">
            <v>4382337.915</v>
          </cell>
          <cell r="H125">
            <v>4341047.7259999998</v>
          </cell>
          <cell r="V125">
            <v>3697707.0970000001</v>
          </cell>
          <cell r="AA125">
            <v>3140867.7379999999</v>
          </cell>
          <cell r="AF125">
            <v>1452125.1939999999</v>
          </cell>
        </row>
        <row r="126">
          <cell r="G126">
            <v>3527191.4780000001</v>
          </cell>
          <cell r="H126">
            <v>3513329.781</v>
          </cell>
          <cell r="V126">
            <v>3413248.8369999998</v>
          </cell>
          <cell r="AA126">
            <v>3023143.824</v>
          </cell>
          <cell r="AF126">
            <v>1941300.186</v>
          </cell>
        </row>
        <row r="127">
          <cell r="G127">
            <v>242523.3653</v>
          </cell>
          <cell r="H127">
            <v>237993.33100000001</v>
          </cell>
          <cell r="V127">
            <v>239403.14319999999</v>
          </cell>
          <cell r="AA127">
            <v>224026.9742</v>
          </cell>
          <cell r="AF127">
            <v>92556.834419999999</v>
          </cell>
        </row>
        <row r="128">
          <cell r="G128">
            <v>1700717.9350000001</v>
          </cell>
          <cell r="H128">
            <v>1644871.774</v>
          </cell>
          <cell r="V128">
            <v>1641353.878</v>
          </cell>
          <cell r="AA128">
            <v>1461756.206</v>
          </cell>
          <cell r="AF128">
            <v>569521.13879999996</v>
          </cell>
        </row>
        <row r="129">
          <cell r="G129">
            <v>539749.47</v>
          </cell>
          <cell r="H129">
            <v>514825.43060000002</v>
          </cell>
          <cell r="V129">
            <v>321036.24829999998</v>
          </cell>
          <cell r="AA129">
            <v>247159.6311</v>
          </cell>
          <cell r="AF129">
            <v>97318.649600000004</v>
          </cell>
        </row>
        <row r="130">
          <cell r="G130">
            <v>8215466.9189999998</v>
          </cell>
          <cell r="H130">
            <v>8152288.5779999997</v>
          </cell>
          <cell r="V130">
            <v>6304481.6849999996</v>
          </cell>
          <cell r="AA130">
            <v>4857754.7470000004</v>
          </cell>
          <cell r="AF130">
            <v>2366819.577</v>
          </cell>
        </row>
        <row r="131">
          <cell r="G131">
            <v>562277.10109999997</v>
          </cell>
          <cell r="H131">
            <v>563115.36490000004</v>
          </cell>
          <cell r="V131">
            <v>376632.79350000003</v>
          </cell>
          <cell r="AA131">
            <v>302412.97519999999</v>
          </cell>
          <cell r="AF131">
            <v>209683.2948</v>
          </cell>
        </row>
        <row r="132">
          <cell r="G132">
            <v>34125.693149999999</v>
          </cell>
          <cell r="H132">
            <v>34369.167750000001</v>
          </cell>
          <cell r="V132">
            <v>34619.36911</v>
          </cell>
          <cell r="AA132">
            <v>38872.390950000001</v>
          </cell>
          <cell r="AF132">
            <v>27890.529159999998</v>
          </cell>
        </row>
        <row r="133">
          <cell r="G133">
            <v>44575.565459999998</v>
          </cell>
          <cell r="H133">
            <v>44878.98734</v>
          </cell>
          <cell r="V133">
            <v>40639.480989999996</v>
          </cell>
          <cell r="AA133">
            <v>46303.641620000002</v>
          </cell>
          <cell r="AF133">
            <v>62755.395640000002</v>
          </cell>
        </row>
        <row r="134">
          <cell r="G134">
            <v>38850.941590000002</v>
          </cell>
          <cell r="H134">
            <v>39082.045810000003</v>
          </cell>
          <cell r="V134">
            <v>37369.297960000004</v>
          </cell>
          <cell r="AA134">
            <v>42376.023000000001</v>
          </cell>
          <cell r="AF134">
            <v>63537.227509999997</v>
          </cell>
        </row>
        <row r="135">
          <cell r="G135">
            <v>1934.6562819999999</v>
          </cell>
          <cell r="H135">
            <v>1811.1764969999999</v>
          </cell>
          <cell r="V135">
            <v>2397.4992099999999</v>
          </cell>
          <cell r="AA135">
            <v>2538.928508</v>
          </cell>
          <cell r="AF135">
            <v>2832.222264</v>
          </cell>
        </row>
        <row r="136">
          <cell r="G136">
            <v>1275.6281200000001</v>
          </cell>
          <cell r="H136">
            <v>1370.566309</v>
          </cell>
          <cell r="V136">
            <v>1365.091766</v>
          </cell>
          <cell r="AA136">
            <v>1643.958662</v>
          </cell>
          <cell r="AF136">
            <v>4182.7269699999997</v>
          </cell>
        </row>
        <row r="137">
          <cell r="G137">
            <v>9906228.6510000005</v>
          </cell>
          <cell r="H137">
            <v>10324096.630000001</v>
          </cell>
          <cell r="V137">
            <v>9751707.9519999996</v>
          </cell>
          <cell r="AA137">
            <v>7100087.0970000001</v>
          </cell>
          <cell r="AF137">
            <v>3560655.2349999999</v>
          </cell>
        </row>
        <row r="138">
          <cell r="G138">
            <v>5415121.9450000003</v>
          </cell>
          <cell r="H138">
            <v>5491243.6900000004</v>
          </cell>
          <cell r="V138">
            <v>3932662.3089999999</v>
          </cell>
          <cell r="AA138">
            <v>2872012.5860000001</v>
          </cell>
          <cell r="AF138">
            <v>1461619.192</v>
          </cell>
        </row>
        <row r="139">
          <cell r="G139">
            <v>0</v>
          </cell>
          <cell r="H139">
            <v>0</v>
          </cell>
          <cell r="V139">
            <v>0</v>
          </cell>
          <cell r="AA139">
            <v>0</v>
          </cell>
          <cell r="AF139">
            <v>0</v>
          </cell>
        </row>
        <row r="140">
          <cell r="G140">
            <v>0.91227497570000005</v>
          </cell>
          <cell r="H140">
            <v>0.88360188129999995</v>
          </cell>
          <cell r="V140">
            <v>0.50226401060000003</v>
          </cell>
          <cell r="AA140">
            <v>0.38912126060000002</v>
          </cell>
          <cell r="AF140">
            <v>0.1823179093</v>
          </cell>
        </row>
        <row r="141">
          <cell r="G141">
            <v>0</v>
          </cell>
          <cell r="H141">
            <v>0</v>
          </cell>
          <cell r="V141">
            <v>0</v>
          </cell>
          <cell r="AA141">
            <v>0</v>
          </cell>
          <cell r="AF141">
            <v>0</v>
          </cell>
        </row>
        <row r="142">
          <cell r="G142">
            <v>0</v>
          </cell>
          <cell r="H142">
            <v>0</v>
          </cell>
          <cell r="V142">
            <v>0</v>
          </cell>
          <cell r="AA142">
            <v>0</v>
          </cell>
          <cell r="AF142">
            <v>0</v>
          </cell>
        </row>
        <row r="143">
          <cell r="G143">
            <v>0</v>
          </cell>
          <cell r="H143">
            <v>0</v>
          </cell>
          <cell r="V143">
            <v>0</v>
          </cell>
          <cell r="AA143">
            <v>0</v>
          </cell>
          <cell r="AF143">
            <v>0</v>
          </cell>
        </row>
        <row r="144">
          <cell r="G144">
            <v>6948979.6749999998</v>
          </cell>
          <cell r="H144">
            <v>6736810.6129999999</v>
          </cell>
          <cell r="V144">
            <v>7206287.1799999997</v>
          </cell>
          <cell r="AA144">
            <v>5998847.148</v>
          </cell>
          <cell r="AF144">
            <v>3605222.1839999999</v>
          </cell>
        </row>
        <row r="145">
          <cell r="G145">
            <v>0</v>
          </cell>
          <cell r="H145">
            <v>0</v>
          </cell>
          <cell r="V145">
            <v>0</v>
          </cell>
          <cell r="AA145">
            <v>0</v>
          </cell>
          <cell r="AF145">
            <v>0</v>
          </cell>
        </row>
        <row r="146">
          <cell r="G146">
            <v>0</v>
          </cell>
          <cell r="H146">
            <v>0</v>
          </cell>
          <cell r="V146">
            <v>0</v>
          </cell>
          <cell r="AA146">
            <v>0</v>
          </cell>
          <cell r="AF146">
            <v>0</v>
          </cell>
        </row>
        <row r="147">
          <cell r="G147">
            <v>0</v>
          </cell>
          <cell r="H147">
            <v>0</v>
          </cell>
          <cell r="V147">
            <v>0</v>
          </cell>
          <cell r="AA147">
            <v>0</v>
          </cell>
          <cell r="AF147">
            <v>0</v>
          </cell>
        </row>
        <row r="148">
          <cell r="G148">
            <v>0</v>
          </cell>
          <cell r="H148">
            <v>0</v>
          </cell>
          <cell r="V148">
            <v>0</v>
          </cell>
          <cell r="AA148">
            <v>0</v>
          </cell>
          <cell r="AF148">
            <v>0</v>
          </cell>
        </row>
        <row r="149">
          <cell r="G149">
            <v>0</v>
          </cell>
          <cell r="H149">
            <v>0</v>
          </cell>
          <cell r="V149">
            <v>0</v>
          </cell>
          <cell r="AA149">
            <v>0</v>
          </cell>
          <cell r="AF149">
            <v>0</v>
          </cell>
        </row>
        <row r="150">
          <cell r="G150">
            <v>523728.89480000001</v>
          </cell>
          <cell r="H150">
            <v>569789.41630000004</v>
          </cell>
          <cell r="V150">
            <v>845243.65740000003</v>
          </cell>
          <cell r="AA150">
            <v>799601.68759999995</v>
          </cell>
          <cell r="AF150">
            <v>244324.54819999999</v>
          </cell>
        </row>
        <row r="151">
          <cell r="G151">
            <v>0</v>
          </cell>
          <cell r="H151">
            <v>0</v>
          </cell>
          <cell r="V151">
            <v>0</v>
          </cell>
          <cell r="AA151">
            <v>0</v>
          </cell>
          <cell r="AF151">
            <v>0</v>
          </cell>
        </row>
        <row r="152">
          <cell r="G152">
            <v>0</v>
          </cell>
          <cell r="H152">
            <v>0</v>
          </cell>
          <cell r="V152">
            <v>0</v>
          </cell>
          <cell r="AA152">
            <v>0</v>
          </cell>
          <cell r="AF152">
            <v>0</v>
          </cell>
        </row>
        <row r="153">
          <cell r="G153">
            <v>0</v>
          </cell>
          <cell r="H153">
            <v>0</v>
          </cell>
          <cell r="V153">
            <v>0</v>
          </cell>
          <cell r="AA153">
            <v>0</v>
          </cell>
          <cell r="AF153">
            <v>0</v>
          </cell>
        </row>
        <row r="154">
          <cell r="G154">
            <v>0</v>
          </cell>
          <cell r="H154">
            <v>0</v>
          </cell>
          <cell r="V154">
            <v>0</v>
          </cell>
          <cell r="AA154">
            <v>0</v>
          </cell>
          <cell r="AF154">
            <v>0</v>
          </cell>
        </row>
        <row r="155">
          <cell r="G155">
            <v>0</v>
          </cell>
          <cell r="H155">
            <v>0</v>
          </cell>
          <cell r="V155">
            <v>0</v>
          </cell>
          <cell r="AA155">
            <v>0</v>
          </cell>
          <cell r="AF155">
            <v>0</v>
          </cell>
        </row>
      </sheetData>
      <sheetData sheetId="2">
        <row r="3">
          <cell r="G3">
            <v>912854.60069999995</v>
          </cell>
          <cell r="V3">
            <v>583546.69200000004</v>
          </cell>
          <cell r="AA3">
            <v>511194.65010000003</v>
          </cell>
          <cell r="AF3">
            <v>472126.08140000002</v>
          </cell>
        </row>
        <row r="4">
          <cell r="G4">
            <v>110961412.59999999</v>
          </cell>
          <cell r="V4">
            <v>76779425.409999996</v>
          </cell>
          <cell r="AA4">
            <v>67919761.629999995</v>
          </cell>
          <cell r="AF4">
            <v>47593075.549999997</v>
          </cell>
        </row>
        <row r="5">
          <cell r="G5">
            <v>34859840.670000002</v>
          </cell>
          <cell r="V5">
            <v>19162404.550000001</v>
          </cell>
          <cell r="AA5">
            <v>14771416.189999999</v>
          </cell>
          <cell r="AF5">
            <v>8854150.8680000007</v>
          </cell>
        </row>
        <row r="29">
          <cell r="G29">
            <v>0</v>
          </cell>
          <cell r="V29">
            <v>0</v>
          </cell>
          <cell r="AA29">
            <v>0</v>
          </cell>
          <cell r="AF29">
            <v>0</v>
          </cell>
        </row>
        <row r="30">
          <cell r="G30">
            <v>0</v>
          </cell>
          <cell r="V30">
            <v>0</v>
          </cell>
          <cell r="AA30">
            <v>0</v>
          </cell>
          <cell r="AF30">
            <v>0</v>
          </cell>
        </row>
        <row r="31">
          <cell r="G31">
            <v>0</v>
          </cell>
          <cell r="V31">
            <v>0</v>
          </cell>
          <cell r="AA31">
            <v>0</v>
          </cell>
          <cell r="AF31">
            <v>0</v>
          </cell>
        </row>
        <row r="32">
          <cell r="G32">
            <v>0</v>
          </cell>
          <cell r="V32">
            <v>0</v>
          </cell>
          <cell r="AA32">
            <v>0</v>
          </cell>
          <cell r="AF32">
            <v>0</v>
          </cell>
        </row>
        <row r="33">
          <cell r="G33">
            <v>581452.71230000001</v>
          </cell>
          <cell r="V33">
            <v>356290.84269999998</v>
          </cell>
          <cell r="AA33">
            <v>282381.45110000001</v>
          </cell>
          <cell r="AF33">
            <v>209934.98259999999</v>
          </cell>
        </row>
        <row r="34">
          <cell r="G34">
            <v>411513.5846</v>
          </cell>
          <cell r="V34">
            <v>180116.07029999999</v>
          </cell>
          <cell r="AA34">
            <v>144206.62390000001</v>
          </cell>
          <cell r="AF34">
            <v>104289.13710000001</v>
          </cell>
        </row>
        <row r="35">
          <cell r="G35">
            <v>1249991.8770000001</v>
          </cell>
          <cell r="V35">
            <v>488661.29249999998</v>
          </cell>
          <cell r="AA35">
            <v>378107.69079999998</v>
          </cell>
          <cell r="AF35">
            <v>298518.39720000001</v>
          </cell>
        </row>
        <row r="36">
          <cell r="G36">
            <v>205222.68059999999</v>
          </cell>
          <cell r="V36">
            <v>131790.02050000001</v>
          </cell>
          <cell r="AA36">
            <v>115718.04029999999</v>
          </cell>
          <cell r="AF36">
            <v>77098.435079999996</v>
          </cell>
        </row>
        <row r="37">
          <cell r="G37">
            <v>0</v>
          </cell>
          <cell r="V37">
            <v>0</v>
          </cell>
          <cell r="AA37">
            <v>0</v>
          </cell>
          <cell r="AF37">
            <v>0</v>
          </cell>
        </row>
        <row r="38">
          <cell r="G38">
            <v>16475713.720000001</v>
          </cell>
          <cell r="V38">
            <v>11672886.619999999</v>
          </cell>
          <cell r="AA38">
            <v>10773648.630000001</v>
          </cell>
          <cell r="AF38">
            <v>7642144.4119999995</v>
          </cell>
        </row>
        <row r="39">
          <cell r="G39">
            <v>0</v>
          </cell>
          <cell r="V39">
            <v>0</v>
          </cell>
          <cell r="AA39">
            <v>0</v>
          </cell>
          <cell r="AF39">
            <v>0</v>
          </cell>
        </row>
        <row r="40">
          <cell r="G40">
            <v>1642289.5619999999</v>
          </cell>
          <cell r="V40">
            <v>731018.92390000005</v>
          </cell>
          <cell r="AA40">
            <v>586504.1568</v>
          </cell>
          <cell r="AF40">
            <v>347363.41769999999</v>
          </cell>
        </row>
        <row r="41">
          <cell r="G41">
            <v>0</v>
          </cell>
          <cell r="V41">
            <v>0</v>
          </cell>
          <cell r="AA41">
            <v>0</v>
          </cell>
          <cell r="AF41">
            <v>0</v>
          </cell>
        </row>
        <row r="42">
          <cell r="G42">
            <v>0</v>
          </cell>
          <cell r="V42">
            <v>0</v>
          </cell>
          <cell r="AA42">
            <v>0</v>
          </cell>
          <cell r="AF42">
            <v>0</v>
          </cell>
        </row>
        <row r="43">
          <cell r="G43">
            <v>0</v>
          </cell>
          <cell r="V43">
            <v>0</v>
          </cell>
          <cell r="AA43">
            <v>0</v>
          </cell>
          <cell r="AF43">
            <v>0</v>
          </cell>
        </row>
        <row r="44">
          <cell r="G44">
            <v>0</v>
          </cell>
          <cell r="V44">
            <v>0</v>
          </cell>
          <cell r="AA44">
            <v>0</v>
          </cell>
          <cell r="AF44">
            <v>0</v>
          </cell>
        </row>
        <row r="45">
          <cell r="G45">
            <v>0</v>
          </cell>
          <cell r="V45">
            <v>0</v>
          </cell>
          <cell r="AA45">
            <v>0</v>
          </cell>
          <cell r="AF45">
            <v>0</v>
          </cell>
        </row>
        <row r="46">
          <cell r="G46">
            <v>0</v>
          </cell>
          <cell r="V46">
            <v>0</v>
          </cell>
          <cell r="AA46">
            <v>0</v>
          </cell>
          <cell r="AF46">
            <v>0</v>
          </cell>
        </row>
        <row r="47">
          <cell r="G47">
            <v>0</v>
          </cell>
          <cell r="V47">
            <v>0</v>
          </cell>
          <cell r="AA47">
            <v>0</v>
          </cell>
          <cell r="AF47">
            <v>0</v>
          </cell>
        </row>
        <row r="48">
          <cell r="G48">
            <v>0</v>
          </cell>
          <cell r="V48">
            <v>0</v>
          </cell>
          <cell r="AA48">
            <v>0</v>
          </cell>
          <cell r="AF48">
            <v>0</v>
          </cell>
        </row>
        <row r="49">
          <cell r="G49">
            <v>0</v>
          </cell>
          <cell r="V49">
            <v>0</v>
          </cell>
          <cell r="AA49">
            <v>0</v>
          </cell>
          <cell r="AF49">
            <v>0</v>
          </cell>
        </row>
        <row r="50">
          <cell r="G50">
            <v>0</v>
          </cell>
          <cell r="V50">
            <v>0</v>
          </cell>
          <cell r="AA50">
            <v>0</v>
          </cell>
          <cell r="AF50">
            <v>0</v>
          </cell>
        </row>
        <row r="51">
          <cell r="G51">
            <v>0</v>
          </cell>
          <cell r="V51">
            <v>0</v>
          </cell>
          <cell r="AA51">
            <v>0</v>
          </cell>
          <cell r="AF51">
            <v>0</v>
          </cell>
        </row>
        <row r="52">
          <cell r="G52">
            <v>0</v>
          </cell>
          <cell r="V52">
            <v>0</v>
          </cell>
          <cell r="AA52">
            <v>0</v>
          </cell>
          <cell r="AF52">
            <v>0</v>
          </cell>
        </row>
        <row r="53">
          <cell r="G53">
            <v>0</v>
          </cell>
          <cell r="V53">
            <v>0</v>
          </cell>
          <cell r="AA53">
            <v>0</v>
          </cell>
          <cell r="AF53">
            <v>0</v>
          </cell>
        </row>
        <row r="54">
          <cell r="G54">
            <v>0</v>
          </cell>
          <cell r="V54">
            <v>0</v>
          </cell>
          <cell r="AA54">
            <v>0</v>
          </cell>
          <cell r="AF54">
            <v>0</v>
          </cell>
        </row>
        <row r="55">
          <cell r="G55">
            <v>15815555.66</v>
          </cell>
          <cell r="V55">
            <v>1357891.831</v>
          </cell>
          <cell r="AA55">
            <v>1261591.0759999999</v>
          </cell>
          <cell r="AF55">
            <v>1364947.105</v>
          </cell>
        </row>
        <row r="56">
          <cell r="G56">
            <v>0</v>
          </cell>
          <cell r="V56">
            <v>0</v>
          </cell>
          <cell r="AA56">
            <v>0</v>
          </cell>
          <cell r="AF56">
            <v>0</v>
          </cell>
        </row>
        <row r="57">
          <cell r="G57">
            <v>0</v>
          </cell>
          <cell r="V57">
            <v>0</v>
          </cell>
          <cell r="AA57">
            <v>0</v>
          </cell>
          <cell r="AF57">
            <v>0</v>
          </cell>
        </row>
        <row r="58">
          <cell r="G58">
            <v>0</v>
          </cell>
          <cell r="V58">
            <v>0</v>
          </cell>
          <cell r="AA58">
            <v>0</v>
          </cell>
          <cell r="AF58">
            <v>0</v>
          </cell>
        </row>
        <row r="59">
          <cell r="G59">
            <v>0</v>
          </cell>
          <cell r="V59">
            <v>0</v>
          </cell>
          <cell r="AA59">
            <v>0</v>
          </cell>
          <cell r="AF59">
            <v>0</v>
          </cell>
        </row>
        <row r="60">
          <cell r="G60">
            <v>0</v>
          </cell>
          <cell r="V60">
            <v>0</v>
          </cell>
          <cell r="AA60">
            <v>0</v>
          </cell>
          <cell r="AF60">
            <v>0</v>
          </cell>
        </row>
        <row r="61">
          <cell r="G61">
            <v>0</v>
          </cell>
          <cell r="V61">
            <v>0</v>
          </cell>
          <cell r="AA61">
            <v>0</v>
          </cell>
          <cell r="AF61">
            <v>0</v>
          </cell>
        </row>
        <row r="62">
          <cell r="G62">
            <v>0</v>
          </cell>
          <cell r="V62">
            <v>0</v>
          </cell>
          <cell r="AA62">
            <v>0</v>
          </cell>
          <cell r="AF62">
            <v>0</v>
          </cell>
        </row>
        <row r="63">
          <cell r="G63">
            <v>0</v>
          </cell>
          <cell r="V63">
            <v>0</v>
          </cell>
          <cell r="AA63">
            <v>0</v>
          </cell>
          <cell r="AF63">
            <v>0</v>
          </cell>
        </row>
        <row r="64">
          <cell r="G64">
            <v>0</v>
          </cell>
          <cell r="V64">
            <v>0</v>
          </cell>
          <cell r="AA64">
            <v>0</v>
          </cell>
          <cell r="AF64">
            <v>0</v>
          </cell>
        </row>
        <row r="65">
          <cell r="G65">
            <v>0</v>
          </cell>
          <cell r="V65">
            <v>0</v>
          </cell>
          <cell r="AA65">
            <v>0</v>
          </cell>
          <cell r="AF65">
            <v>0</v>
          </cell>
        </row>
        <row r="68">
          <cell r="G68">
            <v>6762049.6540000001</v>
          </cell>
          <cell r="V68">
            <v>6272328.3930000002</v>
          </cell>
          <cell r="AA68">
            <v>6370192.2520000003</v>
          </cell>
          <cell r="AF68">
            <v>4118452.8569999998</v>
          </cell>
        </row>
        <row r="69">
          <cell r="G69">
            <v>6384427.5369999995</v>
          </cell>
          <cell r="V69">
            <v>3419319.4550000001</v>
          </cell>
          <cell r="AA69">
            <v>2822518.6579999998</v>
          </cell>
          <cell r="AF69">
            <v>1028655.088</v>
          </cell>
        </row>
        <row r="70">
          <cell r="G70">
            <v>399606.9166</v>
          </cell>
          <cell r="V70">
            <v>236446.49770000001</v>
          </cell>
          <cell r="AA70">
            <v>211145.24679999999</v>
          </cell>
          <cell r="AF70">
            <v>79702.594760000007</v>
          </cell>
        </row>
        <row r="71">
          <cell r="G71">
            <v>4061659.642</v>
          </cell>
          <cell r="V71">
            <v>2566309.7749999999</v>
          </cell>
          <cell r="AA71">
            <v>1975119.9439999999</v>
          </cell>
          <cell r="AF71">
            <v>694014.86780000001</v>
          </cell>
        </row>
        <row r="72">
          <cell r="G72">
            <v>14130199.65</v>
          </cell>
          <cell r="V72">
            <v>10160625.59</v>
          </cell>
          <cell r="AA72">
            <v>8018847.057</v>
          </cell>
          <cell r="AF72">
            <v>3072197.0260000001</v>
          </cell>
        </row>
        <row r="73">
          <cell r="G73">
            <v>11047296.74</v>
          </cell>
          <cell r="V73">
            <v>5462806.9819999998</v>
          </cell>
          <cell r="AA73">
            <v>4331469.4539999999</v>
          </cell>
          <cell r="AF73">
            <v>1461830.926</v>
          </cell>
        </row>
        <row r="74">
          <cell r="G74">
            <v>3023551.372</v>
          </cell>
          <cell r="V74">
            <v>2025979.82</v>
          </cell>
          <cell r="AA74">
            <v>1771060.5630000001</v>
          </cell>
          <cell r="AF74">
            <v>912802.84629999998</v>
          </cell>
        </row>
        <row r="75">
          <cell r="G75">
            <v>6313867.3629999999</v>
          </cell>
          <cell r="V75">
            <v>5625076.8030000003</v>
          </cell>
          <cell r="AA75">
            <v>5280325.6100000003</v>
          </cell>
          <cell r="AF75">
            <v>3807197.4550000001</v>
          </cell>
        </row>
        <row r="76">
          <cell r="G76">
            <v>281031.23479999998</v>
          </cell>
          <cell r="V76">
            <v>232468.5613</v>
          </cell>
          <cell r="AA76">
            <v>217689.8787</v>
          </cell>
          <cell r="AF76">
            <v>145638.5428</v>
          </cell>
        </row>
        <row r="77">
          <cell r="G77">
            <v>0</v>
          </cell>
          <cell r="V77">
            <v>0</v>
          </cell>
          <cell r="AA77">
            <v>0</v>
          </cell>
          <cell r="AF77">
            <v>0</v>
          </cell>
        </row>
        <row r="78">
          <cell r="G78">
            <v>0</v>
          </cell>
          <cell r="V78">
            <v>0</v>
          </cell>
          <cell r="AA78">
            <v>0</v>
          </cell>
          <cell r="AF78">
            <v>0</v>
          </cell>
        </row>
        <row r="79">
          <cell r="G79">
            <v>7498449.4539999999</v>
          </cell>
          <cell r="V79">
            <v>4803501.2539999997</v>
          </cell>
          <cell r="AA79">
            <v>3920877.7930000001</v>
          </cell>
          <cell r="AF79">
            <v>1258426.0900000001</v>
          </cell>
        </row>
        <row r="80">
          <cell r="G80">
            <v>3.3341230130000001</v>
          </cell>
          <cell r="V80">
            <v>4.2188454589999997</v>
          </cell>
          <cell r="AA80">
            <v>4.3413420169999997</v>
          </cell>
          <cell r="AF80">
            <v>4.1087294740000004</v>
          </cell>
        </row>
        <row r="81">
          <cell r="G81">
            <v>591418.67810000002</v>
          </cell>
          <cell r="V81">
            <v>570631.02859999996</v>
          </cell>
          <cell r="AA81">
            <v>571845.03870000003</v>
          </cell>
          <cell r="AF81">
            <v>159797.9093</v>
          </cell>
        </row>
        <row r="82">
          <cell r="G82">
            <v>3344045.963</v>
          </cell>
          <cell r="V82">
            <v>2782340.1030000001</v>
          </cell>
          <cell r="AA82">
            <v>2672201.202</v>
          </cell>
          <cell r="AF82">
            <v>1434023.3330000001</v>
          </cell>
        </row>
        <row r="83">
          <cell r="G83">
            <v>34861438.289999999</v>
          </cell>
          <cell r="V83">
            <v>27511245.449999999</v>
          </cell>
          <cell r="AA83">
            <v>26765556.199999999</v>
          </cell>
          <cell r="AF83">
            <v>20254731.27</v>
          </cell>
        </row>
        <row r="84">
          <cell r="G84">
            <v>10905120.99</v>
          </cell>
          <cell r="V84">
            <v>9590156.9680000003</v>
          </cell>
          <cell r="AA84">
            <v>9103686.0360000003</v>
          </cell>
          <cell r="AF84">
            <v>6851473.0889999997</v>
          </cell>
        </row>
        <row r="85">
          <cell r="G85">
            <v>7709755.9550000001</v>
          </cell>
          <cell r="V85">
            <v>8117106.7400000002</v>
          </cell>
          <cell r="AA85">
            <v>8206522.5310000004</v>
          </cell>
          <cell r="AF85">
            <v>6961454.7429999998</v>
          </cell>
        </row>
        <row r="86">
          <cell r="G86">
            <v>12423458.73</v>
          </cell>
          <cell r="V86">
            <v>3518406.0120000001</v>
          </cell>
          <cell r="AA86">
            <v>2484648.9730000002</v>
          </cell>
          <cell r="AF86">
            <v>1260838.385</v>
          </cell>
        </row>
        <row r="87">
          <cell r="G87">
            <v>1167507.574</v>
          </cell>
          <cell r="V87">
            <v>235327.79740000001</v>
          </cell>
          <cell r="AA87">
            <v>162956.04500000001</v>
          </cell>
          <cell r="AF87">
            <v>83575.829370000007</v>
          </cell>
        </row>
        <row r="88">
          <cell r="G88">
            <v>0</v>
          </cell>
          <cell r="V88">
            <v>0</v>
          </cell>
          <cell r="AA88">
            <v>0</v>
          </cell>
          <cell r="AF88">
            <v>0</v>
          </cell>
        </row>
        <row r="89">
          <cell r="G89">
            <v>16749210.49</v>
          </cell>
          <cell r="V89">
            <v>6042785.0750000002</v>
          </cell>
          <cell r="AA89">
            <v>5353434.4730000002</v>
          </cell>
          <cell r="AF89">
            <v>3521580.36</v>
          </cell>
        </row>
        <row r="90">
          <cell r="G90">
            <v>0</v>
          </cell>
          <cell r="V90">
            <v>0</v>
          </cell>
          <cell r="AA90">
            <v>0</v>
          </cell>
          <cell r="AF90">
            <v>0</v>
          </cell>
        </row>
        <row r="91">
          <cell r="G91">
            <v>0</v>
          </cell>
          <cell r="V91">
            <v>0</v>
          </cell>
          <cell r="AA91">
            <v>0</v>
          </cell>
          <cell r="AF91">
            <v>0</v>
          </cell>
        </row>
        <row r="92">
          <cell r="G92">
            <v>2941553.142</v>
          </cell>
          <cell r="V92">
            <v>1063827.6980000001</v>
          </cell>
          <cell r="AA92">
            <v>997795.65659999999</v>
          </cell>
          <cell r="AF92">
            <v>98230.506429999994</v>
          </cell>
        </row>
        <row r="93">
          <cell r="G93">
            <v>0</v>
          </cell>
          <cell r="V93">
            <v>0</v>
          </cell>
          <cell r="AA93">
            <v>0</v>
          </cell>
          <cell r="AF93">
            <v>0</v>
          </cell>
        </row>
        <row r="94">
          <cell r="G94">
            <v>0</v>
          </cell>
          <cell r="V94">
            <v>0</v>
          </cell>
          <cell r="AA94">
            <v>0</v>
          </cell>
          <cell r="AF94">
            <v>0</v>
          </cell>
        </row>
        <row r="95">
          <cell r="G95">
            <v>0</v>
          </cell>
          <cell r="V95">
            <v>0</v>
          </cell>
          <cell r="AA95">
            <v>0</v>
          </cell>
          <cell r="AF95">
            <v>0</v>
          </cell>
        </row>
        <row r="96">
          <cell r="G96">
            <v>0</v>
          </cell>
          <cell r="V96">
            <v>0</v>
          </cell>
          <cell r="AA96">
            <v>0</v>
          </cell>
          <cell r="AF96">
            <v>0</v>
          </cell>
        </row>
        <row r="97">
          <cell r="G97">
            <v>0</v>
          </cell>
          <cell r="V97">
            <v>0</v>
          </cell>
          <cell r="AA97">
            <v>0</v>
          </cell>
          <cell r="AF97">
            <v>0</v>
          </cell>
        </row>
        <row r="98">
          <cell r="G98">
            <v>0</v>
          </cell>
          <cell r="V98">
            <v>0</v>
          </cell>
          <cell r="AA98">
            <v>0</v>
          </cell>
          <cell r="AF98">
            <v>0</v>
          </cell>
        </row>
        <row r="99">
          <cell r="G99">
            <v>0</v>
          </cell>
          <cell r="V99">
            <v>0</v>
          </cell>
          <cell r="AA99">
            <v>0</v>
          </cell>
          <cell r="AF99">
            <v>0</v>
          </cell>
        </row>
        <row r="100">
          <cell r="G100">
            <v>0</v>
          </cell>
          <cell r="V100">
            <v>0</v>
          </cell>
          <cell r="AA100">
            <v>0</v>
          </cell>
          <cell r="AF100">
            <v>0</v>
          </cell>
        </row>
        <row r="101">
          <cell r="G101">
            <v>0</v>
          </cell>
          <cell r="V101">
            <v>0</v>
          </cell>
          <cell r="AA101">
            <v>0</v>
          </cell>
          <cell r="AF101">
            <v>0</v>
          </cell>
        </row>
        <row r="102">
          <cell r="G102">
            <v>0</v>
          </cell>
          <cell r="V102">
            <v>0</v>
          </cell>
          <cell r="AA102">
            <v>0</v>
          </cell>
          <cell r="AF102">
            <v>0</v>
          </cell>
        </row>
        <row r="103">
          <cell r="G103">
            <v>0</v>
          </cell>
          <cell r="V103">
            <v>0</v>
          </cell>
          <cell r="AA103">
            <v>0</v>
          </cell>
          <cell r="AF103">
            <v>0</v>
          </cell>
        </row>
        <row r="104">
          <cell r="G104">
            <v>0</v>
          </cell>
          <cell r="V104">
            <v>0</v>
          </cell>
          <cell r="AA104">
            <v>0</v>
          </cell>
          <cell r="AF104">
            <v>0</v>
          </cell>
        </row>
        <row r="119">
          <cell r="G119">
            <v>764512.6629</v>
          </cell>
          <cell r="V119">
            <v>584276.3236</v>
          </cell>
          <cell r="AA119">
            <v>522434.2954</v>
          </cell>
          <cell r="AF119">
            <v>251494.93900000001</v>
          </cell>
        </row>
        <row r="120">
          <cell r="G120">
            <v>4967902.5839999998</v>
          </cell>
          <cell r="V120">
            <v>4590363.2939999998</v>
          </cell>
          <cell r="AA120">
            <v>4136597.5019999999</v>
          </cell>
          <cell r="AF120">
            <v>1961847.5290000001</v>
          </cell>
        </row>
        <row r="121">
          <cell r="G121">
            <v>697895.49950000003</v>
          </cell>
          <cell r="V121">
            <v>660847.11620000005</v>
          </cell>
          <cell r="AA121">
            <v>653080.29619999998</v>
          </cell>
          <cell r="AF121">
            <v>338501.86420000001</v>
          </cell>
        </row>
        <row r="122">
          <cell r="G122">
            <v>1219208.943</v>
          </cell>
          <cell r="V122">
            <v>1452565.925</v>
          </cell>
          <cell r="AA122">
            <v>1257881.1780000001</v>
          </cell>
          <cell r="AF122">
            <v>541469.34400000004</v>
          </cell>
        </row>
        <row r="123">
          <cell r="G123">
            <v>1530247.3160000001</v>
          </cell>
          <cell r="V123">
            <v>2075740.405</v>
          </cell>
          <cell r="AA123">
            <v>1843268.7830000001</v>
          </cell>
          <cell r="AF123">
            <v>864840.47219999996</v>
          </cell>
        </row>
        <row r="124">
          <cell r="G124">
            <v>2158921.71</v>
          </cell>
          <cell r="V124">
            <v>2014963.5209999999</v>
          </cell>
          <cell r="AA124">
            <v>1797752.9450000001</v>
          </cell>
          <cell r="AF124">
            <v>742742.51890000002</v>
          </cell>
        </row>
        <row r="125">
          <cell r="G125">
            <v>4382337.9249999998</v>
          </cell>
          <cell r="V125">
            <v>3703025.4870000002</v>
          </cell>
          <cell r="AA125">
            <v>3155628.571</v>
          </cell>
          <cell r="AF125">
            <v>1457690.7080000001</v>
          </cell>
        </row>
        <row r="126">
          <cell r="G126">
            <v>3527191.4780000001</v>
          </cell>
          <cell r="V126">
            <v>3419239.1189999999</v>
          </cell>
          <cell r="AA126">
            <v>3035289.19</v>
          </cell>
          <cell r="AF126">
            <v>1947533.922</v>
          </cell>
        </row>
        <row r="127">
          <cell r="G127">
            <v>242523.36629999999</v>
          </cell>
          <cell r="V127">
            <v>238778.08480000001</v>
          </cell>
          <cell r="AA127">
            <v>223915.93969999999</v>
          </cell>
          <cell r="AF127">
            <v>91987.523860000001</v>
          </cell>
        </row>
        <row r="128">
          <cell r="G128">
            <v>1700718.253</v>
          </cell>
          <cell r="V128">
            <v>1640461.8119999999</v>
          </cell>
          <cell r="AA128">
            <v>1464389.5870000001</v>
          </cell>
          <cell r="AF128">
            <v>567955.51580000005</v>
          </cell>
        </row>
        <row r="129">
          <cell r="G129">
            <v>539749.34970000002</v>
          </cell>
          <cell r="V129">
            <v>376633.42509999999</v>
          </cell>
          <cell r="AA129">
            <v>327797.935</v>
          </cell>
          <cell r="AF129">
            <v>124216.64380000001</v>
          </cell>
        </row>
        <row r="130">
          <cell r="G130">
            <v>8215466.8969999999</v>
          </cell>
          <cell r="V130">
            <v>7623312.9230000004</v>
          </cell>
          <cell r="AA130">
            <v>6799076.7309999997</v>
          </cell>
          <cell r="AF130">
            <v>3183653.503</v>
          </cell>
        </row>
        <row r="131">
          <cell r="G131">
            <v>562277.10290000006</v>
          </cell>
          <cell r="V131">
            <v>456059.17259999999</v>
          </cell>
          <cell r="AA131">
            <v>414783.66629999998</v>
          </cell>
          <cell r="AF131">
            <v>313705.08980000002</v>
          </cell>
        </row>
        <row r="132">
          <cell r="G132">
            <v>34125.69124</v>
          </cell>
          <cell r="V132">
            <v>34376.547639999997</v>
          </cell>
          <cell r="AA132">
            <v>38932.547610000001</v>
          </cell>
          <cell r="AF132">
            <v>28548.565060000001</v>
          </cell>
        </row>
        <row r="133">
          <cell r="G133">
            <v>44575.565560000003</v>
          </cell>
          <cell r="V133">
            <v>35968.862500000003</v>
          </cell>
          <cell r="AA133">
            <v>38846.135600000001</v>
          </cell>
          <cell r="AF133">
            <v>58258.907059999998</v>
          </cell>
        </row>
        <row r="134">
          <cell r="G134">
            <v>38850.939890000001</v>
          </cell>
          <cell r="V134">
            <v>33068.674129999999</v>
          </cell>
          <cell r="AA134">
            <v>36436.936300000001</v>
          </cell>
          <cell r="AF134">
            <v>70399.814249999996</v>
          </cell>
        </row>
        <row r="135">
          <cell r="G135">
            <v>1934.6556479999999</v>
          </cell>
          <cell r="V135">
            <v>2154.4833779999999</v>
          </cell>
          <cell r="AA135">
            <v>2336.9633220000001</v>
          </cell>
          <cell r="AF135">
            <v>3942.4034299999998</v>
          </cell>
        </row>
        <row r="136">
          <cell r="G136">
            <v>1275.628115</v>
          </cell>
          <cell r="V136">
            <v>1228.3660030000001</v>
          </cell>
          <cell r="AA136">
            <v>1397.9040729999999</v>
          </cell>
          <cell r="AF136">
            <v>3533.7677079999999</v>
          </cell>
        </row>
        <row r="137">
          <cell r="G137">
            <v>9906228.6710000001</v>
          </cell>
          <cell r="V137">
            <v>11589356.83</v>
          </cell>
          <cell r="AA137">
            <v>9721343.159</v>
          </cell>
          <cell r="AF137">
            <v>5116793.7319999998</v>
          </cell>
        </row>
        <row r="138">
          <cell r="G138">
            <v>5415121.9129999997</v>
          </cell>
          <cell r="V138">
            <v>4529832.7350000003</v>
          </cell>
          <cell r="AA138">
            <v>3727591.48</v>
          </cell>
          <cell r="AF138">
            <v>1985876.6429999999</v>
          </cell>
        </row>
        <row r="139">
          <cell r="G139">
            <v>0</v>
          </cell>
          <cell r="V139">
            <v>0</v>
          </cell>
          <cell r="AA139">
            <v>0</v>
          </cell>
          <cell r="AF139">
            <v>0</v>
          </cell>
        </row>
        <row r="140">
          <cell r="G140">
            <v>0.91227496939999997</v>
          </cell>
          <cell r="V140">
            <v>0.51686563740000002</v>
          </cell>
          <cell r="AA140">
            <v>0.41019672159999998</v>
          </cell>
          <cell r="AF140">
            <v>0.19754124270000001</v>
          </cell>
        </row>
        <row r="141">
          <cell r="G141">
            <v>0</v>
          </cell>
          <cell r="V141">
            <v>0</v>
          </cell>
          <cell r="AA141">
            <v>0</v>
          </cell>
          <cell r="AF141">
            <v>0</v>
          </cell>
        </row>
        <row r="142">
          <cell r="G142">
            <v>0</v>
          </cell>
          <cell r="V142">
            <v>0</v>
          </cell>
          <cell r="AA142">
            <v>0</v>
          </cell>
          <cell r="AF142">
            <v>0</v>
          </cell>
        </row>
        <row r="143">
          <cell r="G143">
            <v>0</v>
          </cell>
          <cell r="V143">
            <v>0</v>
          </cell>
          <cell r="AA143">
            <v>0</v>
          </cell>
          <cell r="AF143">
            <v>0</v>
          </cell>
        </row>
        <row r="144">
          <cell r="G144">
            <v>6948979.5839999998</v>
          </cell>
          <cell r="V144">
            <v>6970697.3600000003</v>
          </cell>
          <cell r="AA144">
            <v>5942539.2189999996</v>
          </cell>
          <cell r="AF144">
            <v>3525835.6060000001</v>
          </cell>
        </row>
        <row r="145">
          <cell r="G145">
            <v>0</v>
          </cell>
          <cell r="V145">
            <v>0</v>
          </cell>
          <cell r="AA145">
            <v>0</v>
          </cell>
          <cell r="AF145">
            <v>0</v>
          </cell>
        </row>
        <row r="146">
          <cell r="G146">
            <v>0</v>
          </cell>
          <cell r="V146">
            <v>0</v>
          </cell>
          <cell r="AA146">
            <v>0</v>
          </cell>
          <cell r="AF146">
            <v>0</v>
          </cell>
        </row>
        <row r="147">
          <cell r="G147">
            <v>0</v>
          </cell>
          <cell r="V147">
            <v>0</v>
          </cell>
          <cell r="AA147">
            <v>0</v>
          </cell>
          <cell r="AF147">
            <v>0</v>
          </cell>
        </row>
        <row r="148">
          <cell r="G148">
            <v>0</v>
          </cell>
          <cell r="V148">
            <v>0</v>
          </cell>
          <cell r="AA148">
            <v>0</v>
          </cell>
          <cell r="AF148">
            <v>0</v>
          </cell>
        </row>
        <row r="149">
          <cell r="G149">
            <v>0</v>
          </cell>
          <cell r="V149">
            <v>0</v>
          </cell>
          <cell r="AA149">
            <v>0</v>
          </cell>
          <cell r="AF149">
            <v>0</v>
          </cell>
        </row>
        <row r="150">
          <cell r="G150">
            <v>523728.89689999999</v>
          </cell>
          <cell r="V150">
            <v>881371.28890000004</v>
          </cell>
          <cell r="AA150">
            <v>810732.01809999999</v>
          </cell>
          <cell r="AF150">
            <v>252702.842</v>
          </cell>
        </row>
        <row r="151">
          <cell r="G151">
            <v>0</v>
          </cell>
          <cell r="V151">
            <v>0</v>
          </cell>
          <cell r="AA151">
            <v>0</v>
          </cell>
          <cell r="AF151">
            <v>0</v>
          </cell>
        </row>
        <row r="152">
          <cell r="G152">
            <v>0</v>
          </cell>
          <cell r="V152">
            <v>0</v>
          </cell>
          <cell r="AA152">
            <v>0</v>
          </cell>
          <cell r="AF152">
            <v>0</v>
          </cell>
        </row>
        <row r="153">
          <cell r="G153">
            <v>0</v>
          </cell>
          <cell r="V153">
            <v>0</v>
          </cell>
          <cell r="AA153">
            <v>0</v>
          </cell>
          <cell r="AF153">
            <v>0</v>
          </cell>
        </row>
        <row r="154">
          <cell r="G154">
            <v>0</v>
          </cell>
          <cell r="V154">
            <v>0</v>
          </cell>
          <cell r="AA154">
            <v>0</v>
          </cell>
          <cell r="AF154">
            <v>0</v>
          </cell>
        </row>
        <row r="155">
          <cell r="G155">
            <v>0</v>
          </cell>
          <cell r="V155">
            <v>0</v>
          </cell>
          <cell r="AA155">
            <v>0</v>
          </cell>
          <cell r="AF155">
            <v>0</v>
          </cell>
        </row>
      </sheetData>
      <sheetData sheetId="3">
        <row r="3">
          <cell r="G3">
            <v>912854.60069999995</v>
          </cell>
          <cell r="V3">
            <v>554880.56790000002</v>
          </cell>
          <cell r="AA3">
            <v>458374.77389999997</v>
          </cell>
          <cell r="AF3">
            <v>395000.745</v>
          </cell>
        </row>
        <row r="4">
          <cell r="G4">
            <v>110961412.59999999</v>
          </cell>
          <cell r="V4">
            <v>75857350.5</v>
          </cell>
          <cell r="AA4">
            <v>65976653.170000002</v>
          </cell>
          <cell r="AF4">
            <v>45134930.460000001</v>
          </cell>
        </row>
        <row r="5">
          <cell r="G5">
            <v>34859840.670000002</v>
          </cell>
          <cell r="V5">
            <v>17741361.25</v>
          </cell>
          <cell r="AA5">
            <v>12801187.57</v>
          </cell>
          <cell r="AF5">
            <v>7347394.5199999996</v>
          </cell>
        </row>
        <row r="29">
          <cell r="G29">
            <v>0</v>
          </cell>
          <cell r="V29">
            <v>0</v>
          </cell>
          <cell r="AA29">
            <v>0</v>
          </cell>
          <cell r="AF29">
            <v>0</v>
          </cell>
        </row>
        <row r="30">
          <cell r="G30">
            <v>0</v>
          </cell>
          <cell r="V30">
            <v>0</v>
          </cell>
          <cell r="AA30">
            <v>0</v>
          </cell>
          <cell r="AF30">
            <v>0</v>
          </cell>
        </row>
        <row r="31">
          <cell r="G31">
            <v>0</v>
          </cell>
          <cell r="V31">
            <v>0</v>
          </cell>
          <cell r="AA31">
            <v>0</v>
          </cell>
          <cell r="AF31">
            <v>0</v>
          </cell>
        </row>
        <row r="32">
          <cell r="G32">
            <v>0</v>
          </cell>
          <cell r="V32">
            <v>0</v>
          </cell>
          <cell r="AA32">
            <v>0</v>
          </cell>
          <cell r="AF32">
            <v>0</v>
          </cell>
        </row>
        <row r="33">
          <cell r="G33">
            <v>581452.71230000001</v>
          </cell>
          <cell r="V33">
            <v>358633.56689999998</v>
          </cell>
          <cell r="AA33">
            <v>285370.79700000002</v>
          </cell>
          <cell r="AF33">
            <v>212489.33100000001</v>
          </cell>
        </row>
        <row r="34">
          <cell r="G34">
            <v>411513.5846</v>
          </cell>
          <cell r="V34">
            <v>180461.31880000001</v>
          </cell>
          <cell r="AA34">
            <v>144711.09179999999</v>
          </cell>
          <cell r="AF34">
            <v>104783.35830000001</v>
          </cell>
        </row>
        <row r="35">
          <cell r="G35">
            <v>1249991.8770000001</v>
          </cell>
          <cell r="V35">
            <v>488641.98009999999</v>
          </cell>
          <cell r="AA35">
            <v>377977.76659999997</v>
          </cell>
          <cell r="AF35">
            <v>298423.353</v>
          </cell>
        </row>
        <row r="36">
          <cell r="G36">
            <v>205222.68059999999</v>
          </cell>
          <cell r="V36">
            <v>131787.5974</v>
          </cell>
          <cell r="AA36">
            <v>115748.0603</v>
          </cell>
          <cell r="AF36">
            <v>77260.368640000001</v>
          </cell>
        </row>
        <row r="37">
          <cell r="G37">
            <v>0</v>
          </cell>
          <cell r="V37">
            <v>0</v>
          </cell>
          <cell r="AA37">
            <v>0</v>
          </cell>
          <cell r="AF37">
            <v>0</v>
          </cell>
        </row>
        <row r="38">
          <cell r="G38">
            <v>16475713.720000001</v>
          </cell>
          <cell r="V38">
            <v>11679471.050000001</v>
          </cell>
          <cell r="AA38">
            <v>10782986.01</v>
          </cell>
          <cell r="AF38">
            <v>7650343.6679999996</v>
          </cell>
        </row>
        <row r="39">
          <cell r="G39">
            <v>0</v>
          </cell>
          <cell r="V39">
            <v>0</v>
          </cell>
          <cell r="AA39">
            <v>0</v>
          </cell>
          <cell r="AF39">
            <v>0</v>
          </cell>
        </row>
        <row r="40">
          <cell r="G40">
            <v>1642289.5619999999</v>
          </cell>
          <cell r="V40">
            <v>716893.26839999994</v>
          </cell>
          <cell r="AA40">
            <v>571382.79440000001</v>
          </cell>
          <cell r="AF40">
            <v>330141.12209999998</v>
          </cell>
        </row>
        <row r="41">
          <cell r="G41">
            <v>0</v>
          </cell>
          <cell r="V41">
            <v>0</v>
          </cell>
          <cell r="AA41">
            <v>0</v>
          </cell>
          <cell r="AF41">
            <v>0</v>
          </cell>
        </row>
        <row r="42">
          <cell r="G42">
            <v>0</v>
          </cell>
          <cell r="V42">
            <v>0</v>
          </cell>
          <cell r="AA42">
            <v>0</v>
          </cell>
          <cell r="AF42">
            <v>0</v>
          </cell>
        </row>
        <row r="43">
          <cell r="G43">
            <v>0</v>
          </cell>
          <cell r="V43">
            <v>0</v>
          </cell>
          <cell r="AA43">
            <v>0</v>
          </cell>
          <cell r="AF43">
            <v>0</v>
          </cell>
        </row>
        <row r="44">
          <cell r="G44">
            <v>0</v>
          </cell>
          <cell r="V44">
            <v>0</v>
          </cell>
          <cell r="AA44">
            <v>0</v>
          </cell>
          <cell r="AF44">
            <v>0</v>
          </cell>
        </row>
        <row r="45">
          <cell r="G45">
            <v>0</v>
          </cell>
          <cell r="V45">
            <v>0</v>
          </cell>
          <cell r="AA45">
            <v>0</v>
          </cell>
          <cell r="AF45">
            <v>0</v>
          </cell>
        </row>
        <row r="46">
          <cell r="G46">
            <v>0</v>
          </cell>
          <cell r="V46">
            <v>0</v>
          </cell>
          <cell r="AA46">
            <v>0</v>
          </cell>
          <cell r="AF46">
            <v>0</v>
          </cell>
        </row>
        <row r="47">
          <cell r="G47">
            <v>0</v>
          </cell>
          <cell r="V47">
            <v>0</v>
          </cell>
          <cell r="AA47">
            <v>0</v>
          </cell>
          <cell r="AF47">
            <v>0</v>
          </cell>
        </row>
        <row r="48">
          <cell r="G48">
            <v>0</v>
          </cell>
          <cell r="V48">
            <v>0</v>
          </cell>
          <cell r="AA48">
            <v>0</v>
          </cell>
          <cell r="AF48">
            <v>0</v>
          </cell>
        </row>
        <row r="49">
          <cell r="G49">
            <v>0</v>
          </cell>
          <cell r="V49">
            <v>0</v>
          </cell>
          <cell r="AA49">
            <v>0</v>
          </cell>
          <cell r="AF49">
            <v>0</v>
          </cell>
        </row>
        <row r="50">
          <cell r="G50">
            <v>0</v>
          </cell>
          <cell r="V50">
            <v>0</v>
          </cell>
          <cell r="AA50">
            <v>0</v>
          </cell>
          <cell r="AF50">
            <v>0</v>
          </cell>
        </row>
        <row r="51">
          <cell r="G51">
            <v>0</v>
          </cell>
          <cell r="V51">
            <v>0</v>
          </cell>
          <cell r="AA51">
            <v>0</v>
          </cell>
          <cell r="AF51">
            <v>0</v>
          </cell>
        </row>
        <row r="52">
          <cell r="G52">
            <v>0</v>
          </cell>
          <cell r="V52">
            <v>0</v>
          </cell>
          <cell r="AA52">
            <v>0</v>
          </cell>
          <cell r="AF52">
            <v>0</v>
          </cell>
        </row>
        <row r="53">
          <cell r="G53">
            <v>0</v>
          </cell>
          <cell r="V53">
            <v>0</v>
          </cell>
          <cell r="AA53">
            <v>0</v>
          </cell>
          <cell r="AF53">
            <v>0</v>
          </cell>
        </row>
        <row r="54">
          <cell r="G54">
            <v>0</v>
          </cell>
          <cell r="V54">
            <v>0</v>
          </cell>
          <cell r="AA54">
            <v>0</v>
          </cell>
          <cell r="AF54">
            <v>0</v>
          </cell>
        </row>
        <row r="55">
          <cell r="G55">
            <v>15815555.66</v>
          </cell>
          <cell r="V55">
            <v>1391127.571</v>
          </cell>
          <cell r="AA55">
            <v>1316291.6850000001</v>
          </cell>
          <cell r="AF55">
            <v>1423572.517</v>
          </cell>
        </row>
        <row r="56">
          <cell r="G56">
            <v>0</v>
          </cell>
          <cell r="V56">
            <v>0</v>
          </cell>
          <cell r="AA56">
            <v>0</v>
          </cell>
          <cell r="AF56">
            <v>0</v>
          </cell>
        </row>
        <row r="57">
          <cell r="G57">
            <v>0</v>
          </cell>
          <cell r="V57">
            <v>0</v>
          </cell>
          <cell r="AA57">
            <v>0</v>
          </cell>
          <cell r="AF57">
            <v>0</v>
          </cell>
        </row>
        <row r="58">
          <cell r="G58">
            <v>0</v>
          </cell>
          <cell r="V58">
            <v>0</v>
          </cell>
          <cell r="AA58">
            <v>0</v>
          </cell>
          <cell r="AF58">
            <v>0</v>
          </cell>
        </row>
        <row r="59">
          <cell r="G59">
            <v>0</v>
          </cell>
          <cell r="V59">
            <v>0</v>
          </cell>
          <cell r="AA59">
            <v>0</v>
          </cell>
          <cell r="AF59">
            <v>0</v>
          </cell>
        </row>
        <row r="60">
          <cell r="G60">
            <v>0</v>
          </cell>
          <cell r="V60">
            <v>0</v>
          </cell>
          <cell r="AA60">
            <v>0</v>
          </cell>
          <cell r="AF60">
            <v>0</v>
          </cell>
        </row>
        <row r="61">
          <cell r="G61">
            <v>0</v>
          </cell>
          <cell r="V61">
            <v>0</v>
          </cell>
          <cell r="AA61">
            <v>0</v>
          </cell>
          <cell r="AF61">
            <v>0</v>
          </cell>
        </row>
        <row r="62">
          <cell r="G62">
            <v>0</v>
          </cell>
          <cell r="V62">
            <v>0</v>
          </cell>
          <cell r="AA62">
            <v>0</v>
          </cell>
          <cell r="AF62">
            <v>0</v>
          </cell>
        </row>
        <row r="63">
          <cell r="G63">
            <v>0</v>
          </cell>
          <cell r="V63">
            <v>0</v>
          </cell>
          <cell r="AA63">
            <v>0</v>
          </cell>
          <cell r="AF63">
            <v>0</v>
          </cell>
        </row>
        <row r="64">
          <cell r="G64">
            <v>0</v>
          </cell>
          <cell r="V64">
            <v>0</v>
          </cell>
          <cell r="AA64">
            <v>0</v>
          </cell>
          <cell r="AF64">
            <v>0</v>
          </cell>
        </row>
        <row r="65">
          <cell r="G65">
            <v>0</v>
          </cell>
          <cell r="V65">
            <v>0</v>
          </cell>
          <cell r="AA65">
            <v>0</v>
          </cell>
          <cell r="AF65">
            <v>0</v>
          </cell>
        </row>
        <row r="68">
          <cell r="G68">
            <v>6762049.6540000001</v>
          </cell>
          <cell r="V68">
            <v>5993398.1030000001</v>
          </cell>
          <cell r="AA68">
            <v>5770362.4050000003</v>
          </cell>
          <cell r="AF68">
            <v>3659032.9040000001</v>
          </cell>
        </row>
        <row r="69">
          <cell r="G69">
            <v>6384427.5369999995</v>
          </cell>
          <cell r="V69">
            <v>3208698.6490000002</v>
          </cell>
          <cell r="AA69">
            <v>2574980.92</v>
          </cell>
          <cell r="AF69">
            <v>974646.63179999997</v>
          </cell>
        </row>
        <row r="70">
          <cell r="G70">
            <v>399606.9166</v>
          </cell>
          <cell r="V70">
            <v>239798.1759</v>
          </cell>
          <cell r="AA70">
            <v>218872.48370000001</v>
          </cell>
          <cell r="AF70">
            <v>81933.238209999996</v>
          </cell>
        </row>
        <row r="71">
          <cell r="G71">
            <v>4061659.642</v>
          </cell>
          <cell r="V71">
            <v>2572390.6179999998</v>
          </cell>
          <cell r="AA71">
            <v>1983729.659</v>
          </cell>
          <cell r="AF71">
            <v>698345.37520000001</v>
          </cell>
        </row>
        <row r="72">
          <cell r="G72">
            <v>14130199.65</v>
          </cell>
          <cell r="V72">
            <v>10228720.130000001</v>
          </cell>
          <cell r="AA72">
            <v>8105528.6330000004</v>
          </cell>
          <cell r="AF72">
            <v>3111906.6460000002</v>
          </cell>
        </row>
        <row r="73">
          <cell r="G73">
            <v>11047296.74</v>
          </cell>
          <cell r="V73">
            <v>5474297.318</v>
          </cell>
          <cell r="AA73">
            <v>4348312.1279999996</v>
          </cell>
          <cell r="AF73">
            <v>1470148.324</v>
          </cell>
        </row>
        <row r="74">
          <cell r="G74">
            <v>3023551.372</v>
          </cell>
          <cell r="V74">
            <v>2024925.9550000001</v>
          </cell>
          <cell r="AA74">
            <v>1769152.125</v>
          </cell>
          <cell r="AF74">
            <v>911739.38410000002</v>
          </cell>
        </row>
        <row r="75">
          <cell r="G75">
            <v>6313867.3629999999</v>
          </cell>
          <cell r="V75">
            <v>5624102.8020000001</v>
          </cell>
          <cell r="AA75">
            <v>5278654.2829999998</v>
          </cell>
          <cell r="AF75">
            <v>3807480.0380000002</v>
          </cell>
        </row>
        <row r="76">
          <cell r="G76">
            <v>281031.23479999998</v>
          </cell>
          <cell r="V76">
            <v>232853.3222</v>
          </cell>
          <cell r="AA76">
            <v>218243.1207</v>
          </cell>
          <cell r="AF76">
            <v>146084.5539</v>
          </cell>
        </row>
        <row r="77">
          <cell r="G77">
            <v>0</v>
          </cell>
          <cell r="V77">
            <v>0</v>
          </cell>
          <cell r="AA77">
            <v>0</v>
          </cell>
          <cell r="AF77">
            <v>0</v>
          </cell>
        </row>
        <row r="78">
          <cell r="G78">
            <v>0</v>
          </cell>
          <cell r="V78">
            <v>0</v>
          </cell>
          <cell r="AA78">
            <v>0</v>
          </cell>
          <cell r="AF78">
            <v>0</v>
          </cell>
        </row>
        <row r="79">
          <cell r="G79">
            <v>7498449.4539999999</v>
          </cell>
          <cell r="V79">
            <v>4662359.1380000003</v>
          </cell>
          <cell r="AA79">
            <v>3747321.2779999999</v>
          </cell>
          <cell r="AF79">
            <v>1222829.4839999999</v>
          </cell>
        </row>
        <row r="80">
          <cell r="G80">
            <v>3.3341230130000001</v>
          </cell>
          <cell r="V80">
            <v>4.2581176940000001</v>
          </cell>
          <cell r="AA80">
            <v>4.3996130180000002</v>
          </cell>
          <cell r="AF80">
            <v>4.1642230400000004</v>
          </cell>
        </row>
        <row r="81">
          <cell r="G81">
            <v>591418.67810000002</v>
          </cell>
          <cell r="V81">
            <v>519673.94059999997</v>
          </cell>
          <cell r="AA81">
            <v>480373.58409999998</v>
          </cell>
          <cell r="AF81">
            <v>153376.6243</v>
          </cell>
        </row>
        <row r="82">
          <cell r="G82">
            <v>3344045.963</v>
          </cell>
          <cell r="V82">
            <v>2998828.5950000002</v>
          </cell>
          <cell r="AA82">
            <v>2946920.588</v>
          </cell>
          <cell r="AF82">
            <v>1589200.1170000001</v>
          </cell>
        </row>
        <row r="83">
          <cell r="G83">
            <v>34861438.289999999</v>
          </cell>
          <cell r="V83">
            <v>27619874.719999999</v>
          </cell>
          <cell r="AA83">
            <v>25360218.120000001</v>
          </cell>
          <cell r="AF83">
            <v>17740856.969999999</v>
          </cell>
        </row>
        <row r="84">
          <cell r="G84">
            <v>10905120.99</v>
          </cell>
          <cell r="V84">
            <v>8726889.2679999899</v>
          </cell>
          <cell r="AA84">
            <v>7035154.4859999996</v>
          </cell>
          <cell r="AF84">
            <v>4363115.4139999999</v>
          </cell>
        </row>
        <row r="85">
          <cell r="G85">
            <v>7709755.9550000001</v>
          </cell>
          <cell r="V85">
            <v>9016708.2300000004</v>
          </cell>
          <cell r="AA85">
            <v>9678022.7650000006</v>
          </cell>
          <cell r="AF85">
            <v>8313515.5539999995</v>
          </cell>
        </row>
        <row r="86">
          <cell r="G86">
            <v>12423458.73</v>
          </cell>
          <cell r="V86">
            <v>3655774.8139999998</v>
          </cell>
          <cell r="AA86">
            <v>2688961.5809999998</v>
          </cell>
          <cell r="AF86">
            <v>1403501.875</v>
          </cell>
        </row>
        <row r="87">
          <cell r="G87">
            <v>1167507.574</v>
          </cell>
          <cell r="V87">
            <v>252446.19459999999</v>
          </cell>
          <cell r="AA87">
            <v>186410.79370000001</v>
          </cell>
          <cell r="AF87">
            <v>98605.787200000006</v>
          </cell>
        </row>
        <row r="88">
          <cell r="G88">
            <v>0</v>
          </cell>
          <cell r="V88">
            <v>0</v>
          </cell>
          <cell r="AA88">
            <v>0</v>
          </cell>
          <cell r="AF88">
            <v>0</v>
          </cell>
        </row>
        <row r="89">
          <cell r="G89">
            <v>16749210.49</v>
          </cell>
          <cell r="V89">
            <v>6007053.2999999998</v>
          </cell>
          <cell r="AA89">
            <v>5193245.6289999997</v>
          </cell>
          <cell r="AF89">
            <v>3293739.9739999999</v>
          </cell>
        </row>
        <row r="90">
          <cell r="G90">
            <v>0</v>
          </cell>
          <cell r="V90">
            <v>0</v>
          </cell>
          <cell r="AA90">
            <v>0</v>
          </cell>
          <cell r="AF90">
            <v>0</v>
          </cell>
        </row>
        <row r="91">
          <cell r="G91">
            <v>0</v>
          </cell>
          <cell r="V91">
            <v>0</v>
          </cell>
          <cell r="AA91">
            <v>0</v>
          </cell>
          <cell r="AF91">
            <v>0</v>
          </cell>
        </row>
        <row r="92">
          <cell r="G92">
            <v>2941553.142</v>
          </cell>
          <cell r="V92">
            <v>1089865.929</v>
          </cell>
          <cell r="AA92">
            <v>1041058.5110000001</v>
          </cell>
          <cell r="AF92">
            <v>102449.5739</v>
          </cell>
        </row>
        <row r="93">
          <cell r="G93">
            <v>0</v>
          </cell>
          <cell r="V93">
            <v>0</v>
          </cell>
          <cell r="AA93">
            <v>0</v>
          </cell>
          <cell r="AF93">
            <v>0</v>
          </cell>
        </row>
        <row r="94">
          <cell r="G94">
            <v>0</v>
          </cell>
          <cell r="V94">
            <v>0</v>
          </cell>
          <cell r="AA94">
            <v>0</v>
          </cell>
          <cell r="AF94">
            <v>0</v>
          </cell>
        </row>
        <row r="95">
          <cell r="G95">
            <v>0</v>
          </cell>
          <cell r="V95">
            <v>0</v>
          </cell>
          <cell r="AA95">
            <v>0</v>
          </cell>
          <cell r="AF95">
            <v>0</v>
          </cell>
        </row>
        <row r="96">
          <cell r="G96">
            <v>0</v>
          </cell>
          <cell r="V96">
            <v>0</v>
          </cell>
          <cell r="AA96">
            <v>0</v>
          </cell>
          <cell r="AF96">
            <v>0</v>
          </cell>
        </row>
        <row r="97">
          <cell r="G97">
            <v>0</v>
          </cell>
          <cell r="V97">
            <v>0</v>
          </cell>
          <cell r="AA97">
            <v>0</v>
          </cell>
          <cell r="AF97">
            <v>0</v>
          </cell>
        </row>
        <row r="98">
          <cell r="G98">
            <v>0</v>
          </cell>
          <cell r="V98">
            <v>0</v>
          </cell>
          <cell r="AA98">
            <v>0</v>
          </cell>
          <cell r="AF98">
            <v>0</v>
          </cell>
        </row>
        <row r="99">
          <cell r="G99">
            <v>0</v>
          </cell>
          <cell r="V99">
            <v>0</v>
          </cell>
          <cell r="AA99">
            <v>0</v>
          </cell>
          <cell r="AF99">
            <v>0</v>
          </cell>
        </row>
        <row r="100">
          <cell r="G100">
            <v>0</v>
          </cell>
          <cell r="V100">
            <v>0</v>
          </cell>
          <cell r="AA100">
            <v>0</v>
          </cell>
          <cell r="AF100">
            <v>0</v>
          </cell>
        </row>
        <row r="101">
          <cell r="G101">
            <v>0</v>
          </cell>
          <cell r="V101">
            <v>0</v>
          </cell>
          <cell r="AA101">
            <v>0</v>
          </cell>
          <cell r="AF101">
            <v>0</v>
          </cell>
        </row>
        <row r="102">
          <cell r="G102">
            <v>0</v>
          </cell>
          <cell r="V102">
            <v>0</v>
          </cell>
          <cell r="AA102">
            <v>0</v>
          </cell>
          <cell r="AF102">
            <v>0</v>
          </cell>
        </row>
        <row r="103">
          <cell r="G103">
            <v>0</v>
          </cell>
          <cell r="V103">
            <v>0</v>
          </cell>
          <cell r="AA103">
            <v>0</v>
          </cell>
          <cell r="AF103">
            <v>0</v>
          </cell>
        </row>
        <row r="104">
          <cell r="G104">
            <v>0</v>
          </cell>
          <cell r="V104">
            <v>0</v>
          </cell>
          <cell r="AA104">
            <v>0</v>
          </cell>
          <cell r="AF104">
            <v>0</v>
          </cell>
        </row>
        <row r="119">
          <cell r="G119">
            <v>764512.6629</v>
          </cell>
          <cell r="V119">
            <v>529420.39099999995</v>
          </cell>
          <cell r="AA119">
            <v>437981.69890000002</v>
          </cell>
          <cell r="AF119">
            <v>210606.2444</v>
          </cell>
        </row>
        <row r="120">
          <cell r="G120">
            <v>4967902.5839999998</v>
          </cell>
          <cell r="V120">
            <v>4076043.2489999998</v>
          </cell>
          <cell r="AA120">
            <v>3345520.8390000002</v>
          </cell>
          <cell r="AF120">
            <v>1615411.753</v>
          </cell>
        </row>
        <row r="121">
          <cell r="G121">
            <v>697895.49950000003</v>
          </cell>
          <cell r="V121">
            <v>593863.45539999998</v>
          </cell>
          <cell r="AA121">
            <v>539259.69900000002</v>
          </cell>
          <cell r="AF121">
            <v>291979.30670000002</v>
          </cell>
        </row>
        <row r="122">
          <cell r="G122">
            <v>1219208.943</v>
          </cell>
          <cell r="V122">
            <v>1454082.9140000001</v>
          </cell>
          <cell r="AA122">
            <v>1261091.2579999999</v>
          </cell>
          <cell r="AF122">
            <v>543350.33700000006</v>
          </cell>
        </row>
        <row r="123">
          <cell r="G123">
            <v>1530247.3160000001</v>
          </cell>
          <cell r="V123">
            <v>2086889.3970000001</v>
          </cell>
          <cell r="AA123">
            <v>1859841.8770000001</v>
          </cell>
          <cell r="AF123">
            <v>873610.58559999999</v>
          </cell>
        </row>
        <row r="124">
          <cell r="G124">
            <v>2158921.71</v>
          </cell>
          <cell r="V124">
            <v>2016532.5260000001</v>
          </cell>
          <cell r="AA124">
            <v>1801496.32</v>
          </cell>
          <cell r="AF124">
            <v>744933.99569999997</v>
          </cell>
        </row>
        <row r="125">
          <cell r="G125">
            <v>4382337.9249999998</v>
          </cell>
          <cell r="V125">
            <v>3698661.8820000002</v>
          </cell>
          <cell r="AA125">
            <v>3149529.3760000002</v>
          </cell>
          <cell r="AF125">
            <v>1454321.9739999999</v>
          </cell>
        </row>
        <row r="126">
          <cell r="G126">
            <v>3527191.4780000001</v>
          </cell>
          <cell r="V126">
            <v>3416826.6129999999</v>
          </cell>
          <cell r="AA126">
            <v>3031647.9240000001</v>
          </cell>
          <cell r="AF126">
            <v>1945424.2690000001</v>
          </cell>
        </row>
        <row r="127">
          <cell r="G127">
            <v>242523.36629999999</v>
          </cell>
          <cell r="V127">
            <v>239020.11240000001</v>
          </cell>
          <cell r="AA127">
            <v>224410.76199999999</v>
          </cell>
          <cell r="AF127">
            <v>92245.244380000004</v>
          </cell>
        </row>
        <row r="128">
          <cell r="G128">
            <v>1700718.253</v>
          </cell>
          <cell r="V128">
            <v>1640423.05</v>
          </cell>
          <cell r="AA128">
            <v>1464798.227</v>
          </cell>
          <cell r="AF128">
            <v>568430.78240000003</v>
          </cell>
        </row>
        <row r="129">
          <cell r="G129">
            <v>539749.34970000002</v>
          </cell>
          <cell r="V129">
            <v>320962.91899999999</v>
          </cell>
          <cell r="AA129">
            <v>247829.24770000001</v>
          </cell>
          <cell r="AF129">
            <v>97283.019480000003</v>
          </cell>
        </row>
        <row r="130">
          <cell r="G130">
            <v>8215466.8969999999</v>
          </cell>
          <cell r="V130">
            <v>6295042.4560000002</v>
          </cell>
          <cell r="AA130">
            <v>4846765.5999999996</v>
          </cell>
          <cell r="AF130">
            <v>2359418.21</v>
          </cell>
        </row>
        <row r="131">
          <cell r="G131">
            <v>562277.10290000006</v>
          </cell>
          <cell r="V131">
            <v>372503.28619999997</v>
          </cell>
          <cell r="AA131">
            <v>296337.0931</v>
          </cell>
          <cell r="AF131">
            <v>207373.149</v>
          </cell>
        </row>
        <row r="132">
          <cell r="G132">
            <v>34125.69124</v>
          </cell>
          <cell r="V132">
            <v>34575.799270000003</v>
          </cell>
          <cell r="AA132">
            <v>38947.601159999998</v>
          </cell>
          <cell r="AF132">
            <v>27877.586029999999</v>
          </cell>
        </row>
        <row r="133">
          <cell r="G133">
            <v>44575.565560000003</v>
          </cell>
          <cell r="V133">
            <v>40654.349849999999</v>
          </cell>
          <cell r="AA133">
            <v>46507.006159999997</v>
          </cell>
          <cell r="AF133">
            <v>62932.100160000002</v>
          </cell>
        </row>
        <row r="134">
          <cell r="G134">
            <v>38850.939890000001</v>
          </cell>
          <cell r="V134">
            <v>37350.962930000002</v>
          </cell>
          <cell r="AA134">
            <v>42437.099020000001</v>
          </cell>
          <cell r="AF134">
            <v>63827.533280000003</v>
          </cell>
        </row>
        <row r="135">
          <cell r="G135">
            <v>1934.6556479999999</v>
          </cell>
          <cell r="V135">
            <v>2399.8649970000001</v>
          </cell>
          <cell r="AA135">
            <v>2546.506942</v>
          </cell>
          <cell r="AF135">
            <v>2850.8928430000001</v>
          </cell>
        </row>
        <row r="136">
          <cell r="G136">
            <v>1275.628115</v>
          </cell>
          <cell r="V136">
            <v>1364.1526759999999</v>
          </cell>
          <cell r="AA136">
            <v>1648.227453</v>
          </cell>
          <cell r="AF136">
            <v>4199.0724380000001</v>
          </cell>
        </row>
        <row r="137">
          <cell r="G137">
            <v>9906228.6710000001</v>
          </cell>
          <cell r="V137">
            <v>9746352.6769999899</v>
          </cell>
          <cell r="AA137">
            <v>7110367.1179999998</v>
          </cell>
          <cell r="AF137">
            <v>3547715.321</v>
          </cell>
        </row>
        <row r="138">
          <cell r="G138">
            <v>5415121.9129999997</v>
          </cell>
          <cell r="V138">
            <v>3933541.7370000002</v>
          </cell>
          <cell r="AA138">
            <v>2882507.2570000002</v>
          </cell>
          <cell r="AF138">
            <v>1459979.017</v>
          </cell>
        </row>
        <row r="139">
          <cell r="G139">
            <v>0</v>
          </cell>
          <cell r="V139">
            <v>0</v>
          </cell>
          <cell r="AA139">
            <v>0</v>
          </cell>
          <cell r="AF139">
            <v>0</v>
          </cell>
        </row>
        <row r="140">
          <cell r="G140">
            <v>0.91227496939999997</v>
          </cell>
          <cell r="V140">
            <v>0.51154755090000004</v>
          </cell>
          <cell r="AA140">
            <v>0.39961699220000002</v>
          </cell>
          <cell r="AF140">
            <v>0.18993060959999999</v>
          </cell>
        </row>
        <row r="141">
          <cell r="G141">
            <v>0</v>
          </cell>
          <cell r="V141">
            <v>0</v>
          </cell>
          <cell r="AA141">
            <v>0</v>
          </cell>
          <cell r="AF141">
            <v>0</v>
          </cell>
        </row>
        <row r="142">
          <cell r="G142">
            <v>0</v>
          </cell>
          <cell r="V142">
            <v>0</v>
          </cell>
          <cell r="AA142">
            <v>0</v>
          </cell>
          <cell r="AF142">
            <v>0</v>
          </cell>
        </row>
        <row r="143">
          <cell r="G143">
            <v>0</v>
          </cell>
          <cell r="V143">
            <v>0</v>
          </cell>
          <cell r="AA143">
            <v>0</v>
          </cell>
          <cell r="AF143">
            <v>0</v>
          </cell>
        </row>
        <row r="144">
          <cell r="G144">
            <v>6948979.5839999998</v>
          </cell>
          <cell r="V144">
            <v>7141312.0460000001</v>
          </cell>
          <cell r="AA144">
            <v>6200198.3949999996</v>
          </cell>
          <cell r="AF144">
            <v>3677272.6579999998</v>
          </cell>
        </row>
        <row r="145">
          <cell r="G145">
            <v>0</v>
          </cell>
          <cell r="V145">
            <v>0</v>
          </cell>
          <cell r="AA145">
            <v>0</v>
          </cell>
          <cell r="AF145">
            <v>0</v>
          </cell>
        </row>
        <row r="146">
          <cell r="G146">
            <v>0</v>
          </cell>
          <cell r="V146">
            <v>0</v>
          </cell>
          <cell r="AA146">
            <v>0</v>
          </cell>
          <cell r="AF146">
            <v>0</v>
          </cell>
        </row>
        <row r="147">
          <cell r="G147">
            <v>0</v>
          </cell>
          <cell r="V147">
            <v>0</v>
          </cell>
          <cell r="AA147">
            <v>0</v>
          </cell>
          <cell r="AF147">
            <v>0</v>
          </cell>
        </row>
        <row r="148">
          <cell r="G148">
            <v>0</v>
          </cell>
          <cell r="V148">
            <v>0</v>
          </cell>
          <cell r="AA148">
            <v>0</v>
          </cell>
          <cell r="AF148">
            <v>0</v>
          </cell>
        </row>
        <row r="149">
          <cell r="G149">
            <v>0</v>
          </cell>
          <cell r="V149">
            <v>0</v>
          </cell>
          <cell r="AA149">
            <v>0</v>
          </cell>
          <cell r="AF149">
            <v>0</v>
          </cell>
        </row>
        <row r="150">
          <cell r="G150">
            <v>523728.89689999999</v>
          </cell>
          <cell r="V150">
            <v>795270.04059999995</v>
          </cell>
          <cell r="AA150">
            <v>675006.54680000001</v>
          </cell>
          <cell r="AF150">
            <v>205298.03769999999</v>
          </cell>
        </row>
        <row r="151">
          <cell r="G151">
            <v>0</v>
          </cell>
          <cell r="V151">
            <v>0</v>
          </cell>
          <cell r="AA151">
            <v>0</v>
          </cell>
          <cell r="AF151">
            <v>0</v>
          </cell>
        </row>
        <row r="152">
          <cell r="G152">
            <v>0</v>
          </cell>
          <cell r="V152">
            <v>0</v>
          </cell>
          <cell r="AA152">
            <v>0</v>
          </cell>
          <cell r="AF152">
            <v>0</v>
          </cell>
        </row>
        <row r="153">
          <cell r="G153">
            <v>0</v>
          </cell>
          <cell r="V153">
            <v>0</v>
          </cell>
          <cell r="AA153">
            <v>0</v>
          </cell>
          <cell r="AF153">
            <v>0</v>
          </cell>
        </row>
        <row r="154">
          <cell r="G154">
            <v>0</v>
          </cell>
          <cell r="V154">
            <v>0</v>
          </cell>
          <cell r="AA154">
            <v>0</v>
          </cell>
          <cell r="AF154">
            <v>0</v>
          </cell>
        </row>
        <row r="155">
          <cell r="G155">
            <v>0</v>
          </cell>
          <cell r="V155">
            <v>0</v>
          </cell>
          <cell r="AA155">
            <v>0</v>
          </cell>
          <cell r="AF155">
            <v>0</v>
          </cell>
        </row>
      </sheetData>
      <sheetData sheetId="4">
        <row r="3">
          <cell r="G3">
            <v>912854.60990000004</v>
          </cell>
          <cell r="V3">
            <v>554915.00529999996</v>
          </cell>
          <cell r="AA3">
            <v>458584.47450000001</v>
          </cell>
          <cell r="AF3">
            <v>395616.16279999999</v>
          </cell>
        </row>
        <row r="4">
          <cell r="G4">
            <v>110961412.5</v>
          </cell>
          <cell r="V4">
            <v>75321277.269999996</v>
          </cell>
          <cell r="AA4">
            <v>63963700.240000002</v>
          </cell>
          <cell r="AF4">
            <v>41908616.460000001</v>
          </cell>
        </row>
        <row r="5">
          <cell r="G5">
            <v>34859840.57</v>
          </cell>
          <cell r="V5">
            <v>17742711.789999999</v>
          </cell>
          <cell r="AA5">
            <v>12804090.300000001</v>
          </cell>
          <cell r="AF5">
            <v>7350063.3550000004</v>
          </cell>
        </row>
        <row r="29">
          <cell r="G29">
            <v>0</v>
          </cell>
          <cell r="V29">
            <v>0</v>
          </cell>
          <cell r="AA29">
            <v>0</v>
          </cell>
          <cell r="AF29">
            <v>0</v>
          </cell>
        </row>
        <row r="30">
          <cell r="G30">
            <v>0</v>
          </cell>
          <cell r="V30">
            <v>0</v>
          </cell>
          <cell r="AA30">
            <v>0</v>
          </cell>
          <cell r="AF30">
            <v>0</v>
          </cell>
        </row>
        <row r="31">
          <cell r="G31">
            <v>0</v>
          </cell>
          <cell r="V31">
            <v>0</v>
          </cell>
          <cell r="AA31">
            <v>0</v>
          </cell>
          <cell r="AF31">
            <v>0</v>
          </cell>
        </row>
        <row r="32">
          <cell r="G32">
            <v>0</v>
          </cell>
          <cell r="V32">
            <v>0</v>
          </cell>
          <cell r="AA32">
            <v>0</v>
          </cell>
          <cell r="AF32">
            <v>0</v>
          </cell>
        </row>
        <row r="33">
          <cell r="G33">
            <v>581452.69319999998</v>
          </cell>
          <cell r="V33">
            <v>358680.18099999998</v>
          </cell>
          <cell r="AA33">
            <v>285699.14069999999</v>
          </cell>
          <cell r="AF33">
            <v>213252.00510000001</v>
          </cell>
        </row>
        <row r="34">
          <cell r="G34">
            <v>411513.58429999999</v>
          </cell>
          <cell r="V34">
            <v>180462.7947</v>
          </cell>
          <cell r="AA34">
            <v>144807.30809999999</v>
          </cell>
          <cell r="AF34">
            <v>105026.8858</v>
          </cell>
        </row>
        <row r="35">
          <cell r="G35">
            <v>1249991.8729999999</v>
          </cell>
          <cell r="V35">
            <v>488676.70199999999</v>
          </cell>
          <cell r="AA35">
            <v>378193.25900000002</v>
          </cell>
          <cell r="AF35">
            <v>298833.17</v>
          </cell>
        </row>
        <row r="36">
          <cell r="G36">
            <v>205222.6801</v>
          </cell>
          <cell r="V36">
            <v>131789.43109999999</v>
          </cell>
          <cell r="AA36">
            <v>115761.06</v>
          </cell>
          <cell r="AF36">
            <v>77360.656690000003</v>
          </cell>
        </row>
        <row r="37">
          <cell r="G37">
            <v>0</v>
          </cell>
          <cell r="V37">
            <v>0</v>
          </cell>
          <cell r="AA37">
            <v>0</v>
          </cell>
          <cell r="AF37">
            <v>0</v>
          </cell>
        </row>
        <row r="38">
          <cell r="G38">
            <v>16475712.390000001</v>
          </cell>
          <cell r="V38">
            <v>11684545.18</v>
          </cell>
          <cell r="AA38">
            <v>10799960.25</v>
          </cell>
          <cell r="AF38">
            <v>7673254.6900000004</v>
          </cell>
        </row>
        <row r="39">
          <cell r="G39">
            <v>0</v>
          </cell>
          <cell r="V39">
            <v>0</v>
          </cell>
          <cell r="AA39">
            <v>0</v>
          </cell>
          <cell r="AF39">
            <v>0</v>
          </cell>
        </row>
        <row r="40">
          <cell r="G40">
            <v>1642289.469</v>
          </cell>
          <cell r="V40">
            <v>717004.45609999995</v>
          </cell>
          <cell r="AA40">
            <v>571844.98829999997</v>
          </cell>
          <cell r="AF40">
            <v>331120.08270000003</v>
          </cell>
        </row>
        <row r="41">
          <cell r="G41">
            <v>0</v>
          </cell>
          <cell r="V41">
            <v>0</v>
          </cell>
          <cell r="AA41">
            <v>0</v>
          </cell>
          <cell r="AF41">
            <v>0</v>
          </cell>
        </row>
        <row r="42">
          <cell r="G42">
            <v>0</v>
          </cell>
          <cell r="V42">
            <v>0</v>
          </cell>
          <cell r="AA42">
            <v>0</v>
          </cell>
          <cell r="AF42">
            <v>0</v>
          </cell>
        </row>
        <row r="43">
          <cell r="G43">
            <v>0</v>
          </cell>
          <cell r="V43">
            <v>0</v>
          </cell>
          <cell r="AA43">
            <v>0</v>
          </cell>
          <cell r="AF43">
            <v>0</v>
          </cell>
        </row>
        <row r="44">
          <cell r="G44">
            <v>0</v>
          </cell>
          <cell r="V44">
            <v>0</v>
          </cell>
          <cell r="AA44">
            <v>0</v>
          </cell>
          <cell r="AF44">
            <v>0</v>
          </cell>
        </row>
        <row r="45">
          <cell r="G45">
            <v>0</v>
          </cell>
          <cell r="V45">
            <v>0</v>
          </cell>
          <cell r="AA45">
            <v>0</v>
          </cell>
          <cell r="AF45">
            <v>0</v>
          </cell>
        </row>
        <row r="46">
          <cell r="G46">
            <v>0</v>
          </cell>
          <cell r="V46">
            <v>0</v>
          </cell>
          <cell r="AA46">
            <v>0</v>
          </cell>
          <cell r="AF46">
            <v>0</v>
          </cell>
        </row>
        <row r="47">
          <cell r="G47">
            <v>0</v>
          </cell>
          <cell r="V47">
            <v>0</v>
          </cell>
          <cell r="AA47">
            <v>0</v>
          </cell>
          <cell r="AF47">
            <v>0</v>
          </cell>
        </row>
        <row r="48">
          <cell r="G48">
            <v>0</v>
          </cell>
          <cell r="V48">
            <v>0</v>
          </cell>
          <cell r="AA48">
            <v>0</v>
          </cell>
          <cell r="AF48">
            <v>0</v>
          </cell>
        </row>
        <row r="49">
          <cell r="G49">
            <v>0</v>
          </cell>
          <cell r="V49">
            <v>0</v>
          </cell>
          <cell r="AA49">
            <v>0</v>
          </cell>
          <cell r="AF49">
            <v>0</v>
          </cell>
        </row>
        <row r="50">
          <cell r="G50">
            <v>0</v>
          </cell>
          <cell r="V50">
            <v>0</v>
          </cell>
          <cell r="AA50">
            <v>0</v>
          </cell>
          <cell r="AF50">
            <v>0</v>
          </cell>
        </row>
        <row r="51">
          <cell r="G51">
            <v>0</v>
          </cell>
          <cell r="V51">
            <v>0</v>
          </cell>
          <cell r="AA51">
            <v>0</v>
          </cell>
          <cell r="AF51">
            <v>0</v>
          </cell>
        </row>
        <row r="52">
          <cell r="G52">
            <v>0</v>
          </cell>
          <cell r="V52">
            <v>0</v>
          </cell>
          <cell r="AA52">
            <v>0</v>
          </cell>
          <cell r="AF52">
            <v>0</v>
          </cell>
        </row>
        <row r="53">
          <cell r="G53">
            <v>0</v>
          </cell>
          <cell r="V53">
            <v>0</v>
          </cell>
          <cell r="AA53">
            <v>0</v>
          </cell>
          <cell r="AF53">
            <v>0</v>
          </cell>
        </row>
        <row r="54">
          <cell r="G54">
            <v>0</v>
          </cell>
          <cell r="V54">
            <v>0</v>
          </cell>
          <cell r="AA54">
            <v>0</v>
          </cell>
          <cell r="AF54">
            <v>0</v>
          </cell>
        </row>
        <row r="55">
          <cell r="G55">
            <v>15815555.869999999</v>
          </cell>
          <cell r="V55">
            <v>1392506.2409999999</v>
          </cell>
          <cell r="AA55">
            <v>1322802.75</v>
          </cell>
          <cell r="AF55">
            <v>1440845.0660000001</v>
          </cell>
        </row>
        <row r="56">
          <cell r="G56">
            <v>0</v>
          </cell>
          <cell r="V56">
            <v>0</v>
          </cell>
          <cell r="AA56">
            <v>0</v>
          </cell>
          <cell r="AF56">
            <v>0</v>
          </cell>
        </row>
        <row r="57">
          <cell r="G57">
            <v>0</v>
          </cell>
          <cell r="V57">
            <v>0</v>
          </cell>
          <cell r="AA57">
            <v>0</v>
          </cell>
          <cell r="AF57">
            <v>0</v>
          </cell>
        </row>
        <row r="58">
          <cell r="G58">
            <v>0</v>
          </cell>
          <cell r="V58">
            <v>0</v>
          </cell>
          <cell r="AA58">
            <v>0</v>
          </cell>
          <cell r="AF58">
            <v>0</v>
          </cell>
        </row>
        <row r="59">
          <cell r="G59">
            <v>0</v>
          </cell>
          <cell r="V59">
            <v>0</v>
          </cell>
          <cell r="AA59">
            <v>0</v>
          </cell>
          <cell r="AF59">
            <v>0</v>
          </cell>
        </row>
        <row r="60">
          <cell r="G60">
            <v>0</v>
          </cell>
          <cell r="V60">
            <v>0</v>
          </cell>
          <cell r="AA60">
            <v>0</v>
          </cell>
          <cell r="AF60">
            <v>0</v>
          </cell>
        </row>
        <row r="61">
          <cell r="G61">
            <v>0</v>
          </cell>
          <cell r="V61">
            <v>0</v>
          </cell>
          <cell r="AA61">
            <v>0</v>
          </cell>
          <cell r="AF61">
            <v>0</v>
          </cell>
        </row>
        <row r="62">
          <cell r="G62">
            <v>0</v>
          </cell>
          <cell r="V62">
            <v>0</v>
          </cell>
          <cell r="AA62">
            <v>0</v>
          </cell>
          <cell r="AF62">
            <v>0</v>
          </cell>
        </row>
        <row r="63">
          <cell r="G63">
            <v>0</v>
          </cell>
          <cell r="V63">
            <v>0</v>
          </cell>
          <cell r="AA63">
            <v>0</v>
          </cell>
          <cell r="AF63">
            <v>0</v>
          </cell>
        </row>
        <row r="64">
          <cell r="G64">
            <v>0</v>
          </cell>
          <cell r="V64">
            <v>0</v>
          </cell>
          <cell r="AA64">
            <v>0</v>
          </cell>
          <cell r="AF64">
            <v>0</v>
          </cell>
        </row>
        <row r="65">
          <cell r="G65">
            <v>0</v>
          </cell>
          <cell r="V65">
            <v>0</v>
          </cell>
          <cell r="AA65">
            <v>0</v>
          </cell>
          <cell r="AF65">
            <v>0</v>
          </cell>
        </row>
        <row r="68">
          <cell r="G68">
            <v>6762049.6600000001</v>
          </cell>
          <cell r="V68">
            <v>5993165.517</v>
          </cell>
          <cell r="AA68">
            <v>5773104.2889999999</v>
          </cell>
          <cell r="AF68">
            <v>3667700.5430000001</v>
          </cell>
        </row>
        <row r="69">
          <cell r="G69">
            <v>6384427.5329999998</v>
          </cell>
          <cell r="V69">
            <v>3208298.318</v>
          </cell>
          <cell r="AA69">
            <v>2577067.7179999999</v>
          </cell>
          <cell r="AF69">
            <v>978641.59809999994</v>
          </cell>
        </row>
        <row r="70">
          <cell r="G70">
            <v>399606.9154</v>
          </cell>
          <cell r="V70">
            <v>241341.17800000001</v>
          </cell>
          <cell r="AA70">
            <v>223788.67929999999</v>
          </cell>
          <cell r="AF70">
            <v>85265.635580000002</v>
          </cell>
        </row>
        <row r="71">
          <cell r="G71">
            <v>4061659.645</v>
          </cell>
          <cell r="V71">
            <v>2573169.38</v>
          </cell>
          <cell r="AA71">
            <v>1987347.585</v>
          </cell>
          <cell r="AF71">
            <v>701566.57149999996</v>
          </cell>
        </row>
        <row r="72">
          <cell r="G72">
            <v>14130199.65</v>
          </cell>
          <cell r="V72">
            <v>10230117.189999999</v>
          </cell>
          <cell r="AA72">
            <v>8115191.0410000002</v>
          </cell>
          <cell r="AF72">
            <v>3123931.9929999998</v>
          </cell>
        </row>
        <row r="73">
          <cell r="G73">
            <v>11047296.720000001</v>
          </cell>
          <cell r="V73">
            <v>5474408.3650000002</v>
          </cell>
          <cell r="AA73">
            <v>4351582.8320000004</v>
          </cell>
          <cell r="AF73">
            <v>1474282.87</v>
          </cell>
        </row>
        <row r="74">
          <cell r="G74">
            <v>3023551.37</v>
          </cell>
          <cell r="V74">
            <v>2025126.236</v>
          </cell>
          <cell r="AA74">
            <v>1769856.2860000001</v>
          </cell>
          <cell r="AF74">
            <v>912614.28980000003</v>
          </cell>
        </row>
        <row r="75">
          <cell r="G75">
            <v>6313867.3629999999</v>
          </cell>
          <cell r="V75">
            <v>5624110.9400000004</v>
          </cell>
          <cell r="AA75">
            <v>5278338.7170000002</v>
          </cell>
          <cell r="AF75">
            <v>3807614.0219999999</v>
          </cell>
        </row>
        <row r="76">
          <cell r="G76">
            <v>281031.23479999998</v>
          </cell>
          <cell r="V76">
            <v>232985.76079999999</v>
          </cell>
          <cell r="AA76">
            <v>218729.2923</v>
          </cell>
          <cell r="AF76">
            <v>146711.34030000001</v>
          </cell>
        </row>
        <row r="77">
          <cell r="G77">
            <v>0</v>
          </cell>
          <cell r="V77">
            <v>0</v>
          </cell>
          <cell r="AA77">
            <v>0</v>
          </cell>
          <cell r="AF77">
            <v>0</v>
          </cell>
        </row>
        <row r="78">
          <cell r="G78">
            <v>0</v>
          </cell>
          <cell r="V78">
            <v>0</v>
          </cell>
          <cell r="AA78">
            <v>0</v>
          </cell>
          <cell r="AF78">
            <v>0</v>
          </cell>
        </row>
        <row r="79">
          <cell r="G79">
            <v>7498449.4850000003</v>
          </cell>
          <cell r="V79">
            <v>4663042.3430000003</v>
          </cell>
          <cell r="AA79">
            <v>3750202.12</v>
          </cell>
          <cell r="AF79">
            <v>1226426.774</v>
          </cell>
        </row>
        <row r="80">
          <cell r="G80">
            <v>3.3341230070000001</v>
          </cell>
          <cell r="V80">
            <v>4.2583874890000004</v>
          </cell>
          <cell r="AA80">
            <v>4.4022377529999996</v>
          </cell>
          <cell r="AF80">
            <v>4.1723483889999997</v>
          </cell>
        </row>
        <row r="81">
          <cell r="G81">
            <v>591418.71160000004</v>
          </cell>
          <cell r="V81">
            <v>519953.21250000002</v>
          </cell>
          <cell r="AA81">
            <v>481347.4719</v>
          </cell>
          <cell r="AF81">
            <v>154149.4093</v>
          </cell>
        </row>
        <row r="82">
          <cell r="G82">
            <v>3344045.9610000001</v>
          </cell>
          <cell r="V82">
            <v>2998172.65</v>
          </cell>
          <cell r="AA82">
            <v>2947427.4750000001</v>
          </cell>
          <cell r="AF82">
            <v>1593183.65</v>
          </cell>
        </row>
        <row r="83">
          <cell r="G83">
            <v>34861439.880000003</v>
          </cell>
          <cell r="V83">
            <v>27636147.539999999</v>
          </cell>
          <cell r="AA83">
            <v>25413644.829999998</v>
          </cell>
          <cell r="AF83">
            <v>17809370.800000001</v>
          </cell>
        </row>
        <row r="84">
          <cell r="G84">
            <v>10905123.310000001</v>
          </cell>
          <cell r="V84">
            <v>8728365.0130000003</v>
          </cell>
          <cell r="AA84">
            <v>7039402.7829999998</v>
          </cell>
          <cell r="AF84">
            <v>4369947.2810000004</v>
          </cell>
        </row>
        <row r="85">
          <cell r="G85">
            <v>7709755.9299999997</v>
          </cell>
          <cell r="V85">
            <v>9020821.3790000007</v>
          </cell>
          <cell r="AA85">
            <v>9697230.2550000008</v>
          </cell>
          <cell r="AF85">
            <v>8348524.4019999998</v>
          </cell>
        </row>
        <row r="86">
          <cell r="G86">
            <v>12423458.74</v>
          </cell>
          <cell r="V86">
            <v>3656500.5970000001</v>
          </cell>
          <cell r="AA86">
            <v>2694213.1519999998</v>
          </cell>
          <cell r="AF86">
            <v>1412984.513</v>
          </cell>
        </row>
        <row r="87">
          <cell r="G87">
            <v>1167507.5819999999</v>
          </cell>
          <cell r="V87">
            <v>252458.6672</v>
          </cell>
          <cell r="AA87">
            <v>186590.29949999999</v>
          </cell>
          <cell r="AF87">
            <v>99028.738410000005</v>
          </cell>
        </row>
        <row r="88">
          <cell r="G88">
            <v>0</v>
          </cell>
          <cell r="V88">
            <v>0</v>
          </cell>
          <cell r="AA88">
            <v>0</v>
          </cell>
          <cell r="AF88">
            <v>0</v>
          </cell>
        </row>
        <row r="89">
          <cell r="G89">
            <v>16749210.76</v>
          </cell>
          <cell r="V89">
            <v>5988952.4299999997</v>
          </cell>
          <cell r="AA89">
            <v>5126760.1849999996</v>
          </cell>
          <cell r="AF89">
            <v>3186548.1719999998</v>
          </cell>
        </row>
        <row r="90">
          <cell r="G90">
            <v>0</v>
          </cell>
          <cell r="V90">
            <v>0</v>
          </cell>
          <cell r="AA90">
            <v>0</v>
          </cell>
          <cell r="AF90">
            <v>0</v>
          </cell>
        </row>
        <row r="91">
          <cell r="G91">
            <v>0</v>
          </cell>
          <cell r="V91">
            <v>0</v>
          </cell>
          <cell r="AA91">
            <v>0</v>
          </cell>
          <cell r="AF91">
            <v>0</v>
          </cell>
        </row>
        <row r="92">
          <cell r="G92">
            <v>2941553.1809999999</v>
          </cell>
          <cell r="V92">
            <v>1090946.0349999999</v>
          </cell>
          <cell r="AA92">
            <v>1046208.128</v>
          </cell>
          <cell r="AF92">
            <v>103692.61930000001</v>
          </cell>
        </row>
        <row r="93">
          <cell r="G93">
            <v>0</v>
          </cell>
          <cell r="V93">
            <v>0</v>
          </cell>
          <cell r="AA93">
            <v>0</v>
          </cell>
          <cell r="AF93">
            <v>0</v>
          </cell>
        </row>
        <row r="94">
          <cell r="G94">
            <v>0</v>
          </cell>
          <cell r="V94">
            <v>0</v>
          </cell>
          <cell r="AA94">
            <v>0</v>
          </cell>
          <cell r="AF94">
            <v>0</v>
          </cell>
        </row>
        <row r="95">
          <cell r="G95">
            <v>0</v>
          </cell>
          <cell r="V95">
            <v>0</v>
          </cell>
          <cell r="AA95">
            <v>0</v>
          </cell>
          <cell r="AF95">
            <v>0</v>
          </cell>
        </row>
        <row r="96">
          <cell r="G96">
            <v>0</v>
          </cell>
          <cell r="V96">
            <v>0</v>
          </cell>
          <cell r="AA96">
            <v>0</v>
          </cell>
          <cell r="AF96">
            <v>0</v>
          </cell>
        </row>
        <row r="97">
          <cell r="G97">
            <v>0</v>
          </cell>
          <cell r="V97">
            <v>0</v>
          </cell>
          <cell r="AA97">
            <v>0</v>
          </cell>
          <cell r="AF97">
            <v>0</v>
          </cell>
        </row>
        <row r="98">
          <cell r="G98">
            <v>0</v>
          </cell>
          <cell r="V98">
            <v>0</v>
          </cell>
          <cell r="AA98">
            <v>0</v>
          </cell>
          <cell r="AF98">
            <v>0</v>
          </cell>
        </row>
        <row r="99">
          <cell r="G99">
            <v>0</v>
          </cell>
          <cell r="V99">
            <v>0</v>
          </cell>
          <cell r="AA99">
            <v>0</v>
          </cell>
          <cell r="AF99">
            <v>0</v>
          </cell>
        </row>
        <row r="100">
          <cell r="G100">
            <v>0</v>
          </cell>
          <cell r="V100">
            <v>0</v>
          </cell>
          <cell r="AA100">
            <v>0</v>
          </cell>
          <cell r="AF100">
            <v>0</v>
          </cell>
        </row>
        <row r="101">
          <cell r="G101">
            <v>0</v>
          </cell>
          <cell r="V101">
            <v>0</v>
          </cell>
          <cell r="AA101">
            <v>0</v>
          </cell>
          <cell r="AF101">
            <v>0</v>
          </cell>
        </row>
        <row r="102">
          <cell r="G102">
            <v>0</v>
          </cell>
          <cell r="V102">
            <v>0</v>
          </cell>
          <cell r="AA102">
            <v>0</v>
          </cell>
          <cell r="AF102">
            <v>0</v>
          </cell>
        </row>
        <row r="103">
          <cell r="G103">
            <v>0</v>
          </cell>
          <cell r="V103">
            <v>0</v>
          </cell>
          <cell r="AA103">
            <v>0</v>
          </cell>
          <cell r="AF103">
            <v>0</v>
          </cell>
        </row>
        <row r="104">
          <cell r="G104">
            <v>0</v>
          </cell>
          <cell r="V104">
            <v>0</v>
          </cell>
          <cell r="AA104">
            <v>0</v>
          </cell>
          <cell r="AF104">
            <v>0</v>
          </cell>
        </row>
        <row r="119">
          <cell r="G119">
            <v>764512.66240000003</v>
          </cell>
          <cell r="V119">
            <v>529423.23670000001</v>
          </cell>
          <cell r="AA119">
            <v>438160.63510000001</v>
          </cell>
          <cell r="AF119">
            <v>210979.1827</v>
          </cell>
        </row>
        <row r="120">
          <cell r="G120">
            <v>4967902.5760000004</v>
          </cell>
          <cell r="V120">
            <v>4075775.47</v>
          </cell>
          <cell r="AA120">
            <v>3347640.8670000001</v>
          </cell>
          <cell r="AF120">
            <v>1620616.8729999999</v>
          </cell>
        </row>
        <row r="121">
          <cell r="G121">
            <v>697895.4963</v>
          </cell>
          <cell r="V121">
            <v>597723.95109999995</v>
          </cell>
          <cell r="AA121">
            <v>551267.90339999995</v>
          </cell>
          <cell r="AF121">
            <v>303571.56689999998</v>
          </cell>
        </row>
        <row r="122">
          <cell r="G122">
            <v>1219208.939</v>
          </cell>
          <cell r="V122">
            <v>1454663.7350000001</v>
          </cell>
          <cell r="AA122">
            <v>1262912.004</v>
          </cell>
          <cell r="AF122">
            <v>545164.98270000005</v>
          </cell>
        </row>
        <row r="123">
          <cell r="G123">
            <v>1530247.3119999999</v>
          </cell>
          <cell r="V123">
            <v>2087377.6669999999</v>
          </cell>
          <cell r="AA123">
            <v>1861353.764</v>
          </cell>
          <cell r="AF123">
            <v>875858.8334</v>
          </cell>
        </row>
        <row r="124">
          <cell r="G124">
            <v>2158921.7069999999</v>
          </cell>
          <cell r="V124">
            <v>2016769.9779999999</v>
          </cell>
          <cell r="AA124">
            <v>1802168.7749999999</v>
          </cell>
          <cell r="AF124">
            <v>746039.14469999995</v>
          </cell>
        </row>
        <row r="125">
          <cell r="G125">
            <v>4382337.915</v>
          </cell>
          <cell r="V125">
            <v>3699196.1919999998</v>
          </cell>
          <cell r="AA125">
            <v>3150285.736</v>
          </cell>
          <cell r="AF125">
            <v>1454940.7520000001</v>
          </cell>
        </row>
        <row r="126">
          <cell r="G126">
            <v>3527191.4780000001</v>
          </cell>
          <cell r="V126">
            <v>3416907.7790000001</v>
          </cell>
          <cell r="AA126">
            <v>3031087.5079999999</v>
          </cell>
          <cell r="AF126">
            <v>1944601.0290000001</v>
          </cell>
        </row>
        <row r="127">
          <cell r="G127">
            <v>242523.3653</v>
          </cell>
          <cell r="V127">
            <v>239178.52729999999</v>
          </cell>
          <cell r="AA127">
            <v>224910.5754</v>
          </cell>
          <cell r="AF127">
            <v>92647.326719999997</v>
          </cell>
        </row>
        <row r="128">
          <cell r="G128">
            <v>1700717.9350000001</v>
          </cell>
          <cell r="V128">
            <v>1641234.8089999999</v>
          </cell>
          <cell r="AA128">
            <v>1466974.774</v>
          </cell>
          <cell r="AF128">
            <v>570132.82479999994</v>
          </cell>
        </row>
        <row r="129">
          <cell r="G129">
            <v>539749.47</v>
          </cell>
          <cell r="V129">
            <v>321006.81280000001</v>
          </cell>
          <cell r="AA129">
            <v>247903.66819999999</v>
          </cell>
          <cell r="AF129">
            <v>97371.90681</v>
          </cell>
        </row>
        <row r="130">
          <cell r="G130">
            <v>8215466.9189999998</v>
          </cell>
          <cell r="V130">
            <v>6296281.5980000002</v>
          </cell>
          <cell r="AA130">
            <v>4849887.79</v>
          </cell>
          <cell r="AF130">
            <v>2364574.6779999998</v>
          </cell>
        </row>
        <row r="131">
          <cell r="G131">
            <v>562277.10109999997</v>
          </cell>
          <cell r="V131">
            <v>372538.83679999999</v>
          </cell>
          <cell r="AA131">
            <v>296515.81660000002</v>
          </cell>
          <cell r="AF131">
            <v>207744.18169999999</v>
          </cell>
        </row>
        <row r="132">
          <cell r="G132">
            <v>34125.693149999999</v>
          </cell>
          <cell r="V132">
            <v>34596.345699999998</v>
          </cell>
          <cell r="AA132">
            <v>39017.667410000002</v>
          </cell>
          <cell r="AF132">
            <v>27961.08425</v>
          </cell>
        </row>
        <row r="133">
          <cell r="G133">
            <v>44575.565459999998</v>
          </cell>
          <cell r="V133">
            <v>40647.787360000002</v>
          </cell>
          <cell r="AA133">
            <v>46505.094660000002</v>
          </cell>
          <cell r="AF133">
            <v>62961.392260000001</v>
          </cell>
        </row>
        <row r="134">
          <cell r="G134">
            <v>38850.941590000002</v>
          </cell>
          <cell r="V134">
            <v>37375.087630000002</v>
          </cell>
          <cell r="AA134">
            <v>42516.569210000001</v>
          </cell>
          <cell r="AF134">
            <v>63942.000260000001</v>
          </cell>
        </row>
        <row r="135">
          <cell r="G135">
            <v>1934.6562819999999</v>
          </cell>
          <cell r="V135">
            <v>2400.4053199999998</v>
          </cell>
          <cell r="AA135">
            <v>2547.4048969999999</v>
          </cell>
          <cell r="AF135">
            <v>2849.575366</v>
          </cell>
        </row>
        <row r="136">
          <cell r="G136">
            <v>1275.6281200000001</v>
          </cell>
          <cell r="V136">
            <v>1364.8587010000001</v>
          </cell>
          <cell r="AA136">
            <v>1651.133079</v>
          </cell>
          <cell r="AF136">
            <v>4208.7483990000001</v>
          </cell>
        </row>
        <row r="137">
          <cell r="G137">
            <v>9906228.6510000005</v>
          </cell>
          <cell r="V137">
            <v>9749382.8959999997</v>
          </cell>
          <cell r="AA137">
            <v>7121395.5439999998</v>
          </cell>
          <cell r="AF137">
            <v>3562283.7179999999</v>
          </cell>
        </row>
        <row r="138">
          <cell r="G138">
            <v>5415121.9450000003</v>
          </cell>
          <cell r="V138">
            <v>3934054.2940000002</v>
          </cell>
          <cell r="AA138">
            <v>2884035.716</v>
          </cell>
          <cell r="AF138">
            <v>1462338.855</v>
          </cell>
        </row>
        <row r="139">
          <cell r="G139">
            <v>0</v>
          </cell>
          <cell r="V139">
            <v>0</v>
          </cell>
          <cell r="AA139">
            <v>0</v>
          </cell>
          <cell r="AF139">
            <v>0</v>
          </cell>
        </row>
        <row r="140">
          <cell r="G140">
            <v>0.91227497570000005</v>
          </cell>
          <cell r="V140">
            <v>0.51068065529999995</v>
          </cell>
          <cell r="AA140">
            <v>0.39702118829999999</v>
          </cell>
          <cell r="AF140">
            <v>0.1874297291</v>
          </cell>
        </row>
        <row r="141">
          <cell r="G141">
            <v>0</v>
          </cell>
          <cell r="V141">
            <v>0</v>
          </cell>
          <cell r="AA141">
            <v>0</v>
          </cell>
          <cell r="AF141">
            <v>0</v>
          </cell>
        </row>
        <row r="142">
          <cell r="G142">
            <v>0</v>
          </cell>
          <cell r="V142">
            <v>0</v>
          </cell>
          <cell r="AA142">
            <v>0</v>
          </cell>
          <cell r="AF142">
            <v>0</v>
          </cell>
        </row>
        <row r="143">
          <cell r="G143">
            <v>0</v>
          </cell>
          <cell r="V143">
            <v>0</v>
          </cell>
          <cell r="AA143">
            <v>0</v>
          </cell>
          <cell r="AF143">
            <v>0</v>
          </cell>
        </row>
        <row r="144">
          <cell r="G144">
            <v>6948979.6749999998</v>
          </cell>
          <cell r="V144">
            <v>7148389.4040000001</v>
          </cell>
          <cell r="AA144">
            <v>6230867.807</v>
          </cell>
          <cell r="AF144">
            <v>3721889.8960000002</v>
          </cell>
        </row>
        <row r="145">
          <cell r="G145">
            <v>0</v>
          </cell>
          <cell r="V145">
            <v>0</v>
          </cell>
          <cell r="AA145">
            <v>0</v>
          </cell>
          <cell r="AF145">
            <v>0</v>
          </cell>
        </row>
        <row r="146">
          <cell r="G146">
            <v>0</v>
          </cell>
          <cell r="V146">
            <v>0</v>
          </cell>
          <cell r="AA146">
            <v>0</v>
          </cell>
          <cell r="AF146">
            <v>0</v>
          </cell>
        </row>
        <row r="147">
          <cell r="G147">
            <v>0</v>
          </cell>
          <cell r="V147">
            <v>0</v>
          </cell>
          <cell r="AA147">
            <v>0</v>
          </cell>
          <cell r="AF147">
            <v>0</v>
          </cell>
        </row>
        <row r="148">
          <cell r="G148">
            <v>0</v>
          </cell>
          <cell r="V148">
            <v>0</v>
          </cell>
          <cell r="AA148">
            <v>0</v>
          </cell>
          <cell r="AF148">
            <v>0</v>
          </cell>
        </row>
        <row r="149">
          <cell r="G149">
            <v>0</v>
          </cell>
          <cell r="V149">
            <v>0</v>
          </cell>
          <cell r="AA149">
            <v>0</v>
          </cell>
          <cell r="AF149">
            <v>0</v>
          </cell>
        </row>
        <row r="150">
          <cell r="G150">
            <v>523728.89480000001</v>
          </cell>
          <cell r="V150">
            <v>795453.5368</v>
          </cell>
          <cell r="AA150">
            <v>675654.79009999998</v>
          </cell>
          <cell r="AF150">
            <v>205778.99849999999</v>
          </cell>
        </row>
        <row r="151">
          <cell r="G151">
            <v>0</v>
          </cell>
          <cell r="V151">
            <v>0</v>
          </cell>
          <cell r="AA151">
            <v>0</v>
          </cell>
          <cell r="AF151">
            <v>0</v>
          </cell>
        </row>
        <row r="152">
          <cell r="G152">
            <v>0</v>
          </cell>
          <cell r="V152">
            <v>0</v>
          </cell>
          <cell r="AA152">
            <v>0</v>
          </cell>
          <cell r="AF152">
            <v>0</v>
          </cell>
        </row>
        <row r="153">
          <cell r="G153">
            <v>0</v>
          </cell>
          <cell r="V153">
            <v>0</v>
          </cell>
          <cell r="AA153">
            <v>0</v>
          </cell>
          <cell r="AF153">
            <v>0</v>
          </cell>
        </row>
        <row r="154">
          <cell r="G154">
            <v>0</v>
          </cell>
          <cell r="V154">
            <v>0</v>
          </cell>
          <cell r="AA154">
            <v>0</v>
          </cell>
          <cell r="AF154">
            <v>0</v>
          </cell>
        </row>
        <row r="155">
          <cell r="G155">
            <v>0</v>
          </cell>
          <cell r="V155">
            <v>0</v>
          </cell>
          <cell r="AA155">
            <v>0</v>
          </cell>
          <cell r="AF155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 2006 (volume)"/>
      <sheetName val="TES 2006 (value)"/>
      <sheetName val="TES 2010 (volume)"/>
      <sheetName val="TES 2010 (value)"/>
      <sheetName val="TES 2011 (value)"/>
      <sheetName val="TES 2025 (volume)"/>
      <sheetName val="TES 2025 (value)"/>
      <sheetName val="TES 2030 (volume)"/>
      <sheetName val="TES 2030 (value)"/>
      <sheetName val="TES 2035 (VOLUME)"/>
      <sheetName val="TES 2035 (value)"/>
      <sheetName val="Data"/>
      <sheetName val="Feuil1"/>
      <sheetName val="TES 2011 (volume)"/>
    </sheetNames>
    <sheetDataSet>
      <sheetData sheetId="0">
        <row r="6">
          <cell r="CK6">
            <v>30434.000019999999</v>
          </cell>
        </row>
        <row r="7">
          <cell r="CK7">
            <v>145347</v>
          </cell>
        </row>
        <row r="8">
          <cell r="CK8">
            <v>58603.4</v>
          </cell>
        </row>
        <row r="9">
          <cell r="CK9">
            <v>1878.0000010000001</v>
          </cell>
        </row>
        <row r="10">
          <cell r="CK10">
            <v>1813</v>
          </cell>
        </row>
        <row r="11">
          <cell r="CK11">
            <v>3920.0000020000002</v>
          </cell>
        </row>
        <row r="12">
          <cell r="CK12">
            <v>98.000000060000005</v>
          </cell>
        </row>
        <row r="13">
          <cell r="CK13">
            <v>20</v>
          </cell>
        </row>
        <row r="14">
          <cell r="CK14">
            <v>5048</v>
          </cell>
        </row>
        <row r="15">
          <cell r="CK15">
            <v>0</v>
          </cell>
        </row>
        <row r="16">
          <cell r="CK16">
            <v>164</v>
          </cell>
        </row>
        <row r="17">
          <cell r="CK17">
            <v>179280.6</v>
          </cell>
        </row>
        <row r="18">
          <cell r="CK18">
            <v>90592</v>
          </cell>
        </row>
        <row r="19">
          <cell r="CK19">
            <v>4179.705234</v>
          </cell>
        </row>
        <row r="20">
          <cell r="CK20">
            <v>9238</v>
          </cell>
        </row>
        <row r="21">
          <cell r="CK21">
            <v>678.12576809999996</v>
          </cell>
        </row>
        <row r="22">
          <cell r="CK22">
            <v>359.12064090000001</v>
          </cell>
        </row>
        <row r="23">
          <cell r="CK23">
            <v>7336.0483569999997</v>
          </cell>
        </row>
        <row r="24">
          <cell r="CK24">
            <v>487768.00030000001</v>
          </cell>
        </row>
        <row r="25">
          <cell r="CK25">
            <v>10274</v>
          </cell>
        </row>
        <row r="26">
          <cell r="CK26">
            <v>65</v>
          </cell>
        </row>
        <row r="27">
          <cell r="CK27">
            <v>43742</v>
          </cell>
        </row>
        <row r="28">
          <cell r="CK28">
            <v>17843.99829</v>
          </cell>
        </row>
        <row r="29">
          <cell r="CK29">
            <v>10466.8614</v>
          </cell>
        </row>
      </sheetData>
      <sheetData sheetId="1">
        <row r="6">
          <cell r="AO6">
            <v>8622.8291969999991</v>
          </cell>
          <cell r="AV6">
            <v>1797.0979938017776</v>
          </cell>
          <cell r="AW6">
            <v>0</v>
          </cell>
          <cell r="AX6">
            <v>98.872134042344513</v>
          </cell>
          <cell r="AY6">
            <v>-2832.856828</v>
          </cell>
          <cell r="CK6">
            <v>30640.269102893551</v>
          </cell>
          <cell r="CL6">
            <v>0</v>
          </cell>
          <cell r="CM6">
            <v>1493.5536366859999</v>
          </cell>
          <cell r="CN6">
            <v>10892.547997514999</v>
          </cell>
          <cell r="CO6">
            <v>1.0077903029999999</v>
          </cell>
        </row>
        <row r="7">
          <cell r="AO7">
            <v>24979.861840000001</v>
          </cell>
          <cell r="AV7">
            <v>11024.985029406</v>
          </cell>
          <cell r="AW7">
            <v>0</v>
          </cell>
          <cell r="AX7">
            <v>13522.224012973225</v>
          </cell>
          <cell r="AY7">
            <v>-641.71003729999995</v>
          </cell>
          <cell r="CK7">
            <v>145505.175616914</v>
          </cell>
          <cell r="CL7">
            <v>0</v>
          </cell>
          <cell r="CM7">
            <v>0</v>
          </cell>
          <cell r="CN7">
            <v>32899.747928279998</v>
          </cell>
          <cell r="CO7">
            <v>1.0011280840000001</v>
          </cell>
        </row>
        <row r="8">
          <cell r="AO8">
            <v>45998.089520000001</v>
          </cell>
          <cell r="AV8">
            <v>10775.327097220197</v>
          </cell>
          <cell r="AW8">
            <v>0</v>
          </cell>
          <cell r="AX8">
            <v>385.32602557728802</v>
          </cell>
          <cell r="AY8">
            <v>0</v>
          </cell>
          <cell r="CK8">
            <v>58597.902420906343</v>
          </cell>
          <cell r="CL8">
            <v>88.199363522340008</v>
          </cell>
          <cell r="CM8">
            <v>24054.803970560537</v>
          </cell>
          <cell r="CN8">
            <v>51639.052896668072</v>
          </cell>
          <cell r="CO8">
            <v>0.99985779090000004</v>
          </cell>
        </row>
        <row r="9">
          <cell r="AO9">
            <v>2262.7952890000001</v>
          </cell>
          <cell r="AV9">
            <v>323.06810798004216</v>
          </cell>
          <cell r="AW9">
            <v>0</v>
          </cell>
          <cell r="AX9">
            <v>6.0018189799932209</v>
          </cell>
          <cell r="AY9">
            <v>0</v>
          </cell>
          <cell r="CK9">
            <v>1878.3985201122125</v>
          </cell>
          <cell r="CL9">
            <v>0</v>
          </cell>
          <cell r="CM9">
            <v>0</v>
          </cell>
          <cell r="CN9">
            <v>2847.7255607970001</v>
          </cell>
          <cell r="CO9">
            <v>1</v>
          </cell>
        </row>
        <row r="10">
          <cell r="AO10">
            <v>3456.4978209999999</v>
          </cell>
          <cell r="AV10">
            <v>246.32225926199999</v>
          </cell>
          <cell r="AW10">
            <v>0</v>
          </cell>
          <cell r="AX10">
            <v>11.951885822134802</v>
          </cell>
          <cell r="AY10">
            <v>0</v>
          </cell>
          <cell r="CK10">
            <v>1815.3750245609999</v>
          </cell>
          <cell r="CL10">
            <v>0</v>
          </cell>
          <cell r="CM10">
            <v>6.0083139760196058</v>
          </cell>
          <cell r="CN10">
            <v>2435.6080723260002</v>
          </cell>
          <cell r="CO10">
            <v>1.0016828739999999</v>
          </cell>
        </row>
        <row r="11">
          <cell r="AO11">
            <v>8195.0931359999995</v>
          </cell>
          <cell r="AV11">
            <v>846.43032075204394</v>
          </cell>
          <cell r="AW11">
            <v>0</v>
          </cell>
          <cell r="AX11">
            <v>15.988073417592096</v>
          </cell>
          <cell r="AY11">
            <v>0</v>
          </cell>
          <cell r="CK11">
            <v>3922.0285314410353</v>
          </cell>
          <cell r="CL11">
            <v>0</v>
          </cell>
          <cell r="CM11">
            <v>0</v>
          </cell>
          <cell r="CN11">
            <v>6702.0253417390004</v>
          </cell>
          <cell r="CO11">
            <v>1.000539297</v>
          </cell>
        </row>
        <row r="12">
          <cell r="AO12">
            <v>3955.8773809999998</v>
          </cell>
          <cell r="AV12">
            <v>12.00163120600136</v>
          </cell>
          <cell r="AW12">
            <v>0</v>
          </cell>
          <cell r="AX12">
            <v>42.008629573161016</v>
          </cell>
          <cell r="AY12">
            <v>0</v>
          </cell>
          <cell r="CK12">
            <v>98.013321886008171</v>
          </cell>
          <cell r="CL12">
            <v>0</v>
          </cell>
          <cell r="CM12">
            <v>0</v>
          </cell>
          <cell r="CN12">
            <v>2702.6031188240004</v>
          </cell>
          <cell r="CO12">
            <v>1</v>
          </cell>
        </row>
        <row r="13">
          <cell r="AO13">
            <v>17438.60082</v>
          </cell>
          <cell r="AV13">
            <v>70.002339710944383</v>
          </cell>
          <cell r="AW13">
            <v>0</v>
          </cell>
          <cell r="AX13">
            <v>54.006059251965716</v>
          </cell>
          <cell r="AY13">
            <v>0</v>
          </cell>
          <cell r="CK13">
            <v>20.001694820000001</v>
          </cell>
          <cell r="CL13">
            <v>0</v>
          </cell>
          <cell r="CM13">
            <v>0</v>
          </cell>
          <cell r="CN13">
            <v>18841.964984564001</v>
          </cell>
          <cell r="CO13">
            <v>1</v>
          </cell>
        </row>
        <row r="14">
          <cell r="AO14">
            <v>8705.4404869999998</v>
          </cell>
          <cell r="AV14">
            <v>768.05301273600003</v>
          </cell>
          <cell r="AW14">
            <v>0</v>
          </cell>
          <cell r="AX14">
            <v>62.006507745610726</v>
          </cell>
          <cell r="AY14">
            <v>0</v>
          </cell>
          <cell r="CK14">
            <v>5048.3484482960002</v>
          </cell>
          <cell r="CL14">
            <v>0</v>
          </cell>
          <cell r="CM14">
            <v>0</v>
          </cell>
          <cell r="CN14">
            <v>7018.0619457630009</v>
          </cell>
          <cell r="CO14">
            <v>1</v>
          </cell>
        </row>
        <row r="15">
          <cell r="AO15">
            <v>14302.54242</v>
          </cell>
          <cell r="AV15">
            <v>5.0027198810252509</v>
          </cell>
          <cell r="AW15">
            <v>0</v>
          </cell>
          <cell r="AX15">
            <v>2.9970048448598079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16512.229401657838</v>
          </cell>
          <cell r="CO15">
            <v>1.000706954</v>
          </cell>
        </row>
        <row r="16">
          <cell r="AO16">
            <v>12092.28463</v>
          </cell>
          <cell r="AV16">
            <v>0</v>
          </cell>
          <cell r="AW16">
            <v>0</v>
          </cell>
          <cell r="AX16">
            <v>11.887268779279747</v>
          </cell>
          <cell r="AY16">
            <v>0</v>
          </cell>
          <cell r="CK16">
            <v>164.26358358800002</v>
          </cell>
          <cell r="CL16">
            <v>0</v>
          </cell>
          <cell r="CM16">
            <v>0</v>
          </cell>
          <cell r="CN16">
            <v>9396.6796836749618</v>
          </cell>
          <cell r="CO16">
            <v>1.0025342989999999</v>
          </cell>
        </row>
        <row r="17">
          <cell r="AO17">
            <v>204974.95250000001</v>
          </cell>
          <cell r="AV17">
            <v>30555.489604425147</v>
          </cell>
          <cell r="AW17">
            <v>0</v>
          </cell>
          <cell r="AX17">
            <v>2370.7453602706528</v>
          </cell>
          <cell r="AY17">
            <v>-42.852493870000004</v>
          </cell>
          <cell r="CK17">
            <v>179414.68682922958</v>
          </cell>
          <cell r="CL17">
            <v>27677.092818883197</v>
          </cell>
          <cell r="CM17">
            <v>74135.029668380201</v>
          </cell>
          <cell r="CN17">
            <v>209939.15977904256</v>
          </cell>
          <cell r="CO17">
            <v>1.000973603</v>
          </cell>
        </row>
        <row r="18">
          <cell r="AO18">
            <v>0</v>
          </cell>
          <cell r="AV18">
            <v>20951.389630542391</v>
          </cell>
          <cell r="AW18">
            <v>0</v>
          </cell>
          <cell r="AX18">
            <v>798.24672234249931</v>
          </cell>
          <cell r="AY18">
            <v>-68.994468479999995</v>
          </cell>
          <cell r="CK18">
            <v>90627.284768671991</v>
          </cell>
          <cell r="CL18">
            <v>0</v>
          </cell>
          <cell r="CM18">
            <v>106325.15546753771</v>
          </cell>
          <cell r="CN18">
            <v>0</v>
          </cell>
          <cell r="CO18">
            <v>1</v>
          </cell>
        </row>
        <row r="19">
          <cell r="AO19">
            <v>1038.7860820000001</v>
          </cell>
          <cell r="AV19">
            <v>291.30940276781331</v>
          </cell>
          <cell r="AW19">
            <v>0</v>
          </cell>
          <cell r="AX19">
            <v>0</v>
          </cell>
          <cell r="AY19">
            <v>-1794.0560579999999</v>
          </cell>
          <cell r="CK19">
            <v>4180.2538077728459</v>
          </cell>
          <cell r="CL19">
            <v>190.02592151000002</v>
          </cell>
          <cell r="CM19">
            <v>0</v>
          </cell>
          <cell r="CN19">
            <v>1351.597609953606</v>
          </cell>
          <cell r="CO19">
            <v>1.0001311829999999</v>
          </cell>
        </row>
        <row r="20">
          <cell r="AO20">
            <v>0</v>
          </cell>
          <cell r="AV20">
            <v>704.12943955200001</v>
          </cell>
          <cell r="AW20">
            <v>0</v>
          </cell>
          <cell r="AX20">
            <v>64.013810108006354</v>
          </cell>
          <cell r="AY20">
            <v>-3393.2273749999999</v>
          </cell>
          <cell r="CK20">
            <v>9239.6985263939987</v>
          </cell>
          <cell r="CL20">
            <v>1630.29969669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8983.4001079999998</v>
          </cell>
          <cell r="AV21">
            <v>243.45032102966201</v>
          </cell>
          <cell r="AW21">
            <v>0</v>
          </cell>
          <cell r="AX21">
            <v>0</v>
          </cell>
          <cell r="AY21">
            <v>0</v>
          </cell>
          <cell r="CK21">
            <v>678.22090032962944</v>
          </cell>
          <cell r="CL21">
            <v>4.0005708039999996</v>
          </cell>
          <cell r="CM21">
            <v>0</v>
          </cell>
          <cell r="CN21">
            <v>4061.1123850414642</v>
          </cell>
          <cell r="CO21">
            <v>1.000129262</v>
          </cell>
        </row>
        <row r="22">
          <cell r="AO22">
            <v>6131.2786299999998</v>
          </cell>
          <cell r="AV22">
            <v>13.289976060326829</v>
          </cell>
          <cell r="AW22">
            <v>0</v>
          </cell>
          <cell r="AX22">
            <v>0</v>
          </cell>
          <cell r="AY22">
            <v>-130.06658669999999</v>
          </cell>
          <cell r="CK22">
            <v>359.12182456163242</v>
          </cell>
          <cell r="CL22">
            <v>0</v>
          </cell>
          <cell r="CM22">
            <v>0</v>
          </cell>
          <cell r="CN22">
            <v>4431.6823319105661</v>
          </cell>
          <cell r="CO22">
            <v>1.000005284</v>
          </cell>
        </row>
        <row r="23">
          <cell r="AO23">
            <v>7702.7476310000002</v>
          </cell>
          <cell r="AV23">
            <v>158.02946228310057</v>
          </cell>
          <cell r="AW23">
            <v>0</v>
          </cell>
          <cell r="AX23">
            <v>385.10413199581672</v>
          </cell>
          <cell r="AY23">
            <v>-67.012046819999995</v>
          </cell>
          <cell r="CK23">
            <v>7336.5867129086791</v>
          </cell>
          <cell r="CL23">
            <v>0</v>
          </cell>
          <cell r="CM23">
            <v>0</v>
          </cell>
          <cell r="CN23">
            <v>7627.401149141223</v>
          </cell>
          <cell r="CO23">
            <v>1.0000875469999999</v>
          </cell>
        </row>
        <row r="24">
          <cell r="AO24">
            <v>67655.242819999999</v>
          </cell>
          <cell r="AV24">
            <v>37917.927766978406</v>
          </cell>
          <cell r="AW24">
            <v>0</v>
          </cell>
          <cell r="AX24">
            <v>27255.08294502987</v>
          </cell>
          <cell r="AY24">
            <v>-1386.7246620000001</v>
          </cell>
          <cell r="CK24">
            <v>487972.9774856061</v>
          </cell>
          <cell r="CL24">
            <v>86057.297765244002</v>
          </cell>
          <cell r="CM24">
            <v>62943.303210094578</v>
          </cell>
          <cell r="CN24">
            <v>77958.965777130914</v>
          </cell>
          <cell r="CO24">
            <v>1.00040628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10275.538469855999</v>
          </cell>
          <cell r="CL25">
            <v>330761.522137728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1453.929697</v>
          </cell>
          <cell r="AV26">
            <v>27.976369767726478</v>
          </cell>
          <cell r="AW26">
            <v>5.3919121360000002</v>
          </cell>
          <cell r="AX26">
            <v>0.59916411265366376</v>
          </cell>
          <cell r="AY26">
            <v>0</v>
          </cell>
          <cell r="CK26">
            <v>65.006993740000013</v>
          </cell>
          <cell r="CL26">
            <v>0</v>
          </cell>
          <cell r="CM26">
            <v>0</v>
          </cell>
          <cell r="CN26">
            <v>12.014284199999999</v>
          </cell>
          <cell r="CO26">
            <v>-26.003044005000355</v>
          </cell>
        </row>
        <row r="27">
          <cell r="AO27">
            <v>47289.237480000003</v>
          </cell>
          <cell r="AV27">
            <v>9327.0949710640798</v>
          </cell>
          <cell r="AW27">
            <v>24963.582470000001</v>
          </cell>
          <cell r="AX27">
            <v>0</v>
          </cell>
          <cell r="AY27">
            <v>0</v>
          </cell>
          <cell r="CK27">
            <v>43746.081915955998</v>
          </cell>
          <cell r="CL27">
            <v>0</v>
          </cell>
          <cell r="CM27">
            <v>0</v>
          </cell>
          <cell r="CN27">
            <v>14199.524221206686</v>
          </cell>
          <cell r="CO27">
            <v>-215.66968189818581</v>
          </cell>
        </row>
        <row r="28">
          <cell r="AO28">
            <v>547.63289090000001</v>
          </cell>
          <cell r="AV28">
            <v>3199.4151970945682</v>
          </cell>
          <cell r="AW28">
            <v>1366.6533690000001</v>
          </cell>
          <cell r="AX28">
            <v>2071.5072740138376</v>
          </cell>
          <cell r="AY28">
            <v>-1533.483232</v>
          </cell>
          <cell r="CK28">
            <v>17848.716332367869</v>
          </cell>
          <cell r="CL28">
            <v>0</v>
          </cell>
          <cell r="CM28">
            <v>0</v>
          </cell>
          <cell r="CN28">
            <v>3122.8353535400001</v>
          </cell>
          <cell r="CO28">
            <v>0</v>
          </cell>
        </row>
        <row r="29">
          <cell r="AO29">
            <v>10357.60764</v>
          </cell>
          <cell r="AV29">
            <v>1828.1902403749559</v>
          </cell>
          <cell r="AW29">
            <v>189.84016869999999</v>
          </cell>
          <cell r="AX29">
            <v>22.734608670136868</v>
          </cell>
          <cell r="AY29">
            <v>0</v>
          </cell>
          <cell r="CK29">
            <v>10474.724901765145</v>
          </cell>
          <cell r="CL29">
            <v>5.003756383002254</v>
          </cell>
          <cell r="CM29">
            <v>0</v>
          </cell>
          <cell r="CN29">
            <v>463.39205070325198</v>
          </cell>
          <cell r="CO29">
            <v>-2.3499411283517788</v>
          </cell>
        </row>
        <row r="44">
          <cell r="D44">
            <v>58.003369329108466</v>
          </cell>
          <cell r="E44">
            <v>99.697023735741382</v>
          </cell>
          <cell r="F44">
            <v>188.11068034664558</v>
          </cell>
          <cell r="G44">
            <v>23.601738065875995</v>
          </cell>
          <cell r="H44">
            <v>54.283629556358832</v>
          </cell>
          <cell r="I44">
            <v>55.703655007748608</v>
          </cell>
          <cell r="J44">
            <v>52.677993840260626</v>
          </cell>
          <cell r="K44">
            <v>33.080088450213637</v>
          </cell>
          <cell r="L44">
            <v>57.525951001457656</v>
          </cell>
          <cell r="M44">
            <v>47.439570743200022</v>
          </cell>
          <cell r="N44">
            <v>18.095287480814324</v>
          </cell>
          <cell r="O44">
            <v>771.65579928853344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4.8670365856369031</v>
          </cell>
          <cell r="Y44">
            <v>172.81098742599241</v>
          </cell>
          <cell r="Z44">
            <v>0</v>
          </cell>
          <cell r="AA44">
            <v>109.10620738355821</v>
          </cell>
        </row>
        <row r="45">
          <cell r="D45">
            <v>1339.9433626644566</v>
          </cell>
          <cell r="E45">
            <v>7106.9591200739042</v>
          </cell>
          <cell r="F45">
            <v>2295.8879018374573</v>
          </cell>
          <cell r="G45">
            <v>468.60068921618142</v>
          </cell>
          <cell r="H45">
            <v>1061.4556770374329</v>
          </cell>
          <cell r="I45">
            <v>1112.01146391975</v>
          </cell>
          <cell r="J45">
            <v>1069.2243177802202</v>
          </cell>
          <cell r="K45">
            <v>671.63369899366432</v>
          </cell>
          <cell r="L45">
            <v>1142.500513632456</v>
          </cell>
          <cell r="M45">
            <v>953.26198714086843</v>
          </cell>
          <cell r="N45">
            <v>370.57687844394604</v>
          </cell>
          <cell r="O45">
            <v>15459.381567557137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66.51352135169121</v>
          </cell>
          <cell r="Y45">
            <v>2251.4007158233635</v>
          </cell>
          <cell r="Z45">
            <v>0</v>
          </cell>
          <cell r="AA45">
            <v>1389.1695293368396</v>
          </cell>
        </row>
        <row r="46">
          <cell r="D46">
            <v>223.65398875114829</v>
          </cell>
          <cell r="E46">
            <v>393.17722055755075</v>
          </cell>
          <cell r="F46">
            <v>268.91368108772667</v>
          </cell>
          <cell r="G46">
            <v>92.034655571931225</v>
          </cell>
          <cell r="H46">
            <v>158.31690320302042</v>
          </cell>
          <cell r="I46">
            <v>236.97703351598389</v>
          </cell>
          <cell r="J46">
            <v>281.70272335901416</v>
          </cell>
          <cell r="K46">
            <v>177.53844502718559</v>
          </cell>
          <cell r="L46">
            <v>225.47127226813151</v>
          </cell>
          <cell r="M46">
            <v>222.17957278992509</v>
          </cell>
          <cell r="N46">
            <v>107.52611466351162</v>
          </cell>
          <cell r="O46">
            <v>3462.0901256317502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97.296974216028815</v>
          </cell>
          <cell r="Y46">
            <v>2226.3317241533032</v>
          </cell>
          <cell r="Z46">
            <v>0</v>
          </cell>
          <cell r="AA46">
            <v>1046.0148074991898</v>
          </cell>
        </row>
        <row r="47">
          <cell r="D47">
            <v>29.581114019663634</v>
          </cell>
          <cell r="E47">
            <v>151.56188667173359</v>
          </cell>
          <cell r="F47">
            <v>370.74529715783149</v>
          </cell>
          <cell r="G47">
            <v>40.158713337229536</v>
          </cell>
          <cell r="H47">
            <v>66.466762655663615</v>
          </cell>
          <cell r="I47">
            <v>104.37132299211427</v>
          </cell>
          <cell r="J47">
            <v>126.6557770462949</v>
          </cell>
          <cell r="K47">
            <v>79.845486456529031</v>
          </cell>
          <cell r="L47">
            <v>98.439209430064622</v>
          </cell>
          <cell r="M47">
            <v>98.768226095125215</v>
          </cell>
          <cell r="N47">
            <v>48.728886313667779</v>
          </cell>
          <cell r="O47">
            <v>1532.8506000797493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0.92423623138843736</v>
          </cell>
          <cell r="Y47">
            <v>20.628179204030666</v>
          </cell>
          <cell r="Z47">
            <v>0</v>
          </cell>
          <cell r="AA47">
            <v>9.455659524326478</v>
          </cell>
        </row>
        <row r="48">
          <cell r="D48">
            <v>18818.725278459417</v>
          </cell>
          <cell r="E48">
            <v>60491.406956935432</v>
          </cell>
          <cell r="F48">
            <v>20323.183035677917</v>
          </cell>
          <cell r="G48">
            <v>477.4320291594442</v>
          </cell>
          <cell r="H48">
            <v>7714.1179077328625</v>
          </cell>
          <cell r="I48">
            <v>3602.1289368883649</v>
          </cell>
          <cell r="J48">
            <v>1096.9688682080086</v>
          </cell>
          <cell r="K48">
            <v>2602.0908191299391</v>
          </cell>
          <cell r="L48">
            <v>2073.6786777652933</v>
          </cell>
          <cell r="M48">
            <v>2428.7269374507296</v>
          </cell>
          <cell r="N48">
            <v>1717.3710623833217</v>
          </cell>
          <cell r="O48">
            <v>136366.82263173655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66.953642934691132</v>
          </cell>
          <cell r="Y48">
            <v>13215.056931356003</v>
          </cell>
          <cell r="Z48">
            <v>0</v>
          </cell>
          <cell r="AA48">
            <v>10.96023729008051</v>
          </cell>
        </row>
        <row r="77">
          <cell r="D77">
            <v>12841.889538903657</v>
          </cell>
          <cell r="E77">
            <v>31945.093731339788</v>
          </cell>
          <cell r="F77">
            <v>1.2441870082042887</v>
          </cell>
          <cell r="G77">
            <v>0.67062229352283864</v>
          </cell>
          <cell r="H77">
            <v>0.30052019475143227</v>
          </cell>
          <cell r="I77">
            <v>232.14244421609612</v>
          </cell>
          <cell r="J77">
            <v>0.1183430707959065</v>
          </cell>
          <cell r="K77">
            <v>56.567569505132319</v>
          </cell>
          <cell r="L77">
            <v>0</v>
          </cell>
          <cell r="M77">
            <v>15.83694150600885</v>
          </cell>
          <cell r="N77">
            <v>7.5008809304000916</v>
          </cell>
          <cell r="O77">
            <v>2844.1966802849083</v>
          </cell>
          <cell r="P77">
            <v>1883.3871380106009</v>
          </cell>
          <cell r="Q77">
            <v>0</v>
          </cell>
          <cell r="R77">
            <v>3.2675505320372338</v>
          </cell>
          <cell r="S77">
            <v>0</v>
          </cell>
          <cell r="T77">
            <v>22.132191998886796</v>
          </cell>
          <cell r="U77">
            <v>1.3150579703825705E-2</v>
          </cell>
          <cell r="V77">
            <v>2371.9664381496223</v>
          </cell>
          <cell r="W77">
            <v>494.88341554089368</v>
          </cell>
          <cell r="X77">
            <v>0.63024176565068069</v>
          </cell>
          <cell r="Y77">
            <v>38.845253465217603</v>
          </cell>
          <cell r="Z77">
            <v>251.86072369617744</v>
          </cell>
          <cell r="AA77">
            <v>249.17285173698642</v>
          </cell>
        </row>
        <row r="78">
          <cell r="D78">
            <v>5631.2007694439426</v>
          </cell>
          <cell r="E78">
            <v>28492.664285490089</v>
          </cell>
          <cell r="F78">
            <v>64.396330077893538</v>
          </cell>
          <cell r="G78">
            <v>5.6681787835414328</v>
          </cell>
          <cell r="H78">
            <v>7.3045027127019679</v>
          </cell>
          <cell r="I78">
            <v>205.47390305266629</v>
          </cell>
          <cell r="J78">
            <v>12.12916473733638</v>
          </cell>
          <cell r="K78">
            <v>442.65821330684241</v>
          </cell>
          <cell r="L78">
            <v>56.058316126065527</v>
          </cell>
          <cell r="M78">
            <v>54.698900516210415</v>
          </cell>
          <cell r="N78">
            <v>28.438449420276381</v>
          </cell>
          <cell r="O78">
            <v>2812.4492667291561</v>
          </cell>
          <cell r="P78">
            <v>149.02764980875875</v>
          </cell>
          <cell r="Q78">
            <v>5.9945159010428783</v>
          </cell>
          <cell r="R78">
            <v>22.256553578388768</v>
          </cell>
          <cell r="S78">
            <v>63.254890407854411</v>
          </cell>
          <cell r="T78">
            <v>61.555231148822145</v>
          </cell>
          <cell r="U78">
            <v>210.59913820732274</v>
          </cell>
          <cell r="V78">
            <v>27157.091778688049</v>
          </cell>
          <cell r="W78">
            <v>3014.7985184084678</v>
          </cell>
          <cell r="X78">
            <v>0.62315993563781968</v>
          </cell>
          <cell r="Y78">
            <v>63.032920449695297</v>
          </cell>
          <cell r="Z78">
            <v>27.016403611368066</v>
          </cell>
          <cell r="AA78">
            <v>115.0522646056628</v>
          </cell>
        </row>
        <row r="79">
          <cell r="D79">
            <v>159.29700489636522</v>
          </cell>
          <cell r="E79">
            <v>243.44439708898565</v>
          </cell>
          <cell r="F79">
            <v>25641.486960825041</v>
          </cell>
          <cell r="G79">
            <v>12.874567014579368</v>
          </cell>
          <cell r="H79">
            <v>69.871962878505144</v>
          </cell>
          <cell r="I79">
            <v>20.520452989088191</v>
          </cell>
          <cell r="J79">
            <v>6.0304218225764403</v>
          </cell>
          <cell r="K79">
            <v>19.253215108964223</v>
          </cell>
          <cell r="L79">
            <v>10.099138213860773</v>
          </cell>
          <cell r="M79">
            <v>25.451011954070012</v>
          </cell>
          <cell r="N79">
            <v>17.965053527802489</v>
          </cell>
          <cell r="O79">
            <v>745.85479672043004</v>
          </cell>
          <cell r="P79">
            <v>87.313483706837374</v>
          </cell>
          <cell r="Q79">
            <v>4.9090998484912136</v>
          </cell>
          <cell r="R79">
            <v>50.555158306019997</v>
          </cell>
          <cell r="S79">
            <v>488.52195213393657</v>
          </cell>
          <cell r="T79">
            <v>53.473613683786574</v>
          </cell>
          <cell r="U79">
            <v>73.537656309965257</v>
          </cell>
          <cell r="V79">
            <v>7620.6012948109201</v>
          </cell>
          <cell r="W79">
            <v>270.37676996674367</v>
          </cell>
          <cell r="X79">
            <v>0.16524404761966369</v>
          </cell>
          <cell r="Y79">
            <v>60.211187247970251</v>
          </cell>
          <cell r="Z79">
            <v>65.637927962208352</v>
          </cell>
          <cell r="AA79">
            <v>6.656958689375176</v>
          </cell>
        </row>
        <row r="80">
          <cell r="D80">
            <v>289.14420455769454</v>
          </cell>
          <cell r="E80">
            <v>875.63375259730708</v>
          </cell>
          <cell r="F80">
            <v>747.34362087548561</v>
          </cell>
          <cell r="G80">
            <v>340.44319775088076</v>
          </cell>
          <cell r="H80">
            <v>73.184038042773068</v>
          </cell>
          <cell r="I80">
            <v>47.439036137649026</v>
          </cell>
          <cell r="J80">
            <v>6.0683026655397025</v>
          </cell>
          <cell r="K80">
            <v>35.857919975356282</v>
          </cell>
          <cell r="L80">
            <v>95.017417472486073</v>
          </cell>
          <cell r="M80">
            <v>15.994524566426618</v>
          </cell>
          <cell r="N80">
            <v>6.2598527699778828</v>
          </cell>
          <cell r="O80">
            <v>1615.1191501535666</v>
          </cell>
          <cell r="P80">
            <v>617.05821688700871</v>
          </cell>
          <cell r="Q80">
            <v>3.0525979166583066</v>
          </cell>
          <cell r="R80">
            <v>1.857633309336469</v>
          </cell>
          <cell r="S80">
            <v>24.573160329250694</v>
          </cell>
          <cell r="T80">
            <v>9.8838582460988231</v>
          </cell>
          <cell r="U80">
            <v>4.5109139213289389</v>
          </cell>
          <cell r="V80">
            <v>602.99709500569509</v>
          </cell>
          <cell r="W80">
            <v>304.76239464039509</v>
          </cell>
          <cell r="X80">
            <v>0.35789210780846714</v>
          </cell>
          <cell r="Y80">
            <v>0.87462829204503989</v>
          </cell>
          <cell r="Z80">
            <v>7.4590309671320439E-3</v>
          </cell>
          <cell r="AA80">
            <v>5.6103025800527249</v>
          </cell>
        </row>
        <row r="81">
          <cell r="D81">
            <v>54.687867700269393</v>
          </cell>
          <cell r="E81">
            <v>64.371694018865398</v>
          </cell>
          <cell r="F81">
            <v>506.86037917651521</v>
          </cell>
          <cell r="G81">
            <v>488.25562821795268</v>
          </cell>
          <cell r="H81">
            <v>3859.6787213027164</v>
          </cell>
          <cell r="I81">
            <v>89.938589868713137</v>
          </cell>
          <cell r="J81">
            <v>41.146066702068396</v>
          </cell>
          <cell r="K81">
            <v>81.259889463097338</v>
          </cell>
          <cell r="L81">
            <v>88.147810593194009</v>
          </cell>
          <cell r="M81">
            <v>117.8826882996424</v>
          </cell>
          <cell r="N81">
            <v>30.936917221386963</v>
          </cell>
          <cell r="O81">
            <v>1855.4296959955495</v>
          </cell>
          <cell r="P81">
            <v>17562.204096358812</v>
          </cell>
          <cell r="Q81">
            <v>2.4364664951585948</v>
          </cell>
          <cell r="R81">
            <v>45.205512693182214</v>
          </cell>
          <cell r="S81">
            <v>164.98139938784007</v>
          </cell>
          <cell r="T81">
            <v>4.8474039695190188</v>
          </cell>
          <cell r="U81">
            <v>1.0408006115920614</v>
          </cell>
          <cell r="V81">
            <v>2596.2778601784621</v>
          </cell>
          <cell r="W81">
            <v>398.42878380213352</v>
          </cell>
          <cell r="X81">
            <v>0.4111422025595653</v>
          </cell>
          <cell r="Y81">
            <v>24.809472831973494</v>
          </cell>
          <cell r="Z81">
            <v>26.028920364246879</v>
          </cell>
          <cell r="AA81">
            <v>1.0611158045714275</v>
          </cell>
        </row>
        <row r="82">
          <cell r="D82">
            <v>117.31845413140323</v>
          </cell>
          <cell r="E82">
            <v>2096.1623670278059</v>
          </cell>
          <cell r="F82">
            <v>116.25222668132113</v>
          </cell>
          <cell r="G82">
            <v>204.87795938593624</v>
          </cell>
          <cell r="H82">
            <v>115.85171438193613</v>
          </cell>
          <cell r="I82">
            <v>6418.112526947255</v>
          </cell>
          <cell r="J82">
            <v>30.328603316544157</v>
          </cell>
          <cell r="K82">
            <v>217.75194165717437</v>
          </cell>
          <cell r="L82">
            <v>492.28154507741471</v>
          </cell>
          <cell r="M82">
            <v>42.261402527408002</v>
          </cell>
          <cell r="N82">
            <v>57.922437083038481</v>
          </cell>
          <cell r="O82">
            <v>7547.2751368871777</v>
          </cell>
          <cell r="P82">
            <v>401.62666100890254</v>
          </cell>
          <cell r="Q82">
            <v>2.0770998573162149</v>
          </cell>
          <cell r="R82">
            <v>20.677479849423872</v>
          </cell>
          <cell r="S82">
            <v>64.478951207498625</v>
          </cell>
          <cell r="T82">
            <v>33.598230420624439</v>
          </cell>
          <cell r="U82">
            <v>6.9707049893745632</v>
          </cell>
          <cell r="V82">
            <v>4630.5472192884099</v>
          </cell>
          <cell r="W82">
            <v>775.91970811200122</v>
          </cell>
          <cell r="X82">
            <v>1.6723672102410987</v>
          </cell>
          <cell r="Y82">
            <v>16.108033077556581</v>
          </cell>
          <cell r="Z82">
            <v>26.02304056387899</v>
          </cell>
          <cell r="AA82">
            <v>5.1692172219775774</v>
          </cell>
        </row>
        <row r="83">
          <cell r="D83">
            <v>2647.8024614106189</v>
          </cell>
          <cell r="E83">
            <v>277.5366784262223</v>
          </cell>
          <cell r="F83">
            <v>219.76634215135132</v>
          </cell>
          <cell r="G83">
            <v>203.5861801375398</v>
          </cell>
          <cell r="H83">
            <v>44.256400904677037</v>
          </cell>
          <cell r="I83">
            <v>179.59146577802011</v>
          </cell>
          <cell r="J83">
            <v>1734.3242017053171</v>
          </cell>
          <cell r="K83">
            <v>1188.8738382120439</v>
          </cell>
          <cell r="L83">
            <v>99.01329994832642</v>
          </cell>
          <cell r="M83">
            <v>222.58432265295571</v>
          </cell>
          <cell r="N83">
            <v>60.259243308982136</v>
          </cell>
          <cell r="O83">
            <v>2370.8489878196024</v>
          </cell>
          <cell r="P83">
            <v>136.80897345122847</v>
          </cell>
          <cell r="Q83">
            <v>1.0924060648489498</v>
          </cell>
          <cell r="R83">
            <v>4.7245255808654232</v>
          </cell>
          <cell r="S83">
            <v>4.0801364257265176</v>
          </cell>
          <cell r="T83">
            <v>3.6180304728779271</v>
          </cell>
          <cell r="U83">
            <v>2.2320794024654931</v>
          </cell>
          <cell r="V83">
            <v>315.28054091256701</v>
          </cell>
          <cell r="W83">
            <v>24.635275947945694</v>
          </cell>
          <cell r="X83">
            <v>0.52530636076583592</v>
          </cell>
          <cell r="Y83">
            <v>31.631097215908767</v>
          </cell>
          <cell r="Z83">
            <v>1.0948205692987083E-2</v>
          </cell>
          <cell r="AA83">
            <v>57.159824811860766</v>
          </cell>
        </row>
        <row r="84">
          <cell r="D84">
            <v>0</v>
          </cell>
          <cell r="E84">
            <v>203.7730563560763</v>
          </cell>
          <cell r="F84">
            <v>390.01476751337015</v>
          </cell>
          <cell r="G84">
            <v>62.098630743681788</v>
          </cell>
          <cell r="H84">
            <v>106.94656877195801</v>
          </cell>
          <cell r="I84">
            <v>732.42136362740246</v>
          </cell>
          <cell r="J84">
            <v>108.37788532785004</v>
          </cell>
          <cell r="K84">
            <v>4421.5151755528732</v>
          </cell>
          <cell r="L84">
            <v>8377.6191949716904</v>
          </cell>
          <cell r="M84">
            <v>112.25990207189726</v>
          </cell>
          <cell r="N84">
            <v>63.424196669666557</v>
          </cell>
          <cell r="O84">
            <v>8881.0275641911594</v>
          </cell>
          <cell r="P84">
            <v>86.700650502876286</v>
          </cell>
          <cell r="Q84">
            <v>1.1233289751192099</v>
          </cell>
          <cell r="R84">
            <v>13.2037584050506</v>
          </cell>
          <cell r="S84">
            <v>4.7731530378975631</v>
          </cell>
          <cell r="T84">
            <v>3.8501446949776126</v>
          </cell>
          <cell r="U84">
            <v>2.3356657841312725</v>
          </cell>
          <cell r="V84">
            <v>1195.9461624017929</v>
          </cell>
          <cell r="W84">
            <v>193.42149020580965</v>
          </cell>
          <cell r="X84">
            <v>1.9678960087509545</v>
          </cell>
          <cell r="Y84">
            <v>1048.156956548394</v>
          </cell>
          <cell r="Z84">
            <v>17.027110982171525</v>
          </cell>
          <cell r="AA84">
            <v>4.8198661606912783</v>
          </cell>
        </row>
        <row r="85">
          <cell r="D85">
            <v>222.8861945974696</v>
          </cell>
          <cell r="E85">
            <v>2733.1604457227299</v>
          </cell>
          <cell r="F85">
            <v>3554.6983928894574</v>
          </cell>
          <cell r="G85">
            <v>42.879428990445973</v>
          </cell>
          <cell r="H85">
            <v>148.85759016265297</v>
          </cell>
          <cell r="I85">
            <v>280.99723270812956</v>
          </cell>
          <cell r="J85">
            <v>138.34717120690502</v>
          </cell>
          <cell r="K85">
            <v>321.15176929445113</v>
          </cell>
          <cell r="L85">
            <v>1767.2094632405804</v>
          </cell>
          <cell r="M85">
            <v>138.45663896401288</v>
          </cell>
          <cell r="N85">
            <v>108.97736525435124</v>
          </cell>
          <cell r="O85">
            <v>7950.4152574476184</v>
          </cell>
          <cell r="P85">
            <v>3588.8449635007287</v>
          </cell>
          <cell r="Q85">
            <v>1.9290253952094836</v>
          </cell>
          <cell r="R85">
            <v>10.13510866211972</v>
          </cell>
          <cell r="S85">
            <v>28.799289842563574</v>
          </cell>
          <cell r="T85">
            <v>18.104718945880304</v>
          </cell>
          <cell r="U85">
            <v>30.248538040405418</v>
          </cell>
          <cell r="V85">
            <v>4262.5111481396152</v>
          </cell>
          <cell r="W85">
            <v>0.91240313122265371</v>
          </cell>
          <cell r="X85">
            <v>1.7616906814117861</v>
          </cell>
          <cell r="Y85">
            <v>542.98264199300206</v>
          </cell>
          <cell r="Z85">
            <v>335.77573272396069</v>
          </cell>
          <cell r="AA85">
            <v>8.1807413462992447</v>
          </cell>
        </row>
        <row r="86">
          <cell r="D86">
            <v>23.284262091940786</v>
          </cell>
          <cell r="E86">
            <v>61.446052861295826</v>
          </cell>
          <cell r="F86">
            <v>3637.1249003399716</v>
          </cell>
          <cell r="G86">
            <v>18.209096753059601</v>
          </cell>
          <cell r="H86">
            <v>284.60116402340248</v>
          </cell>
          <cell r="I86">
            <v>20.426980800646625</v>
          </cell>
          <cell r="J86">
            <v>0.56473549692370739</v>
          </cell>
          <cell r="K86">
            <v>111.61730772167101</v>
          </cell>
          <cell r="L86">
            <v>133.07860986165687</v>
          </cell>
          <cell r="M86">
            <v>7996.2657407289907</v>
          </cell>
          <cell r="N86">
            <v>36.794945226628464</v>
          </cell>
          <cell r="O86">
            <v>13572.704573214138</v>
          </cell>
          <cell r="P86">
            <v>2318.4850536355279</v>
          </cell>
          <cell r="Q86">
            <v>10.146159138732553</v>
          </cell>
          <cell r="R86">
            <v>15.599817636164401</v>
          </cell>
          <cell r="S86">
            <v>32.667555631136842</v>
          </cell>
          <cell r="T86">
            <v>12.551317887158776</v>
          </cell>
          <cell r="U86">
            <v>3.7883980788172127</v>
          </cell>
          <cell r="V86">
            <v>496.27294029856688</v>
          </cell>
          <cell r="W86">
            <v>0</v>
          </cell>
          <cell r="X86">
            <v>3.0075262904122915</v>
          </cell>
          <cell r="Y86">
            <v>85.738541707429462</v>
          </cell>
          <cell r="Z86">
            <v>47.048374452811856</v>
          </cell>
          <cell r="AA86">
            <v>4.3096625342827162</v>
          </cell>
        </row>
        <row r="87">
          <cell r="D87">
            <v>0</v>
          </cell>
          <cell r="E87">
            <v>125.35813054530146</v>
          </cell>
          <cell r="F87">
            <v>474.63939297140035</v>
          </cell>
          <cell r="G87">
            <v>143.27981205893141</v>
          </cell>
          <cell r="H87">
            <v>111.09309817490448</v>
          </cell>
          <cell r="I87">
            <v>22.195181691932376</v>
          </cell>
          <cell r="J87">
            <v>98.513875675531523</v>
          </cell>
          <cell r="K87">
            <v>21.057959708204699</v>
          </cell>
          <cell r="L87">
            <v>40.061119173066743</v>
          </cell>
          <cell r="M87">
            <v>868.03919640745517</v>
          </cell>
          <cell r="N87">
            <v>4998.454018408198</v>
          </cell>
          <cell r="O87">
            <v>8758.2987749158201</v>
          </cell>
          <cell r="P87">
            <v>1248.1947176440258</v>
          </cell>
          <cell r="Q87">
            <v>0</v>
          </cell>
          <cell r="R87">
            <v>10.061956692407962</v>
          </cell>
          <cell r="S87">
            <v>0</v>
          </cell>
          <cell r="T87">
            <v>4.0508796362585149E-2</v>
          </cell>
          <cell r="U87">
            <v>4.0495338071315119E-2</v>
          </cell>
          <cell r="V87">
            <v>387.79591873149855</v>
          </cell>
          <cell r="W87">
            <v>0</v>
          </cell>
          <cell r="X87">
            <v>1.9407397956199739</v>
          </cell>
          <cell r="Y87">
            <v>69.978313494203803</v>
          </cell>
          <cell r="Z87">
            <v>4.0448051015480983E-2</v>
          </cell>
          <cell r="AA87">
            <v>0</v>
          </cell>
        </row>
        <row r="88">
          <cell r="D88">
            <v>7744.0714629834065</v>
          </cell>
          <cell r="E88">
            <v>5754.7423595792498</v>
          </cell>
          <cell r="F88">
            <v>26659.5118684382</v>
          </cell>
          <cell r="G88">
            <v>791.34388989155536</v>
          </cell>
          <cell r="H88">
            <v>3511.221906032667</v>
          </cell>
          <cell r="I88">
            <v>1990.9483093560621</v>
          </cell>
          <cell r="J88">
            <v>913.3907926425469</v>
          </cell>
          <cell r="K88">
            <v>1843.5333394618219</v>
          </cell>
          <cell r="L88">
            <v>1953.4905972919682</v>
          </cell>
          <cell r="M88">
            <v>6015.3630365419194</v>
          </cell>
          <cell r="N88">
            <v>2489.2725834744442</v>
          </cell>
          <cell r="O88">
            <v>153897.44243149069</v>
          </cell>
          <cell r="P88">
            <v>31874.067668984055</v>
          </cell>
          <cell r="Q88">
            <v>63.082003875694873</v>
          </cell>
          <cell r="R88">
            <v>393.33903382537079</v>
          </cell>
          <cell r="S88">
            <v>1234.9069281972995</v>
          </cell>
          <cell r="T88">
            <v>903.7816191751682</v>
          </cell>
          <cell r="U88">
            <v>1679.9545359042804</v>
          </cell>
          <cell r="V88">
            <v>60583.437915141534</v>
          </cell>
          <cell r="W88">
            <v>21913.683503087501</v>
          </cell>
          <cell r="X88">
            <v>34.100636247691803</v>
          </cell>
          <cell r="Y88">
            <v>1232.4014048445574</v>
          </cell>
          <cell r="Z88">
            <v>4686.7158757597499</v>
          </cell>
          <cell r="AA88">
            <v>309.74455874876537</v>
          </cell>
        </row>
        <row r="89">
          <cell r="D89">
            <v>227.42339792991004</v>
          </cell>
          <cell r="E89">
            <v>214.89007530240588</v>
          </cell>
          <cell r="F89">
            <v>161.38848667172576</v>
          </cell>
          <cell r="G89">
            <v>34.404524551590413</v>
          </cell>
          <cell r="H89">
            <v>66.201048176146159</v>
          </cell>
          <cell r="I89">
            <v>47.515074001334376</v>
          </cell>
          <cell r="J89">
            <v>24.078396333416286</v>
          </cell>
          <cell r="K89">
            <v>64.927080734614179</v>
          </cell>
          <cell r="L89">
            <v>43.016748112999998</v>
          </cell>
          <cell r="M89">
            <v>73.882510927049168</v>
          </cell>
          <cell r="N89">
            <v>54.395944960182547</v>
          </cell>
          <cell r="O89">
            <v>1666.7611880729805</v>
          </cell>
          <cell r="P89">
            <v>29471.5268933101</v>
          </cell>
          <cell r="Q89">
            <v>31.029094403268466</v>
          </cell>
          <cell r="R89">
            <v>62.951658082840218</v>
          </cell>
          <cell r="S89">
            <v>157.99470045489886</v>
          </cell>
          <cell r="T89">
            <v>159.88488198712616</v>
          </cell>
          <cell r="U89">
            <v>133.27299478308981</v>
          </cell>
          <cell r="V89">
            <v>12609.846857493681</v>
          </cell>
          <cell r="W89">
            <v>5965.9945328121348</v>
          </cell>
          <cell r="X89">
            <v>0.36772140022282485</v>
          </cell>
          <cell r="Y89">
            <v>572.3347266622801</v>
          </cell>
          <cell r="Z89">
            <v>2481.7509934030213</v>
          </cell>
          <cell r="AA89">
            <v>203.38940771143592</v>
          </cell>
        </row>
        <row r="90">
          <cell r="D90">
            <v>0.89513257907360744</v>
          </cell>
          <cell r="E90">
            <v>25.25960663155643</v>
          </cell>
          <cell r="F90">
            <v>8.3054858740293493</v>
          </cell>
          <cell r="G90">
            <v>2.3373547572181903</v>
          </cell>
          <cell r="H90">
            <v>4.0545511907401917</v>
          </cell>
          <cell r="I90">
            <v>7.455942779908141</v>
          </cell>
          <cell r="J90">
            <v>2.3475004294953274</v>
          </cell>
          <cell r="K90">
            <v>5.441510467461856</v>
          </cell>
          <cell r="L90">
            <v>5.6439269979796682</v>
          </cell>
          <cell r="M90">
            <v>10.823668986616102</v>
          </cell>
          <cell r="N90">
            <v>3.5378486929359596</v>
          </cell>
          <cell r="O90">
            <v>148.04997036346131</v>
          </cell>
          <cell r="P90">
            <v>43.101716465154304</v>
          </cell>
          <cell r="Q90">
            <v>19.734558614144039</v>
          </cell>
          <cell r="R90">
            <v>2.1450120221207838</v>
          </cell>
          <cell r="S90">
            <v>43.461770673202032</v>
          </cell>
          <cell r="T90">
            <v>17.129175291184719</v>
          </cell>
          <cell r="U90">
            <v>15.161505447986984</v>
          </cell>
          <cell r="V90">
            <v>1095.2998061005353</v>
          </cell>
          <cell r="W90">
            <v>709.46520015818726</v>
          </cell>
          <cell r="X90">
            <v>3.2794255180360353E-2</v>
          </cell>
          <cell r="Y90">
            <v>25.645022202280945</v>
          </cell>
          <cell r="Z90">
            <v>15.948462123493712</v>
          </cell>
          <cell r="AA90">
            <v>1.4894967628519757</v>
          </cell>
        </row>
        <row r="91">
          <cell r="D91">
            <v>0</v>
          </cell>
          <cell r="E91">
            <v>91.906700175265982</v>
          </cell>
          <cell r="F91">
            <v>24.093613445976963</v>
          </cell>
          <cell r="G91">
            <v>2.0484473156509897</v>
          </cell>
          <cell r="H91">
            <v>8.0230163965746399</v>
          </cell>
          <cell r="I91">
            <v>4.3076268349282474</v>
          </cell>
          <cell r="J91">
            <v>1.0086683502245681</v>
          </cell>
          <cell r="K91">
            <v>12.235985345290135</v>
          </cell>
          <cell r="L91">
            <v>11.002022493</v>
          </cell>
          <cell r="M91">
            <v>4.4476712125762203</v>
          </cell>
          <cell r="N91">
            <v>1.537951963818867</v>
          </cell>
          <cell r="O91">
            <v>203.98239741337653</v>
          </cell>
          <cell r="P91">
            <v>60.50918134721087</v>
          </cell>
          <cell r="Q91">
            <v>2.5877711268742947</v>
          </cell>
          <cell r="R91">
            <v>397.3090430184659</v>
          </cell>
          <cell r="S91">
            <v>27.175715590072976</v>
          </cell>
          <cell r="T91">
            <v>19.846267210961194</v>
          </cell>
          <cell r="U91">
            <v>26.404319939271776</v>
          </cell>
          <cell r="V91">
            <v>1583.4974440704934</v>
          </cell>
          <cell r="W91">
            <v>1697.1804982334131</v>
          </cell>
          <cell r="X91">
            <v>4.5184548390453931E-2</v>
          </cell>
          <cell r="Y91">
            <v>20.670090435519377</v>
          </cell>
          <cell r="Z91">
            <v>13.990979785233534</v>
          </cell>
          <cell r="AA91">
            <v>1.9281514879945716</v>
          </cell>
        </row>
        <row r="92">
          <cell r="D92">
            <v>33.120194028807582</v>
          </cell>
          <cell r="E92">
            <v>300.28479385327705</v>
          </cell>
          <cell r="F92">
            <v>125.57289434738257</v>
          </cell>
          <cell r="G92">
            <v>31.337155088732459</v>
          </cell>
          <cell r="H92">
            <v>70.040407522497773</v>
          </cell>
          <cell r="I92">
            <v>54.314676199263232</v>
          </cell>
          <cell r="J92">
            <v>8.6649532772765596</v>
          </cell>
          <cell r="K92">
            <v>32.489887025267478</v>
          </cell>
          <cell r="L92">
            <v>41.744807696427934</v>
          </cell>
          <cell r="M92">
            <v>136.71871506374805</v>
          </cell>
          <cell r="N92">
            <v>29.100786803457918</v>
          </cell>
          <cell r="O92">
            <v>929.12673220122053</v>
          </cell>
          <cell r="P92">
            <v>334.39724310702252</v>
          </cell>
          <cell r="Q92">
            <v>38.95651004573287</v>
          </cell>
          <cell r="R92">
            <v>50.589116834900238</v>
          </cell>
          <cell r="S92">
            <v>5165.7259650772594</v>
          </cell>
          <cell r="T92">
            <v>347.22779003380072</v>
          </cell>
          <cell r="U92">
            <v>246.65879760255334</v>
          </cell>
          <cell r="V92">
            <v>10633.444968053267</v>
          </cell>
          <cell r="W92">
            <v>700.31429626011447</v>
          </cell>
          <cell r="X92">
            <v>0.20578398910972881</v>
          </cell>
          <cell r="Y92">
            <v>203.25691572697613</v>
          </cell>
          <cell r="Z92">
            <v>202.17913165586336</v>
          </cell>
          <cell r="AA92">
            <v>12.967086867695141</v>
          </cell>
        </row>
        <row r="93">
          <cell r="D93">
            <v>0</v>
          </cell>
          <cell r="E93">
            <v>82.773873989864754</v>
          </cell>
          <cell r="F93">
            <v>34.279871313177729</v>
          </cell>
          <cell r="G93">
            <v>8.55091166311853</v>
          </cell>
          <cell r="H93">
            <v>19.841395013355491</v>
          </cell>
          <cell r="I93">
            <v>14.932939877987621</v>
          </cell>
          <cell r="J93">
            <v>2.2345074307710386</v>
          </cell>
          <cell r="K93">
            <v>8.5755871945362951</v>
          </cell>
          <cell r="L93">
            <v>10.716315612507559</v>
          </cell>
          <cell r="M93">
            <v>38.860519354745009</v>
          </cell>
          <cell r="N93">
            <v>8.1381860286556194</v>
          </cell>
          <cell r="O93">
            <v>249.23825969573016</v>
          </cell>
          <cell r="P93">
            <v>90.180751574386761</v>
          </cell>
          <cell r="Q93">
            <v>13.448510702215774</v>
          </cell>
          <cell r="R93">
            <v>6.5635088235086947</v>
          </cell>
          <cell r="S93">
            <v>316.71828472399955</v>
          </cell>
          <cell r="T93">
            <v>1689.6993323261136</v>
          </cell>
          <cell r="U93">
            <v>77.697819823624613</v>
          </cell>
          <cell r="V93">
            <v>1581.5928955589272</v>
          </cell>
          <cell r="W93">
            <v>17.13488425905533</v>
          </cell>
          <cell r="X93">
            <v>5.5201499850364197E-2</v>
          </cell>
          <cell r="Y93">
            <v>58.102604506233412</v>
          </cell>
          <cell r="Z93">
            <v>58.383041089321104</v>
          </cell>
          <cell r="AA93">
            <v>3.3132192631751871</v>
          </cell>
        </row>
        <row r="94">
          <cell r="D94">
            <v>8.0557584082551941</v>
          </cell>
          <cell r="E94">
            <v>174.9087847767579</v>
          </cell>
          <cell r="F94">
            <v>55.383590304890532</v>
          </cell>
          <cell r="G94">
            <v>15.221963513829383</v>
          </cell>
          <cell r="H94">
            <v>46.274774168564242</v>
          </cell>
          <cell r="I94">
            <v>24.127267066195863</v>
          </cell>
          <cell r="J94">
            <v>12.833431119007075</v>
          </cell>
          <cell r="K94">
            <v>27.648956660643808</v>
          </cell>
          <cell r="L94">
            <v>30.903379608573402</v>
          </cell>
          <cell r="M94">
            <v>34.486191440412476</v>
          </cell>
          <cell r="N94">
            <v>14.17158644738077</v>
          </cell>
          <cell r="O94">
            <v>548.94423475261237</v>
          </cell>
          <cell r="P94">
            <v>172.96073668913968</v>
          </cell>
          <cell r="Q94">
            <v>12.802690939528629</v>
          </cell>
          <cell r="R94">
            <v>17.922308518785815</v>
          </cell>
          <cell r="S94">
            <v>263.1275145784245</v>
          </cell>
          <cell r="T94">
            <v>107.24857149659971</v>
          </cell>
          <cell r="U94">
            <v>2432.1160057340039</v>
          </cell>
          <cell r="V94">
            <v>4872.1609491095278</v>
          </cell>
          <cell r="W94">
            <v>290.22571673366974</v>
          </cell>
          <cell r="X94">
            <v>0.12159876282866446</v>
          </cell>
          <cell r="Y94">
            <v>73.339099561376131</v>
          </cell>
          <cell r="Z94">
            <v>49.234373260367022</v>
          </cell>
          <cell r="AA94">
            <v>5.2184102583353091</v>
          </cell>
        </row>
        <row r="95">
          <cell r="D95">
            <v>5267.5400176217672</v>
          </cell>
          <cell r="E95">
            <v>20406.747608482958</v>
          </cell>
          <cell r="F95">
            <v>12548.157851738595</v>
          </cell>
          <cell r="G95">
            <v>1357.2902183042145</v>
          </cell>
          <cell r="H95">
            <v>3524.8298909383261</v>
          </cell>
          <cell r="I95">
            <v>3449.0321246331023</v>
          </cell>
          <cell r="J95">
            <v>927.68484722998699</v>
          </cell>
          <cell r="K95">
            <v>2642.2057274101726</v>
          </cell>
          <cell r="L95">
            <v>3748.5301204451448</v>
          </cell>
          <cell r="M95">
            <v>4163.6353085315886</v>
          </cell>
          <cell r="N95">
            <v>1892.3934553209251</v>
          </cell>
          <cell r="O95">
            <v>79562.86182606408</v>
          </cell>
          <cell r="P95">
            <v>35339.375564218622</v>
          </cell>
          <cell r="Q95">
            <v>2988.4235690754631</v>
          </cell>
          <cell r="R95">
            <v>3108.6465887346376</v>
          </cell>
          <cell r="S95">
            <v>14105.115311395293</v>
          </cell>
          <cell r="T95">
            <v>4574.7412841305904</v>
          </cell>
          <cell r="U95">
            <v>4288.9142026324653</v>
          </cell>
          <cell r="V95">
            <v>494401.48041362164</v>
          </cell>
          <cell r="W95">
            <v>40917.338978292144</v>
          </cell>
          <cell r="X95">
            <v>44.597389403730304</v>
          </cell>
          <cell r="Y95">
            <v>3953.3144411677304</v>
          </cell>
          <cell r="Z95">
            <v>6379.2357249239139</v>
          </cell>
          <cell r="AA95">
            <v>1321.7201288589069</v>
          </cell>
        </row>
        <row r="96">
          <cell r="D96">
            <v>12.532143823356456</v>
          </cell>
          <cell r="E96">
            <v>64.614968430598367</v>
          </cell>
          <cell r="F96">
            <v>19.34510903203687</v>
          </cell>
          <cell r="G96">
            <v>23.134017350878313</v>
          </cell>
          <cell r="H96">
            <v>5.0592613813833616</v>
          </cell>
          <cell r="I96">
            <v>7.8344954596023362</v>
          </cell>
          <cell r="J96">
            <v>18.025737331109202</v>
          </cell>
          <cell r="K96">
            <v>12.636687534074108</v>
          </cell>
          <cell r="L96">
            <v>15.00224616</v>
          </cell>
          <cell r="M96">
            <v>13.678728240183693</v>
          </cell>
          <cell r="N96">
            <v>13.462252876128344</v>
          </cell>
          <cell r="O96">
            <v>554.13104761710849</v>
          </cell>
          <cell r="P96">
            <v>79.364541046595093</v>
          </cell>
          <cell r="Q96">
            <v>5.4695213127279292</v>
          </cell>
          <cell r="R96">
            <v>22.643275641210352</v>
          </cell>
          <cell r="S96">
            <v>79.649853151867973</v>
          </cell>
          <cell r="T96">
            <v>37.653867182191519</v>
          </cell>
          <cell r="U96">
            <v>9.2478721799093062</v>
          </cell>
          <cell r="V96">
            <v>1640.448914583764</v>
          </cell>
          <cell r="W96">
            <v>0</v>
          </cell>
          <cell r="X96">
            <v>0.12271096474455714</v>
          </cell>
          <cell r="Y96">
            <v>39.408167431577851</v>
          </cell>
          <cell r="Z96">
            <v>3.0003205626456144</v>
          </cell>
          <cell r="AA96">
            <v>9.8835914927896944</v>
          </cell>
        </row>
        <row r="97">
          <cell r="D97">
            <v>0</v>
          </cell>
          <cell r="E97">
            <v>2.0730984876217007</v>
          </cell>
          <cell r="F97">
            <v>0.20778474422599982</v>
          </cell>
          <cell r="G97">
            <v>0.11199689501099236</v>
          </cell>
          <cell r="H97">
            <v>2.039316102031429</v>
          </cell>
          <cell r="I97">
            <v>7.7080119965820515</v>
          </cell>
          <cell r="J97">
            <v>10.023198147937823</v>
          </cell>
          <cell r="K97">
            <v>3.5450353150463667</v>
          </cell>
          <cell r="L97">
            <v>0</v>
          </cell>
          <cell r="M97">
            <v>382.08704413399687</v>
          </cell>
          <cell r="N97">
            <v>1.25268035698453</v>
          </cell>
          <cell r="O97">
            <v>476.65200976193137</v>
          </cell>
          <cell r="P97">
            <v>1.1603926985167072</v>
          </cell>
          <cell r="Q97">
            <v>0</v>
          </cell>
          <cell r="R97">
            <v>0.54569541963373958</v>
          </cell>
          <cell r="S97">
            <v>0</v>
          </cell>
          <cell r="T97">
            <v>2.1969349805110788E-3</v>
          </cell>
          <cell r="U97">
            <v>2.1962050898817844E-3</v>
          </cell>
          <cell r="V97">
            <v>46.450789718202806</v>
          </cell>
          <cell r="W97">
            <v>96.720514153577653</v>
          </cell>
          <cell r="X97">
            <v>5.099540526119001</v>
          </cell>
          <cell r="Y97">
            <v>0</v>
          </cell>
          <cell r="Z97">
            <v>723.42882478849083</v>
          </cell>
          <cell r="AA97">
            <v>45.30889716330374</v>
          </cell>
        </row>
        <row r="98">
          <cell r="D98">
            <v>3431.9485774616505</v>
          </cell>
          <cell r="E98">
            <v>1323.4492275457992</v>
          </cell>
          <cell r="F98">
            <v>476.9330272931652</v>
          </cell>
          <cell r="G98">
            <v>91.711828350534375</v>
          </cell>
          <cell r="H98">
            <v>530.41077893087925</v>
          </cell>
          <cell r="I98">
            <v>206.14873584024258</v>
          </cell>
          <cell r="J98">
            <v>129.88454905260426</v>
          </cell>
          <cell r="K98">
            <v>6935.1716431349751</v>
          </cell>
          <cell r="L98">
            <v>168.02038968585015</v>
          </cell>
          <cell r="M98">
            <v>503.90975451355644</v>
          </cell>
          <cell r="N98">
            <v>7.6114386512747938</v>
          </cell>
          <cell r="O98">
            <v>3143.4741414878317</v>
          </cell>
          <cell r="P98">
            <v>3785.2901843876452</v>
          </cell>
          <cell r="Q98">
            <v>120.94297390416877</v>
          </cell>
          <cell r="R98">
            <v>1410.6675294266522</v>
          </cell>
          <cell r="S98">
            <v>6850.590412115188</v>
          </cell>
          <cell r="T98">
            <v>951.56569223944689</v>
          </cell>
          <cell r="U98">
            <v>2459.6924712891218</v>
          </cell>
          <cell r="V98">
            <v>19352.494192079528</v>
          </cell>
          <cell r="W98">
            <v>1703.5174593023255</v>
          </cell>
          <cell r="X98">
            <v>0.63953108697932504</v>
          </cell>
          <cell r="Y98">
            <v>30889.970997565186</v>
          </cell>
          <cell r="Z98">
            <v>489.62494664520216</v>
          </cell>
          <cell r="AA98">
            <v>7097.0987264542682</v>
          </cell>
        </row>
        <row r="99">
          <cell r="D99">
            <v>684.52794363134785</v>
          </cell>
          <cell r="E99">
            <v>1402.2322902169722</v>
          </cell>
          <cell r="F99">
            <v>385.9244990647673</v>
          </cell>
          <cell r="G99">
            <v>184.75250275065298</v>
          </cell>
          <cell r="H99">
            <v>302.67699857653912</v>
          </cell>
          <cell r="I99">
            <v>649.73032694280505</v>
          </cell>
          <cell r="J99">
            <v>351.27256602212043</v>
          </cell>
          <cell r="K99">
            <v>416.37270448657995</v>
          </cell>
          <cell r="L99">
            <v>400.11507966723298</v>
          </cell>
          <cell r="M99">
            <v>538.38402353309834</v>
          </cell>
          <cell r="N99">
            <v>263.77102636626404</v>
          </cell>
          <cell r="O99">
            <v>2859.4893401380291</v>
          </cell>
          <cell r="P99">
            <v>573.06164871295539</v>
          </cell>
          <cell r="Q99">
            <v>383.24733680717185</v>
          </cell>
          <cell r="R99">
            <v>146.58508412189082</v>
          </cell>
          <cell r="S99">
            <v>80.207660378822183</v>
          </cell>
          <cell r="T99">
            <v>9.117981334332903</v>
          </cell>
          <cell r="U99">
            <v>13.330318953929474</v>
          </cell>
          <cell r="V99">
            <v>7152.2051539549566</v>
          </cell>
          <cell r="W99">
            <v>2714.726704660181</v>
          </cell>
          <cell r="X99">
            <v>3.629898055189571</v>
          </cell>
          <cell r="Y99">
            <v>201.97047049316853</v>
          </cell>
          <cell r="Z99">
            <v>10857.174495881733</v>
          </cell>
          <cell r="AA99">
            <v>109.48990237710504</v>
          </cell>
        </row>
        <row r="100">
          <cell r="D100">
            <v>152.83491237632046</v>
          </cell>
          <cell r="E100">
            <v>1068.4067270047051</v>
          </cell>
          <cell r="F100">
            <v>199.06762766110219</v>
          </cell>
          <cell r="G100">
            <v>198.41575191887549</v>
          </cell>
          <cell r="H100">
            <v>308.54662107295638</v>
          </cell>
          <cell r="I100">
            <v>452.50881756296764</v>
          </cell>
          <cell r="J100">
            <v>587.72973778139215</v>
          </cell>
          <cell r="K100">
            <v>847.88388399151575</v>
          </cell>
          <cell r="L100">
            <v>79.046213781879743</v>
          </cell>
          <cell r="M100">
            <v>466.09730779040547</v>
          </cell>
          <cell r="N100">
            <v>104.07809041854541</v>
          </cell>
          <cell r="O100">
            <v>1515.9704822686299</v>
          </cell>
          <cell r="P100">
            <v>50.927915308737283</v>
          </cell>
          <cell r="Q100">
            <v>46.427845024648434</v>
          </cell>
          <cell r="R100">
            <v>64.433179006760241</v>
          </cell>
          <cell r="S100">
            <v>61.730942920120569</v>
          </cell>
          <cell r="T100">
            <v>2.8388160285315722</v>
          </cell>
          <cell r="U100">
            <v>2.0372430078661949</v>
          </cell>
          <cell r="V100">
            <v>2769.7338762343456</v>
          </cell>
          <cell r="W100">
            <v>1363.6394316569188</v>
          </cell>
          <cell r="X100">
            <v>0.2638280258558881</v>
          </cell>
          <cell r="Y100">
            <v>8342.2429126624229</v>
          </cell>
          <cell r="Z100">
            <v>435.94285019308512</v>
          </cell>
          <cell r="AA100">
            <v>8890.9471173909133</v>
          </cell>
        </row>
        <row r="102">
          <cell r="D102">
            <v>5655.2201545953831</v>
          </cell>
          <cell r="E102">
            <v>11022.923835111618</v>
          </cell>
          <cell r="F102">
            <v>6138.5542119071615</v>
          </cell>
          <cell r="G102">
            <v>1077.6257731326298</v>
          </cell>
          <cell r="H102">
            <v>2266.7789621579718</v>
          </cell>
          <cell r="I102">
            <v>2084.5411448167665</v>
          </cell>
          <cell r="J102">
            <v>594.73946633703861</v>
          </cell>
          <cell r="K102">
            <v>1089.4686160889621</v>
          </cell>
          <cell r="L102">
            <v>3515.2971110189583</v>
          </cell>
          <cell r="M102">
            <v>1661.6726801523328</v>
          </cell>
          <cell r="N102">
            <v>679.62249957824918</v>
          </cell>
          <cell r="O102">
            <v>55479.808700924674</v>
          </cell>
          <cell r="P102">
            <v>30811.403060311524</v>
          </cell>
          <cell r="Q102">
            <v>3091.0696030230415</v>
          </cell>
          <cell r="R102">
            <v>4699.813195150793</v>
          </cell>
          <cell r="S102">
            <v>9677.9269265200728</v>
          </cell>
          <cell r="T102">
            <v>1240.7933603840411</v>
          </cell>
          <cell r="U102">
            <v>3233.9990351941701</v>
          </cell>
          <cell r="V102">
            <v>290828.07078533305</v>
          </cell>
          <cell r="W102">
            <v>152581.17615244002</v>
          </cell>
          <cell r="X102">
            <v>25.429348636770563</v>
          </cell>
          <cell r="Y102">
            <v>400.99845474699941</v>
          </cell>
          <cell r="Z102">
            <v>3894.7052986328513</v>
          </cell>
          <cell r="AA102">
            <v>1209.3438253616362</v>
          </cell>
        </row>
        <row r="103">
          <cell r="D103">
            <v>8358.2492194103597</v>
          </cell>
          <cell r="E103">
            <v>795.2044701323141</v>
          </cell>
          <cell r="F103">
            <v>535.95013050060413</v>
          </cell>
          <cell r="G103">
            <v>535.49153163503445</v>
          </cell>
          <cell r="H103">
            <v>533.64241832681194</v>
          </cell>
          <cell r="I103">
            <v>535.75378659894375</v>
          </cell>
          <cell r="J103">
            <v>535.38428655329051</v>
          </cell>
          <cell r="K103">
            <v>535.9425983692106</v>
          </cell>
          <cell r="L103">
            <v>535.33929216018066</v>
          </cell>
          <cell r="M103">
            <v>537.75777451054876</v>
          </cell>
          <cell r="N103">
            <v>533.30421990247726</v>
          </cell>
          <cell r="O103">
            <v>523.78667512650816</v>
          </cell>
          <cell r="P103">
            <v>6633.56323566838</v>
          </cell>
          <cell r="Q103">
            <v>0</v>
          </cell>
          <cell r="R103">
            <v>0.60175143331233738</v>
          </cell>
          <cell r="S103">
            <v>0</v>
          </cell>
          <cell r="T103">
            <v>2.4226129189500274E-3</v>
          </cell>
          <cell r="U103">
            <v>2.4218080510392177E-3</v>
          </cell>
          <cell r="V103">
            <v>69798.515070755049</v>
          </cell>
          <cell r="W103">
            <v>3457.469826827833</v>
          </cell>
          <cell r="X103">
            <v>0.11606519381879106</v>
          </cell>
          <cell r="Y103">
            <v>25.282752080202929</v>
          </cell>
          <cell r="Z103">
            <v>2.41898006693084E-3</v>
          </cell>
          <cell r="AA103">
            <v>162.17619589544617</v>
          </cell>
        </row>
        <row r="104">
          <cell r="D104">
            <v>4264.9187964434441</v>
          </cell>
          <cell r="E104">
            <v>6890.1962483566576</v>
          </cell>
          <cell r="F104">
            <v>3926.2393234670685</v>
          </cell>
          <cell r="G104">
            <v>805.03972602545991</v>
          </cell>
          <cell r="H104">
            <v>1624.1861125998469</v>
          </cell>
          <cell r="I104">
            <v>1458.4898530695334</v>
          </cell>
          <cell r="J104">
            <v>596.15027723611593</v>
          </cell>
          <cell r="K104">
            <v>911.2159296810737</v>
          </cell>
          <cell r="L104">
            <v>2289.7901743144016</v>
          </cell>
          <cell r="M104">
            <v>1219.9556452108775</v>
          </cell>
          <cell r="N104">
            <v>592.4675375698223</v>
          </cell>
          <cell r="O104">
            <v>35851.027072041383</v>
          </cell>
          <cell r="P104">
            <v>25236.240965033838</v>
          </cell>
          <cell r="Q104">
            <v>1982.7017655574109</v>
          </cell>
          <cell r="R104">
            <v>3082.8679400359169</v>
          </cell>
          <cell r="S104">
            <v>5533.99209330127</v>
          </cell>
          <cell r="T104">
            <v>615.1741577840429</v>
          </cell>
          <cell r="U104">
            <v>2067.7919247378795</v>
          </cell>
          <cell r="V104">
            <v>192851.28459835364</v>
          </cell>
          <cell r="W104">
            <v>69616.834725960449</v>
          </cell>
          <cell r="X104">
            <v>15.77764356364643</v>
          </cell>
          <cell r="Y104">
            <v>326.20487768689742</v>
          </cell>
          <cell r="Z104">
            <v>3003.1562394171615</v>
          </cell>
          <cell r="AA104">
            <v>930.66041852727733</v>
          </cell>
        </row>
        <row r="105">
          <cell r="D105">
            <v>-6459.4248058659214</v>
          </cell>
          <cell r="E105">
            <v>-834.16152677090918</v>
          </cell>
          <cell r="F105">
            <v>-122.51021688414664</v>
          </cell>
          <cell r="G105">
            <v>-17.377392642272309</v>
          </cell>
          <cell r="H105">
            <v>-29.06024201981398</v>
          </cell>
          <cell r="I105">
            <v>-23.359781618642803</v>
          </cell>
          <cell r="J105">
            <v>-15.069852745127704</v>
          </cell>
          <cell r="K105">
            <v>-27.811028772726402</v>
          </cell>
          <cell r="L105">
            <v>-42.0058700533951</v>
          </cell>
          <cell r="M105">
            <v>-28.344775217970419</v>
          </cell>
          <cell r="N105">
            <v>-13.097184306413604</v>
          </cell>
          <cell r="O105">
            <v>-1576.4708754471517</v>
          </cell>
          <cell r="P105">
            <v>-443.98261597264019</v>
          </cell>
          <cell r="Q105">
            <v>-96.064594155912815</v>
          </cell>
          <cell r="R105">
            <v>-409.94652352821407</v>
          </cell>
          <cell r="S105">
            <v>-120.96970643226744</v>
          </cell>
          <cell r="T105">
            <v>-14.293674915835913</v>
          </cell>
          <cell r="U105">
            <v>-72.679118444318419</v>
          </cell>
          <cell r="V105">
            <v>-9215.2585285824243</v>
          </cell>
          <cell r="W105">
            <v>-3069.179739150416</v>
          </cell>
          <cell r="X105">
            <v>-0.34913972939753557</v>
          </cell>
          <cell r="Y105">
            <v>-56.826026017934112</v>
          </cell>
          <cell r="Z105">
            <v>-42.976284876328741</v>
          </cell>
          <cell r="AA105">
            <v>-148.55447234931415</v>
          </cell>
        </row>
        <row r="106">
          <cell r="D106">
            <v>1297.8683540547856</v>
          </cell>
          <cell r="E106">
            <v>2274.4499679900082</v>
          </cell>
          <cell r="F106">
            <v>1074.7097995364859</v>
          </cell>
          <cell r="G106">
            <v>196.97887710946168</v>
          </cell>
          <cell r="H106">
            <v>501.01749674465486</v>
          </cell>
          <cell r="I106">
            <v>457.95491172533247</v>
          </cell>
          <cell r="J106">
            <v>148.37966035847839</v>
          </cell>
          <cell r="K106">
            <v>499.38100761282016</v>
          </cell>
          <cell r="L106">
            <v>579.08092284322754</v>
          </cell>
          <cell r="M106">
            <v>416.14333652353514</v>
          </cell>
          <cell r="N106">
            <v>183.32599204046318</v>
          </cell>
          <cell r="O106">
            <v>8118.0710023301244</v>
          </cell>
          <cell r="P106">
            <v>2849.6617310122224</v>
          </cell>
          <cell r="Q106">
            <v>427.67609391430528</v>
          </cell>
          <cell r="R106">
            <v>783.74118348307559</v>
          </cell>
          <cell r="S106">
            <v>1099.3203889480842</v>
          </cell>
          <cell r="T106">
            <v>156.761211845113</v>
          </cell>
          <cell r="U106">
            <v>277.38633588424017</v>
          </cell>
          <cell r="V106">
            <v>44100.05919945216</v>
          </cell>
          <cell r="W106">
            <v>6963.1331063489988</v>
          </cell>
          <cell r="X106">
            <v>2.7950841936674515</v>
          </cell>
          <cell r="Y106">
            <v>466.64469106153473</v>
          </cell>
          <cell r="Z106">
            <v>2080.5368608737608</v>
          </cell>
          <cell r="AA106">
            <v>341.88923980221313</v>
          </cell>
        </row>
        <row r="109">
          <cell r="D109">
            <v>5918.3392038788315</v>
          </cell>
          <cell r="E109">
            <v>3878.5729774505112</v>
          </cell>
          <cell r="F109">
            <v>3083.744609839302</v>
          </cell>
          <cell r="G109">
            <v>276.63384185479299</v>
          </cell>
          <cell r="H109">
            <v>799.23899327079607</v>
          </cell>
          <cell r="I109">
            <v>705.91760399775114</v>
          </cell>
          <cell r="J109">
            <v>175.1677014944872</v>
          </cell>
          <cell r="K109">
            <v>705.22199558022669</v>
          </cell>
          <cell r="L109">
            <v>733.76485509999998</v>
          </cell>
          <cell r="M109">
            <v>803.9689312177652</v>
          </cell>
          <cell r="N109">
            <v>369.66373533816443</v>
          </cell>
          <cell r="O109">
            <v>10858.995162611969</v>
          </cell>
          <cell r="P109">
            <v>3443.6868467644931</v>
          </cell>
          <cell r="Q109">
            <v>136.45575284127241</v>
          </cell>
          <cell r="R109">
            <v>1238.36666301078</v>
          </cell>
          <cell r="S109">
            <v>3464.8135619999998</v>
          </cell>
          <cell r="T109">
            <v>788.33632546062256</v>
          </cell>
          <cell r="U109">
            <v>1431.6472874168096</v>
          </cell>
          <cell r="V109">
            <v>108992.06568137501</v>
          </cell>
          <cell r="W109">
            <v>39501.155798450047</v>
          </cell>
          <cell r="X109">
            <v>3.6579130452255431</v>
          </cell>
          <cell r="Y109">
            <v>379.53507111759694</v>
          </cell>
          <cell r="Z109">
            <v>1716.6454604571036</v>
          </cell>
          <cell r="AA109">
            <v>869.99922753243629</v>
          </cell>
        </row>
        <row r="112">
          <cell r="D112">
            <v>765.39585170739349</v>
          </cell>
          <cell r="E112">
            <v>565.71814882664296</v>
          </cell>
          <cell r="F112">
            <v>228.11927896321134</v>
          </cell>
          <cell r="G112">
            <v>51.26981732774837</v>
          </cell>
          <cell r="H112">
            <v>97.570474733543819</v>
          </cell>
          <cell r="I112">
            <v>89.075768891932654</v>
          </cell>
          <cell r="J112">
            <v>26.954705791649417</v>
          </cell>
          <cell r="K112">
            <v>34.148542031166471</v>
          </cell>
          <cell r="L112">
            <v>167.16838594000001</v>
          </cell>
          <cell r="M112">
            <v>62.092256078115675</v>
          </cell>
          <cell r="N112">
            <v>32.565727986091417</v>
          </cell>
          <cell r="O112">
            <v>2001.0694830543839</v>
          </cell>
          <cell r="P112">
            <v>1767.6765975857486</v>
          </cell>
          <cell r="Q112">
            <v>100.50633415997088</v>
          </cell>
          <cell r="R112">
            <v>187.22478825941906</v>
          </cell>
          <cell r="S112">
            <v>422.87171069999999</v>
          </cell>
          <cell r="T112">
            <v>44.410331859277086</v>
          </cell>
          <cell r="U112">
            <v>76.292457525911615</v>
          </cell>
          <cell r="V112">
            <v>12425.920509345755</v>
          </cell>
          <cell r="W112">
            <v>5488.1536134398493</v>
          </cell>
          <cell r="X112">
            <v>1.0417598342043632</v>
          </cell>
          <cell r="Y112">
            <v>17.182613680176768</v>
          </cell>
          <cell r="Z112">
            <v>95.250850908433861</v>
          </cell>
          <cell r="AA112">
            <v>42.30018030347366</v>
          </cell>
        </row>
      </sheetData>
      <sheetData sheetId="2">
        <row r="6">
          <cell r="CK6">
            <v>31440.51684</v>
          </cell>
        </row>
        <row r="7">
          <cell r="CK7">
            <v>150208.38800000001</v>
          </cell>
        </row>
        <row r="8">
          <cell r="CK8">
            <v>70005.158110000004</v>
          </cell>
        </row>
        <row r="9">
          <cell r="CK9">
            <v>1773.3977420000001</v>
          </cell>
        </row>
        <row r="10">
          <cell r="CK10">
            <v>1712.018161</v>
          </cell>
        </row>
        <row r="11">
          <cell r="CK11">
            <v>3855.2724920000001</v>
          </cell>
        </row>
        <row r="12">
          <cell r="CK12">
            <v>109.9246239</v>
          </cell>
        </row>
        <row r="13">
          <cell r="CK13">
            <v>22.43359671</v>
          </cell>
        </row>
        <row r="14">
          <cell r="CK14">
            <v>5466.9251610000001</v>
          </cell>
        </row>
        <row r="15">
          <cell r="CK15">
            <v>0</v>
          </cell>
        </row>
        <row r="16">
          <cell r="CK16">
            <v>148.63963609999999</v>
          </cell>
        </row>
        <row r="17">
          <cell r="CK17">
            <v>189377.859</v>
          </cell>
        </row>
        <row r="18">
          <cell r="CK18">
            <v>80337.388630000001</v>
          </cell>
        </row>
        <row r="19">
          <cell r="CK19">
            <v>4584.1230599999999</v>
          </cell>
        </row>
        <row r="20">
          <cell r="CK20">
            <v>10131.84578</v>
          </cell>
        </row>
        <row r="21">
          <cell r="CK21">
            <v>743.73952169999995</v>
          </cell>
        </row>
        <row r="22">
          <cell r="CK22">
            <v>383.10788559999997</v>
          </cell>
        </row>
        <row r="23">
          <cell r="CK23">
            <v>7696.9272780000001</v>
          </cell>
        </row>
        <row r="24">
          <cell r="CK24">
            <v>505287.29070000001</v>
          </cell>
        </row>
        <row r="25">
          <cell r="CK25">
            <v>10739.534949999999</v>
          </cell>
        </row>
        <row r="26">
          <cell r="CK26">
            <v>52.30474572</v>
          </cell>
        </row>
        <row r="27">
          <cell r="CK27">
            <v>41051.206570000002</v>
          </cell>
        </row>
        <row r="28">
          <cell r="CK28">
            <v>17293.577420000001</v>
          </cell>
        </row>
        <row r="29">
          <cell r="CK29">
            <v>9620.0889769999994</v>
          </cell>
        </row>
        <row r="65">
          <cell r="D65">
            <v>0</v>
          </cell>
          <cell r="E65">
            <v>1.8456652360260316E-3</v>
          </cell>
          <cell r="F65">
            <v>1.9019840222089779E-4</v>
          </cell>
          <cell r="G65">
            <v>8.1701030149514811E-5</v>
          </cell>
          <cell r="H65">
            <v>0.1453998921153089</v>
          </cell>
          <cell r="I65">
            <v>0.1034822367774484</v>
          </cell>
          <cell r="J65">
            <v>0.31251421281893943</v>
          </cell>
          <cell r="K65">
            <v>5.1766622182910706E-2</v>
          </cell>
          <cell r="L65">
            <v>0</v>
          </cell>
          <cell r="M65">
            <v>4.1208947296142444</v>
          </cell>
          <cell r="N65">
            <v>9.6173451798396584E-4</v>
          </cell>
          <cell r="O65">
            <v>0.4044123622750288</v>
          </cell>
          <cell r="P65">
            <v>9.7624287472658109E-4</v>
          </cell>
          <cell r="Q65">
            <v>0</v>
          </cell>
          <cell r="R65">
            <v>5.0322974463773028E-4</v>
          </cell>
          <cell r="S65">
            <v>0</v>
          </cell>
          <cell r="T65">
            <v>1.9816064496153599E-6</v>
          </cell>
          <cell r="U65">
            <v>1.8062555729093904E-6</v>
          </cell>
          <cell r="V65">
            <v>1.5598398550222274E-4</v>
          </cell>
          <cell r="W65">
            <v>0</v>
          </cell>
          <cell r="X65">
            <v>4.3464519481792967E-3</v>
          </cell>
          <cell r="Y65">
            <v>0</v>
          </cell>
          <cell r="Z65">
            <v>0.58787907721245425</v>
          </cell>
          <cell r="AA65">
            <v>4.6579982440151657E-2</v>
          </cell>
          <cell r="AO65">
            <v>1.2137805609318488</v>
          </cell>
          <cell r="CK65">
            <v>0</v>
          </cell>
          <cell r="CL65">
            <v>0</v>
          </cell>
          <cell r="CM65">
            <v>0</v>
          </cell>
          <cell r="CN65">
            <v>1.2843304780332257E-2</v>
          </cell>
        </row>
        <row r="66">
          <cell r="D66">
            <v>2.0427170726621062</v>
          </cell>
          <cell r="E66">
            <v>2.3562649236618913</v>
          </cell>
          <cell r="F66">
            <v>0.13587363176247455</v>
          </cell>
          <cell r="G66">
            <v>1.3696397411683192</v>
          </cell>
          <cell r="H66">
            <v>4.7633469097915784</v>
          </cell>
          <cell r="I66">
            <v>3.7276287145680875</v>
          </cell>
          <cell r="J66">
            <v>1.0193029157324278</v>
          </cell>
          <cell r="K66">
            <v>2.0378333791320595</v>
          </cell>
          <cell r="L66">
            <v>9.4732259200000002E-2</v>
          </cell>
          <cell r="M66">
            <v>0.38969569452590092</v>
          </cell>
          <cell r="N66">
            <v>5.9207982116945999E-3</v>
          </cell>
          <cell r="O66">
            <v>2.7058310802635255</v>
          </cell>
          <cell r="P66">
            <v>6.0112409873327808E-3</v>
          </cell>
          <cell r="Q66">
            <v>0.19921286172055819</v>
          </cell>
          <cell r="R66">
            <v>1.1304831566297997</v>
          </cell>
          <cell r="S66">
            <v>11.75137333</v>
          </cell>
          <cell r="T66">
            <v>3.6759984955121356</v>
          </cell>
          <cell r="U66">
            <v>2.5988773889864061</v>
          </cell>
          <cell r="V66">
            <v>4.2223416853021432</v>
          </cell>
          <cell r="W66">
            <v>0.3599703747852821</v>
          </cell>
          <cell r="X66">
            <v>4.5317404261919038E-4</v>
          </cell>
          <cell r="Y66">
            <v>26.513885612787622</v>
          </cell>
          <cell r="Z66">
            <v>0.2998681793748339</v>
          </cell>
          <cell r="AA66">
            <v>6.1830231322600104</v>
          </cell>
          <cell r="AO66">
            <v>40.608675377428241</v>
          </cell>
          <cell r="CK66">
            <v>9.2738153829370216</v>
          </cell>
          <cell r="CL66">
            <v>0</v>
          </cell>
          <cell r="CM66">
            <v>0</v>
          </cell>
          <cell r="CN66">
            <v>12.918075080105464</v>
          </cell>
        </row>
        <row r="67">
          <cell r="D67">
            <v>0.26166808583328194</v>
          </cell>
          <cell r="E67">
            <v>1.8230693090523984</v>
          </cell>
          <cell r="F67">
            <v>0.4494749557095058</v>
          </cell>
          <cell r="G67">
            <v>0.28624190847030012</v>
          </cell>
          <cell r="H67">
            <v>0.41640584472968184</v>
          </cell>
          <cell r="I67">
            <v>1.0575781408063343</v>
          </cell>
          <cell r="J67">
            <v>1.1052779685255993</v>
          </cell>
          <cell r="K67">
            <v>0.82518529486295655</v>
          </cell>
          <cell r="L67">
            <v>0.33913027299999998</v>
          </cell>
          <cell r="M67">
            <v>1.2191275007223297</v>
          </cell>
          <cell r="N67">
            <v>0.9037279261833433</v>
          </cell>
          <cell r="O67">
            <v>2.2656584097215919</v>
          </cell>
          <cell r="P67">
            <v>5.4855168609691547E-3</v>
          </cell>
          <cell r="Q67">
            <v>0.50410724630981563</v>
          </cell>
          <cell r="R67">
            <v>0.27669336192534033</v>
          </cell>
          <cell r="S67">
            <v>0.20980455200000001</v>
          </cell>
          <cell r="T67">
            <v>1.1134663179195758E-5</v>
          </cell>
          <cell r="U67">
            <v>1.0149365139478216E-5</v>
          </cell>
          <cell r="V67">
            <v>11.935339355316405</v>
          </cell>
          <cell r="W67">
            <v>0</v>
          </cell>
          <cell r="X67">
            <v>2.464009831911587E-3</v>
          </cell>
          <cell r="Y67">
            <v>0.16213911517077639</v>
          </cell>
          <cell r="Z67">
            <v>9.0238599583256125</v>
          </cell>
          <cell r="AA67">
            <v>8.3977443856521172E-2</v>
          </cell>
          <cell r="AO67">
            <v>0.45979618972613107</v>
          </cell>
          <cell r="CK67">
            <v>28.060799191937281</v>
          </cell>
          <cell r="CL67">
            <v>0</v>
          </cell>
          <cell r="CM67">
            <v>0</v>
          </cell>
          <cell r="CN67">
            <v>2.672373990101395</v>
          </cell>
        </row>
        <row r="68">
          <cell r="D68">
            <v>0.32059850997688816</v>
          </cell>
          <cell r="E68">
            <v>2.3722200350956384</v>
          </cell>
          <cell r="F68">
            <v>0.32835418369927288</v>
          </cell>
          <cell r="G68">
            <v>0.57128174184249347</v>
          </cell>
          <cell r="H68">
            <v>0.71640788143360923</v>
          </cell>
          <cell r="I68">
            <v>1.0159000155761235</v>
          </cell>
          <cell r="J68">
            <v>2.0508237127172775</v>
          </cell>
          <cell r="K68">
            <v>1.5290102940654891</v>
          </cell>
          <cell r="L68">
            <v>0.113486406</v>
          </cell>
          <cell r="M68">
            <v>1.1922748340932754</v>
          </cell>
          <cell r="N68">
            <v>0.26157550570340782</v>
          </cell>
          <cell r="O68">
            <v>4.8322211316340198</v>
          </cell>
          <cell r="P68">
            <v>0.27225293480530344</v>
          </cell>
          <cell r="Q68">
            <v>1.5956981752964741E-2</v>
          </cell>
          <cell r="R68">
            <v>2.5582425318234951E-2</v>
          </cell>
          <cell r="S68">
            <v>1.8179913200000002E-2</v>
          </cell>
          <cell r="T68">
            <v>9.2385778028148844E-4</v>
          </cell>
          <cell r="U68">
            <v>6.1383020385125163E-4</v>
          </cell>
          <cell r="V68">
            <v>4.8532079388329157</v>
          </cell>
          <cell r="W68">
            <v>2.3177268169761081</v>
          </cell>
          <cell r="X68">
            <v>6.892436299901773E-4</v>
          </cell>
          <cell r="Y68">
            <v>26.539786034200905</v>
          </cell>
          <cell r="Z68">
            <v>1.350786027412255</v>
          </cell>
          <cell r="AA68">
            <v>28.783119670104103</v>
          </cell>
          <cell r="AO68">
            <v>33.11898171596917</v>
          </cell>
          <cell r="CK68">
            <v>13.565950928134832</v>
          </cell>
          <cell r="CL68">
            <v>7.5776869368429384E-3</v>
          </cell>
          <cell r="CM68">
            <v>0</v>
          </cell>
          <cell r="CN68">
            <v>1.5619648915258708</v>
          </cell>
        </row>
      </sheetData>
      <sheetData sheetId="3">
        <row r="6">
          <cell r="AO6">
            <v>10830.891302927583</v>
          </cell>
          <cell r="AV6">
            <v>2000.884803105243</v>
          </cell>
          <cell r="AW6">
            <v>0</v>
          </cell>
          <cell r="AX6">
            <v>110.91287786470505</v>
          </cell>
          <cell r="AY6">
            <v>-3133.3763153977243</v>
          </cell>
          <cell r="CK6">
            <v>34114.805669487658</v>
          </cell>
          <cell r="CL6">
            <v>0</v>
          </cell>
          <cell r="CM6">
            <v>1586.4330046181137</v>
          </cell>
          <cell r="CN6">
            <v>12908.623894200608</v>
          </cell>
          <cell r="CO6">
            <v>1.0861952969999999</v>
          </cell>
        </row>
        <row r="7">
          <cell r="AO7">
            <v>28860.292694932705</v>
          </cell>
          <cell r="AV7">
            <v>12224.52468076183</v>
          </cell>
          <cell r="AW7">
            <v>0</v>
          </cell>
          <cell r="AX7">
            <v>14898.58604280166</v>
          </cell>
          <cell r="AY7">
            <v>-706.13243073119622</v>
          </cell>
          <cell r="CK7">
            <v>161336.41960742293</v>
          </cell>
          <cell r="CL7">
            <v>0</v>
          </cell>
          <cell r="CM7">
            <v>0</v>
          </cell>
          <cell r="CN7">
            <v>36609.082377941857</v>
          </cell>
          <cell r="CO7">
            <v>1.073929071</v>
          </cell>
        </row>
        <row r="8">
          <cell r="AO8">
            <v>49944.598890805959</v>
          </cell>
          <cell r="AV8">
            <v>13076.209805865716</v>
          </cell>
          <cell r="AW8">
            <v>0</v>
          </cell>
          <cell r="AX8">
            <v>406.33527977548169</v>
          </cell>
          <cell r="AY8">
            <v>0</v>
          </cell>
          <cell r="CK8">
            <v>72567.895877275907</v>
          </cell>
          <cell r="CL8">
            <v>94.655865360210001</v>
          </cell>
          <cell r="CM8">
            <v>24986.46398883604</v>
          </cell>
          <cell r="CN8">
            <v>49110.353677433814</v>
          </cell>
          <cell r="CO8">
            <v>1.029765051</v>
          </cell>
        </row>
        <row r="9">
          <cell r="AO9">
            <v>2431.2118864520285</v>
          </cell>
          <cell r="AV9">
            <v>340.70807270558998</v>
          </cell>
          <cell r="AW9">
            <v>0</v>
          </cell>
          <cell r="AX9">
            <v>5.9003354136365544</v>
          </cell>
          <cell r="AY9">
            <v>0</v>
          </cell>
          <cell r="CK9">
            <v>1990.6181705330773</v>
          </cell>
          <cell r="CL9">
            <v>0</v>
          </cell>
          <cell r="CM9">
            <v>0</v>
          </cell>
          <cell r="CN9">
            <v>2830.532470560971</v>
          </cell>
          <cell r="CO9">
            <v>1</v>
          </cell>
        </row>
        <row r="10">
          <cell r="AO10">
            <v>3731.5137834552224</v>
          </cell>
          <cell r="AV10">
            <v>256.54094990027778</v>
          </cell>
          <cell r="AW10">
            <v>0</v>
          </cell>
          <cell r="AX10">
            <v>11.593531722703567</v>
          </cell>
          <cell r="AY10">
            <v>0</v>
          </cell>
          <cell r="CK10">
            <v>1890.6859444905956</v>
          </cell>
          <cell r="CL10">
            <v>0</v>
          </cell>
          <cell r="CM10">
            <v>6.602746740699911</v>
          </cell>
          <cell r="CN10">
            <v>2386.1973356730628</v>
          </cell>
          <cell r="CO10">
            <v>1.11272349</v>
          </cell>
        </row>
        <row r="11">
          <cell r="AO11">
            <v>8681.8462418515101</v>
          </cell>
          <cell r="AV11">
            <v>896.23385145564828</v>
          </cell>
          <cell r="AW11">
            <v>0</v>
          </cell>
          <cell r="AX11">
            <v>16.761511910548933</v>
          </cell>
          <cell r="AY11">
            <v>0</v>
          </cell>
          <cell r="CK11">
            <v>4166.5192538443307</v>
          </cell>
          <cell r="CL11">
            <v>0</v>
          </cell>
          <cell r="CM11">
            <v>0</v>
          </cell>
          <cell r="CN11">
            <v>6929.9891619555528</v>
          </cell>
          <cell r="CO11">
            <v>1.080768897</v>
          </cell>
        </row>
        <row r="12">
          <cell r="AO12">
            <v>4761.5892486691282</v>
          </cell>
          <cell r="AV12">
            <v>14.621767228639218</v>
          </cell>
          <cell r="AW12">
            <v>0</v>
          </cell>
          <cell r="AX12">
            <v>46.162957971311066</v>
          </cell>
          <cell r="AY12">
            <v>0</v>
          </cell>
          <cell r="CK12">
            <v>119.41118500726897</v>
          </cell>
          <cell r="CL12">
            <v>0</v>
          </cell>
          <cell r="CM12">
            <v>0</v>
          </cell>
          <cell r="CN12">
            <v>3163.6774438703055</v>
          </cell>
          <cell r="CO12">
            <v>1</v>
          </cell>
        </row>
        <row r="13">
          <cell r="AO13">
            <v>20904.438985062134</v>
          </cell>
          <cell r="AV13">
            <v>75.491814534235814</v>
          </cell>
          <cell r="AW13">
            <v>0</v>
          </cell>
          <cell r="AX13">
            <v>59.405013887704477</v>
          </cell>
          <cell r="AY13">
            <v>0</v>
          </cell>
          <cell r="CK13">
            <v>24.126590238448365</v>
          </cell>
          <cell r="CL13">
            <v>0</v>
          </cell>
          <cell r="CM13">
            <v>0</v>
          </cell>
          <cell r="CN13">
            <v>21457.723662270597</v>
          </cell>
          <cell r="CO13">
            <v>1</v>
          </cell>
        </row>
        <row r="14">
          <cell r="AO14">
            <v>10650.0345228939</v>
          </cell>
          <cell r="AV14">
            <v>905.18177255076262</v>
          </cell>
          <cell r="AW14">
            <v>0</v>
          </cell>
          <cell r="AX14">
            <v>66.494638938322709</v>
          </cell>
          <cell r="AY14">
            <v>0</v>
          </cell>
          <cell r="CK14">
            <v>5949.6842615829728</v>
          </cell>
          <cell r="CL14">
            <v>0</v>
          </cell>
          <cell r="CM14">
            <v>0</v>
          </cell>
          <cell r="CN14">
            <v>7923.3775286497448</v>
          </cell>
          <cell r="CO14">
            <v>1</v>
          </cell>
        </row>
        <row r="15">
          <cell r="AO15">
            <v>12056.315847019559</v>
          </cell>
          <cell r="AV15">
            <v>4.5339931733509635</v>
          </cell>
          <cell r="AW15">
            <v>0</v>
          </cell>
          <cell r="AX15">
            <v>2.7400594142945089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15186.411062930669</v>
          </cell>
          <cell r="CO15">
            <v>1.1058792930000001</v>
          </cell>
        </row>
        <row r="16">
          <cell r="AO16">
            <v>10107.817636943086</v>
          </cell>
          <cell r="AV16">
            <v>-5.1659002248686939E-4</v>
          </cell>
          <cell r="AW16">
            <v>0</v>
          </cell>
          <cell r="AX16">
            <v>10.665243034311221</v>
          </cell>
          <cell r="AY16">
            <v>0</v>
          </cell>
          <cell r="CK16">
            <v>161.51556954862136</v>
          </cell>
          <cell r="CL16">
            <v>0</v>
          </cell>
          <cell r="CM16">
            <v>0</v>
          </cell>
          <cell r="CN16">
            <v>8449.2499909886392</v>
          </cell>
          <cell r="CO16">
            <v>1.0881834459999999</v>
          </cell>
        </row>
        <row r="17">
          <cell r="AO17">
            <v>226861.95687673939</v>
          </cell>
          <cell r="AV17">
            <v>34474.083569991992</v>
          </cell>
          <cell r="AW17">
            <v>0</v>
          </cell>
          <cell r="AX17">
            <v>2499.264535001053</v>
          </cell>
          <cell r="AY17">
            <v>-44.903262885028809</v>
          </cell>
          <cell r="CK17">
            <v>203030.02306713987</v>
          </cell>
          <cell r="CL17">
            <v>35499.036815843087</v>
          </cell>
          <cell r="CM17">
            <v>78289.1921216013</v>
          </cell>
          <cell r="CN17">
            <v>214737.90685641632</v>
          </cell>
          <cell r="CO17">
            <v>1.070152277</v>
          </cell>
        </row>
        <row r="18">
          <cell r="AO18">
            <v>0</v>
          </cell>
          <cell r="AV18">
            <v>20473.19401890464</v>
          </cell>
          <cell r="AW18">
            <v>0</v>
          </cell>
          <cell r="AX18">
            <v>815.53663474576501</v>
          </cell>
          <cell r="AY18">
            <v>-71.743323507127243</v>
          </cell>
          <cell r="CK18">
            <v>85472.088875725109</v>
          </cell>
          <cell r="CL18">
            <v>0</v>
          </cell>
          <cell r="CM18">
            <v>113565.67815544731</v>
          </cell>
          <cell r="CN18">
            <v>0</v>
          </cell>
          <cell r="CO18">
            <v>1</v>
          </cell>
        </row>
        <row r="19">
          <cell r="AO19">
            <v>1267.6784297532349</v>
          </cell>
          <cell r="AV19">
            <v>351.76896554242148</v>
          </cell>
          <cell r="AW19">
            <v>0</v>
          </cell>
          <cell r="AX19">
            <v>0</v>
          </cell>
          <cell r="AY19">
            <v>-1908.4181750870082</v>
          </cell>
          <cell r="CK19">
            <v>5047.8409887725365</v>
          </cell>
          <cell r="CL19">
            <v>254.01306830651654</v>
          </cell>
          <cell r="CM19">
            <v>0</v>
          </cell>
          <cell r="CN19">
            <v>1104.259354071703</v>
          </cell>
          <cell r="CO19">
            <v>1.100929321</v>
          </cell>
        </row>
        <row r="20">
          <cell r="AO20">
            <v>0</v>
          </cell>
          <cell r="AV20">
            <v>796.55051927126749</v>
          </cell>
          <cell r="AW20">
            <v>0</v>
          </cell>
          <cell r="AX20">
            <v>70.182944194307822</v>
          </cell>
          <cell r="AY20">
            <v>-3867.6154368896046</v>
          </cell>
          <cell r="CK20">
            <v>10452.462639434299</v>
          </cell>
          <cell r="CL20">
            <v>1681.58048121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11312.819239633329</v>
          </cell>
          <cell r="AV21">
            <v>274.21236956677467</v>
          </cell>
          <cell r="AW21">
            <v>0</v>
          </cell>
          <cell r="AX21">
            <v>0</v>
          </cell>
          <cell r="AY21">
            <v>0</v>
          </cell>
          <cell r="CK21">
            <v>808.97814512462355</v>
          </cell>
          <cell r="CL21">
            <v>4.3511104359999999</v>
          </cell>
          <cell r="CM21">
            <v>0</v>
          </cell>
          <cell r="CN21">
            <v>3271.3355549115549</v>
          </cell>
          <cell r="CO21">
            <v>1.0871550189999999</v>
          </cell>
        </row>
        <row r="22">
          <cell r="AO22">
            <v>5549.1705144328635</v>
          </cell>
          <cell r="AV22">
            <v>14.844511467373568</v>
          </cell>
          <cell r="AW22">
            <v>0</v>
          </cell>
          <cell r="AX22">
            <v>0</v>
          </cell>
          <cell r="AY22">
            <v>-145.00409746700996</v>
          </cell>
          <cell r="CK22">
            <v>401.15256698523444</v>
          </cell>
          <cell r="CL22">
            <v>0</v>
          </cell>
          <cell r="CM22">
            <v>0</v>
          </cell>
          <cell r="CN22">
            <v>5064.0007312444532</v>
          </cell>
          <cell r="CO22">
            <v>1.0361541379999999</v>
          </cell>
        </row>
        <row r="23">
          <cell r="AO23">
            <v>7973.0343166613247</v>
          </cell>
          <cell r="AV23">
            <v>177.54217174924244</v>
          </cell>
          <cell r="AW23">
            <v>0</v>
          </cell>
          <cell r="AX23">
            <v>388.83431361401381</v>
          </cell>
          <cell r="AY23">
            <v>-68.119824125420152</v>
          </cell>
          <cell r="CK23">
            <v>8242.4757391547064</v>
          </cell>
          <cell r="CL23">
            <v>0</v>
          </cell>
          <cell r="CM23">
            <v>0</v>
          </cell>
          <cell r="CN23">
            <v>8035.0652941324988</v>
          </cell>
          <cell r="CO23">
            <v>1.0695608780000001</v>
          </cell>
        </row>
        <row r="24">
          <cell r="AO24">
            <v>84972.666777858816</v>
          </cell>
          <cell r="AV24">
            <v>41788.728332187711</v>
          </cell>
          <cell r="AW24">
            <v>0</v>
          </cell>
          <cell r="AX24">
            <v>29795.503177318573</v>
          </cell>
          <cell r="AY24">
            <v>-1532.9283818517877</v>
          </cell>
          <cell r="CK24">
            <v>537787.04130637238</v>
          </cell>
          <cell r="CL24">
            <v>102379.39932142965</v>
          </cell>
          <cell r="CM24">
            <v>66481.740033942915</v>
          </cell>
          <cell r="CN24">
            <v>102243.60786882386</v>
          </cell>
          <cell r="CO24">
            <v>1.0650017409999999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11443.469646223404</v>
          </cell>
          <cell r="CL25">
            <v>371151.62039681454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1583.9809591411818</v>
          </cell>
          <cell r="AV26">
            <v>29.451102149977089</v>
          </cell>
          <cell r="AW26">
            <v>4.2140202020000004</v>
          </cell>
          <cell r="AX26">
            <v>0.64122967286120203</v>
          </cell>
          <cell r="AY26">
            <v>0</v>
          </cell>
          <cell r="CK26">
            <v>69.546245420166414</v>
          </cell>
          <cell r="CL26">
            <v>0</v>
          </cell>
          <cell r="CM26">
            <v>0</v>
          </cell>
          <cell r="CN26">
            <v>12.883539324000001</v>
          </cell>
          <cell r="CO26">
            <v>-36.782607924472856</v>
          </cell>
        </row>
        <row r="27">
          <cell r="AO27">
            <v>50766.03233913266</v>
          </cell>
          <cell r="AV27">
            <v>9361.1299174635569</v>
          </cell>
          <cell r="AW27">
            <v>23659.157060000001</v>
          </cell>
          <cell r="AX27">
            <v>0</v>
          </cell>
          <cell r="AY27">
            <v>0</v>
          </cell>
          <cell r="CK27">
            <v>43725.746373013695</v>
          </cell>
          <cell r="CL27">
            <v>0</v>
          </cell>
          <cell r="CM27">
            <v>0</v>
          </cell>
          <cell r="CN27">
            <v>14827.62551060302</v>
          </cell>
          <cell r="CO27">
            <v>-246.12671666432664</v>
          </cell>
        </row>
        <row r="28">
          <cell r="AO28">
            <v>581.43573185216337</v>
          </cell>
          <cell r="AV28">
            <v>3341.0110008812148</v>
          </cell>
          <cell r="AW28">
            <v>1341.586603</v>
          </cell>
          <cell r="AX28">
            <v>2192.5782476883751</v>
          </cell>
          <cell r="AY28">
            <v>-1629.4618878773299</v>
          </cell>
          <cell r="CK28">
            <v>18611.07945014667</v>
          </cell>
          <cell r="CL28">
            <v>0</v>
          </cell>
          <cell r="CM28">
            <v>0</v>
          </cell>
          <cell r="CN28">
            <v>3359.699030282</v>
          </cell>
          <cell r="CO28">
            <v>0</v>
          </cell>
        </row>
        <row r="29">
          <cell r="AO29">
            <v>8886.3653504217818</v>
          </cell>
          <cell r="AV29">
            <v>1768.6749072955795</v>
          </cell>
          <cell r="AW29">
            <v>184.68794399999999</v>
          </cell>
          <cell r="AX29">
            <v>22.281171545677974</v>
          </cell>
          <cell r="AY29">
            <v>0</v>
          </cell>
          <cell r="CK29">
            <v>10119.282041498014</v>
          </cell>
          <cell r="CL29">
            <v>5.6524420398026303</v>
          </cell>
          <cell r="CM29">
            <v>0</v>
          </cell>
          <cell r="CN29">
            <v>457.5332449186256</v>
          </cell>
          <cell r="CO29">
            <v>-2.5362989353640302</v>
          </cell>
        </row>
        <row r="44">
          <cell r="D44">
            <v>66.117657921231995</v>
          </cell>
          <cell r="E44">
            <v>112.00038129694754</v>
          </cell>
          <cell r="F44">
            <v>211.95410955951101</v>
          </cell>
          <cell r="G44">
            <v>22.765133802571153</v>
          </cell>
          <cell r="H44">
            <v>51.438392575104857</v>
          </cell>
          <cell r="I44">
            <v>59.097790251048423</v>
          </cell>
          <cell r="J44">
            <v>58.832225682694208</v>
          </cell>
          <cell r="K44">
            <v>37.410879946915983</v>
          </cell>
          <cell r="L44">
            <v>61.96291555195878</v>
          </cell>
          <cell r="M44">
            <v>42.632948206427322</v>
          </cell>
          <cell r="N44">
            <v>16.225496916212869</v>
          </cell>
          <cell r="O44">
            <v>834.58203795355996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4.1621389044977608</v>
          </cell>
          <cell r="Y44">
            <v>179.27659839111277</v>
          </cell>
          <cell r="Z44">
            <v>0</v>
          </cell>
          <cell r="AA44">
            <v>116.00231734726904</v>
          </cell>
        </row>
        <row r="45">
          <cell r="D45">
            <v>1519.5242579512576</v>
          </cell>
          <cell r="E45">
            <v>7938.4952203346447</v>
          </cell>
          <cell r="F45">
            <v>2564.8597829974833</v>
          </cell>
          <cell r="G45">
            <v>451.2067284701759</v>
          </cell>
          <cell r="H45">
            <v>1002.5244571203139</v>
          </cell>
          <cell r="I45">
            <v>1172.4374824681395</v>
          </cell>
          <cell r="J45">
            <v>1193.1006907488681</v>
          </cell>
          <cell r="K45">
            <v>758.0890394289238</v>
          </cell>
          <cell r="L45">
            <v>1229.6303479017986</v>
          </cell>
          <cell r="M45">
            <v>848.81776077590223</v>
          </cell>
          <cell r="N45">
            <v>328.90930735625017</v>
          </cell>
          <cell r="O45">
            <v>16638.109757371712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56.481189731444843</v>
          </cell>
          <cell r="Y45">
            <v>2318.0968436088374</v>
          </cell>
          <cell r="Z45">
            <v>0</v>
          </cell>
          <cell r="AA45">
            <v>1464.375065266308</v>
          </cell>
        </row>
        <row r="46">
          <cell r="D46">
            <v>253.87936838594518</v>
          </cell>
          <cell r="E46">
            <v>427.09201227949836</v>
          </cell>
          <cell r="F46">
            <v>281.5787681777033</v>
          </cell>
          <cell r="G46">
            <v>90.926437745288595</v>
          </cell>
          <cell r="H46">
            <v>153.51901236190707</v>
          </cell>
          <cell r="I46">
            <v>239.45043753409783</v>
          </cell>
          <cell r="J46">
            <v>317.64424977747842</v>
          </cell>
          <cell r="K46">
            <v>200.17470780386154</v>
          </cell>
          <cell r="L46">
            <v>252.13471649604321</v>
          </cell>
          <cell r="M46">
            <v>181.98662876799762</v>
          </cell>
          <cell r="N46">
            <v>87.17867350223122</v>
          </cell>
          <cell r="O46">
            <v>3628.792874527323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78.576414172164377</v>
          </cell>
          <cell r="Y46">
            <v>2176.988164224163</v>
          </cell>
          <cell r="Z46">
            <v>0</v>
          </cell>
          <cell r="AA46">
            <v>1034.2781113281394</v>
          </cell>
        </row>
        <row r="47">
          <cell r="D47">
            <v>35.057474142601635</v>
          </cell>
          <cell r="E47">
            <v>170.7392910878161</v>
          </cell>
          <cell r="F47">
            <v>400.37948739589996</v>
          </cell>
          <cell r="G47">
            <v>41.362099007033486</v>
          </cell>
          <cell r="H47">
            <v>67.410268376307002</v>
          </cell>
          <cell r="I47">
            <v>109.08422434222899</v>
          </cell>
          <cell r="J47">
            <v>148.35511322000139</v>
          </cell>
          <cell r="K47">
            <v>93.428591286625874</v>
          </cell>
          <cell r="L47">
            <v>114.91218854503137</v>
          </cell>
          <cell r="M47">
            <v>83.331655541315342</v>
          </cell>
          <cell r="N47">
            <v>40.701934719178517</v>
          </cell>
          <cell r="O47">
            <v>1664.5173077361376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0.77314381403977683</v>
          </cell>
          <cell r="Y47">
            <v>20.889735164336741</v>
          </cell>
          <cell r="Z47">
            <v>0</v>
          </cell>
          <cell r="AA47">
            <v>9.6689401163731539</v>
          </cell>
        </row>
        <row r="48">
          <cell r="D48">
            <v>20786.70375437172</v>
          </cell>
          <cell r="E48">
            <v>65994.460756194792</v>
          </cell>
          <cell r="F48">
            <v>22304.927098673146</v>
          </cell>
          <cell r="G48">
            <v>443.73553064467495</v>
          </cell>
          <cell r="H48">
            <v>7060.5331278184321</v>
          </cell>
          <cell r="I48">
            <v>3714.5737790726466</v>
          </cell>
          <cell r="J48">
            <v>1176.5795930121956</v>
          </cell>
          <cell r="K48">
            <v>2842.6662700986799</v>
          </cell>
          <cell r="L48">
            <v>2150.3687815653138</v>
          </cell>
          <cell r="M48">
            <v>2132.8912009120736</v>
          </cell>
          <cell r="N48">
            <v>1508.9298860582505</v>
          </cell>
          <cell r="O48">
            <v>143073.94130629281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55.706793776945339</v>
          </cell>
          <cell r="Y48">
            <v>13333.419403181486</v>
          </cell>
          <cell r="Z48">
            <v>0</v>
          </cell>
          <cell r="AA48">
            <v>11.351428991312828</v>
          </cell>
        </row>
        <row r="77">
          <cell r="D77">
            <v>14278.277590514746</v>
          </cell>
          <cell r="E77">
            <v>35468.299716634167</v>
          </cell>
          <cell r="F77">
            <v>1.4926890433402964</v>
          </cell>
          <cell r="G77">
            <v>0.64119483186907866</v>
          </cell>
          <cell r="H77">
            <v>0.2881715758703508</v>
          </cell>
          <cell r="I77">
            <v>257.76384170153125</v>
          </cell>
          <cell r="J77">
            <v>0.12748722325305153</v>
          </cell>
          <cell r="K77">
            <v>62.80551235176776</v>
          </cell>
          <cell r="L77">
            <v>0</v>
          </cell>
          <cell r="M77">
            <v>15.434263719891506</v>
          </cell>
          <cell r="N77">
            <v>7.5477530874814862</v>
          </cell>
          <cell r="O77">
            <v>3160.367391774193</v>
          </cell>
          <cell r="P77">
            <v>2091.3219051517185</v>
          </cell>
          <cell r="Q77">
            <v>0</v>
          </cell>
          <cell r="R77">
            <v>3.949378739950014</v>
          </cell>
          <cell r="S77">
            <v>0</v>
          </cell>
          <cell r="T77">
            <v>24.574547773753874</v>
          </cell>
          <cell r="U77">
            <v>1.417560753230112E-2</v>
          </cell>
          <cell r="V77">
            <v>2632.4688342854129</v>
          </cell>
          <cell r="W77">
            <v>550.96472648120027</v>
          </cell>
          <cell r="X77">
            <v>0.57770011019620449</v>
          </cell>
          <cell r="Y77">
            <v>40.214905053461052</v>
          </cell>
          <cell r="Z77">
            <v>268.48860623686647</v>
          </cell>
          <cell r="AA77">
            <v>266.64227862105156</v>
          </cell>
        </row>
        <row r="78">
          <cell r="D78">
            <v>6052.5448134502149</v>
          </cell>
          <cell r="E78">
            <v>30600.15638680958</v>
          </cell>
          <cell r="F78">
            <v>69.292757506377285</v>
          </cell>
          <cell r="G78">
            <v>5.991380196810101</v>
          </cell>
          <cell r="H78">
            <v>7.804113719316895</v>
          </cell>
          <cell r="I78">
            <v>220.58217385066129</v>
          </cell>
          <cell r="J78">
            <v>13.029933982352665</v>
          </cell>
          <cell r="K78">
            <v>475.72178586440663</v>
          </cell>
          <cell r="L78">
            <v>60.230680059516509</v>
          </cell>
          <cell r="M78">
            <v>56.708725022726334</v>
          </cell>
          <cell r="N78">
            <v>29.804307678258745</v>
          </cell>
          <cell r="O78">
            <v>3022.4044961565573</v>
          </cell>
          <cell r="P78">
            <v>160.0142438243023</v>
          </cell>
          <cell r="Q78">
            <v>6.4389088997340931</v>
          </cell>
          <cell r="R78">
            <v>24.209329621921359</v>
          </cell>
          <cell r="S78">
            <v>67.926899834628969</v>
          </cell>
          <cell r="T78">
            <v>66.095359870685058</v>
          </cell>
          <cell r="U78">
            <v>226.21190220810118</v>
          </cell>
          <cell r="V78">
            <v>29163.172510341319</v>
          </cell>
          <cell r="W78">
            <v>3246.6795879429292</v>
          </cell>
          <cell r="X78">
            <v>0.55244110202928909</v>
          </cell>
          <cell r="Y78">
            <v>121.62730416648235</v>
          </cell>
          <cell r="Z78">
            <v>28.675820246779995</v>
          </cell>
          <cell r="AA78">
            <v>121.12123892891762</v>
          </cell>
        </row>
        <row r="79">
          <cell r="D79">
            <v>157.89160853182835</v>
          </cell>
          <cell r="E79">
            <v>241.32599723825732</v>
          </cell>
          <cell r="F79">
            <v>25380.34810637543</v>
          </cell>
          <cell r="G79">
            <v>12.731375113651259</v>
          </cell>
          <cell r="H79">
            <v>69.245174516210881</v>
          </cell>
          <cell r="I79">
            <v>20.341370960747817</v>
          </cell>
          <cell r="J79">
            <v>5.9714162723602486</v>
          </cell>
          <cell r="K79">
            <v>19.098728754099419</v>
          </cell>
          <cell r="L79">
            <v>10.041889540893141</v>
          </cell>
          <cell r="M79">
            <v>24.620550470271326</v>
          </cell>
          <cell r="N79">
            <v>17.611367916268833</v>
          </cell>
          <cell r="O79">
            <v>739.63137076650059</v>
          </cell>
          <cell r="P79">
            <v>86.548785910765659</v>
          </cell>
          <cell r="Q79">
            <v>4.8670495139755641</v>
          </cell>
          <cell r="R79">
            <v>50.162132711962613</v>
          </cell>
          <cell r="S79">
            <v>484.11031038026357</v>
          </cell>
          <cell r="T79">
            <v>53.017586942893665</v>
          </cell>
          <cell r="U79">
            <v>72.86016227917203</v>
          </cell>
          <cell r="V79">
            <v>7547.0792044598693</v>
          </cell>
          <cell r="W79">
            <v>268.44463928359193</v>
          </cell>
          <cell r="X79">
            <v>0.13517702065652867</v>
          </cell>
          <cell r="Y79">
            <v>62.394773029564547</v>
          </cell>
          <cell r="Z79">
            <v>67.534937382788229</v>
          </cell>
          <cell r="AA79">
            <v>6.8188004144858896</v>
          </cell>
        </row>
        <row r="80">
          <cell r="D80">
            <v>275.23526358507939</v>
          </cell>
          <cell r="E80">
            <v>832.73663797870847</v>
          </cell>
          <cell r="F80">
            <v>710.57421229065847</v>
          </cell>
          <cell r="G80">
            <v>323.60361835328479</v>
          </cell>
          <cell r="H80">
            <v>69.550685179818288</v>
          </cell>
          <cell r="I80">
            <v>45.091493592095574</v>
          </cell>
          <cell r="J80">
            <v>5.7669243661082925</v>
          </cell>
          <cell r="K80">
            <v>34.087088660479004</v>
          </cell>
          <cell r="L80">
            <v>90.329040680980171</v>
          </cell>
          <cell r="M80">
            <v>14.160559082346897</v>
          </cell>
          <cell r="N80">
            <v>5.5716854252394077</v>
          </cell>
          <cell r="O80">
            <v>1536.7062334648845</v>
          </cell>
          <cell r="P80">
            <v>586.61957947761471</v>
          </cell>
          <cell r="Q80">
            <v>2.9018026201616927</v>
          </cell>
          <cell r="R80">
            <v>1.9225029365500064</v>
          </cell>
          <cell r="S80">
            <v>23.360479024176112</v>
          </cell>
          <cell r="T80">
            <v>9.3965363322044606</v>
          </cell>
          <cell r="U80">
            <v>4.2880849749264112</v>
          </cell>
          <cell r="V80">
            <v>572.55155783806151</v>
          </cell>
          <cell r="W80">
            <v>290.48636254885332</v>
          </cell>
          <cell r="X80">
            <v>0.28090258199806406</v>
          </cell>
          <cell r="Y80">
            <v>0.77520274572832859</v>
          </cell>
          <cell r="Z80">
            <v>7.1966780328845724E-3</v>
          </cell>
          <cell r="AA80">
            <v>5.1399307356193189</v>
          </cell>
        </row>
        <row r="81">
          <cell r="D81">
            <v>51.951395854548011</v>
          </cell>
          <cell r="E81">
            <v>61.444354442847334</v>
          </cell>
          <cell r="F81">
            <v>480.94965208539929</v>
          </cell>
          <cell r="G81">
            <v>463.17848578169156</v>
          </cell>
          <cell r="H81">
            <v>3662.0876860564708</v>
          </cell>
          <cell r="I81">
            <v>85.321422885361955</v>
          </cell>
          <cell r="J81">
            <v>39.035148918681656</v>
          </cell>
          <cell r="K81">
            <v>77.093601063619673</v>
          </cell>
          <cell r="L81">
            <v>83.630310780642588</v>
          </cell>
          <cell r="M81">
            <v>110.64127885443452</v>
          </cell>
          <cell r="N81">
            <v>28.915966860945634</v>
          </cell>
          <cell r="O81">
            <v>1761.5559593891544</v>
          </cell>
          <cell r="P81">
            <v>16667.17454905327</v>
          </cell>
          <cell r="Q81">
            <v>2.3114822694734967</v>
          </cell>
          <cell r="R81">
            <v>43.067829356609749</v>
          </cell>
          <cell r="S81">
            <v>156.52645261882563</v>
          </cell>
          <cell r="T81">
            <v>4.5994985182874206</v>
          </cell>
          <cell r="U81">
            <v>0.98722112338478119</v>
          </cell>
          <cell r="V81">
            <v>2462.377444995494</v>
          </cell>
          <cell r="W81">
            <v>378.99546699228063</v>
          </cell>
          <cell r="X81">
            <v>0.32200404120882853</v>
          </cell>
          <cell r="Y81">
            <v>27.460567197875097</v>
          </cell>
          <cell r="Z81">
            <v>28.618221414623289</v>
          </cell>
          <cell r="AA81">
            <v>0.97017574286434216</v>
          </cell>
        </row>
        <row r="82">
          <cell r="D82">
            <v>123.08972898642072</v>
          </cell>
          <cell r="E82">
            <v>2198.0536501951842</v>
          </cell>
          <cell r="F82">
            <v>122.07828896138011</v>
          </cell>
          <cell r="G82">
            <v>214.40223716356931</v>
          </cell>
          <cell r="H82">
            <v>121.26860200030414</v>
          </cell>
          <cell r="I82">
            <v>6724.254394014989</v>
          </cell>
          <cell r="J82">
            <v>31.767060029950102</v>
          </cell>
          <cell r="K82">
            <v>228.14013639461146</v>
          </cell>
          <cell r="L82">
            <v>515.82586337995133</v>
          </cell>
          <cell r="M82">
            <v>38.862118205595273</v>
          </cell>
          <cell r="N82">
            <v>58.732053282901198</v>
          </cell>
          <cell r="O82">
            <v>7912.9396859257495</v>
          </cell>
          <cell r="P82">
            <v>420.67317779632401</v>
          </cell>
          <cell r="Q82">
            <v>2.1763849395581945</v>
          </cell>
          <cell r="R82">
            <v>22.468444019794884</v>
          </cell>
          <cell r="S82">
            <v>67.561030739866936</v>
          </cell>
          <cell r="T82">
            <v>35.205062608130113</v>
          </cell>
          <cell r="U82">
            <v>7.3031983881435085</v>
          </cell>
          <cell r="V82">
            <v>4849.6980566218226</v>
          </cell>
          <cell r="W82">
            <v>815.16668121012617</v>
          </cell>
          <cell r="X82">
            <v>1.4464274728223145</v>
          </cell>
          <cell r="Y82">
            <v>17.310054854504997</v>
          </cell>
          <cell r="Z82">
            <v>27.798199575114356</v>
          </cell>
          <cell r="AA82">
            <v>5.5498974739791</v>
          </cell>
        </row>
        <row r="83">
          <cell r="D83">
            <v>2859.6430102024237</v>
          </cell>
          <cell r="E83">
            <v>298.88869969456204</v>
          </cell>
          <cell r="F83">
            <v>237.27694421580844</v>
          </cell>
          <cell r="G83">
            <v>219.64139494278498</v>
          </cell>
          <cell r="H83">
            <v>47.729468291305857</v>
          </cell>
          <cell r="I83">
            <v>193.81626262487234</v>
          </cell>
          <cell r="J83">
            <v>1871.1867151771287</v>
          </cell>
          <cell r="K83">
            <v>1282.8442303186057</v>
          </cell>
          <cell r="L83">
            <v>106.86499754956094</v>
          </cell>
          <cell r="M83">
            <v>238.42500048228439</v>
          </cell>
          <cell r="N83">
            <v>64.402167411602591</v>
          </cell>
          <cell r="O83">
            <v>2559.2456154029232</v>
          </cell>
          <cell r="P83">
            <v>147.61001258435616</v>
          </cell>
          <cell r="Q83">
            <v>1.1790001955468308</v>
          </cell>
          <cell r="R83">
            <v>5.3577107453931738</v>
          </cell>
          <cell r="S83">
            <v>4.4037797451798921</v>
          </cell>
          <cell r="T83">
            <v>3.905777418259337</v>
          </cell>
          <cell r="U83">
            <v>2.4087805524882033</v>
          </cell>
          <cell r="V83">
            <v>340.24914536019764</v>
          </cell>
          <cell r="W83">
            <v>26.658436532052182</v>
          </cell>
          <cell r="X83">
            <v>0.46777725871117382</v>
          </cell>
          <cell r="Y83">
            <v>33.627874693272048</v>
          </cell>
          <cell r="Z83">
            <v>1.1984376569642458E-2</v>
          </cell>
          <cell r="AA83">
            <v>59.93903380671447</v>
          </cell>
        </row>
        <row r="84">
          <cell r="D84">
            <v>0</v>
          </cell>
          <cell r="E84">
            <v>220.55137824574422</v>
          </cell>
          <cell r="F84">
            <v>418.39503509340005</v>
          </cell>
          <cell r="G84">
            <v>66.25169353950902</v>
          </cell>
          <cell r="H84">
            <v>114.49820612481885</v>
          </cell>
          <cell r="I84">
            <v>785.05861103827169</v>
          </cell>
          <cell r="J84">
            <v>116.15766652858241</v>
          </cell>
          <cell r="K84">
            <v>4740.2418493245896</v>
          </cell>
          <cell r="L84">
            <v>8983.0476544802932</v>
          </cell>
          <cell r="M84">
            <v>111.39172912572768</v>
          </cell>
          <cell r="N84">
            <v>65.636991719195208</v>
          </cell>
          <cell r="O84">
            <v>9529.3828858501183</v>
          </cell>
          <cell r="P84">
            <v>92.779675514099353</v>
          </cell>
          <cell r="Q84">
            <v>1.2040221252852354</v>
          </cell>
          <cell r="R84">
            <v>15.12504118202116</v>
          </cell>
          <cell r="S84">
            <v>5.1162804805221906</v>
          </cell>
          <cell r="T84">
            <v>4.1297832798166771</v>
          </cell>
          <cell r="U84">
            <v>2.5022981891412051</v>
          </cell>
          <cell r="V84">
            <v>1281.63809842311</v>
          </cell>
          <cell r="W84">
            <v>207.86722992503411</v>
          </cell>
          <cell r="X84">
            <v>1.7418922447952812</v>
          </cell>
          <cell r="Y84">
            <v>1124.5668886602193</v>
          </cell>
          <cell r="Z84">
            <v>18.123124914597504</v>
          </cell>
          <cell r="AA84">
            <v>5.3972610652896984</v>
          </cell>
        </row>
        <row r="85">
          <cell r="D85">
            <v>231.2607692293235</v>
          </cell>
          <cell r="E85">
            <v>2833.8940902100549</v>
          </cell>
          <cell r="F85">
            <v>3683.6968852270693</v>
          </cell>
          <cell r="G85">
            <v>44.163811306455827</v>
          </cell>
          <cell r="H85">
            <v>154.13501430432854</v>
          </cell>
          <cell r="I85">
            <v>291.14481209841227</v>
          </cell>
          <cell r="J85">
            <v>143.3521807420874</v>
          </cell>
          <cell r="K85">
            <v>332.78375147718316</v>
          </cell>
          <cell r="L85">
            <v>1831.2367685661936</v>
          </cell>
          <cell r="M85">
            <v>137.0304661502141</v>
          </cell>
          <cell r="N85">
            <v>110.8876161586127</v>
          </cell>
          <cell r="O85">
            <v>8243.2583144545388</v>
          </cell>
          <cell r="P85">
            <v>3718.6475369093146</v>
          </cell>
          <cell r="Q85">
            <v>1.9988600557772751</v>
          </cell>
          <cell r="R85">
            <v>11.338921113318769</v>
          </cell>
          <cell r="S85">
            <v>29.843344520735403</v>
          </cell>
          <cell r="T85">
            <v>18.763526726750403</v>
          </cell>
          <cell r="U85">
            <v>31.344013414185401</v>
          </cell>
          <cell r="V85">
            <v>4416.9760071815299</v>
          </cell>
          <cell r="W85">
            <v>0.94794061529563334</v>
          </cell>
          <cell r="X85">
            <v>1.5068009421408015</v>
          </cell>
          <cell r="Y85">
            <v>594.77433465834508</v>
          </cell>
          <cell r="Z85">
            <v>364.92684239343902</v>
          </cell>
          <cell r="AA85">
            <v>8.7280475316855011</v>
          </cell>
        </row>
        <row r="86">
          <cell r="D86">
            <v>21.135790204401957</v>
          </cell>
          <cell r="E86">
            <v>58.324467700529624</v>
          </cell>
          <cell r="F86">
            <v>3296.1730331721142</v>
          </cell>
          <cell r="G86">
            <v>16.100142913178324</v>
          </cell>
          <cell r="H86">
            <v>257.82299755840722</v>
          </cell>
          <cell r="I86">
            <v>18.429218379627841</v>
          </cell>
          <cell r="J86">
            <v>0.49577969034789277</v>
          </cell>
          <cell r="K86">
            <v>101.1497163534347</v>
          </cell>
          <cell r="L86">
            <v>120.64349165698619</v>
          </cell>
          <cell r="M86">
            <v>7233.2750588553408</v>
          </cell>
          <cell r="N86">
            <v>30.259249146984697</v>
          </cell>
          <cell r="O86">
            <v>12290.369865020481</v>
          </cell>
          <cell r="P86">
            <v>2100.9909259011642</v>
          </cell>
          <cell r="Q86">
            <v>9.1977779411236344</v>
          </cell>
          <cell r="R86">
            <v>15.365373197630252</v>
          </cell>
          <cell r="S86">
            <v>29.615428206850865</v>
          </cell>
          <cell r="T86">
            <v>11.382247255930375</v>
          </cell>
          <cell r="U86">
            <v>3.4326964403784532</v>
          </cell>
          <cell r="V86">
            <v>450.12204638506455</v>
          </cell>
          <cell r="W86">
            <v>0</v>
          </cell>
          <cell r="X86">
            <v>2.2465936149422112</v>
          </cell>
          <cell r="Y86">
            <v>94.029019563560837</v>
          </cell>
          <cell r="Z86">
            <v>51.186036919551036</v>
          </cell>
          <cell r="AA86">
            <v>4.811607777338188</v>
          </cell>
        </row>
        <row r="87">
          <cell r="D87">
            <v>0</v>
          </cell>
          <cell r="E87">
            <v>113.55175794394073</v>
          </cell>
          <cell r="F87">
            <v>423.71615704574305</v>
          </cell>
          <cell r="G87">
            <v>127.57106926218498</v>
          </cell>
          <cell r="H87">
            <v>98.999566504328371</v>
          </cell>
          <cell r="I87">
            <v>19.759390361645039</v>
          </cell>
          <cell r="J87">
            <v>87.880158803549207</v>
          </cell>
          <cell r="K87">
            <v>18.773671068756705</v>
          </cell>
          <cell r="L87">
            <v>35.741031713469198</v>
          </cell>
          <cell r="M87">
            <v>769.07962236224319</v>
          </cell>
          <cell r="N87">
            <v>4456.0303040079325</v>
          </cell>
          <cell r="O87">
            <v>7814.3430100283995</v>
          </cell>
          <cell r="P87">
            <v>1113.3614064961355</v>
          </cell>
          <cell r="Q87">
            <v>0</v>
          </cell>
          <cell r="R87">
            <v>9.7652571124516356</v>
          </cell>
          <cell r="S87">
            <v>0</v>
          </cell>
          <cell r="T87">
            <v>3.8453403604186656E-2</v>
          </cell>
          <cell r="U87">
            <v>3.5050690600486323E-2</v>
          </cell>
          <cell r="V87">
            <v>346.12698198108512</v>
          </cell>
          <cell r="W87">
            <v>0</v>
          </cell>
          <cell r="X87">
            <v>1.4284246919374921</v>
          </cell>
          <cell r="Y87">
            <v>75.580675696220908</v>
          </cell>
          <cell r="Z87">
            <v>3.6596006092130935E-2</v>
          </cell>
          <cell r="AA87">
            <v>0</v>
          </cell>
        </row>
        <row r="88">
          <cell r="D88">
            <v>7906.4070960530844</v>
          </cell>
          <cell r="E88">
            <v>5889.9886998316078</v>
          </cell>
          <cell r="F88">
            <v>27146.65995547187</v>
          </cell>
          <cell r="G88">
            <v>800.4618464379497</v>
          </cell>
          <cell r="H88">
            <v>3569.2333752919299</v>
          </cell>
          <cell r="I88">
            <v>2026.5467381369428</v>
          </cell>
          <cell r="J88">
            <v>928.74874795565631</v>
          </cell>
          <cell r="K88">
            <v>1878.6274513348581</v>
          </cell>
          <cell r="L88">
            <v>1992.8320242359839</v>
          </cell>
          <cell r="M88">
            <v>6021.3810404275873</v>
          </cell>
          <cell r="N88">
            <v>2503.2067222648939</v>
          </cell>
          <cell r="O88">
            <v>156895.52220794538</v>
          </cell>
          <cell r="P88">
            <v>32444.898780285122</v>
          </cell>
          <cell r="Q88">
            <v>64.281192432962712</v>
          </cell>
          <cell r="R88">
            <v>416.72296641729918</v>
          </cell>
          <cell r="S88">
            <v>1258.0557781039945</v>
          </cell>
          <cell r="T88">
            <v>918.74362910683101</v>
          </cell>
          <cell r="U88">
            <v>1711.0377785357696</v>
          </cell>
          <cell r="V88">
            <v>61656.17604864858</v>
          </cell>
          <cell r="W88">
            <v>22369.086388444197</v>
          </cell>
          <cell r="X88">
            <v>28.678650842297316</v>
          </cell>
          <cell r="Y88">
            <v>1310.5978983782402</v>
          </cell>
          <cell r="Z88">
            <v>4961.9167202067511</v>
          </cell>
          <cell r="AA88">
            <v>325.06959127485277</v>
          </cell>
        </row>
        <row r="89">
          <cell r="D89">
            <v>237.68586631816109</v>
          </cell>
          <cell r="E89">
            <v>224.59752287641447</v>
          </cell>
          <cell r="F89">
            <v>168.51694473942538</v>
          </cell>
          <cell r="G89">
            <v>35.854411085202294</v>
          </cell>
          <cell r="H89">
            <v>69.075150125966346</v>
          </cell>
          <cell r="I89">
            <v>49.588008862884436</v>
          </cell>
          <cell r="J89">
            <v>25.130684798724499</v>
          </cell>
          <cell r="K89">
            <v>67.768556322638432</v>
          </cell>
          <cell r="L89">
            <v>44.900537175223533</v>
          </cell>
          <cell r="M89">
            <v>74.739320424109124</v>
          </cell>
          <cell r="N89">
            <v>56.349462186768335</v>
          </cell>
          <cell r="O89">
            <v>1740.7832635510238</v>
          </cell>
          <cell r="P89">
            <v>30762.114143062357</v>
          </cell>
          <cell r="Q89">
            <v>32.386323435526506</v>
          </cell>
          <cell r="R89">
            <v>65.886077723433402</v>
          </cell>
          <cell r="S89">
            <v>164.91360301865851</v>
          </cell>
          <cell r="T89">
            <v>166.88707706571572</v>
          </cell>
          <cell r="U89">
            <v>139.10905033437697</v>
          </cell>
          <cell r="V89">
            <v>13145.890140053058</v>
          </cell>
          <cell r="W89">
            <v>6243.4597176924553</v>
          </cell>
          <cell r="X89">
            <v>0.31683733430227612</v>
          </cell>
          <cell r="Y89">
            <v>606.75467563066957</v>
          </cell>
          <cell r="Z89">
            <v>2610.3049334235002</v>
          </cell>
          <cell r="AA89">
            <v>224.63252216692712</v>
          </cell>
        </row>
        <row r="90">
          <cell r="D90">
            <v>0.97094091318038922</v>
          </cell>
          <cell r="E90">
            <v>27.388493529630502</v>
          </cell>
          <cell r="F90">
            <v>9.0001575821571773</v>
          </cell>
          <cell r="G90">
            <v>2.5250236161277431</v>
          </cell>
          <cell r="H90">
            <v>4.3876349484385999</v>
          </cell>
          <cell r="I90">
            <v>8.0734515681718371</v>
          </cell>
          <cell r="J90">
            <v>2.5426923656265954</v>
          </cell>
          <cell r="K90">
            <v>5.8937104881953806</v>
          </cell>
          <cell r="L90">
            <v>6.1118944675152163</v>
          </cell>
          <cell r="M90">
            <v>11.546879334377598</v>
          </cell>
          <cell r="N90">
            <v>3.7908746730551113</v>
          </cell>
          <cell r="O90">
            <v>160.40877483394701</v>
          </cell>
          <cell r="P90">
            <v>46.667920301515082</v>
          </cell>
          <cell r="Q90">
            <v>21.375947362885132</v>
          </cell>
          <cell r="R90">
            <v>2.3391776484976852</v>
          </cell>
          <cell r="S90">
            <v>46.922218595010847</v>
          </cell>
          <cell r="T90">
            <v>18.487710613117478</v>
          </cell>
          <cell r="U90">
            <v>16.383474184065133</v>
          </cell>
          <cell r="V90">
            <v>1182.8396174891436</v>
          </cell>
          <cell r="W90">
            <v>770.41663243710116</v>
          </cell>
          <cell r="X90">
            <v>2.9311477026287235E-2</v>
          </cell>
          <cell r="Y90">
            <v>28.106176837497081</v>
          </cell>
          <cell r="Z90">
            <v>17.330109604696265</v>
          </cell>
          <cell r="AA90">
            <v>1.7035904427062696</v>
          </cell>
        </row>
        <row r="91">
          <cell r="D91">
            <v>0</v>
          </cell>
          <cell r="E91">
            <v>93.404842732593167</v>
          </cell>
          <cell r="F91">
            <v>24.481596678054725</v>
          </cell>
          <cell r="G91">
            <v>2.0740272603823611</v>
          </cell>
          <cell r="H91">
            <v>8.1467994484207065</v>
          </cell>
          <cell r="I91">
            <v>4.374752353310055</v>
          </cell>
          <cell r="J91">
            <v>1.0243486445147536</v>
          </cell>
          <cell r="K91">
            <v>12.42910626077699</v>
          </cell>
          <cell r="L91">
            <v>11.175862406898489</v>
          </cell>
          <cell r="M91">
            <v>4.3337284455881635</v>
          </cell>
          <cell r="N91">
            <v>1.5110011513025312</v>
          </cell>
          <cell r="O91">
            <v>207.34071315818818</v>
          </cell>
          <cell r="P91">
            <v>61.461730749488765</v>
          </cell>
          <cell r="Q91">
            <v>2.6285301835843056</v>
          </cell>
          <cell r="R91">
            <v>403.60799472581692</v>
          </cell>
          <cell r="S91">
            <v>27.605111564047398</v>
          </cell>
          <cell r="T91">
            <v>20.159914515194259</v>
          </cell>
          <cell r="U91">
            <v>26.821499278333302</v>
          </cell>
          <cell r="V91">
            <v>1604.0364950136616</v>
          </cell>
          <cell r="W91">
            <v>1728.4827643205247</v>
          </cell>
          <cell r="X91">
            <v>3.7888023413537274E-2</v>
          </cell>
          <cell r="Y91">
            <v>21.255289289589491</v>
          </cell>
          <cell r="Z91">
            <v>14.272380129925795</v>
          </cell>
          <cell r="AA91">
            <v>2.0694684390155347</v>
          </cell>
        </row>
        <row r="92">
          <cell r="D92">
            <v>35.510743929038526</v>
          </cell>
          <cell r="E92">
            <v>321.70475023793944</v>
          </cell>
          <cell r="F92">
            <v>134.48309383118701</v>
          </cell>
          <cell r="G92">
            <v>33.513009013943552</v>
          </cell>
          <cell r="H92">
            <v>74.969851733009207</v>
          </cell>
          <cell r="I92">
            <v>58.14478755592036</v>
          </cell>
          <cell r="J92">
            <v>9.2768631943633348</v>
          </cell>
          <cell r="K92">
            <v>34.785108225357696</v>
          </cell>
          <cell r="L92">
            <v>44.691446403833929</v>
          </cell>
          <cell r="M92">
            <v>145.1992825006578</v>
          </cell>
          <cell r="N92">
            <v>30.905335098803487</v>
          </cell>
          <cell r="O92">
            <v>995.28449686916622</v>
          </cell>
          <cell r="P92">
            <v>357.9665673127414</v>
          </cell>
          <cell r="Q92">
            <v>41.665989163432116</v>
          </cell>
          <cell r="R92">
            <v>54.25550831824858</v>
          </cell>
          <cell r="S92">
            <v>5530.47183366848</v>
          </cell>
          <cell r="T92">
            <v>371.31821725587298</v>
          </cell>
          <cell r="U92">
            <v>263.82005129778423</v>
          </cell>
          <cell r="V92">
            <v>11378.098171186011</v>
          </cell>
          <cell r="W92">
            <v>751.8937480211805</v>
          </cell>
          <cell r="X92">
            <v>0.18184653833248554</v>
          </cell>
          <cell r="Y92">
            <v>220.16684491160882</v>
          </cell>
          <cell r="Z92">
            <v>217.23453876273581</v>
          </cell>
          <cell r="AA92">
            <v>14.607111631062399</v>
          </cell>
        </row>
        <row r="93">
          <cell r="D93">
            <v>0</v>
          </cell>
          <cell r="E93">
            <v>59.219085298241026</v>
          </cell>
          <cell r="F93">
            <v>24.421868403800406</v>
          </cell>
          <cell r="G93">
            <v>6.0986609287014737</v>
          </cell>
          <cell r="H93">
            <v>14.146582554049838</v>
          </cell>
          <cell r="I93">
            <v>10.645944482393601</v>
          </cell>
          <cell r="J93">
            <v>1.5850372764098788</v>
          </cell>
          <cell r="K93">
            <v>6.1027138458119419</v>
          </cell>
          <cell r="L93">
            <v>7.6377548146672805</v>
          </cell>
          <cell r="M93">
            <v>27.908177092095102</v>
          </cell>
          <cell r="N93">
            <v>5.7727852344091719</v>
          </cell>
          <cell r="O93">
            <v>181.04337580774569</v>
          </cell>
          <cell r="P93">
            <v>64.675864167101437</v>
          </cell>
          <cell r="Q93">
            <v>9.6085943636789626</v>
          </cell>
          <cell r="R93">
            <v>4.7180960141824464</v>
          </cell>
          <cell r="S93">
            <v>231.73863045850246</v>
          </cell>
          <cell r="T93">
            <v>1223.1394486652898</v>
          </cell>
          <cell r="U93">
            <v>56.006878453070982</v>
          </cell>
          <cell r="V93">
            <v>1447.4611169280531</v>
          </cell>
          <cell r="W93">
            <v>12.172992825157701</v>
          </cell>
          <cell r="X93">
            <v>3.3071777381594655E-2</v>
          </cell>
          <cell r="Y93">
            <v>60.401270103523082</v>
          </cell>
          <cell r="Z93">
            <v>60.257832965152218</v>
          </cell>
          <cell r="AA93">
            <v>3.5515117643574801</v>
          </cell>
        </row>
        <row r="94">
          <cell r="D94">
            <v>6.9487319402848895</v>
          </cell>
          <cell r="E94">
            <v>150.78438200694518</v>
          </cell>
          <cell r="F94">
            <v>47.724947961713497</v>
          </cell>
          <cell r="G94">
            <v>13.097613813836086</v>
          </cell>
          <cell r="H94">
            <v>39.859254110855979</v>
          </cell>
          <cell r="I94">
            <v>20.781674712514029</v>
          </cell>
          <cell r="J94">
            <v>11.05600124059452</v>
          </cell>
          <cell r="K94">
            <v>23.820381568047338</v>
          </cell>
          <cell r="L94">
            <v>26.624653969464784</v>
          </cell>
          <cell r="M94">
            <v>29.436856524230642</v>
          </cell>
          <cell r="N94">
            <v>12.091546183658576</v>
          </cell>
          <cell r="O94">
            <v>473.29254901763966</v>
          </cell>
          <cell r="P94">
            <v>148.99889878885793</v>
          </cell>
          <cell r="Q94">
            <v>11.027521009937113</v>
          </cell>
          <cell r="R94">
            <v>15.492038675418234</v>
          </cell>
          <cell r="S94">
            <v>226.64401973755093</v>
          </cell>
          <cell r="T94">
            <v>92.377672118965407</v>
          </cell>
          <cell r="U94">
            <v>2096.3875094738814</v>
          </cell>
          <cell r="V94">
            <v>4199.5860427200787</v>
          </cell>
          <cell r="W94">
            <v>251.37350610816364</v>
          </cell>
          <cell r="X94">
            <v>8.6480522302314095E-2</v>
          </cell>
          <cell r="Y94">
            <v>78.33158036073381</v>
          </cell>
          <cell r="Z94">
            <v>52.163184645207508</v>
          </cell>
          <cell r="AA94">
            <v>5.7733633015563361</v>
          </cell>
        </row>
        <row r="95">
          <cell r="D95">
            <v>5641.4650962989153</v>
          </cell>
          <cell r="E95">
            <v>21843.190840788109</v>
          </cell>
          <cell r="F95">
            <v>13425.654163972993</v>
          </cell>
          <cell r="G95">
            <v>1449.1851313938066</v>
          </cell>
          <cell r="H95">
            <v>3769.1305705983727</v>
          </cell>
          <cell r="I95">
            <v>3688.7250823350282</v>
          </cell>
          <cell r="J95">
            <v>992.15519423488377</v>
          </cell>
          <cell r="K95">
            <v>2825.9464145522506</v>
          </cell>
          <cell r="L95">
            <v>4009.2277232273918</v>
          </cell>
          <cell r="M95">
            <v>4385.90929587765</v>
          </cell>
          <cell r="N95">
            <v>2003.1920211813872</v>
          </cell>
          <cell r="O95">
            <v>85172.645359232862</v>
          </cell>
          <cell r="P95">
            <v>37807.629450538705</v>
          </cell>
          <cell r="Q95">
            <v>3196.890991351976</v>
          </cell>
          <cell r="R95">
            <v>3333.708668878367</v>
          </cell>
          <cell r="S95">
            <v>15087.562209443991</v>
          </cell>
          <cell r="T95">
            <v>4894.3574035878055</v>
          </cell>
          <cell r="U95">
            <v>4587.3511417115542</v>
          </cell>
          <cell r="V95">
            <v>529169.25273819896</v>
          </cell>
          <cell r="W95">
            <v>43891.384218476705</v>
          </cell>
          <cell r="X95">
            <v>38.557203038081489</v>
          </cell>
          <cell r="Y95">
            <v>4194.1107000621569</v>
          </cell>
          <cell r="Z95">
            <v>6716.1796201656707</v>
          </cell>
          <cell r="AA95">
            <v>1455.8927511577212</v>
          </cell>
        </row>
        <row r="96">
          <cell r="D96">
            <v>13.010732605166131</v>
          </cell>
          <cell r="E96">
            <v>67.119586504246925</v>
          </cell>
          <cell r="F96">
            <v>20.078461855506227</v>
          </cell>
          <cell r="G96">
            <v>23.968033908851641</v>
          </cell>
          <cell r="H96">
            <v>5.2374914012013365</v>
          </cell>
          <cell r="I96">
            <v>8.1207120044249042</v>
          </cell>
          <cell r="J96">
            <v>18.689538865356237</v>
          </cell>
          <cell r="K96">
            <v>13.101936201317486</v>
          </cell>
          <cell r="L96">
            <v>15.555300847574859</v>
          </cell>
          <cell r="M96">
            <v>13.714337881555405</v>
          </cell>
          <cell r="N96">
            <v>13.816462165867724</v>
          </cell>
          <cell r="O96">
            <v>574.93517958353118</v>
          </cell>
          <cell r="P96">
            <v>82.280486691931856</v>
          </cell>
          <cell r="Q96">
            <v>5.6708744767768602</v>
          </cell>
          <cell r="R96">
            <v>23.536652138215086</v>
          </cell>
          <cell r="S96">
            <v>82.586128424250347</v>
          </cell>
          <cell r="T96">
            <v>39.042140818191427</v>
          </cell>
          <cell r="U96">
            <v>9.5887153956299436</v>
          </cell>
          <cell r="V96">
            <v>1700.935452952896</v>
          </cell>
          <cell r="W96">
            <v>0</v>
          </cell>
          <cell r="X96">
            <v>0.10502894029858902</v>
          </cell>
          <cell r="Y96">
            <v>41.852784001974314</v>
          </cell>
          <cell r="Z96">
            <v>3.1613303676518121</v>
          </cell>
          <cell r="AA96">
            <v>10.930296078981053</v>
          </cell>
        </row>
        <row r="97">
          <cell r="D97">
            <v>0</v>
          </cell>
          <cell r="E97">
            <v>2.2942829589057374</v>
          </cell>
          <cell r="F97">
            <v>0.2364290904487461</v>
          </cell>
          <cell r="G97">
            <v>0.10155973983704156</v>
          </cell>
          <cell r="H97">
            <v>2.0414987347111402</v>
          </cell>
          <cell r="I97">
            <v>8.465608547638622</v>
          </cell>
          <cell r="J97">
            <v>10.977066302903733</v>
          </cell>
          <cell r="K97">
            <v>4.0858449740297189</v>
          </cell>
          <cell r="L97">
            <v>0</v>
          </cell>
          <cell r="M97">
            <v>392.07662716907038</v>
          </cell>
          <cell r="N97">
            <v>1.1954990929736053</v>
          </cell>
          <cell r="O97">
            <v>502.70980788126474</v>
          </cell>
          <cell r="P97">
            <v>1.2135339321126777</v>
          </cell>
          <cell r="Q97">
            <v>0</v>
          </cell>
          <cell r="R97">
            <v>0.62554758306156144</v>
          </cell>
          <cell r="S97">
            <v>0</v>
          </cell>
          <cell r="T97">
            <v>2.4632668047642079E-3</v>
          </cell>
          <cell r="U97">
            <v>2.2452941624870508E-3</v>
          </cell>
          <cell r="V97">
            <v>52.038613877372043</v>
          </cell>
          <cell r="W97">
            <v>108.20162635627418</v>
          </cell>
          <cell r="X97">
            <v>5.3994192788485256</v>
          </cell>
          <cell r="Y97">
            <v>0</v>
          </cell>
          <cell r="Z97">
            <v>731.01090817371175</v>
          </cell>
          <cell r="AA97">
            <v>57.867094585807536</v>
          </cell>
        </row>
        <row r="98">
          <cell r="D98">
            <v>3738.5988149919426</v>
          </cell>
          <cell r="E98">
            <v>1397.472673387</v>
          </cell>
          <cell r="F98">
            <v>480.03459249052372</v>
          </cell>
          <cell r="G98">
            <v>81.835872189068326</v>
          </cell>
          <cell r="H98">
            <v>474.81509613621773</v>
          </cell>
          <cell r="I98">
            <v>204.69899713506064</v>
          </cell>
          <cell r="J98">
            <v>131.36872878738831</v>
          </cell>
          <cell r="K98">
            <v>6843.5428872090688</v>
          </cell>
          <cell r="L98">
            <v>158.05876449618955</v>
          </cell>
          <cell r="M98">
            <v>471.47892553712802</v>
          </cell>
          <cell r="N98">
            <v>6.8948845608245861</v>
          </cell>
          <cell r="O98">
            <v>3161.6020033595037</v>
          </cell>
          <cell r="P98">
            <v>3883.7679116708746</v>
          </cell>
          <cell r="Q98">
            <v>129.80064172252301</v>
          </cell>
          <cell r="R98">
            <v>1458.0530750098258</v>
          </cell>
          <cell r="S98">
            <v>6303.9394837079317</v>
          </cell>
          <cell r="T98">
            <v>949.86292362798997</v>
          </cell>
          <cell r="U98">
            <v>2257.3078057090893</v>
          </cell>
          <cell r="V98">
            <v>19849.192002163669</v>
          </cell>
          <cell r="W98">
            <v>1689.3921586594065</v>
          </cell>
          <cell r="X98">
            <v>0.52772997796984999</v>
          </cell>
          <cell r="Y98">
            <v>32120.316149624978</v>
          </cell>
          <cell r="Z98">
            <v>349.07067501944334</v>
          </cell>
          <cell r="AA98">
            <v>7513.2181326274103</v>
          </cell>
        </row>
        <row r="99">
          <cell r="D99">
            <v>742.45362101197622</v>
          </cell>
          <cell r="E99">
            <v>1464.3923425733631</v>
          </cell>
          <cell r="F99">
            <v>386.91368307811314</v>
          </cell>
          <cell r="G99">
            <v>164.23414525551209</v>
          </cell>
          <cell r="H99">
            <v>269.88321819908424</v>
          </cell>
          <cell r="I99">
            <v>642.66630791269006</v>
          </cell>
          <cell r="J99">
            <v>350.52207386441751</v>
          </cell>
          <cell r="K99">
            <v>426.25318047577554</v>
          </cell>
          <cell r="L99">
            <v>379.96075298168279</v>
          </cell>
          <cell r="M99">
            <v>497.36245346976807</v>
          </cell>
          <cell r="N99">
            <v>246.3799711926894</v>
          </cell>
          <cell r="O99">
            <v>2848.430004559546</v>
          </cell>
          <cell r="P99">
            <v>585.23100561872309</v>
          </cell>
          <cell r="Q99">
            <v>409.70460750610738</v>
          </cell>
          <cell r="R99">
            <v>151.0825506625817</v>
          </cell>
          <cell r="S99">
            <v>73.462694991337287</v>
          </cell>
          <cell r="T99">
            <v>9.0660195599759792</v>
          </cell>
          <cell r="U99">
            <v>12.183054387697863</v>
          </cell>
          <cell r="V99">
            <v>8198.3261380708209</v>
          </cell>
          <cell r="W99">
            <v>3022.0495077560295</v>
          </cell>
          <cell r="X99">
            <v>3.097785100229046</v>
          </cell>
          <cell r="Y99">
            <v>205.00784412931984</v>
          </cell>
          <cell r="Z99">
            <v>11345.167197934938</v>
          </cell>
          <cell r="AA99">
            <v>113.29907457744136</v>
          </cell>
        </row>
        <row r="100">
          <cell r="D100">
            <v>164.40998131567812</v>
          </cell>
          <cell r="E100">
            <v>1105.3480946269317</v>
          </cell>
          <cell r="F100">
            <v>197.93406634256573</v>
          </cell>
          <cell r="G100">
            <v>174.94926959846126</v>
          </cell>
          <cell r="H100">
            <v>272.89897711477505</v>
          </cell>
          <cell r="I100">
            <v>444.06461377869005</v>
          </cell>
          <cell r="J100">
            <v>581.76096362901637</v>
          </cell>
          <cell r="K100">
            <v>808.91194646877432</v>
          </cell>
          <cell r="L100">
            <v>74.190198811907962</v>
          </cell>
          <cell r="M100">
            <v>397.88116851834269</v>
          </cell>
          <cell r="N100">
            <v>96.41414545749376</v>
          </cell>
          <cell r="O100">
            <v>1492.8710920015048</v>
          </cell>
          <cell r="P100">
            <v>51.50801756016341</v>
          </cell>
          <cell r="Q100">
            <v>49.226399857336489</v>
          </cell>
          <cell r="R100">
            <v>65.852417398951673</v>
          </cell>
          <cell r="S100">
            <v>56.076649769948339</v>
          </cell>
          <cell r="T100">
            <v>2.7996102375461347</v>
          </cell>
          <cell r="U100">
            <v>1.8468400894020529</v>
          </cell>
          <cell r="V100">
            <v>3619.6593637413575</v>
          </cell>
          <cell r="W100">
            <v>1730.2424274695654</v>
          </cell>
          <cell r="X100">
            <v>0.21500881013396228</v>
          </cell>
          <cell r="Y100">
            <v>7296.8830530380947</v>
          </cell>
          <cell r="Z100">
            <v>421.3762505191811</v>
          </cell>
          <cell r="AA100">
            <v>8586.0744309540805</v>
          </cell>
        </row>
        <row r="102">
          <cell r="D102">
            <v>6173.563024744145</v>
          </cell>
          <cell r="E102">
            <v>12111.32500378312</v>
          </cell>
          <cell r="F102">
            <v>6906.2825222886113</v>
          </cell>
          <cell r="G102">
            <v>1006.4174035127305</v>
          </cell>
          <cell r="H102">
            <v>2135.4724838208917</v>
          </cell>
          <cell r="I102">
            <v>2192.0031050798252</v>
          </cell>
          <cell r="J102">
            <v>610.52180274509112</v>
          </cell>
          <cell r="K102">
            <v>1146.1092205114303</v>
          </cell>
          <cell r="L102">
            <v>3588.7417262997578</v>
          </cell>
          <cell r="M102">
            <v>1553.1548985429372</v>
          </cell>
          <cell r="N102">
            <v>651.4752453556215</v>
          </cell>
          <cell r="O102">
            <v>58746.445797710745</v>
          </cell>
          <cell r="P102">
            <v>32807.133335942141</v>
          </cell>
          <cell r="Q102">
            <v>3343.6075477684535</v>
          </cell>
          <cell r="R102">
            <v>5336.6699903733479</v>
          </cell>
          <cell r="S102">
            <v>9952.0259940302258</v>
          </cell>
          <cell r="T102">
            <v>1362.8399778500395</v>
          </cell>
          <cell r="U102">
            <v>3344.1808937976484</v>
          </cell>
          <cell r="V102">
            <v>322140.46918047493</v>
          </cell>
          <cell r="W102">
            <v>173710.91278666214</v>
          </cell>
          <cell r="X102">
            <v>22.583538047918157</v>
          </cell>
          <cell r="Y102">
            <v>464.77038149143601</v>
          </cell>
          <cell r="Z102">
            <v>4235.2764648631255</v>
          </cell>
          <cell r="AA102">
            <v>1324.8294628719666</v>
          </cell>
        </row>
        <row r="103">
          <cell r="D103">
            <v>9118.6687640593973</v>
          </cell>
          <cell r="E103">
            <v>863.14576623962557</v>
          </cell>
          <cell r="F103">
            <v>602.5699950914584</v>
          </cell>
          <cell r="G103">
            <v>499.94259722826956</v>
          </cell>
          <cell r="H103">
            <v>502.45517494981033</v>
          </cell>
          <cell r="I103">
            <v>562.94819140710456</v>
          </cell>
          <cell r="J103">
            <v>549.24955584837494</v>
          </cell>
          <cell r="K103">
            <v>563.28473680394177</v>
          </cell>
          <cell r="L103">
            <v>546.18408574989951</v>
          </cell>
          <cell r="M103">
            <v>503.03400775644889</v>
          </cell>
          <cell r="N103">
            <v>510.85219915088896</v>
          </cell>
          <cell r="O103">
            <v>554.28533865574798</v>
          </cell>
          <cell r="P103">
            <v>7059.2329851788445</v>
          </cell>
          <cell r="Q103">
            <v>0</v>
          </cell>
          <cell r="R103">
            <v>0.69266716839654496</v>
          </cell>
          <cell r="S103">
            <v>0</v>
          </cell>
          <cell r="T103">
            <v>2.7275687555383234E-3</v>
          </cell>
          <cell r="U103">
            <v>2.4862082307720193E-3</v>
          </cell>
          <cell r="V103">
            <v>77274.959589457678</v>
          </cell>
          <cell r="W103">
            <v>3933.8183050195121</v>
          </cell>
          <cell r="X103">
            <v>0.10132072051338423</v>
          </cell>
          <cell r="Y103">
            <v>25.682817569271645</v>
          </cell>
          <cell r="Z103">
            <v>2.5958202249623144E-3</v>
          </cell>
          <cell r="AA103">
            <v>170.2882299230989</v>
          </cell>
        </row>
        <row r="104">
          <cell r="D104">
            <v>4684.9029345307772</v>
          </cell>
          <cell r="E104">
            <v>7594.3213693675498</v>
          </cell>
          <cell r="F104">
            <v>4431.6432218512045</v>
          </cell>
          <cell r="G104">
            <v>754.83343242725414</v>
          </cell>
          <cell r="H104">
            <v>1535.3148081658935</v>
          </cell>
          <cell r="I104">
            <v>1539.0410630187509</v>
          </cell>
          <cell r="J104">
            <v>614.3897485397747</v>
          </cell>
          <cell r="K104">
            <v>962.00138232876361</v>
          </cell>
          <cell r="L104">
            <v>2345.5601998665556</v>
          </cell>
          <cell r="M104">
            <v>1144.546358213624</v>
          </cell>
          <cell r="N104">
            <v>570.26345115293202</v>
          </cell>
          <cell r="O104">
            <v>38076.273872430756</v>
          </cell>
          <cell r="P104">
            <v>26953.835526775147</v>
          </cell>
          <cell r="Q104">
            <v>2151.1222203176631</v>
          </cell>
          <cell r="R104">
            <v>3510.9698754921164</v>
          </cell>
          <cell r="S104">
            <v>5709.0681597568428</v>
          </cell>
          <cell r="T104">
            <v>678.07513051915146</v>
          </cell>
          <cell r="U104">
            <v>2144.6696767495068</v>
          </cell>
          <cell r="V104">
            <v>214391.02281517076</v>
          </cell>
          <cell r="W104">
            <v>79561.190408862371</v>
          </cell>
          <cell r="X104">
            <v>14.046149064370463</v>
          </cell>
          <cell r="Y104">
            <v>379.26789165331155</v>
          </cell>
          <cell r="Z104">
            <v>3274.5619777178495</v>
          </cell>
          <cell r="AA104">
            <v>1022.6714105107244</v>
          </cell>
        </row>
        <row r="105">
          <cell r="D105">
            <v>-7136.2779657469673</v>
          </cell>
          <cell r="E105">
            <v>-915.01920129635585</v>
          </cell>
          <cell r="F105">
            <v>-127.25286574515722</v>
          </cell>
          <cell r="G105">
            <v>-16.544631097698765</v>
          </cell>
          <cell r="H105">
            <v>-27.621208580567544</v>
          </cell>
          <cell r="I105">
            <v>-24.353618337003144</v>
          </cell>
          <cell r="J105">
            <v>-15.517496332294559</v>
          </cell>
          <cell r="K105">
            <v>-28.576229489821301</v>
          </cell>
          <cell r="L105">
            <v>-42.852824099446565</v>
          </cell>
          <cell r="M105">
            <v>-26.638144691314643</v>
          </cell>
          <cell r="N105">
            <v>-12.444909702420087</v>
          </cell>
          <cell r="O105">
            <v>-1622.8416748666364</v>
          </cell>
          <cell r="P105">
            <v>-453.59901618108267</v>
          </cell>
          <cell r="Q105">
            <v>-237.22976318734408</v>
          </cell>
          <cell r="R105">
            <v>-698.60152196924651</v>
          </cell>
          <cell r="S105">
            <v>-123.52633015324948</v>
          </cell>
          <cell r="T105">
            <v>-14.965661391648872</v>
          </cell>
          <cell r="U105">
            <v>-72.628828371154484</v>
          </cell>
          <cell r="V105">
            <v>-10011.177630981894</v>
          </cell>
          <cell r="W105">
            <v>-3441.1589866456693</v>
          </cell>
          <cell r="X105">
            <v>-0.29649012332059893</v>
          </cell>
          <cell r="Y105">
            <v>-57.249975779285315</v>
          </cell>
          <cell r="Z105">
            <v>-45.486313492067183</v>
          </cell>
          <cell r="AA105">
            <v>-157.20879956116966</v>
          </cell>
        </row>
        <row r="106">
          <cell r="D106">
            <v>1433.8659580367928</v>
          </cell>
          <cell r="E106">
            <v>2482.6004850297609</v>
          </cell>
          <cell r="F106">
            <v>1116.1313058951293</v>
          </cell>
          <cell r="G106">
            <v>187.695024827026</v>
          </cell>
          <cell r="H106">
            <v>476.33342025158339</v>
          </cell>
          <cell r="I106">
            <v>478.0832982185766</v>
          </cell>
          <cell r="J106">
            <v>152.79702310810174</v>
          </cell>
          <cell r="K106">
            <v>513.11389081417974</v>
          </cell>
          <cell r="L106">
            <v>590.75678933212896</v>
          </cell>
          <cell r="M106">
            <v>395.82660964235555</v>
          </cell>
          <cell r="N106">
            <v>175.16415282364721</v>
          </cell>
          <cell r="O106">
            <v>8356.7494382749101</v>
          </cell>
          <cell r="P106">
            <v>2911.3842613653155</v>
          </cell>
          <cell r="Q106">
            <v>462.22415945202783</v>
          </cell>
          <cell r="R106">
            <v>858.96465137249993</v>
          </cell>
          <cell r="S106">
            <v>1122.5538792640496</v>
          </cell>
          <cell r="T106">
            <v>164.12895701221746</v>
          </cell>
          <cell r="U106">
            <v>277.19439291890313</v>
          </cell>
          <cell r="V106">
            <v>47907.699431649729</v>
          </cell>
          <cell r="W106">
            <v>7807.0527314269339</v>
          </cell>
          <cell r="X106">
            <v>2.4013974108034919</v>
          </cell>
          <cell r="Y106">
            <v>465.06434994569963</v>
          </cell>
          <cell r="Z106">
            <v>2202.0551218209162</v>
          </cell>
          <cell r="AA106">
            <v>353.29880710716606</v>
          </cell>
        </row>
        <row r="109">
          <cell r="D109">
            <v>6861.8562184778057</v>
          </cell>
          <cell r="E109">
            <v>4437.8846211163773</v>
          </cell>
          <cell r="F109">
            <v>3380.4325771005351</v>
          </cell>
          <cell r="G109">
            <v>306.96289748995906</v>
          </cell>
          <cell r="H109">
            <v>887.6967101400752</v>
          </cell>
          <cell r="I109">
            <v>779.07913182794834</v>
          </cell>
          <cell r="J109">
            <v>202.63660983631297</v>
          </cell>
          <cell r="K109">
            <v>815.63472346618209</v>
          </cell>
          <cell r="L109">
            <v>815.41390449999994</v>
          </cell>
          <cell r="M109">
            <v>880.3843894064496</v>
          </cell>
          <cell r="N109">
            <v>405.84451787973126</v>
          </cell>
          <cell r="O109">
            <v>12340.401293368819</v>
          </cell>
          <cell r="P109">
            <v>3905.7001208573961</v>
          </cell>
          <cell r="Q109">
            <v>492.41214031813041</v>
          </cell>
          <cell r="R109">
            <v>1432.4752645374365</v>
          </cell>
          <cell r="S109">
            <v>4004.3929290000001</v>
          </cell>
          <cell r="T109">
            <v>911.10751465769351</v>
          </cell>
          <cell r="U109">
            <v>1654.5966859018467</v>
          </cell>
          <cell r="V109">
            <v>124415.2944627</v>
          </cell>
          <cell r="W109">
            <v>45133.755323720339</v>
          </cell>
          <cell r="X109">
            <v>3.6148093410431339</v>
          </cell>
          <cell r="Y109">
            <v>430.85508099855298</v>
          </cell>
          <cell r="Z109">
            <v>1942.2348213692785</v>
          </cell>
          <cell r="AA109">
            <v>991.06824595007686</v>
          </cell>
        </row>
        <row r="112">
          <cell r="D112">
            <v>738.20563414082119</v>
          </cell>
          <cell r="E112">
            <v>548.59940203693293</v>
          </cell>
          <cell r="F112">
            <v>226.74843699688509</v>
          </cell>
          <cell r="G112">
            <v>42.306613975436719</v>
          </cell>
          <cell r="H112">
            <v>81.210759728770526</v>
          </cell>
          <cell r="I112">
            <v>82.753409472555489</v>
          </cell>
          <cell r="J112">
            <v>24.446341845362436</v>
          </cell>
          <cell r="K112">
            <v>31.740118434446408</v>
          </cell>
          <cell r="L112">
            <v>150.77842348999999</v>
          </cell>
          <cell r="M112">
            <v>51.278290601001778</v>
          </cell>
          <cell r="N112">
            <v>27.57947018720094</v>
          </cell>
          <cell r="O112">
            <v>1872.0372123541788</v>
          </cell>
          <cell r="P112">
            <v>1662.9295492337753</v>
          </cell>
          <cell r="Q112">
            <v>96.051649458729997</v>
          </cell>
          <cell r="R112">
            <v>187.82315690614433</v>
          </cell>
          <cell r="S112">
            <v>384.18701069999997</v>
          </cell>
          <cell r="T112">
            <v>43.095738012491545</v>
          </cell>
          <cell r="U112">
            <v>69.700555790118344</v>
          </cell>
          <cell r="V112">
            <v>12160.511179234567</v>
          </cell>
          <cell r="W112">
            <v>5520.2314183933968</v>
          </cell>
          <cell r="X112">
            <v>0.81888719828434442</v>
          </cell>
          <cell r="Y112">
            <v>17.386834374181714</v>
          </cell>
          <cell r="Z112">
            <v>91.512567190676336</v>
          </cell>
          <cell r="AA112">
            <v>40.461266522342456</v>
          </cell>
        </row>
      </sheetData>
      <sheetData sheetId="4">
        <row r="6">
          <cell r="AO6">
            <v>11150.711269352829</v>
          </cell>
          <cell r="AV6">
            <v>2015.256322939608</v>
          </cell>
          <cell r="AW6">
            <v>0</v>
          </cell>
          <cell r="AX6">
            <v>113.87076845096556</v>
          </cell>
          <cell r="AY6">
            <v>-3225.9787861466284</v>
          </cell>
          <cell r="CK6">
            <v>34359.838066595228</v>
          </cell>
          <cell r="CL6">
            <v>0</v>
          </cell>
          <cell r="CM6">
            <v>1751.9596948436363</v>
          </cell>
          <cell r="CN6">
            <v>12931.756230837247</v>
          </cell>
          <cell r="CO6">
            <v>1.103709297</v>
          </cell>
        </row>
        <row r="7">
          <cell r="AO7">
            <v>30997.168496660099</v>
          </cell>
          <cell r="AV7">
            <v>12560.151692875534</v>
          </cell>
          <cell r="AW7">
            <v>0</v>
          </cell>
          <cell r="AX7">
            <v>15326.709356737836</v>
          </cell>
          <cell r="AY7">
            <v>-726.3879919292674</v>
          </cell>
          <cell r="CK7">
            <v>165765.94635135867</v>
          </cell>
          <cell r="CL7">
            <v>0</v>
          </cell>
          <cell r="CM7">
            <v>0</v>
          </cell>
          <cell r="CN7">
            <v>39450.4254493548</v>
          </cell>
          <cell r="CO7">
            <v>1.0875946519999999</v>
          </cell>
        </row>
        <row r="8">
          <cell r="AO8">
            <v>55278.048717733771</v>
          </cell>
          <cell r="AV8">
            <v>13239.182953164147</v>
          </cell>
          <cell r="AW8">
            <v>0</v>
          </cell>
          <cell r="AX8">
            <v>427.5010399122628</v>
          </cell>
          <cell r="AY8">
            <v>0</v>
          </cell>
          <cell r="CK8">
            <v>72969.673587478843</v>
          </cell>
          <cell r="CL8">
            <v>97.817725382159992</v>
          </cell>
          <cell r="CM8">
            <v>26615.94390893717</v>
          </cell>
          <cell r="CN8">
            <v>52339.789307351333</v>
          </cell>
          <cell r="CO8">
            <v>1.057812821</v>
          </cell>
        </row>
        <row r="9">
          <cell r="AO9">
            <v>2597.2306970717059</v>
          </cell>
          <cell r="AV9">
            <v>354.9492302376122</v>
          </cell>
          <cell r="AW9">
            <v>0</v>
          </cell>
          <cell r="AX9">
            <v>6.399832526634758</v>
          </cell>
          <cell r="AY9">
            <v>0</v>
          </cell>
          <cell r="CK9">
            <v>2067.1826576020594</v>
          </cell>
          <cell r="CL9">
            <v>0</v>
          </cell>
          <cell r="CM9">
            <v>0</v>
          </cell>
          <cell r="CN9">
            <v>2971.5868645908117</v>
          </cell>
          <cell r="CO9">
            <v>1</v>
          </cell>
        </row>
        <row r="10">
          <cell r="AO10">
            <v>3989.3508039369817</v>
          </cell>
          <cell r="AV10">
            <v>266.02642179192645</v>
          </cell>
          <cell r="AW10">
            <v>0</v>
          </cell>
          <cell r="AX10">
            <v>12.806185585697673</v>
          </cell>
          <cell r="AY10">
            <v>0</v>
          </cell>
          <cell r="CK10">
            <v>1960.5931006554454</v>
          </cell>
          <cell r="CL10">
            <v>0</v>
          </cell>
          <cell r="CM10">
            <v>6.9925965467614422</v>
          </cell>
          <cell r="CN10">
            <v>2499.8782860321417</v>
          </cell>
          <cell r="CO10">
            <v>1.129512673</v>
          </cell>
        </row>
        <row r="11">
          <cell r="AO11">
            <v>8962.9425591185391</v>
          </cell>
          <cell r="AV11">
            <v>914.76157501812133</v>
          </cell>
          <cell r="AW11">
            <v>0</v>
          </cell>
          <cell r="AX11">
            <v>16.814849041865948</v>
          </cell>
          <cell r="AY11">
            <v>0</v>
          </cell>
          <cell r="CK11">
            <v>4294.5803395972162</v>
          </cell>
          <cell r="CL11">
            <v>0</v>
          </cell>
          <cell r="CM11">
            <v>0</v>
          </cell>
          <cell r="CN11">
            <v>7185.7552369769319</v>
          </cell>
          <cell r="CO11">
            <v>1.1049879250000001</v>
          </cell>
        </row>
        <row r="12">
          <cell r="AO12">
            <v>5117.6984936956933</v>
          </cell>
          <cell r="AV12">
            <v>15.417847025924489</v>
          </cell>
          <cell r="AW12">
            <v>0</v>
          </cell>
          <cell r="AX12">
            <v>48.540345009780239</v>
          </cell>
          <cell r="AY12">
            <v>0</v>
          </cell>
          <cell r="CK12">
            <v>125.91239060633556</v>
          </cell>
          <cell r="CL12">
            <v>0</v>
          </cell>
          <cell r="CM12">
            <v>0</v>
          </cell>
          <cell r="CN12">
            <v>3393.3368192427879</v>
          </cell>
          <cell r="CO12">
            <v>1</v>
          </cell>
        </row>
        <row r="13">
          <cell r="AO13">
            <v>22427.454267714365</v>
          </cell>
          <cell r="AV13">
            <v>78.895543000649369</v>
          </cell>
          <cell r="AW13">
            <v>0</v>
          </cell>
          <cell r="AX13">
            <v>63.108392325582415</v>
          </cell>
          <cell r="AY13">
            <v>0</v>
          </cell>
          <cell r="CK13">
            <v>25.482773836630141</v>
          </cell>
          <cell r="CL13">
            <v>0</v>
          </cell>
          <cell r="CM13">
            <v>0</v>
          </cell>
          <cell r="CN13">
            <v>23239.671349077424</v>
          </cell>
          <cell r="CO13">
            <v>1</v>
          </cell>
        </row>
        <row r="14">
          <cell r="AO14">
            <v>11733.976456062672</v>
          </cell>
          <cell r="AV14">
            <v>946.05956199979596</v>
          </cell>
          <cell r="AW14">
            <v>0</v>
          </cell>
          <cell r="AX14">
            <v>70.596826265407358</v>
          </cell>
          <cell r="AY14">
            <v>0</v>
          </cell>
          <cell r="CK14">
            <v>6218.3704139687998</v>
          </cell>
          <cell r="CL14">
            <v>0</v>
          </cell>
          <cell r="CM14">
            <v>0</v>
          </cell>
          <cell r="CN14">
            <v>8513.0216059223694</v>
          </cell>
          <cell r="CO14">
            <v>1</v>
          </cell>
        </row>
        <row r="15">
          <cell r="AO15">
            <v>13151.463965412748</v>
          </cell>
          <cell r="AV15">
            <v>4.6137954389025868</v>
          </cell>
          <cell r="AW15">
            <v>0</v>
          </cell>
          <cell r="AX15">
            <v>2.8668051476392975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16620.784396478812</v>
          </cell>
          <cell r="CO15">
            <v>1.1348852920000001</v>
          </cell>
        </row>
        <row r="16">
          <cell r="AO16">
            <v>11024.498163053882</v>
          </cell>
          <cell r="AV16">
            <v>-2.3932608491252806E-4</v>
          </cell>
          <cell r="AW16">
            <v>0</v>
          </cell>
          <cell r="AX16">
            <v>11.141571907728025</v>
          </cell>
          <cell r="AY16">
            <v>0</v>
          </cell>
          <cell r="CK16">
            <v>160.62114352239769</v>
          </cell>
          <cell r="CL16">
            <v>0</v>
          </cell>
          <cell r="CM16">
            <v>0</v>
          </cell>
          <cell r="CN16">
            <v>9271.2023956383964</v>
          </cell>
          <cell r="CO16">
            <v>1.1162262350000001</v>
          </cell>
        </row>
        <row r="17">
          <cell r="AO17">
            <v>247467.49622162947</v>
          </cell>
          <cell r="AV17">
            <v>35639.798584188131</v>
          </cell>
          <cell r="AW17">
            <v>0</v>
          </cell>
          <cell r="AX17">
            <v>2630.8668192689638</v>
          </cell>
          <cell r="AY17">
            <v>-46.485236855616719</v>
          </cell>
          <cell r="CK17">
            <v>209871.23133877496</v>
          </cell>
          <cell r="CL17">
            <v>36627.517890147523</v>
          </cell>
          <cell r="CM17">
            <v>82737.185639134972</v>
          </cell>
          <cell r="CN17">
            <v>235669.87757428861</v>
          </cell>
          <cell r="CO17">
            <v>1.0892825859999999</v>
          </cell>
        </row>
        <row r="18">
          <cell r="AO18">
            <v>0</v>
          </cell>
          <cell r="AV18">
            <v>20580.800001188276</v>
          </cell>
          <cell r="AW18">
            <v>0</v>
          </cell>
          <cell r="AX18">
            <v>838.05708184585205</v>
          </cell>
          <cell r="AY18">
            <v>-72.771687230599653</v>
          </cell>
          <cell r="CK18">
            <v>84335.806202460473</v>
          </cell>
          <cell r="CL18">
            <v>0</v>
          </cell>
          <cell r="CM18">
            <v>117505.25704087334</v>
          </cell>
          <cell r="CN18">
            <v>0</v>
          </cell>
          <cell r="CO18">
            <v>1</v>
          </cell>
        </row>
        <row r="19">
          <cell r="AO19">
            <v>1407.1062195714233</v>
          </cell>
          <cell r="AV19">
            <v>364.91482551144912</v>
          </cell>
          <cell r="AW19">
            <v>0</v>
          </cell>
          <cell r="AX19">
            <v>0</v>
          </cell>
          <cell r="AY19">
            <v>-1979.2528974606748</v>
          </cell>
          <cell r="CK19">
            <v>5236.4821600126434</v>
          </cell>
          <cell r="CL19">
            <v>271.2967631872213</v>
          </cell>
          <cell r="CM19">
            <v>0</v>
          </cell>
          <cell r="CN19">
            <v>1219.1073578064832</v>
          </cell>
          <cell r="CO19">
            <v>1.126387137</v>
          </cell>
        </row>
        <row r="20">
          <cell r="AO20">
            <v>0</v>
          </cell>
          <cell r="AV20">
            <v>817.52931460119339</v>
          </cell>
          <cell r="AW20">
            <v>0</v>
          </cell>
          <cell r="AX20">
            <v>72.026512162344375</v>
          </cell>
          <cell r="AY20">
            <v>-3993.4686311753253</v>
          </cell>
          <cell r="CK20">
            <v>10727.749728848228</v>
          </cell>
          <cell r="CL20">
            <v>1702.2133080900001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12648.605483649248</v>
          </cell>
          <cell r="AV21">
            <v>285.20142819181621</v>
          </cell>
          <cell r="AW21">
            <v>0</v>
          </cell>
          <cell r="AX21">
            <v>0</v>
          </cell>
          <cell r="AY21">
            <v>0</v>
          </cell>
          <cell r="CK21">
            <v>842.01923750620153</v>
          </cell>
          <cell r="CL21">
            <v>4.46706702</v>
          </cell>
          <cell r="CM21">
            <v>0</v>
          </cell>
          <cell r="CN21">
            <v>3623.5928961441673</v>
          </cell>
          <cell r="CO21">
            <v>1.1152128729999999</v>
          </cell>
        </row>
        <row r="22">
          <cell r="AO22">
            <v>6940.4174050805923</v>
          </cell>
          <cell r="AV22">
            <v>15.044342920776179</v>
          </cell>
          <cell r="AW22">
            <v>0</v>
          </cell>
          <cell r="AX22">
            <v>0</v>
          </cell>
          <cell r="AY22">
            <v>-136.72284494862475</v>
          </cell>
          <cell r="CK22">
            <v>406.52798828500681</v>
          </cell>
          <cell r="CL22">
            <v>0</v>
          </cell>
          <cell r="CM22">
            <v>0</v>
          </cell>
          <cell r="CN22">
            <v>5397.4815500611357</v>
          </cell>
          <cell r="CO22">
            <v>1.064835926</v>
          </cell>
        </row>
        <row r="23">
          <cell r="AO23">
            <v>8671.9890207247754</v>
          </cell>
          <cell r="AV23">
            <v>189.81274034243202</v>
          </cell>
          <cell r="AW23">
            <v>0</v>
          </cell>
          <cell r="AX23">
            <v>426.26900663346328</v>
          </cell>
          <cell r="AY23">
            <v>-75.316528660930715</v>
          </cell>
          <cell r="CK23">
            <v>8812.1417151527676</v>
          </cell>
          <cell r="CL23">
            <v>0</v>
          </cell>
          <cell r="CM23">
            <v>0</v>
          </cell>
          <cell r="CN23">
            <v>8631.8932745463699</v>
          </cell>
          <cell r="CO23">
            <v>1.086896723</v>
          </cell>
        </row>
        <row r="24">
          <cell r="AO24">
            <v>92841.437701074101</v>
          </cell>
          <cell r="AV24">
            <v>42557.181013028225</v>
          </cell>
          <cell r="AW24">
            <v>0</v>
          </cell>
          <cell r="AX24">
            <v>30757.692980410382</v>
          </cell>
          <cell r="AY24">
            <v>-1591.8108560418452</v>
          </cell>
          <cell r="CK24">
            <v>547676.40421611536</v>
          </cell>
          <cell r="CL24">
            <v>104866.19409065756</v>
          </cell>
          <cell r="CM24">
            <v>69287.416947379184</v>
          </cell>
          <cell r="CN24">
            <v>118082.09857999888</v>
          </cell>
          <cell r="CO24">
            <v>1.0773165730000001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11792.926844761419</v>
          </cell>
          <cell r="CL25">
            <v>377513.67286133964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1868.4590053376512</v>
          </cell>
          <cell r="AV26">
            <v>33.71798817159997</v>
          </cell>
          <cell r="AW26">
            <v>3.9548293480000001</v>
          </cell>
          <cell r="AX26">
            <v>0.74718818184677116</v>
          </cell>
          <cell r="AY26">
            <v>0</v>
          </cell>
          <cell r="CK26">
            <v>79.47332615326647</v>
          </cell>
          <cell r="CL26">
            <v>0</v>
          </cell>
          <cell r="CM26">
            <v>0</v>
          </cell>
          <cell r="CN26">
            <v>13.133652443999999</v>
          </cell>
          <cell r="CO26">
            <v>-45.523832198568371</v>
          </cell>
        </row>
        <row r="27">
          <cell r="AO27">
            <v>63739.766823080266</v>
          </cell>
          <cell r="AV27">
            <v>10370.70227124723</v>
          </cell>
          <cell r="AW27">
            <v>23142.846570000002</v>
          </cell>
          <cell r="AX27">
            <v>0</v>
          </cell>
          <cell r="AY27">
            <v>0</v>
          </cell>
          <cell r="CK27">
            <v>48155.98751734024</v>
          </cell>
          <cell r="CL27">
            <v>0</v>
          </cell>
          <cell r="CM27">
            <v>0</v>
          </cell>
          <cell r="CN27">
            <v>16129.693134079816</v>
          </cell>
          <cell r="CO27">
            <v>-285.53372454209824</v>
          </cell>
        </row>
        <row r="28">
          <cell r="AO28">
            <v>602.79350473196939</v>
          </cell>
          <cell r="AV28">
            <v>3455.2404668360778</v>
          </cell>
          <cell r="AW28">
            <v>1367.496611</v>
          </cell>
          <cell r="AX28">
            <v>2266.4891806899104</v>
          </cell>
          <cell r="AY28">
            <v>-1694.2077591577013</v>
          </cell>
          <cell r="CK28">
            <v>19246.486381859166</v>
          </cell>
          <cell r="CL28">
            <v>0</v>
          </cell>
          <cell r="CM28">
            <v>0</v>
          </cell>
          <cell r="CN28">
            <v>3405.120783498</v>
          </cell>
          <cell r="CO28">
            <v>0</v>
          </cell>
        </row>
        <row r="29">
          <cell r="AO29">
            <v>8904.3506165164326</v>
          </cell>
          <cell r="AV29">
            <v>1826.0168676311721</v>
          </cell>
          <cell r="AW29">
            <v>183.16476</v>
          </cell>
          <cell r="AX29">
            <v>23.306191852052507</v>
          </cell>
          <cell r="AY29">
            <v>0</v>
          </cell>
          <cell r="CK29">
            <v>10437.488479847078</v>
          </cell>
          <cell r="CL29">
            <v>6.0742905257498236</v>
          </cell>
          <cell r="CM29">
            <v>0</v>
          </cell>
          <cell r="CN29">
            <v>477.72103857019385</v>
          </cell>
          <cell r="CO29">
            <v>-2.7116001250930446</v>
          </cell>
        </row>
        <row r="44">
          <cell r="D44">
            <v>69.152525634065029</v>
          </cell>
          <cell r="E44">
            <v>118.25105555848678</v>
          </cell>
          <cell r="F44">
            <v>225.38859807229298</v>
          </cell>
          <cell r="G44">
            <v>25.147975433985629</v>
          </cell>
          <cell r="H44">
            <v>57.900037883425014</v>
          </cell>
          <cell r="I44">
            <v>60.242039574984091</v>
          </cell>
          <cell r="J44">
            <v>62.916431521297532</v>
          </cell>
          <cell r="K44">
            <v>40.136103611976296</v>
          </cell>
          <cell r="L44">
            <v>66.651154086836371</v>
          </cell>
          <cell r="M44">
            <v>45.238164258366432</v>
          </cell>
          <cell r="N44">
            <v>17.232459253925878</v>
          </cell>
          <cell r="O44">
            <v>897.24851577578067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4.049538239957597</v>
          </cell>
          <cell r="Y44">
            <v>181.62933947248564</v>
          </cell>
          <cell r="Z44">
            <v>0</v>
          </cell>
          <cell r="AA44">
            <v>119.00629648910449</v>
          </cell>
        </row>
        <row r="45">
          <cell r="D45">
            <v>1572.8132152294727</v>
          </cell>
          <cell r="E45">
            <v>8292.8593172242672</v>
          </cell>
          <cell r="F45">
            <v>2706.6627910317884</v>
          </cell>
          <cell r="G45">
            <v>492.28886183037901</v>
          </cell>
          <cell r="H45">
            <v>1115.0503686830516</v>
          </cell>
          <cell r="I45">
            <v>1182.7498559027119</v>
          </cell>
          <cell r="J45">
            <v>1261.7232395921287</v>
          </cell>
          <cell r="K45">
            <v>804.01233295256918</v>
          </cell>
          <cell r="L45">
            <v>1309.6275680558535</v>
          </cell>
          <cell r="M45">
            <v>891.96245093676043</v>
          </cell>
          <cell r="N45">
            <v>345.92428006624129</v>
          </cell>
          <cell r="O45">
            <v>17702.556219954713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54.33425252113193</v>
          </cell>
          <cell r="Y45">
            <v>2324.2073758949828</v>
          </cell>
          <cell r="Z45">
            <v>0</v>
          </cell>
          <cell r="AA45">
            <v>1486.8676138380561</v>
          </cell>
        </row>
        <row r="46">
          <cell r="D46">
            <v>263.08698157177719</v>
          </cell>
          <cell r="E46">
            <v>454.88489613054145</v>
          </cell>
          <cell r="F46">
            <v>308.36049259891718</v>
          </cell>
          <cell r="G46">
            <v>98.301116514183391</v>
          </cell>
          <cell r="H46">
            <v>167.70765530084751</v>
          </cell>
          <cell r="I46">
            <v>246.54769120570529</v>
          </cell>
          <cell r="J46">
            <v>341.88840884674522</v>
          </cell>
          <cell r="K46">
            <v>215.30891663655387</v>
          </cell>
          <cell r="L46">
            <v>276.11215870946626</v>
          </cell>
          <cell r="M46">
            <v>197.2221394197926</v>
          </cell>
          <cell r="N46">
            <v>94.742514311879958</v>
          </cell>
          <cell r="O46">
            <v>3948.2762499449987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75.731639159202629</v>
          </cell>
          <cell r="Y46">
            <v>2185.6873140785983</v>
          </cell>
          <cell r="Z46">
            <v>0</v>
          </cell>
          <cell r="AA46">
            <v>1045.6751995529632</v>
          </cell>
        </row>
        <row r="47">
          <cell r="D47">
            <v>35.842060496972138</v>
          </cell>
          <cell r="E47">
            <v>180.14169607244474</v>
          </cell>
          <cell r="F47">
            <v>435.25378352810907</v>
          </cell>
          <cell r="G47">
            <v>44.127602115849854</v>
          </cell>
          <cell r="H47">
            <v>72.538623955601025</v>
          </cell>
          <cell r="I47">
            <v>111.19423222985758</v>
          </cell>
          <cell r="J47">
            <v>157.96908375084382</v>
          </cell>
          <cell r="K47">
            <v>99.389156163614302</v>
          </cell>
          <cell r="L47">
            <v>124.67712971017826</v>
          </cell>
          <cell r="M47">
            <v>89.488584609655263</v>
          </cell>
          <cell r="N47">
            <v>43.812756663857215</v>
          </cell>
          <cell r="O47">
            <v>1793.0480372239588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0.73292948849180062</v>
          </cell>
          <cell r="Y47">
            <v>20.62950943875876</v>
          </cell>
          <cell r="Z47">
            <v>0</v>
          </cell>
          <cell r="AA47">
            <v>9.6099456087469406</v>
          </cell>
        </row>
        <row r="48">
          <cell r="D48">
            <v>21224.073794723801</v>
          </cell>
          <cell r="E48">
            <v>67825.542914033154</v>
          </cell>
          <cell r="F48">
            <v>23053.291576968219</v>
          </cell>
          <cell r="G48">
            <v>478.60570644793813</v>
          </cell>
          <cell r="H48">
            <v>7768.1836259967604</v>
          </cell>
          <cell r="I48">
            <v>3682.4857362496141</v>
          </cell>
          <cell r="J48">
            <v>1220.9448078817327</v>
          </cell>
          <cell r="K48">
            <v>2964.6639522959704</v>
          </cell>
          <cell r="L48">
            <v>2247.4409819265229</v>
          </cell>
          <cell r="M48">
            <v>2197.8180235323771</v>
          </cell>
          <cell r="N48">
            <v>1553.0006925948899</v>
          </cell>
          <cell r="O48">
            <v>149518.06905740895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52.885301058885752</v>
          </cell>
          <cell r="Y48">
            <v>13193.339308046976</v>
          </cell>
          <cell r="Z48">
            <v>0</v>
          </cell>
          <cell r="AA48">
            <v>11.388056003285122</v>
          </cell>
        </row>
        <row r="77">
          <cell r="D77">
            <v>14836.615369157602</v>
          </cell>
          <cell r="E77">
            <v>36841.6577106892</v>
          </cell>
          <cell r="F77">
            <v>1.5137279546852616</v>
          </cell>
          <cell r="G77">
            <v>0.70491089654447736</v>
          </cell>
          <cell r="H77">
            <v>0.32335404640619486</v>
          </cell>
          <cell r="I77">
            <v>267.51893888621504</v>
          </cell>
          <cell r="J77">
            <v>0.13105093299336179</v>
          </cell>
          <cell r="K77">
            <v>65.290263299583017</v>
          </cell>
          <cell r="L77">
            <v>0</v>
          </cell>
          <cell r="M77">
            <v>15.711663524176213</v>
          </cell>
          <cell r="N77">
            <v>7.5208990666329099</v>
          </cell>
          <cell r="O77">
            <v>3283.9555558415077</v>
          </cell>
          <cell r="P77">
            <v>2172.1537425558136</v>
          </cell>
          <cell r="Q77">
            <v>0</v>
          </cell>
          <cell r="R77">
            <v>4.0931562836241113</v>
          </cell>
          <cell r="S77">
            <v>0</v>
          </cell>
          <cell r="T77">
            <v>25.551802194308976</v>
          </cell>
          <cell r="U77">
            <v>1.5731893896901959E-2</v>
          </cell>
          <cell r="V77">
            <v>2735.5644882207221</v>
          </cell>
          <cell r="W77">
            <v>571.91753902843516</v>
          </cell>
          <cell r="X77">
            <v>0.55842631441703716</v>
          </cell>
          <cell r="Y77">
            <v>40.539644634956574</v>
          </cell>
          <cell r="Z77">
            <v>278.45625805317997</v>
          </cell>
          <cell r="AA77">
            <v>273.43205568272833</v>
          </cell>
        </row>
        <row r="78">
          <cell r="D78">
            <v>6098.3685138825949</v>
          </cell>
          <cell r="E78">
            <v>30841.240943859822</v>
          </cell>
          <cell r="F78">
            <v>69.835933188450667</v>
          </cell>
          <cell r="G78">
            <v>6.0781099077178196</v>
          </cell>
          <cell r="H78">
            <v>7.8911909972766736</v>
          </cell>
          <cell r="I78">
            <v>221.99302171373299</v>
          </cell>
          <cell r="J78">
            <v>13.140196548772842</v>
          </cell>
          <cell r="K78">
            <v>479.86275944818863</v>
          </cell>
          <cell r="L78">
            <v>60.735677375469642</v>
          </cell>
          <cell r="M78">
            <v>56.882958833142425</v>
          </cell>
          <cell r="N78">
            <v>29.753873058070649</v>
          </cell>
          <cell r="O78">
            <v>3047.0523424088783</v>
          </cell>
          <cell r="P78">
            <v>161.13948339553608</v>
          </cell>
          <cell r="Q78">
            <v>6.4910249697410283</v>
          </cell>
          <cell r="R78">
            <v>24.389211816571436</v>
          </cell>
          <cell r="S78">
            <v>68.449650558968301</v>
          </cell>
          <cell r="T78">
            <v>66.59325987468624</v>
          </cell>
          <cell r="U78">
            <v>228.02954053643487</v>
          </cell>
          <cell r="V78">
            <v>29401.021395603904</v>
          </cell>
          <cell r="W78">
            <v>3270.4813844263508</v>
          </cell>
          <cell r="X78">
            <v>0.51810330745103195</v>
          </cell>
          <cell r="Y78">
            <v>143.88527000530905</v>
          </cell>
          <cell r="Z78">
            <v>29.659807549741423</v>
          </cell>
          <cell r="AA78">
            <v>121.18544079782377</v>
          </cell>
        </row>
        <row r="79">
          <cell r="D79">
            <v>172.8443528248194</v>
          </cell>
          <cell r="E79">
            <v>264.02139637439961</v>
          </cell>
          <cell r="F79">
            <v>27774.094409638543</v>
          </cell>
          <cell r="G79">
            <v>13.940039668796972</v>
          </cell>
          <cell r="H79">
            <v>75.768735230086747</v>
          </cell>
          <cell r="I79">
            <v>22.197878982372739</v>
          </cell>
          <cell r="J79">
            <v>6.5338112484673596</v>
          </cell>
          <cell r="K79">
            <v>20.893149111037353</v>
          </cell>
          <cell r="L79">
            <v>10.982671222653977</v>
          </cell>
          <cell r="M79">
            <v>26.800296672941787</v>
          </cell>
          <cell r="N79">
            <v>19.192043399339912</v>
          </cell>
          <cell r="O79">
            <v>809.5429422970692</v>
          </cell>
          <cell r="P79">
            <v>94.653717910316729</v>
          </cell>
          <cell r="Q79">
            <v>5.3249690371179561</v>
          </cell>
          <cell r="R79">
            <v>54.884433344288809</v>
          </cell>
          <cell r="S79">
            <v>529.69114073008996</v>
          </cell>
          <cell r="T79">
            <v>58.005351281531567</v>
          </cell>
          <cell r="U79">
            <v>79.722314456179006</v>
          </cell>
          <cell r="V79">
            <v>8258.4211246569685</v>
          </cell>
          <cell r="W79">
            <v>293.54786467757253</v>
          </cell>
          <cell r="X79">
            <v>0.13763692771043348</v>
          </cell>
          <cell r="Y79">
            <v>63.784071498042962</v>
          </cell>
          <cell r="Z79">
            <v>70.615785317991651</v>
          </cell>
          <cell r="AA79">
            <v>7.2059648291485887</v>
          </cell>
        </row>
        <row r="80">
          <cell r="D80">
            <v>307.53173189010118</v>
          </cell>
          <cell r="E80">
            <v>930.04299072965443</v>
          </cell>
          <cell r="F80">
            <v>793.63930816782079</v>
          </cell>
          <cell r="G80">
            <v>361.46345251541845</v>
          </cell>
          <cell r="H80">
            <v>77.696194094777738</v>
          </cell>
          <cell r="I80">
            <v>50.242534519342172</v>
          </cell>
          <cell r="J80">
            <v>6.4405685103406505</v>
          </cell>
          <cell r="K80">
            <v>38.070924922458808</v>
          </cell>
          <cell r="L80">
            <v>100.89169650909321</v>
          </cell>
          <cell r="M80">
            <v>15.648660878350556</v>
          </cell>
          <cell r="N80">
            <v>6.0562021842963691</v>
          </cell>
          <cell r="O80">
            <v>1716.965557774</v>
          </cell>
          <cell r="P80">
            <v>655.12898709926287</v>
          </cell>
          <cell r="Q80">
            <v>3.2411403908480567</v>
          </cell>
          <cell r="R80">
            <v>2.1424295425933044</v>
          </cell>
          <cell r="S80">
            <v>26.092168723654869</v>
          </cell>
          <cell r="T80">
            <v>10.494584398365062</v>
          </cell>
          <cell r="U80">
            <v>4.790045731875721</v>
          </cell>
          <cell r="V80">
            <v>639.71986571668867</v>
          </cell>
          <cell r="W80">
            <v>324.23493480578463</v>
          </cell>
          <cell r="X80">
            <v>0.29196459334025204</v>
          </cell>
          <cell r="Y80">
            <v>0.84030129612407101</v>
          </cell>
          <cell r="Z80">
            <v>8.0758476105377806E-3</v>
          </cell>
          <cell r="AA80">
            <v>5.6676695827260275</v>
          </cell>
        </row>
        <row r="81">
          <cell r="D81">
            <v>57.848277774472955</v>
          </cell>
          <cell r="E81">
            <v>68.337343161995619</v>
          </cell>
          <cell r="F81">
            <v>535.32229598884669</v>
          </cell>
          <cell r="G81">
            <v>515.58646112162194</v>
          </cell>
          <cell r="H81">
            <v>4076.2417399156843</v>
          </cell>
          <cell r="I81">
            <v>94.832168744043202</v>
          </cell>
          <cell r="J81">
            <v>43.449192626611151</v>
          </cell>
          <cell r="K81">
            <v>85.81040703745056</v>
          </cell>
          <cell r="L81">
            <v>93.088866516010611</v>
          </cell>
          <cell r="M81">
            <v>122.92698391112839</v>
          </cell>
          <cell r="N81">
            <v>31.995634868624681</v>
          </cell>
          <cell r="O81">
            <v>1961.4627564995894</v>
          </cell>
          <cell r="P81">
            <v>18551.267442284869</v>
          </cell>
          <cell r="Q81">
            <v>2.5729189944006445</v>
          </cell>
          <cell r="R81">
            <v>47.933255089898431</v>
          </cell>
          <cell r="S81">
            <v>174.22949801663742</v>
          </cell>
          <cell r="T81">
            <v>5.1188435223001063</v>
          </cell>
          <cell r="U81">
            <v>1.0994771785780011</v>
          </cell>
          <cell r="V81">
            <v>2741.1402713039815</v>
          </cell>
          <cell r="W81">
            <v>421.57520179381811</v>
          </cell>
          <cell r="X81">
            <v>0.33354057305372731</v>
          </cell>
          <cell r="Y81">
            <v>27.814296706687152</v>
          </cell>
          <cell r="Z81">
            <v>29.647272631886693</v>
          </cell>
          <cell r="AA81">
            <v>1.0661173802794162</v>
          </cell>
        </row>
        <row r="82">
          <cell r="D82">
            <v>121.80043372138138</v>
          </cell>
          <cell r="E82">
            <v>2173.0080049192056</v>
          </cell>
          <cell r="F82">
            <v>120.54844949777555</v>
          </cell>
          <cell r="G82">
            <v>212.00847560689181</v>
          </cell>
          <cell r="H82">
            <v>119.90958764587708</v>
          </cell>
          <cell r="I82">
            <v>6643.3862381391455</v>
          </cell>
          <cell r="J82">
            <v>31.395577180068663</v>
          </cell>
          <cell r="K82">
            <v>225.47169307796867</v>
          </cell>
          <cell r="L82">
            <v>510.12857726826422</v>
          </cell>
          <cell r="M82">
            <v>37.655984743934638</v>
          </cell>
          <cell r="N82">
            <v>57.292398826105682</v>
          </cell>
          <cell r="O82">
            <v>7824.3270600405594</v>
          </cell>
          <cell r="P82">
            <v>415.44221888477199</v>
          </cell>
          <cell r="Q82">
            <v>2.1527490257573074</v>
          </cell>
          <cell r="R82">
            <v>22.184235989128567</v>
          </cell>
          <cell r="S82">
            <v>66.801267669402009</v>
          </cell>
          <cell r="T82">
            <v>34.793979081011273</v>
          </cell>
          <cell r="U82">
            <v>7.2262934628739028</v>
          </cell>
          <cell r="V82">
            <v>4793.8987483617411</v>
          </cell>
          <cell r="W82">
            <v>805.78828960724354</v>
          </cell>
          <cell r="X82">
            <v>1.3304826753064543</v>
          </cell>
          <cell r="Y82">
            <v>17.632051023194883</v>
          </cell>
          <cell r="Z82">
            <v>28.99716145924069</v>
          </cell>
          <cell r="AA82">
            <v>5.6149111772966158</v>
          </cell>
        </row>
        <row r="83">
          <cell r="D83">
            <v>2990.2396360072507</v>
          </cell>
          <cell r="E83">
            <v>312.22399208147993</v>
          </cell>
          <cell r="F83">
            <v>248.08049249806419</v>
          </cell>
          <cell r="G83">
            <v>229.70205167306875</v>
          </cell>
          <cell r="H83">
            <v>49.929393453436717</v>
          </cell>
          <cell r="I83">
            <v>202.47600588698558</v>
          </cell>
          <cell r="J83">
            <v>1956.2360659892181</v>
          </cell>
          <cell r="K83">
            <v>1341.2449926098113</v>
          </cell>
          <cell r="L83">
            <v>111.74611846208053</v>
          </cell>
          <cell r="M83">
            <v>249.03783606177302</v>
          </cell>
          <cell r="N83">
            <v>67.082027587740782</v>
          </cell>
          <cell r="O83">
            <v>2676.2647627992055</v>
          </cell>
          <cell r="P83">
            <v>154.22091941497945</v>
          </cell>
          <cell r="Q83">
            <v>1.2328714646550278</v>
          </cell>
          <cell r="R83">
            <v>5.5939173143046439</v>
          </cell>
          <cell r="S83">
            <v>4.6049819075506591</v>
          </cell>
          <cell r="T83">
            <v>4.0830526919209635</v>
          </cell>
          <cell r="U83">
            <v>2.5196516444727828</v>
          </cell>
          <cell r="V83">
            <v>355.80247954308663</v>
          </cell>
          <cell r="W83">
            <v>27.857563561299585</v>
          </cell>
          <cell r="X83">
            <v>0.45505105462031142</v>
          </cell>
          <cell r="Y83">
            <v>34.294371485207378</v>
          </cell>
          <cell r="Z83">
            <v>1.2586878874882707E-2</v>
          </cell>
          <cell r="AA83">
            <v>61.89798474718684</v>
          </cell>
        </row>
        <row r="84">
          <cell r="D84">
            <v>0</v>
          </cell>
          <cell r="E84">
            <v>230.34786550481036</v>
          </cell>
          <cell r="F84">
            <v>437.41370666912889</v>
          </cell>
          <cell r="G84">
            <v>69.39937023145211</v>
          </cell>
          <cell r="H84">
            <v>119.80793766204495</v>
          </cell>
          <cell r="I84">
            <v>820.23302739385804</v>
          </cell>
          <cell r="J84">
            <v>121.46644417290472</v>
          </cell>
          <cell r="K84">
            <v>4956.0901395623314</v>
          </cell>
          <cell r="L84">
            <v>9390.448500611401</v>
          </cell>
          <cell r="M84">
            <v>115.11781556113547</v>
          </cell>
          <cell r="N84">
            <v>67.661052200007902</v>
          </cell>
          <cell r="O84">
            <v>9964.7345904567683</v>
          </cell>
          <cell r="P84">
            <v>96.534710110068119</v>
          </cell>
          <cell r="Q84">
            <v>1.2591048831314189</v>
          </cell>
          <cell r="R84">
            <v>15.783860199146867</v>
          </cell>
          <cell r="S84">
            <v>5.3503266606299826</v>
          </cell>
          <cell r="T84">
            <v>4.3143253489783469</v>
          </cell>
          <cell r="U84">
            <v>2.6198046798865398</v>
          </cell>
          <cell r="V84">
            <v>1340.355833423605</v>
          </cell>
          <cell r="W84">
            <v>217.22777407648192</v>
          </cell>
          <cell r="X84">
            <v>1.6944392573012972</v>
          </cell>
          <cell r="Y84">
            <v>1149.6427311459429</v>
          </cell>
          <cell r="Z84">
            <v>18.956654644727685</v>
          </cell>
          <cell r="AA84">
            <v>5.6108152406961862</v>
          </cell>
        </row>
        <row r="85">
          <cell r="D85">
            <v>245.5354672905147</v>
          </cell>
          <cell r="E85">
            <v>3007.418341696166</v>
          </cell>
          <cell r="F85">
            <v>3909.4637729589149</v>
          </cell>
          <cell r="G85">
            <v>46.976233988674949</v>
          </cell>
          <cell r="H85">
            <v>163.6531914198786</v>
          </cell>
          <cell r="I85">
            <v>308.3815153090693</v>
          </cell>
          <cell r="J85">
            <v>152.14133001935372</v>
          </cell>
          <cell r="K85">
            <v>353.184039792308</v>
          </cell>
          <cell r="L85">
            <v>1943.5401783533691</v>
          </cell>
          <cell r="M85">
            <v>144.2826751195463</v>
          </cell>
          <cell r="N85">
            <v>116.83732701690562</v>
          </cell>
          <cell r="O85">
            <v>8751.4974381121865</v>
          </cell>
          <cell r="P85">
            <v>3946.2336905922348</v>
          </cell>
          <cell r="Q85">
            <v>2.1214733968647947</v>
          </cell>
          <cell r="R85">
            <v>12.009269102936372</v>
          </cell>
          <cell r="S85">
            <v>31.673875468430442</v>
          </cell>
          <cell r="T85">
            <v>19.910616789935279</v>
          </cell>
          <cell r="U85">
            <v>33.269273884511875</v>
          </cell>
          <cell r="V85">
            <v>4687.7934785092757</v>
          </cell>
          <cell r="W85">
            <v>1.0054079890509942</v>
          </cell>
          <cell r="X85">
            <v>1.4881379744944829</v>
          </cell>
          <cell r="Y85">
            <v>609.7448433940117</v>
          </cell>
          <cell r="Z85">
            <v>382.76217429734265</v>
          </cell>
          <cell r="AA85">
            <v>9.1215659459401284</v>
          </cell>
        </row>
        <row r="86">
          <cell r="D86">
            <v>21.524556690817313</v>
          </cell>
          <cell r="E86">
            <v>58.988143801902318</v>
          </cell>
          <cell r="F86">
            <v>3354.7581888641676</v>
          </cell>
          <cell r="G86">
            <v>16.536386179598495</v>
          </cell>
          <cell r="H86">
            <v>262.55599943170421</v>
          </cell>
          <cell r="I86">
            <v>17.860272530373472</v>
          </cell>
          <cell r="J86">
            <v>0.49908839063782251</v>
          </cell>
          <cell r="K86">
            <v>102.94559895222223</v>
          </cell>
          <cell r="L86">
            <v>122.81683414946538</v>
          </cell>
          <cell r="M86">
            <v>7359.1626054882818</v>
          </cell>
          <cell r="N86">
            <v>29.5657068601483</v>
          </cell>
          <cell r="O86">
            <v>12506.623070590082</v>
          </cell>
          <cell r="P86">
            <v>2137.9634285136817</v>
          </cell>
          <cell r="Q86">
            <v>9.363566388128195</v>
          </cell>
          <cell r="R86">
            <v>15.595082201568507</v>
          </cell>
          <cell r="S86">
            <v>30.149105565511118</v>
          </cell>
          <cell r="T86">
            <v>11.581855811622386</v>
          </cell>
          <cell r="U86">
            <v>3.4983522976835171</v>
          </cell>
          <cell r="V86">
            <v>458.23469971801165</v>
          </cell>
          <cell r="W86">
            <v>0</v>
          </cell>
          <cell r="X86">
            <v>2.1266852832427157</v>
          </cell>
          <cell r="Y86">
            <v>96.211030464597712</v>
          </cell>
          <cell r="Z86">
            <v>53.584781516591995</v>
          </cell>
          <cell r="AA86">
            <v>4.992352986434506</v>
          </cell>
        </row>
        <row r="87">
          <cell r="D87">
            <v>0</v>
          </cell>
          <cell r="E87">
            <v>115.14405948321182</v>
          </cell>
          <cell r="F87">
            <v>430.5152925876568</v>
          </cell>
          <cell r="G87">
            <v>129.74397034326626</v>
          </cell>
          <cell r="H87">
            <v>100.67199568604745</v>
          </cell>
          <cell r="I87">
            <v>19.505128858361601</v>
          </cell>
          <cell r="J87">
            <v>89.310432358218208</v>
          </cell>
          <cell r="K87">
            <v>19.05940057928715</v>
          </cell>
          <cell r="L87">
            <v>36.324518490730277</v>
          </cell>
          <cell r="M87">
            <v>780.73826099699716</v>
          </cell>
          <cell r="N87">
            <v>4524.9791005012148</v>
          </cell>
          <cell r="O87">
            <v>7935.1466571208739</v>
          </cell>
          <cell r="P87">
            <v>1130.9547501418817</v>
          </cell>
          <cell r="Q87">
            <v>0</v>
          </cell>
          <cell r="R87">
            <v>9.8904491393916789</v>
          </cell>
          <cell r="S87">
            <v>0</v>
          </cell>
          <cell r="T87">
            <v>3.5564846412032947E-2</v>
          </cell>
          <cell r="U87">
            <v>3.8013573309214024E-2</v>
          </cell>
          <cell r="V87">
            <v>351.76826896953173</v>
          </cell>
          <cell r="W87">
            <v>0</v>
          </cell>
          <cell r="X87">
            <v>1.3493467334576019</v>
          </cell>
          <cell r="Y87">
            <v>77.1769331247244</v>
          </cell>
          <cell r="Z87">
            <v>3.732342496914056E-2</v>
          </cell>
          <cell r="AA87">
            <v>0</v>
          </cell>
        </row>
        <row r="88">
          <cell r="D88">
            <v>8173.0425285410347</v>
          </cell>
          <cell r="E88">
            <v>6079.8179662433367</v>
          </cell>
          <cell r="F88">
            <v>28042.394560593075</v>
          </cell>
          <cell r="G88">
            <v>828.83894472746772</v>
          </cell>
          <cell r="H88">
            <v>3687.8579852258836</v>
          </cell>
          <cell r="I88">
            <v>2082.115657831826</v>
          </cell>
          <cell r="J88">
            <v>959.21684025047841</v>
          </cell>
          <cell r="K88">
            <v>1940.8910841704192</v>
          </cell>
          <cell r="L88">
            <v>2059.4519319790347</v>
          </cell>
          <cell r="M88">
            <v>6205.395363700025</v>
          </cell>
          <cell r="N88">
            <v>2571.6000814415193</v>
          </cell>
          <cell r="O88">
            <v>162160.24025073586</v>
          </cell>
          <cell r="P88">
            <v>33509.406647003147</v>
          </cell>
          <cell r="Q88">
            <v>66.418057505667576</v>
          </cell>
          <cell r="R88">
            <v>430.10844937744923</v>
          </cell>
          <cell r="S88">
            <v>1299.8023142804359</v>
          </cell>
          <cell r="T88">
            <v>948.79422530319539</v>
          </cell>
          <cell r="U88">
            <v>1767.7957131533476</v>
          </cell>
          <cell r="V88">
            <v>63716.463931548795</v>
          </cell>
          <cell r="W88">
            <v>23093.376539476634</v>
          </cell>
          <cell r="X88">
            <v>27.573777037840951</v>
          </cell>
          <cell r="Y88">
            <v>1330.5292709144096</v>
          </cell>
          <cell r="Z88">
            <v>5155.8544213164187</v>
          </cell>
          <cell r="AA88">
            <v>333.8206716769709</v>
          </cell>
        </row>
        <row r="89">
          <cell r="D89">
            <v>253.92902329766085</v>
          </cell>
          <cell r="E89">
            <v>239.79619526963813</v>
          </cell>
          <cell r="F89">
            <v>179.94647545291787</v>
          </cell>
          <cell r="G89">
            <v>38.312542524764034</v>
          </cell>
          <cell r="H89">
            <v>73.782165003079598</v>
          </cell>
          <cell r="I89">
            <v>52.826102602338267</v>
          </cell>
          <cell r="J89">
            <v>26.837472129796396</v>
          </cell>
          <cell r="K89">
            <v>72.370943762009347</v>
          </cell>
          <cell r="L89">
            <v>47.95140878627447</v>
          </cell>
          <cell r="M89">
            <v>79.328883593267989</v>
          </cell>
          <cell r="N89">
            <v>59.9982294805897</v>
          </cell>
          <cell r="O89">
            <v>1859.5792012401491</v>
          </cell>
          <cell r="P89">
            <v>32852.228613826308</v>
          </cell>
          <cell r="Q89">
            <v>34.587000406668146</v>
          </cell>
          <cell r="R89">
            <v>70.357542194894023</v>
          </cell>
          <cell r="S89">
            <v>176.11904193864319</v>
          </cell>
          <cell r="T89">
            <v>178.22579881648002</v>
          </cell>
          <cell r="U89">
            <v>148.56170670625687</v>
          </cell>
          <cell r="V89">
            <v>14043.611283463451</v>
          </cell>
          <cell r="W89">
            <v>6663.1955858356678</v>
          </cell>
          <cell r="X89">
            <v>0.31487747338889582</v>
          </cell>
          <cell r="Y89">
            <v>625.61615926496108</v>
          </cell>
          <cell r="Z89">
            <v>2753.670418817565</v>
          </cell>
          <cell r="AA89">
            <v>235.54255068052481</v>
          </cell>
        </row>
        <row r="90">
          <cell r="D90">
            <v>1.0070089294229316</v>
          </cell>
          <cell r="E90">
            <v>28.387867389949758</v>
          </cell>
          <cell r="F90">
            <v>9.3283875766472164</v>
          </cell>
          <cell r="G90">
            <v>2.6193173999963193</v>
          </cell>
          <cell r="H90">
            <v>4.5494940884041704</v>
          </cell>
          <cell r="I90">
            <v>8.3576760216899082</v>
          </cell>
          <cell r="J90">
            <v>2.6360624976914497</v>
          </cell>
          <cell r="K90">
            <v>6.1099304344511305</v>
          </cell>
          <cell r="L90">
            <v>6.3359820962054076</v>
          </cell>
          <cell r="M90">
            <v>11.945040688897882</v>
          </cell>
          <cell r="N90">
            <v>3.9135085283780606</v>
          </cell>
          <cell r="O90">
            <v>166.34215400995186</v>
          </cell>
          <cell r="P90">
            <v>48.369577698502717</v>
          </cell>
          <cell r="Q90">
            <v>22.161511272425432</v>
          </cell>
          <cell r="R90">
            <v>2.4241068606937799</v>
          </cell>
          <cell r="S90">
            <v>48.601585188694166</v>
          </cell>
          <cell r="T90">
            <v>19.147785835706674</v>
          </cell>
          <cell r="U90">
            <v>16.974153984355677</v>
          </cell>
          <cell r="V90">
            <v>1226.3786835265553</v>
          </cell>
          <cell r="W90">
            <v>798.16178056076353</v>
          </cell>
          <cell r="X90">
            <v>2.827581822038646E-2</v>
          </cell>
          <cell r="Y90">
            <v>28.689978010880171</v>
          </cell>
          <cell r="Z90">
            <v>18.097288805043835</v>
          </cell>
          <cell r="AA90">
            <v>1.7683210398258149</v>
          </cell>
        </row>
        <row r="91">
          <cell r="D91">
            <v>0</v>
          </cell>
          <cell r="E91">
            <v>95.827651866633602</v>
          </cell>
          <cell r="F91">
            <v>25.115763011543464</v>
          </cell>
          <cell r="G91">
            <v>2.1304726306799329</v>
          </cell>
          <cell r="H91">
            <v>8.3601814885769894</v>
          </cell>
          <cell r="I91">
            <v>4.4734189483995301</v>
          </cell>
          <cell r="J91">
            <v>1.0508937843715034</v>
          </cell>
          <cell r="K91">
            <v>12.752012522623783</v>
          </cell>
          <cell r="L91">
            <v>11.466447698615839</v>
          </cell>
          <cell r="M91">
            <v>4.4205767063116488</v>
          </cell>
          <cell r="N91">
            <v>1.5296063667183852</v>
          </cell>
          <cell r="O91">
            <v>212.80629812813979</v>
          </cell>
          <cell r="P91">
            <v>63.049576351325953</v>
          </cell>
          <cell r="Q91">
            <v>2.6968837879233245</v>
          </cell>
          <cell r="R91">
            <v>414.10166048146624</v>
          </cell>
          <cell r="S91">
            <v>28.32287625605532</v>
          </cell>
          <cell r="T91">
            <v>20.684002491477703</v>
          </cell>
          <cell r="U91">
            <v>27.518954385221708</v>
          </cell>
          <cell r="V91">
            <v>1646.9379376992538</v>
          </cell>
          <cell r="W91">
            <v>1772.2309416134988</v>
          </cell>
          <cell r="X91">
            <v>3.6174722158109074E-2</v>
          </cell>
          <cell r="Y91">
            <v>21.468820866049619</v>
          </cell>
          <cell r="Z91">
            <v>14.749036222166579</v>
          </cell>
          <cell r="AA91">
            <v>2.1254653881058885</v>
          </cell>
        </row>
        <row r="92">
          <cell r="D92">
            <v>36.949500326713228</v>
          </cell>
          <cell r="E92">
            <v>334.50523277192764</v>
          </cell>
          <cell r="F92">
            <v>139.84242269276146</v>
          </cell>
          <cell r="G92">
            <v>34.853479590049112</v>
          </cell>
          <cell r="H92">
            <v>77.961139958836782</v>
          </cell>
          <cell r="I92">
            <v>60.386859172100849</v>
          </cell>
          <cell r="J92">
            <v>9.6480795250643858</v>
          </cell>
          <cell r="K92">
            <v>36.172964288197839</v>
          </cell>
          <cell r="L92">
            <v>46.470270781908475</v>
          </cell>
          <cell r="M92">
            <v>150.75207498477624</v>
          </cell>
          <cell r="N92">
            <v>32.029142394905328</v>
          </cell>
          <cell r="O92">
            <v>1035.1454307420593</v>
          </cell>
          <cell r="P92">
            <v>372.13642776534698</v>
          </cell>
          <cell r="Q92">
            <v>43.263571249224022</v>
          </cell>
          <cell r="R92">
            <v>56.39978477008134</v>
          </cell>
          <cell r="S92">
            <v>5750.7775487305498</v>
          </cell>
          <cell r="T92">
            <v>385.42893402679391</v>
          </cell>
          <cell r="U92">
            <v>273.92373727643883</v>
          </cell>
          <cell r="V92">
            <v>11825.133896552961</v>
          </cell>
          <cell r="W92">
            <v>781.6056981085859</v>
          </cell>
          <cell r="X92">
            <v>0.17593906052493433</v>
          </cell>
          <cell r="Y92">
            <v>225.28186553051768</v>
          </cell>
          <cell r="Z92">
            <v>227.36604698276039</v>
          </cell>
          <cell r="AA92">
            <v>15.201653760613134</v>
          </cell>
        </row>
        <row r="93">
          <cell r="D93">
            <v>0</v>
          </cell>
          <cell r="E93">
            <v>41.569715004447417</v>
          </cell>
          <cell r="F93">
            <v>17.08262458347215</v>
          </cell>
          <cell r="G93">
            <v>4.2752485412373158</v>
          </cell>
          <cell r="H93">
            <v>9.9017130383474772</v>
          </cell>
          <cell r="I93">
            <v>7.461508773505078</v>
          </cell>
          <cell r="J93">
            <v>1.1062584673617109</v>
          </cell>
          <cell r="K93">
            <v>4.2825232705131118</v>
          </cell>
          <cell r="L93">
            <v>5.3428673483940816</v>
          </cell>
          <cell r="M93">
            <v>19.90696273762407</v>
          </cell>
          <cell r="N93">
            <v>4.0677381573058318</v>
          </cell>
          <cell r="O93">
            <v>143.38220925076612</v>
          </cell>
          <cell r="P93">
            <v>45.443686795978408</v>
          </cell>
          <cell r="Q93">
            <v>6.73167224974683</v>
          </cell>
          <cell r="R93">
            <v>3.3282357721838887</v>
          </cell>
          <cell r="S93">
            <v>219.29673760938539</v>
          </cell>
          <cell r="T93">
            <v>906.73277055547521</v>
          </cell>
          <cell r="U93">
            <v>39.444109716443855</v>
          </cell>
          <cell r="V93">
            <v>1775.74320309473</v>
          </cell>
          <cell r="W93">
            <v>8.4797229296248737</v>
          </cell>
          <cell r="X93">
            <v>2.4360296116724928E-2</v>
          </cell>
          <cell r="Y93">
            <v>61.682044280564973</v>
          </cell>
          <cell r="Z93">
            <v>62.948644415080501</v>
          </cell>
          <cell r="AA93">
            <v>3.6916798017444457</v>
          </cell>
        </row>
        <row r="94">
          <cell r="D94">
            <v>8.0385605900406656</v>
          </cell>
          <cell r="E94">
            <v>174.35438396419792</v>
          </cell>
          <cell r="F94">
            <v>55.182771740550436</v>
          </cell>
          <cell r="G94">
            <v>15.152671033560249</v>
          </cell>
          <cell r="H94">
            <v>46.098173217462922</v>
          </cell>
          <cell r="I94">
            <v>23.993080786129596</v>
          </cell>
          <cell r="J94">
            <v>12.785317712926478</v>
          </cell>
          <cell r="K94">
            <v>27.546050758431818</v>
          </cell>
          <cell r="L94">
            <v>30.789675985944442</v>
          </cell>
          <cell r="M94">
            <v>33.840805001050626</v>
          </cell>
          <cell r="N94">
            <v>13.929627916686492</v>
          </cell>
          <cell r="O94">
            <v>547.50168302604993</v>
          </cell>
          <cell r="P94">
            <v>172.27947598637525</v>
          </cell>
          <cell r="Q94">
            <v>12.75211422268544</v>
          </cell>
          <cell r="R94">
            <v>17.914630502558953</v>
          </cell>
          <cell r="S94">
            <v>262.08524376897145</v>
          </cell>
          <cell r="T94">
            <v>106.82271768213043</v>
          </cell>
          <cell r="U94">
            <v>2424.6023852099133</v>
          </cell>
          <cell r="V94">
            <v>4857.4414994695089</v>
          </cell>
          <cell r="W94">
            <v>290.68087739553596</v>
          </cell>
          <cell r="X94">
            <v>9.3067191526047977E-2</v>
          </cell>
          <cell r="Y94">
            <v>79.477173340375018</v>
          </cell>
          <cell r="Z94">
            <v>54.146353517636719</v>
          </cell>
          <cell r="AA94">
            <v>5.9705722905597769</v>
          </cell>
        </row>
        <row r="95">
          <cell r="D95">
            <v>5777.029172007964</v>
          </cell>
          <cell r="E95">
            <v>22356.572021011409</v>
          </cell>
          <cell r="F95">
            <v>13742.805899028686</v>
          </cell>
          <cell r="G95">
            <v>1484.6116645809177</v>
          </cell>
          <cell r="H95">
            <v>3859.0032514887098</v>
          </cell>
          <cell r="I95">
            <v>3769.7719498560837</v>
          </cell>
          <cell r="J95">
            <v>1015.5816872104751</v>
          </cell>
          <cell r="K95">
            <v>2892.6096042133627</v>
          </cell>
          <cell r="L95">
            <v>4103.8944147741613</v>
          </cell>
          <cell r="M95">
            <v>4480.283007380438</v>
          </cell>
          <cell r="N95">
            <v>2042.1587648037978</v>
          </cell>
          <cell r="O95">
            <v>87228.028620113997</v>
          </cell>
          <cell r="P95">
            <v>38703.511383144651</v>
          </cell>
          <cell r="Q95">
            <v>3272.8726103912727</v>
          </cell>
          <cell r="R95">
            <v>3412.2089345094619</v>
          </cell>
          <cell r="S95">
            <v>15444.723998255231</v>
          </cell>
          <cell r="T95">
            <v>5010.7658264648526</v>
          </cell>
          <cell r="U95">
            <v>4695.7990942265442</v>
          </cell>
          <cell r="V95">
            <v>541999.06062559935</v>
          </cell>
          <cell r="W95">
            <v>44906.408300998824</v>
          </cell>
          <cell r="X95">
            <v>36.827730939937915</v>
          </cell>
          <cell r="Y95">
            <v>4232.4336738391967</v>
          </cell>
          <cell r="Z95">
            <v>6935.0161376792039</v>
          </cell>
          <cell r="AA95">
            <v>1492.2970901581539</v>
          </cell>
        </row>
        <row r="96">
          <cell r="D96">
            <v>14.22344967137057</v>
          </cell>
          <cell r="E96">
            <v>73.3310130304137</v>
          </cell>
          <cell r="F96">
            <v>21.934875334763255</v>
          </cell>
          <cell r="G96">
            <v>26.199905061527712</v>
          </cell>
          <cell r="H96">
            <v>5.7281686405421093</v>
          </cell>
          <cell r="I96">
            <v>8.8298515938965547</v>
          </cell>
          <cell r="J96">
            <v>20.423822636564676</v>
          </cell>
          <cell r="K96">
            <v>14.31712451828383</v>
          </cell>
          <cell r="L96">
            <v>16.998963973934899</v>
          </cell>
          <cell r="M96">
            <v>14.877577639017098</v>
          </cell>
          <cell r="N96">
            <v>15.037679283477335</v>
          </cell>
          <cell r="O96">
            <v>628.48848879670265</v>
          </cell>
          <cell r="P96">
            <v>89.886604396836105</v>
          </cell>
          <cell r="Q96">
            <v>6.1971996687174142</v>
          </cell>
          <cell r="R96">
            <v>25.719265930056938</v>
          </cell>
          <cell r="S96">
            <v>90.2508177631709</v>
          </cell>
          <cell r="T96">
            <v>42.665306182267166</v>
          </cell>
          <cell r="U96">
            <v>10.478821688682563</v>
          </cell>
          <cell r="V96">
            <v>1858.7974438469021</v>
          </cell>
          <cell r="W96">
            <v>0</v>
          </cell>
          <cell r="X96">
            <v>0.10680914266255671</v>
          </cell>
          <cell r="Y96">
            <v>42.09329562235213</v>
          </cell>
          <cell r="Z96">
            <v>3.2530508830844269</v>
          </cell>
          <cell r="AA96">
            <v>11.191454742052773</v>
          </cell>
        </row>
        <row r="97">
          <cell r="D97">
            <v>0</v>
          </cell>
          <cell r="E97">
            <v>2.5790862168823545</v>
          </cell>
          <cell r="F97">
            <v>0.26103168689925643</v>
          </cell>
          <cell r="G97">
            <v>0.12155690186545492</v>
          </cell>
          <cell r="H97">
            <v>2.5569304987285215</v>
          </cell>
          <cell r="I97">
            <v>9.3496786639974783</v>
          </cell>
          <cell r="J97">
            <v>12.656503600214197</v>
          </cell>
          <cell r="K97">
            <v>4.8084778649106283</v>
          </cell>
          <cell r="L97">
            <v>0</v>
          </cell>
          <cell r="M97">
            <v>452.96919535359177</v>
          </cell>
          <cell r="N97">
            <v>1.2969258870365674</v>
          </cell>
          <cell r="O97">
            <v>568.94111887964186</v>
          </cell>
          <cell r="P97">
            <v>1.3451454905170861</v>
          </cell>
          <cell r="Q97">
            <v>0</v>
          </cell>
          <cell r="R97">
            <v>0.70583587106895085</v>
          </cell>
          <cell r="S97">
            <v>0</v>
          </cell>
          <cell r="T97">
            <v>2.5380995334873847E-3</v>
          </cell>
          <cell r="U97">
            <v>2.7128539109805066E-3</v>
          </cell>
          <cell r="V97">
            <v>56.62472274725021</v>
          </cell>
          <cell r="W97">
            <v>116.90059715753488</v>
          </cell>
          <cell r="X97">
            <v>6.2178025972993129</v>
          </cell>
          <cell r="Y97">
            <v>0</v>
          </cell>
          <cell r="Z97">
            <v>848.32239197511899</v>
          </cell>
          <cell r="AA97">
            <v>69.877539066191474</v>
          </cell>
        </row>
        <row r="98">
          <cell r="D98">
            <v>4120.7928215551974</v>
          </cell>
          <cell r="E98">
            <v>1515.179740551064</v>
          </cell>
          <cell r="F98">
            <v>505.74657683932014</v>
          </cell>
          <cell r="G98">
            <v>93.903801084833475</v>
          </cell>
          <cell r="H98">
            <v>557.81206024707228</v>
          </cell>
          <cell r="I98">
            <v>211.5395213540379</v>
          </cell>
          <cell r="J98">
            <v>146.82149563676762</v>
          </cell>
          <cell r="K98">
            <v>7659.5785737660053</v>
          </cell>
          <cell r="L98">
            <v>175.25234516879351</v>
          </cell>
          <cell r="M98">
            <v>562.21180568586453</v>
          </cell>
          <cell r="N98">
            <v>7.1798881393702043</v>
          </cell>
          <cell r="O98">
            <v>3470.5736136357373</v>
          </cell>
          <cell r="P98">
            <v>4255.1429226448126</v>
          </cell>
          <cell r="Q98">
            <v>142.96745595702737</v>
          </cell>
          <cell r="R98">
            <v>1605.5773987195653</v>
          </cell>
          <cell r="S98">
            <v>6940.0497498751993</v>
          </cell>
          <cell r="T98">
            <v>972.58291162118633</v>
          </cell>
          <cell r="U98">
            <v>2653.0397665422456</v>
          </cell>
          <cell r="V98">
            <v>21402.931425368119</v>
          </cell>
          <cell r="W98">
            <v>1767.6529532706788</v>
          </cell>
          <cell r="X98">
            <v>0.53310627307622127</v>
          </cell>
          <cell r="Y98">
            <v>37688.027837434762</v>
          </cell>
          <cell r="Z98">
            <v>359.90956472680955</v>
          </cell>
          <cell r="AA98">
            <v>8935.915702373426</v>
          </cell>
        </row>
        <row r="99">
          <cell r="D99">
            <v>780.58657743457059</v>
          </cell>
          <cell r="E99">
            <v>1508.3678907889951</v>
          </cell>
          <cell r="F99">
            <v>388.96584510347776</v>
          </cell>
          <cell r="G99">
            <v>179.8264179236136</v>
          </cell>
          <cell r="H99">
            <v>302.51768915454124</v>
          </cell>
          <cell r="I99">
            <v>633.63655344434972</v>
          </cell>
          <cell r="J99">
            <v>363.47658197515682</v>
          </cell>
          <cell r="K99">
            <v>453.27094151146582</v>
          </cell>
          <cell r="L99">
            <v>387.55331776589969</v>
          </cell>
          <cell r="M99">
            <v>512.78878192157958</v>
          </cell>
          <cell r="N99">
            <v>245.22917653490723</v>
          </cell>
          <cell r="O99">
            <v>2950.7021423305682</v>
          </cell>
          <cell r="P99">
            <v>611.43450158420023</v>
          </cell>
          <cell r="Q99">
            <v>430.60883093575524</v>
          </cell>
          <cell r="R99">
            <v>158.67560834447383</v>
          </cell>
          <cell r="S99">
            <v>77.119753972119582</v>
          </cell>
          <cell r="T99">
            <v>8.8567352809295077</v>
          </cell>
          <cell r="U99">
            <v>13.659951040607378</v>
          </cell>
          <cell r="V99">
            <v>8588.6739581028505</v>
          </cell>
          <cell r="W99">
            <v>3082.5118995699058</v>
          </cell>
          <cell r="X99">
            <v>2.9720218201259345</v>
          </cell>
          <cell r="Y99">
            <v>202.88452170334173</v>
          </cell>
          <cell r="Z99">
            <v>11678.052277839186</v>
          </cell>
          <cell r="AA99">
            <v>114.1789901639126</v>
          </cell>
        </row>
        <row r="100">
          <cell r="D100">
            <v>177.61982661693835</v>
          </cell>
          <cell r="E100">
            <v>1169.1045719601159</v>
          </cell>
          <cell r="F100">
            <v>204.46921251713994</v>
          </cell>
          <cell r="G100">
            <v>196.83982555715042</v>
          </cell>
          <cell r="H100">
            <v>314.36122251430697</v>
          </cell>
          <cell r="I100">
            <v>450.02115364285356</v>
          </cell>
          <cell r="J100">
            <v>617.53035048830782</v>
          </cell>
          <cell r="K100">
            <v>860.46714747800559</v>
          </cell>
          <cell r="L100">
            <v>78.071497354882808</v>
          </cell>
          <cell r="M100">
            <v>410.7229115394743</v>
          </cell>
          <cell r="N100">
            <v>98.609279435356726</v>
          </cell>
          <cell r="O100">
            <v>1589.9614063332644</v>
          </cell>
          <cell r="P100">
            <v>55.228457200889579</v>
          </cell>
          <cell r="Q100">
            <v>53.164507833369179</v>
          </cell>
          <cell r="R100">
            <v>71.070699122253799</v>
          </cell>
          <cell r="S100">
            <v>60.491251866493037</v>
          </cell>
          <cell r="T100">
            <v>2.8103379593161795</v>
          </cell>
          <cell r="U100">
            <v>2.1277646113579753</v>
          </cell>
          <cell r="V100">
            <v>4041.6337470939729</v>
          </cell>
          <cell r="W100">
            <v>1880.2327748699063</v>
          </cell>
          <cell r="X100">
            <v>0.21290885694326336</v>
          </cell>
          <cell r="Y100">
            <v>7286.8206667961749</v>
          </cell>
          <cell r="Z100">
            <v>449.30785802318644</v>
          </cell>
          <cell r="AA100">
            <v>8926.1727212402384</v>
          </cell>
        </row>
        <row r="102">
          <cell r="D102">
            <v>6229.6590517137829</v>
          </cell>
          <cell r="E102">
            <v>12229.739870959336</v>
          </cell>
          <cell r="F102">
            <v>6927.6462928318524</v>
          </cell>
          <cell r="G102">
            <v>1023.8934452931636</v>
          </cell>
          <cell r="H102">
            <v>2185.9072170822842</v>
          </cell>
          <cell r="I102">
            <v>2148.1434334503797</v>
          </cell>
          <cell r="J102">
            <v>609.59182855331517</v>
          </cell>
          <cell r="K102">
            <v>1154.2394924881946</v>
          </cell>
          <cell r="L102">
            <v>3571.5990364958379</v>
          </cell>
          <cell r="M102">
            <v>1531.0725944254343</v>
          </cell>
          <cell r="N102">
            <v>634.33418689261521</v>
          </cell>
          <cell r="O102">
            <v>59000.337275291924</v>
          </cell>
          <cell r="P102">
            <v>32402.194395067268</v>
          </cell>
          <cell r="Q102">
            <v>3375.4728290581261</v>
          </cell>
          <cell r="R102">
            <v>5411.2016600982815</v>
          </cell>
          <cell r="S102">
            <v>9950.2610415436811</v>
          </cell>
          <cell r="T102">
            <v>1322.8627258875144</v>
          </cell>
          <cell r="U102">
            <v>3462.6757913897927</v>
          </cell>
          <cell r="V102">
            <v>326278.99341144826</v>
          </cell>
          <cell r="W102">
            <v>175593.39499488671</v>
          </cell>
          <cell r="X102">
            <v>21.226492894900119</v>
          </cell>
          <cell r="Y102">
            <v>477.76492090190646</v>
          </cell>
          <cell r="Z102">
            <v>4279.9314968312483</v>
          </cell>
          <cell r="AA102">
            <v>1334.136835455417</v>
          </cell>
        </row>
        <row r="103">
          <cell r="D103">
            <v>9200.5604610246828</v>
          </cell>
          <cell r="E103">
            <v>870.13674992893618</v>
          </cell>
          <cell r="F103">
            <v>604.42029959011302</v>
          </cell>
          <cell r="G103">
            <v>508.30513430236522</v>
          </cell>
          <cell r="H103">
            <v>514.19422076990793</v>
          </cell>
          <cell r="I103">
            <v>552.15971440928388</v>
          </cell>
          <cell r="J103">
            <v>548.36585953277006</v>
          </cell>
          <cell r="K103">
            <v>567.3664070665327</v>
          </cell>
          <cell r="L103">
            <v>543.51806797773611</v>
          </cell>
          <cell r="M103">
            <v>496.01711357513068</v>
          </cell>
          <cell r="N103">
            <v>498.827361204505</v>
          </cell>
          <cell r="O103">
            <v>556.61729922099266</v>
          </cell>
          <cell r="P103">
            <v>6971.4759251490905</v>
          </cell>
          <cell r="Q103">
            <v>0</v>
          </cell>
          <cell r="R103">
            <v>0.69377357797294326</v>
          </cell>
          <cell r="S103">
            <v>0</v>
          </cell>
          <cell r="T103">
            <v>2.4947250016243332E-3</v>
          </cell>
          <cell r="U103">
            <v>2.6664929362239533E-3</v>
          </cell>
          <cell r="V103">
            <v>78237.386965326543</v>
          </cell>
          <cell r="W103">
            <v>3976.0315455849695</v>
          </cell>
          <cell r="X103">
            <v>9.4651021202719815E-2</v>
          </cell>
          <cell r="Y103">
            <v>25.139659029494034</v>
          </cell>
          <cell r="Z103">
            <v>2.6180819210640991E-3</v>
          </cell>
          <cell r="AA103">
            <v>169.56213379507787</v>
          </cell>
        </row>
        <row r="104">
          <cell r="D104">
            <v>4732.415080053057</v>
          </cell>
          <cell r="E104">
            <v>7672.5468809755148</v>
          </cell>
          <cell r="F104">
            <v>4447.7747673633685</v>
          </cell>
          <cell r="G104">
            <v>768.3924631234047</v>
          </cell>
          <cell r="H104">
            <v>1572.4489338344868</v>
          </cell>
          <cell r="I104">
            <v>1509.251448266866</v>
          </cell>
          <cell r="J104">
            <v>613.86516477441398</v>
          </cell>
          <cell r="K104">
            <v>969.47373627490254</v>
          </cell>
          <cell r="L104">
            <v>2335.6855975031026</v>
          </cell>
          <cell r="M104">
            <v>1129.0108779329867</v>
          </cell>
          <cell r="N104">
            <v>556.07561042744874</v>
          </cell>
          <cell r="O104">
            <v>38260.257628605796</v>
          </cell>
          <cell r="P104">
            <v>26634.987452828711</v>
          </cell>
          <cell r="Q104">
            <v>2172.7174470938712</v>
          </cell>
          <cell r="R104">
            <v>3561.7836688721886</v>
          </cell>
          <cell r="S104">
            <v>5711.1454594601691</v>
          </cell>
          <cell r="T104">
            <v>658.57310006873513</v>
          </cell>
          <cell r="U104">
            <v>2221.7836342205269</v>
          </cell>
          <cell r="V104">
            <v>217255.01917477691</v>
          </cell>
          <cell r="W104">
            <v>80475.104742954441</v>
          </cell>
          <cell r="X104">
            <v>13.205928805148298</v>
          </cell>
          <cell r="Y104">
            <v>390.10128256360525</v>
          </cell>
          <cell r="Z104">
            <v>3310.585195868754</v>
          </cell>
          <cell r="AA104">
            <v>1030.3921951692407</v>
          </cell>
        </row>
        <row r="105">
          <cell r="D105">
            <v>-7323.6558346226611</v>
          </cell>
          <cell r="E105">
            <v>-936.78850163268612</v>
          </cell>
          <cell r="F105">
            <v>-130.13534920165728</v>
          </cell>
          <cell r="G105">
            <v>-18.047761028939302</v>
          </cell>
          <cell r="H105">
            <v>-30.707081681691296</v>
          </cell>
          <cell r="I105">
            <v>-24.121979479016854</v>
          </cell>
          <cell r="J105">
            <v>-16.037670274302041</v>
          </cell>
          <cell r="K105">
            <v>-30.072678630569879</v>
          </cell>
          <cell r="L105">
            <v>-44.784090853783169</v>
          </cell>
          <cell r="M105">
            <v>-27.234809125569829</v>
          </cell>
          <cell r="N105">
            <v>-12.472927657383678</v>
          </cell>
          <cell r="O105">
            <v>-1676.734705464612</v>
          </cell>
          <cell r="P105">
            <v>-466.09651786923644</v>
          </cell>
          <cell r="Q105">
            <v>-250.09517439288123</v>
          </cell>
          <cell r="R105">
            <v>-704.66488614241678</v>
          </cell>
          <cell r="S105">
            <v>-128.0132514901448</v>
          </cell>
          <cell r="T105">
            <v>-14.190286287290046</v>
          </cell>
          <cell r="U105">
            <v>-79.885700505054928</v>
          </cell>
          <cell r="V105">
            <v>-10304.670927913419</v>
          </cell>
          <cell r="W105">
            <v>-3503.3554629114769</v>
          </cell>
          <cell r="X105">
            <v>-0.28496416289348037</v>
          </cell>
          <cell r="Y105">
            <v>-60.46956268102025</v>
          </cell>
          <cell r="Z105">
            <v>-47.018019337838957</v>
          </cell>
          <cell r="AA105">
            <v>-160.46231447164914</v>
          </cell>
        </row>
        <row r="106">
          <cell r="D106">
            <v>1471.5151012904896</v>
          </cell>
          <cell r="E106">
            <v>2531.1476411134563</v>
          </cell>
          <cell r="F106">
            <v>1141.4535611284803</v>
          </cell>
          <cell r="G106">
            <v>204.74300526662554</v>
          </cell>
          <cell r="H106">
            <v>529.54279464467788</v>
          </cell>
          <cell r="I106">
            <v>473.79110814594242</v>
          </cell>
          <cell r="J106">
            <v>157.92258080050166</v>
          </cell>
          <cell r="K106">
            <v>540.50990542033776</v>
          </cell>
          <cell r="L106">
            <v>617.38068101732631</v>
          </cell>
          <cell r="M106">
            <v>405.52849934098975</v>
          </cell>
          <cell r="N106">
            <v>176.13566335460271</v>
          </cell>
          <cell r="O106">
            <v>8634.6595497199323</v>
          </cell>
          <cell r="P106">
            <v>2991.6752588410404</v>
          </cell>
          <cell r="Q106">
            <v>480.8499535515619</v>
          </cell>
          <cell r="R106">
            <v>881.46580295829688</v>
          </cell>
          <cell r="S106">
            <v>1163.3290809831353</v>
          </cell>
          <cell r="T106">
            <v>155.62572312103967</v>
          </cell>
          <cell r="U106">
            <v>304.89092603101057</v>
          </cell>
          <cell r="V106">
            <v>49314.862105835789</v>
          </cell>
          <cell r="W106">
            <v>7948.1595988447316</v>
          </cell>
          <cell r="X106">
            <v>2.3127974125661357</v>
          </cell>
          <cell r="Y106">
            <v>506.09511751964288</v>
          </cell>
          <cell r="Z106">
            <v>2276.2057970369538</v>
          </cell>
          <cell r="AA106">
            <v>374.77536268284905</v>
          </cell>
        </row>
        <row r="109">
          <cell r="D109">
            <v>7100.4645556041505</v>
          </cell>
          <cell r="E109">
            <v>4523.7722435905198</v>
          </cell>
          <cell r="F109">
            <v>3435.3301392436633</v>
          </cell>
          <cell r="G109">
            <v>319.31414909419505</v>
          </cell>
          <cell r="H109">
            <v>923.15959302350109</v>
          </cell>
          <cell r="I109">
            <v>785.79549303011038</v>
          </cell>
          <cell r="J109">
            <v>211.93775447905631</v>
          </cell>
          <cell r="K109">
            <v>852.83650492968184</v>
          </cell>
          <cell r="L109">
            <v>848.0269859</v>
          </cell>
          <cell r="M109">
            <v>896.06147677810679</v>
          </cell>
          <cell r="N109">
            <v>412.3549627847583</v>
          </cell>
          <cell r="O109">
            <v>12666.05983094094</v>
          </cell>
          <cell r="P109">
            <v>4011.9874176650042</v>
          </cell>
          <cell r="Q109">
            <v>599.21231330678756</v>
          </cell>
          <cell r="R109">
            <v>1489.7063064136714</v>
          </cell>
          <cell r="S109">
            <v>4164.9105140000001</v>
          </cell>
          <cell r="T109">
            <v>947.62322064912451</v>
          </cell>
          <cell r="U109">
            <v>1720.9249059367264</v>
          </cell>
          <cell r="V109">
            <v>128121.34626891484</v>
          </cell>
          <cell r="W109">
            <v>46217.977389513995</v>
          </cell>
          <cell r="X109">
            <v>3.5191467034778263</v>
          </cell>
          <cell r="Y109">
            <v>442.11735821259043</v>
          </cell>
          <cell r="Z109">
            <v>2062.1654218301474</v>
          </cell>
          <cell r="AA109">
            <v>1020.1554301059571</v>
          </cell>
        </row>
        <row r="112">
          <cell r="D112">
            <v>735.78742799992722</v>
          </cell>
          <cell r="E112">
            <v>547.13863634344784</v>
          </cell>
          <cell r="F112">
            <v>224.66398208085627</v>
          </cell>
          <cell r="G112">
            <v>42.508486411567503</v>
          </cell>
          <cell r="H112">
            <v>82.108368447055199</v>
          </cell>
          <cell r="I112">
            <v>80.116599231414071</v>
          </cell>
          <cell r="J112">
            <v>24.110163882844315</v>
          </cell>
          <cell r="K112">
            <v>31.572426293717527</v>
          </cell>
          <cell r="L112">
            <v>148.21982842</v>
          </cell>
          <cell r="M112">
            <v>49.930758327491482</v>
          </cell>
          <cell r="N112">
            <v>26.54442422685015</v>
          </cell>
          <cell r="O112">
            <v>1857.0891225533583</v>
          </cell>
          <cell r="P112">
            <v>1622.292563895686</v>
          </cell>
          <cell r="Q112">
            <v>95.779102264794801</v>
          </cell>
          <cell r="R112">
            <v>188.11627246131863</v>
          </cell>
          <cell r="S112">
            <v>379.41305089999997</v>
          </cell>
          <cell r="T112">
            <v>41.319095911712672</v>
          </cell>
          <cell r="U112">
            <v>71.286218256399081</v>
          </cell>
          <cell r="V112">
            <v>12165.244406107755</v>
          </cell>
          <cell r="W112">
            <v>5511.6924128155879</v>
          </cell>
          <cell r="X112">
            <v>0.76075057476127594</v>
          </cell>
          <cell r="Y112">
            <v>17.582149739034776</v>
          </cell>
          <cell r="Z112">
            <v>91.344495655043147</v>
          </cell>
          <cell r="AA112">
            <v>40.122136824275103</v>
          </cell>
        </row>
      </sheetData>
      <sheetData sheetId="5">
        <row r="6">
          <cell r="CK6">
            <v>33125.734389999998</v>
          </cell>
        </row>
        <row r="7">
          <cell r="CK7">
            <v>189439.8665</v>
          </cell>
        </row>
        <row r="8">
          <cell r="CK8">
            <v>72501.116110000003</v>
          </cell>
        </row>
        <row r="9">
          <cell r="CK9">
            <v>2311.0548610000001</v>
          </cell>
        </row>
        <row r="10">
          <cell r="CK10">
            <v>2247.4871450000001</v>
          </cell>
        </row>
        <row r="11">
          <cell r="CK11">
            <v>4916.9880940000003</v>
          </cell>
        </row>
        <row r="12">
          <cell r="CK12">
            <v>121.6400357</v>
          </cell>
        </row>
        <row r="13">
          <cell r="CK13">
            <v>25.2594061</v>
          </cell>
        </row>
        <row r="14">
          <cell r="CK14">
            <v>6299.3770539999996</v>
          </cell>
        </row>
        <row r="15">
          <cell r="CK15">
            <v>0</v>
          </cell>
        </row>
        <row r="16">
          <cell r="CK16">
            <v>204.52692569999999</v>
          </cell>
        </row>
        <row r="17">
          <cell r="CK17">
            <v>233323.4111</v>
          </cell>
        </row>
        <row r="18">
          <cell r="CK18">
            <v>128001.36500000001</v>
          </cell>
        </row>
        <row r="19">
          <cell r="CK19">
            <v>5765.6133840000002</v>
          </cell>
        </row>
        <row r="20">
          <cell r="CK20">
            <v>10921.63265</v>
          </cell>
        </row>
        <row r="21">
          <cell r="CK21">
            <v>815.27212020000002</v>
          </cell>
        </row>
        <row r="22">
          <cell r="CK22">
            <v>486.21301670000003</v>
          </cell>
        </row>
        <row r="23">
          <cell r="CK23">
            <v>12029.78645</v>
          </cell>
        </row>
        <row r="24">
          <cell r="CK24">
            <v>651584.41870000004</v>
          </cell>
        </row>
        <row r="25">
          <cell r="CK25">
            <v>14022.08828</v>
          </cell>
        </row>
        <row r="26">
          <cell r="CK26">
            <v>29.984877090000001</v>
          </cell>
        </row>
        <row r="27">
          <cell r="CK27">
            <v>27037.82618</v>
          </cell>
        </row>
        <row r="28">
          <cell r="CK28">
            <v>18624.120370000001</v>
          </cell>
        </row>
        <row r="29">
          <cell r="CK29">
            <v>7305.8125739999996</v>
          </cell>
        </row>
        <row r="65">
          <cell r="D65">
            <v>0</v>
          </cell>
          <cell r="E65">
            <v>8.0474213638477457E-4</v>
          </cell>
          <cell r="F65">
            <v>7.7348511547377922E-5</v>
          </cell>
          <cell r="G65">
            <v>3.5760962541296515E-5</v>
          </cell>
          <cell r="H65">
            <v>9.0487186130162198E-2</v>
          </cell>
          <cell r="I65">
            <v>4.5442327779838754E-2</v>
          </cell>
          <cell r="J65">
            <v>0.12237148842611886</v>
          </cell>
          <cell r="K65">
            <v>3.3137921489720099E-2</v>
          </cell>
          <cell r="L65">
            <v>0</v>
          </cell>
          <cell r="M65">
            <v>2.9249170153526776</v>
          </cell>
          <cell r="N65">
            <v>3.4250746817693996E-4</v>
          </cell>
          <cell r="O65">
            <v>0.17859851590010312</v>
          </cell>
          <cell r="P65">
            <v>4.9192499039578104E-4</v>
          </cell>
          <cell r="Q65">
            <v>0</v>
          </cell>
          <cell r="R65">
            <v>1.9937289294302479E-4</v>
          </cell>
          <cell r="S65">
            <v>0</v>
          </cell>
          <cell r="T65">
            <v>9.4176182504232501E-7</v>
          </cell>
          <cell r="U65">
            <v>8.8881282645405859E-7</v>
          </cell>
          <cell r="V65">
            <v>7.1854126495019422E-5</v>
          </cell>
          <cell r="W65">
            <v>0</v>
          </cell>
          <cell r="X65">
            <v>8.5186992427307518E-4</v>
          </cell>
          <cell r="Y65">
            <v>0</v>
          </cell>
          <cell r="Z65">
            <v>5.2180533677452783E-2</v>
          </cell>
          <cell r="AA65">
            <v>3.31961017737743E-2</v>
          </cell>
          <cell r="AO65">
            <v>0.4517734425488093</v>
          </cell>
          <cell r="CK65">
            <v>0</v>
          </cell>
          <cell r="CL65">
            <v>0</v>
          </cell>
          <cell r="CM65">
            <v>0</v>
          </cell>
          <cell r="CN65">
            <v>1.2843304785246059E-2</v>
          </cell>
        </row>
        <row r="66">
          <cell r="D66">
            <v>1.8879908563647112</v>
          </cell>
          <cell r="E66">
            <v>1.3290310571726209</v>
          </cell>
          <cell r="F66">
            <v>8.5653421271095168E-2</v>
          </cell>
          <cell r="G66">
            <v>0.90688354273510652</v>
          </cell>
          <cell r="H66">
            <v>3.6276388631571179</v>
          </cell>
          <cell r="I66">
            <v>1.9303881603011586</v>
          </cell>
          <cell r="J66">
            <v>0.71215535833506738</v>
          </cell>
          <cell r="K66">
            <v>1.8887816635754946</v>
          </cell>
          <cell r="L66">
            <v>8.2012603700000006E-2</v>
          </cell>
          <cell r="M66">
            <v>0.4083884924217519</v>
          </cell>
          <cell r="N66">
            <v>3.1306182260926129E-3</v>
          </cell>
          <cell r="O66">
            <v>1.891788984511632</v>
          </cell>
          <cell r="P66">
            <v>4.497851613499939E-3</v>
          </cell>
          <cell r="Q66">
            <v>0.18294981314340189</v>
          </cell>
          <cell r="R66">
            <v>1.0566112550886564</v>
          </cell>
          <cell r="S66">
            <v>9.7224030619999997</v>
          </cell>
          <cell r="T66">
            <v>3.067505835977951</v>
          </cell>
          <cell r="U66">
            <v>3.1746413220086498</v>
          </cell>
          <cell r="V66">
            <v>1.2975522098547307</v>
          </cell>
          <cell r="W66">
            <v>8.1053431033350859E-2</v>
          </cell>
          <cell r="X66">
            <v>4.7943902413424807E-5</v>
          </cell>
          <cell r="Y66">
            <v>18.12014396197349</v>
          </cell>
          <cell r="Z66">
            <v>0.11687093975300505</v>
          </cell>
          <cell r="AA66">
            <v>4.4066918060218931</v>
          </cell>
          <cell r="AO66">
            <v>27.900882725494224</v>
          </cell>
          <cell r="CK66">
            <v>6.1080740233629509</v>
          </cell>
          <cell r="CL66">
            <v>0</v>
          </cell>
          <cell r="CM66">
            <v>0</v>
          </cell>
          <cell r="CN66">
            <v>12.918075083424288</v>
          </cell>
        </row>
        <row r="67">
          <cell r="D67">
            <v>0.3133594160800493</v>
          </cell>
          <cell r="E67">
            <v>1.9951592216500627</v>
          </cell>
          <cell r="F67">
            <v>0.47487165263007419</v>
          </cell>
          <cell r="G67">
            <v>0.30519942757263457</v>
          </cell>
          <cell r="H67">
            <v>0.51047401745815046</v>
          </cell>
          <cell r="I67">
            <v>0.88150179617561042</v>
          </cell>
          <cell r="J67">
            <v>0.89152539761525662</v>
          </cell>
          <cell r="K67">
            <v>1.0627610907003893</v>
          </cell>
          <cell r="L67">
            <v>0.3198520453</v>
          </cell>
          <cell r="M67">
            <v>1.3989240333722834</v>
          </cell>
          <cell r="N67">
            <v>0.77204485469879558</v>
          </cell>
          <cell r="O67">
            <v>2.6649312591661545</v>
          </cell>
          <cell r="P67">
            <v>7.4180398145808927E-3</v>
          </cell>
          <cell r="Q67">
            <v>0.70870334161129689</v>
          </cell>
          <cell r="R67">
            <v>0.34897614639778851</v>
          </cell>
          <cell r="S67">
            <v>0.2796383952</v>
          </cell>
          <cell r="T67">
            <v>1.4201406414412256E-5</v>
          </cell>
          <cell r="U67">
            <v>1.3402955863335483E-5</v>
          </cell>
          <cell r="V67">
            <v>11.313695912614907</v>
          </cell>
          <cell r="W67">
            <v>0</v>
          </cell>
          <cell r="X67">
            <v>4.8536406732227309E-4</v>
          </cell>
          <cell r="Y67">
            <v>0.1108678470690186</v>
          </cell>
          <cell r="Z67">
            <v>9.2445037308370637</v>
          </cell>
          <cell r="AA67">
            <v>6.0918325362613691E-2</v>
          </cell>
          <cell r="AO67">
            <v>0.45845749961441185</v>
          </cell>
          <cell r="CK67">
            <v>30.219756708165914</v>
          </cell>
          <cell r="CL67">
            <v>0</v>
          </cell>
          <cell r="CM67">
            <v>0</v>
          </cell>
          <cell r="CN67">
            <v>3.3526146416413103</v>
          </cell>
        </row>
        <row r="68">
          <cell r="D68">
            <v>0.27760264945994423</v>
          </cell>
          <cell r="E68">
            <v>2.4329338309919764</v>
          </cell>
          <cell r="F68">
            <v>0.35154774199303995</v>
          </cell>
          <cell r="G68">
            <v>0.85250242661106812</v>
          </cell>
          <cell r="H68">
            <v>1.2305064301406914</v>
          </cell>
          <cell r="I68">
            <v>1.185438761970131</v>
          </cell>
          <cell r="J68">
            <v>2.1648201511707703</v>
          </cell>
          <cell r="K68">
            <v>1.8492738312477413</v>
          </cell>
          <cell r="L68">
            <v>0.14015026310000001</v>
          </cell>
          <cell r="M68">
            <v>1.378252839037317</v>
          </cell>
          <cell r="N68">
            <v>0.1949737939048769</v>
          </cell>
          <cell r="O68">
            <v>4.9295576002339665</v>
          </cell>
          <cell r="P68">
            <v>0.23058953091393811</v>
          </cell>
          <cell r="Q68">
            <v>2.0253633953913625E-2</v>
          </cell>
          <cell r="R68">
            <v>2.7898677836677415E-2</v>
          </cell>
          <cell r="S68">
            <v>2.1876558800000001E-2</v>
          </cell>
          <cell r="T68">
            <v>1.4228741941133187E-3</v>
          </cell>
          <cell r="U68">
            <v>8.1739963877037265E-4</v>
          </cell>
          <cell r="V68">
            <v>5.9144926945554719</v>
          </cell>
          <cell r="W68">
            <v>2.0980227486675047</v>
          </cell>
          <cell r="X68">
            <v>1.0772631536705103E-4</v>
          </cell>
          <cell r="Y68">
            <v>18.138288502736629</v>
          </cell>
          <cell r="Z68">
            <v>2.207658510647164</v>
          </cell>
          <cell r="AA68">
            <v>20.512598743034225</v>
          </cell>
          <cell r="AO68">
            <v>23.579462590408067</v>
          </cell>
          <cell r="CK68">
            <v>10.302430164461942</v>
          </cell>
          <cell r="CL68">
            <v>9.4941411470835305E-3</v>
          </cell>
          <cell r="CM68">
            <v>0</v>
          </cell>
          <cell r="CN68">
            <v>1.5619648912132778</v>
          </cell>
        </row>
      </sheetData>
      <sheetData sheetId="6">
        <row r="6">
          <cell r="AO6">
            <v>17570.712239771456</v>
          </cell>
          <cell r="AV6">
            <v>2931.9456591325452</v>
          </cell>
          <cell r="AW6">
            <v>0</v>
          </cell>
          <cell r="AX6">
            <v>173.20654264018947</v>
          </cell>
          <cell r="AY6">
            <v>-4788.0702245417024</v>
          </cell>
          <cell r="CK6">
            <v>49048.116471215646</v>
          </cell>
          <cell r="CL6">
            <v>0</v>
          </cell>
          <cell r="CM6">
            <v>2586.0842231014017</v>
          </cell>
          <cell r="CN6">
            <v>20695.162672056398</v>
          </cell>
          <cell r="CO6">
            <v>1.480446041</v>
          </cell>
        </row>
        <row r="7">
          <cell r="AO7">
            <v>56253.214203282972</v>
          </cell>
          <cell r="AV7">
            <v>21256.468797499594</v>
          </cell>
          <cell r="AW7">
            <v>0</v>
          </cell>
          <cell r="AX7">
            <v>25287.886498496919</v>
          </cell>
          <cell r="AY7">
            <v>-1160.6525751044953</v>
          </cell>
          <cell r="CK7">
            <v>275352.2783125806</v>
          </cell>
          <cell r="CL7">
            <v>0</v>
          </cell>
          <cell r="CM7">
            <v>0</v>
          </cell>
          <cell r="CN7">
            <v>60767.029604463416</v>
          </cell>
          <cell r="CO7">
            <v>1.450411922</v>
          </cell>
        </row>
        <row r="8">
          <cell r="AO8">
            <v>115248.32579809663</v>
          </cell>
          <cell r="AV8">
            <v>21092.149259531121</v>
          </cell>
          <cell r="AW8">
            <v>0</v>
          </cell>
          <cell r="AX8">
            <v>793.38506793457873</v>
          </cell>
          <cell r="AY8">
            <v>0</v>
          </cell>
          <cell r="CK8">
            <v>110664.65794670636</v>
          </cell>
          <cell r="CL8">
            <v>174.85269915611306</v>
          </cell>
          <cell r="CM8">
            <v>51860.390773176252</v>
          </cell>
          <cell r="CN8">
            <v>103086.6042099366</v>
          </cell>
          <cell r="CO8">
            <v>1.5215005880000001</v>
          </cell>
        </row>
        <row r="9">
          <cell r="AO9">
            <v>4253.960262628244</v>
          </cell>
          <cell r="AV9">
            <v>615.1192514389104</v>
          </cell>
          <cell r="AW9">
            <v>0</v>
          </cell>
          <cell r="AX9">
            <v>9.9645995836718324</v>
          </cell>
          <cell r="AY9">
            <v>0</v>
          </cell>
          <cell r="CK9">
            <v>3545.0492552468399</v>
          </cell>
          <cell r="CL9">
            <v>0</v>
          </cell>
          <cell r="CM9">
            <v>0</v>
          </cell>
          <cell r="CN9">
            <v>4934.2221708217166</v>
          </cell>
          <cell r="CO9">
            <v>1</v>
          </cell>
        </row>
        <row r="10">
          <cell r="AO10">
            <v>7277.9265136980766</v>
          </cell>
          <cell r="AV10">
            <v>472.33742941788665</v>
          </cell>
          <cell r="AW10">
            <v>0</v>
          </cell>
          <cell r="AX10">
            <v>21.797869169823606</v>
          </cell>
          <cell r="AY10">
            <v>0</v>
          </cell>
          <cell r="CK10">
            <v>3420.9134323412195</v>
          </cell>
          <cell r="CL10">
            <v>0</v>
          </cell>
          <cell r="CM10">
            <v>13.211103457091452</v>
          </cell>
          <cell r="CN10">
            <v>4220.7968844175621</v>
          </cell>
          <cell r="CO10">
            <v>1.5354989000000001</v>
          </cell>
        </row>
        <row r="11">
          <cell r="AO11">
            <v>14280.633900119312</v>
          </cell>
          <cell r="AV11">
            <v>1558.1544561534233</v>
          </cell>
          <cell r="AW11">
            <v>0</v>
          </cell>
          <cell r="AX11">
            <v>26.070682671389651</v>
          </cell>
          <cell r="AY11">
            <v>0</v>
          </cell>
          <cell r="CK11">
            <v>7371.6077313935002</v>
          </cell>
          <cell r="CL11">
            <v>0</v>
          </cell>
          <cell r="CM11">
            <v>0</v>
          </cell>
          <cell r="CN11">
            <v>10977.382969196098</v>
          </cell>
          <cell r="CO11">
            <v>1.494207861</v>
          </cell>
        </row>
        <row r="12">
          <cell r="AO12">
            <v>8828.9543014301944</v>
          </cell>
          <cell r="AV12">
            <v>22.936519497783511</v>
          </cell>
          <cell r="AW12">
            <v>0</v>
          </cell>
          <cell r="AX12">
            <v>76.418520914351987</v>
          </cell>
          <cell r="AY12">
            <v>0</v>
          </cell>
          <cell r="CK12">
            <v>184.02687245396393</v>
          </cell>
          <cell r="CL12">
            <v>0</v>
          </cell>
          <cell r="CM12">
            <v>0</v>
          </cell>
          <cell r="CN12">
            <v>5965.6851933769285</v>
          </cell>
          <cell r="CO12">
            <v>1</v>
          </cell>
        </row>
        <row r="13">
          <cell r="AO13">
            <v>39082.463467545756</v>
          </cell>
          <cell r="AV13">
            <v>123.24207987002657</v>
          </cell>
          <cell r="AW13">
            <v>0</v>
          </cell>
          <cell r="AX13">
            <v>101.20226404279803</v>
          </cell>
          <cell r="AY13">
            <v>0</v>
          </cell>
          <cell r="CK13">
            <v>37.597878705579937</v>
          </cell>
          <cell r="CL13">
            <v>0</v>
          </cell>
          <cell r="CM13">
            <v>0</v>
          </cell>
          <cell r="CN13">
            <v>39294.257795554739</v>
          </cell>
          <cell r="CO13">
            <v>1</v>
          </cell>
        </row>
        <row r="14">
          <cell r="AO14">
            <v>20312.794741873102</v>
          </cell>
          <cell r="AV14">
            <v>1455.5095075533663</v>
          </cell>
          <cell r="AW14">
            <v>0</v>
          </cell>
          <cell r="AX14">
            <v>112.96819414628723</v>
          </cell>
          <cell r="AY14">
            <v>0</v>
          </cell>
          <cell r="CK14">
            <v>9404.7133113001964</v>
          </cell>
          <cell r="CL14">
            <v>0</v>
          </cell>
          <cell r="CM14">
            <v>0</v>
          </cell>
          <cell r="CN14">
            <v>14020.710191328977</v>
          </cell>
          <cell r="CO14">
            <v>1</v>
          </cell>
        </row>
        <row r="15">
          <cell r="AO15">
            <v>21477.153436985896</v>
          </cell>
          <cell r="AV15">
            <v>6.9738938159358383</v>
          </cell>
          <cell r="AW15">
            <v>0</v>
          </cell>
          <cell r="AX15">
            <v>4.3683975284974039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26461.738748917269</v>
          </cell>
          <cell r="CO15">
            <v>1.5370332310000001</v>
          </cell>
        </row>
        <row r="16">
          <cell r="AO16">
            <v>17892.973893941446</v>
          </cell>
          <cell r="AV16">
            <v>1.1733444816683596E-5</v>
          </cell>
          <cell r="AW16">
            <v>0</v>
          </cell>
          <cell r="AX16">
            <v>17.071883063569501</v>
          </cell>
          <cell r="AY16">
            <v>0</v>
          </cell>
          <cell r="CK16">
            <v>307.77678775665447</v>
          </cell>
          <cell r="CL16">
            <v>0</v>
          </cell>
          <cell r="CM16">
            <v>0</v>
          </cell>
          <cell r="CN16">
            <v>15185.219590504084</v>
          </cell>
          <cell r="CO16">
            <v>1.5256915559999999</v>
          </cell>
        </row>
        <row r="17">
          <cell r="AO17">
            <v>423060.01894366473</v>
          </cell>
          <cell r="AV17">
            <v>58373.292089003691</v>
          </cell>
          <cell r="AW17">
            <v>0</v>
          </cell>
          <cell r="AX17">
            <v>4267.5863453552392</v>
          </cell>
          <cell r="AY17">
            <v>-74.186679955241061</v>
          </cell>
          <cell r="CK17">
            <v>337805.30817112786</v>
          </cell>
          <cell r="CL17">
            <v>67737.477669684697</v>
          </cell>
          <cell r="CM17">
            <v>148815.39302156979</v>
          </cell>
          <cell r="CN17">
            <v>384973.31607773702</v>
          </cell>
          <cell r="CO17">
            <v>1.435296688</v>
          </cell>
        </row>
        <row r="18">
          <cell r="AO18">
            <v>0</v>
          </cell>
          <cell r="AV18">
            <v>44409.767246423355</v>
          </cell>
          <cell r="AW18">
            <v>0</v>
          </cell>
          <cell r="AX18">
            <v>1619.5455167669256</v>
          </cell>
          <cell r="AY18">
            <v>-136.28083068660357</v>
          </cell>
          <cell r="CK18">
            <v>192254.27380572842</v>
          </cell>
          <cell r="CL18">
            <v>0</v>
          </cell>
          <cell r="CM18">
            <v>206324.79414321893</v>
          </cell>
          <cell r="CN18">
            <v>0</v>
          </cell>
          <cell r="CO18">
            <v>1</v>
          </cell>
        </row>
        <row r="19">
          <cell r="AO19">
            <v>2850.7121391811124</v>
          </cell>
          <cell r="AV19">
            <v>619.8565550042581</v>
          </cell>
          <cell r="AW19">
            <v>0</v>
          </cell>
          <cell r="AX19">
            <v>0</v>
          </cell>
          <cell r="AY19">
            <v>-3264.6153480600269</v>
          </cell>
          <cell r="CK19">
            <v>8729.3623518784589</v>
          </cell>
          <cell r="CL19">
            <v>448.10698077492117</v>
          </cell>
          <cell r="CM19">
            <v>0</v>
          </cell>
          <cell r="CN19">
            <v>2370.8444377924015</v>
          </cell>
          <cell r="CO19">
            <v>1.511661776</v>
          </cell>
        </row>
        <row r="20">
          <cell r="AO20">
            <v>0</v>
          </cell>
          <cell r="AV20">
            <v>1121.4397240727205</v>
          </cell>
          <cell r="AW20">
            <v>0</v>
          </cell>
          <cell r="AX20">
            <v>100.70420453588356</v>
          </cell>
          <cell r="AY20">
            <v>-5776.3747950521893</v>
          </cell>
          <cell r="CK20">
            <v>14443.825049522968</v>
          </cell>
          <cell r="CL20">
            <v>2512.8169451925523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27473.135139353599</v>
          </cell>
          <cell r="AV21">
            <v>465.75706419870914</v>
          </cell>
          <cell r="AW21">
            <v>0</v>
          </cell>
          <cell r="AX21">
            <v>0</v>
          </cell>
          <cell r="AY21">
            <v>0</v>
          </cell>
          <cell r="CK21">
            <v>1319.7907426838267</v>
          </cell>
          <cell r="CL21">
            <v>7.5432496732964331</v>
          </cell>
          <cell r="CM21">
            <v>0</v>
          </cell>
          <cell r="CN21">
            <v>7185.1977658286933</v>
          </cell>
          <cell r="CO21">
            <v>1.598966358</v>
          </cell>
        </row>
        <row r="22">
          <cell r="AO22">
            <v>3329.8007844108438</v>
          </cell>
          <cell r="AV22">
            <v>26.125619622521903</v>
          </cell>
          <cell r="AW22">
            <v>0</v>
          </cell>
          <cell r="AX22">
            <v>0</v>
          </cell>
          <cell r="AY22">
            <v>-259.78628626359227</v>
          </cell>
          <cell r="CK22">
            <v>692.36228888968662</v>
          </cell>
          <cell r="CL22">
            <v>0</v>
          </cell>
          <cell r="CM22">
            <v>0</v>
          </cell>
          <cell r="CN22">
            <v>11146.089267887437</v>
          </cell>
          <cell r="CO22">
            <v>1.324735293</v>
          </cell>
        </row>
        <row r="23">
          <cell r="AO23">
            <v>12437.021608928057</v>
          </cell>
          <cell r="AV23">
            <v>376.08801661402038</v>
          </cell>
          <cell r="AW23">
            <v>0</v>
          </cell>
          <cell r="AX23">
            <v>674.99590463992843</v>
          </cell>
          <cell r="AY23">
            <v>-126.36211986938146</v>
          </cell>
          <cell r="CK23">
            <v>17118.39167611134</v>
          </cell>
          <cell r="CL23">
            <v>0</v>
          </cell>
          <cell r="CM23">
            <v>0</v>
          </cell>
          <cell r="CN23">
            <v>11785.748292691726</v>
          </cell>
          <cell r="CO23">
            <v>1.420618221</v>
          </cell>
        </row>
        <row r="24">
          <cell r="AO24">
            <v>235014.75234480161</v>
          </cell>
          <cell r="AV24">
            <v>73145.325084193115</v>
          </cell>
          <cell r="AW24">
            <v>0</v>
          </cell>
          <cell r="AX24">
            <v>52569.997601751151</v>
          </cell>
          <cell r="AY24">
            <v>-2661.9864386671047</v>
          </cell>
          <cell r="CK24">
            <v>923957.49660615809</v>
          </cell>
          <cell r="CL24">
            <v>172999.14319072964</v>
          </cell>
          <cell r="CM24">
            <v>125399.22338717808</v>
          </cell>
          <cell r="CN24">
            <v>245941.57062056795</v>
          </cell>
          <cell r="CO24">
            <v>1.4195558399999999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19475.793962211788</v>
          </cell>
          <cell r="CL25">
            <v>596032.28655421245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801.89442336322975</v>
          </cell>
          <cell r="AV26">
            <v>22.297486716863261</v>
          </cell>
          <cell r="AW26">
            <v>198.76654242597169</v>
          </cell>
          <cell r="AX26">
            <v>0.31431587938162187</v>
          </cell>
          <cell r="AY26">
            <v>0</v>
          </cell>
          <cell r="CK26">
            <v>69.358912116533872</v>
          </cell>
          <cell r="CL26">
            <v>0</v>
          </cell>
          <cell r="CM26">
            <v>0</v>
          </cell>
          <cell r="CN26">
            <v>65.494163640000011</v>
          </cell>
          <cell r="CO26">
            <v>-82.096071251916925</v>
          </cell>
        </row>
        <row r="27">
          <cell r="AO27">
            <v>67802.06677445797</v>
          </cell>
          <cell r="AV27">
            <v>11320.211316649003</v>
          </cell>
          <cell r="AW27">
            <v>36986.623931789291</v>
          </cell>
          <cell r="AX27">
            <v>0</v>
          </cell>
          <cell r="AY27">
            <v>0</v>
          </cell>
          <cell r="CK27">
            <v>51775.052560657881</v>
          </cell>
          <cell r="CL27">
            <v>0</v>
          </cell>
          <cell r="CM27">
            <v>0</v>
          </cell>
          <cell r="CN27">
            <v>26764.081985026649</v>
          </cell>
          <cell r="CO27">
            <v>-558.91481894924675</v>
          </cell>
        </row>
        <row r="28">
          <cell r="AO28">
            <v>780.25760027550655</v>
          </cell>
          <cell r="AV28">
            <v>4700.243635670914</v>
          </cell>
          <cell r="AW28">
            <v>1400.581938</v>
          </cell>
          <cell r="AX28">
            <v>2968.2330432452763</v>
          </cell>
          <cell r="AY28">
            <v>-2290.7019581057684</v>
          </cell>
          <cell r="CK28">
            <v>25893.601235924511</v>
          </cell>
          <cell r="CL28">
            <v>0</v>
          </cell>
          <cell r="CM28">
            <v>0</v>
          </cell>
          <cell r="CN28">
            <v>5424.6723301413622</v>
          </cell>
          <cell r="CO28">
            <v>0</v>
          </cell>
        </row>
        <row r="29">
          <cell r="AO29">
            <v>8203.3802071352839</v>
          </cell>
          <cell r="AV29">
            <v>2439.6818944506358</v>
          </cell>
          <cell r="AW29">
            <v>7644.7188888618757</v>
          </cell>
          <cell r="AX29">
            <v>26.502615568029501</v>
          </cell>
          <cell r="AY29">
            <v>0</v>
          </cell>
          <cell r="CK29">
            <v>13695.704535945899</v>
          </cell>
          <cell r="CL29">
            <v>12.580144187824937</v>
          </cell>
          <cell r="CM29">
            <v>0</v>
          </cell>
          <cell r="CN29">
            <v>711.49899388465565</v>
          </cell>
          <cell r="CO29">
            <v>-5.3022819083548898</v>
          </cell>
        </row>
        <row r="44">
          <cell r="D44">
            <v>132.84935721270466</v>
          </cell>
          <cell r="E44">
            <v>249.69716761922194</v>
          </cell>
          <cell r="F44">
            <v>473.37657632688746</v>
          </cell>
          <cell r="G44">
            <v>49.751136540503538</v>
          </cell>
          <cell r="H44">
            <v>121.0103083068223</v>
          </cell>
          <cell r="I44">
            <v>117.23967187669078</v>
          </cell>
          <cell r="J44">
            <v>127.72860271068765</v>
          </cell>
          <cell r="K44">
            <v>82.947065482188776</v>
          </cell>
          <cell r="L44">
            <v>134.36781709726472</v>
          </cell>
          <cell r="M44">
            <v>87.170425029212254</v>
          </cell>
          <cell r="N44">
            <v>33.506946507215638</v>
          </cell>
          <cell r="O44">
            <v>1886.8504961524095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2.7738680937863052</v>
          </cell>
          <cell r="Y44">
            <v>227.04204547567966</v>
          </cell>
          <cell r="Z44">
            <v>0</v>
          </cell>
          <cell r="AA44">
            <v>170.10558306818876</v>
          </cell>
        </row>
        <row r="45">
          <cell r="D45">
            <v>2555.9980598824482</v>
          </cell>
          <cell r="E45">
            <v>14762.673806423498</v>
          </cell>
          <cell r="F45">
            <v>4959.9766979664137</v>
          </cell>
          <cell r="G45">
            <v>823.29148851294985</v>
          </cell>
          <cell r="H45">
            <v>1989.79542583481</v>
          </cell>
          <cell r="I45">
            <v>1942.1893474059279</v>
          </cell>
          <cell r="J45">
            <v>2137.4409927889042</v>
          </cell>
          <cell r="K45">
            <v>1386.7720211119463</v>
          </cell>
          <cell r="L45">
            <v>2228.9331032591031</v>
          </cell>
          <cell r="M45">
            <v>1447.8441230153317</v>
          </cell>
          <cell r="N45">
            <v>560.71989375929741</v>
          </cell>
          <cell r="O45">
            <v>31317.688548602146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31.063522199533125</v>
          </cell>
          <cell r="Y45">
            <v>2435.6568492400988</v>
          </cell>
          <cell r="Z45">
            <v>0</v>
          </cell>
          <cell r="AA45">
            <v>1781.8275599534309</v>
          </cell>
        </row>
        <row r="46">
          <cell r="D46">
            <v>330.81657471712424</v>
          </cell>
          <cell r="E46">
            <v>620.79009763392844</v>
          </cell>
          <cell r="F46">
            <v>426.06123151298232</v>
          </cell>
          <cell r="G46">
            <v>124.95095443559987</v>
          </cell>
          <cell r="H46">
            <v>229.68940351922785</v>
          </cell>
          <cell r="I46">
            <v>306.62668830912531</v>
          </cell>
          <cell r="J46">
            <v>459.61349251386747</v>
          </cell>
          <cell r="K46">
            <v>290.97240782740573</v>
          </cell>
          <cell r="L46">
            <v>368.94502873113936</v>
          </cell>
          <cell r="M46">
            <v>250.07281203699142</v>
          </cell>
          <cell r="N46">
            <v>120.60881885445238</v>
          </cell>
          <cell r="O46">
            <v>5286.3542939988965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35.366839347304008</v>
          </cell>
          <cell r="Y46">
            <v>1810.9160502450216</v>
          </cell>
          <cell r="Z46">
            <v>0</v>
          </cell>
          <cell r="AA46">
            <v>920.53478698770584</v>
          </cell>
        </row>
        <row r="47">
          <cell r="D47">
            <v>69.457478061902819</v>
          </cell>
          <cell r="E47">
            <v>384.4899514340043</v>
          </cell>
          <cell r="F47">
            <v>954.31490746470422</v>
          </cell>
          <cell r="G47">
            <v>85.522709593362592</v>
          </cell>
          <cell r="H47">
            <v>153.81040913160911</v>
          </cell>
          <cell r="I47">
            <v>210.42854418932458</v>
          </cell>
          <cell r="J47">
            <v>320.94205142449113</v>
          </cell>
          <cell r="K47">
            <v>202.94236329786276</v>
          </cell>
          <cell r="L47">
            <v>253.96652680226876</v>
          </cell>
          <cell r="M47">
            <v>172.589062150926</v>
          </cell>
          <cell r="N47">
            <v>84.22078992401326</v>
          </cell>
          <cell r="O47">
            <v>3643.3275060209389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0.49847867664532797</v>
          </cell>
          <cell r="Y47">
            <v>25.03443167364755</v>
          </cell>
          <cell r="Z47">
            <v>0</v>
          </cell>
          <cell r="AA47">
            <v>12.410659109418194</v>
          </cell>
        </row>
        <row r="48">
          <cell r="D48">
            <v>31631.371524517759</v>
          </cell>
          <cell r="E48">
            <v>110450.20449707279</v>
          </cell>
          <cell r="F48">
            <v>38644.763218552078</v>
          </cell>
          <cell r="G48">
            <v>734.67862730656009</v>
          </cell>
          <cell r="H48">
            <v>12714.95790349904</v>
          </cell>
          <cell r="I48">
            <v>5554.9501316972928</v>
          </cell>
          <cell r="J48">
            <v>1866.3814048554129</v>
          </cell>
          <cell r="K48">
            <v>4654.2316018410875</v>
          </cell>
          <cell r="L48">
            <v>3487.6819774826808</v>
          </cell>
          <cell r="M48">
            <v>3256.1035817199399</v>
          </cell>
          <cell r="N48">
            <v>2289.1388370924196</v>
          </cell>
          <cell r="O48">
            <v>243047.47318813158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26.556665385976462</v>
          </cell>
          <cell r="Y48">
            <v>12503.815760318896</v>
          </cell>
          <cell r="Z48">
            <v>0</v>
          </cell>
          <cell r="AA48">
            <v>12.602955628624647</v>
          </cell>
        </row>
        <row r="77">
          <cell r="D77">
            <v>21874.926612238505</v>
          </cell>
          <cell r="E77">
            <v>57581.217313412271</v>
          </cell>
          <cell r="F77">
            <v>2.2214924763908561</v>
          </cell>
          <cell r="G77">
            <v>1.0270748285223921</v>
          </cell>
          <cell r="H77">
            <v>0.50258479731603234</v>
          </cell>
          <cell r="I77">
            <v>412.75494914086954</v>
          </cell>
          <cell r="J77">
            <v>0.17597735821814905</v>
          </cell>
          <cell r="K77">
            <v>95.994611661934016</v>
          </cell>
          <cell r="L77">
            <v>0</v>
          </cell>
          <cell r="M77">
            <v>21.482241400201627</v>
          </cell>
          <cell r="N77">
            <v>9.837005889850845</v>
          </cell>
          <cell r="O77">
            <v>5068.7834916961137</v>
          </cell>
          <cell r="P77">
            <v>4109.114783772764</v>
          </cell>
          <cell r="Q77">
            <v>0</v>
          </cell>
          <cell r="R77">
            <v>5.7261009010873911</v>
          </cell>
          <cell r="S77">
            <v>0</v>
          </cell>
          <cell r="T77">
            <v>39.618177745989534</v>
          </cell>
          <cell r="U77">
            <v>2.5527201071968361E-2</v>
          </cell>
          <cell r="V77">
            <v>4308.1281731711742</v>
          </cell>
          <cell r="W77">
            <v>869.7582521774267</v>
          </cell>
          <cell r="X77">
            <v>0.15064898252123762</v>
          </cell>
          <cell r="Y77">
            <v>39.009916651645483</v>
          </cell>
          <cell r="Z77">
            <v>411.57380702468873</v>
          </cell>
          <cell r="AA77">
            <v>317.81551550433744</v>
          </cell>
        </row>
        <row r="78">
          <cell r="D78">
            <v>9718.1171051440888</v>
          </cell>
          <cell r="E78">
            <v>52110.642449641062</v>
          </cell>
          <cell r="F78">
            <v>118.09460527739618</v>
          </cell>
          <cell r="G78">
            <v>10.2383298684371</v>
          </cell>
          <cell r="H78">
            <v>14.941782098423124</v>
          </cell>
          <cell r="I78">
            <v>370.19988827043483</v>
          </cell>
          <cell r="J78">
            <v>21.280167286048016</v>
          </cell>
          <cell r="K78">
            <v>765.9448997447754</v>
          </cell>
          <cell r="L78">
            <v>101.84408414932452</v>
          </cell>
          <cell r="M78">
            <v>90.589236907321506</v>
          </cell>
          <cell r="N78">
            <v>46.525172532407133</v>
          </cell>
          <cell r="O78">
            <v>5085.6399279361704</v>
          </cell>
          <cell r="P78">
            <v>329.07468007785792</v>
          </cell>
          <cell r="Q78">
            <v>11.47715543031271</v>
          </cell>
          <cell r="R78">
            <v>38.08815321214724</v>
          </cell>
          <cell r="S78">
            <v>108.75803832973155</v>
          </cell>
          <cell r="T78">
            <v>111.74552953506634</v>
          </cell>
          <cell r="U78">
            <v>402.75558706002687</v>
          </cell>
          <cell r="V78">
            <v>50092.464955647985</v>
          </cell>
          <cell r="W78">
            <v>5378.9632194259266</v>
          </cell>
          <cell r="X78">
            <v>0.15113913463591985</v>
          </cell>
          <cell r="Y78">
            <v>384.5094983763193</v>
          </cell>
          <cell r="Z78">
            <v>43.576510166437352</v>
          </cell>
          <cell r="AA78">
            <v>167.5864230405914</v>
          </cell>
        </row>
        <row r="79">
          <cell r="D79">
            <v>339.12820802894367</v>
          </cell>
          <cell r="E79">
            <v>548.81020123325675</v>
          </cell>
          <cell r="F79">
            <v>57855.784736875095</v>
          </cell>
          <cell r="G79">
            <v>29.059741738807393</v>
          </cell>
          <cell r="H79">
            <v>177.05394023018556</v>
          </cell>
          <cell r="I79">
            <v>45.403128916745359</v>
          </cell>
          <cell r="J79">
            <v>13.015371997982429</v>
          </cell>
          <cell r="K79">
            <v>40.865338148981223</v>
          </cell>
          <cell r="L79">
            <v>22.56554328192966</v>
          </cell>
          <cell r="M79">
            <v>52.632186478680282</v>
          </cell>
          <cell r="N79">
            <v>37.534236713736213</v>
          </cell>
          <cell r="O79">
            <v>1661.1890935142551</v>
          </cell>
          <cell r="P79">
            <v>237.80051705158974</v>
          </cell>
          <cell r="Q79">
            <v>11.568610206745538</v>
          </cell>
          <cell r="R79">
            <v>105.94580013699114</v>
          </cell>
          <cell r="S79">
            <v>1034.86360561426</v>
          </cell>
          <cell r="T79">
            <v>119.64092315558686</v>
          </cell>
          <cell r="U79">
            <v>173.12582999042107</v>
          </cell>
          <cell r="V79">
            <v>17304.494762351474</v>
          </cell>
          <cell r="W79">
            <v>593.8849699711094</v>
          </cell>
          <cell r="X79">
            <v>4.9365070833635463E-2</v>
          </cell>
          <cell r="Y79">
            <v>79.317500079361125</v>
          </cell>
          <cell r="Z79">
            <v>111.13990267623755</v>
          </cell>
          <cell r="AA79">
            <v>11.972486867382049</v>
          </cell>
        </row>
        <row r="80">
          <cell r="D80">
            <v>419.86070893133154</v>
          </cell>
          <cell r="E80">
            <v>1345.7803288448208</v>
          </cell>
          <cell r="F80">
            <v>1150.2013428041298</v>
          </cell>
          <cell r="G80">
            <v>525.14704235042313</v>
          </cell>
          <cell r="H80">
            <v>126.46039898881571</v>
          </cell>
          <cell r="I80">
            <v>71.621750824044724</v>
          </cell>
          <cell r="J80">
            <v>8.925620692999134</v>
          </cell>
          <cell r="K80">
            <v>51.8938313001754</v>
          </cell>
          <cell r="L80">
            <v>144.8133028835897</v>
          </cell>
          <cell r="M80">
            <v>20.783907118175321</v>
          </cell>
          <cell r="N80">
            <v>7.6886899291595325</v>
          </cell>
          <cell r="O80">
            <v>2454.0640800849346</v>
          </cell>
          <cell r="P80">
            <v>1147.4675148588292</v>
          </cell>
          <cell r="Q80">
            <v>4.9065449416828431</v>
          </cell>
          <cell r="R80">
            <v>2.7754732821384867</v>
          </cell>
          <cell r="S80">
            <v>35.504603197934458</v>
          </cell>
          <cell r="T80">
            <v>15.084681774547551</v>
          </cell>
          <cell r="U80">
            <v>7.2437145586244114</v>
          </cell>
          <cell r="V80">
            <v>933.17546625179409</v>
          </cell>
          <cell r="W80">
            <v>456.5951241080927</v>
          </cell>
          <cell r="X80">
            <v>7.2937077962073854E-2</v>
          </cell>
          <cell r="Y80">
            <v>0.74874451242951889</v>
          </cell>
          <cell r="Z80">
            <v>9.7792030493986382E-3</v>
          </cell>
          <cell r="AA80">
            <v>6.1000546431260787</v>
          </cell>
        </row>
        <row r="81">
          <cell r="D81">
            <v>80.248454428575116</v>
          </cell>
          <cell r="E81">
            <v>100.42347704961355</v>
          </cell>
          <cell r="F81">
            <v>788.27665760173693</v>
          </cell>
          <cell r="G81">
            <v>761.12881769922967</v>
          </cell>
          <cell r="H81">
            <v>6743.3607118084028</v>
          </cell>
          <cell r="I81">
            <v>137.55120517195877</v>
          </cell>
          <cell r="J81">
            <v>61.238818429436719</v>
          </cell>
          <cell r="K81">
            <v>118.99232299221448</v>
          </cell>
          <cell r="L81">
            <v>135.76364703611415</v>
          </cell>
          <cell r="M81">
            <v>173.22341392340266</v>
          </cell>
          <cell r="N81">
            <v>44.02729904175461</v>
          </cell>
          <cell r="O81">
            <v>2848.6513007261424</v>
          </cell>
          <cell r="P81">
            <v>33031.004563912604</v>
          </cell>
          <cell r="Q81">
            <v>3.9576390530572327</v>
          </cell>
          <cell r="R81">
            <v>65.388948874391488</v>
          </cell>
          <cell r="S81">
            <v>240.89600523371934</v>
          </cell>
          <cell r="T81">
            <v>7.4775068699801031</v>
          </cell>
          <cell r="U81">
            <v>1.6893575722051721</v>
          </cell>
          <cell r="V81">
            <v>4063.0129887515272</v>
          </cell>
          <cell r="W81">
            <v>603.22485114866856</v>
          </cell>
          <cell r="X81">
            <v>8.4664578930080253E-2</v>
          </cell>
          <cell r="Y81">
            <v>32.898959967363879</v>
          </cell>
          <cell r="Z81">
            <v>44.448348879935025</v>
          </cell>
          <cell r="AA81">
            <v>1.1659103760546987</v>
          </cell>
        </row>
        <row r="82">
          <cell r="D82">
            <v>177.30870231768654</v>
          </cell>
          <cell r="E82">
            <v>3344.1305436861999</v>
          </cell>
          <cell r="F82">
            <v>185.13116052026075</v>
          </cell>
          <cell r="G82">
            <v>327.1412967841153</v>
          </cell>
          <cell r="H82">
            <v>207.21256377255955</v>
          </cell>
          <cell r="I82">
            <v>10081.741733233268</v>
          </cell>
          <cell r="J82">
            <v>46.238804759245063</v>
          </cell>
          <cell r="K82">
            <v>326.6840263259744</v>
          </cell>
          <cell r="L82">
            <v>779.99779082486134</v>
          </cell>
          <cell r="M82">
            <v>50.695696371333447</v>
          </cell>
          <cell r="N82">
            <v>80.713476985355456</v>
          </cell>
          <cell r="O82">
            <v>11886.34086466617</v>
          </cell>
          <cell r="P82">
            <v>772.14667794731827</v>
          </cell>
          <cell r="Q82">
            <v>3.4744558774703682</v>
          </cell>
          <cell r="R82">
            <v>31.183353743079998</v>
          </cell>
          <cell r="S82">
            <v>96.744887975668803</v>
          </cell>
          <cell r="T82">
            <v>53.151185810271372</v>
          </cell>
          <cell r="U82">
            <v>11.650695833234797</v>
          </cell>
          <cell r="V82">
            <v>7430.1934062813943</v>
          </cell>
          <cell r="W82">
            <v>1209.9146242667889</v>
          </cell>
          <cell r="X82">
            <v>0.35326759079759035</v>
          </cell>
          <cell r="Y82">
            <v>20.652452490502704</v>
          </cell>
          <cell r="Z82">
            <v>43.111854650032157</v>
          </cell>
          <cell r="AA82">
            <v>8.1633401317375824</v>
          </cell>
        </row>
        <row r="83">
          <cell r="D83">
            <v>4455.4308251006833</v>
          </cell>
          <cell r="E83">
            <v>499.90401527530616</v>
          </cell>
          <cell r="F83">
            <v>392.93259702183951</v>
          </cell>
          <cell r="G83">
            <v>364.77548899249325</v>
          </cell>
          <cell r="H83">
            <v>88.815299134382911</v>
          </cell>
          <cell r="I83">
            <v>316.20730351389011</v>
          </cell>
          <cell r="J83">
            <v>2964.1742901899147</v>
          </cell>
          <cell r="K83">
            <v>2002.0705160740697</v>
          </cell>
          <cell r="L83">
            <v>175.34978553482674</v>
          </cell>
          <cell r="M83">
            <v>378.36745001827245</v>
          </cell>
          <cell r="N83">
            <v>99.906793718778701</v>
          </cell>
          <cell r="O83">
            <v>4175.9944328506854</v>
          </cell>
          <cell r="P83">
            <v>294.84604809623511</v>
          </cell>
          <cell r="Q83">
            <v>2.0405218469711728</v>
          </cell>
          <cell r="R83">
            <v>8.03844446724856</v>
          </cell>
          <cell r="S83">
            <v>6.8508948628278272</v>
          </cell>
          <cell r="T83">
            <v>6.4191376683918993</v>
          </cell>
          <cell r="U83">
            <v>4.165768160819332</v>
          </cell>
          <cell r="V83">
            <v>567.38287852974611</v>
          </cell>
          <cell r="W83">
            <v>42.889566124013321</v>
          </cell>
          <cell r="X83">
            <v>0.12410315528303338</v>
          </cell>
          <cell r="Y83">
            <v>38.836289004153741</v>
          </cell>
          <cell r="Z83">
            <v>1.6639410139447888E-2</v>
          </cell>
          <cell r="AA83">
            <v>76.072294155722176</v>
          </cell>
        </row>
        <row r="84">
          <cell r="D84">
            <v>0</v>
          </cell>
          <cell r="E84">
            <v>362.03249973761308</v>
          </cell>
          <cell r="F84">
            <v>689.87375649389196</v>
          </cell>
          <cell r="G84">
            <v>109.55531242935301</v>
          </cell>
          <cell r="H84">
            <v>212.19047094374241</v>
          </cell>
          <cell r="I84">
            <v>1276.090324167707</v>
          </cell>
          <cell r="J84">
            <v>183.43840848725819</v>
          </cell>
          <cell r="K84">
            <v>7373.326685226717</v>
          </cell>
          <cell r="L84">
            <v>14676.637807191781</v>
          </cell>
          <cell r="M84">
            <v>167.06900029649512</v>
          </cell>
          <cell r="N84">
            <v>97.361122831965972</v>
          </cell>
          <cell r="O84">
            <v>15508.530695874977</v>
          </cell>
          <cell r="P84">
            <v>182.23376431279334</v>
          </cell>
          <cell r="Q84">
            <v>2.0755206189618054</v>
          </cell>
          <cell r="R84">
            <v>22.446394814705872</v>
          </cell>
          <cell r="S84">
            <v>7.9276189411761342</v>
          </cell>
          <cell r="T84">
            <v>6.7645859208150201</v>
          </cell>
          <cell r="U84">
            <v>4.313524100815008</v>
          </cell>
          <cell r="V84">
            <v>2129.1646550679807</v>
          </cell>
          <cell r="W84">
            <v>333.09847382175525</v>
          </cell>
          <cell r="X84">
            <v>0.46091877715193791</v>
          </cell>
          <cell r="Y84">
            <v>1346.1436951568849</v>
          </cell>
          <cell r="Z84">
            <v>28.091228043864856</v>
          </cell>
          <cell r="AA84">
            <v>9.2803952740972946</v>
          </cell>
        </row>
        <row r="85">
          <cell r="D85">
            <v>364.94962534066735</v>
          </cell>
          <cell r="E85">
            <v>4735.4063782664562</v>
          </cell>
          <cell r="F85">
            <v>6167.9269411048317</v>
          </cell>
          <cell r="G85">
            <v>74.094840866789283</v>
          </cell>
          <cell r="H85">
            <v>289.88902760812812</v>
          </cell>
          <cell r="I85">
            <v>478.87555417518922</v>
          </cell>
          <cell r="J85">
            <v>229.74357608868942</v>
          </cell>
          <cell r="K85">
            <v>524.69202428579126</v>
          </cell>
          <cell r="L85">
            <v>3036.9532695964822</v>
          </cell>
          <cell r="M85">
            <v>212.92197076392628</v>
          </cell>
          <cell r="N85">
            <v>171.59683978710311</v>
          </cell>
          <cell r="O85">
            <v>13615.546372220535</v>
          </cell>
          <cell r="P85">
            <v>7524.7335830230149</v>
          </cell>
          <cell r="Q85">
            <v>3.4964148082569295</v>
          </cell>
          <cell r="R85">
            <v>16.99393334814236</v>
          </cell>
          <cell r="S85">
            <v>46.922682913109185</v>
          </cell>
          <cell r="T85">
            <v>31.1647985255969</v>
          </cell>
          <cell r="U85">
            <v>54.773902896433157</v>
          </cell>
          <cell r="V85">
            <v>7444.2130338170937</v>
          </cell>
          <cell r="W85">
            <v>1.5414143615424296</v>
          </cell>
          <cell r="X85">
            <v>0.40465909173152231</v>
          </cell>
          <cell r="Y85">
            <v>722.69801986823381</v>
          </cell>
          <cell r="Z85">
            <v>574.40653679579009</v>
          </cell>
          <cell r="AA85">
            <v>12.999490793856525</v>
          </cell>
        </row>
        <row r="86">
          <cell r="D86">
            <v>30.083895605261599</v>
          </cell>
          <cell r="E86">
            <v>86.313525973168723</v>
          </cell>
          <cell r="F86">
            <v>4974.2417960540615</v>
          </cell>
          <cell r="G86">
            <v>24.303394587932079</v>
          </cell>
          <cell r="H86">
            <v>437.33753551837759</v>
          </cell>
          <cell r="I86">
            <v>24.224187498497098</v>
          </cell>
          <cell r="J86">
            <v>0.63392939353757982</v>
          </cell>
          <cell r="K86">
            <v>143.01454264384472</v>
          </cell>
          <cell r="L86">
            <v>180.46368587429822</v>
          </cell>
          <cell r="M86">
            <v>10501.369500782363</v>
          </cell>
          <cell r="N86">
            <v>36.738557139645614</v>
          </cell>
          <cell r="O86">
            <v>18259.71227889329</v>
          </cell>
          <cell r="P86">
            <v>3830.8273671561169</v>
          </cell>
          <cell r="Q86">
            <v>14.511337574281269</v>
          </cell>
          <cell r="R86">
            <v>20.636701174188428</v>
          </cell>
          <cell r="S86">
            <v>41.998561052962145</v>
          </cell>
          <cell r="T86">
            <v>17.055314449431716</v>
          </cell>
          <cell r="U86">
            <v>5.4152044453755543</v>
          </cell>
          <cell r="V86">
            <v>684.42852540171214</v>
          </cell>
          <cell r="W86">
            <v>0</v>
          </cell>
          <cell r="X86">
            <v>0.54268809972902721</v>
          </cell>
          <cell r="Y86">
            <v>113.21368720757174</v>
          </cell>
          <cell r="Z86">
            <v>79.817048526139516</v>
          </cell>
          <cell r="AA86">
            <v>8.0771749761684646</v>
          </cell>
        </row>
        <row r="87">
          <cell r="D87">
            <v>0</v>
          </cell>
          <cell r="E87">
            <v>169.38467136285001</v>
          </cell>
          <cell r="F87">
            <v>637.38149336717913</v>
          </cell>
          <cell r="G87">
            <v>192.52112076784425</v>
          </cell>
          <cell r="H87">
            <v>167.40183569399693</v>
          </cell>
          <cell r="I87">
            <v>27.245610252006184</v>
          </cell>
          <cell r="J87">
            <v>126.62579464388793</v>
          </cell>
          <cell r="K87">
            <v>25.954160243652524</v>
          </cell>
          <cell r="L87">
            <v>53.304565176884836</v>
          </cell>
          <cell r="M87">
            <v>1108.9737084403378</v>
          </cell>
          <cell r="N87">
            <v>6349.0339838318259</v>
          </cell>
          <cell r="O87">
            <v>11526.535658435818</v>
          </cell>
          <cell r="P87">
            <v>2022.5583544720962</v>
          </cell>
          <cell r="Q87">
            <v>0</v>
          </cell>
          <cell r="R87">
            <v>13.021291268074995</v>
          </cell>
          <cell r="S87">
            <v>0</v>
          </cell>
          <cell r="T87">
            <v>6.1507634503424731E-2</v>
          </cell>
          <cell r="U87">
            <v>5.804946964062295E-2</v>
          </cell>
          <cell r="V87">
            <v>524.59025351879973</v>
          </cell>
          <cell r="W87">
            <v>0</v>
          </cell>
          <cell r="X87">
            <v>0.34257941215734705</v>
          </cell>
          <cell r="Y87">
            <v>90.955178905553254</v>
          </cell>
          <cell r="Z87">
            <v>4.5932106490094771E-2</v>
          </cell>
          <cell r="AA87">
            <v>0</v>
          </cell>
        </row>
        <row r="88">
          <cell r="D88">
            <v>11995.519087204719</v>
          </cell>
          <cell r="E88">
            <v>9432.5585627573182</v>
          </cell>
          <cell r="F88">
            <v>43562.751394531217</v>
          </cell>
          <cell r="G88">
            <v>1286.9676681889771</v>
          </cell>
          <cell r="H88">
            <v>6422.8522071110319</v>
          </cell>
          <cell r="I88">
            <v>3168.4232622597187</v>
          </cell>
          <cell r="J88">
            <v>1422.9991912388841</v>
          </cell>
          <cell r="K88">
            <v>2835.4917166716045</v>
          </cell>
          <cell r="L88">
            <v>3180.4808503494023</v>
          </cell>
          <cell r="M88">
            <v>9197.8272325754187</v>
          </cell>
          <cell r="N88">
            <v>3752.7088227694899</v>
          </cell>
          <cell r="O88">
            <v>248789.03328648442</v>
          </cell>
          <cell r="P88">
            <v>62896.514223872247</v>
          </cell>
          <cell r="Q88">
            <v>107.97552073854658</v>
          </cell>
          <cell r="R88">
            <v>610.36310919799587</v>
          </cell>
          <cell r="S88">
            <v>1898.3342636925099</v>
          </cell>
          <cell r="T88">
            <v>1457.9564629787567</v>
          </cell>
          <cell r="U88">
            <v>2868.1443891919685</v>
          </cell>
          <cell r="V88">
            <v>99734.233384888314</v>
          </cell>
          <cell r="W88">
            <v>34866.346501696091</v>
          </cell>
          <cell r="X88">
            <v>7.3939471097271108</v>
          </cell>
          <cell r="Y88">
            <v>1519.7801064320088</v>
          </cell>
          <cell r="Z88">
            <v>7491.8204944935915</v>
          </cell>
          <cell r="AA88">
            <v>470.75455272310876</v>
          </cell>
        </row>
        <row r="89">
          <cell r="D89">
            <v>405.61511025757085</v>
          </cell>
          <cell r="E89">
            <v>406.30814311633981</v>
          </cell>
          <cell r="F89">
            <v>305.05413539314412</v>
          </cell>
          <cell r="G89">
            <v>65.080981091685757</v>
          </cell>
          <cell r="H89">
            <v>140.50123781663245</v>
          </cell>
          <cell r="I89">
            <v>88.098840311944187</v>
          </cell>
          <cell r="J89">
            <v>43.551120286596358</v>
          </cell>
          <cell r="K89">
            <v>115.54043264537472</v>
          </cell>
          <cell r="L89">
            <v>80.527116521749846</v>
          </cell>
          <cell r="M89">
            <v>126.85230913112417</v>
          </cell>
          <cell r="N89">
            <v>95.880388008400956</v>
          </cell>
          <cell r="O89">
            <v>3109.518372161263</v>
          </cell>
          <cell r="P89">
            <v>67340.813306588854</v>
          </cell>
          <cell r="Q89">
            <v>61.26019201921526</v>
          </cell>
          <cell r="R89">
            <v>110.59203259948733</v>
          </cell>
          <cell r="S89">
            <v>280.39424975485264</v>
          </cell>
          <cell r="T89">
            <v>299.6928342183914</v>
          </cell>
          <cell r="U89">
            <v>262.85793425379916</v>
          </cell>
          <cell r="V89">
            <v>23967.74230126043</v>
          </cell>
          <cell r="W89">
            <v>10978.428292864364</v>
          </cell>
          <cell r="X89">
            <v>9.203235605795658E-2</v>
          </cell>
          <cell r="Y89">
            <v>741.83709843377994</v>
          </cell>
          <cell r="Z89">
            <v>4133.9950589688633</v>
          </cell>
          <cell r="AA89">
            <v>392.63817191617903</v>
          </cell>
        </row>
        <row r="90">
          <cell r="D90">
            <v>1.4774549633881495</v>
          </cell>
          <cell r="E90">
            <v>44.117160330874071</v>
          </cell>
          <cell r="F90">
            <v>14.522058793207831</v>
          </cell>
          <cell r="G90">
            <v>4.0865100110403558</v>
          </cell>
          <cell r="H90">
            <v>7.9572555099960685</v>
          </cell>
          <cell r="I90">
            <v>12.823120929994399</v>
          </cell>
          <cell r="J90">
            <v>3.9292864079560692</v>
          </cell>
          <cell r="K90">
            <v>8.9590970654170174</v>
          </cell>
          <cell r="L90">
            <v>9.7733790774761182</v>
          </cell>
          <cell r="M90">
            <v>17.79565563736594</v>
          </cell>
          <cell r="N90">
            <v>5.7259024253786093</v>
          </cell>
          <cell r="O90">
            <v>255.51338150445696</v>
          </cell>
          <cell r="P90">
            <v>91.039246937116985</v>
          </cell>
          <cell r="Q90">
            <v>36.060816613322864</v>
          </cell>
          <cell r="R90">
            <v>3.4934184599613234</v>
          </cell>
          <cell r="S90">
            <v>71.477056728015953</v>
          </cell>
          <cell r="T90">
            <v>29.604752595602392</v>
          </cell>
          <cell r="U90">
            <v>27.583593667309881</v>
          </cell>
          <cell r="V90">
            <v>1922.9865916889589</v>
          </cell>
          <cell r="W90">
            <v>1208.1405296290529</v>
          </cell>
          <cell r="X90">
            <v>7.5912174640394162E-3</v>
          </cell>
          <cell r="Y90">
            <v>33.54694224971788</v>
          </cell>
          <cell r="Z90">
            <v>26.786440272076607</v>
          </cell>
          <cell r="AA90">
            <v>2.9102227855503786</v>
          </cell>
        </row>
        <row r="91">
          <cell r="D91">
            <v>0</v>
          </cell>
          <cell r="E91">
            <v>140.34302525471477</v>
          </cell>
          <cell r="F91">
            <v>36.852967141038526</v>
          </cell>
          <cell r="G91">
            <v>3.1298245750929312</v>
          </cell>
          <cell r="H91">
            <v>13.778967570958848</v>
          </cell>
          <cell r="I91">
            <v>6.4487133818358462</v>
          </cell>
          <cell r="J91">
            <v>1.4751946441366075</v>
          </cell>
          <cell r="K91">
            <v>17.629096810721538</v>
          </cell>
          <cell r="L91">
            <v>16.666362854273821</v>
          </cell>
          <cell r="M91">
            <v>6.1002944874173375</v>
          </cell>
          <cell r="N91">
            <v>2.0517444267240923</v>
          </cell>
          <cell r="O91">
            <v>308.01319644430794</v>
          </cell>
          <cell r="P91">
            <v>111.82018797029339</v>
          </cell>
          <cell r="Q91">
            <v>4.1343067273650815</v>
          </cell>
          <cell r="R91">
            <v>564.04376172061336</v>
          </cell>
          <cell r="S91">
            <v>39.028853764046019</v>
          </cell>
          <cell r="T91">
            <v>30.106479600671737</v>
          </cell>
          <cell r="U91">
            <v>42.175396230015068</v>
          </cell>
          <cell r="V91">
            <v>2432.6995628377695</v>
          </cell>
          <cell r="W91">
            <v>2527.2814603101051</v>
          </cell>
          <cell r="X91">
            <v>9.1511472747515792E-3</v>
          </cell>
          <cell r="Y91">
            <v>23.626360506715201</v>
          </cell>
          <cell r="Z91">
            <v>20.546107996667764</v>
          </cell>
          <cell r="AA91">
            <v>3.303910442271528</v>
          </cell>
        </row>
        <row r="92">
          <cell r="D92">
            <v>58.159301869808687</v>
          </cell>
          <cell r="E92">
            <v>556.36702891753635</v>
          </cell>
          <cell r="F92">
            <v>233.14826210259125</v>
          </cell>
          <cell r="G92">
            <v>58.053886112710643</v>
          </cell>
          <cell r="H92">
            <v>145.80088665594656</v>
          </cell>
          <cell r="I92">
            <v>99.097565764273511</v>
          </cell>
          <cell r="J92">
            <v>15.413629048243804</v>
          </cell>
          <cell r="K92">
            <v>56.779304629014298</v>
          </cell>
          <cell r="L92">
            <v>76.635269884501952</v>
          </cell>
          <cell r="M92">
            <v>239.73957124699749</v>
          </cell>
          <cell r="N92">
            <v>50.146671156301167</v>
          </cell>
          <cell r="O92">
            <v>1697.8733504971067</v>
          </cell>
          <cell r="P92">
            <v>748.25907715341566</v>
          </cell>
          <cell r="Q92">
            <v>74.112662528889842</v>
          </cell>
          <cell r="R92">
            <v>86.886470571929209</v>
          </cell>
          <cell r="S92">
            <v>8993.4006431926446</v>
          </cell>
          <cell r="T92">
            <v>624.63892301783039</v>
          </cell>
          <cell r="U92">
            <v>468.54438398794701</v>
          </cell>
          <cell r="V92">
            <v>19704.136978846291</v>
          </cell>
          <cell r="W92">
            <v>1269.7370521993719</v>
          </cell>
          <cell r="X92">
            <v>5.0436691571720378E-2</v>
          </cell>
          <cell r="Y92">
            <v>280.95501283617511</v>
          </cell>
          <cell r="Z92">
            <v>358.27404847888232</v>
          </cell>
          <cell r="AA92">
            <v>26.62302690879838</v>
          </cell>
        </row>
        <row r="93">
          <cell r="D93">
            <v>0</v>
          </cell>
          <cell r="E93">
            <v>29.760977659369253</v>
          </cell>
          <cell r="F93">
            <v>12.344050323615843</v>
          </cell>
          <cell r="G93">
            <v>3.0839873273726002</v>
          </cell>
          <cell r="H93">
            <v>8.0247636691822528</v>
          </cell>
          <cell r="I93">
            <v>5.2921107496602895</v>
          </cell>
          <cell r="J93">
            <v>0.76973473990271934</v>
          </cell>
          <cell r="K93">
            <v>2.9066898222117654</v>
          </cell>
          <cell r="L93">
            <v>3.8217572042209791</v>
          </cell>
          <cell r="M93">
            <v>14.172617641967705</v>
          </cell>
          <cell r="N93">
            <v>2.7326385075082937</v>
          </cell>
          <cell r="O93">
            <v>88.75323196524154</v>
          </cell>
          <cell r="P93">
            <v>39.238624880087109</v>
          </cell>
          <cell r="Q93">
            <v>5.0584503339894296</v>
          </cell>
          <cell r="R93">
            <v>2.1984067132979548</v>
          </cell>
          <cell r="S93">
            <v>107.65494778722078</v>
          </cell>
          <cell r="T93">
            <v>603.72318078087403</v>
          </cell>
          <cell r="U93">
            <v>29.20240796623257</v>
          </cell>
          <cell r="V93">
            <v>573.39768971532692</v>
          </cell>
          <cell r="W93">
            <v>6.00688911523239</v>
          </cell>
          <cell r="X93">
            <v>2.6320867940621911E-3</v>
          </cell>
          <cell r="Y93">
            <v>69.516286728506032</v>
          </cell>
          <cell r="Z93">
            <v>89.858126224542687</v>
          </cell>
          <cell r="AA93">
            <v>5.7615754637616776</v>
          </cell>
        </row>
        <row r="94">
          <cell r="D94">
            <v>9.6352975472758686</v>
          </cell>
          <cell r="E94">
            <v>221.39572503210059</v>
          </cell>
          <cell r="F94">
            <v>70.18694602386708</v>
          </cell>
          <cell r="G94">
            <v>19.317507009511161</v>
          </cell>
          <cell r="H94">
            <v>65.887986919747334</v>
          </cell>
          <cell r="I94">
            <v>30.05940014356408</v>
          </cell>
          <cell r="J94">
            <v>15.573159495264369</v>
          </cell>
          <cell r="K94">
            <v>33.016023253238963</v>
          </cell>
          <cell r="L94">
            <v>38.80665128500938</v>
          </cell>
          <cell r="M94">
            <v>41.361766954289308</v>
          </cell>
          <cell r="N94">
            <v>16.664477388365981</v>
          </cell>
          <cell r="O94">
            <v>687.24072923975473</v>
          </cell>
          <cell r="P94">
            <v>264.93686897701895</v>
          </cell>
          <cell r="Q94">
            <v>16.944763709264123</v>
          </cell>
          <cell r="R94">
            <v>21.131185003178384</v>
          </cell>
          <cell r="S94">
            <v>313.0428157312441</v>
          </cell>
          <cell r="T94">
            <v>134.75163299146496</v>
          </cell>
          <cell r="U94">
            <v>3223.1426000259444</v>
          </cell>
          <cell r="V94">
            <v>6230.6100390194179</v>
          </cell>
          <cell r="W94">
            <v>361.57221388541615</v>
          </cell>
          <cell r="X94">
            <v>2.0416059548217989E-2</v>
          </cell>
          <cell r="Y94">
            <v>90.919712473425037</v>
          </cell>
          <cell r="Z94">
            <v>78.391297177406358</v>
          </cell>
          <cell r="AA94">
            <v>9.548875959634163</v>
          </cell>
        </row>
        <row r="95">
          <cell r="D95">
            <v>9257.6349231751083</v>
          </cell>
          <cell r="E95">
            <v>37958.305764965691</v>
          </cell>
          <cell r="F95">
            <v>23379.080648778014</v>
          </cell>
          <cell r="G95">
            <v>2530.444922782634</v>
          </cell>
          <cell r="H95">
            <v>7373.0852818627827</v>
          </cell>
          <cell r="I95">
            <v>6314.6380270284917</v>
          </cell>
          <cell r="J95">
            <v>1653.196757415303</v>
          </cell>
          <cell r="K95">
            <v>4631.2307251831653</v>
          </cell>
          <cell r="L95">
            <v>6912.7720942985579</v>
          </cell>
          <cell r="M95">
            <v>7268.7852923592554</v>
          </cell>
          <cell r="N95">
            <v>3263.5419171044659</v>
          </cell>
          <cell r="O95">
            <v>146406.45600012474</v>
          </cell>
          <cell r="P95">
            <v>79624.049560341315</v>
          </cell>
          <cell r="Q95">
            <v>5818.2233672232978</v>
          </cell>
          <cell r="R95">
            <v>5380.2063378864887</v>
          </cell>
          <cell r="S95">
            <v>24670.046447794215</v>
          </cell>
          <cell r="T95">
            <v>8457.8841234850024</v>
          </cell>
          <cell r="U95">
            <v>8334.5234279130236</v>
          </cell>
          <cell r="V95">
            <v>930115.59949549695</v>
          </cell>
          <cell r="W95">
            <v>74277.370516371026</v>
          </cell>
          <cell r="X95">
            <v>10.421584333000556</v>
          </cell>
          <cell r="Y95">
            <v>4845.7172328798251</v>
          </cell>
          <cell r="Z95">
            <v>10055.425384633596</v>
          </cell>
          <cell r="AA95">
            <v>2376.1348239445083</v>
          </cell>
        </row>
        <row r="96">
          <cell r="D96">
            <v>25.236436807801898</v>
          </cell>
          <cell r="E96">
            <v>137.82641474482546</v>
          </cell>
          <cell r="F96">
            <v>41.282015515505456</v>
          </cell>
          <cell r="G96">
            <v>49.453422245783152</v>
          </cell>
          <cell r="H96">
            <v>12.104483881241988</v>
          </cell>
          <cell r="I96">
            <v>16.295963473850176</v>
          </cell>
          <cell r="J96">
            <v>36.820089587591241</v>
          </cell>
          <cell r="K96">
            <v>25.363895506657698</v>
          </cell>
          <cell r="L96">
            <v>31.709145839272434</v>
          </cell>
          <cell r="M96">
            <v>26.261173581449423</v>
          </cell>
          <cell r="N96">
            <v>26.611506708738091</v>
          </cell>
          <cell r="O96">
            <v>1167.3015576996615</v>
          </cell>
          <cell r="P96">
            <v>204.51464379884874</v>
          </cell>
          <cell r="Q96">
            <v>12.19220500000667</v>
          </cell>
          <cell r="R96">
            <v>44.908863704509507</v>
          </cell>
          <cell r="S96">
            <v>159.60086730419354</v>
          </cell>
          <cell r="T96">
            <v>79.689943766720958</v>
          </cell>
          <cell r="U96">
            <v>20.594314459517506</v>
          </cell>
          <cell r="V96">
            <v>3523.8317074407382</v>
          </cell>
          <cell r="W96">
            <v>0</v>
          </cell>
          <cell r="X96">
            <v>3.467597570098907E-2</v>
          </cell>
          <cell r="Y96">
            <v>47.378072517182822</v>
          </cell>
          <cell r="Z96">
            <v>4.6353677423284507</v>
          </cell>
          <cell r="AA96">
            <v>17.742991787291981</v>
          </cell>
        </row>
        <row r="97">
          <cell r="D97">
            <v>0</v>
          </cell>
          <cell r="E97">
            <v>1.868649549882444</v>
          </cell>
          <cell r="F97">
            <v>0.17960692593580885</v>
          </cell>
          <cell r="G97">
            <v>8.3038657396964616E-2</v>
          </cell>
          <cell r="H97">
            <v>1.725987751405784</v>
          </cell>
          <cell r="I97">
            <v>5.143516215464822</v>
          </cell>
          <cell r="J97">
            <v>5.8354196705764467</v>
          </cell>
          <cell r="K97">
            <v>3.487992975654409</v>
          </cell>
          <cell r="L97">
            <v>0</v>
          </cell>
          <cell r="M97">
            <v>377.11566085018359</v>
          </cell>
          <cell r="N97">
            <v>0.7953186459397672</v>
          </cell>
          <cell r="O97">
            <v>413.36985610288582</v>
          </cell>
          <cell r="P97">
            <v>1.1422732454504956</v>
          </cell>
          <cell r="Q97">
            <v>0</v>
          </cell>
          <cell r="R97">
            <v>0.46295334842341512</v>
          </cell>
          <cell r="S97">
            <v>0</v>
          </cell>
          <cell r="T97">
            <v>2.1868157896734993E-3</v>
          </cell>
          <cell r="U97">
            <v>2.0638656943508132E-3</v>
          </cell>
          <cell r="V97">
            <v>44.550313990486821</v>
          </cell>
          <cell r="W97">
            <v>95.108378414311176</v>
          </cell>
          <cell r="X97">
            <v>1.4391401006815843</v>
          </cell>
          <cell r="Y97">
            <v>0</v>
          </cell>
          <cell r="Z97">
            <v>88.045112995113215</v>
          </cell>
          <cell r="AA97">
            <v>55.95459301492285</v>
          </cell>
        </row>
        <row r="98">
          <cell r="D98">
            <v>6179.0610941312734</v>
          </cell>
          <cell r="E98">
            <v>1988.3041927423806</v>
          </cell>
          <cell r="F98">
            <v>504.51204633855446</v>
          </cell>
          <cell r="G98">
            <v>83.507927838665111</v>
          </cell>
          <cell r="H98">
            <v>556.52153318411285</v>
          </cell>
          <cell r="I98">
            <v>164.4453988183256</v>
          </cell>
          <cell r="J98">
            <v>146.52146004967199</v>
          </cell>
          <cell r="K98">
            <v>9876.5826349850486</v>
          </cell>
          <cell r="L98">
            <v>210.54083386275892</v>
          </cell>
          <cell r="M98">
            <v>847.44147270680037</v>
          </cell>
          <cell r="N98">
            <v>7.0317283436906228</v>
          </cell>
          <cell r="O98">
            <v>4200.7064877115054</v>
          </cell>
          <cell r="P98">
            <v>8056.187074982382</v>
          </cell>
          <cell r="Q98">
            <v>266.1301711587887</v>
          </cell>
          <cell r="R98">
            <v>2575.9370074338935</v>
          </cell>
          <cell r="S98">
            <v>12444.328257328467</v>
          </cell>
          <cell r="T98">
            <v>2606.9863597783333</v>
          </cell>
          <cell r="U98">
            <v>4246.8878903055611</v>
          </cell>
          <cell r="V98">
            <v>10047.740275800321</v>
          </cell>
          <cell r="W98">
            <v>622.3737905593058</v>
          </cell>
          <cell r="X98">
            <v>0.10768751510413113</v>
          </cell>
          <cell r="Y98">
            <v>37552.146013176862</v>
          </cell>
          <cell r="Z98">
            <v>209.35915054910487</v>
          </cell>
          <cell r="AA98">
            <v>9164.3693904055526</v>
          </cell>
        </row>
        <row r="99">
          <cell r="D99">
            <v>1144.6828791695521</v>
          </cell>
          <cell r="E99">
            <v>2076.5003256578011</v>
          </cell>
          <cell r="F99">
            <v>526.28479957368177</v>
          </cell>
          <cell r="G99">
            <v>225.48459524403034</v>
          </cell>
          <cell r="H99">
            <v>425.95225234947577</v>
          </cell>
          <cell r="I99">
            <v>690.22403947571195</v>
          </cell>
          <cell r="J99">
            <v>364.01942753966108</v>
          </cell>
          <cell r="K99">
            <v>706.21985597254923</v>
          </cell>
          <cell r="L99">
            <v>461.36179832979951</v>
          </cell>
          <cell r="M99">
            <v>732.98825679162246</v>
          </cell>
          <cell r="N99">
            <v>271.6746933512639</v>
          </cell>
          <cell r="O99">
            <v>4313.6083096219254</v>
          </cell>
          <cell r="P99">
            <v>1174.8303748643882</v>
          </cell>
          <cell r="Q99">
            <v>741.5365359056583</v>
          </cell>
          <cell r="R99">
            <v>244.79556589327078</v>
          </cell>
          <cell r="S99">
            <v>126.05675302152508</v>
          </cell>
          <cell r="T99">
            <v>20.034342272140304</v>
          </cell>
          <cell r="U99">
            <v>22.204126247907876</v>
          </cell>
          <cell r="V99">
            <v>9926.44321129727</v>
          </cell>
          <cell r="W99">
            <v>2712.4018823234246</v>
          </cell>
          <cell r="X99">
            <v>0.78559281744498388</v>
          </cell>
          <cell r="Y99">
            <v>180.5824040577933</v>
          </cell>
          <cell r="Z99">
            <v>14966.461618072675</v>
          </cell>
          <cell r="AA99">
            <v>107.86134681962109</v>
          </cell>
        </row>
        <row r="100">
          <cell r="D100">
            <v>281.95246121303921</v>
          </cell>
          <cell r="E100">
            <v>2305.6232293593407</v>
          </cell>
          <cell r="F100">
            <v>403.10878731743111</v>
          </cell>
          <cell r="G100">
            <v>379.14732750442926</v>
          </cell>
          <cell r="H100">
            <v>680.50076288448804</v>
          </cell>
          <cell r="I100">
            <v>753.77450662229523</v>
          </cell>
          <cell r="J100">
            <v>889.77889095105752</v>
          </cell>
          <cell r="K100">
            <v>1406.5138415183319</v>
          </cell>
          <cell r="L100">
            <v>132.99116114212376</v>
          </cell>
          <cell r="M100">
            <v>660.82397438871237</v>
          </cell>
          <cell r="N100">
            <v>157.18232154074005</v>
          </cell>
          <cell r="O100">
            <v>3170.5093151803567</v>
          </cell>
          <cell r="P100">
            <v>126.31641747133843</v>
          </cell>
          <cell r="Q100">
            <v>96.188216589709683</v>
          </cell>
          <cell r="R100">
            <v>116.01175579905077</v>
          </cell>
          <cell r="S100">
            <v>103.88291140149926</v>
          </cell>
          <cell r="T100">
            <v>6.6819166129563046</v>
          </cell>
          <cell r="U100">
            <v>3.5919120177956563</v>
          </cell>
          <cell r="V100">
            <v>8007.6821089711248</v>
          </cell>
          <cell r="W100">
            <v>2842.6048668379767</v>
          </cell>
          <cell r="X100">
            <v>7.800416717790018E-2</v>
          </cell>
          <cell r="Y100">
            <v>6524.7668134089236</v>
          </cell>
          <cell r="Z100">
            <v>999.63916082508285</v>
          </cell>
          <cell r="AA100">
            <v>8584.2436058351304</v>
          </cell>
        </row>
        <row r="102">
          <cell r="D102">
            <v>9110.5019312955737</v>
          </cell>
          <cell r="E102">
            <v>19235.97246487363</v>
          </cell>
          <cell r="F102">
            <v>10248.791262658093</v>
          </cell>
          <cell r="G102">
            <v>1539.1091517689019</v>
          </cell>
          <cell r="H102">
            <v>3544.6636714350007</v>
          </cell>
          <cell r="I102">
            <v>3055.1325382355485</v>
          </cell>
          <cell r="J102">
            <v>826.31798229944218</v>
          </cell>
          <cell r="K102">
            <v>1663.1900236180734</v>
          </cell>
          <cell r="L102">
            <v>5148.5782141159616</v>
          </cell>
          <cell r="M102">
            <v>2103.8046364420679</v>
          </cell>
          <cell r="N102">
            <v>826.85760287278652</v>
          </cell>
          <cell r="O102">
            <v>92320.908872022701</v>
          </cell>
          <cell r="P102">
            <v>58952.700517216865</v>
          </cell>
          <cell r="Q102">
            <v>5607.4785834643853</v>
          </cell>
          <cell r="R102">
            <v>7669.5340954090589</v>
          </cell>
          <cell r="S102">
            <v>13953.515469126221</v>
          </cell>
          <cell r="T102">
            <v>2425.8800213560676</v>
          </cell>
          <cell r="U102">
            <v>5853.6198482090394</v>
          </cell>
          <cell r="V102">
            <v>537981.25661747146</v>
          </cell>
          <cell r="W102">
            <v>277786.2440169719</v>
          </cell>
          <cell r="X102">
            <v>5.6908636851693206</v>
          </cell>
          <cell r="Y102">
            <v>706.50643180003578</v>
          </cell>
          <cell r="Z102">
            <v>6210.9765376670775</v>
          </cell>
          <cell r="AA102">
            <v>1937.3583670257094</v>
          </cell>
        </row>
        <row r="103">
          <cell r="D103">
            <v>13446.751504806029</v>
          </cell>
          <cell r="E103">
            <v>1369.0488749661583</v>
          </cell>
          <cell r="F103">
            <v>893.59849511707023</v>
          </cell>
          <cell r="G103">
            <v>763.75981289879405</v>
          </cell>
          <cell r="H103">
            <v>833.34915256335387</v>
          </cell>
          <cell r="I103">
            <v>784.11458863689495</v>
          </cell>
          <cell r="J103">
            <v>742.84199472618593</v>
          </cell>
          <cell r="K103">
            <v>817.57157911798242</v>
          </cell>
          <cell r="L103">
            <v>783.00344463457236</v>
          </cell>
          <cell r="M103">
            <v>679.85537961810371</v>
          </cell>
          <cell r="N103">
            <v>646.82093257291785</v>
          </cell>
          <cell r="O103">
            <v>870.41612869481344</v>
          </cell>
          <cell r="P103">
            <v>12675.424092685538</v>
          </cell>
          <cell r="Q103">
            <v>0</v>
          </cell>
          <cell r="R103">
            <v>0.98329127432756003</v>
          </cell>
          <cell r="S103">
            <v>0</v>
          </cell>
          <cell r="T103">
            <v>4.6446945288773477E-3</v>
          </cell>
          <cell r="U103">
            <v>4.3835542729093345E-3</v>
          </cell>
          <cell r="V103">
            <v>128961.38188875242</v>
          </cell>
          <cell r="W103">
            <v>6286.0444952599055</v>
          </cell>
          <cell r="X103">
            <v>2.5869580812194155E-2</v>
          </cell>
          <cell r="Y103">
            <v>23.979813269151478</v>
          </cell>
          <cell r="Z103">
            <v>3.4685223295731872E-3</v>
          </cell>
          <cell r="AA103">
            <v>195.36459879905073</v>
          </cell>
        </row>
        <row r="104">
          <cell r="D104">
            <v>6964.4877758355451</v>
          </cell>
          <cell r="E104">
            <v>12107.869730553706</v>
          </cell>
          <cell r="F104">
            <v>6601.7223624491135</v>
          </cell>
          <cell r="G104">
            <v>1159.676543621712</v>
          </cell>
          <cell r="H104">
            <v>2558.6747817171872</v>
          </cell>
          <cell r="I104">
            <v>2153.9606009687427</v>
          </cell>
          <cell r="J104">
            <v>835.43506700938246</v>
          </cell>
          <cell r="K104">
            <v>1402.3059713764337</v>
          </cell>
          <cell r="L104">
            <v>3378.5332231876669</v>
          </cell>
          <cell r="M104">
            <v>1556.5583984542909</v>
          </cell>
          <cell r="N104">
            <v>726.99392695185134</v>
          </cell>
          <cell r="O104">
            <v>60050.582971013457</v>
          </cell>
          <cell r="P104">
            <v>48610.393849696484</v>
          </cell>
          <cell r="Q104">
            <v>3620.3818467974565</v>
          </cell>
          <cell r="R104">
            <v>5063.4112421758527</v>
          </cell>
          <cell r="S104">
            <v>8035.0344116550668</v>
          </cell>
          <cell r="T104">
            <v>1212.0249675892458</v>
          </cell>
          <cell r="U104">
            <v>3767.3424913217359</v>
          </cell>
          <cell r="V104">
            <v>359560.8426551884</v>
          </cell>
          <cell r="W104">
            <v>127804.14953080659</v>
          </cell>
          <cell r="X104">
            <v>3.554259538525935</v>
          </cell>
          <cell r="Y104">
            <v>578.96992878046922</v>
          </cell>
          <cell r="Z104">
            <v>4817.391369453675</v>
          </cell>
          <cell r="AA104">
            <v>1501.1980638592552</v>
          </cell>
        </row>
        <row r="105">
          <cell r="D105">
            <v>-11082.073493586226</v>
          </cell>
          <cell r="E105">
            <v>-1522.1654695173099</v>
          </cell>
          <cell r="F105">
            <v>-224.07869490135221</v>
          </cell>
          <cell r="G105">
            <v>-27.556231975971638</v>
          </cell>
          <cell r="H105">
            <v>-51.535720927010843</v>
          </cell>
          <cell r="I105">
            <v>-36.835148255289376</v>
          </cell>
          <cell r="J105">
            <v>-23.306266110899976</v>
          </cell>
          <cell r="K105">
            <v>-44.517653976938263</v>
          </cell>
          <cell r="L105">
            <v>-69.099433782011403</v>
          </cell>
          <cell r="M105">
            <v>-39.562751263190727</v>
          </cell>
          <cell r="N105">
            <v>-17.734216488196132</v>
          </cell>
          <cell r="O105">
            <v>-2641.0735452705662</v>
          </cell>
          <cell r="P105">
            <v>-900.57376297197311</v>
          </cell>
          <cell r="Q105">
            <v>-1594.0756365401344</v>
          </cell>
          <cell r="R105">
            <v>-2720.0119551575876</v>
          </cell>
          <cell r="S105">
            <v>-202.04853701918464</v>
          </cell>
          <cell r="T105">
            <v>-25.419717824032944</v>
          </cell>
          <cell r="U105">
            <v>-131.49081959079373</v>
          </cell>
          <cell r="V105">
            <v>-17170.92973369233</v>
          </cell>
          <cell r="W105">
            <v>-5546.9982074216177</v>
          </cell>
          <cell r="X105">
            <v>-7.8448567310073145E-2</v>
          </cell>
          <cell r="Y105">
            <v>-62.331831034086868</v>
          </cell>
          <cell r="Z105">
            <v>-61.584314996225373</v>
          </cell>
          <cell r="AA105">
            <v>-191.88331362921889</v>
          </cell>
        </row>
        <row r="106">
          <cell r="D106">
            <v>2226.680071401373</v>
          </cell>
          <cell r="E106">
            <v>4086.8420508556092</v>
          </cell>
          <cell r="F106">
            <v>1966.0890011284971</v>
          </cell>
          <cell r="G106">
            <v>312.70300481030688</v>
          </cell>
          <cell r="H106">
            <v>888.9172349486031</v>
          </cell>
          <cell r="I106">
            <v>725.95434266056918</v>
          </cell>
          <cell r="J106">
            <v>229.52246955705405</v>
          </cell>
          <cell r="K106">
            <v>801.34020895527806</v>
          </cell>
          <cell r="L106">
            <v>952.58505143355126</v>
          </cell>
          <cell r="M106">
            <v>595.17223582852557</v>
          </cell>
          <cell r="N106">
            <v>254.76719759853091</v>
          </cell>
          <cell r="O106">
            <v>13601.489253076346</v>
          </cell>
          <cell r="P106">
            <v>5780.8289019307003</v>
          </cell>
          <cell r="Q106">
            <v>804.26837290075571</v>
          </cell>
          <cell r="R106">
            <v>1231.9798538803518</v>
          </cell>
          <cell r="S106">
            <v>1836.1297456087871</v>
          </cell>
          <cell r="T106">
            <v>278.77590205862111</v>
          </cell>
          <cell r="U106">
            <v>501.84658678603307</v>
          </cell>
          <cell r="V106">
            <v>82197.929584857862</v>
          </cell>
          <cell r="W106">
            <v>12584.628513338183</v>
          </cell>
          <cell r="X106">
            <v>0.63105298107104391</v>
          </cell>
          <cell r="Y106">
            <v>532.23727380284731</v>
          </cell>
          <cell r="Z106">
            <v>2981.3714406119129</v>
          </cell>
          <cell r="AA106">
            <v>453.43514812270121</v>
          </cell>
        </row>
        <row r="109">
          <cell r="D109">
            <v>10302.61374119772</v>
          </cell>
          <cell r="E109">
            <v>6947.4596636545348</v>
          </cell>
          <cell r="F109">
            <v>7106.1953231429834</v>
          </cell>
          <cell r="G109">
            <v>479.87638771441658</v>
          </cell>
          <cell r="H109">
            <v>1510.7973389495721</v>
          </cell>
          <cell r="I109">
            <v>984.76792403023319</v>
          </cell>
          <cell r="J109">
            <v>334.32429295071563</v>
          </cell>
          <cell r="K109">
            <v>1387.8020684244241</v>
          </cell>
          <cell r="L109">
            <v>1263.246101</v>
          </cell>
          <cell r="M109">
            <v>1275.2233123055992</v>
          </cell>
          <cell r="N109">
            <v>579.28604030156339</v>
          </cell>
          <cell r="O109">
            <v>19445.334363985603</v>
          </cell>
          <cell r="P109">
            <v>6559.2440395052809</v>
          </cell>
          <cell r="Q109">
            <v>1406.5318003489647</v>
          </cell>
          <cell r="R109">
            <v>2491.0458057289575</v>
          </cell>
          <cell r="S109">
            <v>7332.8001299999996</v>
          </cell>
          <cell r="T109">
            <v>1806.1831241551597</v>
          </cell>
          <cell r="U109">
            <v>3092.0966480904845</v>
          </cell>
          <cell r="V109">
            <v>212587.89377057212</v>
          </cell>
          <cell r="W109">
            <v>65059.434431632078</v>
          </cell>
          <cell r="X109">
            <v>1.4678562386633585</v>
          </cell>
          <cell r="Y109">
            <v>560.94582453880957</v>
          </cell>
          <cell r="Z109">
            <v>4530.8338930260879</v>
          </cell>
          <cell r="AA109">
            <v>1429.2942257524194</v>
          </cell>
        </row>
        <row r="112">
          <cell r="D112">
            <v>706.76351605785862</v>
          </cell>
          <cell r="E112">
            <v>565.30215063948276</v>
          </cell>
          <cell r="F112">
            <v>218.30508190198441</v>
          </cell>
          <cell r="G112">
            <v>41.971727301483526</v>
          </cell>
          <cell r="H112">
            <v>87.454017618627077</v>
          </cell>
          <cell r="I112">
            <v>74.829361226065572</v>
          </cell>
          <cell r="J112">
            <v>21.46596909874993</v>
          </cell>
          <cell r="K112">
            <v>29.878087816625829</v>
          </cell>
          <cell r="L112">
            <v>140.3377978</v>
          </cell>
          <cell r="M112">
            <v>45.060014968010535</v>
          </cell>
          <cell r="N112">
            <v>22.700123966021742</v>
          </cell>
          <cell r="O112">
            <v>1908.63080338707</v>
          </cell>
          <cell r="P112">
            <v>1938.6336820172864</v>
          </cell>
          <cell r="Q112">
            <v>104.50751055907388</v>
          </cell>
          <cell r="R112">
            <v>175.12332285495134</v>
          </cell>
          <cell r="S112">
            <v>349.46618799999999</v>
          </cell>
          <cell r="T112">
            <v>49.767874486759666</v>
          </cell>
          <cell r="U112">
            <v>79.151926292983148</v>
          </cell>
          <cell r="V112">
            <v>13175.510224871388</v>
          </cell>
          <cell r="W112">
            <v>5727.0538494571556</v>
          </cell>
          <cell r="X112">
            <v>0.13367049217169569</v>
          </cell>
          <cell r="Y112">
            <v>16.582998579227038</v>
          </cell>
          <cell r="Z112">
            <v>87.06588725933085</v>
          </cell>
          <cell r="AA112">
            <v>36.094482956191541</v>
          </cell>
        </row>
      </sheetData>
      <sheetData sheetId="7">
        <row r="6">
          <cell r="CK6">
            <v>33875.658869999999</v>
          </cell>
        </row>
        <row r="7">
          <cell r="CK7">
            <v>210974.0079</v>
          </cell>
        </row>
        <row r="8">
          <cell r="CK8">
            <v>88199.523490000007</v>
          </cell>
        </row>
        <row r="9">
          <cell r="CK9">
            <v>2583.6706210000002</v>
          </cell>
        </row>
        <row r="10">
          <cell r="CK10">
            <v>2514.4986680000002</v>
          </cell>
        </row>
        <row r="11">
          <cell r="CK11">
            <v>5507.546241</v>
          </cell>
        </row>
        <row r="12">
          <cell r="CK12">
            <v>136.54424639999999</v>
          </cell>
        </row>
        <row r="13">
          <cell r="CK13">
            <v>28.314072849999999</v>
          </cell>
        </row>
        <row r="14">
          <cell r="CK14">
            <v>7116.9697640000004</v>
          </cell>
        </row>
        <row r="15">
          <cell r="CK15">
            <v>0</v>
          </cell>
        </row>
        <row r="16">
          <cell r="CK16">
            <v>230.6964322</v>
          </cell>
        </row>
        <row r="17">
          <cell r="CK17">
            <v>261336.9963</v>
          </cell>
        </row>
        <row r="18">
          <cell r="CK18">
            <v>130531.3612</v>
          </cell>
        </row>
        <row r="19">
          <cell r="CK19">
            <v>6496.5749050000004</v>
          </cell>
        </row>
        <row r="20">
          <cell r="CK20">
            <v>11337.548210000001</v>
          </cell>
        </row>
        <row r="21">
          <cell r="CK21">
            <v>897.07109419999995</v>
          </cell>
        </row>
        <row r="22">
          <cell r="CK22">
            <v>536.10848969999995</v>
          </cell>
        </row>
        <row r="23">
          <cell r="CK23">
            <v>13808.02404</v>
          </cell>
        </row>
        <row r="24">
          <cell r="CK24">
            <v>722940.05</v>
          </cell>
        </row>
        <row r="25">
          <cell r="CK25">
            <v>15522.467629999999</v>
          </cell>
        </row>
        <row r="26">
          <cell r="CK26">
            <v>22.990103250000001</v>
          </cell>
        </row>
        <row r="27">
          <cell r="CK27">
            <v>22809.553909999999</v>
          </cell>
        </row>
        <row r="28">
          <cell r="CK28">
            <v>17302.026989999998</v>
          </cell>
        </row>
        <row r="29">
          <cell r="CK29">
            <v>8351.681955</v>
          </cell>
        </row>
        <row r="65">
          <cell r="D65">
            <v>0</v>
          </cell>
          <cell r="E65">
            <v>6.52396996458674E-4</v>
          </cell>
          <cell r="F65">
            <v>6.4611938889294349E-5</v>
          </cell>
          <cell r="G65">
            <v>2.8528857555947777E-5</v>
          </cell>
          <cell r="H65">
            <v>7.2759094116815873E-2</v>
          </cell>
          <cell r="I65">
            <v>3.6584994267096708E-2</v>
          </cell>
          <cell r="J65">
            <v>9.5083639134385875E-2</v>
          </cell>
          <cell r="K65">
            <v>2.9081562910244232E-2</v>
          </cell>
          <cell r="L65">
            <v>0</v>
          </cell>
          <cell r="M65">
            <v>2.7035199566613408</v>
          </cell>
          <cell r="N65">
            <v>2.6987611204514747E-4</v>
          </cell>
          <cell r="O65">
            <v>0.14345554307639322</v>
          </cell>
          <cell r="P65">
            <v>3.9320431085446622E-4</v>
          </cell>
          <cell r="Q65">
            <v>0</v>
          </cell>
          <cell r="R65">
            <v>1.5621695591676429E-4</v>
          </cell>
          <cell r="S65">
            <v>0</v>
          </cell>
          <cell r="T65">
            <v>7.109628564179882E-7</v>
          </cell>
          <cell r="U65">
            <v>7.2925235410708478E-7</v>
          </cell>
          <cell r="V65">
            <v>5.8012842618268535E-5</v>
          </cell>
          <cell r="W65">
            <v>0</v>
          </cell>
          <cell r="X65">
            <v>6.680245702470382E-4</v>
          </cell>
          <cell r="Y65">
            <v>0</v>
          </cell>
          <cell r="Z65">
            <v>4.7339204937716796E-2</v>
          </cell>
          <cell r="AA65">
            <v>2.7848327374759341E-2</v>
          </cell>
          <cell r="AO65">
            <v>0.37404441695145324</v>
          </cell>
          <cell r="CK65">
            <v>0</v>
          </cell>
          <cell r="CL65">
            <v>0</v>
          </cell>
          <cell r="CM65">
            <v>0</v>
          </cell>
          <cell r="CN65">
            <v>1.2843304788167195E-2</v>
          </cell>
        </row>
        <row r="66">
          <cell r="D66">
            <v>1.8623226415423497</v>
          </cell>
          <cell r="E66">
            <v>1.1298841143274785</v>
          </cell>
          <cell r="F66">
            <v>8.1219752719153424E-2</v>
          </cell>
          <cell r="G66">
            <v>0.71938512699236679</v>
          </cell>
          <cell r="H66">
            <v>2.9713613208154497</v>
          </cell>
          <cell r="I66">
            <v>1.574500787869872</v>
          </cell>
          <cell r="J66">
            <v>0.63702918811480802</v>
          </cell>
          <cell r="K66">
            <v>1.8128600880367316</v>
          </cell>
          <cell r="L66">
            <v>7.8841193700000006E-2</v>
          </cell>
          <cell r="M66">
            <v>0.43127085650595909</v>
          </cell>
          <cell r="N66">
            <v>2.5450997950110395E-3</v>
          </cell>
          <cell r="O66">
            <v>1.6342651172103528</v>
          </cell>
          <cell r="P66">
            <v>3.7097784859248277E-3</v>
          </cell>
          <cell r="Q66">
            <v>0.17336413532298331</v>
          </cell>
          <cell r="R66">
            <v>1.0630645582514135</v>
          </cell>
          <cell r="S66">
            <v>9.1627388090000004</v>
          </cell>
          <cell r="T66">
            <v>2.5381673718224702</v>
          </cell>
          <cell r="U66">
            <v>3.4944427143038226</v>
          </cell>
          <cell r="V66">
            <v>0.98127948977608626</v>
          </cell>
          <cell r="W66">
            <v>6.1420208755813444E-2</v>
          </cell>
          <cell r="X66">
            <v>2.9082038571934702E-5</v>
          </cell>
          <cell r="Y66">
            <v>16.37326432490277</v>
          </cell>
          <cell r="Z66">
            <v>0.10952572943098</v>
          </cell>
          <cell r="AA66">
            <v>3.6982726179748262</v>
          </cell>
          <cell r="AO66">
            <v>25.061943831090797</v>
          </cell>
          <cell r="CK66">
            <v>5.1528714906559534</v>
          </cell>
          <cell r="CL66">
            <v>0</v>
          </cell>
          <cell r="CM66">
            <v>0</v>
          </cell>
          <cell r="CN66">
            <v>12.918075079704321</v>
          </cell>
        </row>
        <row r="67">
          <cell r="D67">
            <v>0.34229038897304603</v>
          </cell>
          <cell r="E67">
            <v>1.8953489257208669</v>
          </cell>
          <cell r="F67">
            <v>0.49394225942703129</v>
          </cell>
          <cell r="G67">
            <v>0.26254707062790378</v>
          </cell>
          <cell r="H67">
            <v>0.45337470065160446</v>
          </cell>
          <cell r="I67">
            <v>0.77965048968904826</v>
          </cell>
          <cell r="J67">
            <v>0.76831725719485477</v>
          </cell>
          <cell r="K67">
            <v>1.0320031239470111</v>
          </cell>
          <cell r="L67">
            <v>0.30719986119999998</v>
          </cell>
          <cell r="M67">
            <v>1.3148115945780738</v>
          </cell>
          <cell r="N67">
            <v>0.70092094712851927</v>
          </cell>
          <cell r="O67">
            <v>2.4581654760201741</v>
          </cell>
          <cell r="P67">
            <v>6.836491489373599E-3</v>
          </cell>
          <cell r="Q67">
            <v>0.79225870134092624</v>
          </cell>
          <cell r="R67">
            <v>0.39511701683745259</v>
          </cell>
          <cell r="S67">
            <v>0.31569560759999998</v>
          </cell>
          <cell r="T67">
            <v>1.2361236596313151E-5</v>
          </cell>
          <cell r="U67">
            <v>1.2679229028859766E-5</v>
          </cell>
          <cell r="V67">
            <v>11.102157976888872</v>
          </cell>
          <cell r="W67">
            <v>0</v>
          </cell>
          <cell r="X67">
            <v>3.726991473786182E-4</v>
          </cell>
          <cell r="Y67">
            <v>0.10020709220458973</v>
          </cell>
          <cell r="Z67">
            <v>8.4341355134624276</v>
          </cell>
          <cell r="AA67">
            <v>5.1787335486950345E-2</v>
          </cell>
          <cell r="AO67">
            <v>0.4308133741830501</v>
          </cell>
          <cell r="CK67">
            <v>28.074509585385368</v>
          </cell>
          <cell r="CL67">
            <v>0</v>
          </cell>
          <cell r="CM67">
            <v>0</v>
          </cell>
          <cell r="CN67">
            <v>2.5751967541392555</v>
          </cell>
        </row>
        <row r="68">
          <cell r="D68">
            <v>0.26863954671347562</v>
          </cell>
          <cell r="E68">
            <v>2.3334925349273603</v>
          </cell>
          <cell r="F68">
            <v>0.37807722816719908</v>
          </cell>
          <cell r="G68">
            <v>0.86371071604041494</v>
          </cell>
          <cell r="H68">
            <v>1.2873973536199284</v>
          </cell>
          <cell r="I68">
            <v>1.2344266755388442</v>
          </cell>
          <cell r="J68">
            <v>2.1527308473474163</v>
          </cell>
          <cell r="K68">
            <v>1.9168077370300216</v>
          </cell>
          <cell r="L68">
            <v>0.15353870219999999</v>
          </cell>
          <cell r="M68">
            <v>1.4416793447620806</v>
          </cell>
          <cell r="N68">
            <v>0.17564437867908311</v>
          </cell>
          <cell r="O68">
            <v>4.6890870611533186</v>
          </cell>
          <cell r="P68">
            <v>0.21636953164993142</v>
          </cell>
          <cell r="Q68">
            <v>2.6625282810389665E-2</v>
          </cell>
          <cell r="R68">
            <v>3.5369475930245454E-2</v>
          </cell>
          <cell r="S68">
            <v>2.9042750799999999E-2</v>
          </cell>
          <cell r="T68">
            <v>1.7565442697649542E-3</v>
          </cell>
          <cell r="U68">
            <v>1.1435930953081026E-3</v>
          </cell>
          <cell r="V68">
            <v>5.0427335827069202</v>
          </cell>
          <cell r="W68">
            <v>1.7930695799453353</v>
          </cell>
          <cell r="X68">
            <v>7.1434143385183373E-5</v>
          </cell>
          <cell r="Y68">
            <v>16.389779997741602</v>
          </cell>
          <cell r="Z68">
            <v>2.2148186883355283</v>
          </cell>
          <cell r="AA68">
            <v>17.208241600144241</v>
          </cell>
          <cell r="AO68">
            <v>21.133271181337964</v>
          </cell>
          <cell r="CK68">
            <v>11.777282708751187</v>
          </cell>
          <cell r="CL68">
            <v>1.0278697070590712E-2</v>
          </cell>
          <cell r="CM68">
            <v>0</v>
          </cell>
          <cell r="CN68">
            <v>1.5619648916420725</v>
          </cell>
        </row>
      </sheetData>
      <sheetData sheetId="8">
        <row r="6">
          <cell r="AO6">
            <v>21109.543149578742</v>
          </cell>
          <cell r="AV6">
            <v>3463.6372747523569</v>
          </cell>
          <cell r="AW6">
            <v>0</v>
          </cell>
          <cell r="AX6">
            <v>213.13290352590579</v>
          </cell>
          <cell r="AY6">
            <v>-5612.8686745860305</v>
          </cell>
          <cell r="CK6">
            <v>57942.712551102697</v>
          </cell>
          <cell r="CL6">
            <v>0</v>
          </cell>
          <cell r="CM6">
            <v>3286.3558248388431</v>
          </cell>
          <cell r="CN6">
            <v>25350.779616927503</v>
          </cell>
          <cell r="CO6">
            <v>1.7171709340000001</v>
          </cell>
        </row>
        <row r="7">
          <cell r="AO7">
            <v>70735.757658762566</v>
          </cell>
          <cell r="AV7">
            <v>27285.920691882235</v>
          </cell>
          <cell r="AW7">
            <v>0</v>
          </cell>
          <cell r="AX7">
            <v>31945.179133128007</v>
          </cell>
          <cell r="AY7">
            <v>-1400.0527156115302</v>
          </cell>
          <cell r="CK7">
            <v>353456.65837742173</v>
          </cell>
          <cell r="CL7">
            <v>0</v>
          </cell>
          <cell r="CM7">
            <v>0</v>
          </cell>
          <cell r="CN7">
            <v>74244.79859296151</v>
          </cell>
          <cell r="CO7">
            <v>1.6731783790000001</v>
          </cell>
        </row>
        <row r="8">
          <cell r="AO8">
            <v>158075.33067233593</v>
          </cell>
          <cell r="AV8">
            <v>29754.074333352532</v>
          </cell>
          <cell r="AW8">
            <v>0</v>
          </cell>
          <cell r="AX8">
            <v>1055.6421435173866</v>
          </cell>
          <cell r="AY8">
            <v>0</v>
          </cell>
          <cell r="CK8">
            <v>157763.67818373107</v>
          </cell>
          <cell r="CL8">
            <v>222.65687818851362</v>
          </cell>
          <cell r="CM8">
            <v>68300.571853486792</v>
          </cell>
          <cell r="CN8">
            <v>131247.12423817744</v>
          </cell>
          <cell r="CO8">
            <v>1.774546068</v>
          </cell>
        </row>
        <row r="9">
          <cell r="AO9">
            <v>5255.4058086448968</v>
          </cell>
          <cell r="AV9">
            <v>788.37983597438381</v>
          </cell>
          <cell r="AW9">
            <v>0</v>
          </cell>
          <cell r="AX9">
            <v>12.350857001628937</v>
          </cell>
          <cell r="AY9">
            <v>0</v>
          </cell>
          <cell r="CK9">
            <v>4549.3542210637779</v>
          </cell>
          <cell r="CL9">
            <v>0</v>
          </cell>
          <cell r="CM9">
            <v>0</v>
          </cell>
          <cell r="CN9">
            <v>6019.5537930100072</v>
          </cell>
          <cell r="CO9">
            <v>1</v>
          </cell>
        </row>
        <row r="10">
          <cell r="AO10">
            <v>8926.0152760481178</v>
          </cell>
          <cell r="AV10">
            <v>605.92903466508051</v>
          </cell>
          <cell r="AW10">
            <v>0</v>
          </cell>
          <cell r="AX10">
            <v>26.97857203349902</v>
          </cell>
          <cell r="AY10">
            <v>0</v>
          </cell>
          <cell r="CK10">
            <v>4388.4533468629979</v>
          </cell>
          <cell r="CL10">
            <v>0</v>
          </cell>
          <cell r="CM10">
            <v>17.245893593232378</v>
          </cell>
          <cell r="CN10">
            <v>5149.1501174078267</v>
          </cell>
          <cell r="CO10">
            <v>1.7677280420000001</v>
          </cell>
        </row>
        <row r="11">
          <cell r="AO11">
            <v>17487.871032056875</v>
          </cell>
          <cell r="AV11">
            <v>1978.7624682748108</v>
          </cell>
          <cell r="AW11">
            <v>0</v>
          </cell>
          <cell r="AX11">
            <v>32.074699692399903</v>
          </cell>
          <cell r="AY11">
            <v>0</v>
          </cell>
          <cell r="CK11">
            <v>9436.1086603795393</v>
          </cell>
          <cell r="CL11">
            <v>0</v>
          </cell>
          <cell r="CM11">
            <v>0</v>
          </cell>
          <cell r="CN11">
            <v>13365.627812343757</v>
          </cell>
          <cell r="CO11">
            <v>1.707518477</v>
          </cell>
        </row>
        <row r="12">
          <cell r="AO12">
            <v>10629.698582794965</v>
          </cell>
          <cell r="AV12">
            <v>29.375580068231816</v>
          </cell>
          <cell r="AW12">
            <v>0</v>
          </cell>
          <cell r="AX12">
            <v>92.497299436597871</v>
          </cell>
          <cell r="AY12">
            <v>0</v>
          </cell>
          <cell r="CK12">
            <v>235.68949014618568</v>
          </cell>
          <cell r="CL12">
            <v>0</v>
          </cell>
          <cell r="CM12">
            <v>0</v>
          </cell>
          <cell r="CN12">
            <v>7270.6609025368771</v>
          </cell>
          <cell r="CO12">
            <v>1</v>
          </cell>
        </row>
        <row r="13">
          <cell r="AO13">
            <v>47744.30578153926</v>
          </cell>
          <cell r="AV13">
            <v>151.19265052607398</v>
          </cell>
          <cell r="AW13">
            <v>0</v>
          </cell>
          <cell r="AX13">
            <v>124.37434515674859</v>
          </cell>
          <cell r="AY13">
            <v>0</v>
          </cell>
          <cell r="CK13">
            <v>48.316401815422218</v>
          </cell>
          <cell r="CL13">
            <v>0</v>
          </cell>
          <cell r="CM13">
            <v>0</v>
          </cell>
          <cell r="CN13">
            <v>48620.93917108712</v>
          </cell>
          <cell r="CO13">
            <v>1</v>
          </cell>
        </row>
        <row r="14">
          <cell r="AO14">
            <v>25087.194727029262</v>
          </cell>
          <cell r="AV14">
            <v>1854.0807796345225</v>
          </cell>
          <cell r="AW14">
            <v>0</v>
          </cell>
          <cell r="AX14">
            <v>139.15995122042924</v>
          </cell>
          <cell r="AY14">
            <v>0</v>
          </cell>
          <cell r="CK14">
            <v>11980.064779237613</v>
          </cell>
          <cell r="CL14">
            <v>0</v>
          </cell>
          <cell r="CM14">
            <v>0</v>
          </cell>
          <cell r="CN14">
            <v>17040.089845001192</v>
          </cell>
          <cell r="CO14">
            <v>1</v>
          </cell>
        </row>
        <row r="15">
          <cell r="AO15">
            <v>26055.587674970095</v>
          </cell>
          <cell r="AV15">
            <v>8.5304814995239706</v>
          </cell>
          <cell r="AW15">
            <v>0</v>
          </cell>
          <cell r="AX15">
            <v>5.3165913229030881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32136.421182118898</v>
          </cell>
          <cell r="CO15">
            <v>1.750190965</v>
          </cell>
        </row>
        <row r="16">
          <cell r="AO16">
            <v>21498.556947322038</v>
          </cell>
          <cell r="AV16">
            <v>2.6974758787547114E-6</v>
          </cell>
          <cell r="AW16">
            <v>0</v>
          </cell>
          <cell r="AX16">
            <v>20.593242440004833</v>
          </cell>
          <cell r="AY16">
            <v>0</v>
          </cell>
          <cell r="CK16">
            <v>390.99120119593618</v>
          </cell>
          <cell r="CL16">
            <v>0</v>
          </cell>
          <cell r="CM16">
            <v>0</v>
          </cell>
          <cell r="CN16">
            <v>18420.576408501194</v>
          </cell>
          <cell r="CO16">
            <v>1.7242200729999999</v>
          </cell>
        </row>
        <row r="17">
          <cell r="AO17">
            <v>526598.39841434755</v>
          </cell>
          <cell r="AV17">
            <v>74473.020060338007</v>
          </cell>
          <cell r="AW17">
            <v>0</v>
          </cell>
          <cell r="AX17">
            <v>5302.6619910306126</v>
          </cell>
          <cell r="AY17">
            <v>-88.289374355967666</v>
          </cell>
          <cell r="CK17">
            <v>431277.09619755403</v>
          </cell>
          <cell r="CL17">
            <v>83959.366994246651</v>
          </cell>
          <cell r="CM17">
            <v>196081.38280422596</v>
          </cell>
          <cell r="CN17">
            <v>468927.98861439526</v>
          </cell>
          <cell r="CO17">
            <v>1.641701598</v>
          </cell>
        </row>
        <row r="18">
          <cell r="AO18">
            <v>0</v>
          </cell>
          <cell r="AV18">
            <v>53634.769246915093</v>
          </cell>
          <cell r="AW18">
            <v>0</v>
          </cell>
          <cell r="AX18">
            <v>2017.9829960693385</v>
          </cell>
          <cell r="AY18">
            <v>-162.08435388699101</v>
          </cell>
          <cell r="CK18">
            <v>226777.99192971928</v>
          </cell>
          <cell r="CL18">
            <v>0</v>
          </cell>
          <cell r="CM18">
            <v>268382.91958323453</v>
          </cell>
          <cell r="CN18">
            <v>0</v>
          </cell>
          <cell r="CO18">
            <v>1</v>
          </cell>
        </row>
        <row r="19">
          <cell r="AO19">
            <v>3673.4395649149728</v>
          </cell>
          <cell r="AV19">
            <v>802.91023630342977</v>
          </cell>
          <cell r="AW19">
            <v>0</v>
          </cell>
          <cell r="AX19">
            <v>0</v>
          </cell>
          <cell r="AY19">
            <v>-4031.8385191569087</v>
          </cell>
          <cell r="CK19">
            <v>11307.284503324012</v>
          </cell>
          <cell r="CL19">
            <v>558.53860972699056</v>
          </cell>
          <cell r="CM19">
            <v>0</v>
          </cell>
          <cell r="CN19">
            <v>2906.9312363798458</v>
          </cell>
          <cell r="CO19">
            <v>1.737434771</v>
          </cell>
        </row>
        <row r="20">
          <cell r="AO20">
            <v>0</v>
          </cell>
          <cell r="AV20">
            <v>1348.9914968193984</v>
          </cell>
          <cell r="AW20">
            <v>0</v>
          </cell>
          <cell r="AX20">
            <v>122.02305250470637</v>
          </cell>
          <cell r="AY20">
            <v>-6734.484567428648</v>
          </cell>
          <cell r="CK20">
            <v>17374.627251009264</v>
          </cell>
          <cell r="CL20">
            <v>3152.4262103200613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36921.883581071408</v>
          </cell>
          <cell r="AV21">
            <v>598.53238346495073</v>
          </cell>
          <cell r="AW21">
            <v>0</v>
          </cell>
          <cell r="AX21">
            <v>0</v>
          </cell>
          <cell r="AY21">
            <v>0</v>
          </cell>
          <cell r="CK21">
            <v>1724.5931671260523</v>
          </cell>
          <cell r="CL21">
            <v>9.7042328816987968</v>
          </cell>
          <cell r="CM21">
            <v>0</v>
          </cell>
          <cell r="CN21">
            <v>8961.4900423439467</v>
          </cell>
          <cell r="CO21">
            <v>1.8882447659999999</v>
          </cell>
        </row>
        <row r="22">
          <cell r="AO22">
            <v>4121.0740521851985</v>
          </cell>
          <cell r="AV22">
            <v>33.778603417095113</v>
          </cell>
          <cell r="AW22">
            <v>0</v>
          </cell>
          <cell r="AX22">
            <v>0</v>
          </cell>
          <cell r="AY22">
            <v>-291.8159252431077</v>
          </cell>
          <cell r="CK22">
            <v>895.17693733705437</v>
          </cell>
          <cell r="CL22">
            <v>0</v>
          </cell>
          <cell r="CM22">
            <v>0</v>
          </cell>
          <cell r="CN22">
            <v>14017.341223184325</v>
          </cell>
          <cell r="CO22">
            <v>1.5812123309999999</v>
          </cell>
        </row>
        <row r="23">
          <cell r="AO23">
            <v>16095.586204205994</v>
          </cell>
          <cell r="AV23">
            <v>496.19197444142338</v>
          </cell>
          <cell r="AW23">
            <v>0</v>
          </cell>
          <cell r="AX23">
            <v>867.50862763989539</v>
          </cell>
          <cell r="AY23">
            <v>-154.26640790497598</v>
          </cell>
          <cell r="CK23">
            <v>22585.16171087098</v>
          </cell>
          <cell r="CL23">
            <v>0</v>
          </cell>
          <cell r="CM23">
            <v>0</v>
          </cell>
          <cell r="CN23">
            <v>14431.548057421178</v>
          </cell>
          <cell r="CO23">
            <v>1.634032572</v>
          </cell>
        </row>
        <row r="24">
          <cell r="AO24">
            <v>296350.23543604865</v>
          </cell>
          <cell r="AV24">
            <v>94232.741734574389</v>
          </cell>
          <cell r="AW24">
            <v>0</v>
          </cell>
          <cell r="AX24">
            <v>66432.349103534914</v>
          </cell>
          <cell r="AY24">
            <v>-3197.9024257371943</v>
          </cell>
          <cell r="CK24">
            <v>1190329.6353276917</v>
          </cell>
          <cell r="CL24">
            <v>217538.39518947509</v>
          </cell>
          <cell r="CM24">
            <v>163032.21562682785</v>
          </cell>
          <cell r="CN24">
            <v>300746.18113629433</v>
          </cell>
          <cell r="CO24">
            <v>1.64499236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25148.624180969186</v>
          </cell>
          <cell r="CL25">
            <v>752702.15958744718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912.35389128684426</v>
          </cell>
          <cell r="AV26">
            <v>25.256795931211151</v>
          </cell>
          <cell r="AW26">
            <v>279.79019489150664</v>
          </cell>
          <cell r="AX26">
            <v>0.3551640733947613</v>
          </cell>
          <cell r="AY26">
            <v>0</v>
          </cell>
          <cell r="CK26">
            <v>75.986642118290064</v>
          </cell>
          <cell r="CL26">
            <v>0</v>
          </cell>
          <cell r="CM26">
            <v>0</v>
          </cell>
          <cell r="CN26">
            <v>104.34127064400001</v>
          </cell>
          <cell r="CO26">
            <v>-127.32890328546434</v>
          </cell>
        </row>
        <row r="27">
          <cell r="AO27">
            <v>74077.767319661099</v>
          </cell>
          <cell r="AV27">
            <v>12049.14759929291</v>
          </cell>
          <cell r="AW27">
            <v>46301.455029536955</v>
          </cell>
          <cell r="AX27">
            <v>0</v>
          </cell>
          <cell r="AY27">
            <v>0</v>
          </cell>
          <cell r="CK27">
            <v>54100.752191269414</v>
          </cell>
          <cell r="CL27">
            <v>0</v>
          </cell>
          <cell r="CM27">
            <v>0</v>
          </cell>
          <cell r="CN27">
            <v>33592.880727697135</v>
          </cell>
          <cell r="CO27">
            <v>-746.96046339869338</v>
          </cell>
        </row>
        <row r="28">
          <cell r="AO28">
            <v>809.5225701782457</v>
          </cell>
          <cell r="AV28">
            <v>4810.9168472539905</v>
          </cell>
          <cell r="AW28">
            <v>1305.3937080000001</v>
          </cell>
          <cell r="AX28">
            <v>3047.0274737607119</v>
          </cell>
          <cell r="AY28">
            <v>-2357.0124291910888</v>
          </cell>
          <cell r="CK28">
            <v>26443.038941548679</v>
          </cell>
          <cell r="CL28">
            <v>0</v>
          </cell>
          <cell r="CM28">
            <v>0</v>
          </cell>
          <cell r="CN28">
            <v>4580.2024974024635</v>
          </cell>
          <cell r="CO28">
            <v>0</v>
          </cell>
        </row>
        <row r="29">
          <cell r="AO29">
            <v>10103.441231746952</v>
          </cell>
          <cell r="AV29">
            <v>3471.4659119567409</v>
          </cell>
          <cell r="AW29">
            <v>11702.862370055713</v>
          </cell>
          <cell r="AX29">
            <v>30.705107547712029</v>
          </cell>
          <cell r="AY29">
            <v>0</v>
          </cell>
          <cell r="CK29">
            <v>19753.160203843738</v>
          </cell>
          <cell r="CL29">
            <v>17.183625086681761</v>
          </cell>
          <cell r="CM29">
            <v>0</v>
          </cell>
          <cell r="CN29">
            <v>921.09479404783895</v>
          </cell>
          <cell r="CO29">
            <v>-7.3491841817171464</v>
          </cell>
        </row>
        <row r="44">
          <cell r="D44">
            <v>179.58099329313711</v>
          </cell>
          <cell r="E44">
            <v>349.66728302254489</v>
          </cell>
          <cell r="F44">
            <v>676.34956209766574</v>
          </cell>
          <cell r="G44">
            <v>68.602095032850542</v>
          </cell>
          <cell r="H44">
            <v>165.2269580383157</v>
          </cell>
          <cell r="I44">
            <v>161.26252181441845</v>
          </cell>
          <cell r="J44">
            <v>174.92260625342783</v>
          </cell>
          <cell r="K44">
            <v>113.4036849564464</v>
          </cell>
          <cell r="L44">
            <v>185.78069187245893</v>
          </cell>
          <cell r="M44">
            <v>119.14571022727155</v>
          </cell>
          <cell r="N44">
            <v>45.968090883317203</v>
          </cell>
          <cell r="O44">
            <v>2625.628691524731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2.9819279750913847</v>
          </cell>
          <cell r="Y44">
            <v>265.99938195030342</v>
          </cell>
          <cell r="Z44">
            <v>0</v>
          </cell>
          <cell r="AA44">
            <v>204.75851313693218</v>
          </cell>
        </row>
        <row r="45">
          <cell r="D45">
            <v>3196.2464689265407</v>
          </cell>
          <cell r="E45">
            <v>19100.460273640056</v>
          </cell>
          <cell r="F45">
            <v>6612.1259178703749</v>
          </cell>
          <cell r="G45">
            <v>1048.2069805935712</v>
          </cell>
          <cell r="H45">
            <v>2520.7518386973961</v>
          </cell>
          <cell r="I45">
            <v>2464.6014394059753</v>
          </cell>
          <cell r="J45">
            <v>2679.6267748147238</v>
          </cell>
          <cell r="K45">
            <v>1736.8487280380868</v>
          </cell>
          <cell r="L45">
            <v>2840.3114537572369</v>
          </cell>
          <cell r="M45">
            <v>1822.0627666910241</v>
          </cell>
          <cell r="N45">
            <v>704.18518377361897</v>
          </cell>
          <cell r="O45">
            <v>40147.295155622254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30.509375335866508</v>
          </cell>
          <cell r="Y45">
            <v>2620.8874572384248</v>
          </cell>
          <cell r="Z45">
            <v>0</v>
          </cell>
          <cell r="AA45">
            <v>1974.5963823640479</v>
          </cell>
        </row>
        <row r="46">
          <cell r="D46">
            <v>399.94809098145629</v>
          </cell>
          <cell r="E46">
            <v>769.02939581560327</v>
          </cell>
          <cell r="F46">
            <v>528.19054948098642</v>
          </cell>
          <cell r="G46">
            <v>152.95322457340757</v>
          </cell>
          <cell r="H46">
            <v>277.90615720893334</v>
          </cell>
          <cell r="I46">
            <v>373.40753458342863</v>
          </cell>
          <cell r="J46">
            <v>552.57761050782426</v>
          </cell>
          <cell r="K46">
            <v>349.41694087173494</v>
          </cell>
          <cell r="L46">
            <v>453.64141999717697</v>
          </cell>
          <cell r="M46">
            <v>302.75687452110731</v>
          </cell>
          <cell r="N46">
            <v>145.2907057623344</v>
          </cell>
          <cell r="O46">
            <v>6536.8399986483337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34.335645743569977</v>
          </cell>
          <cell r="Y46">
            <v>1907.3188772484179</v>
          </cell>
          <cell r="Z46">
            <v>0</v>
          </cell>
          <cell r="AA46">
            <v>975.90642685199055</v>
          </cell>
        </row>
        <row r="47">
          <cell r="D47">
            <v>94.750959446139163</v>
          </cell>
          <cell r="E47">
            <v>539.99122122111044</v>
          </cell>
          <cell r="F47">
            <v>1348.9066905903917</v>
          </cell>
          <cell r="G47">
            <v>117.6024535970143</v>
          </cell>
          <cell r="H47">
            <v>210.06544241507808</v>
          </cell>
          <cell r="I47">
            <v>287.65819197477651</v>
          </cell>
          <cell r="J47">
            <v>431.35277364268234</v>
          </cell>
          <cell r="K47">
            <v>272.51311254283604</v>
          </cell>
          <cell r="L47">
            <v>350.36865307757358</v>
          </cell>
          <cell r="M47">
            <v>234.26429525741293</v>
          </cell>
          <cell r="N47">
            <v>113.41894037295948</v>
          </cell>
          <cell r="O47">
            <v>5053.2843644942623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0.53448976156790895</v>
          </cell>
          <cell r="Y47">
            <v>29.197918847628276</v>
          </cell>
          <cell r="Z47">
            <v>0</v>
          </cell>
          <cell r="AA47">
            <v>14.602536513902885</v>
          </cell>
        </row>
        <row r="48">
          <cell r="D48">
            <v>38953.570548761018</v>
          </cell>
          <cell r="E48">
            <v>140538.42157068805</v>
          </cell>
          <cell r="F48">
            <v>51065.045754805898</v>
          </cell>
          <cell r="G48">
            <v>922.18991437836007</v>
          </cell>
          <cell r="H48">
            <v>15890.998740599101</v>
          </cell>
          <cell r="I48">
            <v>6953.2469777360102</v>
          </cell>
          <cell r="J48">
            <v>2309.6609333163942</v>
          </cell>
          <cell r="K48">
            <v>5755.8105876175523</v>
          </cell>
          <cell r="L48">
            <v>4379.3472054226786</v>
          </cell>
          <cell r="M48">
            <v>4040.9111465838691</v>
          </cell>
          <cell r="N48">
            <v>2838.5877524561361</v>
          </cell>
          <cell r="O48">
            <v>307066.48762767529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25.426993192522666</v>
          </cell>
          <cell r="Y48">
            <v>13216.390863934852</v>
          </cell>
          <cell r="Z48">
            <v>0</v>
          </cell>
          <cell r="AA48">
            <v>13.798839216006485</v>
          </cell>
        </row>
        <row r="77">
          <cell r="D77">
            <v>27016.390210952526</v>
          </cell>
          <cell r="E77">
            <v>73140.804077126522</v>
          </cell>
          <cell r="F77">
            <v>2.9059868511624845</v>
          </cell>
          <cell r="G77">
            <v>1.2831140244579213</v>
          </cell>
          <cell r="H77">
            <v>0.62769486964905108</v>
          </cell>
          <cell r="I77">
            <v>515.26534418091194</v>
          </cell>
          <cell r="J77">
            <v>0.21685784960737314</v>
          </cell>
          <cell r="K77">
            <v>117.88152741197516</v>
          </cell>
          <cell r="L77">
            <v>0</v>
          </cell>
          <cell r="M77">
            <v>26.487491683382974</v>
          </cell>
          <cell r="N77">
            <v>12.137949216936388</v>
          </cell>
          <cell r="O77">
            <v>6348.7363544196569</v>
          </cell>
          <cell r="P77">
            <v>5140.9854022400377</v>
          </cell>
          <cell r="Q77">
            <v>0</v>
          </cell>
          <cell r="R77">
            <v>7.026014504851279</v>
          </cell>
          <cell r="S77">
            <v>0</v>
          </cell>
          <cell r="T77">
            <v>46.414005451116523</v>
          </cell>
          <cell r="U77">
            <v>3.2798857125236489E-2</v>
          </cell>
          <cell r="V77">
            <v>5433.2958487236474</v>
          </cell>
          <cell r="W77">
            <v>1096.8672655985006</v>
          </cell>
          <cell r="X77">
            <v>0.13869645033294165</v>
          </cell>
          <cell r="Y77">
            <v>41.953071996016625</v>
          </cell>
          <cell r="Z77">
            <v>460.25570729882924</v>
          </cell>
          <cell r="AA77">
            <v>355.33763024798986</v>
          </cell>
        </row>
        <row r="78">
          <cell r="D78">
            <v>11941.825466827115</v>
          </cell>
          <cell r="E78">
            <v>65718.841824844887</v>
          </cell>
          <cell r="F78">
            <v>153.02518164757728</v>
          </cell>
          <cell r="G78">
            <v>12.692997411662491</v>
          </cell>
          <cell r="H78">
            <v>18.511826323085334</v>
          </cell>
          <cell r="I78">
            <v>459.66844252973021</v>
          </cell>
          <cell r="J78">
            <v>26.050694010206762</v>
          </cell>
          <cell r="K78">
            <v>940.32813840560948</v>
          </cell>
          <cell r="L78">
            <v>125.72327036140311</v>
          </cell>
          <cell r="M78">
            <v>110.82659497146705</v>
          </cell>
          <cell r="N78">
            <v>56.970616777527354</v>
          </cell>
          <cell r="O78">
            <v>6326.2987606715824</v>
          </cell>
          <cell r="P78">
            <v>408.63416453837584</v>
          </cell>
          <cell r="Q78">
            <v>14.809872199082086</v>
          </cell>
          <cell r="R78">
            <v>46.476602382531297</v>
          </cell>
          <cell r="S78">
            <v>131.30068538612733</v>
          </cell>
          <cell r="T78">
            <v>131.61711189567222</v>
          </cell>
          <cell r="U78">
            <v>514.15325191411353</v>
          </cell>
          <cell r="V78">
            <v>62864.223080603573</v>
          </cell>
          <cell r="W78">
            <v>6731.400144257188</v>
          </cell>
          <cell r="X78">
            <v>0.13819624732041605</v>
          </cell>
          <cell r="Y78">
            <v>530.78585398047676</v>
          </cell>
          <cell r="Z78">
            <v>48.30676551393276</v>
          </cell>
          <cell r="AA78">
            <v>196.07692240458746</v>
          </cell>
        </row>
        <row r="79">
          <cell r="D79">
            <v>420.87348375726327</v>
          </cell>
          <cell r="E79">
            <v>700.80353024987619</v>
          </cell>
          <cell r="F79">
            <v>76000.174704238991</v>
          </cell>
          <cell r="G79">
            <v>36.552120268745227</v>
          </cell>
          <cell r="H79">
            <v>222.43590891817595</v>
          </cell>
          <cell r="I79">
            <v>56.989555099164839</v>
          </cell>
          <cell r="J79">
            <v>16.167431979497668</v>
          </cell>
          <cell r="K79">
            <v>50.941095241019994</v>
          </cell>
          <cell r="L79">
            <v>28.276655893927753</v>
          </cell>
          <cell r="M79">
            <v>65.29781255000367</v>
          </cell>
          <cell r="N79">
            <v>46.597024982625086</v>
          </cell>
          <cell r="O79">
            <v>2091.7808423107385</v>
          </cell>
          <cell r="P79">
            <v>299.08394647801839</v>
          </cell>
          <cell r="Q79">
            <v>15.127449387187344</v>
          </cell>
          <cell r="R79">
            <v>130.87445241635783</v>
          </cell>
          <cell r="S79">
            <v>1264.2231082801043</v>
          </cell>
          <cell r="T79">
            <v>142.54122172030853</v>
          </cell>
          <cell r="U79">
            <v>223.88159881933097</v>
          </cell>
          <cell r="V79">
            <v>22000.185544777134</v>
          </cell>
          <cell r="W79">
            <v>752.71307029586376</v>
          </cell>
          <cell r="X79">
            <v>4.5691126743724587E-2</v>
          </cell>
          <cell r="Y79">
            <v>91.8241951176783</v>
          </cell>
          <cell r="Z79">
            <v>124.8078362719869</v>
          </cell>
          <cell r="AA79">
            <v>14.715318513277541</v>
          </cell>
        </row>
        <row r="80">
          <cell r="D80">
            <v>510.17271496714318</v>
          </cell>
          <cell r="E80">
            <v>1682.2138297439931</v>
          </cell>
          <cell r="F80">
            <v>1479.4125055248846</v>
          </cell>
          <cell r="G80">
            <v>646.6120156818979</v>
          </cell>
          <cell r="H80">
            <v>155.50260722657467</v>
          </cell>
          <cell r="I80">
            <v>87.985638345891601</v>
          </cell>
          <cell r="J80">
            <v>10.853875925412114</v>
          </cell>
          <cell r="K80">
            <v>63.299756859277252</v>
          </cell>
          <cell r="L80">
            <v>177.47449726334492</v>
          </cell>
          <cell r="M80">
            <v>25.23246351466176</v>
          </cell>
          <cell r="N80">
            <v>9.3397633526703618</v>
          </cell>
          <cell r="O80">
            <v>3024.9856891398476</v>
          </cell>
          <cell r="P80">
            <v>1412.5154165417573</v>
          </cell>
          <cell r="Q80">
            <v>6.2792842400246522</v>
          </cell>
          <cell r="R80">
            <v>3.3515153178236674</v>
          </cell>
          <cell r="S80">
            <v>42.454956644299969</v>
          </cell>
          <cell r="T80">
            <v>17.58919951778396</v>
          </cell>
          <cell r="U80">
            <v>9.169408319200528</v>
          </cell>
          <cell r="V80">
            <v>1161.5274501151075</v>
          </cell>
          <cell r="W80">
            <v>566.55839115688718</v>
          </cell>
          <cell r="X80">
            <v>6.608476930997019E-2</v>
          </cell>
          <cell r="Y80">
            <v>0.79223436122649937</v>
          </cell>
          <cell r="Z80">
            <v>1.0422014462294526E-2</v>
          </cell>
          <cell r="AA80">
            <v>6.7101327060383866</v>
          </cell>
        </row>
        <row r="81">
          <cell r="D81">
            <v>98.196320413186712</v>
          </cell>
          <cell r="E81">
            <v>126.40266360862881</v>
          </cell>
          <cell r="F81">
            <v>1021.0131851229489</v>
          </cell>
          <cell r="G81">
            <v>943.77655305219014</v>
          </cell>
          <cell r="H81">
            <v>8350.8302302466727</v>
          </cell>
          <cell r="I81">
            <v>170.1733141432446</v>
          </cell>
          <cell r="J81">
            <v>74.995809146386605</v>
          </cell>
          <cell r="K81">
            <v>146.19361745381647</v>
          </cell>
          <cell r="L81">
            <v>167.55733331917327</v>
          </cell>
          <cell r="M81">
            <v>211.87354467161111</v>
          </cell>
          <cell r="N81">
            <v>53.882386367130778</v>
          </cell>
          <cell r="O81">
            <v>3535.8860123689824</v>
          </cell>
          <cell r="P81">
            <v>40953.16205935365</v>
          </cell>
          <cell r="Q81">
            <v>5.1006308266921332</v>
          </cell>
          <cell r="R81">
            <v>79.622859986677526</v>
          </cell>
          <cell r="S81">
            <v>290.08701396351518</v>
          </cell>
          <cell r="T81">
            <v>8.7805514998074372</v>
          </cell>
          <cell r="U81">
            <v>2.1535345394666616</v>
          </cell>
          <cell r="V81">
            <v>5092.6883536529158</v>
          </cell>
          <cell r="W81">
            <v>753.77211676120839</v>
          </cell>
          <cell r="X81">
            <v>7.7246055170660327E-2</v>
          </cell>
          <cell r="Y81">
            <v>37.594545636021678</v>
          </cell>
          <cell r="Z81">
            <v>49.259202735765335</v>
          </cell>
          <cell r="AA81">
            <v>1.2915436711655288</v>
          </cell>
        </row>
        <row r="82">
          <cell r="D82">
            <v>215.82596907269672</v>
          </cell>
          <cell r="E82">
            <v>4177.1799784995656</v>
          </cell>
          <cell r="F82">
            <v>237.30838315068158</v>
          </cell>
          <cell r="G82">
            <v>401.89359428984545</v>
          </cell>
          <cell r="H82">
            <v>254.11782343089854</v>
          </cell>
          <cell r="I82">
            <v>12335.310292861464</v>
          </cell>
          <cell r="J82">
            <v>56.103852119799306</v>
          </cell>
          <cell r="K82">
            <v>397.50183427271315</v>
          </cell>
          <cell r="L82">
            <v>956.55584068703683</v>
          </cell>
          <cell r="M82">
            <v>61.388691702984261</v>
          </cell>
          <cell r="N82">
            <v>97.871062293674726</v>
          </cell>
          <cell r="O82">
            <v>14621.457939533419</v>
          </cell>
          <cell r="P82">
            <v>948.64476474486958</v>
          </cell>
          <cell r="Q82">
            <v>4.4537817463617326</v>
          </cell>
          <cell r="R82">
            <v>37.584424626777775</v>
          </cell>
          <cell r="S82">
            <v>115.63862492595733</v>
          </cell>
          <cell r="T82">
            <v>61.842725982125707</v>
          </cell>
          <cell r="U82">
            <v>14.772301111419788</v>
          </cell>
          <cell r="V82">
            <v>9225.8858228902427</v>
          </cell>
          <cell r="W82">
            <v>1503.9212650384306</v>
          </cell>
          <cell r="X82">
            <v>0.31941980107561502</v>
          </cell>
          <cell r="Y82">
            <v>23.359744100341565</v>
          </cell>
          <cell r="Z82">
            <v>47.280203518433588</v>
          </cell>
          <cell r="AA82">
            <v>9.9363887151210992</v>
          </cell>
        </row>
        <row r="83">
          <cell r="D83">
            <v>5387.445500515847</v>
          </cell>
          <cell r="E83">
            <v>622.01486682845723</v>
          </cell>
          <cell r="F83">
            <v>503.34535318888766</v>
          </cell>
          <cell r="G83">
            <v>447.33461879970514</v>
          </cell>
          <cell r="H83">
            <v>108.77841633791004</v>
          </cell>
          <cell r="I83">
            <v>386.90202926864174</v>
          </cell>
          <cell r="J83">
            <v>3588.496750015307</v>
          </cell>
          <cell r="K83">
            <v>2432.3378966101855</v>
          </cell>
          <cell r="L83">
            <v>214.0416238476991</v>
          </cell>
          <cell r="M83">
            <v>457.70031146059426</v>
          </cell>
          <cell r="N83">
            <v>120.92936997645253</v>
          </cell>
          <cell r="O83">
            <v>5122.9215079328296</v>
          </cell>
          <cell r="P83">
            <v>361.488967292496</v>
          </cell>
          <cell r="Q83">
            <v>2.6010905491846414</v>
          </cell>
          <cell r="R83">
            <v>9.6693137006582521</v>
          </cell>
          <cell r="S83">
            <v>8.1596449861402167</v>
          </cell>
          <cell r="T83">
            <v>7.4552933434155602</v>
          </cell>
          <cell r="U83">
            <v>5.2523265752559016</v>
          </cell>
          <cell r="V83">
            <v>703.30686965206507</v>
          </cell>
          <cell r="W83">
            <v>53.007061262147673</v>
          </cell>
          <cell r="X83">
            <v>0.11190660042671353</v>
          </cell>
          <cell r="Y83">
            <v>43.350971955991014</v>
          </cell>
          <cell r="Z83">
            <v>1.7648426713921587E-2</v>
          </cell>
          <cell r="AA83">
            <v>85.297745271004914</v>
          </cell>
        </row>
        <row r="84">
          <cell r="D84">
            <v>0</v>
          </cell>
          <cell r="E84">
            <v>451.53431523146963</v>
          </cell>
          <cell r="F84">
            <v>885.5557009994252</v>
          </cell>
          <cell r="G84">
            <v>134.62358694330447</v>
          </cell>
          <cell r="H84">
            <v>260.4129439928862</v>
          </cell>
          <cell r="I84">
            <v>1564.5689229702737</v>
          </cell>
          <cell r="J84">
            <v>222.63952460932035</v>
          </cell>
          <cell r="K84">
            <v>8976.608369023761</v>
          </cell>
          <cell r="L84">
            <v>17941.528711780156</v>
          </cell>
          <cell r="M84">
            <v>202.47685139218422</v>
          </cell>
          <cell r="N84">
            <v>118.04640251033901</v>
          </cell>
          <cell r="O84">
            <v>19065.771037370396</v>
          </cell>
          <cell r="P84">
            <v>223.88618386835665</v>
          </cell>
          <cell r="Q84">
            <v>2.6510732001773851</v>
          </cell>
          <cell r="R84">
            <v>27.045766266685213</v>
          </cell>
          <cell r="S84">
            <v>9.4612474751105307</v>
          </cell>
          <cell r="T84">
            <v>7.8722604516082306</v>
          </cell>
          <cell r="U84">
            <v>5.4495352294700483</v>
          </cell>
          <cell r="V84">
            <v>2644.6542406793378</v>
          </cell>
          <cell r="W84">
            <v>412.50830306202892</v>
          </cell>
          <cell r="X84">
            <v>0.41650822032729667</v>
          </cell>
          <cell r="Y84">
            <v>1531.9328367931232</v>
          </cell>
          <cell r="Z84">
            <v>30.993666556732265</v>
          </cell>
          <cell r="AA84">
            <v>11.873485859636489</v>
          </cell>
        </row>
        <row r="85">
          <cell r="D85">
            <v>441.95708158592458</v>
          </cell>
          <cell r="E85">
            <v>5898.8329946530603</v>
          </cell>
          <cell r="F85">
            <v>7906.009506978613</v>
          </cell>
          <cell r="G85">
            <v>90.920264345578104</v>
          </cell>
          <cell r="H85">
            <v>355.26905332809292</v>
          </cell>
          <cell r="I85">
            <v>586.31556233541005</v>
          </cell>
          <cell r="J85">
            <v>278.44687740523659</v>
          </cell>
          <cell r="K85">
            <v>637.96141822992035</v>
          </cell>
          <cell r="L85">
            <v>3709.339520169985</v>
          </cell>
          <cell r="M85">
            <v>257.67796609696001</v>
          </cell>
          <cell r="N85">
            <v>207.82728783099742</v>
          </cell>
          <cell r="O85">
            <v>16723.330249335249</v>
          </cell>
          <cell r="P85">
            <v>9231.054017347662</v>
          </cell>
          <cell r="Q85">
            <v>4.4596642708489487</v>
          </cell>
          <cell r="R85">
            <v>20.450999395896321</v>
          </cell>
          <cell r="S85">
            <v>55.920476389090105</v>
          </cell>
          <cell r="T85">
            <v>36.217509940194319</v>
          </cell>
          <cell r="U85">
            <v>69.103270204972247</v>
          </cell>
          <cell r="V85">
            <v>9233.3981358056226</v>
          </cell>
          <cell r="W85">
            <v>1.9062039328240352</v>
          </cell>
          <cell r="X85">
            <v>0.36533601449415848</v>
          </cell>
          <cell r="Y85">
            <v>819.00160799699108</v>
          </cell>
          <cell r="Z85">
            <v>631.15865850917794</v>
          </cell>
          <cell r="AA85">
            <v>15.619788442749757</v>
          </cell>
        </row>
        <row r="86">
          <cell r="D86">
            <v>36.280667168532432</v>
          </cell>
          <cell r="E86">
            <v>106.84448759603517</v>
          </cell>
          <cell r="F86">
            <v>6346.9159817901545</v>
          </cell>
          <cell r="G86">
            <v>29.685295996898891</v>
          </cell>
          <cell r="H86">
            <v>533.72639056838682</v>
          </cell>
          <cell r="I86">
            <v>29.454519275660054</v>
          </cell>
          <cell r="J86">
            <v>0.76163945162670477</v>
          </cell>
          <cell r="K86">
            <v>173.00256580680963</v>
          </cell>
          <cell r="L86">
            <v>219.506119410319</v>
          </cell>
          <cell r="M86">
            <v>12647.152295829042</v>
          </cell>
          <cell r="N86">
            <v>44.201486731827167</v>
          </cell>
          <cell r="O86">
            <v>22298.094284885399</v>
          </cell>
          <cell r="P86">
            <v>4678.8402472250946</v>
          </cell>
          <cell r="Q86">
            <v>18.43235096210492</v>
          </cell>
          <cell r="R86">
            <v>24.687719233057837</v>
          </cell>
          <cell r="S86">
            <v>49.844157439677048</v>
          </cell>
          <cell r="T86">
            <v>19.737781136052764</v>
          </cell>
          <cell r="U86">
            <v>6.8032004135813002</v>
          </cell>
          <cell r="V86">
            <v>845.38957664250131</v>
          </cell>
          <cell r="W86">
            <v>0</v>
          </cell>
          <cell r="X86">
            <v>0.48712411639887693</v>
          </cell>
          <cell r="Y86">
            <v>127.61640097789372</v>
          </cell>
          <cell r="Z86">
            <v>87.230879452628329</v>
          </cell>
          <cell r="AA86">
            <v>10.159141112062464</v>
          </cell>
        </row>
        <row r="87">
          <cell r="D87">
            <v>0</v>
          </cell>
          <cell r="E87">
            <v>208.06358397607721</v>
          </cell>
          <cell r="F87">
            <v>806.17692743161115</v>
          </cell>
          <cell r="G87">
            <v>233.1233143606388</v>
          </cell>
          <cell r="H87">
            <v>202.44620608186113</v>
          </cell>
          <cell r="I87">
            <v>32.863937161537685</v>
          </cell>
          <cell r="J87">
            <v>151.44257992206818</v>
          </cell>
          <cell r="K87">
            <v>31.021596731681981</v>
          </cell>
          <cell r="L87">
            <v>64.249569455428329</v>
          </cell>
          <cell r="M87">
            <v>1324.4017763492905</v>
          </cell>
          <cell r="N87">
            <v>7581.0082960334457</v>
          </cell>
          <cell r="O87">
            <v>13944.705852249217</v>
          </cell>
          <cell r="P87">
            <v>2447.9151345389796</v>
          </cell>
          <cell r="Q87">
            <v>0</v>
          </cell>
          <cell r="R87">
            <v>15.432315993966576</v>
          </cell>
          <cell r="S87">
            <v>0</v>
          </cell>
          <cell r="T87">
            <v>7.023439546512153E-2</v>
          </cell>
          <cell r="U87">
            <v>7.2041173135654613E-2</v>
          </cell>
          <cell r="V87">
            <v>642.07320484915249</v>
          </cell>
          <cell r="W87">
            <v>0</v>
          </cell>
          <cell r="X87">
            <v>0.30464034016746633</v>
          </cell>
          <cell r="Y87">
            <v>101.62964728355301</v>
          </cell>
          <cell r="Z87">
            <v>4.8043839210991271E-2</v>
          </cell>
          <cell r="AA87">
            <v>0</v>
          </cell>
        </row>
        <row r="88">
          <cell r="D88">
            <v>14534.737370060637</v>
          </cell>
          <cell r="E88">
            <v>11792.974541828282</v>
          </cell>
          <cell r="F88">
            <v>56034.335237123945</v>
          </cell>
          <cell r="G88">
            <v>1584.8371316285588</v>
          </cell>
          <cell r="H88">
            <v>7911.6055853516546</v>
          </cell>
          <cell r="I88">
            <v>3891.2984777814258</v>
          </cell>
          <cell r="J88">
            <v>1733.8890416473066</v>
          </cell>
          <cell r="K88">
            <v>3451.3882974647859</v>
          </cell>
          <cell r="L88">
            <v>3883.5065668889583</v>
          </cell>
          <cell r="M88">
            <v>11150.892446467835</v>
          </cell>
          <cell r="N88">
            <v>4534.4173377247726</v>
          </cell>
          <cell r="O88">
            <v>306255.59172794537</v>
          </cell>
          <cell r="P88">
            <v>77440.062519186307</v>
          </cell>
          <cell r="Q88">
            <v>137.9479996614069</v>
          </cell>
          <cell r="R88">
            <v>736.48351532964966</v>
          </cell>
          <cell r="S88">
            <v>2267.3729756494799</v>
          </cell>
          <cell r="T88">
            <v>1705.0439949818792</v>
          </cell>
          <cell r="U88">
            <v>3628.008603264685</v>
          </cell>
          <cell r="V88">
            <v>124022.26907191578</v>
          </cell>
          <cell r="W88">
            <v>43261.507287739347</v>
          </cell>
          <cell r="X88">
            <v>6.6902833948278957</v>
          </cell>
          <cell r="Y88">
            <v>1724.9760985243997</v>
          </cell>
          <cell r="Z88">
            <v>8233.0185344471829</v>
          </cell>
          <cell r="AA88">
            <v>569.73905371218984</v>
          </cell>
        </row>
        <row r="89">
          <cell r="D89">
            <v>498.70880019225513</v>
          </cell>
          <cell r="E89">
            <v>513.89423398573751</v>
          </cell>
          <cell r="F89">
            <v>397.01069669995246</v>
          </cell>
          <cell r="G89">
            <v>81.0832832704601</v>
          </cell>
          <cell r="H89">
            <v>174.81977817468072</v>
          </cell>
          <cell r="I89">
            <v>109.5121416578155</v>
          </cell>
          <cell r="J89">
            <v>53.589893233882712</v>
          </cell>
          <cell r="K89">
            <v>142.62929741109053</v>
          </cell>
          <cell r="L89">
            <v>99.861044710847793</v>
          </cell>
          <cell r="M89">
            <v>155.86178947096079</v>
          </cell>
          <cell r="N89">
            <v>117.91117568657667</v>
          </cell>
          <cell r="O89">
            <v>3878.2503709568605</v>
          </cell>
          <cell r="P89">
            <v>83877.155808072435</v>
          </cell>
          <cell r="Q89">
            <v>79.330418821910598</v>
          </cell>
          <cell r="R89">
            <v>135.3139795105742</v>
          </cell>
          <cell r="S89">
            <v>339.26725570346963</v>
          </cell>
          <cell r="T89">
            <v>353.60471086083106</v>
          </cell>
          <cell r="U89">
            <v>336.6893790859279</v>
          </cell>
          <cell r="V89">
            <v>30186.038099474859</v>
          </cell>
          <cell r="W89">
            <v>13783.941900231057</v>
          </cell>
          <cell r="X89">
            <v>8.4368723203912602E-2</v>
          </cell>
          <cell r="Y89">
            <v>851.43102806908257</v>
          </cell>
          <cell r="Z89">
            <v>4600.4862146389669</v>
          </cell>
          <cell r="AA89">
            <v>505.59641886345696</v>
          </cell>
        </row>
        <row r="90">
          <cell r="D90">
            <v>1.8025761189612253</v>
          </cell>
          <cell r="E90">
            <v>55.336026796422786</v>
          </cell>
          <cell r="F90">
            <v>18.744999007950621</v>
          </cell>
          <cell r="G90">
            <v>5.0469968118332114</v>
          </cell>
          <cell r="H90">
            <v>9.8170349228917644</v>
          </cell>
          <cell r="I90">
            <v>15.809395648746383</v>
          </cell>
          <cell r="J90">
            <v>4.7973950486566554</v>
          </cell>
          <cell r="K90">
            <v>10.971912562627454</v>
          </cell>
          <cell r="L90">
            <v>12.020007090519361</v>
          </cell>
          <cell r="M90">
            <v>21.667707485213811</v>
          </cell>
          <cell r="N90">
            <v>6.9815081840901634</v>
          </cell>
          <cell r="O90">
            <v>315.98003676744912</v>
          </cell>
          <cell r="P90">
            <v>112.44279225343124</v>
          </cell>
          <cell r="Q90">
            <v>46.337716271814649</v>
          </cell>
          <cell r="R90">
            <v>4.2364165793431328</v>
          </cell>
          <cell r="S90">
            <v>85.718667399285778</v>
          </cell>
          <cell r="T90">
            <v>34.479997102308175</v>
          </cell>
          <cell r="U90">
            <v>34.930148096706361</v>
          </cell>
          <cell r="V90">
            <v>2398.2984847068556</v>
          </cell>
          <cell r="W90">
            <v>1504.9487055542536</v>
          </cell>
          <cell r="X90">
            <v>6.9003484742904426E-3</v>
          </cell>
          <cell r="Y90">
            <v>38.251497582730188</v>
          </cell>
          <cell r="Z90">
            <v>29.584084378200153</v>
          </cell>
          <cell r="AA90">
            <v>3.7289977160225192</v>
          </cell>
        </row>
        <row r="91">
          <cell r="D91">
            <v>0</v>
          </cell>
          <cell r="E91">
            <v>177.81844150785489</v>
          </cell>
          <cell r="F91">
            <v>48.047876400748287</v>
          </cell>
          <cell r="G91">
            <v>3.9062978726354016</v>
          </cell>
          <cell r="H91">
            <v>17.175217787427947</v>
          </cell>
          <cell r="I91">
            <v>8.0303352844215681</v>
          </cell>
          <cell r="J91">
            <v>1.8184551977216794</v>
          </cell>
          <cell r="K91">
            <v>21.802643188605902</v>
          </cell>
          <cell r="L91">
            <v>20.704797481081975</v>
          </cell>
          <cell r="M91">
            <v>7.5083634531920209</v>
          </cell>
          <cell r="N91">
            <v>2.5271262902188334</v>
          </cell>
          <cell r="O91">
            <v>384.83299195606031</v>
          </cell>
          <cell r="P91">
            <v>139.52887535735078</v>
          </cell>
          <cell r="Q91">
            <v>5.3633867061183214</v>
          </cell>
          <cell r="R91">
            <v>691.39595736641763</v>
          </cell>
          <cell r="S91">
            <v>47.307540088066865</v>
          </cell>
          <cell r="T91">
            <v>35.585234626896373</v>
          </cell>
          <cell r="U91">
            <v>54.101155607047374</v>
          </cell>
          <cell r="V91">
            <v>3069.530244706732</v>
          </cell>
          <cell r="W91">
            <v>3178.7851661756308</v>
          </cell>
          <cell r="X91">
            <v>8.4041271142615576E-3</v>
          </cell>
          <cell r="Y91">
            <v>27.166802838094654</v>
          </cell>
          <cell r="Z91">
            <v>22.905349080331348</v>
          </cell>
          <cell r="AA91">
            <v>4.2707658639011612</v>
          </cell>
        </row>
        <row r="92">
          <cell r="D92">
            <v>73.213956521610726</v>
          </cell>
          <cell r="E92">
            <v>719.14528815132303</v>
          </cell>
          <cell r="F92">
            <v>310.22608147588784</v>
          </cell>
          <cell r="G92">
            <v>73.784146393185168</v>
          </cell>
          <cell r="H92">
            <v>185.2878077149629</v>
          </cell>
          <cell r="I92">
            <v>125.8391641331759</v>
          </cell>
          <cell r="J92">
            <v>19.408570895883681</v>
          </cell>
          <cell r="K92">
            <v>71.657707037509411</v>
          </cell>
          <cell r="L92">
            <v>97.067182284016639</v>
          </cell>
          <cell r="M92">
            <v>299.86139794737909</v>
          </cell>
          <cell r="N92">
            <v>62.902970434059135</v>
          </cell>
          <cell r="O92">
            <v>2160.9949483186333</v>
          </cell>
          <cell r="P92">
            <v>951.39104150663059</v>
          </cell>
          <cell r="Q92">
            <v>96.99622688912882</v>
          </cell>
          <cell r="R92">
            <v>108.40701889823119</v>
          </cell>
          <cell r="S92">
            <v>11115.939605652831</v>
          </cell>
          <cell r="T92">
            <v>742.63873145189541</v>
          </cell>
          <cell r="U92">
            <v>606.33920231544118</v>
          </cell>
          <cell r="V92">
            <v>25242.92518112345</v>
          </cell>
          <cell r="W92">
            <v>1632.9846600946591</v>
          </cell>
          <cell r="X92">
            <v>4.7185363427994675E-2</v>
          </cell>
          <cell r="Y92">
            <v>329.1410249290243</v>
          </cell>
          <cell r="Z92">
            <v>406.27594688006815</v>
          </cell>
          <cell r="AA92">
            <v>35.092890665778192</v>
          </cell>
        </row>
        <row r="93">
          <cell r="D93">
            <v>0</v>
          </cell>
          <cell r="E93">
            <v>37.504553874819905</v>
          </cell>
          <cell r="F93">
            <v>16.006379769362638</v>
          </cell>
          <cell r="G93">
            <v>3.8288938323246526</v>
          </cell>
          <cell r="H93">
            <v>9.9494961243155764</v>
          </cell>
          <cell r="I93">
            <v>6.5549500211453999</v>
          </cell>
          <cell r="J93">
            <v>0.94372035772447493</v>
          </cell>
          <cell r="K93">
            <v>3.575089550163677</v>
          </cell>
          <cell r="L93">
            <v>4.7221165632677229</v>
          </cell>
          <cell r="M93">
            <v>17.388801484503404</v>
          </cell>
          <cell r="N93">
            <v>3.3483808211340049</v>
          </cell>
          <cell r="O93">
            <v>110.30040657568922</v>
          </cell>
          <cell r="P93">
            <v>48.696973178880171</v>
          </cell>
          <cell r="Q93">
            <v>6.5274752497124702</v>
          </cell>
          <cell r="R93">
            <v>2.6806052575015684</v>
          </cell>
          <cell r="S93">
            <v>130.49950212694301</v>
          </cell>
          <cell r="T93">
            <v>710.13757661796694</v>
          </cell>
          <cell r="U93">
            <v>37.281424316030169</v>
          </cell>
          <cell r="V93">
            <v>719.69359691524062</v>
          </cell>
          <cell r="W93">
            <v>7.5158896560821882</v>
          </cell>
          <cell r="X93">
            <v>2.4041848210362223E-3</v>
          </cell>
          <cell r="Y93">
            <v>81.558482829605637</v>
          </cell>
          <cell r="Z93">
            <v>102.14632379245607</v>
          </cell>
          <cell r="AA93">
            <v>7.6543992980032485</v>
          </cell>
        </row>
        <row r="94">
          <cell r="D94">
            <v>11.706225226338011</v>
          </cell>
          <cell r="E94">
            <v>276.68708811234558</v>
          </cell>
          <cell r="F94">
            <v>90.272350493732475</v>
          </cell>
          <cell r="G94">
            <v>23.782971835775982</v>
          </cell>
          <cell r="H94">
            <v>81.004046865377958</v>
          </cell>
          <cell r="I94">
            <v>36.92724689081836</v>
          </cell>
          <cell r="J94">
            <v>18.933133948884851</v>
          </cell>
          <cell r="K94">
            <v>40.269670052166383</v>
          </cell>
          <cell r="L94">
            <v>47.54678436320124</v>
          </cell>
          <cell r="M94">
            <v>50.246542660953722</v>
          </cell>
          <cell r="N94">
            <v>20.250258172849549</v>
          </cell>
          <cell r="O94">
            <v>846.80822469806844</v>
          </cell>
          <cell r="P94">
            <v>326.05906613358582</v>
          </cell>
          <cell r="Q94">
            <v>21.686985322971978</v>
          </cell>
          <cell r="R94">
            <v>25.540697538067679</v>
          </cell>
          <cell r="S94">
            <v>374.4073803244745</v>
          </cell>
          <cell r="T94">
            <v>157.15047847325914</v>
          </cell>
          <cell r="U94">
            <v>4075.594871748488</v>
          </cell>
          <cell r="V94">
            <v>7744.2735563174938</v>
          </cell>
          <cell r="W94">
            <v>446.46084192247088</v>
          </cell>
          <cell r="X94">
            <v>1.8491038635687577E-2</v>
          </cell>
          <cell r="Y94">
            <v>103.34494491554065</v>
          </cell>
          <cell r="Z94">
            <v>86.411952937264502</v>
          </cell>
          <cell r="AA94">
            <v>12.176966039606832</v>
          </cell>
        </row>
        <row r="95">
          <cell r="D95">
            <v>11402.962297717513</v>
          </cell>
          <cell r="E95">
            <v>48102.880027967833</v>
          </cell>
          <cell r="F95">
            <v>30475.142605950026</v>
          </cell>
          <cell r="G95">
            <v>3157.0473792379917</v>
          </cell>
          <cell r="H95">
            <v>9189.6243071587724</v>
          </cell>
          <cell r="I95">
            <v>7864.128027005062</v>
          </cell>
          <cell r="J95">
            <v>2038.0083925160457</v>
          </cell>
          <cell r="K95">
            <v>5727.9766908674928</v>
          </cell>
          <cell r="L95">
            <v>8589.84986740153</v>
          </cell>
          <cell r="M95">
            <v>8948.6243968380841</v>
          </cell>
          <cell r="N95">
            <v>4020.0150426581904</v>
          </cell>
          <cell r="O95">
            <v>182814.49931174904</v>
          </cell>
          <cell r="P95">
            <v>99278.478704290101</v>
          </cell>
          <cell r="Q95">
            <v>7543.844574510108</v>
          </cell>
          <cell r="R95">
            <v>6595.8633891669278</v>
          </cell>
          <cell r="S95">
            <v>29901.126321085962</v>
          </cell>
          <cell r="T95">
            <v>9990.3530609521131</v>
          </cell>
          <cell r="U95">
            <v>10695.915345348965</v>
          </cell>
          <cell r="V95">
            <v>1170284.3746387581</v>
          </cell>
          <cell r="W95">
            <v>93350.461553195346</v>
          </cell>
          <cell r="X95">
            <v>9.5643821468930561</v>
          </cell>
          <cell r="Y95">
            <v>5577.3758761063746</v>
          </cell>
          <cell r="Z95">
            <v>11221.639963566337</v>
          </cell>
          <cell r="AA95">
            <v>3051.9450024498738</v>
          </cell>
        </row>
        <row r="96">
          <cell r="D96">
            <v>31.29012510078778</v>
          </cell>
          <cell r="E96">
            <v>175.78616298505278</v>
          </cell>
          <cell r="F96">
            <v>54.179557632923519</v>
          </cell>
          <cell r="G96">
            <v>62.133131040465656</v>
          </cell>
          <cell r="H96">
            <v>15.18802675847331</v>
          </cell>
          <cell r="I96">
            <v>20.426609593841363</v>
          </cell>
          <cell r="J96">
            <v>45.689503069181029</v>
          </cell>
          <cell r="K96">
            <v>31.570294733317031</v>
          </cell>
          <cell r="L96">
            <v>39.653804152015717</v>
          </cell>
          <cell r="M96">
            <v>32.540376403698275</v>
          </cell>
          <cell r="N96">
            <v>33.001328677543285</v>
          </cell>
          <cell r="O96">
            <v>1468.1040793469892</v>
          </cell>
          <cell r="P96">
            <v>256.88608749200597</v>
          </cell>
          <cell r="Q96">
            <v>15.921720897476252</v>
          </cell>
          <cell r="R96">
            <v>55.411358753871063</v>
          </cell>
          <cell r="S96">
            <v>194.73967767848953</v>
          </cell>
          <cell r="T96">
            <v>94.818163059122782</v>
          </cell>
          <cell r="U96">
            <v>26.601241619154475</v>
          </cell>
          <cell r="V96">
            <v>4475.2366364304671</v>
          </cell>
          <cell r="W96">
            <v>0</v>
          </cell>
          <cell r="X96">
            <v>3.2056491144370008E-2</v>
          </cell>
          <cell r="Y96">
            <v>54.835954181890699</v>
          </cell>
          <cell r="Z96">
            <v>5.2017664263590122</v>
          </cell>
          <cell r="AA96">
            <v>23.022175557567177</v>
          </cell>
        </row>
        <row r="97">
          <cell r="D97">
            <v>0</v>
          </cell>
          <cell r="E97">
            <v>2.2218753255809354</v>
          </cell>
          <cell r="F97">
            <v>0.22004956113429952</v>
          </cell>
          <cell r="G97">
            <v>9.7161030805862802E-2</v>
          </cell>
          <cell r="H97">
            <v>1.8659070490824163</v>
          </cell>
          <cell r="I97">
            <v>5.6044281977451451</v>
          </cell>
          <cell r="J97">
            <v>6.0856229625737894</v>
          </cell>
          <cell r="K97">
            <v>4.0991701998923142</v>
          </cell>
          <cell r="L97">
            <v>0</v>
          </cell>
          <cell r="M97">
            <v>467.7309246938409</v>
          </cell>
          <cell r="N97">
            <v>0.91911991865648102</v>
          </cell>
          <cell r="O97">
            <v>485.94022789740336</v>
          </cell>
          <cell r="P97">
            <v>1.3391400649327416</v>
          </cell>
          <cell r="Q97">
            <v>0</v>
          </cell>
          <cell r="R97">
            <v>0.53202973292782463</v>
          </cell>
          <cell r="S97">
            <v>0</v>
          </cell>
          <cell r="T97">
            <v>2.4213336919918409E-3</v>
          </cell>
          <cell r="U97">
            <v>2.4836224270002147E-3</v>
          </cell>
          <cell r="V97">
            <v>40.977797727423457</v>
          </cell>
          <cell r="W97">
            <v>96.296876110198269</v>
          </cell>
          <cell r="X97">
            <v>1.5143253345740413</v>
          </cell>
          <cell r="Y97">
            <v>0</v>
          </cell>
          <cell r="Z97">
            <v>107.23788888367625</v>
          </cell>
          <cell r="AA97">
            <v>62.987505407743448</v>
          </cell>
        </row>
        <row r="98">
          <cell r="D98">
            <v>7651.1654822885403</v>
          </cell>
          <cell r="E98">
            <v>2360.1453922871892</v>
          </cell>
          <cell r="F98">
            <v>583.62806110653014</v>
          </cell>
          <cell r="G98">
            <v>77.915259853920148</v>
          </cell>
          <cell r="H98">
            <v>535.55787349951368</v>
          </cell>
          <cell r="I98">
            <v>158.06620164692833</v>
          </cell>
          <cell r="J98">
            <v>154.73644413365906</v>
          </cell>
          <cell r="K98">
            <v>11155.098092168209</v>
          </cell>
          <cell r="L98">
            <v>237.77331665411589</v>
          </cell>
          <cell r="M98">
            <v>1066.7624894919866</v>
          </cell>
          <cell r="N98">
            <v>7.3855054932980968</v>
          </cell>
          <cell r="O98">
            <v>4610.899301302853</v>
          </cell>
          <cell r="P98">
            <v>10110.701919919064</v>
          </cell>
          <cell r="Q98">
            <v>341.82537262725305</v>
          </cell>
          <cell r="R98">
            <v>3324.3053967648329</v>
          </cell>
          <cell r="S98">
            <v>16189.474202964186</v>
          </cell>
          <cell r="T98">
            <v>3201.2693186268684</v>
          </cell>
          <cell r="U98">
            <v>5492.4741957257575</v>
          </cell>
          <cell r="V98">
            <v>9193.7343264169849</v>
          </cell>
          <cell r="W98">
            <v>570.24137893146394</v>
          </cell>
          <cell r="X98">
            <v>8.4391801080004103E-2</v>
          </cell>
          <cell r="Y98">
            <v>40413.053837425745</v>
          </cell>
          <cell r="Z98">
            <v>230.49685014631356</v>
          </cell>
          <cell r="AA98">
            <v>9167.3143973000442</v>
          </cell>
        </row>
        <row r="99">
          <cell r="D99">
            <v>1374.44442557457</v>
          </cell>
          <cell r="E99">
            <v>2184.4242178970126</v>
          </cell>
          <cell r="F99">
            <v>601.69172838434497</v>
          </cell>
          <cell r="G99">
            <v>213.25210250655047</v>
          </cell>
          <cell r="H99">
            <v>415.85478737088374</v>
          </cell>
          <cell r="I99">
            <v>671.16290484515332</v>
          </cell>
          <cell r="J99">
            <v>344.84838181042886</v>
          </cell>
          <cell r="K99">
            <v>753.64569819590531</v>
          </cell>
          <cell r="L99">
            <v>487.08332950766817</v>
          </cell>
          <cell r="M99">
            <v>757.19768227407553</v>
          </cell>
          <cell r="N99">
            <v>271.12682982775038</v>
          </cell>
          <cell r="O99">
            <v>4373.785242690924</v>
          </cell>
          <cell r="P99">
            <v>1445.8592194631117</v>
          </cell>
          <cell r="Q99">
            <v>911.22333009446447</v>
          </cell>
          <cell r="R99">
            <v>303.95181772493072</v>
          </cell>
          <cell r="S99">
            <v>156.43263654993359</v>
          </cell>
          <cell r="T99">
            <v>23.212868653702397</v>
          </cell>
          <cell r="U99">
            <v>28.201273911878967</v>
          </cell>
          <cell r="V99">
            <v>10709.880270624812</v>
          </cell>
          <cell r="W99">
            <v>2937.3036381432621</v>
          </cell>
          <cell r="X99">
            <v>0.66309764242007496</v>
          </cell>
          <cell r="Y99">
            <v>179.47379122511921</v>
          </cell>
          <cell r="Z99">
            <v>15009.760051304547</v>
          </cell>
          <cell r="AA99">
            <v>102.2058387097584</v>
          </cell>
        </row>
        <row r="100">
          <cell r="D100">
            <v>348.78255683310465</v>
          </cell>
          <cell r="E100">
            <v>2841.9269539602014</v>
          </cell>
          <cell r="F100">
            <v>549.65582779961687</v>
          </cell>
          <cell r="G100">
            <v>455.15474043737976</v>
          </cell>
          <cell r="H100">
            <v>843.55316639231285</v>
          </cell>
          <cell r="I100">
            <v>930.31545692274528</v>
          </cell>
          <cell r="J100">
            <v>1050.6391282531856</v>
          </cell>
          <cell r="K100">
            <v>1749.8178398878274</v>
          </cell>
          <cell r="L100">
            <v>172.62017055636653</v>
          </cell>
          <cell r="M100">
            <v>842.40892699878805</v>
          </cell>
          <cell r="N100">
            <v>184.45566405655075</v>
          </cell>
          <cell r="O100">
            <v>3848.5923803861087</v>
          </cell>
          <cell r="P100">
            <v>160.8967518382691</v>
          </cell>
          <cell r="Q100">
            <v>152.3443867510355</v>
          </cell>
          <cell r="R100">
            <v>185.1150502243307</v>
          </cell>
          <cell r="S100">
            <v>166.15639295029592</v>
          </cell>
          <cell r="T100">
            <v>9.9753906665000027</v>
          </cell>
          <cell r="U100">
            <v>5.9940421155361232</v>
          </cell>
          <cell r="V100">
            <v>8567.9193521786619</v>
          </cell>
          <cell r="W100">
            <v>3048.659599554599</v>
          </cell>
          <cell r="X100">
            <v>6.8067674954525315E-2</v>
          </cell>
          <cell r="Y100">
            <v>7901.6393218192616</v>
          </cell>
          <cell r="Z100">
            <v>1188.2131989666836</v>
          </cell>
          <cell r="AA100">
            <v>8888.4482587187995</v>
          </cell>
        </row>
        <row r="102">
          <cell r="D102">
            <v>11332.581992038247</v>
          </cell>
          <cell r="E102">
            <v>24653.458334359144</v>
          </cell>
          <cell r="F102">
            <v>13478.752538095674</v>
          </cell>
          <cell r="G102">
            <v>1940.1170599557759</v>
          </cell>
          <cell r="H102">
            <v>4459.6394694672317</v>
          </cell>
          <cell r="I102">
            <v>3845.1253570411636</v>
          </cell>
          <cell r="J102">
            <v>1030.4675784214933</v>
          </cell>
          <cell r="K102">
            <v>2082.4162860751048</v>
          </cell>
          <cell r="L102">
            <v>6450.2064083563564</v>
          </cell>
          <cell r="M102">
            <v>2618.6605972773782</v>
          </cell>
          <cell r="N102">
            <v>1029.1843079275986</v>
          </cell>
          <cell r="O102">
            <v>116115.56220951269</v>
          </cell>
          <cell r="P102">
            <v>73910.892395257077</v>
          </cell>
          <cell r="Q102">
            <v>7386.2955869756634</v>
          </cell>
          <cell r="R102">
            <v>9491.8514734978216</v>
          </cell>
          <cell r="S102">
            <v>17014.283589580828</v>
          </cell>
          <cell r="T102">
            <v>2860.2473245810152</v>
          </cell>
          <cell r="U102">
            <v>7576.6141484701266</v>
          </cell>
          <cell r="V102">
            <v>684585.43942722632</v>
          </cell>
          <cell r="W102">
            <v>353121.7703315473</v>
          </cell>
          <cell r="X102">
            <v>5.128997504237625</v>
          </cell>
          <cell r="Y102">
            <v>865.76615531163134</v>
          </cell>
          <cell r="Z102">
            <v>6799.5810136977798</v>
          </cell>
          <cell r="AA102">
            <v>2604.5820713799944</v>
          </cell>
        </row>
        <row r="103">
          <cell r="D103">
            <v>16726.456470985333</v>
          </cell>
          <cell r="E103">
            <v>1752.3391980651518</v>
          </cell>
          <cell r="F103">
            <v>1175.2259648190518</v>
          </cell>
          <cell r="G103">
            <v>962.81009992051315</v>
          </cell>
          <cell r="H103">
            <v>1048.4679815239015</v>
          </cell>
          <cell r="I103">
            <v>987.06844369524083</v>
          </cell>
          <cell r="J103">
            <v>926.39570182400723</v>
          </cell>
          <cell r="K103">
            <v>1024.4036292716578</v>
          </cell>
          <cell r="L103">
            <v>980.95699954098973</v>
          </cell>
          <cell r="M103">
            <v>847.26695901332971</v>
          </cell>
          <cell r="N103">
            <v>806.09836064736771</v>
          </cell>
          <cell r="O103">
            <v>1094.7156569190847</v>
          </cell>
          <cell r="P103">
            <v>15891.418125076785</v>
          </cell>
          <cell r="Q103">
            <v>0</v>
          </cell>
          <cell r="R103">
            <v>1.2114990534843797</v>
          </cell>
          <cell r="S103">
            <v>0</v>
          </cell>
          <cell r="T103">
            <v>5.5136833422351345E-3</v>
          </cell>
          <cell r="U103">
            <v>5.6555226772100871E-3</v>
          </cell>
          <cell r="V103">
            <v>164078.59306793191</v>
          </cell>
          <cell r="W103">
            <v>7990.817432053097</v>
          </cell>
          <cell r="X103">
            <v>2.3915495503742747E-2</v>
          </cell>
          <cell r="Y103">
            <v>25.974093025981091</v>
          </cell>
          <cell r="Z103">
            <v>3.7716351682163278E-3</v>
          </cell>
          <cell r="AA103">
            <v>219.99754069426174</v>
          </cell>
        </row>
        <row r="104">
          <cell r="D104">
            <v>8663.1482388579279</v>
          </cell>
          <cell r="E104">
            <v>15517.546899642783</v>
          </cell>
          <cell r="F104">
            <v>8682.2899964260087</v>
          </cell>
          <cell r="G104">
            <v>1461.836896195113</v>
          </cell>
          <cell r="H104">
            <v>3219.1422036293434</v>
          </cell>
          <cell r="I104">
            <v>2710.9732325629448</v>
          </cell>
          <cell r="J104">
            <v>1041.8483293876172</v>
          </cell>
          <cell r="K104">
            <v>1756.0747527273986</v>
          </cell>
          <cell r="L104">
            <v>4232.6707956841174</v>
          </cell>
          <cell r="M104">
            <v>1937.7690850222789</v>
          </cell>
          <cell r="N104">
            <v>905.18211351247817</v>
          </cell>
          <cell r="O104">
            <v>75528.464736129943</v>
          </cell>
          <cell r="P104">
            <v>60944.268455826721</v>
          </cell>
          <cell r="Q104">
            <v>4768.8475419514607</v>
          </cell>
          <cell r="R104">
            <v>6266.5069978319962</v>
          </cell>
          <cell r="S104">
            <v>9797.5563543681401</v>
          </cell>
          <cell r="T104">
            <v>1429.0453722678155</v>
          </cell>
          <cell r="U104">
            <v>4876.2477008588094</v>
          </cell>
          <cell r="V104">
            <v>457519.27231118182</v>
          </cell>
          <cell r="W104">
            <v>162464.58746627983</v>
          </cell>
          <cell r="X104">
            <v>3.2065103859564128</v>
          </cell>
          <cell r="Y104">
            <v>709.61074053844914</v>
          </cell>
          <cell r="Z104">
            <v>5273.9283130127878</v>
          </cell>
          <cell r="AA104">
            <v>2018.531986275467</v>
          </cell>
        </row>
        <row r="105">
          <cell r="D105">
            <v>-13685.123687000929</v>
          </cell>
          <cell r="E105">
            <v>-1931.6569041430946</v>
          </cell>
          <cell r="F105">
            <v>-291.67291917361888</v>
          </cell>
          <cell r="G105">
            <v>-34.199102937726813</v>
          </cell>
          <cell r="H105">
            <v>-63.904904770250418</v>
          </cell>
          <cell r="I105">
            <v>-45.420704843905348</v>
          </cell>
          <cell r="J105">
            <v>-28.353164517068034</v>
          </cell>
          <cell r="K105">
            <v>-55.015069140189297</v>
          </cell>
          <cell r="L105">
            <v>-85.011947560267615</v>
          </cell>
          <cell r="M105">
            <v>-48.254636712579185</v>
          </cell>
          <cell r="N105">
            <v>-21.524958258777183</v>
          </cell>
          <cell r="O105">
            <v>-3278.0864773635462</v>
          </cell>
          <cell r="P105">
            <v>-1122.1116522745192</v>
          </cell>
          <cell r="Q105">
            <v>-2652.3486727867753</v>
          </cell>
          <cell r="R105">
            <v>-4028.8863442232059</v>
          </cell>
          <cell r="S105">
            <v>-251.55720793477656</v>
          </cell>
          <cell r="T105">
            <v>-31.01554553893131</v>
          </cell>
          <cell r="U105">
            <v>-168.56314477983796</v>
          </cell>
          <cell r="V105">
            <v>-21703.48770539539</v>
          </cell>
          <cell r="W105">
            <v>-7009.9896569835118</v>
          </cell>
          <cell r="X105">
            <v>-7.1569901438095232E-2</v>
          </cell>
          <cell r="Y105">
            <v>-68.187666585401274</v>
          </cell>
          <cell r="Z105">
            <v>-63.211501747187185</v>
          </cell>
          <cell r="AA105">
            <v>-215.22299836499269</v>
          </cell>
        </row>
        <row r="106">
          <cell r="D106">
            <v>2749.7013271299697</v>
          </cell>
          <cell r="E106">
            <v>5168.551357231263</v>
          </cell>
          <cell r="F106">
            <v>2559.1902487295888</v>
          </cell>
          <cell r="G106">
            <v>388.09555238291205</v>
          </cell>
          <cell r="H106">
            <v>1102.275539303683</v>
          </cell>
          <cell r="I106">
            <v>895.00522822876485</v>
          </cell>
          <cell r="J106">
            <v>279.22284986626914</v>
          </cell>
          <cell r="K106">
            <v>990.8761227147786</v>
          </cell>
          <cell r="L106">
            <v>1171.9504198476975</v>
          </cell>
          <cell r="M106">
            <v>725.28172236447494</v>
          </cell>
          <cell r="N106">
            <v>308.62856152713658</v>
          </cell>
          <cell r="O106">
            <v>16882.743499491855</v>
          </cell>
          <cell r="P106">
            <v>7202.9450201589279</v>
          </cell>
          <cell r="Q106">
            <v>1030.22319581228</v>
          </cell>
          <cell r="R106">
            <v>1492.6967471321332</v>
          </cell>
          <cell r="S106">
            <v>2286.0431398931646</v>
          </cell>
          <cell r="T106">
            <v>340.14886372059209</v>
          </cell>
          <cell r="U106">
            <v>643.33630970211391</v>
          </cell>
          <cell r="V106">
            <v>103888.11895278274</v>
          </cell>
          <cell r="W106">
            <v>15903.757747876753</v>
          </cell>
          <cell r="X106">
            <v>0.58093335208327246</v>
          </cell>
          <cell r="Y106">
            <v>586.73420970930647</v>
          </cell>
          <cell r="Z106">
            <v>3060.1242801428161</v>
          </cell>
          <cell r="AA106">
            <v>516.6126672795059</v>
          </cell>
        </row>
        <row r="109">
          <cell r="D109">
            <v>12476.169216253502</v>
          </cell>
          <cell r="E109">
            <v>8736.880439765906</v>
          </cell>
          <cell r="F109">
            <v>11257.974301851682</v>
          </cell>
          <cell r="G109">
            <v>596.18075813035011</v>
          </cell>
          <cell r="H109">
            <v>1920.0343731889664</v>
          </cell>
          <cell r="I109">
            <v>1201.0239066332672</v>
          </cell>
          <cell r="J109">
            <v>416.12293288005185</v>
          </cell>
          <cell r="K109">
            <v>1917.9322277854153</v>
          </cell>
          <cell r="L109">
            <v>1532.705946</v>
          </cell>
          <cell r="M109">
            <v>1552.3742833392416</v>
          </cell>
          <cell r="N109">
            <v>704.51097816338597</v>
          </cell>
          <cell r="O109">
            <v>24107.95441235997</v>
          </cell>
          <cell r="P109">
            <v>8341.3243441392024</v>
          </cell>
          <cell r="Q109">
            <v>1668.3372421682375</v>
          </cell>
          <cell r="R109">
            <v>3008.6586216291066</v>
          </cell>
          <cell r="S109">
            <v>9259.5162880000007</v>
          </cell>
          <cell r="T109">
            <v>2354.4121508887301</v>
          </cell>
          <cell r="U109">
            <v>3919.0347721441094</v>
          </cell>
          <cell r="V109">
            <v>268577.34350264602</v>
          </cell>
          <cell r="W109">
            <v>79970.608455688212</v>
          </cell>
          <cell r="X109">
            <v>1.1758348156511458</v>
          </cell>
          <cell r="Y109">
            <v>587.39511423697718</v>
          </cell>
          <cell r="Z109">
            <v>4708.2192794526964</v>
          </cell>
          <cell r="AA109">
            <v>1700.3859371383446</v>
          </cell>
        </row>
        <row r="112">
          <cell r="D112">
            <v>705.46346541550349</v>
          </cell>
          <cell r="E112">
            <v>581.33051487624755</v>
          </cell>
          <cell r="F112">
            <v>230.38531819520918</v>
          </cell>
          <cell r="G112">
            <v>42.455644183648076</v>
          </cell>
          <cell r="H112">
            <v>88.291501866744539</v>
          </cell>
          <cell r="I112">
            <v>75.575397210892831</v>
          </cell>
          <cell r="J112">
            <v>21.480982359343177</v>
          </cell>
          <cell r="K112">
            <v>30.015325604956523</v>
          </cell>
          <cell r="L112">
            <v>141.08303520999999</v>
          </cell>
          <cell r="M112">
            <v>45.008737766093432</v>
          </cell>
          <cell r="N112">
            <v>22.67983214008747</v>
          </cell>
          <cell r="O112">
            <v>1926.2879692790277</v>
          </cell>
          <cell r="P112">
            <v>1950.3500006474017</v>
          </cell>
          <cell r="Q112">
            <v>110.46390754915323</v>
          </cell>
          <cell r="R112">
            <v>173.91703399408587</v>
          </cell>
          <cell r="S112">
            <v>341.9393101</v>
          </cell>
          <cell r="T112">
            <v>47.086586461909235</v>
          </cell>
          <cell r="U112">
            <v>82.210241683384623</v>
          </cell>
          <cell r="V112">
            <v>13453.33233032172</v>
          </cell>
          <cell r="W112">
            <v>5841.9638260327129</v>
          </cell>
          <cell r="X112">
            <v>9.6395919122061857E-2</v>
          </cell>
          <cell r="Y112">
            <v>16.203819368657605</v>
          </cell>
          <cell r="Z112">
            <v>76.486370204826116</v>
          </cell>
          <cell r="AA112">
            <v>37.471748566471021</v>
          </cell>
        </row>
      </sheetData>
      <sheetData sheetId="9">
        <row r="6">
          <cell r="CK6">
            <v>34631.929759999999</v>
          </cell>
        </row>
        <row r="7">
          <cell r="CK7">
            <v>238211.07709999999</v>
          </cell>
        </row>
        <row r="8">
          <cell r="CK8">
            <v>103204.914</v>
          </cell>
        </row>
        <row r="9">
          <cell r="CK9">
            <v>2923.7758450000001</v>
          </cell>
        </row>
        <row r="10">
          <cell r="CK10">
            <v>2846.5272049999999</v>
          </cell>
        </row>
        <row r="11">
          <cell r="CK11">
            <v>6233.6337519999997</v>
          </cell>
        </row>
        <row r="12">
          <cell r="CK12">
            <v>154.90962819999999</v>
          </cell>
        </row>
        <row r="13">
          <cell r="CK13">
            <v>31.285895750000002</v>
          </cell>
        </row>
        <row r="14">
          <cell r="CK14">
            <v>8084.6391270000004</v>
          </cell>
        </row>
        <row r="15">
          <cell r="CK15">
            <v>0</v>
          </cell>
        </row>
        <row r="16">
          <cell r="CK16">
            <v>262.1456215</v>
          </cell>
        </row>
        <row r="17">
          <cell r="CK17">
            <v>295856.87729999999</v>
          </cell>
        </row>
        <row r="18">
          <cell r="CK18">
            <v>126860.9243</v>
          </cell>
        </row>
        <row r="19">
          <cell r="CK19">
            <v>7206.4348040000004</v>
          </cell>
        </row>
        <row r="20">
          <cell r="CK20">
            <v>12022.361370000001</v>
          </cell>
        </row>
        <row r="21">
          <cell r="CK21">
            <v>1014.946332</v>
          </cell>
        </row>
        <row r="22">
          <cell r="CK22">
            <v>603.59736429999998</v>
          </cell>
        </row>
        <row r="23">
          <cell r="CK23">
            <v>15981.853520000001</v>
          </cell>
        </row>
        <row r="24">
          <cell r="CK24">
            <v>814671.25100000005</v>
          </cell>
        </row>
        <row r="25">
          <cell r="CK25">
            <v>17469.229019999999</v>
          </cell>
        </row>
        <row r="26">
          <cell r="CK26">
            <v>18.143589720000001</v>
          </cell>
        </row>
        <row r="27">
          <cell r="CK27">
            <v>15808.08653</v>
          </cell>
        </row>
        <row r="28">
          <cell r="CK28">
            <v>17800.442419999999</v>
          </cell>
        </row>
        <row r="29">
          <cell r="CK29">
            <v>7323.5020020000002</v>
          </cell>
        </row>
        <row r="65">
          <cell r="D65">
            <v>0</v>
          </cell>
          <cell r="E65">
            <v>3.85942696982972E-4</v>
          </cell>
          <cell r="F65">
            <v>3.8310449776166219E-5</v>
          </cell>
          <cell r="G65">
            <v>1.654598153253668E-5</v>
          </cell>
          <cell r="H65">
            <v>5.3886058529713204E-2</v>
          </cell>
          <cell r="I65">
            <v>2.6437515601570059E-2</v>
          </cell>
          <cell r="J65">
            <v>7.4841773604316209E-2</v>
          </cell>
          <cell r="K65">
            <v>1.9454068079603398E-2</v>
          </cell>
          <cell r="L65">
            <v>0</v>
          </cell>
          <cell r="M65">
            <v>1.918934535635455</v>
          </cell>
          <cell r="N65">
            <v>1.5424754073785829E-4</v>
          </cell>
          <cell r="O65">
            <v>8.4073198693441126E-2</v>
          </cell>
          <cell r="P65">
            <v>2.2259879033128445E-4</v>
          </cell>
          <cell r="Q65">
            <v>0</v>
          </cell>
          <cell r="R65">
            <v>8.9174119442117205E-5</v>
          </cell>
          <cell r="S65">
            <v>0</v>
          </cell>
          <cell r="T65">
            <v>3.9132718074981594E-7</v>
          </cell>
          <cell r="U65">
            <v>4.3381667085530581E-7</v>
          </cell>
          <cell r="V65">
            <v>3.4012757772946604E-5</v>
          </cell>
          <cell r="W65">
            <v>0</v>
          </cell>
          <cell r="X65">
            <v>5.1793915326648287E-4</v>
          </cell>
          <cell r="Y65">
            <v>0</v>
          </cell>
          <cell r="Z65">
            <v>5.1878826752496734E-2</v>
          </cell>
          <cell r="AA65">
            <v>1.505100656052415E-2</v>
          </cell>
          <cell r="AO65">
            <v>0.24945566818480444</v>
          </cell>
          <cell r="CK65">
            <v>0</v>
          </cell>
          <cell r="CL65">
            <v>0</v>
          </cell>
          <cell r="CM65">
            <v>0</v>
          </cell>
          <cell r="CN65">
            <v>1.2843304778549664E-2</v>
          </cell>
        </row>
        <row r="66">
          <cell r="D66">
            <v>1.3386685214734695</v>
          </cell>
          <cell r="E66">
            <v>0.54639070820818547</v>
          </cell>
          <cell r="F66">
            <v>3.4963724557501276E-2</v>
          </cell>
          <cell r="G66">
            <v>0.28642736605866437</v>
          </cell>
          <cell r="H66">
            <v>1.2843264081649814</v>
          </cell>
          <cell r="I66">
            <v>0.6021443297480642</v>
          </cell>
          <cell r="J66">
            <v>0.37103756753061429</v>
          </cell>
          <cell r="K66">
            <v>1.4729055423540807</v>
          </cell>
          <cell r="L66">
            <v>5.9696945799999998E-2</v>
          </cell>
          <cell r="M66">
            <v>0.46129873373870683</v>
          </cell>
          <cell r="N66">
            <v>9.2924559847471541E-4</v>
          </cell>
          <cell r="O66">
            <v>0.81918718586004768</v>
          </cell>
          <cell r="P66">
            <v>1.3427340548837732E-3</v>
          </cell>
          <cell r="Q66">
            <v>6.2899965677163591E-2</v>
          </cell>
          <cell r="R66">
            <v>0.65053083098832076</v>
          </cell>
          <cell r="S66">
            <v>7.2434139379999998</v>
          </cell>
          <cell r="T66">
            <v>1.7778429135031311</v>
          </cell>
          <cell r="U66">
            <v>3.3987439804759103</v>
          </cell>
          <cell r="V66">
            <v>0.58312857030674736</v>
          </cell>
          <cell r="W66">
            <v>3.692783362660372E-2</v>
          </cell>
          <cell r="X66">
            <v>7.7025366462730636E-6</v>
          </cell>
          <cell r="Y66">
            <v>12.036548298038385</v>
          </cell>
          <cell r="Z66">
            <v>1.2353425126540243E-2</v>
          </cell>
          <cell r="AA66">
            <v>1.9987257486508836</v>
          </cell>
          <cell r="AO66">
            <v>18.255281794762801</v>
          </cell>
          <cell r="CK66">
            <v>3.5711806877935572</v>
          </cell>
          <cell r="CL66">
            <v>0</v>
          </cell>
          <cell r="CM66">
            <v>0</v>
          </cell>
          <cell r="CN66">
            <v>12.91807508179471</v>
          </cell>
        </row>
        <row r="67">
          <cell r="D67">
            <v>0.26498494793587918</v>
          </cell>
          <cell r="E67">
            <v>2.2103020760828205</v>
          </cell>
          <cell r="F67">
            <v>0.68086593589997291</v>
          </cell>
          <cell r="G67">
            <v>0.34564855778631376</v>
          </cell>
          <cell r="H67">
            <v>0.64760517718795274</v>
          </cell>
          <cell r="I67">
            <v>0.98405102574634873</v>
          </cell>
          <cell r="J67">
            <v>1.1225039179256953</v>
          </cell>
          <cell r="K67">
            <v>1.6401365335965488</v>
          </cell>
          <cell r="L67">
            <v>0.34186279609999998</v>
          </cell>
          <cell r="M67">
            <v>1.5702462990827957</v>
          </cell>
          <cell r="N67">
            <v>0.64671216228028183</v>
          </cell>
          <cell r="O67">
            <v>2.735762435543672</v>
          </cell>
          <cell r="P67">
            <v>7.4524194844796188E-3</v>
          </cell>
          <cell r="Q67">
            <v>0.97549401045648798</v>
          </cell>
          <cell r="R67">
            <v>0.91506483524241811</v>
          </cell>
          <cell r="S67">
            <v>0.81228165539999997</v>
          </cell>
          <cell r="T67">
            <v>1.3101303480967474E-5</v>
          </cell>
          <cell r="U67">
            <v>1.4523815721382171E-5</v>
          </cell>
          <cell r="V67">
            <v>10.066423808401707</v>
          </cell>
          <cell r="W67">
            <v>0</v>
          </cell>
          <cell r="X67">
            <v>2.9073303683155121E-4</v>
          </cell>
          <cell r="Y67">
            <v>7.3592716579065132E-2</v>
          </cell>
          <cell r="Z67">
            <v>8.3179745411956194</v>
          </cell>
          <cell r="AA67">
            <v>2.8165415825779073E-2</v>
          </cell>
          <cell r="AO67">
            <v>0.43133479115427131</v>
          </cell>
          <cell r="CK67">
            <v>28.883245407422123</v>
          </cell>
          <cell r="CL67">
            <v>0</v>
          </cell>
          <cell r="CM67">
            <v>0</v>
          </cell>
          <cell r="CN67">
            <v>1.9326122809116988</v>
          </cell>
        </row>
        <row r="68">
          <cell r="D68">
            <v>0.20554001515607676</v>
          </cell>
          <cell r="E68">
            <v>1.8004706442351701</v>
          </cell>
          <cell r="F68">
            <v>0.3310270982266868</v>
          </cell>
          <cell r="G68">
            <v>0.5932211340940754</v>
          </cell>
          <cell r="H68">
            <v>0.95945433457784146</v>
          </cell>
          <cell r="I68">
            <v>0.81418609139799625</v>
          </cell>
          <cell r="J68">
            <v>1.5801637244667386</v>
          </cell>
          <cell r="K68">
            <v>1.9521286683188432</v>
          </cell>
          <cell r="L68">
            <v>0.1007123954</v>
          </cell>
          <cell r="M68">
            <v>1.0899540529315139</v>
          </cell>
          <cell r="N68">
            <v>0.11067576443437427</v>
          </cell>
          <cell r="O68">
            <v>4.0639047079684421</v>
          </cell>
          <cell r="P68">
            <v>0.23506033811217261</v>
          </cell>
          <cell r="Q68">
            <v>3.0330346577991378E-2</v>
          </cell>
          <cell r="R68">
            <v>7.1067330568713255E-2</v>
          </cell>
          <cell r="S68">
            <v>6.9135752300000006E-2</v>
          </cell>
          <cell r="T68">
            <v>3.0939128362758943E-3</v>
          </cell>
          <cell r="U68">
            <v>4.564733292301372E-3</v>
          </cell>
          <cell r="V68">
            <v>4.0191107295734874</v>
          </cell>
          <cell r="W68">
            <v>1.4467512844240029</v>
          </cell>
          <cell r="X68">
            <v>3.9637858552825893E-5</v>
          </cell>
          <cell r="Y68">
            <v>12.049164490606021</v>
          </cell>
          <cell r="Z68">
            <v>1.8309187168733969</v>
          </cell>
          <cell r="AA68">
            <v>9.3005421810418589</v>
          </cell>
          <cell r="AO68">
            <v>15.040579739343633</v>
          </cell>
          <cell r="CK68">
            <v>10.327375248302358</v>
          </cell>
          <cell r="CL68">
            <v>1.11281256956929E-2</v>
          </cell>
          <cell r="CM68">
            <v>0</v>
          </cell>
          <cell r="CN68">
            <v>1.5619648910360593</v>
          </cell>
        </row>
      </sheetData>
      <sheetData sheetId="10">
        <row r="6">
          <cell r="AO6">
            <v>25572.964625716595</v>
          </cell>
          <cell r="AV6">
            <v>4037.7828388241514</v>
          </cell>
          <cell r="AW6">
            <v>0</v>
          </cell>
          <cell r="AX6">
            <v>262.60828908898168</v>
          </cell>
          <cell r="AY6">
            <v>-6674.4516719924877</v>
          </cell>
          <cell r="CK6">
            <v>67547.514864602446</v>
          </cell>
          <cell r="CL6">
            <v>0</v>
          </cell>
          <cell r="CM6">
            <v>4534.742249764322</v>
          </cell>
          <cell r="CN6">
            <v>31010.561177469848</v>
          </cell>
          <cell r="CO6">
            <v>1.9626738459999999</v>
          </cell>
        </row>
        <row r="7">
          <cell r="AO7">
            <v>89373.174226350093</v>
          </cell>
          <cell r="AV7">
            <v>34832.400355231002</v>
          </cell>
          <cell r="AW7">
            <v>0</v>
          </cell>
          <cell r="AX7">
            <v>40240.233188489561</v>
          </cell>
          <cell r="AY7">
            <v>-1717.5071450730554</v>
          </cell>
          <cell r="CK7">
            <v>451212.32926978829</v>
          </cell>
          <cell r="CL7">
            <v>0</v>
          </cell>
          <cell r="CM7">
            <v>0</v>
          </cell>
          <cell r="CN7">
            <v>90153.426311237185</v>
          </cell>
          <cell r="CO7">
            <v>1.8922876209999999</v>
          </cell>
        </row>
        <row r="8">
          <cell r="AO8">
            <v>205164.82399367596</v>
          </cell>
          <cell r="AV8">
            <v>39291.166337391529</v>
          </cell>
          <cell r="AW8">
            <v>0</v>
          </cell>
          <cell r="AX8">
            <v>1344.4700095460341</v>
          </cell>
          <cell r="AY8">
            <v>0</v>
          </cell>
          <cell r="CK8">
            <v>209484.62025919513</v>
          </cell>
          <cell r="CL8">
            <v>274.00441718880802</v>
          </cell>
          <cell r="CM8">
            <v>87167.93299470807</v>
          </cell>
          <cell r="CN8">
            <v>161557.99612935347</v>
          </cell>
          <cell r="CO8">
            <v>2.0098086789999998</v>
          </cell>
        </row>
        <row r="9">
          <cell r="AO9">
            <v>6489.1380186359984</v>
          </cell>
          <cell r="AV9">
            <v>1004.7734407608845</v>
          </cell>
          <cell r="AW9">
            <v>0</v>
          </cell>
          <cell r="AX9">
            <v>15.229083778194461</v>
          </cell>
          <cell r="AY9">
            <v>0</v>
          </cell>
          <cell r="CK9">
            <v>5806.0910690873225</v>
          </cell>
          <cell r="CL9">
            <v>0</v>
          </cell>
          <cell r="CM9">
            <v>0</v>
          </cell>
          <cell r="CN9">
            <v>7300.0026932200071</v>
          </cell>
          <cell r="CO9">
            <v>1</v>
          </cell>
        </row>
        <row r="10">
          <cell r="AO10">
            <v>10833.267535424897</v>
          </cell>
          <cell r="AV10">
            <v>772.864642488448</v>
          </cell>
          <cell r="AW10">
            <v>0</v>
          </cell>
          <cell r="AX10">
            <v>32.702731312235294</v>
          </cell>
          <cell r="AY10">
            <v>0</v>
          </cell>
          <cell r="CK10">
            <v>5597.4878838298819</v>
          </cell>
          <cell r="CL10">
            <v>0</v>
          </cell>
          <cell r="CM10">
            <v>21.732870713099011</v>
          </cell>
          <cell r="CN10">
            <v>6240.0261902972725</v>
          </cell>
          <cell r="CO10">
            <v>1.994753752</v>
          </cell>
        </row>
        <row r="11">
          <cell r="AO11">
            <v>21543.915579100893</v>
          </cell>
          <cell r="AV11">
            <v>2505.2518998713822</v>
          </cell>
          <cell r="AW11">
            <v>0</v>
          </cell>
          <cell r="AX11">
            <v>39.466348402456546</v>
          </cell>
          <cell r="AY11">
            <v>0</v>
          </cell>
          <cell r="CK11">
            <v>12035.283554450794</v>
          </cell>
          <cell r="CL11">
            <v>0</v>
          </cell>
          <cell r="CM11">
            <v>0</v>
          </cell>
          <cell r="CN11">
            <v>16194.229391939463</v>
          </cell>
          <cell r="CO11">
            <v>1.924011272</v>
          </cell>
        </row>
        <row r="12">
          <cell r="AO12">
            <v>12925.073904902403</v>
          </cell>
          <cell r="AV12">
            <v>37.424785368015144</v>
          </cell>
          <cell r="AW12">
            <v>0</v>
          </cell>
          <cell r="AX12">
            <v>112.35792493890692</v>
          </cell>
          <cell r="AY12">
            <v>0</v>
          </cell>
          <cell r="CK12">
            <v>300.27079530451783</v>
          </cell>
          <cell r="CL12">
            <v>0</v>
          </cell>
          <cell r="CM12">
            <v>0</v>
          </cell>
          <cell r="CN12">
            <v>8811.4417517425863</v>
          </cell>
          <cell r="CO12">
            <v>1</v>
          </cell>
        </row>
        <row r="13">
          <cell r="AO13">
            <v>61963.456592224786</v>
          </cell>
          <cell r="AV13">
            <v>195.53325408206928</v>
          </cell>
          <cell r="AW13">
            <v>0</v>
          </cell>
          <cell r="AX13">
            <v>161.58556037830391</v>
          </cell>
          <cell r="AY13">
            <v>0</v>
          </cell>
          <cell r="CK13">
            <v>63.653439336910878</v>
          </cell>
          <cell r="CL13">
            <v>0</v>
          </cell>
          <cell r="CM13">
            <v>0</v>
          </cell>
          <cell r="CN13">
            <v>62953.571177833001</v>
          </cell>
          <cell r="CO13">
            <v>1</v>
          </cell>
        </row>
        <row r="14">
          <cell r="AO14">
            <v>31123.59607730943</v>
          </cell>
          <cell r="AV14">
            <v>2361.7018996571078</v>
          </cell>
          <cell r="AW14">
            <v>0</v>
          </cell>
          <cell r="AX14">
            <v>172.28017549041556</v>
          </cell>
          <cell r="AY14">
            <v>0</v>
          </cell>
          <cell r="CK14">
            <v>15260.037261083608</v>
          </cell>
          <cell r="CL14">
            <v>0</v>
          </cell>
          <cell r="CM14">
            <v>0</v>
          </cell>
          <cell r="CN14">
            <v>20667.66829637991</v>
          </cell>
          <cell r="CO14">
            <v>1</v>
          </cell>
        </row>
        <row r="15">
          <cell r="AO15">
            <v>31670.018428427815</v>
          </cell>
          <cell r="AV15">
            <v>10.386134066482198</v>
          </cell>
          <cell r="AW15">
            <v>0</v>
          </cell>
          <cell r="AX15">
            <v>6.450968027535974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38858.004010943703</v>
          </cell>
          <cell r="CO15">
            <v>1.9658492329999999</v>
          </cell>
        </row>
        <row r="16">
          <cell r="AO16">
            <v>25950.89605319747</v>
          </cell>
          <cell r="AV16">
            <v>-3.7267815593763272E-6</v>
          </cell>
          <cell r="AW16">
            <v>0</v>
          </cell>
          <cell r="AX16">
            <v>24.855349401688542</v>
          </cell>
          <cell r="AY16">
            <v>0</v>
          </cell>
          <cell r="CK16">
            <v>496.50232101747173</v>
          </cell>
          <cell r="CL16">
            <v>0</v>
          </cell>
          <cell r="CM16">
            <v>0</v>
          </cell>
          <cell r="CN16">
            <v>22238.651871845632</v>
          </cell>
          <cell r="CO16">
            <v>1.929710391</v>
          </cell>
        </row>
        <row r="17">
          <cell r="AO17">
            <v>650505.16280498204</v>
          </cell>
          <cell r="AV17">
            <v>94684.189320688223</v>
          </cell>
          <cell r="AW17">
            <v>0</v>
          </cell>
          <cell r="AX17">
            <v>6521.7973546363237</v>
          </cell>
          <cell r="AY17">
            <v>-105.82278565875774</v>
          </cell>
          <cell r="CK17">
            <v>549013.57883338758</v>
          </cell>
          <cell r="CL17">
            <v>102419.65249956082</v>
          </cell>
          <cell r="CM17">
            <v>241787.87301523262</v>
          </cell>
          <cell r="CN17">
            <v>567675.66772327211</v>
          </cell>
          <cell r="CO17">
            <v>1.848914934</v>
          </cell>
        </row>
        <row r="18">
          <cell r="AO18">
            <v>0</v>
          </cell>
          <cell r="AV18">
            <v>61395.260761997684</v>
          </cell>
          <cell r="AW18">
            <v>0</v>
          </cell>
          <cell r="AX18">
            <v>2427.4242469333403</v>
          </cell>
          <cell r="AY18">
            <v>-190.27814699815394</v>
          </cell>
          <cell r="CK18">
            <v>249343.49358694546</v>
          </cell>
          <cell r="CL18">
            <v>0</v>
          </cell>
          <cell r="CM18">
            <v>341029.11675355659</v>
          </cell>
          <cell r="CN18">
            <v>0</v>
          </cell>
          <cell r="CO18">
            <v>1</v>
          </cell>
        </row>
        <row r="19">
          <cell r="AO19">
            <v>4645.5910141487684</v>
          </cell>
          <cell r="AV19">
            <v>1005.8008689680926</v>
          </cell>
          <cell r="AW19">
            <v>0</v>
          </cell>
          <cell r="AX19">
            <v>0</v>
          </cell>
          <cell r="AY19">
            <v>-4975.0386715083287</v>
          </cell>
          <cell r="CK19">
            <v>14164.567947701909</v>
          </cell>
          <cell r="CL19">
            <v>683.14832861616924</v>
          </cell>
          <cell r="CM19">
            <v>0</v>
          </cell>
          <cell r="CN19">
            <v>3541.0914872747844</v>
          </cell>
          <cell r="CO19">
            <v>1.961939731</v>
          </cell>
        </row>
        <row r="20">
          <cell r="AO20">
            <v>0</v>
          </cell>
          <cell r="AV20">
            <v>1573.6217563145983</v>
          </cell>
          <cell r="AW20">
            <v>0</v>
          </cell>
          <cell r="AX20">
            <v>144.02239711513286</v>
          </cell>
          <cell r="AY20">
            <v>-7971.8351727754971</v>
          </cell>
          <cell r="CK20">
            <v>20267.801171672556</v>
          </cell>
          <cell r="CL20">
            <v>3754.4765262274068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45670.397893531277</v>
          </cell>
          <cell r="AV21">
            <v>747.90348691890631</v>
          </cell>
          <cell r="AW21">
            <v>0</v>
          </cell>
          <cell r="AX21">
            <v>0</v>
          </cell>
          <cell r="AY21">
            <v>0</v>
          </cell>
          <cell r="CK21">
            <v>2195.3316869194864</v>
          </cell>
          <cell r="CL21">
            <v>11.821778604900976</v>
          </cell>
          <cell r="CM21">
            <v>0</v>
          </cell>
          <cell r="CN21">
            <v>10861.598692730837</v>
          </cell>
          <cell r="CO21">
            <v>2.122111012</v>
          </cell>
        </row>
        <row r="22">
          <cell r="AO22">
            <v>4889.1022361629675</v>
          </cell>
          <cell r="AV22">
            <v>43.063197596952875</v>
          </cell>
          <cell r="AW22">
            <v>0</v>
          </cell>
          <cell r="AX22">
            <v>0</v>
          </cell>
          <cell r="AY22">
            <v>-333.07756484301194</v>
          </cell>
          <cell r="CK22">
            <v>1141.2307155871288</v>
          </cell>
          <cell r="CL22">
            <v>0</v>
          </cell>
          <cell r="CM22">
            <v>0</v>
          </cell>
          <cell r="CN22">
            <v>17168.214536967243</v>
          </cell>
          <cell r="CO22">
            <v>1.7921732379999999</v>
          </cell>
        </row>
        <row r="23">
          <cell r="AO23">
            <v>20456.253922689826</v>
          </cell>
          <cell r="AV23">
            <v>643.25320165317601</v>
          </cell>
          <cell r="AW23">
            <v>0</v>
          </cell>
          <cell r="AX23">
            <v>1092.2582871437216</v>
          </cell>
          <cell r="AY23">
            <v>-190.30186926427638</v>
          </cell>
          <cell r="CK23">
            <v>29278.945209404603</v>
          </cell>
          <cell r="CL23">
            <v>0</v>
          </cell>
          <cell r="CM23">
            <v>0</v>
          </cell>
          <cell r="CN23">
            <v>17413.317259121599</v>
          </cell>
          <cell r="CO23">
            <v>1.830602906</v>
          </cell>
        </row>
        <row r="24">
          <cell r="AO24">
            <v>371025.44575557142</v>
          </cell>
          <cell r="AV24">
            <v>120556.69924153957</v>
          </cell>
          <cell r="AW24">
            <v>0</v>
          </cell>
          <cell r="AX24">
            <v>83074.498929570502</v>
          </cell>
          <cell r="AY24">
            <v>-3887.9994778170644</v>
          </cell>
          <cell r="CK24">
            <v>1522848.737984295</v>
          </cell>
          <cell r="CL24">
            <v>267416.09937840869</v>
          </cell>
          <cell r="CM24">
            <v>208849.35344541963</v>
          </cell>
          <cell r="CN24">
            <v>365043.7190476525</v>
          </cell>
          <cell r="CO24">
            <v>1.865826507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32233.33181962384</v>
          </cell>
          <cell r="CL25">
            <v>928079.35140837287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699.03880295983299</v>
          </cell>
          <cell r="AV26">
            <v>22.598058044490763</v>
          </cell>
          <cell r="AW26">
            <v>289.9738632556278</v>
          </cell>
          <cell r="AX26">
            <v>0.27330386295755649</v>
          </cell>
          <cell r="AY26">
            <v>0</v>
          </cell>
          <cell r="CK26">
            <v>73.847324238632112</v>
          </cell>
          <cell r="CL26">
            <v>0</v>
          </cell>
          <cell r="CM26">
            <v>0</v>
          </cell>
          <cell r="CN26">
            <v>152.85569772000002</v>
          </cell>
          <cell r="CO26">
            <v>-170.53028018526993</v>
          </cell>
        </row>
        <row r="27">
          <cell r="AO27">
            <v>62750.413256791137</v>
          </cell>
          <cell r="AV27">
            <v>9708.9991499483822</v>
          </cell>
          <cell r="AW27">
            <v>41622.576826836339</v>
          </cell>
          <cell r="AX27">
            <v>0</v>
          </cell>
          <cell r="AY27">
            <v>0</v>
          </cell>
          <cell r="CK27">
            <v>42626.183080301089</v>
          </cell>
          <cell r="CL27">
            <v>0</v>
          </cell>
          <cell r="CM27">
            <v>0</v>
          </cell>
          <cell r="CN27">
            <v>37852.866732459763</v>
          </cell>
          <cell r="CO27">
            <v>-921.8325410774072</v>
          </cell>
        </row>
        <row r="28">
          <cell r="AO28">
            <v>894.86007687417509</v>
          </cell>
          <cell r="AV28">
            <v>5335.370132290017</v>
          </cell>
          <cell r="AW28">
            <v>1323.958975</v>
          </cell>
          <cell r="AX28">
            <v>3336.5955066535544</v>
          </cell>
          <cell r="AY28">
            <v>-2639.7302223868569</v>
          </cell>
          <cell r="CK28">
            <v>29312.506401285325</v>
          </cell>
          <cell r="CL28">
            <v>0</v>
          </cell>
          <cell r="CM28">
            <v>0</v>
          </cell>
          <cell r="CN28">
            <v>3702.6485359527505</v>
          </cell>
          <cell r="CO28">
            <v>0</v>
          </cell>
        </row>
        <row r="29">
          <cell r="AO29">
            <v>8261.0438116101013</v>
          </cell>
          <cell r="AV29">
            <v>3296.0495027761981</v>
          </cell>
          <cell r="AW29">
            <v>9650.2685443075006</v>
          </cell>
          <cell r="AX29">
            <v>26.970209168866862</v>
          </cell>
          <cell r="AY29">
            <v>0</v>
          </cell>
          <cell r="CK29">
            <v>18884.931642183383</v>
          </cell>
          <cell r="CL29">
            <v>20.283024630232408</v>
          </cell>
          <cell r="CM29">
            <v>0</v>
          </cell>
          <cell r="CN29">
            <v>1025.1712469528013</v>
          </cell>
          <cell r="CO29">
            <v>-8.7783253143249684</v>
          </cell>
        </row>
        <row r="44">
          <cell r="D44">
            <v>241.11231212959783</v>
          </cell>
          <cell r="E44">
            <v>489.16905651723908</v>
          </cell>
          <cell r="F44">
            <v>940.8493148277239</v>
          </cell>
          <cell r="G44">
            <v>94.047673645786702</v>
          </cell>
          <cell r="H44">
            <v>221.37355039946524</v>
          </cell>
          <cell r="I44">
            <v>221.04400559951745</v>
          </cell>
          <cell r="J44">
            <v>239.62831486711855</v>
          </cell>
          <cell r="K44">
            <v>155.03386599847499</v>
          </cell>
          <cell r="L44">
            <v>254.8691129204081</v>
          </cell>
          <cell r="M44">
            <v>161.91172645996602</v>
          </cell>
          <cell r="N44">
            <v>62.760646673291589</v>
          </cell>
          <cell r="O44">
            <v>3609.9459402826706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2.5398265628874985</v>
          </cell>
          <cell r="Y44">
            <v>257.76740563529285</v>
          </cell>
          <cell r="Z44">
            <v>0</v>
          </cell>
          <cell r="AA44">
            <v>198.63976237909446</v>
          </cell>
        </row>
        <row r="45">
          <cell r="D45">
            <v>3858.5773826941049</v>
          </cell>
          <cell r="E45">
            <v>23912.821646881977</v>
          </cell>
          <cell r="F45">
            <v>8299.5126247120534</v>
          </cell>
          <cell r="G45">
            <v>1284.4243143913122</v>
          </cell>
          <cell r="H45">
            <v>3036.5455606858845</v>
          </cell>
          <cell r="I45">
            <v>3016.7709490473776</v>
          </cell>
          <cell r="J45">
            <v>3249.0474184093264</v>
          </cell>
          <cell r="K45">
            <v>2103.3315292701855</v>
          </cell>
          <cell r="L45">
            <v>3474.4208588734996</v>
          </cell>
          <cell r="M45">
            <v>2205.824410952544</v>
          </cell>
          <cell r="N45">
            <v>850.92688644754662</v>
          </cell>
          <cell r="O45">
            <v>49198.328623517955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23.055407930232263</v>
          </cell>
          <cell r="Y45">
            <v>2267.2879843059327</v>
          </cell>
          <cell r="Z45">
            <v>0</v>
          </cell>
          <cell r="AA45">
            <v>1718.03771930328</v>
          </cell>
        </row>
        <row r="46">
          <cell r="D46">
            <v>468.41925711976</v>
          </cell>
          <cell r="E46">
            <v>929.30196516566593</v>
          </cell>
          <cell r="F46">
            <v>626.88199218857551</v>
          </cell>
          <cell r="G46">
            <v>181.45641416397936</v>
          </cell>
          <cell r="H46">
            <v>322.81228317358978</v>
          </cell>
          <cell r="I46">
            <v>442.77134958272819</v>
          </cell>
          <cell r="J46">
            <v>648.63657022405505</v>
          </cell>
          <cell r="K46">
            <v>409.58974944540955</v>
          </cell>
          <cell r="L46">
            <v>542.02421756929516</v>
          </cell>
          <cell r="M46">
            <v>355.26833839842629</v>
          </cell>
          <cell r="N46">
            <v>170.08565108162628</v>
          </cell>
          <cell r="O46">
            <v>7780.5664542662735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25.607085809541427</v>
          </cell>
          <cell r="Y46">
            <v>1568.0136046257064</v>
          </cell>
          <cell r="Z46">
            <v>0</v>
          </cell>
          <cell r="AA46">
            <v>794.18218441067074</v>
          </cell>
        </row>
        <row r="47">
          <cell r="D47">
            <v>120.65595884488218</v>
          </cell>
          <cell r="E47">
            <v>714.86081064525524</v>
          </cell>
          <cell r="F47">
            <v>1771.0045379866087</v>
          </cell>
          <cell r="G47">
            <v>151.97560589571472</v>
          </cell>
          <cell r="H47">
            <v>266.6300711847008</v>
          </cell>
          <cell r="I47">
            <v>371.41860125904856</v>
          </cell>
          <cell r="J47">
            <v>549.92598882259506</v>
          </cell>
          <cell r="K47">
            <v>347.0008281518152</v>
          </cell>
          <cell r="L47">
            <v>455.76340225879881</v>
          </cell>
          <cell r="M47">
            <v>299.08419232861195</v>
          </cell>
          <cell r="N47">
            <v>144.20690196170781</v>
          </cell>
          <cell r="O47">
            <v>6545.681802279184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0.42267938471611172</v>
          </cell>
          <cell r="Y47">
            <v>25.474637003725352</v>
          </cell>
          <cell r="Z47">
            <v>0</v>
          </cell>
          <cell r="AA47">
            <v>12.631259737254544</v>
          </cell>
        </row>
        <row r="48">
          <cell r="D48">
            <v>47578.31482751295</v>
          </cell>
          <cell r="E48">
            <v>177676.38087021239</v>
          </cell>
          <cell r="F48">
            <v>65141.327603535712</v>
          </cell>
          <cell r="G48">
            <v>1144.2218032194028</v>
          </cell>
          <cell r="H48">
            <v>19387.018680985413</v>
          </cell>
          <cell r="I48">
            <v>8618.0433999771121</v>
          </cell>
          <cell r="J48">
            <v>2837.5856198611245</v>
          </cell>
          <cell r="K48">
            <v>7063.951595015591</v>
          </cell>
          <cell r="L48">
            <v>5415.4736952905896</v>
          </cell>
          <cell r="M48">
            <v>4953.9699975048406</v>
          </cell>
          <cell r="N48">
            <v>3475.6413710860934</v>
          </cell>
          <cell r="O48">
            <v>380879.4480909548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19.379249591178525</v>
          </cell>
          <cell r="Y48">
            <v>11681.034191102699</v>
          </cell>
          <cell r="Z48">
            <v>0</v>
          </cell>
          <cell r="AA48">
            <v>12.267285663537287</v>
          </cell>
        </row>
        <row r="77">
          <cell r="D77">
            <v>33414.187911169523</v>
          </cell>
          <cell r="E77">
            <v>93050.081835271092</v>
          </cell>
          <cell r="F77">
            <v>3.7066943303162914</v>
          </cell>
          <cell r="G77">
            <v>1.6008920880466166</v>
          </cell>
          <cell r="H77">
            <v>0.7714816250573715</v>
          </cell>
          <cell r="I77">
            <v>642.300663068532</v>
          </cell>
          <cell r="J77">
            <v>0.26791261025372615</v>
          </cell>
          <cell r="K77">
            <v>145.97129290775933</v>
          </cell>
          <cell r="L77">
            <v>0</v>
          </cell>
          <cell r="M77">
            <v>32.610548365482515</v>
          </cell>
          <cell r="N77">
            <v>14.924086980413053</v>
          </cell>
          <cell r="O77">
            <v>7894.1141990591605</v>
          </cell>
          <cell r="P77">
            <v>6261.6047672012182</v>
          </cell>
          <cell r="Q77">
            <v>0</v>
          </cell>
          <cell r="R77">
            <v>8.6279645600162223</v>
          </cell>
          <cell r="S77">
            <v>0</v>
          </cell>
          <cell r="T77">
            <v>54.636280381520855</v>
          </cell>
          <cell r="U77">
            <v>4.1973555613446213E-2</v>
          </cell>
          <cell r="V77">
            <v>6840.131556916238</v>
          </cell>
          <cell r="W77">
            <v>1362.5328653810616</v>
          </cell>
          <cell r="X77">
            <v>0.12370607627034791</v>
          </cell>
          <cell r="Y77">
            <v>39.661045316483197</v>
          </cell>
          <cell r="Z77">
            <v>568.46783780352268</v>
          </cell>
          <cell r="AA77">
            <v>329.04526219831592</v>
          </cell>
        </row>
        <row r="78">
          <cell r="D78">
            <v>14614.820327304349</v>
          </cell>
          <cell r="E78">
            <v>82656.919960715255</v>
          </cell>
          <cell r="F78">
            <v>192.7848640505282</v>
          </cell>
          <cell r="G78">
            <v>15.664240593110231</v>
          </cell>
          <cell r="H78">
            <v>22.506079022537563</v>
          </cell>
          <cell r="I78">
            <v>566.9337085559381</v>
          </cell>
          <cell r="J78">
            <v>31.890824512309745</v>
          </cell>
          <cell r="K78">
            <v>1156.4237830280056</v>
          </cell>
          <cell r="L78">
            <v>153.154288482195</v>
          </cell>
          <cell r="M78">
            <v>134.89507117418282</v>
          </cell>
          <cell r="N78">
            <v>69.216547916416175</v>
          </cell>
          <cell r="O78">
            <v>7778.1675049076994</v>
          </cell>
          <cell r="P78">
            <v>491.99031993884438</v>
          </cell>
          <cell r="Q78">
            <v>18.735783958486678</v>
          </cell>
          <cell r="R78">
            <v>56.436777298051545</v>
          </cell>
          <cell r="S78">
            <v>160.13288738466977</v>
          </cell>
          <cell r="T78">
            <v>154.22443300427801</v>
          </cell>
          <cell r="U78">
            <v>651.22978918213778</v>
          </cell>
          <cell r="V78">
            <v>78351.439646655344</v>
          </cell>
          <cell r="W78">
            <v>8265.1399354609166</v>
          </cell>
          <cell r="X78">
            <v>0.12188036245534643</v>
          </cell>
          <cell r="Y78">
            <v>1051.6435076970163</v>
          </cell>
          <cell r="Z78">
            <v>58.944911975511289</v>
          </cell>
          <cell r="AA78">
            <v>198.89431189745969</v>
          </cell>
        </row>
        <row r="79">
          <cell r="D79">
            <v>515.49824242665397</v>
          </cell>
          <cell r="E79">
            <v>883.18742702435316</v>
          </cell>
          <cell r="F79">
            <v>95971.509567156798</v>
          </cell>
          <cell r="G79">
            <v>45.232496414359751</v>
          </cell>
          <cell r="H79">
            <v>271.10691196449727</v>
          </cell>
          <cell r="I79">
            <v>70.372459802780384</v>
          </cell>
          <cell r="J79">
            <v>19.846156957356676</v>
          </cell>
          <cell r="K79">
            <v>62.823508850423984</v>
          </cell>
          <cell r="L79">
            <v>34.547139183686326</v>
          </cell>
          <cell r="M79">
            <v>79.683897542686665</v>
          </cell>
          <cell r="N79">
            <v>56.74488663394537</v>
          </cell>
          <cell r="O79">
            <v>2576.3607321230115</v>
          </cell>
          <cell r="P79">
            <v>360.81373785368817</v>
          </cell>
          <cell r="Q79">
            <v>19.179823268039712</v>
          </cell>
          <cell r="R79">
            <v>159.19309825231375</v>
          </cell>
          <cell r="S79">
            <v>1544.3148839728829</v>
          </cell>
          <cell r="T79">
            <v>167.27007664797978</v>
          </cell>
          <cell r="U79">
            <v>284.15105798992386</v>
          </cell>
          <cell r="V79">
            <v>27477.023885331586</v>
          </cell>
          <cell r="W79">
            <v>926.03281534933785</v>
          </cell>
          <cell r="X79">
            <v>4.0367543600894493E-2</v>
          </cell>
          <cell r="Y79">
            <v>114.79908321032937</v>
          </cell>
          <cell r="Z79">
            <v>152.60626140864247</v>
          </cell>
          <cell r="AA79">
            <v>15.759422658793694</v>
          </cell>
        </row>
        <row r="80">
          <cell r="D80">
            <v>620.90528440855371</v>
          </cell>
          <cell r="E80">
            <v>2106.1528969226338</v>
          </cell>
          <cell r="F80">
            <v>1856.3498664107749</v>
          </cell>
          <cell r="G80">
            <v>795.02387022606683</v>
          </cell>
          <cell r="H80">
            <v>188.29644462622321</v>
          </cell>
          <cell r="I80">
            <v>107.9386457235663</v>
          </cell>
          <cell r="J80">
            <v>13.237945476453858</v>
          </cell>
          <cell r="K80">
            <v>77.545671003931147</v>
          </cell>
          <cell r="L80">
            <v>215.3458133547671</v>
          </cell>
          <cell r="M80">
            <v>30.583957188664641</v>
          </cell>
          <cell r="N80">
            <v>11.301363607608227</v>
          </cell>
          <cell r="O80">
            <v>3701.7624799378245</v>
          </cell>
          <cell r="P80">
            <v>1692.967359659988</v>
          </cell>
          <cell r="Q80">
            <v>7.9093918457353425</v>
          </cell>
          <cell r="R80">
            <v>4.0505084837743421</v>
          </cell>
          <cell r="S80">
            <v>51.525075416575426</v>
          </cell>
          <cell r="T80">
            <v>20.505834330295997</v>
          </cell>
          <cell r="U80">
            <v>11.562693936583106</v>
          </cell>
          <cell r="V80">
            <v>1441.4305970259925</v>
          </cell>
          <cell r="W80">
            <v>692.55911634629422</v>
          </cell>
          <cell r="X80">
            <v>5.800910654832913E-2</v>
          </cell>
          <cell r="Y80">
            <v>0.73698492052652176</v>
          </cell>
          <cell r="Z80">
            <v>1.1916914348209738E-2</v>
          </cell>
          <cell r="AA80">
            <v>6.1143470747118807</v>
          </cell>
        </row>
        <row r="81">
          <cell r="D81">
            <v>119.80363265555178</v>
          </cell>
          <cell r="E81">
            <v>158.67645783434727</v>
          </cell>
          <cell r="F81">
            <v>1284.293689767258</v>
          </cell>
          <cell r="G81">
            <v>1163.2494559943805</v>
          </cell>
          <cell r="H81">
            <v>10137.042478025996</v>
          </cell>
          <cell r="I81">
            <v>209.28172898746226</v>
          </cell>
          <cell r="J81">
            <v>91.696657057311285</v>
          </cell>
          <cell r="K81">
            <v>179.57557870799096</v>
          </cell>
          <cell r="L81">
            <v>203.81360371003115</v>
          </cell>
          <cell r="M81">
            <v>257.51910589009611</v>
          </cell>
          <cell r="N81">
            <v>65.356463252164019</v>
          </cell>
          <cell r="O81">
            <v>4337.4951754471322</v>
          </cell>
          <cell r="P81">
            <v>49208.135088494251</v>
          </cell>
          <cell r="Q81">
            <v>6.4405990954514101</v>
          </cell>
          <cell r="R81">
            <v>96.464218068833304</v>
          </cell>
          <cell r="S81">
            <v>352.93015659869508</v>
          </cell>
          <cell r="T81">
            <v>10.261812499070647</v>
          </cell>
          <cell r="U81">
            <v>2.7222961863140109</v>
          </cell>
          <cell r="V81">
            <v>6335.3600752686079</v>
          </cell>
          <cell r="W81">
            <v>923.67510018506573</v>
          </cell>
          <cell r="X81">
            <v>6.7971465254465069E-2</v>
          </cell>
          <cell r="Y81">
            <v>46.870947697314406</v>
          </cell>
          <cell r="Z81">
            <v>60.017195696158439</v>
          </cell>
          <cell r="AA81">
            <v>1.1797628547566577</v>
          </cell>
        </row>
        <row r="82">
          <cell r="D82">
            <v>263.21874610241434</v>
          </cell>
          <cell r="E82">
            <v>5233.8618957561621</v>
          </cell>
          <cell r="F82">
            <v>297.6087131609533</v>
          </cell>
          <cell r="G82">
            <v>494.14942940575725</v>
          </cell>
          <cell r="H82">
            <v>307.65235268187439</v>
          </cell>
          <cell r="I82">
            <v>15119.687255673487</v>
          </cell>
          <cell r="J82">
            <v>68.431215435252298</v>
          </cell>
          <cell r="K82">
            <v>486.95516924234124</v>
          </cell>
          <cell r="L82">
            <v>1162.4483808422733</v>
          </cell>
          <cell r="M82">
            <v>74.394840486466819</v>
          </cell>
          <cell r="N82">
            <v>118.43756723840471</v>
          </cell>
          <cell r="O82">
            <v>17895.238963754957</v>
          </cell>
          <cell r="P82">
            <v>1137.1996807810681</v>
          </cell>
          <cell r="Q82">
            <v>5.6213246854619863</v>
          </cell>
          <cell r="R82">
            <v>45.414434345667047</v>
          </cell>
          <cell r="S82">
            <v>140.48229296678929</v>
          </cell>
          <cell r="T82">
            <v>72.103894979425107</v>
          </cell>
          <cell r="U82">
            <v>18.665772787886095</v>
          </cell>
          <cell r="V82">
            <v>11448.542985284936</v>
          </cell>
          <cell r="W82">
            <v>1842.2136180856969</v>
          </cell>
          <cell r="X82">
            <v>0.28042600258435318</v>
          </cell>
          <cell r="Y82">
            <v>28.976084003741253</v>
          </cell>
          <cell r="Z82">
            <v>57.433423088538177</v>
          </cell>
          <cell r="AA82">
            <v>10.791973625028071</v>
          </cell>
        </row>
        <row r="83">
          <cell r="D83">
            <v>6535.0260515434511</v>
          </cell>
          <cell r="E83">
            <v>778.18413082366374</v>
          </cell>
          <cell r="F83">
            <v>629.64104601244605</v>
          </cell>
          <cell r="G83">
            <v>548.31424127187688</v>
          </cell>
          <cell r="H83">
            <v>131.31564287709259</v>
          </cell>
          <cell r="I83">
            <v>473.19337906659626</v>
          </cell>
          <cell r="J83">
            <v>4362.8240861205686</v>
          </cell>
          <cell r="K83">
            <v>2971.5857060221479</v>
          </cell>
          <cell r="L83">
            <v>258.92090634256721</v>
          </cell>
          <cell r="M83">
            <v>553.23642946759287</v>
          </cell>
          <cell r="N83">
            <v>145.86988837225502</v>
          </cell>
          <cell r="O83">
            <v>6248.3502981566926</v>
          </cell>
          <cell r="P83">
            <v>431.92558810783919</v>
          </cell>
          <cell r="Q83">
            <v>3.2663360668225017</v>
          </cell>
          <cell r="R83">
            <v>11.648455989485152</v>
          </cell>
          <cell r="S83">
            <v>9.8726657532094819</v>
          </cell>
          <cell r="T83">
            <v>8.6650144209741047</v>
          </cell>
          <cell r="U83">
            <v>6.6029743648394952</v>
          </cell>
          <cell r="V83">
            <v>870.07017403124746</v>
          </cell>
          <cell r="W83">
            <v>64.59728173791251</v>
          </cell>
          <cell r="X83">
            <v>9.7906868646125758E-2</v>
          </cell>
          <cell r="Y83">
            <v>51.197641886224346</v>
          </cell>
          <cell r="Z83">
            <v>2.011318286354315E-2</v>
          </cell>
          <cell r="AA83">
            <v>81.007496937966124</v>
          </cell>
        </row>
        <row r="84">
          <cell r="D84">
            <v>0</v>
          </cell>
          <cell r="E84">
            <v>597.41694236365834</v>
          </cell>
          <cell r="F84">
            <v>1174.3304022066493</v>
          </cell>
          <cell r="G84">
            <v>174.92451513468259</v>
          </cell>
          <cell r="H84">
            <v>333.25671259586375</v>
          </cell>
          <cell r="I84">
            <v>2028.4940873617959</v>
          </cell>
          <cell r="J84">
            <v>286.987170731128</v>
          </cell>
          <cell r="K84">
            <v>11625.366305093745</v>
          </cell>
          <cell r="L84">
            <v>23001.870209406981</v>
          </cell>
          <cell r="M84">
            <v>259.48897541088149</v>
          </cell>
          <cell r="N84">
            <v>150.94128567419119</v>
          </cell>
          <cell r="O84">
            <v>24649.989401532483</v>
          </cell>
          <cell r="P84">
            <v>283.57177176451148</v>
          </cell>
          <cell r="Q84">
            <v>3.5291586293160657</v>
          </cell>
          <cell r="R84">
            <v>34.536123279843302</v>
          </cell>
          <cell r="S84">
            <v>12.135452121093829</v>
          </cell>
          <cell r="T84">
            <v>9.6994130067959166</v>
          </cell>
          <cell r="U84">
            <v>7.2624390457274899</v>
          </cell>
          <cell r="V84">
            <v>3468.3307272975335</v>
          </cell>
          <cell r="W84">
            <v>532.91218091689257</v>
          </cell>
          <cell r="X84">
            <v>0.38627406250307106</v>
          </cell>
          <cell r="Y84">
            <v>2019.7918290729672</v>
          </cell>
          <cell r="Z84">
            <v>39.890051088069775</v>
          </cell>
          <cell r="AA84">
            <v>14.542412012237049</v>
          </cell>
        </row>
        <row r="85">
          <cell r="D85">
            <v>542.20679472260395</v>
          </cell>
          <cell r="E85">
            <v>7443.8678687533002</v>
          </cell>
          <cell r="F85">
            <v>9999.4465555297684</v>
          </cell>
          <cell r="G85">
            <v>112.68141985688577</v>
          </cell>
          <cell r="H85">
            <v>433.65206971513396</v>
          </cell>
          <cell r="I85">
            <v>725.06343559982031</v>
          </cell>
          <cell r="J85">
            <v>342.34909909366547</v>
          </cell>
          <cell r="K85">
            <v>787.97673500491112</v>
          </cell>
          <cell r="L85">
            <v>4536.9591307434976</v>
          </cell>
          <cell r="M85">
            <v>314.94977429434334</v>
          </cell>
          <cell r="N85">
            <v>253.48162695949139</v>
          </cell>
          <cell r="O85">
            <v>20625.80380500395</v>
          </cell>
          <cell r="P85">
            <v>11152.086354364932</v>
          </cell>
          <cell r="Q85">
            <v>5.6626334738001125</v>
          </cell>
          <cell r="R85">
            <v>24.911073136724017</v>
          </cell>
          <cell r="S85">
            <v>68.413642570589374</v>
          </cell>
          <cell r="T85">
            <v>42.562906206332322</v>
          </cell>
          <cell r="U85">
            <v>87.841472083193565</v>
          </cell>
          <cell r="V85">
            <v>11549.378593370164</v>
          </cell>
          <cell r="W85">
            <v>2.3488774941831538</v>
          </cell>
          <cell r="X85">
            <v>0.32321403014340672</v>
          </cell>
          <cell r="Y85">
            <v>1030.2388959572559</v>
          </cell>
          <cell r="Z85">
            <v>775.27083212803291</v>
          </cell>
          <cell r="AA85">
            <v>16.801344657965515</v>
          </cell>
        </row>
        <row r="86">
          <cell r="D86">
            <v>43.994255692310681</v>
          </cell>
          <cell r="E86">
            <v>133.24696417470037</v>
          </cell>
          <cell r="F86">
            <v>7933.4113223158747</v>
          </cell>
          <cell r="G86">
            <v>36.354251499908067</v>
          </cell>
          <cell r="H86">
            <v>643.91816734249733</v>
          </cell>
          <cell r="I86">
            <v>35.951327870648441</v>
          </cell>
          <cell r="J86">
            <v>0.92198487398072992</v>
          </cell>
          <cell r="K86">
            <v>210.98739413417502</v>
          </cell>
          <cell r="L86">
            <v>265.37488770598793</v>
          </cell>
          <cell r="M86">
            <v>15272.470560643975</v>
          </cell>
          <cell r="N86">
            <v>53.253216901716634</v>
          </cell>
          <cell r="O86">
            <v>27166.906250229007</v>
          </cell>
          <cell r="P86">
            <v>5586.6187822669663</v>
          </cell>
          <cell r="Q86">
            <v>23.132920842961468</v>
          </cell>
          <cell r="R86">
            <v>29.705492130402234</v>
          </cell>
          <cell r="S86">
            <v>60.272630300433931</v>
          </cell>
          <cell r="T86">
            <v>22.92678587458828</v>
          </cell>
          <cell r="U86">
            <v>8.5474050485215169</v>
          </cell>
          <cell r="V86">
            <v>1045.2188567707249</v>
          </cell>
          <cell r="W86">
            <v>0</v>
          </cell>
          <cell r="X86">
            <v>0.42571766604323547</v>
          </cell>
          <cell r="Y86">
            <v>158.32150183182722</v>
          </cell>
          <cell r="Z86">
            <v>105.65747748596868</v>
          </cell>
          <cell r="AA86">
            <v>11.592269200908531</v>
          </cell>
        </row>
        <row r="87">
          <cell r="D87">
            <v>0</v>
          </cell>
          <cell r="E87">
            <v>258.31606924650623</v>
          </cell>
          <cell r="F87">
            <v>1003.3041949912264</v>
          </cell>
          <cell r="G87">
            <v>284.29138564321227</v>
          </cell>
          <cell r="H87">
            <v>243.14579246208959</v>
          </cell>
          <cell r="I87">
            <v>39.953971431152496</v>
          </cell>
          <cell r="J87">
            <v>183.21007092313471</v>
          </cell>
          <cell r="K87">
            <v>37.539720276605323</v>
          </cell>
          <cell r="L87">
            <v>77.326909114891336</v>
          </cell>
          <cell r="M87">
            <v>1592.5739410235162</v>
          </cell>
          <cell r="N87">
            <v>9093.6184316624094</v>
          </cell>
          <cell r="O87">
            <v>16910.05513723367</v>
          </cell>
          <cell r="P87">
            <v>2909.7046723783496</v>
          </cell>
          <cell r="Q87">
            <v>0</v>
          </cell>
          <cell r="R87">
            <v>18.482042792003313</v>
          </cell>
          <cell r="S87">
            <v>0</v>
          </cell>
          <cell r="T87">
            <v>8.1105658744258596E-2</v>
          </cell>
          <cell r="U87">
            <v>8.9911942218129023E-2</v>
          </cell>
          <cell r="V87">
            <v>790.26774651657081</v>
          </cell>
          <cell r="W87">
            <v>0</v>
          </cell>
          <cell r="X87">
            <v>0.26499193168395407</v>
          </cell>
          <cell r="Y87">
            <v>125.5540964737541</v>
          </cell>
          <cell r="Z87">
            <v>5.4437765736202064E-2</v>
          </cell>
          <cell r="AA87">
            <v>0</v>
          </cell>
        </row>
        <row r="88">
          <cell r="D88">
            <v>17670.893589438103</v>
          </cell>
          <cell r="E88">
            <v>14775.178337950578</v>
          </cell>
          <cell r="F88">
            <v>70330.809097308491</v>
          </cell>
          <cell r="G88">
            <v>1949.1500413459291</v>
          </cell>
          <cell r="H88">
            <v>9590.1891505074109</v>
          </cell>
          <cell r="I88">
            <v>4774.294916585688</v>
          </cell>
          <cell r="J88">
            <v>2117.2517023736036</v>
          </cell>
          <cell r="K88">
            <v>4224.015087643932</v>
          </cell>
          <cell r="L88">
            <v>4705.3908664617593</v>
          </cell>
          <cell r="M88">
            <v>13511.721341831821</v>
          </cell>
          <cell r="N88">
            <v>5473.329239726997</v>
          </cell>
          <cell r="O88">
            <v>374635.40773612529</v>
          </cell>
          <cell r="P88">
            <v>92847.550173537238</v>
          </cell>
          <cell r="Q88">
            <v>173.66532756903635</v>
          </cell>
          <cell r="R88">
            <v>889.67630358526412</v>
          </cell>
          <cell r="S88">
            <v>2751.0198221434475</v>
          </cell>
          <cell r="T88">
            <v>1990.9972243706159</v>
          </cell>
          <cell r="U88">
            <v>4574.5741884251165</v>
          </cell>
          <cell r="V88">
            <v>153880.44841417094</v>
          </cell>
          <cell r="W88">
            <v>52895.046266824262</v>
          </cell>
          <cell r="X88">
            <v>5.8705524487905567</v>
          </cell>
          <cell r="Y88">
            <v>2141.9658223848137</v>
          </cell>
          <cell r="Z88">
            <v>10002.875504653084</v>
          </cell>
          <cell r="AA88">
            <v>612.08479375236107</v>
          </cell>
        </row>
        <row r="89">
          <cell r="D89">
            <v>609.98811821729043</v>
          </cell>
          <cell r="E89">
            <v>646.74981102245295</v>
          </cell>
          <cell r="F89">
            <v>500.64986590938571</v>
          </cell>
          <cell r="G89">
            <v>100.19094563167495</v>
          </cell>
          <cell r="H89">
            <v>212.7473036969437</v>
          </cell>
          <cell r="I89">
            <v>135.01913157350737</v>
          </cell>
          <cell r="J89">
            <v>65.689777736820758</v>
          </cell>
          <cell r="K89">
            <v>175.63675737146079</v>
          </cell>
          <cell r="L89">
            <v>121.77701197895061</v>
          </cell>
          <cell r="M89">
            <v>189.94227401719485</v>
          </cell>
          <cell r="N89">
            <v>143.38190631500044</v>
          </cell>
          <cell r="O89">
            <v>4769.3739245705292</v>
          </cell>
          <cell r="P89">
            <v>101032.89376697403</v>
          </cell>
          <cell r="Q89">
            <v>100.42487290726255</v>
          </cell>
          <cell r="R89">
            <v>164.35040668652098</v>
          </cell>
          <cell r="S89">
            <v>413.8108483333321</v>
          </cell>
          <cell r="T89">
            <v>414.30549074549606</v>
          </cell>
          <cell r="U89">
            <v>426.6941748852492</v>
          </cell>
          <cell r="V89">
            <v>37647.20017700328</v>
          </cell>
          <cell r="W89">
            <v>16933.682572373058</v>
          </cell>
          <cell r="X89">
            <v>7.4426594830089801E-2</v>
          </cell>
          <cell r="Y89">
            <v>1064.7869392371772</v>
          </cell>
          <cell r="Z89">
            <v>5618.0676944855422</v>
          </cell>
          <cell r="AA89">
            <v>585.8705910484025</v>
          </cell>
        </row>
        <row r="90">
          <cell r="D90">
            <v>2.1999228226351999</v>
          </cell>
          <cell r="E90">
            <v>69.457386365942838</v>
          </cell>
          <cell r="F90">
            <v>23.583110170125433</v>
          </cell>
          <cell r="G90">
            <v>6.2209371115547398</v>
          </cell>
          <cell r="H90">
            <v>11.918066630900181</v>
          </cell>
          <cell r="I90">
            <v>19.446277850980767</v>
          </cell>
          <cell r="J90">
            <v>5.8674537205101691</v>
          </cell>
          <cell r="K90">
            <v>13.480201744416163</v>
          </cell>
          <cell r="L90">
            <v>14.623474013106643</v>
          </cell>
          <cell r="M90">
            <v>26.335008295621773</v>
          </cell>
          <cell r="N90">
            <v>8.4690773688144958</v>
          </cell>
          <cell r="O90">
            <v>387.65907651212802</v>
          </cell>
          <cell r="P90">
            <v>135.11668580379038</v>
          </cell>
          <cell r="Q90">
            <v>58.529298865972578</v>
          </cell>
          <cell r="R90">
            <v>5.1326281168982311</v>
          </cell>
          <cell r="S90">
            <v>104.34346273838219</v>
          </cell>
          <cell r="T90">
            <v>40.257650887001354</v>
          </cell>
          <cell r="U90">
            <v>44.116446265635219</v>
          </cell>
          <cell r="V90">
            <v>2982.9194352267041</v>
          </cell>
          <cell r="W90">
            <v>1844.6897555574544</v>
          </cell>
          <cell r="X90">
            <v>6.0725605172418338E-3</v>
          </cell>
          <cell r="Y90">
            <v>47.755693128563792</v>
          </cell>
          <cell r="Z90">
            <v>36.049943674112264</v>
          </cell>
          <cell r="AA90">
            <v>4.3195274304465565</v>
          </cell>
        </row>
        <row r="91">
          <cell r="D91">
            <v>0</v>
          </cell>
          <cell r="E91">
            <v>217.54157173613902</v>
          </cell>
          <cell r="F91">
            <v>58.917247853448231</v>
          </cell>
          <cell r="G91">
            <v>4.6934653320990396</v>
          </cell>
          <cell r="H91">
            <v>20.324169292309413</v>
          </cell>
          <cell r="I91">
            <v>9.6271577769116075</v>
          </cell>
          <cell r="J91">
            <v>2.1674438995640912</v>
          </cell>
          <cell r="K91">
            <v>26.109004343276389</v>
          </cell>
          <cell r="L91">
            <v>24.551435307834456</v>
          </cell>
          <cell r="M91">
            <v>8.8962800132983784</v>
          </cell>
          <cell r="N91">
            <v>2.9881946277824243</v>
          </cell>
          <cell r="O91">
            <v>460.19841871479179</v>
          </cell>
          <cell r="P91">
            <v>163.42548394168577</v>
          </cell>
          <cell r="Q91">
            <v>6.6020375031762706</v>
          </cell>
          <cell r="R91">
            <v>816.56789276219524</v>
          </cell>
          <cell r="S91">
            <v>56.10851787629796</v>
          </cell>
          <cell r="T91">
            <v>40.542910223933958</v>
          </cell>
          <cell r="U91">
            <v>66.676181444221584</v>
          </cell>
          <cell r="V91">
            <v>3722.6278794759801</v>
          </cell>
          <cell r="W91">
            <v>3797.3116244574398</v>
          </cell>
          <cell r="X91">
            <v>7.2090163152374737E-3</v>
          </cell>
          <cell r="Y91">
            <v>33.043773512504359</v>
          </cell>
          <cell r="Z91">
            <v>27.199185017760854</v>
          </cell>
          <cell r="AA91">
            <v>4.8253395103495356</v>
          </cell>
        </row>
        <row r="92">
          <cell r="D92">
            <v>89.00707202456941</v>
          </cell>
          <cell r="E92">
            <v>899.04036576719739</v>
          </cell>
          <cell r="F92">
            <v>388.74050480089056</v>
          </cell>
          <cell r="G92">
            <v>90.562104781530195</v>
          </cell>
          <cell r="H92">
            <v>224.02347223831413</v>
          </cell>
          <cell r="I92">
            <v>154.14943527362436</v>
          </cell>
          <cell r="J92">
            <v>23.64402593064818</v>
          </cell>
          <cell r="K92">
            <v>87.680686113464546</v>
          </cell>
          <cell r="L92">
            <v>117.60260820532609</v>
          </cell>
          <cell r="M92">
            <v>362.81891265206588</v>
          </cell>
          <cell r="N92">
            <v>75.977850270959891</v>
          </cell>
          <cell r="O92">
            <v>2639.9896912183467</v>
          </cell>
          <cell r="P92">
            <v>1138.4416311199975</v>
          </cell>
          <cell r="Q92">
            <v>121.78210252707996</v>
          </cell>
          <cell r="R92">
            <v>130.77984127572259</v>
          </cell>
          <cell r="S92">
            <v>13470.600724889135</v>
          </cell>
          <cell r="T92">
            <v>862.66905013741143</v>
          </cell>
          <cell r="U92">
            <v>762.08437927454054</v>
          </cell>
          <cell r="V92">
            <v>31256.202346766975</v>
          </cell>
          <cell r="W92">
            <v>1994.0520875567565</v>
          </cell>
          <cell r="X92">
            <v>4.1349148192996101E-2</v>
          </cell>
          <cell r="Y92">
            <v>408.97466685128563</v>
          </cell>
          <cell r="Z92">
            <v>492.73344197325639</v>
          </cell>
          <cell r="AA92">
            <v>40.307843951074034</v>
          </cell>
        </row>
        <row r="93">
          <cell r="D93">
            <v>0</v>
          </cell>
          <cell r="E93">
            <v>47.185419726527314</v>
          </cell>
          <cell r="F93">
            <v>20.184374009453393</v>
          </cell>
          <cell r="G93">
            <v>4.731270418518454</v>
          </cell>
          <cell r="H93">
            <v>12.108103653694949</v>
          </cell>
          <cell r="I93">
            <v>8.0817706296672416</v>
          </cell>
          <cell r="J93">
            <v>1.1567738626350694</v>
          </cell>
          <cell r="K93">
            <v>4.4022260503722883</v>
          </cell>
          <cell r="L93">
            <v>5.7583516916364861</v>
          </cell>
          <cell r="M93">
            <v>21.194328311511381</v>
          </cell>
          <cell r="N93">
            <v>4.0716253349294584</v>
          </cell>
          <cell r="O93">
            <v>135.6448869165479</v>
          </cell>
          <cell r="P93">
            <v>58.656147605258724</v>
          </cell>
          <cell r="Q93">
            <v>8.2629757043037326</v>
          </cell>
          <cell r="R93">
            <v>3.2558672969428208</v>
          </cell>
          <cell r="S93">
            <v>159.37175030591152</v>
          </cell>
          <cell r="T93">
            <v>832.0167962486986</v>
          </cell>
          <cell r="U93">
            <v>47.246295793733267</v>
          </cell>
          <cell r="V93">
            <v>897.58531996290651</v>
          </cell>
          <cell r="W93">
            <v>9.2335064703522889</v>
          </cell>
          <cell r="X93">
            <v>2.1208409360970585E-3</v>
          </cell>
          <cell r="Y93">
            <v>102.16987428781495</v>
          </cell>
          <cell r="Z93">
            <v>124.93544131997109</v>
          </cell>
          <cell r="AA93">
            <v>8.9108970828012364</v>
          </cell>
        </row>
        <row r="94">
          <cell r="D94">
            <v>14.151812521901872</v>
          </cell>
          <cell r="E94">
            <v>344.0664223103928</v>
          </cell>
          <cell r="F94">
            <v>112.51859124026669</v>
          </cell>
          <cell r="G94">
            <v>29.046330393058067</v>
          </cell>
          <cell r="H94">
            <v>97.430082359436128</v>
          </cell>
          <cell r="I94">
            <v>45.000881665562467</v>
          </cell>
          <cell r="J94">
            <v>22.93730180919782</v>
          </cell>
          <cell r="K94">
            <v>49.013083084580686</v>
          </cell>
          <cell r="L94">
            <v>57.305167487704779</v>
          </cell>
          <cell r="M94">
            <v>60.524897735877616</v>
          </cell>
          <cell r="N94">
            <v>24.3384101506097</v>
          </cell>
          <cell r="O94">
            <v>1029.2497656967698</v>
          </cell>
          <cell r="P94">
            <v>388.1742134572267</v>
          </cell>
          <cell r="Q94">
            <v>27.136311134077914</v>
          </cell>
          <cell r="R94">
            <v>30.655632774587453</v>
          </cell>
          <cell r="S94">
            <v>451.41688965911897</v>
          </cell>
          <cell r="T94">
            <v>182.00308352923622</v>
          </cell>
          <cell r="U94">
            <v>5103.5695959735376</v>
          </cell>
          <cell r="V94">
            <v>9542.4516971982994</v>
          </cell>
          <cell r="W94">
            <v>541.32457569295741</v>
          </cell>
          <cell r="X94">
            <v>1.6121584430234651E-2</v>
          </cell>
          <cell r="Y94">
            <v>127.84732636877011</v>
          </cell>
          <cell r="Z94">
            <v>104.37509745446489</v>
          </cell>
          <cell r="AA94">
            <v>13.956164537426352</v>
          </cell>
        </row>
        <row r="95">
          <cell r="D95">
            <v>13983.36170221756</v>
          </cell>
          <cell r="E95">
            <v>60685.368315573563</v>
          </cell>
          <cell r="F95">
            <v>38526.0905214456</v>
          </cell>
          <cell r="G95">
            <v>3910.3443014788641</v>
          </cell>
          <cell r="H95">
            <v>11211.644790030299</v>
          </cell>
          <cell r="I95">
            <v>9721.1276821665106</v>
          </cell>
          <cell r="J95">
            <v>2504.6441164364014</v>
          </cell>
          <cell r="K95">
            <v>7071.8984138770593</v>
          </cell>
          <cell r="L95">
            <v>10503.117000045371</v>
          </cell>
          <cell r="M95">
            <v>10931.98886936009</v>
          </cell>
          <cell r="N95">
            <v>4900.7097642032586</v>
          </cell>
          <cell r="O95">
            <v>225343.33310065055</v>
          </cell>
          <cell r="P95">
            <v>119849.4640289497</v>
          </cell>
          <cell r="Q95">
            <v>9571.9672810936481</v>
          </cell>
          <cell r="R95">
            <v>8032.5072159565971</v>
          </cell>
          <cell r="S95">
            <v>36563.557374657685</v>
          </cell>
          <cell r="T95">
            <v>11731.689549176281</v>
          </cell>
          <cell r="U95">
            <v>13590.811724238307</v>
          </cell>
          <cell r="V95">
            <v>1461433.3330720325</v>
          </cell>
          <cell r="W95">
            <v>114933.95764976363</v>
          </cell>
          <cell r="X95">
            <v>8.4656911583660168</v>
          </cell>
          <cell r="Y95">
            <v>6992.8448126694993</v>
          </cell>
          <cell r="Z95">
            <v>13745.504148890139</v>
          </cell>
          <cell r="AA95">
            <v>3520.6794751520956</v>
          </cell>
        </row>
        <row r="96">
          <cell r="D96">
            <v>38.527914870963038</v>
          </cell>
          <cell r="E96">
            <v>222.65708236708676</v>
          </cell>
          <cell r="F96">
            <v>68.780078559697429</v>
          </cell>
          <cell r="G96">
            <v>77.288893249684207</v>
          </cell>
          <cell r="H96">
            <v>18.606522239382699</v>
          </cell>
          <cell r="I96">
            <v>25.351736908292906</v>
          </cell>
          <cell r="J96">
            <v>56.380260294883392</v>
          </cell>
          <cell r="K96">
            <v>39.129256659165506</v>
          </cell>
          <cell r="L96">
            <v>48.679703912400335</v>
          </cell>
          <cell r="M96">
            <v>39.914287425577115</v>
          </cell>
          <cell r="N96">
            <v>40.398500298233373</v>
          </cell>
          <cell r="O96">
            <v>1817.5502321369049</v>
          </cell>
          <cell r="P96">
            <v>311.49671098521691</v>
          </cell>
          <cell r="Q96">
            <v>20.290157246632809</v>
          </cell>
          <cell r="R96">
            <v>67.751795532007804</v>
          </cell>
          <cell r="S96">
            <v>239.11577881811601</v>
          </cell>
          <cell r="T96">
            <v>111.83765237525931</v>
          </cell>
          <cell r="U96">
            <v>33.937741979784391</v>
          </cell>
          <cell r="V96">
            <v>5618.5681129398999</v>
          </cell>
          <cell r="W96">
            <v>0</v>
          </cell>
          <cell r="X96">
            <v>2.8467971247343286E-2</v>
          </cell>
          <cell r="Y96">
            <v>69.03591503846711</v>
          </cell>
          <cell r="Z96">
            <v>6.3944486783808596</v>
          </cell>
          <cell r="AA96">
            <v>26.827815745709863</v>
          </cell>
        </row>
        <row r="97">
          <cell r="D97">
            <v>0</v>
          </cell>
          <cell r="E97">
            <v>1.6895976810651043</v>
          </cell>
          <cell r="F97">
            <v>0.16771724820388939</v>
          </cell>
          <cell r="G97">
            <v>7.2435758590227842E-2</v>
          </cell>
          <cell r="H97">
            <v>1.5786437688112525</v>
          </cell>
          <cell r="I97">
            <v>4.5931262955213903</v>
          </cell>
          <cell r="J97">
            <v>5.4880444996605311</v>
          </cell>
          <cell r="K97">
            <v>3.1307180768315566</v>
          </cell>
          <cell r="L97">
            <v>0</v>
          </cell>
          <cell r="M97">
            <v>380.47162722214051</v>
          </cell>
          <cell r="N97">
            <v>0.67527197477240797</v>
          </cell>
          <cell r="O97">
            <v>363.62540375303229</v>
          </cell>
          <cell r="P97">
            <v>0.97450321742512314</v>
          </cell>
          <cell r="Q97">
            <v>0</v>
          </cell>
          <cell r="R97">
            <v>0.39039055952669427</v>
          </cell>
          <cell r="S97">
            <v>0</v>
          </cell>
          <cell r="T97">
            <v>1.7131701216302735E-3</v>
          </cell>
          <cell r="U97">
            <v>1.8991825647029865E-3</v>
          </cell>
          <cell r="V97">
            <v>31.021210997605127</v>
          </cell>
          <cell r="W97">
            <v>81.658412410822294</v>
          </cell>
          <cell r="X97">
            <v>1.3449667207006171</v>
          </cell>
          <cell r="Y97">
            <v>0</v>
          </cell>
          <cell r="Z97">
            <v>134.71558142800316</v>
          </cell>
          <cell r="AA97">
            <v>39.021442179118189</v>
          </cell>
        </row>
        <row r="98">
          <cell r="D98">
            <v>6458.7847469925728</v>
          </cell>
          <cell r="E98">
            <v>1532.0340269429475</v>
          </cell>
          <cell r="F98">
            <v>289.81324378869448</v>
          </cell>
          <cell r="G98">
            <v>34.884550800653194</v>
          </cell>
          <cell r="H98">
            <v>260.32149297908808</v>
          </cell>
          <cell r="I98">
            <v>68.045514945177587</v>
          </cell>
          <cell r="J98">
            <v>102.05643969033152</v>
          </cell>
          <cell r="K98">
            <v>10218.065887040622</v>
          </cell>
          <cell r="L98">
            <v>202.47002980342003</v>
          </cell>
          <cell r="M98">
            <v>1306.903208337968</v>
          </cell>
          <cell r="N98">
            <v>3.2219286548601178</v>
          </cell>
          <cell r="O98">
            <v>2631.6209325679001</v>
          </cell>
          <cell r="P98">
            <v>12052.91425087246</v>
          </cell>
          <cell r="Q98">
            <v>152.25822537114806</v>
          </cell>
          <cell r="R98">
            <v>2420.2787273529866</v>
          </cell>
          <cell r="S98">
            <v>15869.75093970751</v>
          </cell>
          <cell r="T98">
            <v>2883.1058326830698</v>
          </cell>
          <cell r="U98">
            <v>6008.88130652973</v>
          </cell>
          <cell r="V98">
            <v>6272.7228964991045</v>
          </cell>
          <cell r="W98">
            <v>393.12487636627759</v>
          </cell>
          <cell r="X98">
            <v>2.6706635550894781E-2</v>
          </cell>
          <cell r="Y98">
            <v>34070.108967917469</v>
          </cell>
          <cell r="Z98">
            <v>29.239242978193762</v>
          </cell>
          <cell r="AA98">
            <v>5683.2689468539811</v>
          </cell>
        </row>
        <row r="99">
          <cell r="D99">
            <v>1146.2636509753095</v>
          </cell>
          <cell r="E99">
            <v>2702.7139045064637</v>
          </cell>
          <cell r="F99">
            <v>893.32553732252609</v>
          </cell>
          <cell r="G99">
            <v>302.34295871586698</v>
          </cell>
          <cell r="H99">
            <v>639.84181948592914</v>
          </cell>
          <cell r="I99">
            <v>912.11608607417918</v>
          </cell>
          <cell r="J99">
            <v>542.71234238233581</v>
          </cell>
          <cell r="K99">
            <v>1288.933692793448</v>
          </cell>
          <cell r="L99">
            <v>583.9326304189093</v>
          </cell>
          <cell r="M99">
            <v>972.56034248378955</v>
          </cell>
          <cell r="N99">
            <v>270.75076489882326</v>
          </cell>
          <cell r="O99">
            <v>5244.0604338270214</v>
          </cell>
          <cell r="P99">
            <v>1712.7340912423008</v>
          </cell>
          <cell r="Q99">
            <v>1208.6790059280947</v>
          </cell>
          <cell r="R99">
            <v>754.47827608100613</v>
          </cell>
          <cell r="S99">
            <v>433.60302788552758</v>
          </cell>
          <cell r="T99">
            <v>47.850015881976063</v>
          </cell>
          <cell r="U99">
            <v>131.42244879394073</v>
          </cell>
          <cell r="V99">
            <v>10470.82250944987</v>
          </cell>
          <cell r="W99">
            <v>2910.9093358164073</v>
          </cell>
          <cell r="X99">
            <v>0.55724017051760311</v>
          </cell>
          <cell r="Y99">
            <v>141.80966148234282</v>
          </cell>
          <cell r="Z99">
            <v>15949.199913064582</v>
          </cell>
          <cell r="AA99">
            <v>60.269640238593887</v>
          </cell>
        </row>
        <row r="100">
          <cell r="D100">
            <v>285.49147601346414</v>
          </cell>
          <cell r="E100">
            <v>2339.9217817391059</v>
          </cell>
          <cell r="F100">
            <v>517.02321337590138</v>
          </cell>
          <cell r="G100">
            <v>347.1876670997309</v>
          </cell>
          <cell r="H100">
            <v>698.18933658908736</v>
          </cell>
          <cell r="I100">
            <v>681.40000562781017</v>
          </cell>
          <cell r="J100">
            <v>856.98889774642475</v>
          </cell>
          <cell r="K100">
            <v>1985.6695082616766</v>
          </cell>
          <cell r="L100">
            <v>125.75130700964256</v>
          </cell>
          <cell r="M100">
            <v>692.93330266312137</v>
          </cell>
          <cell r="N100">
            <v>123.12897984500376</v>
          </cell>
          <cell r="O100">
            <v>3432.2584968748324</v>
          </cell>
          <cell r="P100">
            <v>180.95764321752239</v>
          </cell>
          <cell r="Q100">
            <v>191.13161340074996</v>
          </cell>
          <cell r="R100">
            <v>433.1891627243856</v>
          </cell>
          <cell r="S100">
            <v>435.61666211959795</v>
          </cell>
          <cell r="T100">
            <v>19.439120967746657</v>
          </cell>
          <cell r="U100">
            <v>26.831951509132995</v>
          </cell>
          <cell r="V100">
            <v>7371.2082311047288</v>
          </cell>
          <cell r="W100">
            <v>2655.2944297443132</v>
          </cell>
          <cell r="X100">
            <v>3.9848753339921737E-2</v>
          </cell>
          <cell r="Y100">
            <v>6650.8520422131251</v>
          </cell>
          <cell r="Z100">
            <v>1090.8895379010773</v>
          </cell>
          <cell r="AA100">
            <v>5392.1676045356744</v>
          </cell>
        </row>
        <row r="102">
          <cell r="D102">
            <v>14062.74974639639</v>
          </cell>
          <cell r="E102">
            <v>31484.617020747395</v>
          </cell>
          <cell r="F102">
            <v>17318.073802251551</v>
          </cell>
          <cell r="G102">
            <v>2432.4562033616667</v>
          </cell>
          <cell r="H102">
            <v>5521.7719902075478</v>
          </cell>
          <cell r="I102">
            <v>4816.6612051753209</v>
          </cell>
          <cell r="J102">
            <v>1283.7454578745617</v>
          </cell>
          <cell r="K102">
            <v>2619.3060398615003</v>
          </cell>
          <cell r="L102">
            <v>7999.3363352408023</v>
          </cell>
          <cell r="M102">
            <v>3246.273124022131</v>
          </cell>
          <cell r="N102">
            <v>1269.7889239546487</v>
          </cell>
          <cell r="O102">
            <v>144869.60223123702</v>
          </cell>
          <cell r="P102">
            <v>90409.78109662373</v>
          </cell>
          <cell r="Q102">
            <v>9518.0781292344891</v>
          </cell>
          <cell r="R102">
            <v>11654.69559285492</v>
          </cell>
          <cell r="S102">
            <v>20917.612047025992</v>
          </cell>
          <cell r="T102">
            <v>3369.463667581033</v>
          </cell>
          <cell r="U102">
            <v>9707.660311075153</v>
          </cell>
          <cell r="V102">
            <v>864418.472828603</v>
          </cell>
          <cell r="W102">
            <v>439435.10528910562</v>
          </cell>
          <cell r="X102">
            <v>4.6148860700724033</v>
          </cell>
          <cell r="Y102">
            <v>1325.3900563900659</v>
          </cell>
          <cell r="Z102">
            <v>8364.4559750138105</v>
          </cell>
          <cell r="AA102">
            <v>2890.5895310547126</v>
          </cell>
        </row>
        <row r="103">
          <cell r="D103">
            <v>20756.079381872612</v>
          </cell>
          <cell r="E103">
            <v>2243.2612514645166</v>
          </cell>
          <cell r="F103">
            <v>1510.0008606399142</v>
          </cell>
          <cell r="G103">
            <v>1207.1618545784315</v>
          </cell>
          <cell r="H103">
            <v>1298.1897134957869</v>
          </cell>
          <cell r="I103">
            <v>1236.5767506209961</v>
          </cell>
          <cell r="J103">
            <v>1154.1156456025481</v>
          </cell>
          <cell r="K103">
            <v>1289.6990446625769</v>
          </cell>
          <cell r="L103">
            <v>1216.5509868098982</v>
          </cell>
          <cell r="M103">
            <v>1051.0323282721511</v>
          </cell>
          <cell r="N103">
            <v>994.56422199640474</v>
          </cell>
          <cell r="O103">
            <v>1365.8082419215161</v>
          </cell>
          <cell r="P103">
            <v>19438.890780075864</v>
          </cell>
          <cell r="Q103">
            <v>0</v>
          </cell>
          <cell r="R103">
            <v>1.4927761126740944</v>
          </cell>
          <cell r="S103">
            <v>0</v>
          </cell>
          <cell r="T103">
            <v>6.5508229441234118E-3</v>
          </cell>
          <cell r="U103">
            <v>7.2620976532653181E-3</v>
          </cell>
          <cell r="V103">
            <v>207169.78691647961</v>
          </cell>
          <cell r="W103">
            <v>9944.0079674937588</v>
          </cell>
          <cell r="X103">
            <v>2.140313330733799E-2</v>
          </cell>
          <cell r="Y103">
            <v>24.636474995156011</v>
          </cell>
          <cell r="Z103">
            <v>4.3968838960545664E-3</v>
          </cell>
          <cell r="AA103">
            <v>204.39489957301461</v>
          </cell>
        </row>
        <row r="104">
          <cell r="D104">
            <v>10750.214361056846</v>
          </cell>
          <cell r="E104">
            <v>19817.77750255846</v>
          </cell>
          <cell r="F104">
            <v>11155.373339708307</v>
          </cell>
          <cell r="G104">
            <v>1832.8085332106575</v>
          </cell>
          <cell r="H104">
            <v>3985.83504620231</v>
          </cell>
          <cell r="I104">
            <v>3395.9704541250667</v>
          </cell>
          <cell r="J104">
            <v>1297.9323203665817</v>
          </cell>
          <cell r="K104">
            <v>2209.2999997557927</v>
          </cell>
          <cell r="L104">
            <v>5249.2207476463636</v>
          </cell>
          <cell r="M104">
            <v>2402.4387759176393</v>
          </cell>
          <cell r="N104">
            <v>1116.801617158508</v>
          </cell>
          <cell r="O104">
            <v>94231.736590678032</v>
          </cell>
          <cell r="P104">
            <v>74548.730066053264</v>
          </cell>
          <cell r="Q104">
            <v>6145.1999797337503</v>
          </cell>
          <cell r="R104">
            <v>7694.407570915675</v>
          </cell>
          <cell r="S104">
            <v>12045.260780415721</v>
          </cell>
          <cell r="T104">
            <v>1683.4624605385434</v>
          </cell>
          <cell r="U104">
            <v>6247.7718202598271</v>
          </cell>
          <cell r="V104">
            <v>577694.54372068809</v>
          </cell>
          <cell r="W104">
            <v>202175.70566947089</v>
          </cell>
          <cell r="X104">
            <v>2.8844939441194137</v>
          </cell>
          <cell r="Y104">
            <v>1086.9111196787719</v>
          </cell>
          <cell r="Z104">
            <v>6487.6884315818779</v>
          </cell>
          <cell r="AA104">
            <v>2240.4870229287189</v>
          </cell>
        </row>
        <row r="105">
          <cell r="D105">
            <v>-16903.318788977802</v>
          </cell>
          <cell r="E105">
            <v>-2453.1629797386704</v>
          </cell>
          <cell r="F105">
            <v>-366.22623670814914</v>
          </cell>
          <cell r="G105">
            <v>-42.145355597061716</v>
          </cell>
          <cell r="H105">
            <v>-77.444190365814904</v>
          </cell>
          <cell r="I105">
            <v>-55.85528388357131</v>
          </cell>
          <cell r="J105">
            <v>-34.408514138969217</v>
          </cell>
          <cell r="K105">
            <v>-71.358467541068933</v>
          </cell>
          <cell r="L105">
            <v>-105.13538337292484</v>
          </cell>
          <cell r="M105">
            <v>-58.520294356520438</v>
          </cell>
          <cell r="N105">
            <v>-26.007724294660179</v>
          </cell>
          <cell r="O105">
            <v>-4021.4616662949775</v>
          </cell>
          <cell r="P105">
            <v>-1349.7781424543932</v>
          </cell>
          <cell r="Q105">
            <v>-3721.800760787296</v>
          </cell>
          <cell r="R105">
            <v>-5169.6588790008273</v>
          </cell>
          <cell r="S105">
            <v>-304.68593212150068</v>
          </cell>
          <cell r="T105">
            <v>-36.340520205612322</v>
          </cell>
          <cell r="U105">
            <v>-211.49849341720616</v>
          </cell>
          <cell r="V105">
            <v>-27138.921301963375</v>
          </cell>
          <cell r="W105">
            <v>-8655.1777049705179</v>
          </cell>
          <cell r="X105">
            <v>-6.2980167777739071E-2</v>
          </cell>
          <cell r="Y105">
            <v>-63.517603440432907</v>
          </cell>
          <cell r="Z105">
            <v>-69.211255595021186</v>
          </cell>
          <cell r="AA105">
            <v>-197.9352732470704</v>
          </cell>
        </row>
        <row r="106">
          <cell r="D106">
            <v>3396.3213752328993</v>
          </cell>
          <cell r="E106">
            <v>6506.2915346011932</v>
          </cell>
          <cell r="F106">
            <v>3213.3187263090304</v>
          </cell>
          <cell r="G106">
            <v>478.27641398026412</v>
          </cell>
          <cell r="H106">
            <v>1335.8074341886897</v>
          </cell>
          <cell r="I106">
            <v>1100.6668432425081</v>
          </cell>
          <cell r="J106">
            <v>338.85330877676466</v>
          </cell>
          <cell r="K106">
            <v>1288.8864614069903</v>
          </cell>
          <cell r="L106">
            <v>1449.3663566699329</v>
          </cell>
          <cell r="M106">
            <v>879.05971234914659</v>
          </cell>
          <cell r="N106">
            <v>372.51154452063776</v>
          </cell>
          <cell r="O106">
            <v>20711.238296421139</v>
          </cell>
          <cell r="P106">
            <v>8664.3743568359514</v>
          </cell>
          <cell r="Q106">
            <v>1296.4666119780438</v>
          </cell>
          <cell r="R106">
            <v>1760.9918065001054</v>
          </cell>
          <cell r="S106">
            <v>2768.8540141335889</v>
          </cell>
          <cell r="T106">
            <v>398.54842919501721</v>
          </cell>
          <cell r="U106">
            <v>807.20308294021004</v>
          </cell>
          <cell r="V106">
            <v>129899.36436921464</v>
          </cell>
          <cell r="W106">
            <v>19636.241444386465</v>
          </cell>
          <cell r="X106">
            <v>0.51217416147587402</v>
          </cell>
          <cell r="Y106">
            <v>543.28250055419562</v>
          </cell>
          <cell r="Z106">
            <v>3350.55254173002</v>
          </cell>
          <cell r="AA106">
            <v>462.79131565360092</v>
          </cell>
        </row>
        <row r="109">
          <cell r="D109">
            <v>15827.066148313177</v>
          </cell>
          <cell r="E109">
            <v>11362.898333116727</v>
          </cell>
          <cell r="F109">
            <v>15419.399472610408</v>
          </cell>
          <cell r="G109">
            <v>769.4139091990678</v>
          </cell>
          <cell r="H109">
            <v>2482.9193783587948</v>
          </cell>
          <cell r="I109">
            <v>1547.0220095422389</v>
          </cell>
          <cell r="J109">
            <v>547.15423356737449</v>
          </cell>
          <cell r="K109">
            <v>3188.1585549192223</v>
          </cell>
          <cell r="L109">
            <v>1881.136033</v>
          </cell>
          <cell r="M109">
            <v>1960.5939067725731</v>
          </cell>
          <cell r="N109">
            <v>880.64360105927005</v>
          </cell>
          <cell r="O109">
            <v>30621.51573284945</v>
          </cell>
          <cell r="P109">
            <v>10547.293731465406</v>
          </cell>
          <cell r="Q109">
            <v>2063.9201082095328</v>
          </cell>
          <cell r="R109">
            <v>3640.6336743412617</v>
          </cell>
          <cell r="S109">
            <v>11895.09168</v>
          </cell>
          <cell r="T109">
            <v>3103.1989139202697</v>
          </cell>
          <cell r="U109">
            <v>5003.80470720825</v>
          </cell>
          <cell r="V109">
            <v>342334.22477771936</v>
          </cell>
          <cell r="W109">
            <v>100294.53645578957</v>
          </cell>
          <cell r="X109">
            <v>0.94921330458056941</v>
          </cell>
          <cell r="Y109">
            <v>617.90600667217302</v>
          </cell>
          <cell r="Z109">
            <v>5268.5133423843818</v>
          </cell>
          <cell r="AA109">
            <v>1947.6653895874479</v>
          </cell>
        </row>
        <row r="112">
          <cell r="D112">
            <v>718.24886398996046</v>
          </cell>
          <cell r="E112">
            <v>609.24109097268285</v>
          </cell>
          <cell r="F112">
            <v>242.86443501947329</v>
          </cell>
          <cell r="G112">
            <v>43.67304637228942</v>
          </cell>
          <cell r="H112">
            <v>89.692759490892954</v>
          </cell>
          <cell r="I112">
            <v>77.674999081702239</v>
          </cell>
          <cell r="J112">
            <v>21.956315393911236</v>
          </cell>
          <cell r="K112">
            <v>30.971291109787657</v>
          </cell>
          <cell r="L112">
            <v>143.55363077999999</v>
          </cell>
          <cell r="M112">
            <v>45.779874581457278</v>
          </cell>
          <cell r="N112">
            <v>22.958254220550959</v>
          </cell>
          <cell r="O112">
            <v>1971.821389320532</v>
          </cell>
          <cell r="P112">
            <v>1957.3986657870414</v>
          </cell>
          <cell r="Q112">
            <v>116.78902313168979</v>
          </cell>
          <cell r="R112">
            <v>175.20598192539387</v>
          </cell>
          <cell r="S112">
            <v>344.91057480000001</v>
          </cell>
          <cell r="T112">
            <v>45.510692637939222</v>
          </cell>
          <cell r="U112">
            <v>86.422018845045912</v>
          </cell>
          <cell r="V112">
            <v>13937.390638743997</v>
          </cell>
          <cell r="W112">
            <v>5964.6938968953073</v>
          </cell>
          <cell r="X112">
            <v>7.1205256745254408E-2</v>
          </cell>
          <cell r="Y112">
            <v>19.978912348606826</v>
          </cell>
          <cell r="Z112">
            <v>77.196570191384893</v>
          </cell>
          <cell r="AA112">
            <v>32.998069813207884</v>
          </cell>
        </row>
      </sheetData>
      <sheetData sheetId="11"/>
      <sheetData sheetId="12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 2006 (volume)"/>
      <sheetName val="TES 2006 (value)"/>
      <sheetName val="TES 2010 (volume)"/>
      <sheetName val="TES 2010 (value)"/>
      <sheetName val="TES 2025 (volume)"/>
      <sheetName val="TES 2025 (value)"/>
      <sheetName val="TES 2030 (volume)"/>
      <sheetName val="TES 2030 (value)"/>
      <sheetName val="TES 2035 (VOLUME)"/>
      <sheetName val="TES 2035 (value)"/>
      <sheetName val="Data"/>
      <sheetName val="Feuil1"/>
    </sheetNames>
    <sheetDataSet>
      <sheetData sheetId="0"/>
      <sheetData sheetId="1"/>
      <sheetData sheetId="2">
        <row r="6">
          <cell r="CK6">
            <v>31440.51684</v>
          </cell>
        </row>
        <row r="7">
          <cell r="CK7">
            <v>150208.38800000001</v>
          </cell>
        </row>
        <row r="8">
          <cell r="CK8">
            <v>70005.158110000004</v>
          </cell>
        </row>
        <row r="9">
          <cell r="CK9">
            <v>1773.3977420000001</v>
          </cell>
        </row>
        <row r="10">
          <cell r="CK10">
            <v>1712.018161</v>
          </cell>
        </row>
        <row r="11">
          <cell r="CK11">
            <v>3855.2724920000001</v>
          </cell>
        </row>
        <row r="12">
          <cell r="CK12">
            <v>109.9246239</v>
          </cell>
        </row>
        <row r="13">
          <cell r="CK13">
            <v>22.43359671</v>
          </cell>
        </row>
        <row r="14">
          <cell r="CK14">
            <v>5466.9251610000001</v>
          </cell>
        </row>
        <row r="15">
          <cell r="CK15">
            <v>0</v>
          </cell>
        </row>
        <row r="16">
          <cell r="CK16">
            <v>148.63963609999999</v>
          </cell>
        </row>
        <row r="17">
          <cell r="CK17">
            <v>189377.859</v>
          </cell>
        </row>
        <row r="18">
          <cell r="CK18">
            <v>80337.388630000001</v>
          </cell>
        </row>
        <row r="19">
          <cell r="CK19">
            <v>4584.1230599999999</v>
          </cell>
        </row>
        <row r="20">
          <cell r="CK20">
            <v>10131.84578</v>
          </cell>
        </row>
        <row r="21">
          <cell r="CK21">
            <v>743.73952169999995</v>
          </cell>
        </row>
        <row r="22">
          <cell r="CK22">
            <v>383.10788559999997</v>
          </cell>
        </row>
        <row r="23">
          <cell r="CK23">
            <v>7696.9272780000001</v>
          </cell>
        </row>
        <row r="24">
          <cell r="CK24">
            <v>505287.29070000001</v>
          </cell>
        </row>
        <row r="25">
          <cell r="CK25">
            <v>10739.534949999999</v>
          </cell>
        </row>
        <row r="26">
          <cell r="CK26">
            <v>52.30474572</v>
          </cell>
        </row>
        <row r="27">
          <cell r="CK27">
            <v>41051.206570000002</v>
          </cell>
        </row>
        <row r="28">
          <cell r="CK28">
            <v>17293.577420000001</v>
          </cell>
        </row>
        <row r="29">
          <cell r="CK29">
            <v>9620.0889769999994</v>
          </cell>
        </row>
      </sheetData>
      <sheetData sheetId="3">
        <row r="6">
          <cell r="AO6">
            <v>10830.891302927583</v>
          </cell>
          <cell r="AV6">
            <v>2000.884803105243</v>
          </cell>
          <cell r="AW6">
            <v>0</v>
          </cell>
          <cell r="AX6">
            <v>110.91287786470505</v>
          </cell>
          <cell r="AY6">
            <v>-3133.3763153977243</v>
          </cell>
          <cell r="CK6">
            <v>34114.805669487658</v>
          </cell>
          <cell r="CL6">
            <v>0</v>
          </cell>
          <cell r="CM6">
            <v>1586.4330046181137</v>
          </cell>
          <cell r="CN6">
            <v>12908.623894200608</v>
          </cell>
          <cell r="CO6">
            <v>1.0861952969999999</v>
          </cell>
        </row>
        <row r="7">
          <cell r="AO7">
            <v>28860.292694932705</v>
          </cell>
          <cell r="AV7">
            <v>12224.52468076183</v>
          </cell>
          <cell r="AW7">
            <v>0</v>
          </cell>
          <cell r="AX7">
            <v>14898.58604280166</v>
          </cell>
          <cell r="AY7">
            <v>-706.13243073119622</v>
          </cell>
          <cell r="CK7">
            <v>161336.41960742293</v>
          </cell>
          <cell r="CL7">
            <v>0</v>
          </cell>
          <cell r="CM7">
            <v>0</v>
          </cell>
          <cell r="CN7">
            <v>36609.082377941857</v>
          </cell>
          <cell r="CO7">
            <v>1.073929071</v>
          </cell>
        </row>
        <row r="8">
          <cell r="AO8">
            <v>49944.598890805959</v>
          </cell>
          <cell r="AV8">
            <v>13076.209805865716</v>
          </cell>
          <cell r="AW8">
            <v>0</v>
          </cell>
          <cell r="AX8">
            <v>406.33527977548169</v>
          </cell>
          <cell r="AY8">
            <v>0</v>
          </cell>
          <cell r="CK8">
            <v>72567.895877275907</v>
          </cell>
          <cell r="CL8">
            <v>94.655865360210001</v>
          </cell>
          <cell r="CM8">
            <v>24986.46398883604</v>
          </cell>
          <cell r="CN8">
            <v>49110.353677433814</v>
          </cell>
          <cell r="CO8">
            <v>1.029765051</v>
          </cell>
        </row>
        <row r="9">
          <cell r="AO9">
            <v>2431.2118864520285</v>
          </cell>
          <cell r="AV9">
            <v>340.70807270558998</v>
          </cell>
          <cell r="AW9">
            <v>0</v>
          </cell>
          <cell r="AX9">
            <v>5.9003354136365544</v>
          </cell>
          <cell r="AY9">
            <v>0</v>
          </cell>
          <cell r="CK9">
            <v>1990.6181705330773</v>
          </cell>
          <cell r="CL9">
            <v>0</v>
          </cell>
          <cell r="CM9">
            <v>0</v>
          </cell>
          <cell r="CN9">
            <v>2830.532470560971</v>
          </cell>
          <cell r="CO9">
            <v>1</v>
          </cell>
        </row>
        <row r="10">
          <cell r="AO10">
            <v>3731.5137834552224</v>
          </cell>
          <cell r="AV10">
            <v>256.54094990027778</v>
          </cell>
          <cell r="AW10">
            <v>0</v>
          </cell>
          <cell r="AX10">
            <v>11.593531722703567</v>
          </cell>
          <cell r="AY10">
            <v>0</v>
          </cell>
          <cell r="CK10">
            <v>1890.6859444905956</v>
          </cell>
          <cell r="CL10">
            <v>0</v>
          </cell>
          <cell r="CM10">
            <v>6.602746740699911</v>
          </cell>
          <cell r="CN10">
            <v>2386.1973356730628</v>
          </cell>
          <cell r="CO10">
            <v>1.11272349</v>
          </cell>
        </row>
        <row r="11">
          <cell r="AO11">
            <v>8681.8462418515101</v>
          </cell>
          <cell r="AV11">
            <v>896.23385145564828</v>
          </cell>
          <cell r="AW11">
            <v>0</v>
          </cell>
          <cell r="AX11">
            <v>16.761511910548933</v>
          </cell>
          <cell r="AY11">
            <v>0</v>
          </cell>
          <cell r="CK11">
            <v>4166.5192538443307</v>
          </cell>
          <cell r="CL11">
            <v>0</v>
          </cell>
          <cell r="CM11">
            <v>0</v>
          </cell>
          <cell r="CN11">
            <v>6929.9891619555528</v>
          </cell>
          <cell r="CO11">
            <v>1.080768897</v>
          </cell>
        </row>
        <row r="12">
          <cell r="AO12">
            <v>4761.5892486691282</v>
          </cell>
          <cell r="AV12">
            <v>14.621767228639218</v>
          </cell>
          <cell r="AW12">
            <v>0</v>
          </cell>
          <cell r="AX12">
            <v>46.162957971311066</v>
          </cell>
          <cell r="AY12">
            <v>0</v>
          </cell>
          <cell r="CK12">
            <v>119.41118500726897</v>
          </cell>
          <cell r="CL12">
            <v>0</v>
          </cell>
          <cell r="CM12">
            <v>0</v>
          </cell>
          <cell r="CN12">
            <v>3163.6774438703055</v>
          </cell>
          <cell r="CO12">
            <v>1</v>
          </cell>
        </row>
        <row r="13">
          <cell r="AO13">
            <v>20904.438985062134</v>
          </cell>
          <cell r="AV13">
            <v>75.491814534235814</v>
          </cell>
          <cell r="AW13">
            <v>0</v>
          </cell>
          <cell r="AX13">
            <v>59.405013887704477</v>
          </cell>
          <cell r="AY13">
            <v>0</v>
          </cell>
          <cell r="CK13">
            <v>24.126590238448365</v>
          </cell>
          <cell r="CL13">
            <v>0</v>
          </cell>
          <cell r="CM13">
            <v>0</v>
          </cell>
          <cell r="CN13">
            <v>21457.723662270597</v>
          </cell>
          <cell r="CO13">
            <v>1</v>
          </cell>
        </row>
        <row r="14">
          <cell r="AO14">
            <v>10650.0345228939</v>
          </cell>
          <cell r="AV14">
            <v>905.18177255076262</v>
          </cell>
          <cell r="AW14">
            <v>0</v>
          </cell>
          <cell r="AX14">
            <v>66.494638938322709</v>
          </cell>
          <cell r="AY14">
            <v>0</v>
          </cell>
          <cell r="CK14">
            <v>5949.6842615829728</v>
          </cell>
          <cell r="CL14">
            <v>0</v>
          </cell>
          <cell r="CM14">
            <v>0</v>
          </cell>
          <cell r="CN14">
            <v>7923.3775286497448</v>
          </cell>
          <cell r="CO14">
            <v>1</v>
          </cell>
        </row>
        <row r="15">
          <cell r="AO15">
            <v>12056.315847019559</v>
          </cell>
          <cell r="AV15">
            <v>4.5339931733509635</v>
          </cell>
          <cell r="AW15">
            <v>0</v>
          </cell>
          <cell r="AX15">
            <v>2.7400594142945089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15186.411062930669</v>
          </cell>
          <cell r="CO15">
            <v>1.1058792930000001</v>
          </cell>
        </row>
        <row r="16">
          <cell r="AO16">
            <v>10107.817636943086</v>
          </cell>
          <cell r="AV16">
            <v>-5.1659002248686939E-4</v>
          </cell>
          <cell r="AW16">
            <v>0</v>
          </cell>
          <cell r="AX16">
            <v>10.665243034311221</v>
          </cell>
          <cell r="AY16">
            <v>0</v>
          </cell>
          <cell r="CK16">
            <v>161.51556954862136</v>
          </cell>
          <cell r="CL16">
            <v>0</v>
          </cell>
          <cell r="CM16">
            <v>0</v>
          </cell>
          <cell r="CN16">
            <v>8449.2499909886392</v>
          </cell>
          <cell r="CO16">
            <v>1.0881834459999999</v>
          </cell>
        </row>
        <row r="17">
          <cell r="AO17">
            <v>226861.95687673939</v>
          </cell>
          <cell r="AV17">
            <v>34474.083569991992</v>
          </cell>
          <cell r="AW17">
            <v>0</v>
          </cell>
          <cell r="AX17">
            <v>2499.264535001053</v>
          </cell>
          <cell r="AY17">
            <v>-44.903262885028809</v>
          </cell>
          <cell r="CK17">
            <v>203030.02306713987</v>
          </cell>
          <cell r="CL17">
            <v>35499.036815843087</v>
          </cell>
          <cell r="CM17">
            <v>78289.1921216013</v>
          </cell>
          <cell r="CN17">
            <v>214737.90685641632</v>
          </cell>
          <cell r="CO17">
            <v>1.070152277</v>
          </cell>
        </row>
        <row r="18">
          <cell r="AO18">
            <v>0</v>
          </cell>
          <cell r="AV18">
            <v>20473.19401890464</v>
          </cell>
          <cell r="AW18">
            <v>0</v>
          </cell>
          <cell r="AX18">
            <v>815.53663474576501</v>
          </cell>
          <cell r="AY18">
            <v>-71.743323507127243</v>
          </cell>
          <cell r="CK18">
            <v>85472.088875725109</v>
          </cell>
          <cell r="CL18">
            <v>0</v>
          </cell>
          <cell r="CM18">
            <v>113565.67815544731</v>
          </cell>
          <cell r="CN18">
            <v>0</v>
          </cell>
          <cell r="CO18">
            <v>1</v>
          </cell>
        </row>
        <row r="19">
          <cell r="AO19">
            <v>1267.6784297532349</v>
          </cell>
          <cell r="AV19">
            <v>351.76896554242148</v>
          </cell>
          <cell r="AW19">
            <v>0</v>
          </cell>
          <cell r="AX19">
            <v>0</v>
          </cell>
          <cell r="AY19">
            <v>-1908.4181750870082</v>
          </cell>
          <cell r="CK19">
            <v>5047.8409887725365</v>
          </cell>
          <cell r="CL19">
            <v>254.01306830651654</v>
          </cell>
          <cell r="CM19">
            <v>0</v>
          </cell>
          <cell r="CN19">
            <v>1104.259354071703</v>
          </cell>
          <cell r="CO19">
            <v>1.100929321</v>
          </cell>
        </row>
        <row r="20">
          <cell r="AO20">
            <v>0</v>
          </cell>
          <cell r="AV20">
            <v>796.55051927126749</v>
          </cell>
          <cell r="AW20">
            <v>0</v>
          </cell>
          <cell r="AX20">
            <v>70.182944194307822</v>
          </cell>
          <cell r="AY20">
            <v>-3867.6154368896046</v>
          </cell>
          <cell r="CK20">
            <v>10452.462639434299</v>
          </cell>
          <cell r="CL20">
            <v>1681.58048121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11312.819239633329</v>
          </cell>
          <cell r="AV21">
            <v>274.21236956677467</v>
          </cell>
          <cell r="AW21">
            <v>0</v>
          </cell>
          <cell r="AX21">
            <v>0</v>
          </cell>
          <cell r="AY21">
            <v>0</v>
          </cell>
          <cell r="CK21">
            <v>808.97814512462355</v>
          </cell>
          <cell r="CL21">
            <v>4.3511104359999999</v>
          </cell>
          <cell r="CM21">
            <v>0</v>
          </cell>
          <cell r="CN21">
            <v>3271.3355549115549</v>
          </cell>
          <cell r="CO21">
            <v>1.0871550189999999</v>
          </cell>
        </row>
        <row r="22">
          <cell r="AO22">
            <v>5549.1705144328635</v>
          </cell>
          <cell r="AV22">
            <v>14.844511467373568</v>
          </cell>
          <cell r="AW22">
            <v>0</v>
          </cell>
          <cell r="AX22">
            <v>0</v>
          </cell>
          <cell r="AY22">
            <v>-145.00409746700996</v>
          </cell>
          <cell r="CK22">
            <v>401.15256698523444</v>
          </cell>
          <cell r="CL22">
            <v>0</v>
          </cell>
          <cell r="CM22">
            <v>0</v>
          </cell>
          <cell r="CN22">
            <v>5064.0007312444532</v>
          </cell>
          <cell r="CO22">
            <v>1.0361541379999999</v>
          </cell>
        </row>
        <row r="23">
          <cell r="AO23">
            <v>7973.0343166613247</v>
          </cell>
          <cell r="AV23">
            <v>177.54217174924244</v>
          </cell>
          <cell r="AW23">
            <v>0</v>
          </cell>
          <cell r="AX23">
            <v>388.83431361401381</v>
          </cell>
          <cell r="AY23">
            <v>-68.119824125420152</v>
          </cell>
          <cell r="CK23">
            <v>8242.4757391547064</v>
          </cell>
          <cell r="CL23">
            <v>0</v>
          </cell>
          <cell r="CM23">
            <v>0</v>
          </cell>
          <cell r="CN23">
            <v>8035.0652941324988</v>
          </cell>
          <cell r="CO23">
            <v>1.0695608780000001</v>
          </cell>
        </row>
        <row r="24">
          <cell r="AO24">
            <v>84972.666777858816</v>
          </cell>
          <cell r="AV24">
            <v>41788.728332187711</v>
          </cell>
          <cell r="AW24">
            <v>0</v>
          </cell>
          <cell r="AX24">
            <v>29795.503177318573</v>
          </cell>
          <cell r="AY24">
            <v>-1532.9283818517877</v>
          </cell>
          <cell r="CK24">
            <v>537787.04130637238</v>
          </cell>
          <cell r="CL24">
            <v>102379.39932142965</v>
          </cell>
          <cell r="CM24">
            <v>66481.740033942915</v>
          </cell>
          <cell r="CN24">
            <v>102243.60786882386</v>
          </cell>
          <cell r="CO24">
            <v>1.0650017409999999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11443.469646223404</v>
          </cell>
          <cell r="CL25">
            <v>371151.62039681454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1583.9809591411818</v>
          </cell>
          <cell r="AV26">
            <v>29.451102149977089</v>
          </cell>
          <cell r="AW26">
            <v>4.2140202020000004</v>
          </cell>
          <cell r="AX26">
            <v>0.64122967286120203</v>
          </cell>
          <cell r="AY26">
            <v>0</v>
          </cell>
          <cell r="CK26">
            <v>69.546245420166414</v>
          </cell>
          <cell r="CL26">
            <v>0</v>
          </cell>
          <cell r="CM26">
            <v>0</v>
          </cell>
          <cell r="CN26">
            <v>12.883539324000001</v>
          </cell>
          <cell r="CO26">
            <v>-36.782607924472856</v>
          </cell>
        </row>
        <row r="27">
          <cell r="AO27">
            <v>50766.03233913266</v>
          </cell>
          <cell r="AV27">
            <v>9361.1299174635569</v>
          </cell>
          <cell r="AW27">
            <v>23659.157060000001</v>
          </cell>
          <cell r="AX27">
            <v>0</v>
          </cell>
          <cell r="AY27">
            <v>0</v>
          </cell>
          <cell r="CK27">
            <v>43725.746373013695</v>
          </cell>
          <cell r="CL27">
            <v>0</v>
          </cell>
          <cell r="CM27">
            <v>0</v>
          </cell>
          <cell r="CN27">
            <v>14827.62551060302</v>
          </cell>
          <cell r="CO27">
            <v>-246.12671666432664</v>
          </cell>
        </row>
        <row r="28">
          <cell r="AO28">
            <v>581.43573185216337</v>
          </cell>
          <cell r="AV28">
            <v>3341.0110008812148</v>
          </cell>
          <cell r="AW28">
            <v>1341.586603</v>
          </cell>
          <cell r="AX28">
            <v>2192.5782476883751</v>
          </cell>
          <cell r="AY28">
            <v>-1629.4618878773299</v>
          </cell>
          <cell r="CK28">
            <v>18611.07945014667</v>
          </cell>
          <cell r="CL28">
            <v>0</v>
          </cell>
          <cell r="CM28">
            <v>0</v>
          </cell>
          <cell r="CN28">
            <v>3359.699030282</v>
          </cell>
          <cell r="CO28">
            <v>0</v>
          </cell>
        </row>
        <row r="29">
          <cell r="AO29">
            <v>8886.3653504217818</v>
          </cell>
          <cell r="AV29">
            <v>1768.6749072955795</v>
          </cell>
          <cell r="AW29">
            <v>184.68794399999999</v>
          </cell>
          <cell r="AX29">
            <v>22.281171545677974</v>
          </cell>
          <cell r="AY29">
            <v>0</v>
          </cell>
          <cell r="CK29">
            <v>10119.282041498014</v>
          </cell>
          <cell r="CL29">
            <v>5.6524420398026303</v>
          </cell>
          <cell r="CM29">
            <v>0</v>
          </cell>
          <cell r="CN29">
            <v>457.5332449186256</v>
          </cell>
          <cell r="CO29">
            <v>-2.5362989353640302</v>
          </cell>
        </row>
        <row r="44">
          <cell r="D44">
            <v>66.117657921231995</v>
          </cell>
          <cell r="E44">
            <v>112.00038129694754</v>
          </cell>
          <cell r="F44">
            <v>211.95410955951101</v>
          </cell>
          <cell r="G44">
            <v>22.765133802571153</v>
          </cell>
          <cell r="H44">
            <v>51.438392575104857</v>
          </cell>
          <cell r="I44">
            <v>59.097790251048423</v>
          </cell>
          <cell r="J44">
            <v>58.832225682694208</v>
          </cell>
          <cell r="K44">
            <v>37.410879946915983</v>
          </cell>
          <cell r="L44">
            <v>61.96291555195878</v>
          </cell>
          <cell r="M44">
            <v>42.632948206427322</v>
          </cell>
          <cell r="N44">
            <v>16.225496916212869</v>
          </cell>
          <cell r="O44">
            <v>834.58203795355996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4.1621389044977608</v>
          </cell>
          <cell r="Y44">
            <v>179.27659839111277</v>
          </cell>
          <cell r="Z44">
            <v>0</v>
          </cell>
          <cell r="AA44">
            <v>116.00231734726904</v>
          </cell>
        </row>
        <row r="45">
          <cell r="D45">
            <v>1519.5242579512576</v>
          </cell>
          <cell r="E45">
            <v>7938.4952203346447</v>
          </cell>
          <cell r="F45">
            <v>2564.8597829974833</v>
          </cell>
          <cell r="G45">
            <v>451.2067284701759</v>
          </cell>
          <cell r="H45">
            <v>1002.5244571203139</v>
          </cell>
          <cell r="I45">
            <v>1172.4374824681395</v>
          </cell>
          <cell r="J45">
            <v>1193.1006907488681</v>
          </cell>
          <cell r="K45">
            <v>758.0890394289238</v>
          </cell>
          <cell r="L45">
            <v>1229.6303479017986</v>
          </cell>
          <cell r="M45">
            <v>848.81776077590223</v>
          </cell>
          <cell r="N45">
            <v>328.90930735625017</v>
          </cell>
          <cell r="O45">
            <v>16638.109757371712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56.481189731444843</v>
          </cell>
          <cell r="Y45">
            <v>2318.0968436088374</v>
          </cell>
          <cell r="Z45">
            <v>0</v>
          </cell>
          <cell r="AA45">
            <v>1464.375065266308</v>
          </cell>
        </row>
        <row r="46">
          <cell r="D46">
            <v>253.87936838594518</v>
          </cell>
          <cell r="E46">
            <v>427.09201227949836</v>
          </cell>
          <cell r="F46">
            <v>281.5787681777033</v>
          </cell>
          <cell r="G46">
            <v>90.926437745288595</v>
          </cell>
          <cell r="H46">
            <v>153.51901236190707</v>
          </cell>
          <cell r="I46">
            <v>239.45043753409783</v>
          </cell>
          <cell r="J46">
            <v>317.64424977747842</v>
          </cell>
          <cell r="K46">
            <v>200.17470780386154</v>
          </cell>
          <cell r="L46">
            <v>252.13471649604321</v>
          </cell>
          <cell r="M46">
            <v>181.98662876799762</v>
          </cell>
          <cell r="N46">
            <v>87.17867350223122</v>
          </cell>
          <cell r="O46">
            <v>3628.792874527323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78.576414172164377</v>
          </cell>
          <cell r="Y46">
            <v>2176.988164224163</v>
          </cell>
          <cell r="Z46">
            <v>0</v>
          </cell>
          <cell r="AA46">
            <v>1034.2781113281394</v>
          </cell>
        </row>
        <row r="47">
          <cell r="D47">
            <v>35.057474142601635</v>
          </cell>
          <cell r="E47">
            <v>170.7392910878161</v>
          </cell>
          <cell r="F47">
            <v>400.37948739589996</v>
          </cell>
          <cell r="G47">
            <v>41.362099007033486</v>
          </cell>
          <cell r="H47">
            <v>67.410268376307002</v>
          </cell>
          <cell r="I47">
            <v>109.08422434222899</v>
          </cell>
          <cell r="J47">
            <v>148.35511322000139</v>
          </cell>
          <cell r="K47">
            <v>93.428591286625874</v>
          </cell>
          <cell r="L47">
            <v>114.91218854503137</v>
          </cell>
          <cell r="M47">
            <v>83.331655541315342</v>
          </cell>
          <cell r="N47">
            <v>40.701934719178517</v>
          </cell>
          <cell r="O47">
            <v>1664.5173077361376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0.77314381403977683</v>
          </cell>
          <cell r="Y47">
            <v>20.889735164336741</v>
          </cell>
          <cell r="Z47">
            <v>0</v>
          </cell>
          <cell r="AA47">
            <v>9.6689401163731539</v>
          </cell>
        </row>
        <row r="48">
          <cell r="D48">
            <v>20786.70375437172</v>
          </cell>
          <cell r="E48">
            <v>65994.460756194792</v>
          </cell>
          <cell r="F48">
            <v>22304.927098673146</v>
          </cell>
          <cell r="G48">
            <v>443.73553064467495</v>
          </cell>
          <cell r="H48">
            <v>7060.5331278184321</v>
          </cell>
          <cell r="I48">
            <v>3714.5737790726466</v>
          </cell>
          <cell r="J48">
            <v>1176.5795930121956</v>
          </cell>
          <cell r="K48">
            <v>2842.6662700986799</v>
          </cell>
          <cell r="L48">
            <v>2150.3687815653138</v>
          </cell>
          <cell r="M48">
            <v>2132.8912009120736</v>
          </cell>
          <cell r="N48">
            <v>1508.9298860582505</v>
          </cell>
          <cell r="O48">
            <v>143073.94130629281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55.706793776945339</v>
          </cell>
          <cell r="Y48">
            <v>13333.419403181486</v>
          </cell>
          <cell r="Z48">
            <v>0</v>
          </cell>
          <cell r="AA48">
            <v>11.351428991312828</v>
          </cell>
        </row>
        <row r="77">
          <cell r="D77">
            <v>14278.277590514746</v>
          </cell>
          <cell r="E77">
            <v>35468.299716634167</v>
          </cell>
          <cell r="F77">
            <v>1.4926890433402964</v>
          </cell>
          <cell r="G77">
            <v>0.64119483186907866</v>
          </cell>
          <cell r="H77">
            <v>0.2881715758703508</v>
          </cell>
          <cell r="I77">
            <v>257.76384170153125</v>
          </cell>
          <cell r="J77">
            <v>0.12748722325305153</v>
          </cell>
          <cell r="K77">
            <v>62.80551235176776</v>
          </cell>
          <cell r="L77">
            <v>0</v>
          </cell>
          <cell r="M77">
            <v>15.434263719891506</v>
          </cell>
          <cell r="N77">
            <v>7.5477530874814862</v>
          </cell>
          <cell r="O77">
            <v>3160.367391774193</v>
          </cell>
          <cell r="P77">
            <v>2091.3219051517185</v>
          </cell>
          <cell r="Q77">
            <v>0</v>
          </cell>
          <cell r="R77">
            <v>3.949378739950014</v>
          </cell>
          <cell r="S77">
            <v>0</v>
          </cell>
          <cell r="T77">
            <v>24.574547773753874</v>
          </cell>
          <cell r="U77">
            <v>1.417560753230112E-2</v>
          </cell>
          <cell r="V77">
            <v>2632.4688342854129</v>
          </cell>
          <cell r="W77">
            <v>550.96472648120027</v>
          </cell>
          <cell r="X77">
            <v>0.57770011019620449</v>
          </cell>
          <cell r="Y77">
            <v>40.214905053461052</v>
          </cell>
          <cell r="Z77">
            <v>268.48860623686647</v>
          </cell>
          <cell r="AA77">
            <v>266.64227862105156</v>
          </cell>
        </row>
        <row r="78">
          <cell r="D78">
            <v>6052.5448134502149</v>
          </cell>
          <cell r="E78">
            <v>30600.15638680958</v>
          </cell>
          <cell r="F78">
            <v>69.292757506377285</v>
          </cell>
          <cell r="G78">
            <v>5.991380196810101</v>
          </cell>
          <cell r="H78">
            <v>7.804113719316895</v>
          </cell>
          <cell r="I78">
            <v>220.58217385066129</v>
          </cell>
          <cell r="J78">
            <v>13.029933982352665</v>
          </cell>
          <cell r="K78">
            <v>475.72178586440663</v>
          </cell>
          <cell r="L78">
            <v>60.230680059516509</v>
          </cell>
          <cell r="M78">
            <v>56.708725022726334</v>
          </cell>
          <cell r="N78">
            <v>29.804307678258745</v>
          </cell>
          <cell r="O78">
            <v>3022.4044961565573</v>
          </cell>
          <cell r="P78">
            <v>160.0142438243023</v>
          </cell>
          <cell r="Q78">
            <v>6.4389088997340931</v>
          </cell>
          <cell r="R78">
            <v>24.209329621921359</v>
          </cell>
          <cell r="S78">
            <v>67.926899834628969</v>
          </cell>
          <cell r="T78">
            <v>66.095359870685058</v>
          </cell>
          <cell r="U78">
            <v>226.21190220810118</v>
          </cell>
          <cell r="V78">
            <v>29163.172510341319</v>
          </cell>
          <cell r="W78">
            <v>3246.6795879429292</v>
          </cell>
          <cell r="X78">
            <v>0.55244110202928909</v>
          </cell>
          <cell r="Y78">
            <v>121.62730416648235</v>
          </cell>
          <cell r="Z78">
            <v>28.675820246779995</v>
          </cell>
          <cell r="AA78">
            <v>121.12123892891762</v>
          </cell>
        </row>
        <row r="79">
          <cell r="D79">
            <v>157.89160853182835</v>
          </cell>
          <cell r="E79">
            <v>241.32599723825732</v>
          </cell>
          <cell r="F79">
            <v>25380.34810637543</v>
          </cell>
          <cell r="G79">
            <v>12.731375113651259</v>
          </cell>
          <cell r="H79">
            <v>69.245174516210881</v>
          </cell>
          <cell r="I79">
            <v>20.341370960747817</v>
          </cell>
          <cell r="J79">
            <v>5.9714162723602486</v>
          </cell>
          <cell r="K79">
            <v>19.098728754099419</v>
          </cell>
          <cell r="L79">
            <v>10.041889540893141</v>
          </cell>
          <cell r="M79">
            <v>24.620550470271326</v>
          </cell>
          <cell r="N79">
            <v>17.611367916268833</v>
          </cell>
          <cell r="O79">
            <v>739.63137076650059</v>
          </cell>
          <cell r="P79">
            <v>86.548785910765659</v>
          </cell>
          <cell r="Q79">
            <v>4.8670495139755641</v>
          </cell>
          <cell r="R79">
            <v>50.162132711962613</v>
          </cell>
          <cell r="S79">
            <v>484.11031038026357</v>
          </cell>
          <cell r="T79">
            <v>53.017586942893665</v>
          </cell>
          <cell r="U79">
            <v>72.86016227917203</v>
          </cell>
          <cell r="V79">
            <v>7547.0792044598693</v>
          </cell>
          <cell r="W79">
            <v>268.44463928359193</v>
          </cell>
          <cell r="X79">
            <v>0.13517702065652867</v>
          </cell>
          <cell r="Y79">
            <v>62.394773029564547</v>
          </cell>
          <cell r="Z79">
            <v>67.534937382788229</v>
          </cell>
          <cell r="AA79">
            <v>6.8188004144858896</v>
          </cell>
        </row>
        <row r="80">
          <cell r="D80">
            <v>275.23526358507939</v>
          </cell>
          <cell r="E80">
            <v>832.73663797870847</v>
          </cell>
          <cell r="F80">
            <v>710.57421229065847</v>
          </cell>
          <cell r="G80">
            <v>323.60361835328479</v>
          </cell>
          <cell r="H80">
            <v>69.550685179818288</v>
          </cell>
          <cell r="I80">
            <v>45.091493592095574</v>
          </cell>
          <cell r="J80">
            <v>5.7669243661082925</v>
          </cell>
          <cell r="K80">
            <v>34.087088660479004</v>
          </cell>
          <cell r="L80">
            <v>90.329040680980171</v>
          </cell>
          <cell r="M80">
            <v>14.160559082346897</v>
          </cell>
          <cell r="N80">
            <v>5.5716854252394077</v>
          </cell>
          <cell r="O80">
            <v>1536.7062334648845</v>
          </cell>
          <cell r="P80">
            <v>586.61957947761471</v>
          </cell>
          <cell r="Q80">
            <v>2.9018026201616927</v>
          </cell>
          <cell r="R80">
            <v>1.9225029365500064</v>
          </cell>
          <cell r="S80">
            <v>23.360479024176112</v>
          </cell>
          <cell r="T80">
            <v>9.3965363322044606</v>
          </cell>
          <cell r="U80">
            <v>4.2880849749264112</v>
          </cell>
          <cell r="V80">
            <v>572.55155783806151</v>
          </cell>
          <cell r="W80">
            <v>290.48636254885332</v>
          </cell>
          <cell r="X80">
            <v>0.28090258199806406</v>
          </cell>
          <cell r="Y80">
            <v>0.77520274572832859</v>
          </cell>
          <cell r="Z80">
            <v>7.1966780328845724E-3</v>
          </cell>
          <cell r="AA80">
            <v>5.1399307356193189</v>
          </cell>
        </row>
        <row r="81">
          <cell r="D81">
            <v>51.951395854548011</v>
          </cell>
          <cell r="E81">
            <v>61.444354442847334</v>
          </cell>
          <cell r="F81">
            <v>480.94965208539929</v>
          </cell>
          <cell r="G81">
            <v>463.17848578169156</v>
          </cell>
          <cell r="H81">
            <v>3662.0876860564708</v>
          </cell>
          <cell r="I81">
            <v>85.321422885361955</v>
          </cell>
          <cell r="J81">
            <v>39.035148918681656</v>
          </cell>
          <cell r="K81">
            <v>77.093601063619673</v>
          </cell>
          <cell r="L81">
            <v>83.630310780642588</v>
          </cell>
          <cell r="M81">
            <v>110.64127885443452</v>
          </cell>
          <cell r="N81">
            <v>28.915966860945634</v>
          </cell>
          <cell r="O81">
            <v>1761.5559593891544</v>
          </cell>
          <cell r="P81">
            <v>16667.17454905327</v>
          </cell>
          <cell r="Q81">
            <v>2.3114822694734967</v>
          </cell>
          <cell r="R81">
            <v>43.067829356609749</v>
          </cell>
          <cell r="S81">
            <v>156.52645261882563</v>
          </cell>
          <cell r="T81">
            <v>4.5994985182874206</v>
          </cell>
          <cell r="U81">
            <v>0.98722112338478119</v>
          </cell>
          <cell r="V81">
            <v>2462.377444995494</v>
          </cell>
          <cell r="W81">
            <v>378.99546699228063</v>
          </cell>
          <cell r="X81">
            <v>0.32200404120882853</v>
          </cell>
          <cell r="Y81">
            <v>27.460567197875097</v>
          </cell>
          <cell r="Z81">
            <v>28.618221414623289</v>
          </cell>
          <cell r="AA81">
            <v>0.97017574286434216</v>
          </cell>
        </row>
        <row r="82">
          <cell r="D82">
            <v>123.08972898642072</v>
          </cell>
          <cell r="E82">
            <v>2198.0536501951842</v>
          </cell>
          <cell r="F82">
            <v>122.07828896138011</v>
          </cell>
          <cell r="G82">
            <v>214.40223716356931</v>
          </cell>
          <cell r="H82">
            <v>121.26860200030414</v>
          </cell>
          <cell r="I82">
            <v>6724.254394014989</v>
          </cell>
          <cell r="J82">
            <v>31.767060029950102</v>
          </cell>
          <cell r="K82">
            <v>228.14013639461146</v>
          </cell>
          <cell r="L82">
            <v>515.82586337995133</v>
          </cell>
          <cell r="M82">
            <v>38.862118205595273</v>
          </cell>
          <cell r="N82">
            <v>58.732053282901198</v>
          </cell>
          <cell r="O82">
            <v>7912.9396859257495</v>
          </cell>
          <cell r="P82">
            <v>420.67317779632401</v>
          </cell>
          <cell r="Q82">
            <v>2.1763849395581945</v>
          </cell>
          <cell r="R82">
            <v>22.468444019794884</v>
          </cell>
          <cell r="S82">
            <v>67.561030739866936</v>
          </cell>
          <cell r="T82">
            <v>35.205062608130113</v>
          </cell>
          <cell r="U82">
            <v>7.3031983881435085</v>
          </cell>
          <cell r="V82">
            <v>4849.6980566218226</v>
          </cell>
          <cell r="W82">
            <v>815.16668121012617</v>
          </cell>
          <cell r="X82">
            <v>1.4464274728223145</v>
          </cell>
          <cell r="Y82">
            <v>17.310054854504997</v>
          </cell>
          <cell r="Z82">
            <v>27.798199575114356</v>
          </cell>
          <cell r="AA82">
            <v>5.5498974739791</v>
          </cell>
        </row>
        <row r="83">
          <cell r="D83">
            <v>2859.6430102024237</v>
          </cell>
          <cell r="E83">
            <v>298.88869969456204</v>
          </cell>
          <cell r="F83">
            <v>237.27694421580844</v>
          </cell>
          <cell r="G83">
            <v>219.64139494278498</v>
          </cell>
          <cell r="H83">
            <v>47.729468291305857</v>
          </cell>
          <cell r="I83">
            <v>193.81626262487234</v>
          </cell>
          <cell r="J83">
            <v>1871.1867151771287</v>
          </cell>
          <cell r="K83">
            <v>1282.8442303186057</v>
          </cell>
          <cell r="L83">
            <v>106.86499754956094</v>
          </cell>
          <cell r="M83">
            <v>238.42500048228439</v>
          </cell>
          <cell r="N83">
            <v>64.402167411602591</v>
          </cell>
          <cell r="O83">
            <v>2559.2456154029232</v>
          </cell>
          <cell r="P83">
            <v>147.61001258435616</v>
          </cell>
          <cell r="Q83">
            <v>1.1790001955468308</v>
          </cell>
          <cell r="R83">
            <v>5.3577107453931738</v>
          </cell>
          <cell r="S83">
            <v>4.4037797451798921</v>
          </cell>
          <cell r="T83">
            <v>3.905777418259337</v>
          </cell>
          <cell r="U83">
            <v>2.4087805524882033</v>
          </cell>
          <cell r="V83">
            <v>340.24914536019764</v>
          </cell>
          <cell r="W83">
            <v>26.658436532052182</v>
          </cell>
          <cell r="X83">
            <v>0.46777725871117382</v>
          </cell>
          <cell r="Y83">
            <v>33.627874693272048</v>
          </cell>
          <cell r="Z83">
            <v>1.1984376569642458E-2</v>
          </cell>
          <cell r="AA83">
            <v>59.93903380671447</v>
          </cell>
        </row>
        <row r="84">
          <cell r="D84">
            <v>0</v>
          </cell>
          <cell r="E84">
            <v>220.55137824574422</v>
          </cell>
          <cell r="F84">
            <v>418.39503509340005</v>
          </cell>
          <cell r="G84">
            <v>66.25169353950902</v>
          </cell>
          <cell r="H84">
            <v>114.49820612481885</v>
          </cell>
          <cell r="I84">
            <v>785.05861103827169</v>
          </cell>
          <cell r="J84">
            <v>116.15766652858241</v>
          </cell>
          <cell r="K84">
            <v>4740.2418493245896</v>
          </cell>
          <cell r="L84">
            <v>8983.0476544802932</v>
          </cell>
          <cell r="M84">
            <v>111.39172912572768</v>
          </cell>
          <cell r="N84">
            <v>65.636991719195208</v>
          </cell>
          <cell r="O84">
            <v>9529.3828858501183</v>
          </cell>
          <cell r="P84">
            <v>92.779675514099353</v>
          </cell>
          <cell r="Q84">
            <v>1.2040221252852354</v>
          </cell>
          <cell r="R84">
            <v>15.12504118202116</v>
          </cell>
          <cell r="S84">
            <v>5.1162804805221906</v>
          </cell>
          <cell r="T84">
            <v>4.1297832798166771</v>
          </cell>
          <cell r="U84">
            <v>2.5022981891412051</v>
          </cell>
          <cell r="V84">
            <v>1281.63809842311</v>
          </cell>
          <cell r="W84">
            <v>207.86722992503411</v>
          </cell>
          <cell r="X84">
            <v>1.7418922447952812</v>
          </cell>
          <cell r="Y84">
            <v>1124.5668886602193</v>
          </cell>
          <cell r="Z84">
            <v>18.123124914597504</v>
          </cell>
          <cell r="AA84">
            <v>5.3972610652896984</v>
          </cell>
        </row>
        <row r="85">
          <cell r="D85">
            <v>231.2607692293235</v>
          </cell>
          <cell r="E85">
            <v>2833.8940902100549</v>
          </cell>
          <cell r="F85">
            <v>3683.6968852270693</v>
          </cell>
          <cell r="G85">
            <v>44.163811306455827</v>
          </cell>
          <cell r="H85">
            <v>154.13501430432854</v>
          </cell>
          <cell r="I85">
            <v>291.14481209841227</v>
          </cell>
          <cell r="J85">
            <v>143.3521807420874</v>
          </cell>
          <cell r="K85">
            <v>332.78375147718316</v>
          </cell>
          <cell r="L85">
            <v>1831.2367685661936</v>
          </cell>
          <cell r="M85">
            <v>137.0304661502141</v>
          </cell>
          <cell r="N85">
            <v>110.8876161586127</v>
          </cell>
          <cell r="O85">
            <v>8243.2583144545388</v>
          </cell>
          <cell r="P85">
            <v>3718.6475369093146</v>
          </cell>
          <cell r="Q85">
            <v>1.9988600557772751</v>
          </cell>
          <cell r="R85">
            <v>11.338921113318769</v>
          </cell>
          <cell r="S85">
            <v>29.843344520735403</v>
          </cell>
          <cell r="T85">
            <v>18.763526726750403</v>
          </cell>
          <cell r="U85">
            <v>31.344013414185401</v>
          </cell>
          <cell r="V85">
            <v>4416.9760071815299</v>
          </cell>
          <cell r="W85">
            <v>0.94794061529563334</v>
          </cell>
          <cell r="X85">
            <v>1.5068009421408015</v>
          </cell>
          <cell r="Y85">
            <v>594.77433465834508</v>
          </cell>
          <cell r="Z85">
            <v>364.92684239343902</v>
          </cell>
          <cell r="AA85">
            <v>8.7280475316855011</v>
          </cell>
        </row>
        <row r="86">
          <cell r="D86">
            <v>21.135790204401957</v>
          </cell>
          <cell r="E86">
            <v>58.324467700529624</v>
          </cell>
          <cell r="F86">
            <v>3296.1730331721142</v>
          </cell>
          <cell r="G86">
            <v>16.100142913178324</v>
          </cell>
          <cell r="H86">
            <v>257.82299755840722</v>
          </cell>
          <cell r="I86">
            <v>18.429218379627841</v>
          </cell>
          <cell r="J86">
            <v>0.49577969034789277</v>
          </cell>
          <cell r="K86">
            <v>101.1497163534347</v>
          </cell>
          <cell r="L86">
            <v>120.64349165698619</v>
          </cell>
          <cell r="M86">
            <v>7233.2750588553408</v>
          </cell>
          <cell r="N86">
            <v>30.259249146984697</v>
          </cell>
          <cell r="O86">
            <v>12290.369865020481</v>
          </cell>
          <cell r="P86">
            <v>2100.9909259011642</v>
          </cell>
          <cell r="Q86">
            <v>9.1977779411236344</v>
          </cell>
          <cell r="R86">
            <v>15.365373197630252</v>
          </cell>
          <cell r="S86">
            <v>29.615428206850865</v>
          </cell>
          <cell r="T86">
            <v>11.382247255930375</v>
          </cell>
          <cell r="U86">
            <v>3.4326964403784532</v>
          </cell>
          <cell r="V86">
            <v>450.12204638506455</v>
          </cell>
          <cell r="W86">
            <v>0</v>
          </cell>
          <cell r="X86">
            <v>2.2465936149422112</v>
          </cell>
          <cell r="Y86">
            <v>94.029019563560837</v>
          </cell>
          <cell r="Z86">
            <v>51.186036919551036</v>
          </cell>
          <cell r="AA86">
            <v>4.811607777338188</v>
          </cell>
        </row>
        <row r="87">
          <cell r="D87">
            <v>0</v>
          </cell>
          <cell r="E87">
            <v>113.55175794394073</v>
          </cell>
          <cell r="F87">
            <v>423.71615704574305</v>
          </cell>
          <cell r="G87">
            <v>127.57106926218498</v>
          </cell>
          <cell r="H87">
            <v>98.999566504328371</v>
          </cell>
          <cell r="I87">
            <v>19.759390361645039</v>
          </cell>
          <cell r="J87">
            <v>87.880158803549207</v>
          </cell>
          <cell r="K87">
            <v>18.773671068756705</v>
          </cell>
          <cell r="L87">
            <v>35.741031713469198</v>
          </cell>
          <cell r="M87">
            <v>769.07962236224319</v>
          </cell>
          <cell r="N87">
            <v>4456.0303040079325</v>
          </cell>
          <cell r="O87">
            <v>7814.3430100283995</v>
          </cell>
          <cell r="P87">
            <v>1113.3614064961355</v>
          </cell>
          <cell r="Q87">
            <v>0</v>
          </cell>
          <cell r="R87">
            <v>9.7652571124516356</v>
          </cell>
          <cell r="S87">
            <v>0</v>
          </cell>
          <cell r="T87">
            <v>3.8453403604186656E-2</v>
          </cell>
          <cell r="U87">
            <v>3.5050690600486323E-2</v>
          </cell>
          <cell r="V87">
            <v>346.12698198108512</v>
          </cell>
          <cell r="W87">
            <v>0</v>
          </cell>
          <cell r="X87">
            <v>1.4284246919374921</v>
          </cell>
          <cell r="Y87">
            <v>75.580675696220908</v>
          </cell>
          <cell r="Z87">
            <v>3.6596006092130935E-2</v>
          </cell>
          <cell r="AA87">
            <v>0</v>
          </cell>
        </row>
        <row r="88">
          <cell r="D88">
            <v>7906.4070960530844</v>
          </cell>
          <cell r="E88">
            <v>5889.9886998316078</v>
          </cell>
          <cell r="F88">
            <v>27146.65995547187</v>
          </cell>
          <cell r="G88">
            <v>800.4618464379497</v>
          </cell>
          <cell r="H88">
            <v>3569.2333752919299</v>
          </cell>
          <cell r="I88">
            <v>2026.5467381369428</v>
          </cell>
          <cell r="J88">
            <v>928.74874795565631</v>
          </cell>
          <cell r="K88">
            <v>1878.6274513348581</v>
          </cell>
          <cell r="L88">
            <v>1992.8320242359839</v>
          </cell>
          <cell r="M88">
            <v>6021.3810404275873</v>
          </cell>
          <cell r="N88">
            <v>2503.2067222648939</v>
          </cell>
          <cell r="O88">
            <v>156895.52220794538</v>
          </cell>
          <cell r="P88">
            <v>32444.898780285122</v>
          </cell>
          <cell r="Q88">
            <v>64.281192432962712</v>
          </cell>
          <cell r="R88">
            <v>416.72296641729918</v>
          </cell>
          <cell r="S88">
            <v>1258.0557781039945</v>
          </cell>
          <cell r="T88">
            <v>918.74362910683101</v>
          </cell>
          <cell r="U88">
            <v>1711.0377785357696</v>
          </cell>
          <cell r="V88">
            <v>61656.17604864858</v>
          </cell>
          <cell r="W88">
            <v>22369.086388444197</v>
          </cell>
          <cell r="X88">
            <v>28.678650842297316</v>
          </cell>
          <cell r="Y88">
            <v>1310.5978983782402</v>
          </cell>
          <cell r="Z88">
            <v>4961.9167202067511</v>
          </cell>
          <cell r="AA88">
            <v>325.06959127485277</v>
          </cell>
        </row>
        <row r="89">
          <cell r="D89">
            <v>237.68586631816109</v>
          </cell>
          <cell r="E89">
            <v>224.59752287641447</v>
          </cell>
          <cell r="F89">
            <v>168.51694473942538</v>
          </cell>
          <cell r="G89">
            <v>35.854411085202294</v>
          </cell>
          <cell r="H89">
            <v>69.075150125966346</v>
          </cell>
          <cell r="I89">
            <v>49.588008862884436</v>
          </cell>
          <cell r="J89">
            <v>25.130684798724499</v>
          </cell>
          <cell r="K89">
            <v>67.768556322638432</v>
          </cell>
          <cell r="L89">
            <v>44.900537175223533</v>
          </cell>
          <cell r="M89">
            <v>74.739320424109124</v>
          </cell>
          <cell r="N89">
            <v>56.349462186768335</v>
          </cell>
          <cell r="O89">
            <v>1740.7832635510238</v>
          </cell>
          <cell r="P89">
            <v>30762.114143062357</v>
          </cell>
          <cell r="Q89">
            <v>32.386323435526506</v>
          </cell>
          <cell r="R89">
            <v>65.886077723433402</v>
          </cell>
          <cell r="S89">
            <v>164.91360301865851</v>
          </cell>
          <cell r="T89">
            <v>166.88707706571572</v>
          </cell>
          <cell r="U89">
            <v>139.10905033437697</v>
          </cell>
          <cell r="V89">
            <v>13145.890140053058</v>
          </cell>
          <cell r="W89">
            <v>6243.4597176924553</v>
          </cell>
          <cell r="X89">
            <v>0.31683733430227612</v>
          </cell>
          <cell r="Y89">
            <v>606.75467563066957</v>
          </cell>
          <cell r="Z89">
            <v>2610.3049334235002</v>
          </cell>
          <cell r="AA89">
            <v>224.63252216692712</v>
          </cell>
        </row>
        <row r="90">
          <cell r="D90">
            <v>0.97094091318038922</v>
          </cell>
          <cell r="E90">
            <v>27.388493529630502</v>
          </cell>
          <cell r="F90">
            <v>9.0001575821571773</v>
          </cell>
          <cell r="G90">
            <v>2.5250236161277431</v>
          </cell>
          <cell r="H90">
            <v>4.3876349484385999</v>
          </cell>
          <cell r="I90">
            <v>8.0734515681718371</v>
          </cell>
          <cell r="J90">
            <v>2.5426923656265954</v>
          </cell>
          <cell r="K90">
            <v>5.8937104881953806</v>
          </cell>
          <cell r="L90">
            <v>6.1118944675152163</v>
          </cell>
          <cell r="M90">
            <v>11.546879334377598</v>
          </cell>
          <cell r="N90">
            <v>3.7908746730551113</v>
          </cell>
          <cell r="O90">
            <v>160.40877483394701</v>
          </cell>
          <cell r="P90">
            <v>46.667920301515082</v>
          </cell>
          <cell r="Q90">
            <v>21.375947362885132</v>
          </cell>
          <cell r="R90">
            <v>2.3391776484976852</v>
          </cell>
          <cell r="S90">
            <v>46.922218595010847</v>
          </cell>
          <cell r="T90">
            <v>18.487710613117478</v>
          </cell>
          <cell r="U90">
            <v>16.383474184065133</v>
          </cell>
          <cell r="V90">
            <v>1182.8396174891436</v>
          </cell>
          <cell r="W90">
            <v>770.41663243710116</v>
          </cell>
          <cell r="X90">
            <v>2.9311477026287235E-2</v>
          </cell>
          <cell r="Y90">
            <v>28.106176837497081</v>
          </cell>
          <cell r="Z90">
            <v>17.330109604696265</v>
          </cell>
          <cell r="AA90">
            <v>1.7035904427062696</v>
          </cell>
        </row>
        <row r="91">
          <cell r="D91">
            <v>0</v>
          </cell>
          <cell r="E91">
            <v>93.404842732593167</v>
          </cell>
          <cell r="F91">
            <v>24.481596678054725</v>
          </cell>
          <cell r="G91">
            <v>2.0740272603823611</v>
          </cell>
          <cell r="H91">
            <v>8.1467994484207065</v>
          </cell>
          <cell r="I91">
            <v>4.374752353310055</v>
          </cell>
          <cell r="J91">
            <v>1.0243486445147536</v>
          </cell>
          <cell r="K91">
            <v>12.42910626077699</v>
          </cell>
          <cell r="L91">
            <v>11.175862406898489</v>
          </cell>
          <cell r="M91">
            <v>4.3337284455881635</v>
          </cell>
          <cell r="N91">
            <v>1.5110011513025312</v>
          </cell>
          <cell r="O91">
            <v>207.34071315818818</v>
          </cell>
          <cell r="P91">
            <v>61.461730749488765</v>
          </cell>
          <cell r="Q91">
            <v>2.6285301835843056</v>
          </cell>
          <cell r="R91">
            <v>403.60799472581692</v>
          </cell>
          <cell r="S91">
            <v>27.605111564047398</v>
          </cell>
          <cell r="T91">
            <v>20.159914515194259</v>
          </cell>
          <cell r="U91">
            <v>26.821499278333302</v>
          </cell>
          <cell r="V91">
            <v>1604.0364950136616</v>
          </cell>
          <cell r="W91">
            <v>1728.4827643205247</v>
          </cell>
          <cell r="X91">
            <v>3.7888023413537274E-2</v>
          </cell>
          <cell r="Y91">
            <v>21.255289289589491</v>
          </cell>
          <cell r="Z91">
            <v>14.272380129925795</v>
          </cell>
          <cell r="AA91">
            <v>2.0694684390155347</v>
          </cell>
        </row>
        <row r="92">
          <cell r="D92">
            <v>35.510743929038526</v>
          </cell>
          <cell r="E92">
            <v>321.70475023793944</v>
          </cell>
          <cell r="F92">
            <v>134.48309383118701</v>
          </cell>
          <cell r="G92">
            <v>33.513009013943552</v>
          </cell>
          <cell r="H92">
            <v>74.969851733009207</v>
          </cell>
          <cell r="I92">
            <v>58.14478755592036</v>
          </cell>
          <cell r="J92">
            <v>9.2768631943633348</v>
          </cell>
          <cell r="K92">
            <v>34.785108225357696</v>
          </cell>
          <cell r="L92">
            <v>44.691446403833929</v>
          </cell>
          <cell r="M92">
            <v>145.1992825006578</v>
          </cell>
          <cell r="N92">
            <v>30.905335098803487</v>
          </cell>
          <cell r="O92">
            <v>995.28449686916622</v>
          </cell>
          <cell r="P92">
            <v>357.9665673127414</v>
          </cell>
          <cell r="Q92">
            <v>41.665989163432116</v>
          </cell>
          <cell r="R92">
            <v>54.25550831824858</v>
          </cell>
          <cell r="S92">
            <v>5530.47183366848</v>
          </cell>
          <cell r="T92">
            <v>371.31821725587298</v>
          </cell>
          <cell r="U92">
            <v>263.82005129778423</v>
          </cell>
          <cell r="V92">
            <v>11378.098171186011</v>
          </cell>
          <cell r="W92">
            <v>751.8937480211805</v>
          </cell>
          <cell r="X92">
            <v>0.18184653833248554</v>
          </cell>
          <cell r="Y92">
            <v>220.16684491160882</v>
          </cell>
          <cell r="Z92">
            <v>217.23453876273581</v>
          </cell>
          <cell r="AA92">
            <v>14.607111631062399</v>
          </cell>
        </row>
        <row r="93">
          <cell r="D93">
            <v>0</v>
          </cell>
          <cell r="E93">
            <v>59.219085298241026</v>
          </cell>
          <cell r="F93">
            <v>24.421868403800406</v>
          </cell>
          <cell r="G93">
            <v>6.0986609287014737</v>
          </cell>
          <cell r="H93">
            <v>14.146582554049838</v>
          </cell>
          <cell r="I93">
            <v>10.645944482393601</v>
          </cell>
          <cell r="J93">
            <v>1.5850372764098788</v>
          </cell>
          <cell r="K93">
            <v>6.1027138458119419</v>
          </cell>
          <cell r="L93">
            <v>7.6377548146672805</v>
          </cell>
          <cell r="M93">
            <v>27.908177092095102</v>
          </cell>
          <cell r="N93">
            <v>5.7727852344091719</v>
          </cell>
          <cell r="O93">
            <v>181.04337580774569</v>
          </cell>
          <cell r="P93">
            <v>64.675864167101437</v>
          </cell>
          <cell r="Q93">
            <v>9.6085943636789626</v>
          </cell>
          <cell r="R93">
            <v>4.7180960141824464</v>
          </cell>
          <cell r="S93">
            <v>231.73863045850246</v>
          </cell>
          <cell r="T93">
            <v>1223.1394486652898</v>
          </cell>
          <cell r="U93">
            <v>56.006878453070982</v>
          </cell>
          <cell r="V93">
            <v>1447.4611169280531</v>
          </cell>
          <cell r="W93">
            <v>12.172992825157701</v>
          </cell>
          <cell r="X93">
            <v>3.3071777381594655E-2</v>
          </cell>
          <cell r="Y93">
            <v>60.401270103523082</v>
          </cell>
          <cell r="Z93">
            <v>60.257832965152218</v>
          </cell>
          <cell r="AA93">
            <v>3.5515117643574801</v>
          </cell>
        </row>
        <row r="94">
          <cell r="D94">
            <v>6.9487319402848895</v>
          </cell>
          <cell r="E94">
            <v>150.78438200694518</v>
          </cell>
          <cell r="F94">
            <v>47.724947961713497</v>
          </cell>
          <cell r="G94">
            <v>13.097613813836086</v>
          </cell>
          <cell r="H94">
            <v>39.859254110855979</v>
          </cell>
          <cell r="I94">
            <v>20.781674712514029</v>
          </cell>
          <cell r="J94">
            <v>11.05600124059452</v>
          </cell>
          <cell r="K94">
            <v>23.820381568047338</v>
          </cell>
          <cell r="L94">
            <v>26.624653969464784</v>
          </cell>
          <cell r="M94">
            <v>29.436856524230642</v>
          </cell>
          <cell r="N94">
            <v>12.091546183658576</v>
          </cell>
          <cell r="O94">
            <v>473.29254901763966</v>
          </cell>
          <cell r="P94">
            <v>148.99889878885793</v>
          </cell>
          <cell r="Q94">
            <v>11.027521009937113</v>
          </cell>
          <cell r="R94">
            <v>15.492038675418234</v>
          </cell>
          <cell r="S94">
            <v>226.64401973755093</v>
          </cell>
          <cell r="T94">
            <v>92.377672118965407</v>
          </cell>
          <cell r="U94">
            <v>2096.3875094738814</v>
          </cell>
          <cell r="V94">
            <v>4199.5860427200787</v>
          </cell>
          <cell r="W94">
            <v>251.37350610816364</v>
          </cell>
          <cell r="X94">
            <v>8.6480522302314095E-2</v>
          </cell>
          <cell r="Y94">
            <v>78.33158036073381</v>
          </cell>
          <cell r="Z94">
            <v>52.163184645207508</v>
          </cell>
          <cell r="AA94">
            <v>5.7733633015563361</v>
          </cell>
        </row>
        <row r="95">
          <cell r="D95">
            <v>5641.4650962989153</v>
          </cell>
          <cell r="E95">
            <v>21843.190840788109</v>
          </cell>
          <cell r="F95">
            <v>13425.654163972993</v>
          </cell>
          <cell r="G95">
            <v>1449.1851313938066</v>
          </cell>
          <cell r="H95">
            <v>3769.1305705983727</v>
          </cell>
          <cell r="I95">
            <v>3688.7250823350282</v>
          </cell>
          <cell r="J95">
            <v>992.15519423488377</v>
          </cell>
          <cell r="K95">
            <v>2825.9464145522506</v>
          </cell>
          <cell r="L95">
            <v>4009.2277232273918</v>
          </cell>
          <cell r="M95">
            <v>4385.90929587765</v>
          </cell>
          <cell r="N95">
            <v>2003.1920211813872</v>
          </cell>
          <cell r="O95">
            <v>85172.645359232862</v>
          </cell>
          <cell r="P95">
            <v>37807.629450538705</v>
          </cell>
          <cell r="Q95">
            <v>3196.890991351976</v>
          </cell>
          <cell r="R95">
            <v>3333.708668878367</v>
          </cell>
          <cell r="S95">
            <v>15087.562209443991</v>
          </cell>
          <cell r="T95">
            <v>4894.3574035878055</v>
          </cell>
          <cell r="U95">
            <v>4587.3511417115542</v>
          </cell>
          <cell r="V95">
            <v>529169.25273819896</v>
          </cell>
          <cell r="W95">
            <v>43891.384218476705</v>
          </cell>
          <cell r="X95">
            <v>38.557203038081489</v>
          </cell>
          <cell r="Y95">
            <v>4194.1107000621569</v>
          </cell>
          <cell r="Z95">
            <v>6716.1796201656707</v>
          </cell>
          <cell r="AA95">
            <v>1455.8927511577212</v>
          </cell>
        </row>
        <row r="96">
          <cell r="D96">
            <v>13.010732605166131</v>
          </cell>
          <cell r="E96">
            <v>67.119586504246925</v>
          </cell>
          <cell r="F96">
            <v>20.078461855506227</v>
          </cell>
          <cell r="G96">
            <v>23.968033908851641</v>
          </cell>
          <cell r="H96">
            <v>5.2374914012013365</v>
          </cell>
          <cell r="I96">
            <v>8.1207120044249042</v>
          </cell>
          <cell r="J96">
            <v>18.689538865356237</v>
          </cell>
          <cell r="K96">
            <v>13.101936201317486</v>
          </cell>
          <cell r="L96">
            <v>15.555300847574859</v>
          </cell>
          <cell r="M96">
            <v>13.714337881555405</v>
          </cell>
          <cell r="N96">
            <v>13.816462165867724</v>
          </cell>
          <cell r="O96">
            <v>574.93517958353118</v>
          </cell>
          <cell r="P96">
            <v>82.280486691931856</v>
          </cell>
          <cell r="Q96">
            <v>5.6708744767768602</v>
          </cell>
          <cell r="R96">
            <v>23.536652138215086</v>
          </cell>
          <cell r="S96">
            <v>82.586128424250347</v>
          </cell>
          <cell r="T96">
            <v>39.042140818191427</v>
          </cell>
          <cell r="U96">
            <v>9.5887153956299436</v>
          </cell>
          <cell r="V96">
            <v>1700.935452952896</v>
          </cell>
          <cell r="W96">
            <v>0</v>
          </cell>
          <cell r="X96">
            <v>0.10502894029858902</v>
          </cell>
          <cell r="Y96">
            <v>41.852784001974314</v>
          </cell>
          <cell r="Z96">
            <v>3.1613303676518121</v>
          </cell>
          <cell r="AA96">
            <v>10.930296078981053</v>
          </cell>
        </row>
        <row r="97">
          <cell r="D97">
            <v>0</v>
          </cell>
          <cell r="E97">
            <v>2.2942829589057374</v>
          </cell>
          <cell r="F97">
            <v>0.2364290904487461</v>
          </cell>
          <cell r="G97">
            <v>0.10155973983704156</v>
          </cell>
          <cell r="H97">
            <v>2.0414987347111402</v>
          </cell>
          <cell r="I97">
            <v>8.465608547638622</v>
          </cell>
          <cell r="J97">
            <v>10.977066302903733</v>
          </cell>
          <cell r="K97">
            <v>4.0858449740297189</v>
          </cell>
          <cell r="L97">
            <v>0</v>
          </cell>
          <cell r="M97">
            <v>392.07662716907038</v>
          </cell>
          <cell r="N97">
            <v>1.1954990929736053</v>
          </cell>
          <cell r="O97">
            <v>502.70980788126474</v>
          </cell>
          <cell r="P97">
            <v>1.2135339321126777</v>
          </cell>
          <cell r="Q97">
            <v>0</v>
          </cell>
          <cell r="R97">
            <v>0.62554758306156144</v>
          </cell>
          <cell r="S97">
            <v>0</v>
          </cell>
          <cell r="T97">
            <v>2.4632668047642079E-3</v>
          </cell>
          <cell r="U97">
            <v>2.2452941624870508E-3</v>
          </cell>
          <cell r="V97">
            <v>52.038613877372043</v>
          </cell>
          <cell r="W97">
            <v>108.20162635627418</v>
          </cell>
          <cell r="X97">
            <v>5.3994192788485256</v>
          </cell>
          <cell r="Y97">
            <v>0</v>
          </cell>
          <cell r="Z97">
            <v>731.01090817371175</v>
          </cell>
          <cell r="AA97">
            <v>57.867094585807536</v>
          </cell>
        </row>
        <row r="98">
          <cell r="D98">
            <v>3738.5988149919426</v>
          </cell>
          <cell r="E98">
            <v>1397.472673387</v>
          </cell>
          <cell r="F98">
            <v>480.03459249052372</v>
          </cell>
          <cell r="G98">
            <v>81.835872189068326</v>
          </cell>
          <cell r="H98">
            <v>474.81509613621773</v>
          </cell>
          <cell r="I98">
            <v>204.69899713506064</v>
          </cell>
          <cell r="J98">
            <v>131.36872878738831</v>
          </cell>
          <cell r="K98">
            <v>6843.5428872090688</v>
          </cell>
          <cell r="L98">
            <v>158.05876449618955</v>
          </cell>
          <cell r="M98">
            <v>471.47892553712802</v>
          </cell>
          <cell r="N98">
            <v>6.8948845608245861</v>
          </cell>
          <cell r="O98">
            <v>3161.6020033595037</v>
          </cell>
          <cell r="P98">
            <v>3883.7679116708746</v>
          </cell>
          <cell r="Q98">
            <v>129.80064172252301</v>
          </cell>
          <cell r="R98">
            <v>1458.0530750098258</v>
          </cell>
          <cell r="S98">
            <v>6303.9394837079317</v>
          </cell>
          <cell r="T98">
            <v>949.86292362798997</v>
          </cell>
          <cell r="U98">
            <v>2257.3078057090893</v>
          </cell>
          <cell r="V98">
            <v>19849.192002163669</v>
          </cell>
          <cell r="W98">
            <v>1689.3921586594065</v>
          </cell>
          <cell r="X98">
            <v>0.52772997796984999</v>
          </cell>
          <cell r="Y98">
            <v>32120.316149624978</v>
          </cell>
          <cell r="Z98">
            <v>349.07067501944334</v>
          </cell>
          <cell r="AA98">
            <v>7513.2181326274103</v>
          </cell>
        </row>
        <row r="99">
          <cell r="D99">
            <v>742.45362101197622</v>
          </cell>
          <cell r="E99">
            <v>1464.3923425733631</v>
          </cell>
          <cell r="F99">
            <v>386.91368307811314</v>
          </cell>
          <cell r="G99">
            <v>164.23414525551209</v>
          </cell>
          <cell r="H99">
            <v>269.88321819908424</v>
          </cell>
          <cell r="I99">
            <v>642.66630791269006</v>
          </cell>
          <cell r="J99">
            <v>350.52207386441751</v>
          </cell>
          <cell r="K99">
            <v>426.25318047577554</v>
          </cell>
          <cell r="L99">
            <v>379.96075298168279</v>
          </cell>
          <cell r="M99">
            <v>497.36245346976807</v>
          </cell>
          <cell r="N99">
            <v>246.3799711926894</v>
          </cell>
          <cell r="O99">
            <v>2848.430004559546</v>
          </cell>
          <cell r="P99">
            <v>585.23100561872309</v>
          </cell>
          <cell r="Q99">
            <v>409.70460750610738</v>
          </cell>
          <cell r="R99">
            <v>151.0825506625817</v>
          </cell>
          <cell r="S99">
            <v>73.462694991337287</v>
          </cell>
          <cell r="T99">
            <v>9.0660195599759792</v>
          </cell>
          <cell r="U99">
            <v>12.183054387697863</v>
          </cell>
          <cell r="V99">
            <v>8198.3261380708209</v>
          </cell>
          <cell r="W99">
            <v>3022.0495077560295</v>
          </cell>
          <cell r="X99">
            <v>3.097785100229046</v>
          </cell>
          <cell r="Y99">
            <v>205.00784412931984</v>
          </cell>
          <cell r="Z99">
            <v>11345.167197934938</v>
          </cell>
          <cell r="AA99">
            <v>113.29907457744136</v>
          </cell>
        </row>
        <row r="100">
          <cell r="D100">
            <v>164.40998131567812</v>
          </cell>
          <cell r="E100">
            <v>1105.3480946269317</v>
          </cell>
          <cell r="F100">
            <v>197.93406634256573</v>
          </cell>
          <cell r="G100">
            <v>174.94926959846126</v>
          </cell>
          <cell r="H100">
            <v>272.89897711477505</v>
          </cell>
          <cell r="I100">
            <v>444.06461377869005</v>
          </cell>
          <cell r="J100">
            <v>581.76096362901637</v>
          </cell>
          <cell r="K100">
            <v>808.91194646877432</v>
          </cell>
          <cell r="L100">
            <v>74.190198811907962</v>
          </cell>
          <cell r="M100">
            <v>397.88116851834269</v>
          </cell>
          <cell r="N100">
            <v>96.41414545749376</v>
          </cell>
          <cell r="O100">
            <v>1492.8710920015048</v>
          </cell>
          <cell r="P100">
            <v>51.50801756016341</v>
          </cell>
          <cell r="Q100">
            <v>49.226399857336489</v>
          </cell>
          <cell r="R100">
            <v>65.852417398951673</v>
          </cell>
          <cell r="S100">
            <v>56.076649769948339</v>
          </cell>
          <cell r="T100">
            <v>2.7996102375461347</v>
          </cell>
          <cell r="U100">
            <v>1.8468400894020529</v>
          </cell>
          <cell r="V100">
            <v>3619.6593637413575</v>
          </cell>
          <cell r="W100">
            <v>1730.2424274695654</v>
          </cell>
          <cell r="X100">
            <v>0.21500881013396228</v>
          </cell>
          <cell r="Y100">
            <v>7296.8830530380947</v>
          </cell>
          <cell r="Z100">
            <v>421.3762505191811</v>
          </cell>
          <cell r="AA100">
            <v>8586.0744309540805</v>
          </cell>
        </row>
        <row r="102">
          <cell r="D102">
            <v>6173.563024744145</v>
          </cell>
          <cell r="E102">
            <v>12111.32500378312</v>
          </cell>
          <cell r="F102">
            <v>6906.2825222886113</v>
          </cell>
          <cell r="G102">
            <v>1006.4174035127305</v>
          </cell>
          <cell r="H102">
            <v>2135.4724838208917</v>
          </cell>
          <cell r="I102">
            <v>2192.0031050798252</v>
          </cell>
          <cell r="J102">
            <v>610.52180274509112</v>
          </cell>
          <cell r="K102">
            <v>1146.1092205114303</v>
          </cell>
          <cell r="L102">
            <v>3588.7417262997578</v>
          </cell>
          <cell r="M102">
            <v>1553.1548985429372</v>
          </cell>
          <cell r="N102">
            <v>651.4752453556215</v>
          </cell>
          <cell r="O102">
            <v>58746.445797710745</v>
          </cell>
          <cell r="P102">
            <v>32807.133335942141</v>
          </cell>
          <cell r="Q102">
            <v>3343.6075477684535</v>
          </cell>
          <cell r="R102">
            <v>5336.6699903733479</v>
          </cell>
          <cell r="S102">
            <v>9952.0259940302258</v>
          </cell>
          <cell r="T102">
            <v>1362.8399778500395</v>
          </cell>
          <cell r="U102">
            <v>3344.1808937976484</v>
          </cell>
          <cell r="V102">
            <v>322140.46918047493</v>
          </cell>
          <cell r="W102">
            <v>173710.91278666214</v>
          </cell>
          <cell r="X102">
            <v>22.583538047918157</v>
          </cell>
          <cell r="Y102">
            <v>464.77038149143601</v>
          </cell>
          <cell r="Z102">
            <v>4235.2764648631255</v>
          </cell>
          <cell r="AA102">
            <v>1324.8294628719666</v>
          </cell>
        </row>
        <row r="103">
          <cell r="D103">
            <v>9118.6687640593973</v>
          </cell>
          <cell r="E103">
            <v>863.14576623962557</v>
          </cell>
          <cell r="F103">
            <v>602.5699950914584</v>
          </cell>
          <cell r="G103">
            <v>499.94259722826956</v>
          </cell>
          <cell r="H103">
            <v>502.45517494981033</v>
          </cell>
          <cell r="I103">
            <v>562.94819140710456</v>
          </cell>
          <cell r="J103">
            <v>549.24955584837494</v>
          </cell>
          <cell r="K103">
            <v>563.28473680394177</v>
          </cell>
          <cell r="L103">
            <v>546.18408574989951</v>
          </cell>
          <cell r="M103">
            <v>503.03400775644889</v>
          </cell>
          <cell r="N103">
            <v>510.85219915088896</v>
          </cell>
          <cell r="O103">
            <v>554.28533865574798</v>
          </cell>
          <cell r="P103">
            <v>7059.2329851788445</v>
          </cell>
          <cell r="Q103">
            <v>0</v>
          </cell>
          <cell r="R103">
            <v>0.69266716839654496</v>
          </cell>
          <cell r="S103">
            <v>0</v>
          </cell>
          <cell r="T103">
            <v>2.7275687555383234E-3</v>
          </cell>
          <cell r="U103">
            <v>2.4862082307720193E-3</v>
          </cell>
          <cell r="V103">
            <v>77274.959589457678</v>
          </cell>
          <cell r="W103">
            <v>3933.8183050195121</v>
          </cell>
          <cell r="X103">
            <v>0.10132072051338423</v>
          </cell>
          <cell r="Y103">
            <v>25.682817569271645</v>
          </cell>
          <cell r="Z103">
            <v>2.5958202249623144E-3</v>
          </cell>
          <cell r="AA103">
            <v>170.2882299230989</v>
          </cell>
        </row>
        <row r="104">
          <cell r="D104">
            <v>4684.9029345307772</v>
          </cell>
          <cell r="E104">
            <v>7594.3213693675498</v>
          </cell>
          <cell r="F104">
            <v>4431.6432218512045</v>
          </cell>
          <cell r="G104">
            <v>754.83343242725414</v>
          </cell>
          <cell r="H104">
            <v>1535.3148081658935</v>
          </cell>
          <cell r="I104">
            <v>1539.0410630187509</v>
          </cell>
          <cell r="J104">
            <v>614.3897485397747</v>
          </cell>
          <cell r="K104">
            <v>962.00138232876361</v>
          </cell>
          <cell r="L104">
            <v>2345.5601998665556</v>
          </cell>
          <cell r="M104">
            <v>1144.546358213624</v>
          </cell>
          <cell r="N104">
            <v>570.26345115293202</v>
          </cell>
          <cell r="O104">
            <v>38076.273872430756</v>
          </cell>
          <cell r="P104">
            <v>26953.835526775147</v>
          </cell>
          <cell r="Q104">
            <v>2151.1222203176631</v>
          </cell>
          <cell r="R104">
            <v>3510.9698754921164</v>
          </cell>
          <cell r="S104">
            <v>5709.0681597568428</v>
          </cell>
          <cell r="T104">
            <v>678.07513051915146</v>
          </cell>
          <cell r="U104">
            <v>2144.6696767495068</v>
          </cell>
          <cell r="V104">
            <v>214391.02281517076</v>
          </cell>
          <cell r="W104">
            <v>79561.190408862371</v>
          </cell>
          <cell r="X104">
            <v>14.046149064370463</v>
          </cell>
          <cell r="Y104">
            <v>379.26789165331155</v>
          </cell>
          <cell r="Z104">
            <v>3274.5619777178495</v>
          </cell>
          <cell r="AA104">
            <v>1022.6714105107244</v>
          </cell>
        </row>
        <row r="105">
          <cell r="D105">
            <v>-7136.2779657469673</v>
          </cell>
          <cell r="E105">
            <v>-915.01920129635585</v>
          </cell>
          <cell r="F105">
            <v>-127.25286574515722</v>
          </cell>
          <cell r="G105">
            <v>-16.544631097698765</v>
          </cell>
          <cell r="H105">
            <v>-27.621208580567544</v>
          </cell>
          <cell r="I105">
            <v>-24.353618337003144</v>
          </cell>
          <cell r="J105">
            <v>-15.517496332294559</v>
          </cell>
          <cell r="K105">
            <v>-28.576229489821301</v>
          </cell>
          <cell r="L105">
            <v>-42.852824099446565</v>
          </cell>
          <cell r="M105">
            <v>-26.638144691314643</v>
          </cell>
          <cell r="N105">
            <v>-12.444909702420087</v>
          </cell>
          <cell r="O105">
            <v>-1622.8416748666364</v>
          </cell>
          <cell r="P105">
            <v>-453.59901618108267</v>
          </cell>
          <cell r="Q105">
            <v>-237.22976318734408</v>
          </cell>
          <cell r="R105">
            <v>-698.60152196924651</v>
          </cell>
          <cell r="S105">
            <v>-123.52633015324948</v>
          </cell>
          <cell r="T105">
            <v>-14.965661391648872</v>
          </cell>
          <cell r="U105">
            <v>-72.628828371154484</v>
          </cell>
          <cell r="V105">
            <v>-10011.177630981894</v>
          </cell>
          <cell r="W105">
            <v>-3441.1589866456693</v>
          </cell>
          <cell r="X105">
            <v>-0.29649012332059893</v>
          </cell>
          <cell r="Y105">
            <v>-57.249975779285315</v>
          </cell>
          <cell r="Z105">
            <v>-45.486313492067183</v>
          </cell>
          <cell r="AA105">
            <v>-157.20879956116966</v>
          </cell>
        </row>
        <row r="106">
          <cell r="D106">
            <v>1433.8659580367928</v>
          </cell>
          <cell r="E106">
            <v>2482.6004850297609</v>
          </cell>
          <cell r="F106">
            <v>1116.1313058951293</v>
          </cell>
          <cell r="G106">
            <v>187.695024827026</v>
          </cell>
          <cell r="H106">
            <v>476.33342025158339</v>
          </cell>
          <cell r="I106">
            <v>478.0832982185766</v>
          </cell>
          <cell r="J106">
            <v>152.79702310810174</v>
          </cell>
          <cell r="K106">
            <v>513.11389081417974</v>
          </cell>
          <cell r="L106">
            <v>590.75678933212896</v>
          </cell>
          <cell r="M106">
            <v>395.82660964235555</v>
          </cell>
          <cell r="N106">
            <v>175.16415282364721</v>
          </cell>
          <cell r="O106">
            <v>8356.7494382749101</v>
          </cell>
          <cell r="P106">
            <v>2911.3842613653155</v>
          </cell>
          <cell r="Q106">
            <v>462.22415945202783</v>
          </cell>
          <cell r="R106">
            <v>858.96465137249993</v>
          </cell>
          <cell r="S106">
            <v>1122.5538792640496</v>
          </cell>
          <cell r="T106">
            <v>164.12895701221746</v>
          </cell>
          <cell r="U106">
            <v>277.19439291890313</v>
          </cell>
          <cell r="V106">
            <v>47907.699431649729</v>
          </cell>
          <cell r="W106">
            <v>7807.0527314269339</v>
          </cell>
          <cell r="X106">
            <v>2.4013974108034919</v>
          </cell>
          <cell r="Y106">
            <v>465.06434994569963</v>
          </cell>
          <cell r="Z106">
            <v>2202.0551218209162</v>
          </cell>
          <cell r="AA106">
            <v>353.29880710716606</v>
          </cell>
        </row>
        <row r="109">
          <cell r="D109">
            <v>6861.8562184778057</v>
          </cell>
          <cell r="E109">
            <v>4437.8846211163773</v>
          </cell>
          <cell r="F109">
            <v>3380.4325771005351</v>
          </cell>
          <cell r="G109">
            <v>306.96289748995906</v>
          </cell>
          <cell r="H109">
            <v>887.6967101400752</v>
          </cell>
          <cell r="I109">
            <v>779.07913182794834</v>
          </cell>
          <cell r="J109">
            <v>202.63660983631297</v>
          </cell>
          <cell r="K109">
            <v>815.63472346618209</v>
          </cell>
          <cell r="L109">
            <v>815.41390449999994</v>
          </cell>
          <cell r="M109">
            <v>880.3843894064496</v>
          </cell>
          <cell r="N109">
            <v>405.84451787973126</v>
          </cell>
          <cell r="O109">
            <v>12340.401293368819</v>
          </cell>
          <cell r="P109">
            <v>3905.7001208573961</v>
          </cell>
          <cell r="Q109">
            <v>492.41214031813041</v>
          </cell>
          <cell r="R109">
            <v>1432.4752645374365</v>
          </cell>
          <cell r="S109">
            <v>4004.3929290000001</v>
          </cell>
          <cell r="T109">
            <v>911.10751465769351</v>
          </cell>
          <cell r="U109">
            <v>1654.5966859018467</v>
          </cell>
          <cell r="V109">
            <v>124415.2944627</v>
          </cell>
          <cell r="W109">
            <v>45133.755323720339</v>
          </cell>
          <cell r="X109">
            <v>3.6148093410431339</v>
          </cell>
          <cell r="Y109">
            <v>430.85508099855298</v>
          </cell>
          <cell r="Z109">
            <v>1942.2348213692785</v>
          </cell>
          <cell r="AA109">
            <v>991.06824595007686</v>
          </cell>
        </row>
        <row r="112">
          <cell r="D112">
            <v>738.20563414082119</v>
          </cell>
          <cell r="E112">
            <v>548.59940203693293</v>
          </cell>
          <cell r="F112">
            <v>226.74843699688509</v>
          </cell>
          <cell r="G112">
            <v>42.306613975436719</v>
          </cell>
          <cell r="H112">
            <v>81.210759728770526</v>
          </cell>
          <cell r="I112">
            <v>82.753409472555489</v>
          </cell>
          <cell r="J112">
            <v>24.446341845362436</v>
          </cell>
          <cell r="K112">
            <v>31.740118434446408</v>
          </cell>
          <cell r="L112">
            <v>150.77842348999999</v>
          </cell>
          <cell r="M112">
            <v>51.278290601001778</v>
          </cell>
          <cell r="N112">
            <v>27.57947018720094</v>
          </cell>
          <cell r="O112">
            <v>1872.0372123541788</v>
          </cell>
          <cell r="P112">
            <v>1662.9295492337753</v>
          </cell>
          <cell r="Q112">
            <v>96.051649458729997</v>
          </cell>
          <cell r="R112">
            <v>187.82315690614433</v>
          </cell>
          <cell r="S112">
            <v>384.18701069999997</v>
          </cell>
          <cell r="T112">
            <v>43.095738012491545</v>
          </cell>
          <cell r="U112">
            <v>69.700555790118344</v>
          </cell>
          <cell r="V112">
            <v>12160.511179234567</v>
          </cell>
          <cell r="W112">
            <v>5520.2314183933968</v>
          </cell>
          <cell r="X112">
            <v>0.81888719828434442</v>
          </cell>
          <cell r="Y112">
            <v>17.386834374181714</v>
          </cell>
          <cell r="Z112">
            <v>91.512567190676336</v>
          </cell>
          <cell r="AA112">
            <v>40.461266522342456</v>
          </cell>
        </row>
      </sheetData>
      <sheetData sheetId="4">
        <row r="6">
          <cell r="CK6">
            <v>33125.057939999999</v>
          </cell>
        </row>
        <row r="7">
          <cell r="CK7">
            <v>189114.35010000001</v>
          </cell>
        </row>
        <row r="8">
          <cell r="CK8">
            <v>72266.193920000005</v>
          </cell>
        </row>
        <row r="9">
          <cell r="CK9">
            <v>2307.0312600000002</v>
          </cell>
        </row>
        <row r="10">
          <cell r="CK10">
            <v>2243.571778</v>
          </cell>
        </row>
        <row r="11">
          <cell r="CK11">
            <v>4908.0372649999999</v>
          </cell>
        </row>
        <row r="12">
          <cell r="CK12">
            <v>121.4108392</v>
          </cell>
        </row>
        <row r="13">
          <cell r="CK13">
            <v>25.207345570000001</v>
          </cell>
        </row>
        <row r="14">
          <cell r="CK14">
            <v>6286.4860429999999</v>
          </cell>
        </row>
        <row r="15">
          <cell r="CK15">
            <v>0</v>
          </cell>
        </row>
        <row r="16">
          <cell r="CK16">
            <v>204.11051710000001</v>
          </cell>
        </row>
        <row r="17">
          <cell r="CK17">
            <v>232886.72959999999</v>
          </cell>
        </row>
        <row r="18">
          <cell r="CK18">
            <v>124977.97870000001</v>
          </cell>
        </row>
        <row r="19">
          <cell r="CK19">
            <v>5758.1973099999996</v>
          </cell>
        </row>
        <row r="20">
          <cell r="CK20">
            <v>10913.158869999999</v>
          </cell>
        </row>
        <row r="21">
          <cell r="CK21">
            <v>813.86733849999996</v>
          </cell>
        </row>
        <row r="22">
          <cell r="CK22">
            <v>485.2417987</v>
          </cell>
        </row>
        <row r="23">
          <cell r="CK23">
            <v>11985.86117</v>
          </cell>
        </row>
        <row r="24">
          <cell r="CK24">
            <v>650587.29399999999</v>
          </cell>
        </row>
        <row r="25">
          <cell r="CK25">
            <v>14001.938560000001</v>
          </cell>
        </row>
        <row r="26">
          <cell r="CK26">
            <v>31.795521359999999</v>
          </cell>
        </row>
        <row r="27">
          <cell r="CK27">
            <v>29047.63507</v>
          </cell>
        </row>
        <row r="28">
          <cell r="CK28">
            <v>18235.271489999999</v>
          </cell>
        </row>
        <row r="29">
          <cell r="CK29">
            <v>6125.6124159999999</v>
          </cell>
        </row>
      </sheetData>
      <sheetData sheetId="5">
        <row r="6">
          <cell r="AO6">
            <v>17550.43218838095</v>
          </cell>
          <cell r="AV6">
            <v>2928.8465054389649</v>
          </cell>
          <cell r="AW6">
            <v>0</v>
          </cell>
          <cell r="AX6">
            <v>172.87604767332027</v>
          </cell>
          <cell r="AY6">
            <v>-4784.4246055696613</v>
          </cell>
          <cell r="CK6">
            <v>48996.271190799613</v>
          </cell>
          <cell r="CL6">
            <v>0</v>
          </cell>
          <cell r="CM6">
            <v>2580.2731104629925</v>
          </cell>
          <cell r="CN6">
            <v>20689.011427522259</v>
          </cell>
          <cell r="CO6">
            <v>1.4786956179999999</v>
          </cell>
        </row>
        <row r="7">
          <cell r="AO7">
            <v>56142.169614925697</v>
          </cell>
          <cell r="AV7">
            <v>21197.335888598951</v>
          </cell>
          <cell r="AW7">
            <v>0</v>
          </cell>
          <cell r="AX7">
            <v>25233.154466389682</v>
          </cell>
          <cell r="AY7">
            <v>-1159.5210105742115</v>
          </cell>
          <cell r="CK7">
            <v>274586.28171127418</v>
          </cell>
          <cell r="CL7">
            <v>0</v>
          </cell>
          <cell r="CM7">
            <v>0</v>
          </cell>
          <cell r="CN7">
            <v>60749.672173489016</v>
          </cell>
          <cell r="CO7">
            <v>1.4488169630000001</v>
          </cell>
        </row>
        <row r="8">
          <cell r="AO8">
            <v>114953.80491877513</v>
          </cell>
          <cell r="AV8">
            <v>21019.345940118073</v>
          </cell>
          <cell r="AW8">
            <v>0</v>
          </cell>
          <cell r="AX8">
            <v>791.95529928288443</v>
          </cell>
          <cell r="AY8">
            <v>0</v>
          </cell>
          <cell r="CK8">
            <v>110260.68606910291</v>
          </cell>
          <cell r="CL8">
            <v>174.80618231132857</v>
          </cell>
          <cell r="CM8">
            <v>51688.592241826162</v>
          </cell>
          <cell r="CN8">
            <v>103065.40328794849</v>
          </cell>
          <cell r="CO8">
            <v>1.520577549</v>
          </cell>
        </row>
        <row r="9">
          <cell r="AO9">
            <v>4243.7233772615737</v>
          </cell>
          <cell r="AV9">
            <v>613.41735377082034</v>
          </cell>
          <cell r="AW9">
            <v>0</v>
          </cell>
          <cell r="AX9">
            <v>9.9424755972087056</v>
          </cell>
          <cell r="AY9">
            <v>0</v>
          </cell>
          <cell r="CK9">
            <v>3535.301478574811</v>
          </cell>
          <cell r="CL9">
            <v>0</v>
          </cell>
          <cell r="CM9">
            <v>0</v>
          </cell>
          <cell r="CN9">
            <v>4932.8383505211996</v>
          </cell>
          <cell r="CO9">
            <v>1</v>
          </cell>
        </row>
        <row r="10">
          <cell r="AO10">
            <v>7220.7197436066981</v>
          </cell>
          <cell r="AV10">
            <v>471.06139347680272</v>
          </cell>
          <cell r="AW10">
            <v>0</v>
          </cell>
          <cell r="AX10">
            <v>21.613590761621399</v>
          </cell>
          <cell r="AY10">
            <v>0</v>
          </cell>
          <cell r="CK10">
            <v>3411.6717169696826</v>
          </cell>
          <cell r="CL10">
            <v>0</v>
          </cell>
          <cell r="CM10">
            <v>13.138125289365622</v>
          </cell>
          <cell r="CN10">
            <v>4219.602728442087</v>
          </cell>
          <cell r="CO10">
            <v>1.5337198089999999</v>
          </cell>
        </row>
        <row r="11">
          <cell r="AO11">
            <v>14258.475687106786</v>
          </cell>
          <cell r="AV11">
            <v>1554.2431993284749</v>
          </cell>
          <cell r="AW11">
            <v>0</v>
          </cell>
          <cell r="AX11">
            <v>26.028013495434411</v>
          </cell>
          <cell r="AY11">
            <v>0</v>
          </cell>
          <cell r="CK11">
            <v>7352.0975389696878</v>
          </cell>
          <cell r="CL11">
            <v>0</v>
          </cell>
          <cell r="CM11">
            <v>0</v>
          </cell>
          <cell r="CN11">
            <v>10974.603409571124</v>
          </cell>
          <cell r="CO11">
            <v>1.492973374</v>
          </cell>
        </row>
        <row r="12">
          <cell r="AO12">
            <v>8819.083709385397</v>
          </cell>
          <cell r="AV12">
            <v>22.877757104865559</v>
          </cell>
          <cell r="AW12">
            <v>0</v>
          </cell>
          <cell r="AX12">
            <v>76.336561401315592</v>
          </cell>
          <cell r="AY12">
            <v>0</v>
          </cell>
          <cell r="CK12">
            <v>183.55540230386805</v>
          </cell>
          <cell r="CL12">
            <v>0</v>
          </cell>
          <cell r="CM12">
            <v>0</v>
          </cell>
          <cell r="CN12">
            <v>5964.1331363300924</v>
          </cell>
          <cell r="CO12">
            <v>1</v>
          </cell>
        </row>
        <row r="13">
          <cell r="AO13">
            <v>39057.631493140623</v>
          </cell>
          <cell r="AV13">
            <v>123.15506074744941</v>
          </cell>
          <cell r="AW13">
            <v>0</v>
          </cell>
          <cell r="AX13">
            <v>101.16895450449772</v>
          </cell>
          <cell r="AY13">
            <v>0</v>
          </cell>
          <cell r="CK13">
            <v>37.510337121105152</v>
          </cell>
          <cell r="CL13">
            <v>0</v>
          </cell>
          <cell r="CM13">
            <v>0</v>
          </cell>
          <cell r="CN13">
            <v>39287.796369250718</v>
          </cell>
          <cell r="CO13">
            <v>1</v>
          </cell>
        </row>
        <row r="14">
          <cell r="AO14">
            <v>20259.483924670174</v>
          </cell>
          <cell r="AV14">
            <v>1452.0999974417157</v>
          </cell>
          <cell r="AW14">
            <v>0</v>
          </cell>
          <cell r="AX14">
            <v>112.69635848186796</v>
          </cell>
          <cell r="AY14">
            <v>0</v>
          </cell>
          <cell r="CK14">
            <v>9382.6829077594593</v>
          </cell>
          <cell r="CL14">
            <v>0</v>
          </cell>
          <cell r="CM14">
            <v>0</v>
          </cell>
          <cell r="CN14">
            <v>14017.707216500417</v>
          </cell>
          <cell r="CO14">
            <v>1</v>
          </cell>
        </row>
        <row r="15">
          <cell r="AO15">
            <v>21438.244567141879</v>
          </cell>
          <cell r="AV15">
            <v>6.957311758715008</v>
          </cell>
          <cell r="AW15">
            <v>0</v>
          </cell>
          <cell r="AX15">
            <v>4.3621130324295585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26456.769169454124</v>
          </cell>
          <cell r="CO15">
            <v>1.5361195839999999</v>
          </cell>
        </row>
        <row r="16">
          <cell r="AO16">
            <v>17863.557158942669</v>
          </cell>
          <cell r="AV16">
            <v>1.2098782234849367E-5</v>
          </cell>
          <cell r="AW16">
            <v>0</v>
          </cell>
          <cell r="AX16">
            <v>17.052852759850548</v>
          </cell>
          <cell r="AY16">
            <v>0</v>
          </cell>
          <cell r="CK16">
            <v>307.05057065658747</v>
          </cell>
          <cell r="CL16">
            <v>0</v>
          </cell>
          <cell r="CM16">
            <v>0</v>
          </cell>
          <cell r="CN16">
            <v>15182.440681579881</v>
          </cell>
          <cell r="CO16">
            <v>1.525055249</v>
          </cell>
        </row>
        <row r="17">
          <cell r="AO17">
            <v>421905.91188621212</v>
          </cell>
          <cell r="AV17">
            <v>58220.720805563215</v>
          </cell>
          <cell r="AW17">
            <v>0</v>
          </cell>
          <cell r="AX17">
            <v>4256.9280673374715</v>
          </cell>
          <cell r="AY17">
            <v>-74.094820697591331</v>
          </cell>
          <cell r="CK17">
            <v>336937.54572308279</v>
          </cell>
          <cell r="CL17">
            <v>67678.162886417849</v>
          </cell>
          <cell r="CM17">
            <v>147640.19371907675</v>
          </cell>
          <cell r="CN17">
            <v>384880.91795267008</v>
          </cell>
          <cell r="CO17">
            <v>1.434086983</v>
          </cell>
        </row>
        <row r="18">
          <cell r="AO18">
            <v>0</v>
          </cell>
          <cell r="AV18">
            <v>43540.84509112961</v>
          </cell>
          <cell r="AW18">
            <v>0</v>
          </cell>
          <cell r="AX18">
            <v>1599.8067752560416</v>
          </cell>
          <cell r="AY18">
            <v>-134.80860554817031</v>
          </cell>
          <cell r="CK18">
            <v>187450.34772852462</v>
          </cell>
          <cell r="CL18">
            <v>0</v>
          </cell>
          <cell r="CM18">
            <v>205532.98156233801</v>
          </cell>
          <cell r="CN18">
            <v>0</v>
          </cell>
          <cell r="CO18">
            <v>1</v>
          </cell>
        </row>
        <row r="19">
          <cell r="AO19">
            <v>2843.2449719866618</v>
          </cell>
          <cell r="AV19">
            <v>618.03975018886263</v>
          </cell>
          <cell r="AW19">
            <v>0</v>
          </cell>
          <cell r="AX19">
            <v>0</v>
          </cell>
          <cell r="AY19">
            <v>-3262.7061518566638</v>
          </cell>
          <cell r="CK19">
            <v>8703.7765122679411</v>
          </cell>
          <cell r="CL19">
            <v>447.31250767649647</v>
          </cell>
          <cell r="CM19">
            <v>0</v>
          </cell>
          <cell r="CN19">
            <v>2369.8053224589671</v>
          </cell>
          <cell r="CO19">
            <v>1.509196161</v>
          </cell>
        </row>
        <row r="20">
          <cell r="AO20">
            <v>0</v>
          </cell>
          <cell r="AV20">
            <v>1118.3627379787356</v>
          </cell>
          <cell r="AW20">
            <v>0</v>
          </cell>
          <cell r="AX20">
            <v>100.47308768266691</v>
          </cell>
          <cell r="AY20">
            <v>-5772.1376655827635</v>
          </cell>
          <cell r="CK20">
            <v>14404.194350276541</v>
          </cell>
          <cell r="CL20">
            <v>2507.8681082781568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27368.983765868506</v>
          </cell>
          <cell r="AV21">
            <v>464.63182341034565</v>
          </cell>
          <cell r="AW21">
            <v>0</v>
          </cell>
          <cell r="AX21">
            <v>0</v>
          </cell>
          <cell r="AY21">
            <v>0</v>
          </cell>
          <cell r="CK21">
            <v>1316.1536383915382</v>
          </cell>
          <cell r="CL21">
            <v>7.5353267952083991</v>
          </cell>
          <cell r="CM21">
            <v>0</v>
          </cell>
          <cell r="CN21">
            <v>7183.3514236310539</v>
          </cell>
          <cell r="CO21">
            <v>1.597542832</v>
          </cell>
        </row>
        <row r="22">
          <cell r="AO22">
            <v>3323.4029998304254</v>
          </cell>
          <cell r="AV22">
            <v>26.062613864501923</v>
          </cell>
          <cell r="AW22">
            <v>0</v>
          </cell>
          <cell r="AX22">
            <v>0</v>
          </cell>
          <cell r="AY22">
            <v>-259.89909035770228</v>
          </cell>
          <cell r="CK22">
            <v>690.69253672088928</v>
          </cell>
          <cell r="CL22">
            <v>0</v>
          </cell>
          <cell r="CM22">
            <v>0</v>
          </cell>
          <cell r="CN22">
            <v>11143.647462468556</v>
          </cell>
          <cell r="CO22">
            <v>1.32359358</v>
          </cell>
        </row>
        <row r="23">
          <cell r="AO23">
            <v>12398.448908435936</v>
          </cell>
          <cell r="AV23">
            <v>374.38117439429976</v>
          </cell>
          <cell r="AW23">
            <v>0</v>
          </cell>
          <cell r="AX23">
            <v>673.20649096888155</v>
          </cell>
          <cell r="AY23">
            <v>-126.20349953006023</v>
          </cell>
          <cell r="CK23">
            <v>17040.701358550534</v>
          </cell>
          <cell r="CL23">
            <v>0</v>
          </cell>
          <cell r="CM23">
            <v>0</v>
          </cell>
          <cell r="CN23">
            <v>11782.49575775312</v>
          </cell>
          <cell r="CO23">
            <v>1.419306282</v>
          </cell>
        </row>
        <row r="24">
          <cell r="AO24">
            <v>234432.22379008229</v>
          </cell>
          <cell r="AV24">
            <v>72923.664264284875</v>
          </cell>
          <cell r="AW24">
            <v>0</v>
          </cell>
          <cell r="AX24">
            <v>52425.523632127741</v>
          </cell>
          <cell r="AY24">
            <v>-2658.6557443935749</v>
          </cell>
          <cell r="CK24">
            <v>921157.52007354656</v>
          </cell>
          <cell r="CL24">
            <v>172737.06334939119</v>
          </cell>
          <cell r="CM24">
            <v>124957.48471135423</v>
          </cell>
          <cell r="CN24">
            <v>245857.6430127302</v>
          </cell>
          <cell r="CO24">
            <v>1.417547047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19413.944763014515</v>
          </cell>
          <cell r="CL25">
            <v>594994.47543669655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800.1400760233663</v>
          </cell>
          <cell r="AV26">
            <v>23.075458468326865</v>
          </cell>
          <cell r="AW26">
            <v>203.49013232795099</v>
          </cell>
          <cell r="AX26">
            <v>0.31332007697666658</v>
          </cell>
          <cell r="AY26">
            <v>0</v>
          </cell>
          <cell r="CK26">
            <v>74.358637330946237</v>
          </cell>
          <cell r="CL26">
            <v>0</v>
          </cell>
          <cell r="CM26">
            <v>0</v>
          </cell>
          <cell r="CN26">
            <v>69.626262972000006</v>
          </cell>
          <cell r="CO26">
            <v>-83.089413462481133</v>
          </cell>
        </row>
        <row r="27">
          <cell r="AO27">
            <v>68923.328728751178</v>
          </cell>
          <cell r="AV27">
            <v>11987.924656791954</v>
          </cell>
          <cell r="AW27">
            <v>38083.343294364735</v>
          </cell>
          <cell r="AX27">
            <v>0</v>
          </cell>
          <cell r="AY27">
            <v>0</v>
          </cell>
          <cell r="CK27">
            <v>55782.417729015971</v>
          </cell>
          <cell r="CL27">
            <v>0</v>
          </cell>
          <cell r="CM27">
            <v>0</v>
          </cell>
          <cell r="CN27">
            <v>26894.851960662214</v>
          </cell>
          <cell r="CO27">
            <v>-560.20246343292172</v>
          </cell>
        </row>
        <row r="28">
          <cell r="AO28">
            <v>770.19525880271044</v>
          </cell>
          <cell r="AV28">
            <v>4593.1818894838334</v>
          </cell>
          <cell r="AW28">
            <v>1388.404914</v>
          </cell>
          <cell r="AX28">
            <v>2932.5575036641908</v>
          </cell>
          <cell r="AY28">
            <v>-2270.8953151037003</v>
          </cell>
          <cell r="CK28">
            <v>25267.206080736276</v>
          </cell>
          <cell r="CL28">
            <v>0</v>
          </cell>
          <cell r="CM28">
            <v>0</v>
          </cell>
          <cell r="CN28">
            <v>5406.1075129012115</v>
          </cell>
          <cell r="CO28">
            <v>0</v>
          </cell>
        </row>
        <row r="29">
          <cell r="AO29">
            <v>8185.4951575564537</v>
          </cell>
          <cell r="AV29">
            <v>2057.4585560762644</v>
          </cell>
          <cell r="AW29">
            <v>7093.2674284583027</v>
          </cell>
          <cell r="AX29">
            <v>25.408270103173802</v>
          </cell>
          <cell r="AY29">
            <v>0</v>
          </cell>
          <cell r="CK29">
            <v>11411.654464744945</v>
          </cell>
          <cell r="CL29">
            <v>12.501694040060048</v>
          </cell>
          <cell r="CM29">
            <v>0</v>
          </cell>
          <cell r="CN29">
            <v>708.76749383944048</v>
          </cell>
          <cell r="CO29">
            <v>-5.2762709829759959</v>
          </cell>
        </row>
        <row r="44">
          <cell r="D44">
            <v>132.58848079822766</v>
          </cell>
          <cell r="E44">
            <v>249.12514269069223</v>
          </cell>
          <cell r="F44">
            <v>472.14615354162049</v>
          </cell>
          <cell r="G44">
            <v>49.628250836949775</v>
          </cell>
          <cell r="H44">
            <v>119.98114072599148</v>
          </cell>
          <cell r="I44">
            <v>117.00145839917903</v>
          </cell>
          <cell r="J44">
            <v>127.51935319138613</v>
          </cell>
          <cell r="K44">
            <v>82.854650829116963</v>
          </cell>
          <cell r="L44">
            <v>133.97009635258368</v>
          </cell>
          <cell r="M44">
            <v>86.990429047025401</v>
          </cell>
          <cell r="N44">
            <v>33.442430426934976</v>
          </cell>
          <cell r="O44">
            <v>1881.2970013797226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2.7622797133313246</v>
          </cell>
          <cell r="Y44">
            <v>230.61686186767636</v>
          </cell>
          <cell r="Z44">
            <v>0</v>
          </cell>
          <cell r="AA44">
            <v>164.09279277560418</v>
          </cell>
        </row>
        <row r="45">
          <cell r="D45">
            <v>2551.7046751639068</v>
          </cell>
          <cell r="E45">
            <v>14732.16846417432</v>
          </cell>
          <cell r="F45">
            <v>4948.3809302863629</v>
          </cell>
          <cell r="G45">
            <v>821.43184606838372</v>
          </cell>
          <cell r="H45">
            <v>1973.3842043311415</v>
          </cell>
          <cell r="I45">
            <v>1938.6556788587686</v>
          </cell>
          <cell r="J45">
            <v>2134.2682839200725</v>
          </cell>
          <cell r="K45">
            <v>1385.446371248511</v>
          </cell>
          <cell r="L45">
            <v>2222.7842800495059</v>
          </cell>
          <cell r="M45">
            <v>1445.1324922727213</v>
          </cell>
          <cell r="N45">
            <v>559.72261464997393</v>
          </cell>
          <cell r="O45">
            <v>31231.628470001073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30.943606046874375</v>
          </cell>
          <cell r="Y45">
            <v>2474.6551617150008</v>
          </cell>
          <cell r="Z45">
            <v>0</v>
          </cell>
          <cell r="AA45">
            <v>1721.3327926445227</v>
          </cell>
        </row>
        <row r="46">
          <cell r="D46">
            <v>330.16664373292861</v>
          </cell>
          <cell r="E46">
            <v>619.15003221831091</v>
          </cell>
          <cell r="F46">
            <v>424.64578533394393</v>
          </cell>
          <cell r="G46">
            <v>124.56764936329668</v>
          </cell>
          <cell r="H46">
            <v>227.70199865492171</v>
          </cell>
          <cell r="I46">
            <v>305.90711827489048</v>
          </cell>
          <cell r="J46">
            <v>458.70848857216765</v>
          </cell>
          <cell r="K46">
            <v>290.54328586228138</v>
          </cell>
          <cell r="L46">
            <v>367.69542320108798</v>
          </cell>
          <cell r="M46">
            <v>249.43221764474217</v>
          </cell>
          <cell r="N46">
            <v>120.31401669676539</v>
          </cell>
          <cell r="O46">
            <v>5268.0537428913112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35.252829086880503</v>
          </cell>
          <cell r="Y46">
            <v>1839.3155514835764</v>
          </cell>
          <cell r="Z46">
            <v>0</v>
          </cell>
          <cell r="AA46">
            <v>908.04322011364047</v>
          </cell>
        </row>
        <row r="47">
          <cell r="D47">
            <v>69.313997603935846</v>
          </cell>
          <cell r="E47">
            <v>383.44786231996329</v>
          </cell>
          <cell r="F47">
            <v>951.14864984104815</v>
          </cell>
          <cell r="G47">
            <v>85.254478094761936</v>
          </cell>
          <cell r="H47">
            <v>152.47247172982372</v>
          </cell>
          <cell r="I47">
            <v>209.92453189338133</v>
          </cell>
          <cell r="J47">
            <v>320.2971925493456</v>
          </cell>
          <cell r="K47">
            <v>202.6344915066492</v>
          </cell>
          <cell r="L47">
            <v>253.09272230659525</v>
          </cell>
          <cell r="M47">
            <v>172.13727494563665</v>
          </cell>
          <cell r="N47">
            <v>84.01082025058345</v>
          </cell>
          <cell r="O47">
            <v>3630.5023133205186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0.49676791371410856</v>
          </cell>
          <cell r="Y47">
            <v>25.420851300696992</v>
          </cell>
          <cell r="Z47">
            <v>0</v>
          </cell>
          <cell r="AA47">
            <v>12.260637741412866</v>
          </cell>
        </row>
        <row r="48">
          <cell r="D48">
            <v>31560.946211359835</v>
          </cell>
          <cell r="E48">
            <v>110165.41067163646</v>
          </cell>
          <cell r="F48">
            <v>38539.880740421642</v>
          </cell>
          <cell r="G48">
            <v>732.70852104592245</v>
          </cell>
          <cell r="H48">
            <v>12603.48698635121</v>
          </cell>
          <cell r="I48">
            <v>5542.1836472232344</v>
          </cell>
          <cell r="J48">
            <v>1862.8133681241418</v>
          </cell>
          <cell r="K48">
            <v>4647.6790949550723</v>
          </cell>
          <cell r="L48">
            <v>3476.4818275550315</v>
          </cell>
          <cell r="M48">
            <v>3248.5795789422264</v>
          </cell>
          <cell r="N48">
            <v>2284.1349046125069</v>
          </cell>
          <cell r="O48">
            <v>242273.85596076117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26.428189956474128</v>
          </cell>
          <cell r="Y48">
            <v>12697.933350035841</v>
          </cell>
          <cell r="Z48">
            <v>0</v>
          </cell>
          <cell r="AA48">
            <v>12.113569493136017</v>
          </cell>
        </row>
        <row r="77">
          <cell r="D77">
            <v>21829.760977189584</v>
          </cell>
          <cell r="E77">
            <v>57452.771527412013</v>
          </cell>
          <cell r="F77">
            <v>2.2176828945505176</v>
          </cell>
          <cell r="G77">
            <v>1.0249289933000456</v>
          </cell>
          <cell r="H77">
            <v>0.49829396891693434</v>
          </cell>
          <cell r="I77">
            <v>411.98578491202528</v>
          </cell>
          <cell r="J77">
            <v>0.17577146921154357</v>
          </cell>
          <cell r="K77">
            <v>95.968259425006082</v>
          </cell>
          <cell r="L77">
            <v>0</v>
          </cell>
          <cell r="M77">
            <v>21.446722586279261</v>
          </cell>
          <cell r="N77">
            <v>9.8261895983753504</v>
          </cell>
          <cell r="O77">
            <v>5055.9440530290794</v>
          </cell>
          <cell r="P77">
            <v>4059.1680892673662</v>
          </cell>
          <cell r="Q77">
            <v>0</v>
          </cell>
          <cell r="R77">
            <v>5.7144826126994861</v>
          </cell>
          <cell r="S77">
            <v>0</v>
          </cell>
          <cell r="T77">
            <v>39.600171067401803</v>
          </cell>
          <cell r="U77">
            <v>2.5462104532294822E-2</v>
          </cell>
          <cell r="V77">
            <v>4297.5846703018942</v>
          </cell>
          <cell r="W77">
            <v>868.53968334683134</v>
          </cell>
          <cell r="X77">
            <v>0.14616000475549532</v>
          </cell>
          <cell r="Y77">
            <v>39.634686726303414</v>
          </cell>
          <cell r="Z77">
            <v>407.7474538090338</v>
          </cell>
          <cell r="AA77">
            <v>301.74687479889337</v>
          </cell>
        </row>
        <row r="78">
          <cell r="D78">
            <v>9698.6765982787638</v>
          </cell>
          <cell r="E78">
            <v>52002.236966487901</v>
          </cell>
          <cell r="F78">
            <v>117.9186394796067</v>
          </cell>
          <cell r="G78">
            <v>10.219095741765619</v>
          </cell>
          <cell r="H78">
            <v>14.81680206340665</v>
          </cell>
          <cell r="I78">
            <v>369.53886020512829</v>
          </cell>
          <cell r="J78">
            <v>21.259917193445588</v>
          </cell>
          <cell r="K78">
            <v>765.67480394227243</v>
          </cell>
          <cell r="L78">
            <v>101.59388939272816</v>
          </cell>
          <cell r="M78">
            <v>90.45904448850024</v>
          </cell>
          <cell r="N78">
            <v>46.483617221784229</v>
          </cell>
          <cell r="O78">
            <v>5073.4560599605675</v>
          </cell>
          <cell r="P78">
            <v>325.12878806347339</v>
          </cell>
          <cell r="Q78">
            <v>11.457134088713717</v>
          </cell>
          <cell r="R78">
            <v>38.016005526447913</v>
          </cell>
          <cell r="S78">
            <v>108.54684434556501</v>
          </cell>
          <cell r="T78">
            <v>111.66013505051214</v>
          </cell>
          <cell r="U78">
            <v>401.79945089908142</v>
          </cell>
          <cell r="V78">
            <v>49973.433789468094</v>
          </cell>
          <cell r="W78">
            <v>5372.3461329161464</v>
          </cell>
          <cell r="X78">
            <v>0.14665574428072925</v>
          </cell>
          <cell r="Y78">
            <v>390.98767914130826</v>
          </cell>
          <cell r="Z78">
            <v>43.180440747891481</v>
          </cell>
          <cell r="AA78">
            <v>159.02581752323255</v>
          </cell>
        </row>
        <row r="79">
          <cell r="D79">
            <v>338.66181576289546</v>
          </cell>
          <cell r="E79">
            <v>547.96455410865133</v>
          </cell>
          <cell r="F79">
            <v>57796.928488211124</v>
          </cell>
          <cell r="G79">
            <v>29.018608323317181</v>
          </cell>
          <cell r="H79">
            <v>175.65884925299258</v>
          </cell>
          <cell r="I79">
            <v>45.350061314339825</v>
          </cell>
          <cell r="J79">
            <v>13.008807832329477</v>
          </cell>
          <cell r="K79">
            <v>40.869014005712899</v>
          </cell>
          <cell r="L79">
            <v>22.521591790134131</v>
          </cell>
          <cell r="M79">
            <v>52.581868921750626</v>
          </cell>
          <cell r="N79">
            <v>37.519082341281027</v>
          </cell>
          <cell r="O79">
            <v>1658.1309867159923</v>
          </cell>
          <cell r="P79">
            <v>235.07555795413785</v>
          </cell>
          <cell r="Q79">
            <v>11.554457373071273</v>
          </cell>
          <cell r="R79">
            <v>105.80389354504345</v>
          </cell>
          <cell r="S79">
            <v>1033.4429115407434</v>
          </cell>
          <cell r="T79">
            <v>119.62050540473497</v>
          </cell>
          <cell r="U79">
            <v>172.80519312255208</v>
          </cell>
          <cell r="V79">
            <v>17272.239254388474</v>
          </cell>
          <cell r="W79">
            <v>593.4634777906258</v>
          </cell>
          <cell r="X79">
            <v>4.7927348205180291E-2</v>
          </cell>
          <cell r="Y79">
            <v>80.649961362033579</v>
          </cell>
          <cell r="Z79">
            <v>110.18312610600253</v>
          </cell>
          <cell r="AA79">
            <v>11.360565534296649</v>
          </cell>
        </row>
        <row r="80">
          <cell r="D80">
            <v>419.17474395719535</v>
          </cell>
          <cell r="E80">
            <v>1343.3464741681694</v>
          </cell>
          <cell r="F80">
            <v>1148.733504863864</v>
          </cell>
          <cell r="G80">
            <v>524.26354432641415</v>
          </cell>
          <cell r="H80">
            <v>125.43004958987709</v>
          </cell>
          <cell r="I80">
            <v>71.518496699598046</v>
          </cell>
          <cell r="J80">
            <v>8.9187789892732408</v>
          </cell>
          <cell r="K80">
            <v>51.884024109193</v>
          </cell>
          <cell r="L80">
            <v>144.48770080018164</v>
          </cell>
          <cell r="M80">
            <v>20.758419331725371</v>
          </cell>
          <cell r="N80">
            <v>7.6835045408509828</v>
          </cell>
          <cell r="O80">
            <v>2448.877577692188</v>
          </cell>
          <cell r="P80">
            <v>1134.0073031646837</v>
          </cell>
          <cell r="Q80">
            <v>4.8992027776555354</v>
          </cell>
          <cell r="R80">
            <v>2.7710069169379135</v>
          </cell>
          <cell r="S80">
            <v>35.446350098790163</v>
          </cell>
          <cell r="T80">
            <v>15.077994527294676</v>
          </cell>
          <cell r="U80">
            <v>7.228371520262681</v>
          </cell>
          <cell r="V80">
            <v>931.18803237841053</v>
          </cell>
          <cell r="W80">
            <v>456.15129519785455</v>
          </cell>
          <cell r="X80">
            <v>7.079349665403771E-2</v>
          </cell>
          <cell r="Y80">
            <v>0.76106466203098078</v>
          </cell>
          <cell r="Z80">
            <v>9.6861513635089769E-3</v>
          </cell>
          <cell r="AA80">
            <v>5.7941389791613718</v>
          </cell>
        </row>
        <row r="81">
          <cell r="D81">
            <v>80.090175153008445</v>
          </cell>
          <cell r="E81">
            <v>100.20728715433526</v>
          </cell>
          <cell r="F81">
            <v>787.00446203389117</v>
          </cell>
          <cell r="G81">
            <v>759.59047751997764</v>
          </cell>
          <cell r="H81">
            <v>6686.1326085218998</v>
          </cell>
          <cell r="I81">
            <v>137.30625167204818</v>
          </cell>
          <cell r="J81">
            <v>61.171063060413204</v>
          </cell>
          <cell r="K81">
            <v>118.92947008427791</v>
          </cell>
          <cell r="L81">
            <v>135.41236511136495</v>
          </cell>
          <cell r="M81">
            <v>172.95319330276706</v>
          </cell>
          <cell r="N81">
            <v>43.98294813332808</v>
          </cell>
          <cell r="O81">
            <v>2841.6747986958894</v>
          </cell>
          <cell r="P81">
            <v>32632.211379756096</v>
          </cell>
          <cell r="Q81">
            <v>3.9503733616091163</v>
          </cell>
          <cell r="R81">
            <v>65.261794247434395</v>
          </cell>
          <cell r="S81">
            <v>240.41898052066026</v>
          </cell>
          <cell r="T81">
            <v>7.4716493971270053</v>
          </cell>
          <cell r="U81">
            <v>1.6852060954586989</v>
          </cell>
          <cell r="V81">
            <v>4052.9875931815923</v>
          </cell>
          <cell r="W81">
            <v>602.43404496317942</v>
          </cell>
          <cell r="X81">
            <v>8.214869423686115E-2</v>
          </cell>
          <cell r="Y81">
            <v>33.430973428287828</v>
          </cell>
          <cell r="Z81">
            <v>44.038476129838102</v>
          </cell>
          <cell r="AA81">
            <v>1.1070648038596889</v>
          </cell>
        </row>
        <row r="82">
          <cell r="D82">
            <v>177.00103912530733</v>
          </cell>
          <cell r="E82">
            <v>3338.0979639653615</v>
          </cell>
          <cell r="F82">
            <v>184.91736904475226</v>
          </cell>
          <cell r="G82">
            <v>326.61422489225112</v>
          </cell>
          <cell r="H82">
            <v>205.54261638873885</v>
          </cell>
          <cell r="I82">
            <v>10068.717260766429</v>
          </cell>
          <cell r="J82">
            <v>46.206549040037821</v>
          </cell>
          <cell r="K82">
            <v>326.64967741721273</v>
          </cell>
          <cell r="L82">
            <v>778.20126239141575</v>
          </cell>
          <cell r="M82">
            <v>50.636324150115641</v>
          </cell>
          <cell r="N82">
            <v>80.66451306305099</v>
          </cell>
          <cell r="O82">
            <v>11861.966265239835</v>
          </cell>
          <cell r="P82">
            <v>763.13601295554861</v>
          </cell>
          <cell r="Q82">
            <v>3.4689222702602924</v>
          </cell>
          <cell r="R82">
            <v>31.136030008431131</v>
          </cell>
          <cell r="S82">
            <v>96.585230223441229</v>
          </cell>
          <cell r="T82">
            <v>53.131144216463689</v>
          </cell>
          <cell r="U82">
            <v>11.624885896280055</v>
          </cell>
          <cell r="V82">
            <v>7414.9489702471828</v>
          </cell>
          <cell r="W82">
            <v>1208.6163258388567</v>
          </cell>
          <cell r="X82">
            <v>0.34290682759090052</v>
          </cell>
          <cell r="Y82">
            <v>20.995279743973704</v>
          </cell>
          <cell r="Z82">
            <v>42.734100552726552</v>
          </cell>
          <cell r="AA82">
            <v>7.7429066353852276</v>
          </cell>
        </row>
        <row r="83">
          <cell r="D83">
            <v>4449.4922563195796</v>
          </cell>
          <cell r="E83">
            <v>499.13056208682804</v>
          </cell>
          <cell r="F83">
            <v>392.53110442096732</v>
          </cell>
          <cell r="G83">
            <v>364.2540254487335</v>
          </cell>
          <cell r="H83">
            <v>88.113672785956581</v>
          </cell>
          <cell r="I83">
            <v>315.83129860352892</v>
          </cell>
          <cell r="J83">
            <v>2962.7282306933816</v>
          </cell>
          <cell r="K83">
            <v>2002.2340422374023</v>
          </cell>
          <cell r="L83">
            <v>174.99937876079716</v>
          </cell>
          <cell r="M83">
            <v>378.00190047106076</v>
          </cell>
          <cell r="N83">
            <v>99.865405699697192</v>
          </cell>
          <cell r="O83">
            <v>4168.400135857034</v>
          </cell>
          <cell r="P83">
            <v>291.46205141521767</v>
          </cell>
          <cell r="Q83">
            <v>2.0379751702516087</v>
          </cell>
          <cell r="R83">
            <v>8.0277394046363018</v>
          </cell>
          <cell r="S83">
            <v>6.8413560275424192</v>
          </cell>
          <cell r="T83">
            <v>6.4178880914526832</v>
          </cell>
          <cell r="U83">
            <v>4.1579793658409692</v>
          </cell>
          <cell r="V83">
            <v>566.32011143502166</v>
          </cell>
          <cell r="W83">
            <v>42.858591760945956</v>
          </cell>
          <cell r="X83">
            <v>0.12049143499156266</v>
          </cell>
          <cell r="Y83">
            <v>39.484190508406577</v>
          </cell>
          <cell r="Z83">
            <v>1.6485953265427698E-2</v>
          </cell>
          <cell r="AA83">
            <v>72.253637167608588</v>
          </cell>
        </row>
        <row r="84">
          <cell r="D84">
            <v>0</v>
          </cell>
          <cell r="E84">
            <v>361.6222523873455</v>
          </cell>
          <cell r="F84">
            <v>689.4618123604439</v>
          </cell>
          <cell r="G84">
            <v>109.44526656351454</v>
          </cell>
          <cell r="H84">
            <v>210.60426175256237</v>
          </cell>
          <cell r="I84">
            <v>1275.1160417162712</v>
          </cell>
          <cell r="J84">
            <v>183.42192630938939</v>
          </cell>
          <cell r="K84">
            <v>7376.9945086671942</v>
          </cell>
          <cell r="L84">
            <v>14653.787502557154</v>
          </cell>
          <cell r="M84">
            <v>166.97374521001288</v>
          </cell>
          <cell r="N84">
            <v>97.362379552087873</v>
          </cell>
          <cell r="O84">
            <v>15486.566246069251</v>
          </cell>
          <cell r="P84">
            <v>180.22176404178597</v>
          </cell>
          <cell r="Q84">
            <v>2.0738180949815628</v>
          </cell>
          <cell r="R84">
            <v>22.425845130405289</v>
          </cell>
          <cell r="S84">
            <v>7.919970634487937</v>
          </cell>
          <cell r="T84">
            <v>6.7661657301970797</v>
          </cell>
          <cell r="U84">
            <v>4.3073029973104742</v>
          </cell>
          <cell r="V84">
            <v>2126.0791156405344</v>
          </cell>
          <cell r="W84">
            <v>333.00044865539826</v>
          </cell>
          <cell r="X84">
            <v>0.44768517860442519</v>
          </cell>
          <cell r="Y84">
            <v>1369.1561330445461</v>
          </cell>
          <cell r="Z84">
            <v>27.857419950391474</v>
          </cell>
          <cell r="AA84">
            <v>8.8005567046348947</v>
          </cell>
        </row>
        <row r="85">
          <cell r="D85">
            <v>364.41268254120331</v>
          </cell>
          <cell r="E85">
            <v>4727.6282251141711</v>
          </cell>
          <cell r="F85">
            <v>6161.0762100357952</v>
          </cell>
          <cell r="G85">
            <v>73.982275177999114</v>
          </cell>
          <cell r="H85">
            <v>287.5737052769008</v>
          </cell>
          <cell r="I85">
            <v>478.2628399652416</v>
          </cell>
          <cell r="J85">
            <v>229.60460029423837</v>
          </cell>
          <cell r="K85">
            <v>524.67825285892889</v>
          </cell>
          <cell r="L85">
            <v>3030.6185537937831</v>
          </cell>
          <cell r="M85">
            <v>212.69440347671633</v>
          </cell>
          <cell r="N85">
            <v>171.5101226332028</v>
          </cell>
          <cell r="O85">
            <v>13589.086978209651</v>
          </cell>
          <cell r="P85">
            <v>7437.6929083452942</v>
          </cell>
          <cell r="Q85">
            <v>3.4917475564086664</v>
          </cell>
          <cell r="R85">
            <v>16.969471977699495</v>
          </cell>
          <cell r="S85">
            <v>46.853276256468575</v>
          </cell>
          <cell r="T85">
            <v>31.156018461407839</v>
          </cell>
          <cell r="U85">
            <v>54.66672844239239</v>
          </cell>
          <cell r="V85">
            <v>7429.6005663316628</v>
          </cell>
          <cell r="W85">
            <v>1.5401665783808312</v>
          </cell>
          <cell r="X85">
            <v>0.39283334139887133</v>
          </cell>
          <cell r="Y85">
            <v>734.71512754791138</v>
          </cell>
          <cell r="Z85">
            <v>569.36555144017564</v>
          </cell>
          <cell r="AA85">
            <v>12.333080838957327</v>
          </cell>
        </row>
        <row r="86">
          <cell r="D86">
            <v>30.044219190426077</v>
          </cell>
          <cell r="E86">
            <v>86.185718945054248</v>
          </cell>
          <cell r="F86">
            <v>4969.5359160698117</v>
          </cell>
          <cell r="G86">
            <v>24.270417530821561</v>
          </cell>
          <cell r="H86">
            <v>433.91126162320251</v>
          </cell>
          <cell r="I86">
            <v>24.198048905240167</v>
          </cell>
          <cell r="J86">
            <v>0.63368987114297703</v>
          </cell>
          <cell r="K86">
            <v>143.03335080885415</v>
          </cell>
          <cell r="L86">
            <v>180.11468249974129</v>
          </cell>
          <cell r="M86">
            <v>10492.184666823754</v>
          </cell>
          <cell r="N86">
            <v>36.727206949418616</v>
          </cell>
          <cell r="O86">
            <v>18227.903913357484</v>
          </cell>
          <cell r="P86">
            <v>3787.1230754525441</v>
          </cell>
          <cell r="Q86">
            <v>14.494179851324432</v>
          </cell>
          <cell r="R86">
            <v>20.611161355819707</v>
          </cell>
          <cell r="S86">
            <v>41.942846391921343</v>
          </cell>
          <cell r="T86">
            <v>17.05312050905847</v>
          </cell>
          <cell r="U86">
            <v>5.4054379374268926</v>
          </cell>
          <cell r="V86">
            <v>683.18951926183752</v>
          </cell>
          <cell r="W86">
            <v>0</v>
          </cell>
          <cell r="X86">
            <v>0.52693486033445536</v>
          </cell>
          <cell r="Y86">
            <v>115.1189687602407</v>
          </cell>
          <cell r="Z86">
            <v>79.132173969291884</v>
          </cell>
          <cell r="AA86">
            <v>7.6584732944094034</v>
          </cell>
        </row>
        <row r="87">
          <cell r="D87">
            <v>0</v>
          </cell>
          <cell r="E87">
            <v>169.17362145132282</v>
          </cell>
          <cell r="F87">
            <v>636.92195895355724</v>
          </cell>
          <cell r="G87">
            <v>192.30345099461942</v>
          </cell>
          <cell r="H87">
            <v>166.12940258356329</v>
          </cell>
          <cell r="I87">
            <v>27.222321560996999</v>
          </cell>
          <cell r="J87">
            <v>126.59839139825282</v>
          </cell>
          <cell r="K87">
            <v>25.964179201197538</v>
          </cell>
          <cell r="L87">
            <v>53.213973596653524</v>
          </cell>
          <cell r="M87">
            <v>1108.2401749962096</v>
          </cell>
          <cell r="N87">
            <v>6348.5447651123277</v>
          </cell>
          <cell r="O87">
            <v>11509.377065947507</v>
          </cell>
          <cell r="P87">
            <v>1999.9569810701882</v>
          </cell>
          <cell r="Q87">
            <v>0</v>
          </cell>
          <cell r="R87">
            <v>13.008477632768807</v>
          </cell>
          <cell r="S87">
            <v>0</v>
          </cell>
          <cell r="T87">
            <v>6.1518915057949784E-2</v>
          </cell>
          <cell r="U87">
            <v>5.7962065814233125E-2</v>
          </cell>
          <cell r="V87">
            <v>523.76435533393112</v>
          </cell>
          <cell r="W87">
            <v>0</v>
          </cell>
          <cell r="X87">
            <v>0.33271938713084509</v>
          </cell>
          <cell r="Y87">
            <v>92.506034084434845</v>
          </cell>
          <cell r="Z87">
            <v>4.5523536732091828E-2</v>
          </cell>
          <cell r="AA87">
            <v>0</v>
          </cell>
        </row>
        <row r="88">
          <cell r="D88">
            <v>11977.325527332958</v>
          </cell>
          <cell r="E88">
            <v>9415.3682559829304</v>
          </cell>
          <cell r="F88">
            <v>43507.227152593994</v>
          </cell>
          <cell r="G88">
            <v>1284.7984427075473</v>
          </cell>
          <cell r="H88">
            <v>6370.097553779854</v>
          </cell>
          <cell r="I88">
            <v>3163.8918941509082</v>
          </cell>
          <cell r="J88">
            <v>1421.7988534201684</v>
          </cell>
          <cell r="K88">
            <v>2835.1734294131243</v>
          </cell>
          <cell r="L88">
            <v>3173.8112741020814</v>
          </cell>
          <cell r="M88">
            <v>9187.2885997511039</v>
          </cell>
          <cell r="N88">
            <v>3751.084038656375</v>
          </cell>
          <cell r="O88">
            <v>248277.77818101508</v>
          </cell>
          <cell r="P88">
            <v>62158.472141779304</v>
          </cell>
          <cell r="Q88">
            <v>107.82176676198686</v>
          </cell>
          <cell r="R88">
            <v>609.42178144090553</v>
          </cell>
          <cell r="S88">
            <v>1895.3131238929507</v>
          </cell>
          <cell r="T88">
            <v>1457.1415609262276</v>
          </cell>
          <cell r="U88">
            <v>2862.1626331387292</v>
          </cell>
          <cell r="V88">
            <v>99525.976770474546</v>
          </cell>
          <cell r="W88">
            <v>34832.641391215329</v>
          </cell>
          <cell r="X88">
            <v>7.1770636684578477</v>
          </cell>
          <cell r="Y88">
            <v>1544.8363654182388</v>
          </cell>
          <cell r="Z88">
            <v>7425.7413829895868</v>
          </cell>
          <cell r="AA88">
            <v>446.53988228796021</v>
          </cell>
        </row>
        <row r="89">
          <cell r="D89">
            <v>404.71565322960225</v>
          </cell>
          <cell r="E89">
            <v>405.33516726912165</v>
          </cell>
          <cell r="F89">
            <v>304.48705987577398</v>
          </cell>
          <cell r="G89">
            <v>64.933514509221837</v>
          </cell>
          <cell r="H89">
            <v>139.27490855837536</v>
          </cell>
          <cell r="I89">
            <v>87.920347704910014</v>
          </cell>
          <cell r="J89">
            <v>43.492249249164409</v>
          </cell>
          <cell r="K89">
            <v>115.45103278816059</v>
          </cell>
          <cell r="L89">
            <v>80.299030709728143</v>
          </cell>
          <cell r="M89">
            <v>126.62218394433559</v>
          </cell>
          <cell r="N89">
            <v>95.760334370415393</v>
          </cell>
          <cell r="O89">
            <v>3101.1344307865957</v>
          </cell>
          <cell r="P89">
            <v>66511.990878798184</v>
          </cell>
          <cell r="Q89">
            <v>61.13270860134336</v>
          </cell>
          <cell r="R89">
            <v>110.34986599803935</v>
          </cell>
          <cell r="S89">
            <v>279.77027913630837</v>
          </cell>
          <cell r="T89">
            <v>299.38449519571776</v>
          </cell>
          <cell r="U89">
            <v>262.14760028702676</v>
          </cell>
          <cell r="V89">
            <v>23902.732745767044</v>
          </cell>
          <cell r="W89">
            <v>10961.345075597774</v>
          </cell>
          <cell r="X89">
            <v>8.9275674866008792E-2</v>
          </cell>
          <cell r="Y89">
            <v>753.67130503752071</v>
          </cell>
          <cell r="Z89">
            <v>4094.9931078196582</v>
          </cell>
          <cell r="AA89">
            <v>371.93150679175312</v>
          </cell>
        </row>
        <row r="90">
          <cell r="D90">
            <v>1.474004078708806</v>
          </cell>
          <cell r="E90">
            <v>44.008799779215956</v>
          </cell>
          <cell r="F90">
            <v>14.493965643872826</v>
          </cell>
          <cell r="G90">
            <v>4.077161915861196</v>
          </cell>
          <cell r="H90">
            <v>7.8874497443176823</v>
          </cell>
          <cell r="I90">
            <v>12.796247381218667</v>
          </cell>
          <cell r="J90">
            <v>3.9235470673691357</v>
          </cell>
          <cell r="K90">
            <v>8.9512999627907526</v>
          </cell>
          <cell r="L90">
            <v>9.745017635039023</v>
          </cell>
          <cell r="M90">
            <v>17.763863243678269</v>
          </cell>
          <cell r="N90">
            <v>5.7184679060571151</v>
          </cell>
          <cell r="O90">
            <v>254.81196784636174</v>
          </cell>
          <cell r="P90">
            <v>89.913787965753173</v>
          </cell>
          <cell r="Q90">
            <v>35.981973949540489</v>
          </cell>
          <cell r="R90">
            <v>3.4857356926365881</v>
          </cell>
          <cell r="S90">
            <v>71.342660233605812</v>
          </cell>
          <cell r="T90">
            <v>29.585834821441793</v>
          </cell>
          <cell r="U90">
            <v>27.515636871882297</v>
          </cell>
          <cell r="V90">
            <v>1917.9184830042034</v>
          </cell>
          <cell r="W90">
            <v>1206.1510033464781</v>
          </cell>
          <cell r="X90">
            <v>7.3634543456675191E-3</v>
          </cell>
          <cell r="Y90">
            <v>34.076254737667554</v>
          </cell>
          <cell r="Z90">
            <v>26.530834619478259</v>
          </cell>
          <cell r="AA90">
            <v>2.7548760445539431</v>
          </cell>
        </row>
        <row r="91">
          <cell r="D91">
            <v>0</v>
          </cell>
          <cell r="E91">
            <v>139.92793003243696</v>
          </cell>
          <cell r="F91">
            <v>36.763503613153716</v>
          </cell>
          <cell r="G91">
            <v>3.1209547361853702</v>
          </cell>
          <cell r="H91">
            <v>13.650922098496348</v>
          </cell>
          <cell r="I91">
            <v>6.4319812943045305</v>
          </cell>
          <cell r="J91">
            <v>1.4723615487780124</v>
          </cell>
          <cell r="K91">
            <v>17.605425258227871</v>
          </cell>
          <cell r="L91">
            <v>16.609689591647143</v>
          </cell>
          <cell r="M91">
            <v>6.0857713767626862</v>
          </cell>
          <cell r="N91">
            <v>2.048004136399082</v>
          </cell>
          <cell r="O91">
            <v>307.00857361409396</v>
          </cell>
          <cell r="P91">
            <v>110.38105492787243</v>
          </cell>
          <cell r="Q91">
            <v>4.1233534103275069</v>
          </cell>
          <cell r="R91">
            <v>562.48812097530993</v>
          </cell>
          <cell r="S91">
            <v>38.919837767604669</v>
          </cell>
          <cell r="T91">
            <v>30.058408216375391</v>
          </cell>
          <cell r="U91">
            <v>42.038067329386244</v>
          </cell>
          <cell r="V91">
            <v>2424.7149706249079</v>
          </cell>
          <cell r="W91">
            <v>2521.9117446784717</v>
          </cell>
          <cell r="X91">
            <v>8.8719825407585964E-3</v>
          </cell>
          <cell r="Y91">
            <v>23.989603992054242</v>
          </cell>
          <cell r="Z91">
            <v>20.340693138022939</v>
          </cell>
          <cell r="AA91">
            <v>3.1264947551099493</v>
          </cell>
        </row>
        <row r="92">
          <cell r="D92">
            <v>58.055522989989377</v>
          </cell>
          <cell r="E92">
            <v>555.30447986556442</v>
          </cell>
          <cell r="F92">
            <v>232.8244948637294</v>
          </cell>
          <cell r="G92">
            <v>57.952947893944717</v>
          </cell>
          <cell r="H92">
            <v>144.60012566081463</v>
          </cell>
          <cell r="I92">
            <v>98.945541410851149</v>
          </cell>
          <cell r="J92">
            <v>15.399686704582578</v>
          </cell>
          <cell r="K92">
            <v>56.762128948698596</v>
          </cell>
          <cell r="L92">
            <v>76.45615001790118</v>
          </cell>
          <cell r="M92">
            <v>239.44763253005186</v>
          </cell>
          <cell r="N92">
            <v>50.11049873414521</v>
          </cell>
          <cell r="O92">
            <v>1694.1777339777304</v>
          </cell>
          <cell r="P92">
            <v>739.42753217596385</v>
          </cell>
          <cell r="Q92">
            <v>74.015411886278542</v>
          </cell>
          <cell r="R92">
            <v>86.742921365891405</v>
          </cell>
          <cell r="S92">
            <v>8977.7993898397417</v>
          </cell>
          <cell r="T92">
            <v>624.52561904566289</v>
          </cell>
          <cell r="U92">
            <v>467.6426092362052</v>
          </cell>
          <cell r="V92">
            <v>19662.539322548299</v>
          </cell>
          <cell r="W92">
            <v>1268.2907645328764</v>
          </cell>
          <cell r="X92">
            <v>4.8951308577965771E-2</v>
          </cell>
          <cell r="Y92">
            <v>285.58368533979535</v>
          </cell>
          <cell r="Z92">
            <v>355.09200766163406</v>
          </cell>
          <cell r="AA92">
            <v>25.219410017600016</v>
          </cell>
        </row>
        <row r="93">
          <cell r="D93">
            <v>0</v>
          </cell>
          <cell r="E93">
            <v>29.731456545241056</v>
          </cell>
          <cell r="F93">
            <v>12.33837448374763</v>
          </cell>
          <cell r="G93">
            <v>3.0813029540924237</v>
          </cell>
          <cell r="H93">
            <v>7.9658556942106955</v>
          </cell>
          <cell r="I93">
            <v>5.2887861767255675</v>
          </cell>
          <cell r="J93">
            <v>0.76977135166874877</v>
          </cell>
          <cell r="K93">
            <v>2.9085098663849642</v>
          </cell>
          <cell r="L93">
            <v>3.8162726673836382</v>
          </cell>
          <cell r="M93">
            <v>14.166077779829569</v>
          </cell>
          <cell r="N93">
            <v>2.733040419059658</v>
          </cell>
          <cell r="O93">
            <v>88.637901595545031</v>
          </cell>
          <cell r="P93">
            <v>38.810002576679217</v>
          </cell>
          <cell r="Q93">
            <v>5.0549805525261604</v>
          </cell>
          <cell r="R93">
            <v>2.1966561805300833</v>
          </cell>
          <cell r="S93">
            <v>107.55544568138296</v>
          </cell>
          <cell r="T93">
            <v>603.93956457937077</v>
          </cell>
          <cell r="U93">
            <v>29.164064825767035</v>
          </cell>
          <cell r="V93">
            <v>572.64164005472901</v>
          </cell>
          <cell r="W93">
            <v>6.0059180207419107</v>
          </cell>
          <cell r="X93">
            <v>2.5568239121004782E-3</v>
          </cell>
          <cell r="Y93">
            <v>70.681682605462285</v>
          </cell>
          <cell r="Z93">
            <v>89.083159040220508</v>
          </cell>
          <cell r="AA93">
            <v>5.4587019044619582</v>
          </cell>
        </row>
        <row r="94">
          <cell r="D94">
            <v>9.6210622134301804</v>
          </cell>
          <cell r="E94">
            <v>221.03065427814266</v>
          </cell>
          <cell r="F94">
            <v>70.108084586717666</v>
          </cell>
          <cell r="G94">
            <v>19.28800082612219</v>
          </cell>
          <cell r="H94">
            <v>65.361517958583633</v>
          </cell>
          <cell r="I94">
            <v>30.020619276770507</v>
          </cell>
          <cell r="J94">
            <v>15.563724877725388</v>
          </cell>
          <cell r="K94">
            <v>33.015125637786227</v>
          </cell>
          <cell r="L94">
            <v>38.725644322945513</v>
          </cell>
          <cell r="M94">
            <v>41.316933639685672</v>
          </cell>
          <cell r="N94">
            <v>16.655950197195274</v>
          </cell>
          <cell r="O94">
            <v>685.9024406933828</v>
          </cell>
          <cell r="P94">
            <v>261.87101949438318</v>
          </cell>
          <cell r="Q94">
            <v>16.921905789477815</v>
          </cell>
          <cell r="R94">
            <v>21.100782534882015</v>
          </cell>
          <cell r="S94">
            <v>312.57440405178306</v>
          </cell>
          <cell r="T94">
            <v>134.71137391700722</v>
          </cell>
          <cell r="U94">
            <v>3216.9402462363196</v>
          </cell>
          <cell r="V94">
            <v>6218.6293147076776</v>
          </cell>
          <cell r="W94">
            <v>361.34563872992914</v>
          </cell>
          <cell r="X94">
            <v>1.9819349184902448E-2</v>
          </cell>
          <cell r="Y94">
            <v>92.430564064827109</v>
          </cell>
          <cell r="Z94">
            <v>77.701836757562717</v>
          </cell>
          <cell r="AA94">
            <v>9.0475302132584723</v>
          </cell>
        </row>
        <row r="95">
          <cell r="D95">
            <v>9236.9821290676118</v>
          </cell>
          <cell r="E95">
            <v>37866.788977726283</v>
          </cell>
          <cell r="F95">
            <v>23335.523063271354</v>
          </cell>
          <cell r="G95">
            <v>2524.7224193982393</v>
          </cell>
          <cell r="H95">
            <v>7308.6674531729595</v>
          </cell>
          <cell r="I95">
            <v>6301.7488623428944</v>
          </cell>
          <cell r="J95">
            <v>1650.9375758646536</v>
          </cell>
          <cell r="K95">
            <v>4627.5567577631027</v>
          </cell>
          <cell r="L95">
            <v>6893.0339866452141</v>
          </cell>
          <cell r="M95">
            <v>7255.5747913701443</v>
          </cell>
          <cell r="N95">
            <v>3259.4312944798985</v>
          </cell>
          <cell r="O95">
            <v>146014.00509376597</v>
          </cell>
          <cell r="P95">
            <v>78645.718593234342</v>
          </cell>
          <cell r="Q95">
            <v>5806.1807260151791</v>
          </cell>
          <cell r="R95">
            <v>5368.3158635680838</v>
          </cell>
          <cell r="S95">
            <v>24614.91636357049</v>
          </cell>
          <cell r="T95">
            <v>8449.3306331881795</v>
          </cell>
          <cell r="U95">
            <v>8311.8522468825286</v>
          </cell>
          <cell r="V95">
            <v>927692.94878433563</v>
          </cell>
          <cell r="W95">
            <v>74163.47841740906</v>
          </cell>
          <cell r="X95">
            <v>10.109810603133072</v>
          </cell>
          <cell r="Y95">
            <v>4922.6945105924369</v>
          </cell>
          <cell r="Z95">
            <v>9959.9830967303915</v>
          </cell>
          <cell r="AA95">
            <v>2250.8614406138831</v>
          </cell>
        </row>
        <row r="96">
          <cell r="D96">
            <v>25.171883218692948</v>
          </cell>
          <cell r="E96">
            <v>137.44990621652798</v>
          </cell>
          <cell r="F96">
            <v>41.191210584867214</v>
          </cell>
          <cell r="G96">
            <v>49.324527048521681</v>
          </cell>
          <cell r="H96">
            <v>11.994741855361156</v>
          </cell>
          <cell r="I96">
            <v>16.257394205613792</v>
          </cell>
          <cell r="J96">
            <v>36.75777042700539</v>
          </cell>
          <cell r="K96">
            <v>25.335612839103895</v>
          </cell>
          <cell r="L96">
            <v>31.608544174086326</v>
          </cell>
          <cell r="M96">
            <v>26.204731633729644</v>
          </cell>
          <cell r="N96">
            <v>26.569112614643402</v>
          </cell>
          <cell r="O96">
            <v>1163.7601410968962</v>
          </cell>
          <cell r="P96">
            <v>201.92878848856495</v>
          </cell>
          <cell r="Q96">
            <v>12.16268156875504</v>
          </cell>
          <cell r="R96">
            <v>44.795236609303252</v>
          </cell>
          <cell r="S96">
            <v>159.1913682717859</v>
          </cell>
          <cell r="T96">
            <v>79.580792912515079</v>
          </cell>
          <cell r="U96">
            <v>20.531653710940869</v>
          </cell>
          <cell r="V96">
            <v>3513.0802104211607</v>
          </cell>
          <cell r="W96">
            <v>0</v>
          </cell>
          <cell r="X96">
            <v>3.362583574621799E-2</v>
          </cell>
          <cell r="Y96">
            <v>48.11745151029109</v>
          </cell>
          <cell r="Z96">
            <v>4.5900659340587691</v>
          </cell>
          <cell r="AA96">
            <v>16.801747264416107</v>
          </cell>
        </row>
        <row r="97">
          <cell r="D97">
            <v>0</v>
          </cell>
          <cell r="E97">
            <v>1.8641954525596618</v>
          </cell>
          <cell r="F97">
            <v>0.17927852789712312</v>
          </cell>
          <cell r="G97">
            <v>8.2855741715568726E-2</v>
          </cell>
          <cell r="H97">
            <v>1.7104446422780084</v>
          </cell>
          <cell r="I97">
            <v>5.1322158173710175</v>
          </cell>
          <cell r="J97">
            <v>5.825041849965066</v>
          </cell>
          <cell r="K97">
            <v>3.486498033369549</v>
          </cell>
          <cell r="L97">
            <v>0</v>
          </cell>
          <cell r="M97">
            <v>376.65804123452756</v>
          </cell>
          <cell r="N97">
            <v>0.79435378717289695</v>
          </cell>
          <cell r="O97">
            <v>412.2775974699706</v>
          </cell>
          <cell r="P97">
            <v>1.1283401700825175</v>
          </cell>
          <cell r="Q97">
            <v>0</v>
          </cell>
          <cell r="R97">
            <v>0.46196146122419962</v>
          </cell>
          <cell r="S97">
            <v>0</v>
          </cell>
          <cell r="T97">
            <v>2.1846805364455963E-3</v>
          </cell>
          <cell r="U97">
            <v>2.0583685020656131E-3</v>
          </cell>
          <cell r="V97">
            <v>44.329147867327109</v>
          </cell>
          <cell r="W97">
            <v>94.799734477099975</v>
          </cell>
          <cell r="X97">
            <v>1.3979603191243357</v>
          </cell>
          <cell r="Y97">
            <v>0</v>
          </cell>
          <cell r="Z97">
            <v>87.322681623147076</v>
          </cell>
          <cell r="AA97">
            <v>53.209748754821192</v>
          </cell>
        </row>
        <row r="98">
          <cell r="D98">
            <v>6168.0314597441557</v>
          </cell>
          <cell r="E98">
            <v>1983.5943457898102</v>
          </cell>
          <cell r="F98">
            <v>503.52627665941645</v>
          </cell>
          <cell r="G98">
            <v>83.264147866320201</v>
          </cell>
          <cell r="H98">
            <v>551.33086190075596</v>
          </cell>
          <cell r="I98">
            <v>164.00567770991839</v>
          </cell>
          <cell r="J98">
            <v>146.38350007706399</v>
          </cell>
          <cell r="K98">
            <v>9877.1166460305431</v>
          </cell>
          <cell r="L98">
            <v>210.10647915975073</v>
          </cell>
          <cell r="M98">
            <v>846.88574938367719</v>
          </cell>
          <cell r="N98">
            <v>7.0229233170182503</v>
          </cell>
          <cell r="O98">
            <v>4189.7524232760134</v>
          </cell>
          <cell r="P98">
            <v>7961.8100925579174</v>
          </cell>
          <cell r="Q98">
            <v>265.54635025211962</v>
          </cell>
          <cell r="R98">
            <v>2572.4842786099471</v>
          </cell>
          <cell r="S98">
            <v>12427.284706012706</v>
          </cell>
          <cell r="T98">
            <v>2606.2141021853263</v>
          </cell>
          <cell r="U98">
            <v>4239.145766734975</v>
          </cell>
          <cell r="V98">
            <v>10012.560939531195</v>
          </cell>
          <cell r="W98">
            <v>620.63736233164582</v>
          </cell>
          <cell r="X98">
            <v>0.10446272129560596</v>
          </cell>
          <cell r="Y98">
            <v>38190.669606636809</v>
          </cell>
          <cell r="Z98">
            <v>207.61584725352077</v>
          </cell>
          <cell r="AA98">
            <v>8715.0693081875361</v>
          </cell>
        </row>
        <row r="99">
          <cell r="D99">
            <v>1141.2223526826137</v>
          </cell>
          <cell r="E99">
            <v>2068.7299266413511</v>
          </cell>
          <cell r="F99">
            <v>524.63880789064854</v>
          </cell>
          <cell r="G99">
            <v>224.56474979633543</v>
          </cell>
          <cell r="H99">
            <v>421.48967397815511</v>
          </cell>
          <cell r="I99">
            <v>687.56897247029622</v>
          </cell>
          <cell r="J99">
            <v>362.83859229676307</v>
          </cell>
          <cell r="K99">
            <v>705.03749503266408</v>
          </cell>
          <cell r="L99">
            <v>459.18673426599605</v>
          </cell>
          <cell r="M99">
            <v>730.46461269145891</v>
          </cell>
          <cell r="N99">
            <v>270.91599470167523</v>
          </cell>
          <cell r="O99">
            <v>4296.8508327451345</v>
          </cell>
          <cell r="P99">
            <v>1159.6393787160146</v>
          </cell>
          <cell r="Q99">
            <v>738.97868193083775</v>
          </cell>
          <cell r="R99">
            <v>244.15897045111404</v>
          </cell>
          <cell r="S99">
            <v>125.7249616845871</v>
          </cell>
          <cell r="T99">
            <v>20.00271597903328</v>
          </cell>
          <cell r="U99">
            <v>22.136466863384594</v>
          </cell>
          <cell r="V99">
            <v>9882.6571384702602</v>
          </cell>
          <cell r="W99">
            <v>2702.3885611165251</v>
          </cell>
          <cell r="X99">
            <v>0.76073482883037169</v>
          </cell>
          <cell r="Y99">
            <v>183.05383960218316</v>
          </cell>
          <cell r="Z99">
            <v>14795.877637659029</v>
          </cell>
          <cell r="AA99">
            <v>102.24934647233249</v>
          </cell>
        </row>
        <row r="100">
          <cell r="D100">
            <v>281.35018444856701</v>
          </cell>
          <cell r="E100">
            <v>2300.0559896160744</v>
          </cell>
          <cell r="F100">
            <v>402.41535077882355</v>
          </cell>
          <cell r="G100">
            <v>378.2712618102866</v>
          </cell>
          <cell r="H100">
            <v>674.56933131183632</v>
          </cell>
          <cell r="I100">
            <v>752.20842984739761</v>
          </cell>
          <cell r="J100">
            <v>888.30222281799308</v>
          </cell>
          <cell r="K100">
            <v>1405.3356124708243</v>
          </cell>
          <cell r="L100">
            <v>132.58823751519702</v>
          </cell>
          <cell r="M100">
            <v>659.61049715064837</v>
          </cell>
          <cell r="N100">
            <v>156.95084414047153</v>
          </cell>
          <cell r="O100">
            <v>3161.8107591520647</v>
          </cell>
          <cell r="P100">
            <v>124.81150164506791</v>
          </cell>
          <cell r="Q100">
            <v>95.934521648313776</v>
          </cell>
          <cell r="R100">
            <v>115.80542534288111</v>
          </cell>
          <cell r="S100">
            <v>103.69392670819646</v>
          </cell>
          <cell r="T100">
            <v>6.6768084831459795</v>
          </cell>
          <cell r="U100">
            <v>3.5837760562709589</v>
          </cell>
          <cell r="V100">
            <v>7992.2339267425878</v>
          </cell>
          <cell r="W100">
            <v>2839.1501901664624</v>
          </cell>
          <cell r="X100">
            <v>7.567536131807856E-2</v>
          </cell>
          <cell r="Y100">
            <v>6635.3117437573919</v>
          </cell>
          <cell r="Z100">
            <v>989.53331753299562</v>
          </cell>
          <cell r="AA100">
            <v>8152.42303597708</v>
          </cell>
        </row>
        <row r="102">
          <cell r="D102">
            <v>9081.1704554916869</v>
          </cell>
          <cell r="E102">
            <v>19173.175592162137</v>
          </cell>
          <cell r="F102">
            <v>10218.988529695165</v>
          </cell>
          <cell r="G102">
            <v>1534.0460187614697</v>
          </cell>
          <cell r="H102">
            <v>3509.4657557562487</v>
          </cell>
          <cell r="I102">
            <v>3045.9345744176871</v>
          </cell>
          <cell r="J102">
            <v>824.29501525968328</v>
          </cell>
          <cell r="K102">
            <v>1660.1363665959589</v>
          </cell>
          <cell r="L102">
            <v>5128.953989392041</v>
          </cell>
          <cell r="M102">
            <v>2097.7704420559676</v>
          </cell>
          <cell r="N102">
            <v>824.95185672950811</v>
          </cell>
          <cell r="O102">
            <v>91981.169592497143</v>
          </cell>
          <cell r="P102">
            <v>58146.756740628523</v>
          </cell>
          <cell r="Q102">
            <v>5589.5775881886584</v>
          </cell>
          <cell r="R102">
            <v>7645.4271415503708</v>
          </cell>
          <cell r="S102">
            <v>13905.856428076924</v>
          </cell>
          <cell r="T102">
            <v>2420.1145243762408</v>
          </cell>
          <cell r="U102">
            <v>5832.0756978408845</v>
          </cell>
          <cell r="V102">
            <v>536036.12598980858</v>
          </cell>
          <cell r="W102">
            <v>277092.13845978503</v>
          </cell>
          <cell r="X102">
            <v>5.5223129668650222</v>
          </cell>
          <cell r="Y102">
            <v>715.93605564131849</v>
          </cell>
          <cell r="Z102">
            <v>6180.3227868814047</v>
          </cell>
          <cell r="AA102">
            <v>1825.610643289999</v>
          </cell>
        </row>
        <row r="103">
          <cell r="D103">
            <v>13403.459374259881</v>
          </cell>
          <cell r="E103">
            <v>1364.3496357924914</v>
          </cell>
          <cell r="F103">
            <v>890.99982146321554</v>
          </cell>
          <cell r="G103">
            <v>761.24678610479248</v>
          </cell>
          <cell r="H103">
            <v>825.07360484876006</v>
          </cell>
          <cell r="I103">
            <v>781.75400664778078</v>
          </cell>
          <cell r="J103">
            <v>741.02300968080147</v>
          </cell>
          <cell r="K103">
            <v>816.06762514255286</v>
          </cell>
          <cell r="L103">
            <v>780.01896334170863</v>
          </cell>
          <cell r="M103">
            <v>677.89953187201161</v>
          </cell>
          <cell r="N103">
            <v>645.31944644026953</v>
          </cell>
          <cell r="O103">
            <v>867.2163699072571</v>
          </cell>
          <cell r="P103">
            <v>12502.113985626924</v>
          </cell>
          <cell r="Q103">
            <v>0</v>
          </cell>
          <cell r="R103">
            <v>0.98017161885214465</v>
          </cell>
          <cell r="S103">
            <v>0</v>
          </cell>
          <cell r="T103">
            <v>4.6353690466040933E-3</v>
          </cell>
          <cell r="U103">
            <v>4.3673651510179861E-3</v>
          </cell>
          <cell r="V103">
            <v>128495.55232307638</v>
          </cell>
          <cell r="W103">
            <v>6270.3375316533493</v>
          </cell>
          <cell r="X103">
            <v>2.5069966641294052E-2</v>
          </cell>
          <cell r="Y103">
            <v>24.335672474958933</v>
          </cell>
          <cell r="Z103">
            <v>3.4301384031416539E-3</v>
          </cell>
          <cell r="AA103">
            <v>185.27238946422685</v>
          </cell>
        </row>
        <row r="104">
          <cell r="D104">
            <v>6942.065443778034</v>
          </cell>
          <cell r="E104">
            <v>12068.319018904194</v>
          </cell>
          <cell r="F104">
            <v>6582.5250495405298</v>
          </cell>
          <cell r="G104">
            <v>1155.861500857874</v>
          </cell>
          <cell r="H104">
            <v>2533.2674029414002</v>
          </cell>
          <cell r="I104">
            <v>2147.4757854552799</v>
          </cell>
          <cell r="J104">
            <v>833.3896253732853</v>
          </cell>
          <cell r="K104">
            <v>1399.7301544184952</v>
          </cell>
          <cell r="L104">
            <v>3365.655668457076</v>
          </cell>
          <cell r="M104">
            <v>1552.0900570633792</v>
          </cell>
          <cell r="N104">
            <v>725.31518160326277</v>
          </cell>
          <cell r="O104">
            <v>59829.553331897187</v>
          </cell>
          <cell r="P104">
            <v>47945.819593328124</v>
          </cell>
          <cell r="Q104">
            <v>3608.8243459003584</v>
          </cell>
          <cell r="R104">
            <v>5047.4959186257029</v>
          </cell>
          <cell r="S104">
            <v>8007.5902850774437</v>
          </cell>
          <cell r="T104">
            <v>1209.1444211862008</v>
          </cell>
          <cell r="U104">
            <v>3753.4768491060981</v>
          </cell>
          <cell r="V104">
            <v>358261.23664570425</v>
          </cell>
          <cell r="W104">
            <v>127484.80479891771</v>
          </cell>
          <cell r="X104">
            <v>3.4488138993262774</v>
          </cell>
          <cell r="Y104">
            <v>586.69597752033485</v>
          </cell>
          <cell r="Z104">
            <v>4793.6158220232337</v>
          </cell>
          <cell r="AA104">
            <v>1414.5993498019343</v>
          </cell>
        </row>
        <row r="105">
          <cell r="D105">
            <v>-11059.671964273801</v>
          </cell>
          <cell r="E105">
            <v>-1518.7748221678153</v>
          </cell>
          <cell r="F105">
            <v>-223.79346604010644</v>
          </cell>
          <cell r="G105">
            <v>-27.497122017049591</v>
          </cell>
          <cell r="H105">
            <v>-51.093667323591504</v>
          </cell>
          <cell r="I105">
            <v>-36.773382195661021</v>
          </cell>
          <cell r="J105">
            <v>-23.282279905368828</v>
          </cell>
          <cell r="K105">
            <v>-44.516123967326998</v>
          </cell>
          <cell r="L105">
            <v>-68.940555569008666</v>
          </cell>
          <cell r="M105">
            <v>-39.511700123112647</v>
          </cell>
          <cell r="N105">
            <v>-17.722604925868801</v>
          </cell>
          <cell r="O105">
            <v>-2634.8338197062008</v>
          </cell>
          <cell r="P105">
            <v>-889.59866668811276</v>
          </cell>
          <cell r="Q105">
            <v>-1590.5794001058507</v>
          </cell>
          <cell r="R105">
            <v>-2713.7348177137528</v>
          </cell>
          <cell r="S105">
            <v>-201.66166091767519</v>
          </cell>
          <cell r="T105">
            <v>-25.406318618756867</v>
          </cell>
          <cell r="U105">
            <v>-131.16383207472404</v>
          </cell>
          <cell r="V105">
            <v>-17123.332972865141</v>
          </cell>
          <cell r="W105">
            <v>-5537.0099215557475</v>
          </cell>
          <cell r="X105">
            <v>-7.6124022460318019E-2</v>
          </cell>
          <cell r="Y105">
            <v>-63.374418235390905</v>
          </cell>
          <cell r="Z105">
            <v>-60.844782768907912</v>
          </cell>
          <cell r="AA105">
            <v>-182.16189125378412</v>
          </cell>
        </row>
        <row r="106">
          <cell r="D106">
            <v>2222.1790141464248</v>
          </cell>
          <cell r="E106">
            <v>4077.8092907967571</v>
          </cell>
          <cell r="F106">
            <v>1963.5875177409794</v>
          </cell>
          <cell r="G106">
            <v>312.03146906242324</v>
          </cell>
          <cell r="H106">
            <v>881.29177649580356</v>
          </cell>
          <cell r="I106">
            <v>724.73833314223634</v>
          </cell>
          <cell r="J106">
            <v>229.28623791585989</v>
          </cell>
          <cell r="K106">
            <v>801.3287353348843</v>
          </cell>
          <cell r="L106">
            <v>950.39480185130856</v>
          </cell>
          <cell r="M106">
            <v>594.43015677087385</v>
          </cell>
          <cell r="N106">
            <v>254.6185688561068</v>
          </cell>
          <cell r="O106">
            <v>13569.346997727893</v>
          </cell>
          <cell r="P106">
            <v>5710.3766412229825</v>
          </cell>
          <cell r="Q106">
            <v>802.50439676099813</v>
          </cell>
          <cell r="R106">
            <v>1229.143035920368</v>
          </cell>
          <cell r="S106">
            <v>1832.6139824181353</v>
          </cell>
          <cell r="T106">
            <v>278.6289676321951</v>
          </cell>
          <cell r="U106">
            <v>500.59861133519831</v>
          </cell>
          <cell r="V106">
            <v>81970.388542704488</v>
          </cell>
          <cell r="W106">
            <v>12561.967812975648</v>
          </cell>
          <cell r="X106">
            <v>0.61222433939101573</v>
          </cell>
          <cell r="Y106">
            <v>541.30053469191694</v>
          </cell>
          <cell r="Z106">
            <v>2945.5687663426702</v>
          </cell>
          <cell r="AA106">
            <v>430.14950209830027</v>
          </cell>
        </row>
        <row r="109">
          <cell r="D109">
            <v>10300.17287887734</v>
          </cell>
          <cell r="E109">
            <v>6944.2695220900814</v>
          </cell>
          <cell r="F109">
            <v>7096.4345582480701</v>
          </cell>
          <cell r="G109">
            <v>479.58007380993359</v>
          </cell>
          <cell r="H109">
            <v>1504.6366731782275</v>
          </cell>
          <cell r="I109">
            <v>984.39096803240989</v>
          </cell>
          <cell r="J109">
            <v>334.20815966208352</v>
          </cell>
          <cell r="K109">
            <v>1387.9274518901766</v>
          </cell>
          <cell r="L109">
            <v>1262.171237</v>
          </cell>
          <cell r="M109">
            <v>1274.5269824374711</v>
          </cell>
          <cell r="N109">
            <v>579.18075949158788</v>
          </cell>
          <cell r="O109">
            <v>19435.18665873598</v>
          </cell>
          <cell r="P109">
            <v>6518.3011682419647</v>
          </cell>
          <cell r="Q109">
            <v>1405.9764868751438</v>
          </cell>
          <cell r="R109">
            <v>2489.7628873093763</v>
          </cell>
          <cell r="S109">
            <v>7327.1173799999997</v>
          </cell>
          <cell r="T109">
            <v>1805.1889527758724</v>
          </cell>
          <cell r="U109">
            <v>3089.7508587293933</v>
          </cell>
          <cell r="V109">
            <v>212413.53751189227</v>
          </cell>
          <cell r="W109">
            <v>65031.963689371041</v>
          </cell>
          <cell r="X109">
            <v>1.4500491787787795</v>
          </cell>
          <cell r="Y109">
            <v>562.45543804222916</v>
          </cell>
          <cell r="Z109">
            <v>4468.2783364594206</v>
          </cell>
          <cell r="AA109">
            <v>1399.1041562019361</v>
          </cell>
        </row>
        <row r="112">
          <cell r="D112">
            <v>706.24735410921028</v>
          </cell>
          <cell r="E112">
            <v>564.85632258302576</v>
          </cell>
          <cell r="F112">
            <v>218.21384162699118</v>
          </cell>
          <cell r="G112">
            <v>41.93811675187677</v>
          </cell>
          <cell r="H112">
            <v>86.801830032860948</v>
          </cell>
          <cell r="I112">
            <v>74.790382058510829</v>
          </cell>
          <cell r="J112">
            <v>21.466889041229695</v>
          </cell>
          <cell r="K112">
            <v>29.897723056343949</v>
          </cell>
          <cell r="L112">
            <v>140.15201103000001</v>
          </cell>
          <cell r="M112">
            <v>45.042943048895502</v>
          </cell>
          <cell r="N112">
            <v>22.704267776608866</v>
          </cell>
          <cell r="O112">
            <v>1906.3581286360504</v>
          </cell>
          <cell r="P112">
            <v>1916.9042011147337</v>
          </cell>
          <cell r="Q112">
            <v>104.43403452192619</v>
          </cell>
          <cell r="R112">
            <v>175.00883465060011</v>
          </cell>
          <cell r="S112">
            <v>349.14228809999997</v>
          </cell>
          <cell r="T112">
            <v>49.773580328401657</v>
          </cell>
          <cell r="U112">
            <v>79.057543214954876</v>
          </cell>
          <cell r="V112">
            <v>13160.664189106112</v>
          </cell>
          <cell r="W112">
            <v>5727.0097618791888</v>
          </cell>
          <cell r="X112">
            <v>0.13005464413997375</v>
          </cell>
          <cell r="Y112">
            <v>16.847640392860832</v>
          </cell>
          <cell r="Z112">
            <v>86.852517696995307</v>
          </cell>
          <cell r="AA112">
            <v>34.148032523483913</v>
          </cell>
        </row>
      </sheetData>
      <sheetData sheetId="6">
        <row r="6">
          <cell r="CK6">
            <v>33875.111270000001</v>
          </cell>
        </row>
        <row r="7">
          <cell r="CK7">
            <v>210705.72630000001</v>
          </cell>
        </row>
        <row r="8">
          <cell r="CK8">
            <v>88001.374479999999</v>
          </cell>
        </row>
        <row r="9">
          <cell r="CK9">
            <v>2580.3321409999999</v>
          </cell>
        </row>
        <row r="10">
          <cell r="CK10">
            <v>2511.3258919999998</v>
          </cell>
        </row>
        <row r="11">
          <cell r="CK11">
            <v>5499.4920000000002</v>
          </cell>
        </row>
        <row r="12">
          <cell r="CK12">
            <v>136.32727489999999</v>
          </cell>
        </row>
        <row r="13">
          <cell r="CK13">
            <v>28.25796703</v>
          </cell>
        </row>
        <row r="14">
          <cell r="CK14">
            <v>7103.1249010000001</v>
          </cell>
        </row>
        <row r="15">
          <cell r="CK15">
            <v>0</v>
          </cell>
        </row>
        <row r="16">
          <cell r="CK16">
            <v>230.25355350000001</v>
          </cell>
        </row>
        <row r="17">
          <cell r="CK17">
            <v>260935.11009999999</v>
          </cell>
        </row>
        <row r="18">
          <cell r="CK18">
            <v>125042.66</v>
          </cell>
        </row>
        <row r="19">
          <cell r="CK19">
            <v>6484.6114619999998</v>
          </cell>
        </row>
        <row r="20">
          <cell r="CK20">
            <v>11326.131530000001</v>
          </cell>
        </row>
        <row r="21">
          <cell r="CK21">
            <v>896.00147979999997</v>
          </cell>
        </row>
        <row r="22">
          <cell r="CK22">
            <v>535.15615290000005</v>
          </cell>
        </row>
        <row r="23">
          <cell r="CK23">
            <v>13750.28904</v>
          </cell>
        </row>
        <row r="24">
          <cell r="CK24">
            <v>722327.80980000005</v>
          </cell>
        </row>
        <row r="25">
          <cell r="CK25">
            <v>15512.650750000001</v>
          </cell>
        </row>
        <row r="26">
          <cell r="CK26">
            <v>26.27597437</v>
          </cell>
        </row>
        <row r="27">
          <cell r="CK27">
            <v>25241.274799999999</v>
          </cell>
        </row>
        <row r="28">
          <cell r="CK28">
            <v>18789.034810000001</v>
          </cell>
        </row>
        <row r="29">
          <cell r="CK29">
            <v>5175.2679930000004</v>
          </cell>
        </row>
      </sheetData>
      <sheetData sheetId="7">
        <row r="6">
          <cell r="AO6">
            <v>21068.873841173361</v>
          </cell>
          <cell r="AV6">
            <v>3456.7043773251085</v>
          </cell>
          <cell r="AW6">
            <v>0</v>
          </cell>
          <cell r="AX6">
            <v>212.48814234798249</v>
          </cell>
          <cell r="AY6">
            <v>-5608.4946436864193</v>
          </cell>
          <cell r="CK6">
            <v>57826.733082190556</v>
          </cell>
          <cell r="CL6">
            <v>0</v>
          </cell>
          <cell r="CM6">
            <v>3273.6349019229951</v>
          </cell>
          <cell r="CN6">
            <v>25337.406098065883</v>
          </cell>
          <cell r="CO6">
            <v>1.713276585</v>
          </cell>
        </row>
        <row r="7">
          <cell r="AO7">
            <v>70584.101534064015</v>
          </cell>
          <cell r="AV7">
            <v>27196.635272964402</v>
          </cell>
          <cell r="AW7">
            <v>0</v>
          </cell>
          <cell r="AX7">
            <v>31859.503544638963</v>
          </cell>
          <cell r="AY7">
            <v>-1399.3033866774335</v>
          </cell>
          <cell r="CK7">
            <v>352300.07193035132</v>
          </cell>
          <cell r="CL7">
            <v>0</v>
          </cell>
          <cell r="CM7">
            <v>0</v>
          </cell>
          <cell r="CN7">
            <v>74207.403404984027</v>
          </cell>
          <cell r="CO7">
            <v>1.669728417</v>
          </cell>
        </row>
        <row r="8">
          <cell r="AO8">
            <v>157521.87084624599</v>
          </cell>
          <cell r="AV8">
            <v>29655.358191005744</v>
          </cell>
          <cell r="AW8">
            <v>0</v>
          </cell>
          <cell r="AX8">
            <v>1052.6760796060921</v>
          </cell>
          <cell r="AY8">
            <v>0</v>
          </cell>
          <cell r="CK8">
            <v>157275.07085526182</v>
          </cell>
          <cell r="CL8">
            <v>222.53836250473589</v>
          </cell>
          <cell r="CM8">
            <v>67638.849602064249</v>
          </cell>
          <cell r="CN8">
            <v>131191.33678118535</v>
          </cell>
          <cell r="CO8">
            <v>1.7722917140000001</v>
          </cell>
        </row>
        <row r="9">
          <cell r="AO9">
            <v>5233.0166469176129</v>
          </cell>
          <cell r="AV9">
            <v>785.70962520832097</v>
          </cell>
          <cell r="AW9">
            <v>0</v>
          </cell>
          <cell r="AX9">
            <v>12.303649660884281</v>
          </cell>
          <cell r="AY9">
            <v>0</v>
          </cell>
          <cell r="CK9">
            <v>4534.4058895827438</v>
          </cell>
          <cell r="CL9">
            <v>0</v>
          </cell>
          <cell r="CM9">
            <v>0</v>
          </cell>
          <cell r="CN9">
            <v>6016.3599173728426</v>
          </cell>
          <cell r="CO9">
            <v>1</v>
          </cell>
        </row>
        <row r="10">
          <cell r="AO10">
            <v>8796.6862566136078</v>
          </cell>
          <cell r="AV10">
            <v>603.88838501429984</v>
          </cell>
          <cell r="AW10">
            <v>0</v>
          </cell>
          <cell r="AX10">
            <v>26.544766169881004</v>
          </cell>
          <cell r="AY10">
            <v>0</v>
          </cell>
          <cell r="CK10">
            <v>4373.6739022777883</v>
          </cell>
          <cell r="CL10">
            <v>0</v>
          </cell>
          <cell r="CM10">
            <v>16.862005127429587</v>
          </cell>
          <cell r="CN10">
            <v>5145.882422826493</v>
          </cell>
          <cell r="CO10">
            <v>1.7631819929999999</v>
          </cell>
        </row>
        <row r="11">
          <cell r="AO11">
            <v>17440.224038203516</v>
          </cell>
          <cell r="AV11">
            <v>1972.353343192472</v>
          </cell>
          <cell r="AW11">
            <v>0</v>
          </cell>
          <cell r="AX11">
            <v>31.983284597315766</v>
          </cell>
          <cell r="AY11">
            <v>0</v>
          </cell>
          <cell r="CK11">
            <v>9406.7601871658408</v>
          </cell>
          <cell r="CL11">
            <v>0</v>
          </cell>
          <cell r="CM11">
            <v>0</v>
          </cell>
          <cell r="CN11">
            <v>13359.108046578536</v>
          </cell>
          <cell r="CO11">
            <v>1.7047142749999999</v>
          </cell>
        </row>
        <row r="12">
          <cell r="AO12">
            <v>10605.224545749652</v>
          </cell>
          <cell r="AV12">
            <v>29.288709215360665</v>
          </cell>
          <cell r="AW12">
            <v>0</v>
          </cell>
          <cell r="AX12">
            <v>92.29912759923026</v>
          </cell>
          <cell r="AY12">
            <v>0</v>
          </cell>
          <cell r="CK12">
            <v>234.99249559295788</v>
          </cell>
          <cell r="CL12">
            <v>0</v>
          </cell>
          <cell r="CM12">
            <v>0</v>
          </cell>
          <cell r="CN12">
            <v>7267.000760966549</v>
          </cell>
          <cell r="CO12">
            <v>1</v>
          </cell>
        </row>
        <row r="13">
          <cell r="AO13">
            <v>47669.10052467035</v>
          </cell>
          <cell r="AV13">
            <v>150.9379814651783</v>
          </cell>
          <cell r="AW13">
            <v>0</v>
          </cell>
          <cell r="AX13">
            <v>124.26832990808715</v>
          </cell>
          <cell r="AY13">
            <v>0</v>
          </cell>
          <cell r="CK13">
            <v>48.195486495763191</v>
          </cell>
          <cell r="CL13">
            <v>0</v>
          </cell>
          <cell r="CM13">
            <v>0</v>
          </cell>
          <cell r="CN13">
            <v>48606.32907740416</v>
          </cell>
          <cell r="CO13">
            <v>1</v>
          </cell>
        </row>
        <row r="14">
          <cell r="AO14">
            <v>24980.701350528547</v>
          </cell>
          <cell r="AV14">
            <v>1849.3415378252646</v>
          </cell>
          <cell r="AW14">
            <v>0</v>
          </cell>
          <cell r="AX14">
            <v>138.5910910560055</v>
          </cell>
          <cell r="AY14">
            <v>0</v>
          </cell>
          <cell r="CK14">
            <v>11949.442372916817</v>
          </cell>
          <cell r="CL14">
            <v>0</v>
          </cell>
          <cell r="CM14">
            <v>0</v>
          </cell>
          <cell r="CN14">
            <v>17032.654299607377</v>
          </cell>
          <cell r="CO14">
            <v>1</v>
          </cell>
        </row>
        <row r="15">
          <cell r="AO15">
            <v>25955.246409436586</v>
          </cell>
          <cell r="AV15">
            <v>8.4885639663092718</v>
          </cell>
          <cell r="AW15">
            <v>0</v>
          </cell>
          <cell r="AX15">
            <v>5.3007014494665095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32123.939213017209</v>
          </cell>
          <cell r="CO15">
            <v>1.7480240300000001</v>
          </cell>
        </row>
        <row r="16">
          <cell r="AO16">
            <v>21419.692061663398</v>
          </cell>
          <cell r="AV16">
            <v>3.6735921897079931E-6</v>
          </cell>
          <cell r="AW16">
            <v>0</v>
          </cell>
          <cell r="AX16">
            <v>20.54348176100574</v>
          </cell>
          <cell r="AY16">
            <v>0</v>
          </cell>
          <cell r="CK16">
            <v>389.98342258342518</v>
          </cell>
          <cell r="CL16">
            <v>0</v>
          </cell>
          <cell r="CM16">
            <v>0</v>
          </cell>
          <cell r="CN16">
            <v>18413.999578633411</v>
          </cell>
          <cell r="CO16">
            <v>1.7227940509999999</v>
          </cell>
        </row>
        <row r="17">
          <cell r="AO17">
            <v>522499.28613437898</v>
          </cell>
          <cell r="AV17">
            <v>74220.66845431221</v>
          </cell>
          <cell r="AW17">
            <v>0</v>
          </cell>
          <cell r="AX17">
            <v>5265.1091008449193</v>
          </cell>
          <cell r="AY17">
            <v>-87.933224465333112</v>
          </cell>
          <cell r="CK17">
            <v>429951.49275229085</v>
          </cell>
          <cell r="CL17">
            <v>83795.497508189277</v>
          </cell>
          <cell r="CM17">
            <v>188484.37495526634</v>
          </cell>
          <cell r="CN17">
            <v>468673.10874970979</v>
          </cell>
          <cell r="CO17">
            <v>1.6386475380000001</v>
          </cell>
        </row>
        <row r="18">
          <cell r="AO18">
            <v>0</v>
          </cell>
          <cell r="AV18">
            <v>51687.864670201423</v>
          </cell>
          <cell r="AW18">
            <v>0</v>
          </cell>
          <cell r="AX18">
            <v>1968.4950146735296</v>
          </cell>
          <cell r="AY18">
            <v>-158.67087735361804</v>
          </cell>
          <cell r="CK18">
            <v>216473.38170621445</v>
          </cell>
          <cell r="CL18">
            <v>0</v>
          </cell>
          <cell r="CM18">
            <v>264611.15665430645</v>
          </cell>
          <cell r="CN18">
            <v>0</v>
          </cell>
          <cell r="CO18">
            <v>1</v>
          </cell>
        </row>
        <row r="19">
          <cell r="AO19">
            <v>3653.4729881193371</v>
          </cell>
          <cell r="AV19">
            <v>798.95073905231538</v>
          </cell>
          <cell r="AW19">
            <v>0</v>
          </cell>
          <cell r="AX19">
            <v>0</v>
          </cell>
          <cell r="AY19">
            <v>-4025.4621527682039</v>
          </cell>
          <cell r="CK19">
            <v>11251.523389009873</v>
          </cell>
          <cell r="CL19">
            <v>556.67593360272087</v>
          </cell>
          <cell r="CM19">
            <v>0</v>
          </cell>
          <cell r="CN19">
            <v>2904.6933135303993</v>
          </cell>
          <cell r="CO19">
            <v>1.7321121989999999</v>
          </cell>
        </row>
        <row r="20">
          <cell r="AO20">
            <v>0</v>
          </cell>
          <cell r="AV20">
            <v>1342.7112679930501</v>
          </cell>
          <cell r="AW20">
            <v>0</v>
          </cell>
          <cell r="AX20">
            <v>121.54633602346597</v>
          </cell>
          <cell r="AY20">
            <v>-6727.8623674908058</v>
          </cell>
          <cell r="CK20">
            <v>17293.739676838857</v>
          </cell>
          <cell r="CL20">
            <v>3140.9129278137284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36594.475120367686</v>
          </cell>
          <cell r="AV21">
            <v>596.49219030774361</v>
          </cell>
          <cell r="AW21">
            <v>0</v>
          </cell>
          <cell r="AX21">
            <v>0</v>
          </cell>
          <cell r="AY21">
            <v>0</v>
          </cell>
          <cell r="CK21">
            <v>1718.7568644856956</v>
          </cell>
          <cell r="CL21">
            <v>9.6826064291955003</v>
          </cell>
          <cell r="CM21">
            <v>0</v>
          </cell>
          <cell r="CN21">
            <v>8956.7988574480951</v>
          </cell>
          <cell r="CO21">
            <v>1.8846948960000001</v>
          </cell>
        </row>
        <row r="22">
          <cell r="AO22">
            <v>4099.7890392618438</v>
          </cell>
          <cell r="AV22">
            <v>33.686732049284664</v>
          </cell>
          <cell r="AW22">
            <v>0</v>
          </cell>
          <cell r="AX22">
            <v>0</v>
          </cell>
          <cell r="AY22">
            <v>-291.48498783153241</v>
          </cell>
          <cell r="CK22">
            <v>892.74217213983945</v>
          </cell>
          <cell r="CL22">
            <v>0</v>
          </cell>
          <cell r="CM22">
            <v>0</v>
          </cell>
          <cell r="CN22">
            <v>14010.696360618906</v>
          </cell>
          <cell r="CO22">
            <v>1.578110355</v>
          </cell>
        </row>
        <row r="23">
          <cell r="AO23">
            <v>16018.618447000912</v>
          </cell>
          <cell r="AV23">
            <v>493.25006926873471</v>
          </cell>
          <cell r="AW23">
            <v>0</v>
          </cell>
          <cell r="AX23">
            <v>863.93140571503443</v>
          </cell>
          <cell r="AY23">
            <v>-154.04398248999217</v>
          </cell>
          <cell r="CK23">
            <v>22451.255047452683</v>
          </cell>
          <cell r="CL23">
            <v>0</v>
          </cell>
          <cell r="CM23">
            <v>0</v>
          </cell>
          <cell r="CN23">
            <v>14424.014354218241</v>
          </cell>
          <cell r="CO23">
            <v>1.6310816400000001</v>
          </cell>
        </row>
        <row r="24">
          <cell r="AO24">
            <v>294950.78641501744</v>
          </cell>
          <cell r="AV24">
            <v>93877.824292335354</v>
          </cell>
          <cell r="AW24">
            <v>0</v>
          </cell>
          <cell r="AX24">
            <v>66120.613886109</v>
          </cell>
          <cell r="AY24">
            <v>-3192.3442263408128</v>
          </cell>
          <cell r="CK24">
            <v>1185846.3873577076</v>
          </cell>
          <cell r="CL24">
            <v>216897.35132325799</v>
          </cell>
          <cell r="CM24">
            <v>161516.79798555226</v>
          </cell>
          <cell r="CN24">
            <v>300556.24253100262</v>
          </cell>
          <cell r="CO24">
            <v>1.640467084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25049.749285555874</v>
          </cell>
          <cell r="CL25">
            <v>750217.27907271287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912.87601954607646</v>
          </cell>
          <cell r="AV26">
            <v>27.399732858503899</v>
          </cell>
          <cell r="AW26">
            <v>295.280901072875</v>
          </cell>
          <cell r="AX26">
            <v>0.35485113267380258</v>
          </cell>
          <cell r="AY26">
            <v>0</v>
          </cell>
          <cell r="CK26">
            <v>89.337554927519292</v>
          </cell>
          <cell r="CL26">
            <v>0</v>
          </cell>
          <cell r="CM26">
            <v>0</v>
          </cell>
          <cell r="CN26">
            <v>119.936336376</v>
          </cell>
          <cell r="CO26">
            <v>-131.33072198725762</v>
          </cell>
        </row>
        <row r="27">
          <cell r="AO27">
            <v>75217.83281133289</v>
          </cell>
          <cell r="AV27">
            <v>13049.634022257394</v>
          </cell>
          <cell r="AW27">
            <v>48286.69748727823</v>
          </cell>
          <cell r="AX27">
            <v>0</v>
          </cell>
          <cell r="AY27">
            <v>0</v>
          </cell>
          <cell r="CK27">
            <v>60218.37644401248</v>
          </cell>
          <cell r="CL27">
            <v>0</v>
          </cell>
          <cell r="CM27">
            <v>0</v>
          </cell>
          <cell r="CN27">
            <v>33918.02298600848</v>
          </cell>
          <cell r="CO27">
            <v>-750.53801347591798</v>
          </cell>
        </row>
        <row r="28">
          <cell r="AO28">
            <v>844.28162903795931</v>
          </cell>
          <cell r="AV28">
            <v>5193.5563746089911</v>
          </cell>
          <cell r="AW28">
            <v>1347.592946</v>
          </cell>
          <cell r="AX28">
            <v>3145.739138319896</v>
          </cell>
          <cell r="AY28">
            <v>-2432.9207593704346</v>
          </cell>
          <cell r="CK28">
            <v>28717.463006439888</v>
          </cell>
          <cell r="CL28">
            <v>0</v>
          </cell>
          <cell r="CM28">
            <v>0</v>
          </cell>
          <cell r="CN28">
            <v>4580.4925382411284</v>
          </cell>
          <cell r="CO28">
            <v>0</v>
          </cell>
        </row>
        <row r="29">
          <cell r="AO29">
            <v>9904.8326335357888</v>
          </cell>
          <cell r="AV29">
            <v>2167.7053329386449</v>
          </cell>
          <cell r="AW29">
            <v>9453.4073035193469</v>
          </cell>
          <cell r="AX29">
            <v>27.325984220511657</v>
          </cell>
          <cell r="AY29">
            <v>0</v>
          </cell>
          <cell r="CK29">
            <v>11957.579941658487</v>
          </cell>
          <cell r="CL29">
            <v>16.786594471358882</v>
          </cell>
          <cell r="CM29">
            <v>0</v>
          </cell>
          <cell r="CN29">
            <v>908.40395514856777</v>
          </cell>
          <cell r="CO29">
            <v>-7.2178621742473545</v>
          </cell>
        </row>
        <row r="44">
          <cell r="D44">
            <v>178.85991505493516</v>
          </cell>
          <cell r="E44">
            <v>348.27666146916431</v>
          </cell>
          <cell r="F44">
            <v>672.94038361408934</v>
          </cell>
          <cell r="G44">
            <v>68.240723114945936</v>
          </cell>
          <cell r="H44">
            <v>162.48084473976661</v>
          </cell>
          <cell r="I44">
            <v>160.52795761589084</v>
          </cell>
          <cell r="J44">
            <v>174.17064284751439</v>
          </cell>
          <cell r="K44">
            <v>113.00976772259463</v>
          </cell>
          <cell r="L44">
            <v>184.65851784314023</v>
          </cell>
          <cell r="M44">
            <v>118.53227208605472</v>
          </cell>
          <cell r="N44">
            <v>45.733742351426145</v>
          </cell>
          <cell r="O44">
            <v>2602.7036017129362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2.9700267492643051</v>
          </cell>
          <cell r="Y44">
            <v>269.86675957968055</v>
          </cell>
          <cell r="Z44">
            <v>0</v>
          </cell>
          <cell r="AA44">
            <v>184.81390212511906</v>
          </cell>
        </row>
        <row r="45">
          <cell r="D45">
            <v>3187.7820264356956</v>
          </cell>
          <cell r="E45">
            <v>19050.539706844469</v>
          </cell>
          <cell r="F45">
            <v>6588.0474802256749</v>
          </cell>
          <cell r="G45">
            <v>1044.1120190080512</v>
          </cell>
          <cell r="H45">
            <v>2482.2758237968737</v>
          </cell>
          <cell r="I45">
            <v>2456.73794928713</v>
          </cell>
          <cell r="J45">
            <v>2671.740329420084</v>
          </cell>
          <cell r="K45">
            <v>1733.1727006239421</v>
          </cell>
          <cell r="L45">
            <v>2827.0201022709944</v>
          </cell>
          <cell r="M45">
            <v>1815.1563188618643</v>
          </cell>
          <cell r="N45">
            <v>701.54635404463659</v>
          </cell>
          <cell r="O45">
            <v>39851.046936189727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30.433457126578979</v>
          </cell>
          <cell r="Y45">
            <v>2662.3736327186889</v>
          </cell>
          <cell r="Z45">
            <v>0</v>
          </cell>
          <cell r="AA45">
            <v>1788.9767885299511</v>
          </cell>
        </row>
        <row r="46">
          <cell r="D46">
            <v>398.53875422968349</v>
          </cell>
          <cell r="E46">
            <v>766.15110282528747</v>
          </cell>
          <cell r="F46">
            <v>525.42492050368173</v>
          </cell>
          <cell r="G46">
            <v>152.07743791426208</v>
          </cell>
          <cell r="H46">
            <v>273.40599083883666</v>
          </cell>
          <cell r="I46">
            <v>371.74654840012892</v>
          </cell>
          <cell r="J46">
            <v>550.28375422802105</v>
          </cell>
          <cell r="K46">
            <v>348.22939481113127</v>
          </cell>
          <cell r="L46">
            <v>450.93109874757613</v>
          </cell>
          <cell r="M46">
            <v>301.10232060118915</v>
          </cell>
          <cell r="N46">
            <v>144.50654486332675</v>
          </cell>
          <cell r="O46">
            <v>6476.1051901974915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34.278637543715696</v>
          </cell>
          <cell r="Y46">
            <v>1933.6916785465066</v>
          </cell>
          <cell r="Z46">
            <v>0</v>
          </cell>
          <cell r="AA46">
            <v>930.57152974705377</v>
          </cell>
        </row>
        <row r="47">
          <cell r="D47">
            <v>94.444364931530927</v>
          </cell>
          <cell r="E47">
            <v>538.12203695294784</v>
          </cell>
          <cell r="F47">
            <v>1342.2537753048414</v>
          </cell>
          <cell r="G47">
            <v>116.95980457374115</v>
          </cell>
          <cell r="H47">
            <v>206.72647650931719</v>
          </cell>
          <cell r="I47">
            <v>286.4627247823791</v>
          </cell>
          <cell r="J47">
            <v>429.69285992697519</v>
          </cell>
          <cell r="K47">
            <v>271.66868308481276</v>
          </cell>
          <cell r="L47">
            <v>348.37755727888441</v>
          </cell>
          <cell r="M47">
            <v>233.04868979778985</v>
          </cell>
          <cell r="N47">
            <v>112.83929712327586</v>
          </cell>
          <cell r="O47">
            <v>5007.6598773208971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0.5337907315740873</v>
          </cell>
          <cell r="Y47">
            <v>29.608821454437486</v>
          </cell>
          <cell r="Z47">
            <v>0</v>
          </cell>
          <cell r="AA47">
            <v>13.978977680320941</v>
          </cell>
        </row>
        <row r="48">
          <cell r="D48">
            <v>38810.371735726752</v>
          </cell>
          <cell r="E48">
            <v>140033.32845192091</v>
          </cell>
          <cell r="F48">
            <v>50836.821434546822</v>
          </cell>
          <cell r="G48">
            <v>917.85435316224596</v>
          </cell>
          <cell r="H48">
            <v>15632.688929524071</v>
          </cell>
          <cell r="I48">
            <v>6924.7564297702829</v>
          </cell>
          <cell r="J48">
            <v>2301.0302946692</v>
          </cell>
          <cell r="K48">
            <v>5738.7614298745566</v>
          </cell>
          <cell r="L48">
            <v>4354.9627554026602</v>
          </cell>
          <cell r="M48">
            <v>4022.3408685718805</v>
          </cell>
          <cell r="N48">
            <v>2825.8613635430547</v>
          </cell>
          <cell r="O48">
            <v>304568.4813853784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25.316998032979658</v>
          </cell>
          <cell r="Y48">
            <v>13417.558048312185</v>
          </cell>
          <cell r="Z48">
            <v>0</v>
          </cell>
          <cell r="AA48">
            <v>12.350725499514237</v>
          </cell>
        </row>
        <row r="77">
          <cell r="D77">
            <v>26926.90008211818</v>
          </cell>
          <cell r="E77">
            <v>72924.846405102478</v>
          </cell>
          <cell r="F77">
            <v>2.8990157114865247</v>
          </cell>
          <cell r="G77">
            <v>1.2793508073704027</v>
          </cell>
          <cell r="H77">
            <v>0.61811472335892359</v>
          </cell>
          <cell r="I77">
            <v>513.70986867859051</v>
          </cell>
          <cell r="J77">
            <v>0.21650758729389954</v>
          </cell>
          <cell r="K77">
            <v>117.81849831502801</v>
          </cell>
          <cell r="L77">
            <v>0</v>
          </cell>
          <cell r="M77">
            <v>26.418546802019137</v>
          </cell>
          <cell r="N77">
            <v>12.119426675811463</v>
          </cell>
          <cell r="O77">
            <v>6310.7269259780542</v>
          </cell>
          <cell r="P77">
            <v>5023.4710995102514</v>
          </cell>
          <cell r="Q77">
            <v>0</v>
          </cell>
          <cell r="R77">
            <v>7.0053415530192344</v>
          </cell>
          <cell r="S77">
            <v>0</v>
          </cell>
          <cell r="T77">
            <v>46.289609726215275</v>
          </cell>
          <cell r="U77">
            <v>3.2687342825033557E-2</v>
          </cell>
          <cell r="V77">
            <v>5412.2405715636105</v>
          </cell>
          <cell r="W77">
            <v>1094.0394629145126</v>
          </cell>
          <cell r="X77">
            <v>0.13189480052938496</v>
          </cell>
          <cell r="Y77">
            <v>42.69590396468152</v>
          </cell>
          <cell r="Z77">
            <v>476.89575259886658</v>
          </cell>
          <cell r="AA77">
            <v>308.92318326207499</v>
          </cell>
        </row>
        <row r="78">
          <cell r="D78">
            <v>11904.278796047933</v>
          </cell>
          <cell r="E78">
            <v>65546.19710628457</v>
          </cell>
          <cell r="F78">
            <v>152.67116775563952</v>
          </cell>
          <cell r="G78">
            <v>12.656730180615387</v>
          </cell>
          <cell r="H78">
            <v>18.235664282436566</v>
          </cell>
          <cell r="I78">
            <v>458.36955465988825</v>
          </cell>
          <cell r="J78">
            <v>26.009209190204928</v>
          </cell>
          <cell r="K78">
            <v>939.69254387423598</v>
          </cell>
          <cell r="L78">
            <v>125.23694830863235</v>
          </cell>
          <cell r="M78">
            <v>110.55762126984112</v>
          </cell>
          <cell r="N78">
            <v>56.888331909853981</v>
          </cell>
          <cell r="O78">
            <v>6290.319851463978</v>
          </cell>
          <cell r="P78">
            <v>399.4311631060022</v>
          </cell>
          <cell r="Q78">
            <v>14.756025986921593</v>
          </cell>
          <cell r="R78">
            <v>46.335152995596474</v>
          </cell>
          <cell r="S78">
            <v>130.81867043386549</v>
          </cell>
          <cell r="T78">
            <v>131.19258435488746</v>
          </cell>
          <cell r="U78">
            <v>512.38613358597615</v>
          </cell>
          <cell r="V78">
            <v>62631.451880525041</v>
          </cell>
          <cell r="W78">
            <v>6716.4874338942191</v>
          </cell>
          <cell r="X78">
            <v>0.13145883955102239</v>
          </cell>
          <cell r="Y78">
            <v>541.4147531505705</v>
          </cell>
          <cell r="Z78">
            <v>50.074960351484705</v>
          </cell>
          <cell r="AA78">
            <v>169.89524756537736</v>
          </cell>
        </row>
        <row r="79">
          <cell r="D79">
            <v>419.99215170200091</v>
          </cell>
          <cell r="E79">
            <v>699.5954928752908</v>
          </cell>
          <cell r="F79">
            <v>75882.469061226118</v>
          </cell>
          <cell r="G79">
            <v>36.474070446346744</v>
          </cell>
          <cell r="H79">
            <v>219.29422869489241</v>
          </cell>
          <cell r="I79">
            <v>56.888450800898596</v>
          </cell>
          <cell r="J79">
            <v>16.153417900001298</v>
          </cell>
          <cell r="K79">
            <v>50.944441735079323</v>
          </cell>
          <cell r="L79">
            <v>28.191405934673362</v>
          </cell>
          <cell r="M79">
            <v>65.189682764660958</v>
          </cell>
          <cell r="N79">
            <v>46.56463430297584</v>
          </cell>
          <cell r="O79">
            <v>2081.8152983514574</v>
          </cell>
          <cell r="P79">
            <v>292.61227174693829</v>
          </cell>
          <cell r="Q79">
            <v>15.085534506733595</v>
          </cell>
          <cell r="R79">
            <v>130.5889771903972</v>
          </cell>
          <cell r="S79">
            <v>1260.7838622726263</v>
          </cell>
          <cell r="T79">
            <v>142.22343517948354</v>
          </cell>
          <cell r="U79">
            <v>223.30576638137433</v>
          </cell>
          <cell r="V79">
            <v>21937.348820011135</v>
          </cell>
          <cell r="W79">
            <v>751.69309564693788</v>
          </cell>
          <cell r="X79">
            <v>4.3503942584100237E-2</v>
          </cell>
          <cell r="Y79">
            <v>93.666886604418792</v>
          </cell>
          <cell r="Z79">
            <v>129.47872667489568</v>
          </cell>
          <cell r="AA79">
            <v>12.706042024004992</v>
          </cell>
        </row>
        <row r="80">
          <cell r="D80">
            <v>508.87881669730945</v>
          </cell>
          <cell r="E80">
            <v>1678.5325276842273</v>
          </cell>
          <cell r="F80">
            <v>1476.4665505059022</v>
          </cell>
          <cell r="G80">
            <v>644.93085898356128</v>
          </cell>
          <cell r="H80">
            <v>153.23447875117614</v>
          </cell>
          <cell r="I80">
            <v>87.787773167174251</v>
          </cell>
          <cell r="J80">
            <v>10.839603450289705</v>
          </cell>
          <cell r="K80">
            <v>63.273296934241294</v>
          </cell>
          <cell r="L80">
            <v>176.84459874700318</v>
          </cell>
          <cell r="M80">
            <v>25.181724792032313</v>
          </cell>
          <cell r="N80">
            <v>9.3310984179019769</v>
          </cell>
          <cell r="O80">
            <v>3009.1522561301717</v>
          </cell>
          <cell r="P80">
            <v>1381.296092307583</v>
          </cell>
          <cell r="Q80">
            <v>6.2589098945831427</v>
          </cell>
          <cell r="R80">
            <v>3.3441826940340884</v>
          </cell>
          <cell r="S80">
            <v>42.319829684102892</v>
          </cell>
          <cell r="T80">
            <v>17.541682643567789</v>
          </cell>
          <cell r="U80">
            <v>9.1416213729543472</v>
          </cell>
          <cell r="V80">
            <v>1157.6730388088545</v>
          </cell>
          <cell r="W80">
            <v>565.53547155252215</v>
          </cell>
          <cell r="X80">
            <v>6.2891571959965031E-2</v>
          </cell>
          <cell r="Y80">
            <v>0.80688980243209474</v>
          </cell>
          <cell r="Z80">
            <v>1.0744693749574669E-2</v>
          </cell>
          <cell r="AA80">
            <v>5.8381939053269747</v>
          </cell>
        </row>
        <row r="81">
          <cell r="D81">
            <v>97.853929810159585</v>
          </cell>
          <cell r="E81">
            <v>126.01242786270738</v>
          </cell>
          <cell r="F81">
            <v>1018.0111213925982</v>
          </cell>
          <cell r="G81">
            <v>940.42517866108301</v>
          </cell>
          <cell r="H81">
            <v>8221.1371838668329</v>
          </cell>
          <cell r="I81">
            <v>169.62747821641537</v>
          </cell>
          <cell r="J81">
            <v>74.825406837261212</v>
          </cell>
          <cell r="K81">
            <v>145.99149648369323</v>
          </cell>
          <cell r="L81">
            <v>166.80329085364642</v>
          </cell>
          <cell r="M81">
            <v>211.21624424330014</v>
          </cell>
          <cell r="N81">
            <v>53.770028038450903</v>
          </cell>
          <cell r="O81">
            <v>3514.0446066072859</v>
          </cell>
          <cell r="P81">
            <v>40009.182763863711</v>
          </cell>
          <cell r="Q81">
            <v>5.0792278357741392</v>
          </cell>
          <cell r="R81">
            <v>79.338069694064728</v>
          </cell>
          <cell r="S81">
            <v>288.88758826950232</v>
          </cell>
          <cell r="T81">
            <v>8.7484702539792156</v>
          </cell>
          <cell r="U81">
            <v>2.1449646096303256</v>
          </cell>
          <cell r="V81">
            <v>5070.9743020585584</v>
          </cell>
          <cell r="W81">
            <v>751.69389666591155</v>
          </cell>
          <cell r="X81">
            <v>7.344387071034561E-2</v>
          </cell>
          <cell r="Y81">
            <v>38.29375186775475</v>
          </cell>
          <cell r="Z81">
            <v>51.028899143836298</v>
          </cell>
          <cell r="AA81">
            <v>1.1226449164021328</v>
          </cell>
        </row>
        <row r="82">
          <cell r="D82">
            <v>215.23146142868703</v>
          </cell>
          <cell r="E82">
            <v>4168.0289397436363</v>
          </cell>
          <cell r="F82">
            <v>236.89175790083465</v>
          </cell>
          <cell r="G82">
            <v>400.90015033533501</v>
          </cell>
          <cell r="H82">
            <v>250.45178462959092</v>
          </cell>
          <cell r="I82">
            <v>12310.839498019148</v>
          </cell>
          <cell r="J82">
            <v>56.036848113543748</v>
          </cell>
          <cell r="K82">
            <v>397.39341007942721</v>
          </cell>
          <cell r="L82">
            <v>953.0408087602973</v>
          </cell>
          <cell r="M82">
            <v>61.282029627881123</v>
          </cell>
          <cell r="N82">
            <v>97.777500801711639</v>
          </cell>
          <cell r="O82">
            <v>14546.509851889612</v>
          </cell>
          <cell r="P82">
            <v>927.76750032590724</v>
          </cell>
          <cell r="Q82">
            <v>4.4384050984565455</v>
          </cell>
          <cell r="R82">
            <v>37.498430826572232</v>
          </cell>
          <cell r="S82">
            <v>115.266482050229</v>
          </cell>
          <cell r="T82">
            <v>61.682804027587927</v>
          </cell>
          <cell r="U82">
            <v>14.72445457431547</v>
          </cell>
          <cell r="V82">
            <v>9196.5852719298946</v>
          </cell>
          <cell r="W82">
            <v>1500.8786298266796</v>
          </cell>
          <cell r="X82">
            <v>0.30401866589429088</v>
          </cell>
          <cell r="Y82">
            <v>23.820460543094672</v>
          </cell>
          <cell r="Z82">
            <v>49.037182471579442</v>
          </cell>
          <cell r="AA82">
            <v>8.5666332888498484</v>
          </cell>
        </row>
        <row r="83">
          <cell r="D83">
            <v>5376.8452060366108</v>
          </cell>
          <cell r="E83">
            <v>620.95560593965035</v>
          </cell>
          <cell r="F83">
            <v>502.5834978572359</v>
          </cell>
          <cell r="G83">
            <v>446.38343760431712</v>
          </cell>
          <cell r="H83">
            <v>107.2419272993199</v>
          </cell>
          <cell r="I83">
            <v>386.21071036599324</v>
          </cell>
          <cell r="J83">
            <v>3585.645943843158</v>
          </cell>
          <cell r="K83">
            <v>2432.5042023106257</v>
          </cell>
          <cell r="L83">
            <v>213.38199777186543</v>
          </cell>
          <cell r="M83">
            <v>456.92995281413698</v>
          </cell>
          <cell r="N83">
            <v>120.84750894250871</v>
          </cell>
          <cell r="O83">
            <v>5098.9490232269236</v>
          </cell>
          <cell r="P83">
            <v>353.66607037794984</v>
          </cell>
          <cell r="Q83">
            <v>2.5938574575427387</v>
          </cell>
          <cell r="R83">
            <v>9.6513384005337208</v>
          </cell>
          <cell r="S83">
            <v>8.1374592662873013</v>
          </cell>
          <cell r="T83">
            <v>7.4386195889465245</v>
          </cell>
          <cell r="U83">
            <v>5.2388560626312453</v>
          </cell>
          <cell r="V83">
            <v>701.31475050861013</v>
          </cell>
          <cell r="W83">
            <v>52.936120826770136</v>
          </cell>
          <cell r="X83">
            <v>0.10655878030355194</v>
          </cell>
          <cell r="Y83">
            <v>44.204953380486103</v>
          </cell>
          <cell r="Z83">
            <v>1.8205006251373581E-2</v>
          </cell>
          <cell r="AA83">
            <v>74.089424255983715</v>
          </cell>
        </row>
        <row r="84">
          <cell r="D84">
            <v>0</v>
          </cell>
          <cell r="E84">
            <v>451.19309675236599</v>
          </cell>
          <cell r="F84">
            <v>884.98109873860699</v>
          </cell>
          <cell r="G84">
            <v>134.45495919306771</v>
          </cell>
          <cell r="H84">
            <v>256.95787029722777</v>
          </cell>
          <cell r="I84">
            <v>1563.1249108968552</v>
          </cell>
          <cell r="J84">
            <v>222.64322226913109</v>
          </cell>
          <cell r="K84">
            <v>8984.8053431763783</v>
          </cell>
          <cell r="L84">
            <v>17902.280379400076</v>
          </cell>
          <cell r="M84">
            <v>202.34337394175822</v>
          </cell>
          <cell r="N84">
            <v>118.08075157888825</v>
          </cell>
          <cell r="O84">
            <v>18992.099668094354</v>
          </cell>
          <cell r="P84">
            <v>219.22599019087806</v>
          </cell>
          <cell r="Q84">
            <v>2.646002464043872</v>
          </cell>
          <cell r="R84">
            <v>27.020796670608135</v>
          </cell>
          <cell r="S84">
            <v>9.4437329113898567</v>
          </cell>
          <cell r="T84">
            <v>7.8615154455367593</v>
          </cell>
          <cell r="U84">
            <v>5.4403191330503802</v>
          </cell>
          <cell r="V84">
            <v>2639.436969904667</v>
          </cell>
          <cell r="W84">
            <v>412.31472626762485</v>
          </cell>
          <cell r="X84">
            <v>0.39692869106431383</v>
          </cell>
          <cell r="Y84">
            <v>1563.7052126781441</v>
          </cell>
          <cell r="Z84">
            <v>32.17409095901963</v>
          </cell>
          <cell r="AA84">
            <v>10.208281953299148</v>
          </cell>
        </row>
        <row r="85">
          <cell r="D85">
            <v>440.95024839961786</v>
          </cell>
          <cell r="E85">
            <v>5887.5070212131604</v>
          </cell>
          <cell r="F85">
            <v>7892.3547693175378</v>
          </cell>
          <cell r="G85">
            <v>90.708766441781691</v>
          </cell>
          <cell r="H85">
            <v>350.17721686862632</v>
          </cell>
          <cell r="I85">
            <v>585.14625936226196</v>
          </cell>
          <cell r="J85">
            <v>278.15120822149447</v>
          </cell>
          <cell r="K85">
            <v>637.85298053317354</v>
          </cell>
          <cell r="L85">
            <v>3697.1317644913647</v>
          </cell>
          <cell r="M85">
            <v>257.21304104989821</v>
          </cell>
          <cell r="N85">
            <v>207.64825874408618</v>
          </cell>
          <cell r="O85">
            <v>16640.358224246</v>
          </cell>
          <cell r="P85">
            <v>9029.4089722474691</v>
          </cell>
          <cell r="Q85">
            <v>4.4463355551984316</v>
          </cell>
          <cell r="R85">
            <v>20.410936065869912</v>
          </cell>
          <cell r="S85">
            <v>55.756803524489023</v>
          </cell>
          <cell r="T85">
            <v>36.128949796820763</v>
          </cell>
          <cell r="U85">
            <v>68.911539497483972</v>
          </cell>
          <cell r="V85">
            <v>9205.271084848242</v>
          </cell>
          <cell r="W85">
            <v>1.9032542739525018</v>
          </cell>
          <cell r="X85">
            <v>0.34777847100338627</v>
          </cell>
          <cell r="Y85">
            <v>835.16299822288443</v>
          </cell>
          <cell r="Z85">
            <v>654.5601865148202</v>
          </cell>
          <cell r="AA85">
            <v>13.48208493317903</v>
          </cell>
        </row>
        <row r="86">
          <cell r="D86">
            <v>36.208880531031227</v>
          </cell>
          <cell r="E86">
            <v>106.72851518927591</v>
          </cell>
          <cell r="F86">
            <v>6338.0225283945683</v>
          </cell>
          <cell r="G86">
            <v>29.627099844042164</v>
          </cell>
          <cell r="H86">
            <v>526.23599328084561</v>
          </cell>
          <cell r="I86">
            <v>29.418308981004564</v>
          </cell>
          <cell r="J86">
            <v>0.76150209531375723</v>
          </cell>
          <cell r="K86">
            <v>173.03571424618227</v>
          </cell>
          <cell r="L86">
            <v>218.84921403457207</v>
          </cell>
          <cell r="M86">
            <v>12627.541021039407</v>
          </cell>
          <cell r="N86">
            <v>44.196618752897393</v>
          </cell>
          <cell r="O86">
            <v>22196.448412905214</v>
          </cell>
          <cell r="P86">
            <v>4578.0754560126516</v>
          </cell>
          <cell r="Q86">
            <v>18.382779363054905</v>
          </cell>
          <cell r="R86">
            <v>24.650448448869007</v>
          </cell>
          <cell r="S86">
            <v>49.71320498426892</v>
          </cell>
          <cell r="T86">
            <v>19.695471829844539</v>
          </cell>
          <cell r="U86">
            <v>6.7864162703654269</v>
          </cell>
          <cell r="V86">
            <v>843.07105757553313</v>
          </cell>
          <cell r="W86">
            <v>0</v>
          </cell>
          <cell r="X86">
            <v>0.46390137278550109</v>
          </cell>
          <cell r="Y86">
            <v>130.18582535930915</v>
          </cell>
          <cell r="Z86">
            <v>90.500272336600105</v>
          </cell>
          <cell r="AA86">
            <v>8.7345950995669241</v>
          </cell>
        </row>
        <row r="87">
          <cell r="D87">
            <v>0</v>
          </cell>
          <cell r="E87">
            <v>207.8705357338763</v>
          </cell>
          <cell r="F87">
            <v>805.44663889704589</v>
          </cell>
          <cell r="G87">
            <v>232.76897241102961</v>
          </cell>
          <cell r="H87">
            <v>199.70788275590905</v>
          </cell>
          <cell r="I87">
            <v>32.834092619692314</v>
          </cell>
          <cell r="J87">
            <v>151.40546394471804</v>
          </cell>
          <cell r="K87">
            <v>31.049586647813875</v>
          </cell>
          <cell r="L87">
            <v>64.090245108770503</v>
          </cell>
          <cell r="M87">
            <v>1322.984723708993</v>
          </cell>
          <cell r="N87">
            <v>7580.7736667152321</v>
          </cell>
          <cell r="O87">
            <v>13888.731005138767</v>
          </cell>
          <cell r="P87">
            <v>2396.4338693697641</v>
          </cell>
          <cell r="Q87">
            <v>0</v>
          </cell>
          <cell r="R87">
            <v>15.417448032569734</v>
          </cell>
          <cell r="S87">
            <v>0</v>
          </cell>
          <cell r="T87">
            <v>7.0156142513782063E-2</v>
          </cell>
          <cell r="U87">
            <v>7.1938734965827061E-2</v>
          </cell>
          <cell r="V87">
            <v>640.64300246082064</v>
          </cell>
          <cell r="W87">
            <v>0</v>
          </cell>
          <cell r="X87">
            <v>0.29027581560980892</v>
          </cell>
          <cell r="Y87">
            <v>103.72611311977654</v>
          </cell>
          <cell r="Z87">
            <v>4.959209389170334E-2</v>
          </cell>
          <cell r="AA87">
            <v>0</v>
          </cell>
        </row>
        <row r="88">
          <cell r="D88">
            <v>14498.863528826467</v>
          </cell>
          <cell r="E88">
            <v>11765.067553786797</v>
          </cell>
          <cell r="F88">
            <v>55911.468876875362</v>
          </cell>
          <cell r="G88">
            <v>1580.4033134785452</v>
          </cell>
          <cell r="H88">
            <v>7793.3978770866906</v>
          </cell>
          <cell r="I88">
            <v>3881.9399034688499</v>
          </cell>
          <cell r="J88">
            <v>1730.9387579983129</v>
          </cell>
          <cell r="K88">
            <v>3449.9253642365979</v>
          </cell>
          <cell r="L88">
            <v>3870.2986967848365</v>
          </cell>
          <cell r="M88">
            <v>11126.753746107664</v>
          </cell>
          <cell r="N88">
            <v>4530.8434703667663</v>
          </cell>
          <cell r="O88">
            <v>304631.12487960554</v>
          </cell>
          <cell r="P88">
            <v>75712.151152065257</v>
          </cell>
          <cell r="Q88">
            <v>137.49547152569929</v>
          </cell>
          <cell r="R88">
            <v>734.64948772827211</v>
          </cell>
          <cell r="S88">
            <v>2259.9526117696628</v>
          </cell>
          <cell r="T88">
            <v>1699.6289993632463</v>
          </cell>
          <cell r="U88">
            <v>3616.5448410696663</v>
          </cell>
          <cell r="V88">
            <v>123597.46550198348</v>
          </cell>
          <cell r="W88">
            <v>43175.052146533926</v>
          </cell>
          <cell r="X88">
            <v>6.3665644628163696</v>
          </cell>
          <cell r="Y88">
            <v>1758.2398478259881</v>
          </cell>
          <cell r="Z88">
            <v>8536.4926883629505</v>
          </cell>
          <cell r="AA88">
            <v>491.36451877489856</v>
          </cell>
        </row>
        <row r="89">
          <cell r="D89">
            <v>496.48341960822563</v>
          </cell>
          <cell r="E89">
            <v>511.78329628934154</v>
          </cell>
          <cell r="F89">
            <v>395.45653858461202</v>
          </cell>
          <cell r="G89">
            <v>80.716613772913831</v>
          </cell>
          <cell r="H89">
            <v>171.93704941316997</v>
          </cell>
          <cell r="I89">
            <v>109.05479952532312</v>
          </cell>
          <cell r="J89">
            <v>53.415806388374925</v>
          </cell>
          <cell r="K89">
            <v>142.2928650460145</v>
          </cell>
          <cell r="L89">
            <v>99.314342753485235</v>
          </cell>
          <cell r="M89">
            <v>155.23566232003972</v>
          </cell>
          <cell r="N89">
            <v>117.54700668442214</v>
          </cell>
          <cell r="O89">
            <v>3850.3987747673773</v>
          </cell>
          <cell r="P89">
            <v>81865.146364457352</v>
          </cell>
          <cell r="Q89">
            <v>78.92021817080186</v>
          </cell>
          <cell r="R89">
            <v>134.69690429080632</v>
          </cell>
          <cell r="S89">
            <v>337.53375818818893</v>
          </cell>
          <cell r="T89">
            <v>351.96757071619743</v>
          </cell>
          <cell r="U89">
            <v>335.02018421222067</v>
          </cell>
          <cell r="V89">
            <v>30027.82139435807</v>
          </cell>
          <cell r="W89">
            <v>13732.488826282803</v>
          </cell>
          <cell r="X89">
            <v>8.013759252600916E-2</v>
          </cell>
          <cell r="Y89">
            <v>866.48168497472739</v>
          </cell>
          <cell r="Z89">
            <v>4761.4429609638619</v>
          </cell>
          <cell r="AA89">
            <v>433.45946092826614</v>
          </cell>
        </row>
        <row r="90">
          <cell r="D90">
            <v>1.7957691856216433</v>
          </cell>
          <cell r="E90">
            <v>55.152558670497044</v>
          </cell>
          <cell r="F90">
            <v>18.686022151293784</v>
          </cell>
          <cell r="G90">
            <v>5.0285703307101688</v>
          </cell>
          <cell r="H90">
            <v>9.6631667693471783</v>
          </cell>
          <cell r="I90">
            <v>15.75556361983331</v>
          </cell>
          <cell r="J90">
            <v>4.7851929888006941</v>
          </cell>
          <cell r="K90">
            <v>10.95404254301403</v>
          </cell>
          <cell r="L90">
            <v>11.963549972446632</v>
          </cell>
          <cell r="M90">
            <v>21.600215619818421</v>
          </cell>
          <cell r="N90">
            <v>6.9657709742464453</v>
          </cell>
          <cell r="O90">
            <v>313.97651294577383</v>
          </cell>
          <cell r="P90">
            <v>109.83416982855661</v>
          </cell>
          <cell r="Q90">
            <v>46.131114117378914</v>
          </cell>
          <cell r="R90">
            <v>4.2209840364214672</v>
          </cell>
          <cell r="S90">
            <v>85.414795103843545</v>
          </cell>
          <cell r="T90">
            <v>34.377419859603904</v>
          </cell>
          <cell r="U90">
            <v>34.805152716325338</v>
          </cell>
          <cell r="V90">
            <v>2388.2566162982748</v>
          </cell>
          <cell r="W90">
            <v>1500.4443194668859</v>
          </cell>
          <cell r="X90">
            <v>6.5596428113604381E-3</v>
          </cell>
          <cell r="Y90">
            <v>38.950786577385038</v>
          </cell>
          <cell r="Z90">
            <v>30.640862306258825</v>
          </cell>
          <cell r="AA90">
            <v>3.1960084421063719</v>
          </cell>
        </row>
        <row r="91">
          <cell r="D91">
            <v>0</v>
          </cell>
          <cell r="E91">
            <v>177.06788782399951</v>
          </cell>
          <cell r="F91">
            <v>47.854345279876995</v>
          </cell>
          <cell r="G91">
            <v>3.8882111833950992</v>
          </cell>
          <cell r="H91">
            <v>16.890095558060867</v>
          </cell>
          <cell r="I91">
            <v>7.995942657876661</v>
          </cell>
          <cell r="J91">
            <v>1.8123470713119687</v>
          </cell>
          <cell r="K91">
            <v>21.748661523349185</v>
          </cell>
          <cell r="L91">
            <v>20.589114607446508</v>
          </cell>
          <cell r="M91">
            <v>7.4775034695743745</v>
          </cell>
          <cell r="N91">
            <v>2.5192799812911528</v>
          </cell>
          <cell r="O91">
            <v>382.03787470853342</v>
          </cell>
          <cell r="P91">
            <v>136.16634658490938</v>
          </cell>
          <cell r="Q91">
            <v>5.3350512379785409</v>
          </cell>
          <cell r="R91">
            <v>688.15524117388543</v>
          </cell>
          <cell r="S91">
            <v>47.06055509213968</v>
          </cell>
          <cell r="T91">
            <v>35.416583773946073</v>
          </cell>
          <cell r="U91">
            <v>53.828917325842966</v>
          </cell>
          <cell r="V91">
            <v>3053.0661337909755</v>
          </cell>
          <cell r="W91">
            <v>3166.5618929157931</v>
          </cell>
          <cell r="X91">
            <v>7.9817524026019535E-3</v>
          </cell>
          <cell r="Y91">
            <v>27.64396524118478</v>
          </cell>
          <cell r="Z91">
            <v>23.704085682132821</v>
          </cell>
          <cell r="AA91">
            <v>3.6580096111593781</v>
          </cell>
        </row>
        <row r="92">
          <cell r="D92">
            <v>72.996348580450189</v>
          </cell>
          <cell r="E92">
            <v>717.33660999846677</v>
          </cell>
          <cell r="F92">
            <v>309.49871995910632</v>
          </cell>
          <cell r="G92">
            <v>73.575283377985073</v>
          </cell>
          <cell r="H92">
            <v>182.52990745219415</v>
          </cell>
          <cell r="I92">
            <v>125.51602112545277</v>
          </cell>
          <cell r="J92">
            <v>19.375065231277986</v>
          </cell>
          <cell r="K92">
            <v>71.601596646755723</v>
          </cell>
          <cell r="L92">
            <v>96.693296812741025</v>
          </cell>
          <cell r="M92">
            <v>299.18439695353948</v>
          </cell>
          <cell r="N92">
            <v>62.815832933402703</v>
          </cell>
          <cell r="O92">
            <v>2149.1413273426565</v>
          </cell>
          <cell r="P92">
            <v>930.11195380919446</v>
          </cell>
          <cell r="Q92">
            <v>96.708814070499258</v>
          </cell>
          <cell r="R92">
            <v>108.09809487283098</v>
          </cell>
          <cell r="S92">
            <v>11077.079812246826</v>
          </cell>
          <cell r="T92">
            <v>740.96970752041591</v>
          </cell>
          <cell r="U92">
            <v>604.68484632070977</v>
          </cell>
          <cell r="V92">
            <v>25157.450886850689</v>
          </cell>
          <cell r="W92">
            <v>1629.2655590061906</v>
          </cell>
          <cell r="X92">
            <v>4.4894243160468909E-2</v>
          </cell>
          <cell r="Y92">
            <v>335.51856765415368</v>
          </cell>
          <cell r="Z92">
            <v>421.23211086101333</v>
          </cell>
          <cell r="AA92">
            <v>30.114049781730298</v>
          </cell>
        </row>
        <row r="93">
          <cell r="D93">
            <v>0</v>
          </cell>
          <cell r="E93">
            <v>37.483046695032151</v>
          </cell>
          <cell r="F93">
            <v>16.000307536648645</v>
          </cell>
          <cell r="G93">
            <v>3.8250708486669782</v>
          </cell>
          <cell r="H93">
            <v>9.8201117861029292</v>
          </cell>
          <cell r="I93">
            <v>6.5506661665479458</v>
          </cell>
          <cell r="J93">
            <v>0.94399305246293375</v>
          </cell>
          <cell r="K93">
            <v>3.5793166112801327</v>
          </cell>
          <cell r="L93">
            <v>4.7129293225187743</v>
          </cell>
          <cell r="M93">
            <v>17.377836402028326</v>
          </cell>
          <cell r="N93">
            <v>3.3498814094772857</v>
          </cell>
          <cell r="O93">
            <v>109.89802923780422</v>
          </cell>
          <cell r="P93">
            <v>47.697460106239085</v>
          </cell>
          <cell r="Q93">
            <v>6.5167082135550372</v>
          </cell>
          <cell r="R93">
            <v>2.677832572089657</v>
          </cell>
          <cell r="S93">
            <v>130.25869123216745</v>
          </cell>
          <cell r="T93">
            <v>709.33386272760276</v>
          </cell>
          <cell r="U93">
            <v>37.22740656139721</v>
          </cell>
          <cell r="V93">
            <v>718.45745661763738</v>
          </cell>
          <cell r="W93">
            <v>7.5143075829583559</v>
          </cell>
          <cell r="X93">
            <v>2.2917151950022909E-3</v>
          </cell>
          <cell r="Y93">
            <v>83.179222823329312</v>
          </cell>
          <cell r="Z93">
            <v>105.95253992186105</v>
          </cell>
          <cell r="AA93">
            <v>6.5684071893681768</v>
          </cell>
        </row>
        <row r="94">
          <cell r="D94">
            <v>11.680133840126061</v>
          </cell>
          <cell r="E94">
            <v>276.16936943451697</v>
          </cell>
          <cell r="F94">
            <v>90.119766800608261</v>
          </cell>
          <cell r="G94">
            <v>23.72843397471954</v>
          </cell>
          <cell r="H94">
            <v>79.847469108616465</v>
          </cell>
          <cell r="I94">
            <v>36.85497950047592</v>
          </cell>
          <cell r="J94">
            <v>18.914153743999499</v>
          </cell>
          <cell r="K94">
            <v>40.265121024873693</v>
          </cell>
          <cell r="L94">
            <v>47.393060886851188</v>
          </cell>
          <cell r="M94">
            <v>50.15319251319152</v>
          </cell>
          <cell r="N94">
            <v>20.23314267625744</v>
          </cell>
          <cell r="O94">
            <v>842.64903100410697</v>
          </cell>
          <cell r="P94">
            <v>318.95326927755428</v>
          </cell>
          <cell r="Q94">
            <v>21.622881251360141</v>
          </cell>
          <cell r="R94">
            <v>25.481762983851112</v>
          </cell>
          <cell r="S94">
            <v>373.3216682076403</v>
          </cell>
          <cell r="T94">
            <v>156.7705001305676</v>
          </cell>
          <cell r="U94">
            <v>4064.794235638552</v>
          </cell>
          <cell r="V94">
            <v>7721.7595046509241</v>
          </cell>
          <cell r="W94">
            <v>445.957949549087</v>
          </cell>
          <cell r="X94">
            <v>1.7603331840358068E-2</v>
          </cell>
          <cell r="Y94">
            <v>105.38950990354633</v>
          </cell>
          <cell r="Z94">
            <v>89.618730442897657</v>
          </cell>
          <cell r="AA94">
            <v>10.45444869245808</v>
          </cell>
        </row>
        <row r="95">
          <cell r="D95">
            <v>11361.081436483406</v>
          </cell>
          <cell r="E95">
            <v>47942.646743800724</v>
          </cell>
          <cell r="F95">
            <v>30380.443221126501</v>
          </cell>
          <cell r="G95">
            <v>3145.3756878995673</v>
          </cell>
          <cell r="H95">
            <v>9045.3409386871372</v>
          </cell>
          <cell r="I95">
            <v>7837.4225429045064</v>
          </cell>
          <cell r="J95">
            <v>2032.993814560454</v>
          </cell>
          <cell r="K95">
            <v>5718.9416846746999</v>
          </cell>
          <cell r="L95">
            <v>8549.4377983487575</v>
          </cell>
          <cell r="M95">
            <v>8919.3177205344509</v>
          </cell>
          <cell r="N95">
            <v>4010.8670833734404</v>
          </cell>
          <cell r="O95">
            <v>181660.36885891855</v>
          </cell>
          <cell r="P95">
            <v>96980.349405933099</v>
          </cell>
          <cell r="Q95">
            <v>7511.1506096690073</v>
          </cell>
          <cell r="R95">
            <v>6570.8985962414081</v>
          </cell>
          <cell r="S95">
            <v>29772.172901298698</v>
          </cell>
          <cell r="T95">
            <v>9952.5914376120072</v>
          </cell>
          <cell r="U95">
            <v>10651.23494516493</v>
          </cell>
          <cell r="V95">
            <v>1165355.7531616648</v>
          </cell>
          <cell r="W95">
            <v>93082.350812991746</v>
          </cell>
          <cell r="X95">
            <v>9.0902537952224964</v>
          </cell>
          <cell r="Y95">
            <v>5679.8708506168578</v>
          </cell>
          <cell r="Z95">
            <v>11622.447820002824</v>
          </cell>
          <cell r="AA95">
            <v>2619.5014203543537</v>
          </cell>
        </row>
        <row r="96">
          <cell r="D96">
            <v>31.157934373715275</v>
          </cell>
          <cell r="E96">
            <v>175.10771969263257</v>
          </cell>
          <cell r="F96">
            <v>53.980495718652023</v>
          </cell>
          <cell r="G96">
            <v>61.866789639942461</v>
          </cell>
          <cell r="H96">
            <v>14.941154314190994</v>
          </cell>
          <cell r="I96">
            <v>20.346520322725308</v>
          </cell>
          <cell r="J96">
            <v>45.551920771252007</v>
          </cell>
          <cell r="K96">
            <v>31.503619527265101</v>
          </cell>
          <cell r="L96">
            <v>39.446126767886241</v>
          </cell>
          <cell r="M96">
            <v>32.417167736776683</v>
          </cell>
          <cell r="N96">
            <v>32.90756863539859</v>
          </cell>
          <cell r="O96">
            <v>1457.9522707072599</v>
          </cell>
          <cell r="P96">
            <v>250.78331450818598</v>
          </cell>
          <cell r="Q96">
            <v>15.843173485263897</v>
          </cell>
          <cell r="R96">
            <v>55.171770786198266</v>
          </cell>
          <cell r="S96">
            <v>193.79088995250029</v>
          </cell>
          <cell r="T96">
            <v>94.401694664024362</v>
          </cell>
          <cell r="U96">
            <v>26.475681257873966</v>
          </cell>
          <cell r="V96">
            <v>4452.879697563526</v>
          </cell>
          <cell r="W96">
            <v>0</v>
          </cell>
          <cell r="X96">
            <v>3.045611047032943E-2</v>
          </cell>
          <cell r="Y96">
            <v>55.818604174857072</v>
          </cell>
          <cell r="Z96">
            <v>5.385014755033076</v>
          </cell>
          <cell r="AA96">
            <v>19.743416674760716</v>
          </cell>
        </row>
        <row r="97">
          <cell r="D97">
            <v>0</v>
          </cell>
          <cell r="E97">
            <v>2.2173573394605546</v>
          </cell>
          <cell r="F97">
            <v>0.21962329322105384</v>
          </cell>
          <cell r="G97">
            <v>9.6920908840341047E-2</v>
          </cell>
          <cell r="H97">
            <v>1.8316275329465375</v>
          </cell>
          <cell r="I97">
            <v>5.5745933728326786</v>
          </cell>
          <cell r="J97">
            <v>6.0498088648985924</v>
          </cell>
          <cell r="K97">
            <v>4.0982648759085407</v>
          </cell>
          <cell r="L97">
            <v>0</v>
          </cell>
          <cell r="M97">
            <v>467.07300490190153</v>
          </cell>
          <cell r="N97">
            <v>0.91814210869797641</v>
          </cell>
          <cell r="O97">
            <v>483.22247591797702</v>
          </cell>
          <cell r="P97">
            <v>1.3089728450172373</v>
          </cell>
          <cell r="Q97">
            <v>0</v>
          </cell>
          <cell r="R97">
            <v>0.53070984607512273</v>
          </cell>
          <cell r="S97">
            <v>0</v>
          </cell>
          <cell r="T97">
            <v>2.4149622892231564E-3</v>
          </cell>
          <cell r="U97">
            <v>2.476323894843032E-3</v>
          </cell>
          <cell r="V97">
            <v>40.730211392639731</v>
          </cell>
          <cell r="W97">
            <v>95.825938150535961</v>
          </cell>
          <cell r="X97">
            <v>1.442483439234822</v>
          </cell>
          <cell r="Y97">
            <v>0</v>
          </cell>
          <cell r="Z97">
            <v>111.35083744974942</v>
          </cell>
          <cell r="AA97">
            <v>54.784948105748228</v>
          </cell>
        </row>
        <row r="98">
          <cell r="D98">
            <v>7627.2211743660864</v>
          </cell>
          <cell r="E98">
            <v>2353.0003936079984</v>
          </cell>
          <cell r="F98">
            <v>582.24869817548631</v>
          </cell>
          <cell r="G98">
            <v>77.376909335143949</v>
          </cell>
          <cell r="H98">
            <v>525.61192334039288</v>
          </cell>
          <cell r="I98">
            <v>157.17107247097582</v>
          </cell>
          <cell r="J98">
            <v>154.50938573210715</v>
          </cell>
          <cell r="K98">
            <v>11151.823939279831</v>
          </cell>
          <cell r="L98">
            <v>237.03459631951671</v>
          </cell>
          <cell r="M98">
            <v>1066.4458077009192</v>
          </cell>
          <cell r="N98">
            <v>7.3769278863318242</v>
          </cell>
          <cell r="O98">
            <v>4580.4722861429973</v>
          </cell>
          <cell r="P98">
            <v>9891.1778327984721</v>
          </cell>
          <cell r="Q98">
            <v>340.9129330502837</v>
          </cell>
          <cell r="R98">
            <v>3317.3726321032168</v>
          </cell>
          <cell r="S98">
            <v>16139.65214313793</v>
          </cell>
          <cell r="T98">
            <v>3191.5772798782377</v>
          </cell>
          <cell r="U98">
            <v>5476.9040626425485</v>
          </cell>
          <cell r="V98">
            <v>9132.0807092192645</v>
          </cell>
          <cell r="W98">
            <v>567.17150418029792</v>
          </cell>
          <cell r="X98">
            <v>8.0282546205697233E-2</v>
          </cell>
          <cell r="Y98">
            <v>41244.056655382301</v>
          </cell>
          <cell r="Z98">
            <v>239.26192294635646</v>
          </cell>
          <cell r="AA98">
            <v>7973.9369673298525</v>
          </cell>
        </row>
        <row r="99">
          <cell r="D99">
            <v>1369.8876590379352</v>
          </cell>
          <cell r="E99">
            <v>2177.4344098990309</v>
          </cell>
          <cell r="F99">
            <v>600.30213294138491</v>
          </cell>
          <cell r="G99">
            <v>211.79580187443517</v>
          </cell>
          <cell r="H99">
            <v>408.17628805841031</v>
          </cell>
          <cell r="I99">
            <v>667.37904861967274</v>
          </cell>
          <cell r="J99">
            <v>342.82104894215769</v>
          </cell>
          <cell r="K99">
            <v>753.42697327220208</v>
          </cell>
          <cell r="L99">
            <v>485.20391094328011</v>
          </cell>
          <cell r="M99">
            <v>754.10646179346463</v>
          </cell>
          <cell r="N99">
            <v>270.74206041220646</v>
          </cell>
          <cell r="O99">
            <v>4349.0488017666012</v>
          </cell>
          <cell r="P99">
            <v>1414.2440106838974</v>
          </cell>
          <cell r="Q99">
            <v>908.58937302114509</v>
          </cell>
          <cell r="R99">
            <v>303.25699072655965</v>
          </cell>
          <cell r="S99">
            <v>155.91514629822535</v>
          </cell>
          <cell r="T99">
            <v>23.13658820729913</v>
          </cell>
          <cell r="U99">
            <v>28.117075644486619</v>
          </cell>
          <cell r="V99">
            <v>10638.614391041692</v>
          </cell>
          <cell r="W99">
            <v>2921.645590013557</v>
          </cell>
          <cell r="X99">
            <v>0.63172970884426061</v>
          </cell>
          <cell r="Y99">
            <v>183.21698630647532</v>
          </cell>
          <cell r="Z99">
            <v>15591.278241971429</v>
          </cell>
          <cell r="AA99">
            <v>88.916880058922871</v>
          </cell>
        </row>
        <row r="100">
          <cell r="D100">
            <v>347.09247137621918</v>
          </cell>
          <cell r="E100">
            <v>2832.7705028033502</v>
          </cell>
          <cell r="F100">
            <v>548.49657639306463</v>
          </cell>
          <cell r="G100">
            <v>453.03859656249261</v>
          </cell>
          <cell r="H100">
            <v>829.8046072280074</v>
          </cell>
          <cell r="I100">
            <v>927.09089568243394</v>
          </cell>
          <cell r="J100">
            <v>1046.0030120790495</v>
          </cell>
          <cell r="K100">
            <v>1742.5878703460598</v>
          </cell>
          <cell r="L100">
            <v>171.99719475664986</v>
          </cell>
          <cell r="M100">
            <v>839.79880090294409</v>
          </cell>
          <cell r="N100">
            <v>184.16999724619231</v>
          </cell>
          <cell r="O100">
            <v>3818.3319092794395</v>
          </cell>
          <cell r="P100">
            <v>157.24389988875171</v>
          </cell>
          <cell r="Q100">
            <v>151.84696635560215</v>
          </cell>
          <cell r="R100">
            <v>184.62293107087265</v>
          </cell>
          <cell r="S100">
            <v>165.54454512444329</v>
          </cell>
          <cell r="T100">
            <v>9.9388833556848315</v>
          </cell>
          <cell r="U100">
            <v>5.9749069554933465</v>
          </cell>
          <cell r="V100">
            <v>8544.7138437157464</v>
          </cell>
          <cell r="W100">
            <v>3044.4889634553974</v>
          </cell>
          <cell r="X100">
            <v>6.4738271650090898E-2</v>
          </cell>
          <cell r="Y100">
            <v>8062.5632257529396</v>
          </cell>
          <cell r="Z100">
            <v>1224.8870305435598</v>
          </cell>
          <cell r="AA100">
            <v>7694.1273171235216</v>
          </cell>
        </row>
        <row r="102">
          <cell r="D102">
            <v>11275.464744315133</v>
          </cell>
          <cell r="E102">
            <v>24542.674752131603</v>
          </cell>
          <cell r="F102">
            <v>13426.721275949447</v>
          </cell>
          <cell r="G102">
            <v>1931.2642135688939</v>
          </cell>
          <cell r="H102">
            <v>4391.4899198384282</v>
          </cell>
          <cell r="I102">
            <v>3829.6925818756322</v>
          </cell>
          <cell r="J102">
            <v>1026.9545409280984</v>
          </cell>
          <cell r="K102">
            <v>2077.2724388073657</v>
          </cell>
          <cell r="L102">
            <v>6418.2708698674687</v>
          </cell>
          <cell r="M102">
            <v>2609.1992726249878</v>
          </cell>
          <cell r="N102">
            <v>1026.3295632495874</v>
          </cell>
          <cell r="O102">
            <v>115463.07963215724</v>
          </cell>
          <cell r="P102">
            <v>72291.612973556563</v>
          </cell>
          <cell r="Q102">
            <v>7346.6003405790052</v>
          </cell>
          <cell r="R102">
            <v>9445.5422711643005</v>
          </cell>
          <cell r="S102">
            <v>16928.119492368569</v>
          </cell>
          <cell r="T102">
            <v>2846.5098905240666</v>
          </cell>
          <cell r="U102">
            <v>7538.181100645299</v>
          </cell>
          <cell r="V102">
            <v>681073.62959916028</v>
          </cell>
          <cell r="W102">
            <v>351692.38482459908</v>
          </cell>
          <cell r="X102">
            <v>4.877659284615782</v>
          </cell>
          <cell r="Y102">
            <v>882.56300690599244</v>
          </cell>
          <cell r="Z102">
            <v>7175.8246022981712</v>
          </cell>
          <cell r="AA102">
            <v>2182.4635596348071</v>
          </cell>
        </row>
        <row r="103">
          <cell r="D103">
            <v>16642.153599684279</v>
          </cell>
          <cell r="E103">
            <v>1743.9467613089034</v>
          </cell>
          <cell r="F103">
            <v>1170.6816133536593</v>
          </cell>
          <cell r="G103">
            <v>958.393360481228</v>
          </cell>
          <cell r="H103">
            <v>1032.4448594971518</v>
          </cell>
          <cell r="I103">
            <v>983.03787003011678</v>
          </cell>
          <cell r="J103">
            <v>923.22971678768818</v>
          </cell>
          <cell r="K103">
            <v>1021.7455920026772</v>
          </cell>
          <cell r="L103">
            <v>976.10019506193703</v>
          </cell>
          <cell r="M103">
            <v>843.93849302798958</v>
          </cell>
          <cell r="N103">
            <v>803.50303145275484</v>
          </cell>
          <cell r="O103">
            <v>1088.5917238930181</v>
          </cell>
          <cell r="P103">
            <v>15543.306130816785</v>
          </cell>
          <cell r="Q103">
            <v>0</v>
          </cell>
          <cell r="R103">
            <v>1.208411792668197</v>
          </cell>
          <cell r="S103">
            <v>0</v>
          </cell>
          <cell r="T103">
            <v>5.4988030290532095E-3</v>
          </cell>
          <cell r="U103">
            <v>5.6385217254303196E-3</v>
          </cell>
          <cell r="V103">
            <v>163241.62888597228</v>
          </cell>
          <cell r="W103">
            <v>7958.4717665491389</v>
          </cell>
          <cell r="X103">
            <v>2.2751671869965528E-2</v>
          </cell>
          <cell r="Y103">
            <v>26.388176496018847</v>
          </cell>
          <cell r="Z103">
            <v>3.8870032806495674E-3</v>
          </cell>
          <cell r="AA103">
            <v>190.92977842499735</v>
          </cell>
        </row>
        <row r="104">
          <cell r="D104">
            <v>8619.485179887095</v>
          </cell>
          <cell r="E104">
            <v>15447.802005459211</v>
          </cell>
          <cell r="F104">
            <v>8648.7748623305233</v>
          </cell>
          <cell r="G104">
            <v>1455.1615108052724</v>
          </cell>
          <cell r="H104">
            <v>3169.948857387225</v>
          </cell>
          <cell r="I104">
            <v>2700.0772538271567</v>
          </cell>
          <cell r="J104">
            <v>1038.293352422467</v>
          </cell>
          <cell r="K104">
            <v>1751.6859838218811</v>
          </cell>
          <cell r="L104">
            <v>4211.7144717207866</v>
          </cell>
          <cell r="M104">
            <v>1930.6939221017094</v>
          </cell>
          <cell r="N104">
            <v>902.56490079640753</v>
          </cell>
          <cell r="O104">
            <v>75103.68551123231</v>
          </cell>
          <cell r="P104">
            <v>59609.107524371524</v>
          </cell>
          <cell r="Q104">
            <v>4743.2189228329908</v>
          </cell>
          <cell r="R104">
            <v>6235.9307366453231</v>
          </cell>
          <cell r="S104">
            <v>9747.9393620328501</v>
          </cell>
          <cell r="T104">
            <v>1422.1820197860909</v>
          </cell>
          <cell r="U104">
            <v>4851.5125151890143</v>
          </cell>
          <cell r="V104">
            <v>455176.83144179278</v>
          </cell>
          <cell r="W104">
            <v>161806.95450151592</v>
          </cell>
          <cell r="X104">
            <v>3.049423380250829</v>
          </cell>
          <cell r="Y104">
            <v>723.38142775209826</v>
          </cell>
          <cell r="Z104">
            <v>5565.7536685292071</v>
          </cell>
          <cell r="AA104">
            <v>1691.3433158131356</v>
          </cell>
        </row>
        <row r="105">
          <cell r="D105">
            <v>-13641.525410008806</v>
          </cell>
          <cell r="E105">
            <v>-1926.0400157498766</v>
          </cell>
          <cell r="F105">
            <v>-291.00219919861763</v>
          </cell>
          <cell r="G105">
            <v>-34.074311453101878</v>
          </cell>
          <cell r="H105">
            <v>-62.856379491235472</v>
          </cell>
          <cell r="I105">
            <v>-45.287363756898024</v>
          </cell>
          <cell r="J105">
            <v>-28.296682219189286</v>
          </cell>
          <cell r="K105">
            <v>-55.005353405836274</v>
          </cell>
          <cell r="L105">
            <v>-84.671011756059244</v>
          </cell>
          <cell r="M105">
            <v>-48.124780734027318</v>
          </cell>
          <cell r="N105">
            <v>-21.495025595632285</v>
          </cell>
          <cell r="O105">
            <v>-3256.2295593480521</v>
          </cell>
          <cell r="P105">
            <v>-1094.5973284523996</v>
          </cell>
          <cell r="Q105">
            <v>-2640.07026856534</v>
          </cell>
          <cell r="R105">
            <v>-4013.1127081781328</v>
          </cell>
          <cell r="S105">
            <v>-250.52234739998772</v>
          </cell>
          <cell r="T105">
            <v>-30.911573628846757</v>
          </cell>
          <cell r="U105">
            <v>-167.90891190499008</v>
          </cell>
          <cell r="V105">
            <v>-21601.608173580888</v>
          </cell>
          <cell r="W105">
            <v>-6986.5190890211243</v>
          </cell>
          <cell r="X105">
            <v>-6.801365056758657E-2</v>
          </cell>
          <cell r="Y105">
            <v>-69.486594096885327</v>
          </cell>
          <cell r="Z105">
            <v>-65.251309370600808</v>
          </cell>
          <cell r="AA105">
            <v>-186.95910717131645</v>
          </cell>
        </row>
        <row r="106">
          <cell r="D106">
            <v>2740.9412854405336</v>
          </cell>
          <cell r="E106">
            <v>5154.0183165472527</v>
          </cell>
          <cell r="F106">
            <v>2553.3094996732552</v>
          </cell>
          <cell r="G106">
            <v>386.67925616891006</v>
          </cell>
          <cell r="H106">
            <v>1084.1879946341001</v>
          </cell>
          <cell r="I106">
            <v>892.40618788299537</v>
          </cell>
          <cell r="J106">
            <v>278.66677165427694</v>
          </cell>
          <cell r="K106">
            <v>990.75951681334675</v>
          </cell>
          <cell r="L106">
            <v>1167.2503763990128</v>
          </cell>
          <cell r="M106">
            <v>723.43183225222572</v>
          </cell>
          <cell r="N106">
            <v>308.2657498142479</v>
          </cell>
          <cell r="O106">
            <v>16770.123887255486</v>
          </cell>
          <cell r="P106">
            <v>7026.3176321905621</v>
          </cell>
          <cell r="Q106">
            <v>1025.454027752615</v>
          </cell>
          <cell r="R106">
            <v>1486.8576909037547</v>
          </cell>
          <cell r="S106">
            <v>2276.6387748172542</v>
          </cell>
          <cell r="T106">
            <v>339.00863961792152</v>
          </cell>
          <cell r="U106">
            <v>640.83936694368299</v>
          </cell>
          <cell r="V106">
            <v>103401.05705873598</v>
          </cell>
          <cell r="W106">
            <v>15850.509419086962</v>
          </cell>
          <cell r="X106">
            <v>0.55201353628091265</v>
          </cell>
          <cell r="Y106">
            <v>598.22599610700217</v>
          </cell>
          <cell r="Z106">
            <v>3158.8745211241835</v>
          </cell>
          <cell r="AA106">
            <v>446.80150912808131</v>
          </cell>
        </row>
        <row r="109">
          <cell r="D109">
            <v>12465.631174868658</v>
          </cell>
          <cell r="E109">
            <v>8727.1181461482665</v>
          </cell>
          <cell r="F109">
            <v>11228.589733410814</v>
          </cell>
          <cell r="G109">
            <v>595.47356926613168</v>
          </cell>
          <cell r="H109">
            <v>1905.1603573925156</v>
          </cell>
          <cell r="I109">
            <v>1200.2406257754888</v>
          </cell>
          <cell r="J109">
            <v>415.86294435283628</v>
          </cell>
          <cell r="K109">
            <v>1919.6634476976571</v>
          </cell>
          <cell r="L109">
            <v>1530.548262</v>
          </cell>
          <cell r="M109">
            <v>1551.3717753430681</v>
          </cell>
          <cell r="N109">
            <v>704.40618703078758</v>
          </cell>
          <cell r="O109">
            <v>24089.667944032808</v>
          </cell>
          <cell r="P109">
            <v>8243.2837789981731</v>
          </cell>
          <cell r="Q109">
            <v>1666.519217610831</v>
          </cell>
          <cell r="R109">
            <v>3004.7077634101774</v>
          </cell>
          <cell r="S109">
            <v>9248.136681</v>
          </cell>
          <cell r="T109">
            <v>2352.1891046620804</v>
          </cell>
          <cell r="U109">
            <v>3913.3520473173389</v>
          </cell>
          <cell r="V109">
            <v>268102.15045390202</v>
          </cell>
          <cell r="W109">
            <v>79868.559860157809</v>
          </cell>
          <cell r="X109">
            <v>1.1484056984347102</v>
          </cell>
          <cell r="Y109">
            <v>591.72019920670766</v>
          </cell>
          <cell r="Z109">
            <v>4712.2987532017451</v>
          </cell>
          <cell r="AA109">
            <v>1579.3790667710696</v>
          </cell>
        </row>
        <row r="112">
          <cell r="D112">
            <v>704.84327225951426</v>
          </cell>
          <cell r="E112">
            <v>581.11720164226483</v>
          </cell>
          <cell r="F112">
            <v>230.45568672251034</v>
          </cell>
          <cell r="G112">
            <v>42.438402896938989</v>
          </cell>
          <cell r="H112">
            <v>87.305864859439353</v>
          </cell>
          <cell r="I112">
            <v>75.586002643268941</v>
          </cell>
          <cell r="J112">
            <v>21.497240965498605</v>
          </cell>
          <cell r="K112">
            <v>30.066977908296131</v>
          </cell>
          <cell r="L112">
            <v>140.97161445999998</v>
          </cell>
          <cell r="M112">
            <v>45.033176574856562</v>
          </cell>
          <cell r="N112">
            <v>22.708969215479598</v>
          </cell>
          <cell r="O112">
            <v>1923.4892076557119</v>
          </cell>
          <cell r="P112">
            <v>1915.6006220964734</v>
          </cell>
          <cell r="Q112">
            <v>110.32973703017878</v>
          </cell>
          <cell r="R112">
            <v>173.79177174185568</v>
          </cell>
          <cell r="S112">
            <v>341.63041600000003</v>
          </cell>
          <cell r="T112">
            <v>47.056407485268416</v>
          </cell>
          <cell r="U112">
            <v>82.135292724816068</v>
          </cell>
          <cell r="V112">
            <v>13440.360791482575</v>
          </cell>
          <cell r="W112">
            <v>5842.6488426856677</v>
          </cell>
          <cell r="X112">
            <v>9.205181096964743E-2</v>
          </cell>
          <cell r="Y112">
            <v>16.584555398792418</v>
          </cell>
          <cell r="Z112">
            <v>81.056132661791366</v>
          </cell>
          <cell r="AA112">
            <v>31.757615740131907</v>
          </cell>
        </row>
      </sheetData>
      <sheetData sheetId="8">
        <row r="6">
          <cell r="CK6">
            <v>34630.828329999997</v>
          </cell>
        </row>
        <row r="7">
          <cell r="CK7">
            <v>237685.32639999999</v>
          </cell>
        </row>
        <row r="8">
          <cell r="CK8">
            <v>103272.2925</v>
          </cell>
        </row>
        <row r="9">
          <cell r="CK9">
            <v>2917.1322909999999</v>
          </cell>
        </row>
        <row r="10">
          <cell r="CK10">
            <v>2839.4936889999999</v>
          </cell>
        </row>
        <row r="11">
          <cell r="CK11">
            <v>6217.9773080000004</v>
          </cell>
        </row>
        <row r="12">
          <cell r="CK12">
            <v>154.49280210000001</v>
          </cell>
        </row>
        <row r="13">
          <cell r="CK13">
            <v>31.183107150000001</v>
          </cell>
        </row>
        <row r="14">
          <cell r="CK14">
            <v>8058.6224650000004</v>
          </cell>
        </row>
        <row r="15">
          <cell r="CK15">
            <v>0</v>
          </cell>
        </row>
        <row r="16">
          <cell r="CK16">
            <v>261.3174191</v>
          </cell>
        </row>
        <row r="17">
          <cell r="CK17">
            <v>295060.66810000001</v>
          </cell>
        </row>
        <row r="18">
          <cell r="CK18">
            <v>123770.1724</v>
          </cell>
        </row>
        <row r="19">
          <cell r="CK19">
            <v>7194.806071</v>
          </cell>
        </row>
        <row r="20">
          <cell r="CK20">
            <v>12013.544529999999</v>
          </cell>
        </row>
        <row r="21">
          <cell r="CK21">
            <v>1012.6972510000001</v>
          </cell>
        </row>
        <row r="22">
          <cell r="CK22">
            <v>601.77112309999995</v>
          </cell>
        </row>
        <row r="23">
          <cell r="CK23">
            <v>15926.919029999999</v>
          </cell>
        </row>
        <row r="24">
          <cell r="CK24">
            <v>813344.76529999997</v>
          </cell>
        </row>
        <row r="25">
          <cell r="CK25">
            <v>17447.93924</v>
          </cell>
        </row>
        <row r="26">
          <cell r="CK26">
            <v>22.66801589</v>
          </cell>
        </row>
        <row r="27">
          <cell r="CK27">
            <v>18704.056550000001</v>
          </cell>
        </row>
        <row r="28">
          <cell r="CK28">
            <v>19283.610349999999</v>
          </cell>
        </row>
        <row r="29">
          <cell r="CK29">
            <v>4716.6330980000002</v>
          </cell>
        </row>
        <row r="65"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</sheetData>
      <sheetData sheetId="9">
        <row r="6">
          <cell r="AO6">
            <v>25522.475803705147</v>
          </cell>
          <cell r="AV6">
            <v>4026.884353826681</v>
          </cell>
          <cell r="AW6">
            <v>0</v>
          </cell>
          <cell r="AX6">
            <v>261.78584777452807</v>
          </cell>
          <cell r="AY6">
            <v>-6674.2147902934439</v>
          </cell>
          <cell r="CK6">
            <v>67365.19565484114</v>
          </cell>
          <cell r="CL6">
            <v>0</v>
          </cell>
          <cell r="CM6">
            <v>4519.2719699923637</v>
          </cell>
          <cell r="CN6">
            <v>30989.331469825021</v>
          </cell>
          <cell r="CO6">
            <v>1.9566797440000001</v>
          </cell>
        </row>
        <row r="7">
          <cell r="AO7">
            <v>89108.2476873259</v>
          </cell>
          <cell r="AV7">
            <v>34659.61306968578</v>
          </cell>
          <cell r="AW7">
            <v>0</v>
          </cell>
          <cell r="AX7">
            <v>40092.661699464341</v>
          </cell>
          <cell r="AY7">
            <v>-1716.42644501981</v>
          </cell>
          <cell r="CK7">
            <v>448974.0753386126</v>
          </cell>
          <cell r="CL7">
            <v>0</v>
          </cell>
          <cell r="CM7">
            <v>0</v>
          </cell>
          <cell r="CN7">
            <v>90093.871402986959</v>
          </cell>
          <cell r="CO7">
            <v>1.88691645</v>
          </cell>
        </row>
        <row r="8">
          <cell r="AO8">
            <v>205112.66228745054</v>
          </cell>
          <cell r="AV8">
            <v>39270.596757010382</v>
          </cell>
          <cell r="AW8">
            <v>0</v>
          </cell>
          <cell r="AX8">
            <v>1343.8397584612853</v>
          </cell>
          <cell r="AY8">
            <v>0</v>
          </cell>
          <cell r="CK8">
            <v>209394.52673711802</v>
          </cell>
          <cell r="CL8">
            <v>273.81588512962276</v>
          </cell>
          <cell r="CM8">
            <v>86943.23271131111</v>
          </cell>
          <cell r="CN8">
            <v>161478.93549120176</v>
          </cell>
          <cell r="CO8">
            <v>2.0066469339999999</v>
          </cell>
        </row>
        <row r="9">
          <cell r="AO9">
            <v>6474.1005540826218</v>
          </cell>
          <cell r="AV9">
            <v>999.92373436092259</v>
          </cell>
          <cell r="AW9">
            <v>0</v>
          </cell>
          <cell r="AX9">
            <v>15.187774017864857</v>
          </cell>
          <cell r="AY9">
            <v>0</v>
          </cell>
          <cell r="CK9">
            <v>5777.7008267881101</v>
          </cell>
          <cell r="CL9">
            <v>0</v>
          </cell>
          <cell r="CM9">
            <v>0</v>
          </cell>
          <cell r="CN9">
            <v>7295.2604973657744</v>
          </cell>
          <cell r="CO9">
            <v>1</v>
          </cell>
        </row>
        <row r="10">
          <cell r="AO10">
            <v>10755.212603536591</v>
          </cell>
          <cell r="AV10">
            <v>769.27313083880699</v>
          </cell>
          <cell r="AW10">
            <v>0</v>
          </cell>
          <cell r="AX10">
            <v>32.436608808257375</v>
          </cell>
          <cell r="AY10">
            <v>0</v>
          </cell>
          <cell r="CK10">
            <v>5571.4762843764347</v>
          </cell>
          <cell r="CL10">
            <v>0</v>
          </cell>
          <cell r="CM10">
            <v>21.64753486632242</v>
          </cell>
          <cell r="CN10">
            <v>6236.528800554498</v>
          </cell>
          <cell r="CO10">
            <v>1.989621686</v>
          </cell>
        </row>
        <row r="11">
          <cell r="AO11">
            <v>21518.136884024058</v>
          </cell>
          <cell r="AV11">
            <v>2494.9419676681946</v>
          </cell>
          <cell r="AW11">
            <v>0</v>
          </cell>
          <cell r="AX11">
            <v>39.396058842726241</v>
          </cell>
          <cell r="AY11">
            <v>0</v>
          </cell>
          <cell r="CK11">
            <v>11979.174329970323</v>
          </cell>
          <cell r="CL11">
            <v>0</v>
          </cell>
          <cell r="CM11">
            <v>0</v>
          </cell>
          <cell r="CN11">
            <v>16184.708224462589</v>
          </cell>
          <cell r="CO11">
            <v>1.9198795980000001</v>
          </cell>
        </row>
        <row r="12">
          <cell r="AO12">
            <v>12919.523756855724</v>
          </cell>
          <cell r="AV12">
            <v>37.256795972131933</v>
          </cell>
          <cell r="AW12">
            <v>0</v>
          </cell>
          <cell r="AX12">
            <v>112.26275306547936</v>
          </cell>
          <cell r="AY12">
            <v>0</v>
          </cell>
          <cell r="CK12">
            <v>298.92295947935099</v>
          </cell>
          <cell r="CL12">
            <v>0</v>
          </cell>
          <cell r="CM12">
            <v>0</v>
          </cell>
          <cell r="CN12">
            <v>8806.0176933155017</v>
          </cell>
          <cell r="CO12">
            <v>1</v>
          </cell>
        </row>
        <row r="13">
          <cell r="AO13">
            <v>62033.908703026442</v>
          </cell>
          <cell r="AV13">
            <v>195.69051167875401</v>
          </cell>
          <cell r="AW13">
            <v>0</v>
          </cell>
          <cell r="AX13">
            <v>161.68398728331579</v>
          </cell>
          <cell r="AY13">
            <v>0</v>
          </cell>
          <cell r="CK13">
            <v>63.405536627869964</v>
          </cell>
          <cell r="CL13">
            <v>0</v>
          </cell>
          <cell r="CM13">
            <v>0</v>
          </cell>
          <cell r="CN13">
            <v>62933.87667883368</v>
          </cell>
          <cell r="CO13">
            <v>1</v>
          </cell>
        </row>
        <row r="14">
          <cell r="AO14">
            <v>31058.563510956323</v>
          </cell>
          <cell r="AV14">
            <v>2352.319122605139</v>
          </cell>
          <cell r="AW14">
            <v>0</v>
          </cell>
          <cell r="AX14">
            <v>171.96510920084106</v>
          </cell>
          <cell r="AY14">
            <v>0</v>
          </cell>
          <cell r="CK14">
            <v>15199.410840104596</v>
          </cell>
          <cell r="CL14">
            <v>0</v>
          </cell>
          <cell r="CM14">
            <v>0</v>
          </cell>
          <cell r="CN14">
            <v>20657.809305666338</v>
          </cell>
          <cell r="CO14">
            <v>1</v>
          </cell>
        </row>
        <row r="15">
          <cell r="AO15">
            <v>31652.836493662253</v>
          </cell>
          <cell r="AV15">
            <v>10.372809934506693</v>
          </cell>
          <cell r="AW15">
            <v>0</v>
          </cell>
          <cell r="AX15">
            <v>6.4457874126274017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38840.745521926227</v>
          </cell>
          <cell r="CO15">
            <v>1.962711307</v>
          </cell>
        </row>
        <row r="16">
          <cell r="AO16">
            <v>25946.44522017791</v>
          </cell>
          <cell r="AV16">
            <v>-2.1225144265304476E-6</v>
          </cell>
          <cell r="AW16">
            <v>0</v>
          </cell>
          <cell r="AX16">
            <v>24.846730913991674</v>
          </cell>
          <cell r="AY16">
            <v>0</v>
          </cell>
          <cell r="CK16">
            <v>494.49907469226787</v>
          </cell>
          <cell r="CL16">
            <v>0</v>
          </cell>
          <cell r="CM16">
            <v>0</v>
          </cell>
          <cell r="CN16">
            <v>22228.789087611902</v>
          </cell>
          <cell r="CO16">
            <v>1.9274096709999999</v>
          </cell>
        </row>
        <row r="17">
          <cell r="AO17">
            <v>649222.52354849002</v>
          </cell>
          <cell r="AV17">
            <v>94264.728310472026</v>
          </cell>
          <cell r="AW17">
            <v>0</v>
          </cell>
          <cell r="AX17">
            <v>6507.7252010218344</v>
          </cell>
          <cell r="AY17">
            <v>-105.88969850996236</v>
          </cell>
          <cell r="CK17">
            <v>546547.59582340671</v>
          </cell>
          <cell r="CL17">
            <v>102188.62073267522</v>
          </cell>
          <cell r="CM17">
            <v>240938.02772805234</v>
          </cell>
          <cell r="CN17">
            <v>567359.7127297516</v>
          </cell>
          <cell r="CO17">
            <v>1.8449524740000001</v>
          </cell>
        </row>
        <row r="18">
          <cell r="AO18">
            <v>0</v>
          </cell>
          <cell r="AV18">
            <v>60180.846855110816</v>
          </cell>
          <cell r="AW18">
            <v>0</v>
          </cell>
          <cell r="AX18">
            <v>2399.8290897271272</v>
          </cell>
          <cell r="AY18">
            <v>-188.60984195746181</v>
          </cell>
          <cell r="CK18">
            <v>242630.30507584475</v>
          </cell>
          <cell r="CL18">
            <v>0</v>
          </cell>
          <cell r="CM18">
            <v>339830.73602040968</v>
          </cell>
          <cell r="CN18">
            <v>0</v>
          </cell>
          <cell r="CO18">
            <v>1</v>
          </cell>
        </row>
        <row r="19">
          <cell r="AO19">
            <v>4622.6156498354912</v>
          </cell>
          <cell r="AV19">
            <v>999.79616709047332</v>
          </cell>
          <cell r="AW19">
            <v>0</v>
          </cell>
          <cell r="AX19">
            <v>0</v>
          </cell>
          <cell r="AY19">
            <v>-4978.4072464389637</v>
          </cell>
          <cell r="CK19">
            <v>14080.004462918865</v>
          </cell>
          <cell r="CL19">
            <v>679.93655622576114</v>
          </cell>
          <cell r="CM19">
            <v>0</v>
          </cell>
          <cell r="CN19">
            <v>3537.4319028515902</v>
          </cell>
          <cell r="CO19">
            <v>1.9534707090000001</v>
          </cell>
        </row>
        <row r="20">
          <cell r="AO20">
            <v>0</v>
          </cell>
          <cell r="AV20">
            <v>1564.0456645367021</v>
          </cell>
          <cell r="AW20">
            <v>0</v>
          </cell>
          <cell r="AX20">
            <v>143.32646482679539</v>
          </cell>
          <cell r="AY20">
            <v>-7967.4816753112045</v>
          </cell>
          <cell r="CK20">
            <v>20144.463823675727</v>
          </cell>
          <cell r="CL20">
            <v>3734.3677717332489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45366.076572521895</v>
          </cell>
          <cell r="AV21">
            <v>745.3797500172559</v>
          </cell>
          <cell r="AW21">
            <v>0</v>
          </cell>
          <cell r="AX21">
            <v>0</v>
          </cell>
          <cell r="AY21">
            <v>0</v>
          </cell>
          <cell r="CK21">
            <v>2184.4520073049703</v>
          </cell>
          <cell r="CL21">
            <v>11.788810601086853</v>
          </cell>
          <cell r="CM21">
            <v>0</v>
          </cell>
          <cell r="CN21">
            <v>10854.907373581182</v>
          </cell>
          <cell r="CO21">
            <v>2.1171321160000001</v>
          </cell>
        </row>
        <row r="22">
          <cell r="AO22">
            <v>4880.2215738309715</v>
          </cell>
          <cell r="AV22">
            <v>42.883682915099449</v>
          </cell>
          <cell r="AW22">
            <v>0</v>
          </cell>
          <cell r="AX22">
            <v>0</v>
          </cell>
          <cell r="AY22">
            <v>-333.68539758940028</v>
          </cell>
          <cell r="CK22">
            <v>1136.4732628458844</v>
          </cell>
          <cell r="CL22">
            <v>0</v>
          </cell>
          <cell r="CM22">
            <v>0</v>
          </cell>
          <cell r="CN22">
            <v>17158.834165676628</v>
          </cell>
          <cell r="CO22">
            <v>1.7879548670000001</v>
          </cell>
        </row>
        <row r="23">
          <cell r="AO23">
            <v>20381.096050597989</v>
          </cell>
          <cell r="AV23">
            <v>639.58103897186879</v>
          </cell>
          <cell r="AW23">
            <v>0</v>
          </cell>
          <cell r="AX23">
            <v>1088.6706489916849</v>
          </cell>
          <cell r="AY23">
            <v>-190.30908310057609</v>
          </cell>
          <cell r="CK23">
            <v>29111.799412333588</v>
          </cell>
          <cell r="CL23">
            <v>0</v>
          </cell>
          <cell r="CM23">
            <v>0</v>
          </cell>
          <cell r="CN23">
            <v>17402.228515734983</v>
          </cell>
          <cell r="CO23">
            <v>1.82633416</v>
          </cell>
        </row>
        <row r="24">
          <cell r="AO24">
            <v>369658.93189881794</v>
          </cell>
          <cell r="AV24">
            <v>119891.72032236918</v>
          </cell>
          <cell r="AW24">
            <v>0</v>
          </cell>
          <cell r="AX24">
            <v>82725.991824421362</v>
          </cell>
          <cell r="AY24">
            <v>-3886.8527012466716</v>
          </cell>
          <cell r="CK24">
            <v>1514448.853361255</v>
          </cell>
          <cell r="CL24">
            <v>266365.86483236507</v>
          </cell>
          <cell r="CM24">
            <v>207935.61099166612</v>
          </cell>
          <cell r="CN24">
            <v>364755.42992851784</v>
          </cell>
          <cell r="CO24">
            <v>1.8589907530000001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32042.417232074382</v>
          </cell>
          <cell r="CL25">
            <v>923708.16111830703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708.13501992366741</v>
          </cell>
          <cell r="AV26">
            <v>26.475831783031687</v>
          </cell>
          <cell r="AW26">
            <v>324.64565862158241</v>
          </cell>
          <cell r="AX26">
            <v>0.27635173141638647</v>
          </cell>
          <cell r="AY26">
            <v>0</v>
          </cell>
          <cell r="CK26">
            <v>97.285448672733537</v>
          </cell>
          <cell r="CL26">
            <v>0</v>
          </cell>
          <cell r="CM26">
            <v>0</v>
          </cell>
          <cell r="CN26">
            <v>189.71645795999999</v>
          </cell>
          <cell r="CO26">
            <v>-180.6737065886681</v>
          </cell>
        </row>
        <row r="27">
          <cell r="AO27">
            <v>65076.613804037333</v>
          </cell>
          <cell r="AV27">
            <v>11104.82994644186</v>
          </cell>
          <cell r="AW27">
            <v>44881.635074900158</v>
          </cell>
          <cell r="AX27">
            <v>0</v>
          </cell>
          <cell r="AY27">
            <v>0</v>
          </cell>
          <cell r="CK27">
            <v>50993.45211585088</v>
          </cell>
          <cell r="CL27">
            <v>0</v>
          </cell>
          <cell r="CM27">
            <v>0</v>
          </cell>
          <cell r="CN27">
            <v>38558.222775397444</v>
          </cell>
          <cell r="CO27">
            <v>-930.13879099149028</v>
          </cell>
        </row>
        <row r="28">
          <cell r="AO28">
            <v>928.88384099157668</v>
          </cell>
          <cell r="AV28">
            <v>5718.6911681570446</v>
          </cell>
          <cell r="AW28">
            <v>1366.9908230000001</v>
          </cell>
          <cell r="AX28">
            <v>3428.4801650855325</v>
          </cell>
          <cell r="AY28">
            <v>-2725.3631297360444</v>
          </cell>
          <cell r="CK28">
            <v>31599.936038941807</v>
          </cell>
          <cell r="CL28">
            <v>0</v>
          </cell>
          <cell r="CM28">
            <v>0</v>
          </cell>
          <cell r="CN28">
            <v>3684.3759291351962</v>
          </cell>
          <cell r="CO28">
            <v>0</v>
          </cell>
        </row>
        <row r="29">
          <cell r="AO29">
            <v>8243.9288003993624</v>
          </cell>
          <cell r="AV29">
            <v>2132.9139070601177</v>
          </cell>
          <cell r="AW29">
            <v>7827.2649523472128</v>
          </cell>
          <cell r="AX29">
            <v>24.132735316489402</v>
          </cell>
          <cell r="AY29">
            <v>0</v>
          </cell>
          <cell r="CK29">
            <v>11918.334863828053</v>
          </cell>
          <cell r="CL29">
            <v>19.875570102250624</v>
          </cell>
          <cell r="CM29">
            <v>0</v>
          </cell>
          <cell r="CN29">
            <v>1013.1001136327665</v>
          </cell>
          <cell r="CO29">
            <v>-8.6433235078387991</v>
          </cell>
        </row>
        <row r="44">
          <cell r="D44">
            <v>240.36791829316954</v>
          </cell>
          <cell r="E44">
            <v>487.33406685351417</v>
          </cell>
          <cell r="F44">
            <v>938.9259688051186</v>
          </cell>
          <cell r="G44">
            <v>93.761515693579085</v>
          </cell>
          <cell r="H44">
            <v>219.46374551955219</v>
          </cell>
          <cell r="I44">
            <v>220.48707436066798</v>
          </cell>
          <cell r="J44">
            <v>239.17425311133593</v>
          </cell>
          <cell r="K44">
            <v>154.87196445160143</v>
          </cell>
          <cell r="L44">
            <v>254.08541139553444</v>
          </cell>
          <cell r="M44">
            <v>161.59114740534886</v>
          </cell>
          <cell r="N44">
            <v>62.645519816289529</v>
          </cell>
          <cell r="O44">
            <v>3598.982582840491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2.5614600445736717</v>
          </cell>
          <cell r="Y44">
            <v>265.68499693019652</v>
          </cell>
          <cell r="Z44">
            <v>0</v>
          </cell>
          <cell r="AA44">
            <v>180.15234390744993</v>
          </cell>
        </row>
        <row r="45">
          <cell r="D45">
            <v>3848.929714566093</v>
          </cell>
          <cell r="E45">
            <v>23833.292974616095</v>
          </cell>
          <cell r="F45">
            <v>8287.3033733461598</v>
          </cell>
          <cell r="G45">
            <v>1281.0565842912083</v>
          </cell>
          <cell r="H45">
            <v>3011.9310697583951</v>
          </cell>
          <cell r="I45">
            <v>3010.3633932345315</v>
          </cell>
          <cell r="J45">
            <v>3243.6172180937633</v>
          </cell>
          <cell r="K45">
            <v>2101.6089380168937</v>
          </cell>
          <cell r="L45">
            <v>3465.0257050917985</v>
          </cell>
          <cell r="M45">
            <v>2202.2251226640501</v>
          </cell>
          <cell r="N45">
            <v>849.55206529930945</v>
          </cell>
          <cell r="O45">
            <v>49066.766294218207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23.264351102868186</v>
          </cell>
          <cell r="Y45">
            <v>2338.6004765367561</v>
          </cell>
          <cell r="Z45">
            <v>0</v>
          </cell>
          <cell r="AA45">
            <v>1562.4049536071022</v>
          </cell>
        </row>
        <row r="46">
          <cell r="D46">
            <v>466.56604268052888</v>
          </cell>
          <cell r="E46">
            <v>924.59643701892765</v>
          </cell>
          <cell r="F46">
            <v>624.96824156154707</v>
          </cell>
          <cell r="G46">
            <v>180.63092826384639</v>
          </cell>
          <cell r="H46">
            <v>319.73590670151771</v>
          </cell>
          <cell r="I46">
            <v>441.16990015059076</v>
          </cell>
          <cell r="J46">
            <v>646.71247823080387</v>
          </cell>
          <cell r="K46">
            <v>408.95486990717615</v>
          </cell>
          <cell r="L46">
            <v>539.61867438144873</v>
          </cell>
          <cell r="M46">
            <v>354.19468971972219</v>
          </cell>
          <cell r="N46">
            <v>169.61789465953945</v>
          </cell>
          <cell r="O46">
            <v>7746.7472635091108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25.868127675709193</v>
          </cell>
          <cell r="Y46">
            <v>1620.7253418450248</v>
          </cell>
          <cell r="Z46">
            <v>0</v>
          </cell>
          <cell r="AA46">
            <v>766.22207506342875</v>
          </cell>
        </row>
        <row r="47">
          <cell r="D47">
            <v>120.17802518318986</v>
          </cell>
          <cell r="E47">
            <v>711.36917535044847</v>
          </cell>
          <cell r="F47">
            <v>1766.434414399637</v>
          </cell>
          <cell r="G47">
            <v>151.31484317448599</v>
          </cell>
          <cell r="H47">
            <v>264.14670561553226</v>
          </cell>
          <cell r="I47">
            <v>370.15715080723135</v>
          </cell>
          <cell r="J47">
            <v>548.42178766582219</v>
          </cell>
          <cell r="K47">
            <v>346.54911823782544</v>
          </cell>
          <cell r="L47">
            <v>453.83742071711436</v>
          </cell>
          <cell r="M47">
            <v>298.24793638583566</v>
          </cell>
          <cell r="N47">
            <v>143.84432747728138</v>
          </cell>
          <cell r="O47">
            <v>6518.6368938909045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0.42681844164088056</v>
          </cell>
          <cell r="Y47">
            <v>26.32290717125823</v>
          </cell>
          <cell r="Z47">
            <v>0</v>
          </cell>
          <cell r="AA47">
            <v>12.227451269453233</v>
          </cell>
        </row>
        <row r="48">
          <cell r="D48">
            <v>47390.454148728997</v>
          </cell>
          <cell r="E48">
            <v>176833.49040045889</v>
          </cell>
          <cell r="F48">
            <v>64957.456425970588</v>
          </cell>
          <cell r="G48">
            <v>1139.7621644317851</v>
          </cell>
          <cell r="H48">
            <v>19202.381127310073</v>
          </cell>
          <cell r="I48">
            <v>8588.0140821016594</v>
          </cell>
          <cell r="J48">
            <v>2829.1819583547694</v>
          </cell>
          <cell r="K48">
            <v>7047.5524767890547</v>
          </cell>
          <cell r="L48">
            <v>5393.808992505672</v>
          </cell>
          <cell r="M48">
            <v>4939.0985752333909</v>
          </cell>
          <cell r="N48">
            <v>3465.1954256832651</v>
          </cell>
          <cell r="O48">
            <v>379361.10721761768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19.506042998316794</v>
          </cell>
          <cell r="Y48">
            <v>12020.9632645989</v>
          </cell>
          <cell r="Z48">
            <v>0</v>
          </cell>
          <cell r="AA48">
            <v>11.004973929809058</v>
          </cell>
        </row>
        <row r="77">
          <cell r="D77">
            <v>33300.656506557629</v>
          </cell>
          <cell r="E77">
            <v>92686.888572241005</v>
          </cell>
          <cell r="F77">
            <v>3.70037611633412</v>
          </cell>
          <cell r="G77">
            <v>1.5965866578100252</v>
          </cell>
          <cell r="H77">
            <v>0.76460743506377837</v>
          </cell>
          <cell r="I77">
            <v>640.7024378585113</v>
          </cell>
          <cell r="J77">
            <v>0.26751230332199971</v>
          </cell>
          <cell r="K77">
            <v>145.85317887397233</v>
          </cell>
          <cell r="L77">
            <v>0</v>
          </cell>
          <cell r="M77">
            <v>32.546727545730008</v>
          </cell>
          <cell r="N77">
            <v>14.897871060610543</v>
          </cell>
          <cell r="O77">
            <v>7872.6577477336514</v>
          </cell>
          <cell r="P77">
            <v>6183.5454488537671</v>
          </cell>
          <cell r="Q77">
            <v>0</v>
          </cell>
          <cell r="R77">
            <v>8.5943801548878405</v>
          </cell>
          <cell r="S77">
            <v>0</v>
          </cell>
          <cell r="T77">
            <v>54.616327100559204</v>
          </cell>
          <cell r="U77">
            <v>4.1834604481640808E-2</v>
          </cell>
          <cell r="V77">
            <v>6816.691353379716</v>
          </cell>
          <cell r="W77">
            <v>1357.6963978950264</v>
          </cell>
          <cell r="X77">
            <v>0.11835627089462367</v>
          </cell>
          <cell r="Y77">
            <v>40.700405968023759</v>
          </cell>
          <cell r="Z77">
            <v>584.92192772579051</v>
          </cell>
          <cell r="AA77">
            <v>286.43450750017257</v>
          </cell>
        </row>
        <row r="78">
          <cell r="D78">
            <v>14567.34745948596</v>
          </cell>
          <cell r="E78">
            <v>82364.945690754786</v>
          </cell>
          <cell r="F78">
            <v>192.56984276462032</v>
          </cell>
          <cell r="G78">
            <v>15.630451875096341</v>
          </cell>
          <cell r="H78">
            <v>22.312637478500644</v>
          </cell>
          <cell r="I78">
            <v>565.62760625028181</v>
          </cell>
          <cell r="J78">
            <v>31.862518688387041</v>
          </cell>
          <cell r="K78">
            <v>1155.2355602229977</v>
          </cell>
          <cell r="L78">
            <v>152.81252317245432</v>
          </cell>
          <cell r="M78">
            <v>134.7079896053055</v>
          </cell>
          <cell r="N78">
            <v>69.132995213100642</v>
          </cell>
          <cell r="O78">
            <v>7759.6586336454156</v>
          </cell>
          <cell r="P78">
            <v>486.06177530323231</v>
          </cell>
          <cell r="Q78">
            <v>18.692623694441263</v>
          </cell>
          <cell r="R78">
            <v>56.234230774989264</v>
          </cell>
          <cell r="S78">
            <v>159.91454087738933</v>
          </cell>
          <cell r="T78">
            <v>154.04184640653946</v>
          </cell>
          <cell r="U78">
            <v>649.34416898591462</v>
          </cell>
          <cell r="V78">
            <v>78095.841583776128</v>
          </cell>
          <cell r="W78">
            <v>8239.3091932631251</v>
          </cell>
          <cell r="X78">
            <v>0.11664908886953604</v>
          </cell>
          <cell r="Y78">
            <v>1082.6101530057761</v>
          </cell>
          <cell r="Z78">
            <v>60.683020404977235</v>
          </cell>
          <cell r="AA78">
            <v>172.57224153766077</v>
          </cell>
        </row>
        <row r="79">
          <cell r="D79">
            <v>514.64413511689236</v>
          </cell>
          <cell r="E79">
            <v>881.27992075529346</v>
          </cell>
          <cell r="F79">
            <v>95979.658344719501</v>
          </cell>
          <cell r="G79">
            <v>45.188101557141138</v>
          </cell>
          <cell r="H79">
            <v>269.10964309009552</v>
          </cell>
          <cell r="I79">
            <v>70.320964252070169</v>
          </cell>
          <cell r="J79">
            <v>19.851049820220922</v>
          </cell>
          <cell r="K79">
            <v>62.829356754333034</v>
          </cell>
          <cell r="L79">
            <v>34.514873934057405</v>
          </cell>
          <cell r="M79">
            <v>79.671744859607642</v>
          </cell>
          <cell r="N79">
            <v>56.747193508091634</v>
          </cell>
          <cell r="O79">
            <v>2573.8688887620488</v>
          </cell>
          <cell r="P79">
            <v>356.95248906633378</v>
          </cell>
          <cell r="Q79">
            <v>19.161054935271412</v>
          </cell>
          <cell r="R79">
            <v>158.8454598697476</v>
          </cell>
          <cell r="S79">
            <v>1544.4480086642202</v>
          </cell>
          <cell r="T79">
            <v>167.32494464263979</v>
          </cell>
          <cell r="U79">
            <v>283.70526547709932</v>
          </cell>
          <cell r="V79">
            <v>27423.124453111199</v>
          </cell>
          <cell r="W79">
            <v>924.36131334089771</v>
          </cell>
          <cell r="X79">
            <v>3.868961290116793E-2</v>
          </cell>
          <cell r="Y79">
            <v>118.17060183747296</v>
          </cell>
          <cell r="Z79">
            <v>157.29902051549445</v>
          </cell>
          <cell r="AA79">
            <v>13.667973890007413</v>
          </cell>
        </row>
        <row r="80">
          <cell r="D80">
            <v>619.4830923442222</v>
          </cell>
          <cell r="E80">
            <v>2100.214911862889</v>
          </cell>
          <cell r="F80">
            <v>1855.3271789981161</v>
          </cell>
          <cell r="G80">
            <v>793.72154268662484</v>
          </cell>
          <cell r="H80">
            <v>186.78488399673068</v>
          </cell>
          <cell r="I80">
            <v>107.78705810660114</v>
          </cell>
          <cell r="J80">
            <v>13.232678551847307</v>
          </cell>
          <cell r="K80">
            <v>77.499450646244071</v>
          </cell>
          <cell r="L80">
            <v>214.98361624856364</v>
          </cell>
          <cell r="M80">
            <v>30.558258694335198</v>
          </cell>
          <cell r="N80">
            <v>11.294042624060697</v>
          </cell>
          <cell r="O80">
            <v>3695.6950235108138</v>
          </cell>
          <cell r="P80">
            <v>1673.7120642707187</v>
          </cell>
          <cell r="Q80">
            <v>7.8963246505605715</v>
          </cell>
          <cell r="R80">
            <v>4.0391067746146705</v>
          </cell>
          <cell r="S80">
            <v>51.495521795359856</v>
          </cell>
          <cell r="T80">
            <v>20.498786552738331</v>
          </cell>
          <cell r="U80">
            <v>11.536982839887338</v>
          </cell>
          <cell r="V80">
            <v>1437.6617748188378</v>
          </cell>
          <cell r="W80">
            <v>690.863428637791</v>
          </cell>
          <cell r="X80">
            <v>5.5560484827690867E-2</v>
          </cell>
          <cell r="Y80">
            <v>0.75713862709498114</v>
          </cell>
          <cell r="Z80">
            <v>1.227557101601298E-2</v>
          </cell>
          <cell r="AA80">
            <v>5.3284635522233366</v>
          </cell>
        </row>
        <row r="81">
          <cell r="D81">
            <v>119.47385054992735</v>
          </cell>
          <cell r="E81">
            <v>158.15436172677218</v>
          </cell>
          <cell r="F81">
            <v>1282.9951799891167</v>
          </cell>
          <cell r="G81">
            <v>1160.8055505271909</v>
          </cell>
          <cell r="H81">
            <v>10050.948003024252</v>
          </cell>
          <cell r="I81">
            <v>208.8907660544152</v>
          </cell>
          <cell r="J81">
            <v>91.617508523576532</v>
          </cell>
          <cell r="K81">
            <v>179.3856148647742</v>
          </cell>
          <cell r="L81">
            <v>203.37618644847359</v>
          </cell>
          <cell r="M81">
            <v>257.19131694950079</v>
          </cell>
          <cell r="N81">
            <v>65.286238520271695</v>
          </cell>
          <cell r="O81">
            <v>4328.4131407907171</v>
          </cell>
          <cell r="P81">
            <v>48625.092419323322</v>
          </cell>
          <cell r="Q81">
            <v>6.4269675313407069</v>
          </cell>
          <cell r="R81">
            <v>96.145934604318271</v>
          </cell>
          <cell r="S81">
            <v>352.56344019253311</v>
          </cell>
          <cell r="T81">
            <v>10.253501103237886</v>
          </cell>
          <cell r="U81">
            <v>2.7149791512058994</v>
          </cell>
          <cell r="V81">
            <v>6315.8831807759634</v>
          </cell>
          <cell r="W81">
            <v>920.98656397549951</v>
          </cell>
          <cell r="X81">
            <v>6.5072667280976659E-2</v>
          </cell>
          <cell r="Y81">
            <v>48.193049034366986</v>
          </cell>
          <cell r="Z81">
            <v>61.792792179770899</v>
          </cell>
          <cell r="AA81">
            <v>1.0276504168822831</v>
          </cell>
        </row>
        <row r="82">
          <cell r="D82">
            <v>262.54191672900214</v>
          </cell>
          <cell r="E82">
            <v>5219.0820055726899</v>
          </cell>
          <cell r="F82">
            <v>297.53392585601324</v>
          </cell>
          <cell r="G82">
            <v>493.42386839090761</v>
          </cell>
          <cell r="H82">
            <v>305.24890259818352</v>
          </cell>
          <cell r="I82">
            <v>15104.110085879218</v>
          </cell>
          <cell r="J82">
            <v>68.415203787485567</v>
          </cell>
          <cell r="K82">
            <v>486.76389909920897</v>
          </cell>
          <cell r="L82">
            <v>1160.3081761005906</v>
          </cell>
          <cell r="M82">
            <v>74.340664383254321</v>
          </cell>
          <cell r="N82">
            <v>118.38154631670926</v>
          </cell>
          <cell r="O82">
            <v>17868.554382826343</v>
          </cell>
          <cell r="P82">
            <v>1124.4363222777874</v>
          </cell>
          <cell r="Q82">
            <v>5.6105350647918497</v>
          </cell>
          <cell r="R82">
            <v>45.295858040578025</v>
          </cell>
          <cell r="S82">
            <v>140.39596896144513</v>
          </cell>
          <cell r="T82">
            <v>72.090411607242174</v>
          </cell>
          <cell r="U82">
            <v>18.619231271306059</v>
          </cell>
          <cell r="V82">
            <v>11420.753417414206</v>
          </cell>
          <cell r="W82">
            <v>1837.1880212884823</v>
          </cell>
          <cell r="X82">
            <v>0.26862873970634099</v>
          </cell>
          <cell r="Y82">
            <v>29.812500645147871</v>
          </cell>
          <cell r="Z82">
            <v>59.177278989963</v>
          </cell>
          <cell r="AA82">
            <v>9.3491953573279751</v>
          </cell>
        </row>
        <row r="83">
          <cell r="D83">
            <v>6524.9225585052709</v>
          </cell>
          <cell r="E83">
            <v>776.51590073898171</v>
          </cell>
          <cell r="F83">
            <v>629.6864147957732</v>
          </cell>
          <cell r="G83">
            <v>547.75516802622235</v>
          </cell>
          <cell r="H83">
            <v>130.34106391353728</v>
          </cell>
          <cell r="I83">
            <v>472.82126525181582</v>
          </cell>
          <cell r="J83">
            <v>4364.0865908707037</v>
          </cell>
          <cell r="K83">
            <v>2971.7997343471029</v>
          </cell>
          <cell r="L83">
            <v>258.64376783411581</v>
          </cell>
          <cell r="M83">
            <v>553.1339668086523</v>
          </cell>
          <cell r="N83">
            <v>145.87167324367618</v>
          </cell>
          <cell r="O83">
            <v>6242.6667022894444</v>
          </cell>
          <cell r="P83">
            <v>427.28374343967579</v>
          </cell>
          <cell r="Q83">
            <v>3.26292157474033</v>
          </cell>
          <cell r="R83">
            <v>11.623457486005622</v>
          </cell>
          <cell r="S83">
            <v>9.8729979793291847</v>
          </cell>
          <cell r="T83">
            <v>8.6672953507352233</v>
          </cell>
          <cell r="U83">
            <v>6.5922996852818434</v>
          </cell>
          <cell r="V83">
            <v>868.34179784020068</v>
          </cell>
          <cell r="W83">
            <v>64.478504898615071</v>
          </cell>
          <cell r="X83">
            <v>9.3842648843074E-2</v>
          </cell>
          <cell r="Y83">
            <v>52.675937948156452</v>
          </cell>
          <cell r="Z83">
            <v>2.0733658170487924E-2</v>
          </cell>
          <cell r="AA83">
            <v>70.524190569977051</v>
          </cell>
        </row>
        <row r="84">
          <cell r="D84">
            <v>0</v>
          </cell>
          <cell r="E84">
            <v>596.78977436240746</v>
          </cell>
          <cell r="F84">
            <v>1175.7722866311046</v>
          </cell>
          <cell r="G84">
            <v>174.94837609993107</v>
          </cell>
          <cell r="H84">
            <v>331.16824309316559</v>
          </cell>
          <cell r="I84">
            <v>2029.2461460413542</v>
          </cell>
          <cell r="J84">
            <v>287.38168051829342</v>
          </cell>
          <cell r="K84">
            <v>11639.308767731245</v>
          </cell>
          <cell r="L84">
            <v>23004.66773546004</v>
          </cell>
          <cell r="M84">
            <v>259.73125758972077</v>
          </cell>
          <cell r="N84">
            <v>151.11668798760417</v>
          </cell>
          <cell r="O84">
            <v>24654.388834999852</v>
          </cell>
          <cell r="P84">
            <v>280.87115616056815</v>
          </cell>
          <cell r="Q84">
            <v>3.5295757242561061</v>
          </cell>
          <cell r="R84">
            <v>34.501077761455065</v>
          </cell>
          <cell r="S84">
            <v>12.149989139354521</v>
          </cell>
          <cell r="T84">
            <v>9.7132534218998874</v>
          </cell>
          <cell r="U84">
            <v>7.2591439098364647</v>
          </cell>
          <cell r="V84">
            <v>3465.4357396613041</v>
          </cell>
          <cell r="W84">
            <v>532.55158219816121</v>
          </cell>
          <cell r="X84">
            <v>0.37064260039228841</v>
          </cell>
          <cell r="Y84">
            <v>2080.938726613128</v>
          </cell>
          <cell r="Z84">
            <v>41.152466336712784</v>
          </cell>
          <cell r="AA84">
            <v>12.589843910319182</v>
          </cell>
        </row>
        <row r="85">
          <cell r="D85">
            <v>541.22241604825774</v>
          </cell>
          <cell r="E85">
            <v>7426.4756749997905</v>
          </cell>
          <cell r="F85">
            <v>9998.7705098063579</v>
          </cell>
          <cell r="G85">
            <v>112.55057022569071</v>
          </cell>
          <cell r="H85">
            <v>430.37509520669261</v>
          </cell>
          <cell r="I85">
            <v>724.38923601736008</v>
          </cell>
          <cell r="J85">
            <v>342.37504292966923</v>
          </cell>
          <cell r="K85">
            <v>787.88307616559155</v>
          </cell>
          <cell r="L85">
            <v>4531.4861234929049</v>
          </cell>
          <cell r="M85">
            <v>314.83971874326062</v>
          </cell>
          <cell r="N85">
            <v>253.44719096981549</v>
          </cell>
          <cell r="O85">
            <v>20602.205467329164</v>
          </cell>
          <cell r="P85">
            <v>11030.560548944741</v>
          </cell>
          <cell r="Q85">
            <v>5.6559557304320762</v>
          </cell>
          <cell r="R85">
            <v>24.853163729678542</v>
          </cell>
          <cell r="S85">
            <v>68.40678633616082</v>
          </cell>
          <cell r="T85">
            <v>42.568403208441907</v>
          </cell>
          <cell r="U85">
            <v>87.687655717861077</v>
          </cell>
          <cell r="V85">
            <v>11524.793144205434</v>
          </cell>
          <cell r="W85">
            <v>2.3442414302918575</v>
          </cell>
          <cell r="X85">
            <v>0.30972432668538263</v>
          </cell>
          <cell r="Y85">
            <v>1060.1437257496441</v>
          </cell>
          <cell r="Z85">
            <v>798.8407550272143</v>
          </cell>
          <cell r="AA85">
            <v>14.566344807339906</v>
          </cell>
        </row>
        <row r="86">
          <cell r="D86">
            <v>43.928302939738806</v>
          </cell>
          <cell r="E86">
            <v>132.98554762073582</v>
          </cell>
          <cell r="F86">
            <v>7935.6474304517151</v>
          </cell>
          <cell r="G86">
            <v>36.32446646317554</v>
          </cell>
          <cell r="H86">
            <v>639.25657959147077</v>
          </cell>
          <cell r="I86">
            <v>35.933488724505665</v>
          </cell>
          <cell r="J86">
            <v>0.92247270217231336</v>
          </cell>
          <cell r="K86">
            <v>211.03056000936905</v>
          </cell>
          <cell r="L86">
            <v>265.13853611454249</v>
          </cell>
          <cell r="M86">
            <v>15273.499526158212</v>
          </cell>
          <cell r="N86">
            <v>53.267243538623603</v>
          </cell>
          <cell r="O86">
            <v>27147.96419676661</v>
          </cell>
          <cell r="P86">
            <v>5527.6168689642618</v>
          </cell>
          <cell r="Q86">
            <v>23.11296689180373</v>
          </cell>
          <cell r="R86">
            <v>29.649818538952971</v>
          </cell>
          <cell r="S86">
            <v>60.285714905944197</v>
          </cell>
          <cell r="T86">
            <v>22.937032904687598</v>
          </cell>
          <cell r="U86">
            <v>8.5351632965424908</v>
          </cell>
          <cell r="V86">
            <v>1043.326103326154</v>
          </cell>
          <cell r="W86">
            <v>0</v>
          </cell>
          <cell r="X86">
            <v>0.40813236503662154</v>
          </cell>
          <cell r="Y86">
            <v>162.98630030380184</v>
          </cell>
          <cell r="Z86">
            <v>108.91589653991805</v>
          </cell>
          <cell r="AA86">
            <v>10.031028084416835</v>
          </cell>
        </row>
        <row r="87">
          <cell r="D87">
            <v>0</v>
          </cell>
          <cell r="E87">
            <v>257.95858046811537</v>
          </cell>
          <cell r="F87">
            <v>1004.1653303156593</v>
          </cell>
          <cell r="G87">
            <v>284.22343457651897</v>
          </cell>
          <cell r="H87">
            <v>241.53108502139247</v>
          </cell>
          <cell r="I87">
            <v>39.957281935762154</v>
          </cell>
          <cell r="J87">
            <v>183.39285431957936</v>
          </cell>
          <cell r="K87">
            <v>37.571140424371265</v>
          </cell>
          <cell r="L87">
            <v>77.30451765412073</v>
          </cell>
          <cell r="M87">
            <v>1593.5474705210872</v>
          </cell>
          <cell r="N87">
            <v>9101.7887480533864</v>
          </cell>
          <cell r="O87">
            <v>16909.300560874199</v>
          </cell>
          <cell r="P87">
            <v>2880.7227129902731</v>
          </cell>
          <cell r="Q87">
            <v>0</v>
          </cell>
          <cell r="R87">
            <v>18.459453189775282</v>
          </cell>
          <cell r="S87">
            <v>0</v>
          </cell>
          <cell r="T87">
            <v>8.119869980868423E-2</v>
          </cell>
          <cell r="U87">
            <v>8.9854522283659644E-2</v>
          </cell>
          <cell r="V87">
            <v>789.31436304190345</v>
          </cell>
          <cell r="W87">
            <v>0</v>
          </cell>
          <cell r="X87">
            <v>0.25421170612904787</v>
          </cell>
          <cell r="Y87">
            <v>129.32523498428176</v>
          </cell>
          <cell r="Z87">
            <v>5.6165705921516221E-2</v>
          </cell>
          <cell r="AA87">
            <v>0</v>
          </cell>
        </row>
        <row r="88">
          <cell r="D88">
            <v>17635.64803589648</v>
          </cell>
          <cell r="E88">
            <v>14733.070232756829</v>
          </cell>
          <cell r="F88">
            <v>70292.228604885531</v>
          </cell>
          <cell r="G88">
            <v>1945.9374505172107</v>
          </cell>
          <cell r="H88">
            <v>9511.575658922131</v>
          </cell>
          <cell r="I88">
            <v>4767.7172018085294</v>
          </cell>
          <cell r="J88">
            <v>2115.9896698387083</v>
          </cell>
          <cell r="K88">
            <v>4222.302961882735</v>
          </cell>
          <cell r="L88">
            <v>4699.2801861900925</v>
          </cell>
          <cell r="M88">
            <v>13503.322671239919</v>
          </cell>
          <cell r="N88">
            <v>5473.2430351528774</v>
          </cell>
          <cell r="O88">
            <v>374076.50266550382</v>
          </cell>
          <cell r="P88">
            <v>91790.582927562675</v>
          </cell>
          <cell r="Q88">
            <v>173.4101394302177</v>
          </cell>
          <cell r="R88">
            <v>887.30629982041228</v>
          </cell>
          <cell r="S88">
            <v>2749.7818758963622</v>
          </cell>
          <cell r="T88">
            <v>1989.7215384215492</v>
          </cell>
          <cell r="U88">
            <v>4564.7727477195585</v>
          </cell>
          <cell r="V88">
            <v>153494.13174352443</v>
          </cell>
          <cell r="W88">
            <v>52766.160030442275</v>
          </cell>
          <cell r="X88">
            <v>5.6235799033812564</v>
          </cell>
          <cell r="Y88">
            <v>2203.188124288778</v>
          </cell>
          <cell r="Z88">
            <v>10305.128884757461</v>
          </cell>
          <cell r="AA88">
            <v>530.33781008090102</v>
          </cell>
        </row>
        <row r="89">
          <cell r="D89">
            <v>608.27530879632013</v>
          </cell>
          <cell r="E89">
            <v>644.59001773343948</v>
          </cell>
          <cell r="F89">
            <v>500.11616960288694</v>
          </cell>
          <cell r="G89">
            <v>99.974990832759033</v>
          </cell>
          <cell r="H89">
            <v>210.92963922874864</v>
          </cell>
          <cell r="I89">
            <v>134.75938518310588</v>
          </cell>
          <cell r="J89">
            <v>65.629435478902423</v>
          </cell>
          <cell r="K89">
            <v>175.44118270228304</v>
          </cell>
          <cell r="L89">
            <v>121.50893079137872</v>
          </cell>
          <cell r="M89">
            <v>189.69146583900397</v>
          </cell>
          <cell r="N89">
            <v>143.22050184289304</v>
          </cell>
          <cell r="O89">
            <v>4759.1199511196673</v>
          </cell>
          <cell r="P89">
            <v>99831.957752241535</v>
          </cell>
          <cell r="Q89">
            <v>100.20678979715139</v>
          </cell>
          <cell r="R89">
            <v>163.79896413701701</v>
          </cell>
          <cell r="S89">
            <v>413.35794855095452</v>
          </cell>
          <cell r="T89">
            <v>413.94696245220479</v>
          </cell>
          <cell r="U89">
            <v>425.52378561297309</v>
          </cell>
          <cell r="V89">
            <v>37529.373984586033</v>
          </cell>
          <cell r="W89">
            <v>16883.465975953335</v>
          </cell>
          <cell r="X89">
            <v>7.1248681776968831E-2</v>
          </cell>
          <cell r="Y89">
            <v>1094.8323316304636</v>
          </cell>
          <cell r="Z89">
            <v>5784.3158507485086</v>
          </cell>
          <cell r="AA89">
            <v>506.23918880163137</v>
          </cell>
        </row>
        <row r="90">
          <cell r="D90">
            <v>2.1906884747649618</v>
          </cell>
          <cell r="E90">
            <v>69.13928260964515</v>
          </cell>
          <cell r="F90">
            <v>23.527842902637744</v>
          </cell>
          <cell r="G90">
            <v>6.2005103348523525</v>
          </cell>
          <cell r="H90">
            <v>11.802143049174729</v>
          </cell>
          <cell r="I90">
            <v>19.384387395035173</v>
          </cell>
          <cell r="J90">
            <v>5.8540489675312362</v>
          </cell>
          <cell r="K90">
            <v>13.447228439519716</v>
          </cell>
          <cell r="L90">
            <v>14.572871648131899</v>
          </cell>
          <cell r="M90">
            <v>26.273406118212158</v>
          </cell>
          <cell r="N90">
            <v>8.4493954811853236</v>
          </cell>
          <cell r="O90">
            <v>386.35721613686559</v>
          </cell>
          <cell r="P90">
            <v>133.34755637622783</v>
          </cell>
          <cell r="Q90">
            <v>58.323155058330208</v>
          </cell>
          <cell r="R90">
            <v>5.1098047407778235</v>
          </cell>
          <cell r="S90">
            <v>104.21644307748805</v>
          </cell>
          <cell r="T90">
            <v>40.222463619925691</v>
          </cell>
          <cell r="U90">
            <v>43.978187269657191</v>
          </cell>
          <cell r="V90">
            <v>2971.0154564227309</v>
          </cell>
          <cell r="W90">
            <v>1836.7981709680917</v>
          </cell>
          <cell r="X90">
            <v>5.8062188840382802E-3</v>
          </cell>
          <cell r="Y90">
            <v>49.028389630510517</v>
          </cell>
          <cell r="Z90">
            <v>37.065694849838572</v>
          </cell>
          <cell r="AA90">
            <v>3.7219979380182715</v>
          </cell>
        </row>
        <row r="91">
          <cell r="D91">
            <v>0</v>
          </cell>
          <cell r="E91">
            <v>216.22328692912816</v>
          </cell>
          <cell r="F91">
            <v>58.693249197441745</v>
          </cell>
          <cell r="G91">
            <v>4.6705273637607112</v>
          </cell>
          <cell r="H91">
            <v>20.095350250129616</v>
          </cell>
          <cell r="I91">
            <v>9.5823191029428756</v>
          </cell>
          <cell r="J91">
            <v>2.1595231754971618</v>
          </cell>
          <cell r="K91">
            <v>26.008541231353888</v>
          </cell>
          <cell r="L91">
            <v>24.430298471524125</v>
          </cell>
          <cell r="M91">
            <v>8.8601129331094821</v>
          </cell>
          <cell r="N91">
            <v>2.9766130895651965</v>
          </cell>
          <cell r="O91">
            <v>457.95250105574524</v>
          </cell>
          <cell r="P91">
            <v>161.04110659648504</v>
          </cell>
          <cell r="Q91">
            <v>6.5696628775382839</v>
          </cell>
          <cell r="R91">
            <v>811.59894535854414</v>
          </cell>
          <cell r="S91">
            <v>55.893749028707674</v>
          </cell>
          <cell r="T91">
            <v>40.397114150029743</v>
          </cell>
          <cell r="U91">
            <v>66.315592903708406</v>
          </cell>
          <cell r="V91">
            <v>3700.8003938466031</v>
          </cell>
          <cell r="W91">
            <v>3775.6846676674909</v>
          </cell>
          <cell r="X91">
            <v>6.8823017025646657E-3</v>
          </cell>
          <cell r="Y91">
            <v>33.883221932384068</v>
          </cell>
          <cell r="Z91">
            <v>27.927057191741433</v>
          </cell>
          <cell r="AA91">
            <v>4.153531580375657</v>
          </cell>
        </row>
        <row r="92">
          <cell r="D92">
            <v>88.763485654005393</v>
          </cell>
          <cell r="E92">
            <v>896.22555420963397</v>
          </cell>
          <cell r="F92">
            <v>388.39330466575842</v>
          </cell>
          <cell r="G92">
            <v>90.396747115042885</v>
          </cell>
          <cell r="H92">
            <v>222.16367227893977</v>
          </cell>
          <cell r="I92">
            <v>153.88879638456984</v>
          </cell>
          <cell r="J92">
            <v>23.624885013250232</v>
          </cell>
          <cell r="K92">
            <v>87.598315051195499</v>
          </cell>
          <cell r="L92">
            <v>117.37223285155348</v>
          </cell>
          <cell r="M92">
            <v>362.51869676918142</v>
          </cell>
          <cell r="N92">
            <v>75.91800899990838</v>
          </cell>
          <cell r="O92">
            <v>2635.1176590386417</v>
          </cell>
          <cell r="P92">
            <v>1125.2296281495455</v>
          </cell>
          <cell r="Q92">
            <v>121.63706792537548</v>
          </cell>
          <cell r="R92">
            <v>130.38773426459142</v>
          </cell>
          <cell r="S92">
            <v>13458.969819072559</v>
          </cell>
          <cell r="T92">
            <v>862.96703550969073</v>
          </cell>
          <cell r="U92">
            <v>760.76215289153674</v>
          </cell>
          <cell r="V92">
            <v>31174.973883824801</v>
          </cell>
          <cell r="W92">
            <v>1988.1862358388773</v>
          </cell>
          <cell r="X92">
            <v>3.9595594382860672E-2</v>
          </cell>
          <cell r="Y92">
            <v>420.63707099872465</v>
          </cell>
          <cell r="Z92">
            <v>507.51614869093942</v>
          </cell>
          <cell r="AA92">
            <v>34.795380039208588</v>
          </cell>
        </row>
        <row r="93">
          <cell r="D93">
            <v>0</v>
          </cell>
          <cell r="E93">
            <v>47.151699783579119</v>
          </cell>
          <cell r="F93">
            <v>20.21584501420373</v>
          </cell>
          <cell r="G93">
            <v>4.7334186346570402</v>
          </cell>
          <cell r="H93">
            <v>12.036098307259373</v>
          </cell>
          <cell r="I93">
            <v>8.0873852973999139</v>
          </cell>
          <cell r="J93">
            <v>1.1587460226858035</v>
          </cell>
          <cell r="K93">
            <v>4.4088658620686694</v>
          </cell>
          <cell r="L93">
            <v>5.760764051950849</v>
          </cell>
          <cell r="M93">
            <v>21.219002800035216</v>
          </cell>
          <cell r="N93">
            <v>4.0777164814944706</v>
          </cell>
          <cell r="O93">
            <v>135.70799690728472</v>
          </cell>
          <cell r="P93">
            <v>58.111253934064209</v>
          </cell>
          <cell r="Q93">
            <v>8.2665716497574486</v>
          </cell>
          <cell r="R93">
            <v>3.2534013813083473</v>
          </cell>
          <cell r="S93">
            <v>159.55080287740313</v>
          </cell>
          <cell r="T93">
            <v>833.43708694778093</v>
          </cell>
          <cell r="U93">
            <v>47.238847750581215</v>
          </cell>
          <cell r="V93">
            <v>897.10997767683273</v>
          </cell>
          <cell r="W93">
            <v>9.2301153310009827</v>
          </cell>
          <cell r="X93">
            <v>2.0356129729568865E-3</v>
          </cell>
          <cell r="Y93">
            <v>105.15105627149131</v>
          </cell>
          <cell r="Z93">
            <v>128.75788420065339</v>
          </cell>
          <cell r="AA93">
            <v>7.6947931850846718</v>
          </cell>
        </row>
        <row r="94">
          <cell r="D94">
            <v>14.125297550905184</v>
          </cell>
          <cell r="E94">
            <v>343.24218149517577</v>
          </cell>
          <cell r="F94">
            <v>112.50244803456027</v>
          </cell>
          <cell r="G94">
            <v>29.010749724815181</v>
          </cell>
          <cell r="H94">
            <v>96.688801174577961</v>
          </cell>
          <cell r="I94">
            <v>44.95588153691395</v>
          </cell>
          <cell r="J94">
            <v>22.938009757558213</v>
          </cell>
          <cell r="K94">
            <v>49.005073143194373</v>
          </cell>
          <cell r="L94">
            <v>57.233358382526532</v>
          </cell>
          <cell r="M94">
            <v>60.498822868070725</v>
          </cell>
          <cell r="N94">
            <v>24.33374637832372</v>
          </cell>
          <cell r="O94">
            <v>1028.018216937744</v>
          </cell>
          <cell r="P94">
            <v>383.92341096925094</v>
          </cell>
          <cell r="Q94">
            <v>27.102128144972454</v>
          </cell>
          <cell r="R94">
            <v>30.581896553194028</v>
          </cell>
          <cell r="S94">
            <v>451.33210304450773</v>
          </cell>
          <cell r="T94">
            <v>182.01095016807395</v>
          </cell>
          <cell r="U94">
            <v>5094.8378848167595</v>
          </cell>
          <cell r="V94">
            <v>9522.7123155700301</v>
          </cell>
          <cell r="W94">
            <v>540.48454172519303</v>
          </cell>
          <cell r="X94">
            <v>1.5447927458277427E-2</v>
          </cell>
          <cell r="Y94">
            <v>131.54824196805023</v>
          </cell>
          <cell r="Z94">
            <v>107.53620589680668</v>
          </cell>
          <cell r="AA94">
            <v>12.055779342060857</v>
          </cell>
        </row>
        <row r="95">
          <cell r="D95">
            <v>13929.603808552576</v>
          </cell>
          <cell r="E95">
            <v>60419.151077714378</v>
          </cell>
          <cell r="F95">
            <v>38445.953151722744</v>
          </cell>
          <cell r="G95">
            <v>3898.0437410104573</v>
          </cell>
          <cell r="H95">
            <v>11104.438961146812</v>
          </cell>
          <cell r="I95">
            <v>9692.298531035809</v>
          </cell>
          <cell r="J95">
            <v>2499.7331677902353</v>
          </cell>
          <cell r="K95">
            <v>7056.5641480875911</v>
          </cell>
          <cell r="L95">
            <v>10468.837798277174</v>
          </cell>
          <cell r="M95">
            <v>10906.176842146338</v>
          </cell>
          <cell r="N95">
            <v>4890.1770836181267</v>
          </cell>
          <cell r="O95">
            <v>224641.33064680899</v>
          </cell>
          <cell r="P95">
            <v>118312.74004778055</v>
          </cell>
          <cell r="Q95">
            <v>9541.8722762333928</v>
          </cell>
          <cell r="R95">
            <v>7997.0879489536701</v>
          </cell>
          <cell r="S95">
            <v>36485.968530467071</v>
          </cell>
          <cell r="T95">
            <v>11710.315722254014</v>
          </cell>
          <cell r="U95">
            <v>13539.284594285065</v>
          </cell>
          <cell r="V95">
            <v>1455810.6399434172</v>
          </cell>
          <cell r="W95">
            <v>114484.94120008653</v>
          </cell>
          <cell r="X95">
            <v>8.0929237169328943</v>
          </cell>
          <cell r="Y95">
            <v>7181.6811325284998</v>
          </cell>
          <cell r="Z95">
            <v>14135.893956532922</v>
          </cell>
          <cell r="AA95">
            <v>3039.2035631698714</v>
          </cell>
        </row>
        <row r="96">
          <cell r="D96">
            <v>38.339382053298799</v>
          </cell>
          <cell r="E96">
            <v>221.45066402507516</v>
          </cell>
          <cell r="F96">
            <v>68.563032354410353</v>
          </cell>
          <cell r="G96">
            <v>76.96099934028851</v>
          </cell>
          <cell r="H96">
            <v>18.408999690165494</v>
          </cell>
          <cell r="I96">
            <v>25.250019473134707</v>
          </cell>
          <cell r="J96">
            <v>56.210667983759969</v>
          </cell>
          <cell r="K96">
            <v>39.00385385107775</v>
          </cell>
          <cell r="L96">
            <v>48.470958139789616</v>
          </cell>
          <cell r="M96">
            <v>39.777737230249819</v>
          </cell>
          <cell r="N96">
            <v>40.268574418084668</v>
          </cell>
          <cell r="O96">
            <v>1809.853774303969</v>
          </cell>
          <cell r="P96">
            <v>307.15216887704668</v>
          </cell>
          <cell r="Q96">
            <v>20.20375354375982</v>
          </cell>
          <cell r="R96">
            <v>67.383247398578746</v>
          </cell>
          <cell r="S96">
            <v>238.35455047665084</v>
          </cell>
          <cell r="T96">
            <v>111.50718264728215</v>
          </cell>
          <cell r="U96">
            <v>33.773872662852142</v>
          </cell>
          <cell r="V96">
            <v>5589.2918597760972</v>
          </cell>
          <cell r="W96">
            <v>0</v>
          </cell>
          <cell r="X96">
            <v>2.7195433983968047E-2</v>
          </cell>
          <cell r="Y96">
            <v>70.835470953825663</v>
          </cell>
          <cell r="Z96">
            <v>6.569902446321489</v>
          </cell>
          <cell r="AA96">
            <v>23.1336344746775</v>
          </cell>
        </row>
        <row r="97">
          <cell r="D97">
            <v>0</v>
          </cell>
          <cell r="E97">
            <v>1.6812071836025089</v>
          </cell>
          <cell r="F97">
            <v>0.16726484275864778</v>
          </cell>
          <cell r="G97">
            <v>7.2169100619347878E-2</v>
          </cell>
          <cell r="H97">
            <v>1.561500024829187</v>
          </cell>
          <cell r="I97">
            <v>4.5784379301038065</v>
          </cell>
          <cell r="J97">
            <v>5.4762776212082613</v>
          </cell>
          <cell r="K97">
            <v>3.124175818565968</v>
          </cell>
          <cell r="L97">
            <v>0</v>
          </cell>
          <cell r="M97">
            <v>380.26289009095552</v>
          </cell>
          <cell r="N97">
            <v>0.67341534537313241</v>
          </cell>
          <cell r="O97">
            <v>362.29674532710908</v>
          </cell>
          <cell r="P97">
            <v>0.96176729042984044</v>
          </cell>
          <cell r="Q97">
            <v>0</v>
          </cell>
          <cell r="R97">
            <v>0.38848419728735417</v>
          </cell>
          <cell r="S97">
            <v>0</v>
          </cell>
          <cell r="T97">
            <v>1.7088486528639983E-3</v>
          </cell>
          <cell r="U97">
            <v>1.8910127837015922E-3</v>
          </cell>
          <cell r="V97">
            <v>30.659721545260282</v>
          </cell>
          <cell r="W97">
            <v>80.882319826526185</v>
          </cell>
          <cell r="X97">
            <v>1.2894583024324329</v>
          </cell>
          <cell r="Y97">
            <v>0</v>
          </cell>
          <cell r="Z97">
            <v>139.02118615696111</v>
          </cell>
          <cell r="AA97">
            <v>34.604043324139305</v>
          </cell>
        </row>
        <row r="98">
          <cell r="D98">
            <v>6434.3241087631177</v>
          </cell>
          <cell r="E98">
            <v>1524.7507336030305</v>
          </cell>
          <cell r="F98">
            <v>289.06403187357</v>
          </cell>
          <cell r="G98">
            <v>34.723775376445332</v>
          </cell>
          <cell r="H98">
            <v>257.24050044134486</v>
          </cell>
          <cell r="I98">
            <v>67.754907116506374</v>
          </cell>
          <cell r="J98">
            <v>102.00484415593388</v>
          </cell>
          <cell r="K98">
            <v>10212.514584250383</v>
          </cell>
          <cell r="L98">
            <v>202.14282206099003</v>
          </cell>
          <cell r="M98">
            <v>1308.2795999081575</v>
          </cell>
          <cell r="N98">
            <v>3.2118183292665927</v>
          </cell>
          <cell r="O98">
            <v>2624.1820536699288</v>
          </cell>
          <cell r="P98">
            <v>11914.858894145254</v>
          </cell>
          <cell r="Q98">
            <v>151.56611142212432</v>
          </cell>
          <cell r="R98">
            <v>2410.8034792499693</v>
          </cell>
          <cell r="S98">
            <v>15859.293054216763</v>
          </cell>
          <cell r="T98">
            <v>2880.8785976143049</v>
          </cell>
          <cell r="U98">
            <v>5996.1737502199512</v>
          </cell>
          <cell r="V98">
            <v>6216.9058883634834</v>
          </cell>
          <cell r="W98">
            <v>389.64202863081493</v>
          </cell>
          <cell r="X98">
            <v>2.5516319660469373E-2</v>
          </cell>
          <cell r="Y98">
            <v>35048.062513944584</v>
          </cell>
          <cell r="Z98">
            <v>30.155178363046776</v>
          </cell>
          <cell r="AA98">
            <v>5039.128139544956</v>
          </cell>
        </row>
        <row r="99">
          <cell r="D99">
            <v>1141.0245841604133</v>
          </cell>
          <cell r="E99">
            <v>2687.5138155712857</v>
          </cell>
          <cell r="F99">
            <v>890.83718554563688</v>
          </cell>
          <cell r="G99">
            <v>300.93003130976047</v>
          </cell>
          <cell r="H99">
            <v>632.22571315531036</v>
          </cell>
          <cell r="I99">
            <v>908.14217958904555</v>
          </cell>
          <cell r="J99">
            <v>541.08312797949054</v>
          </cell>
          <cell r="K99">
            <v>1285.5421639753076</v>
          </cell>
          <cell r="L99">
            <v>581.28108633018678</v>
          </cell>
          <cell r="M99">
            <v>969.19070781978962</v>
          </cell>
          <cell r="N99">
            <v>269.87992314284634</v>
          </cell>
          <cell r="O99">
            <v>5220.5635695216661</v>
          </cell>
          <cell r="P99">
            <v>1691.8534562506891</v>
          </cell>
          <cell r="Q99">
            <v>1203.7543715662755</v>
          </cell>
          <cell r="R99">
            <v>751.94524443968339</v>
          </cell>
          <cell r="S99">
            <v>433.48658270842975</v>
          </cell>
          <cell r="T99">
            <v>47.826057301823809</v>
          </cell>
          <cell r="U99">
            <v>131.23130521848014</v>
          </cell>
          <cell r="V99">
            <v>10389.739190523635</v>
          </cell>
          <cell r="W99">
            <v>2888.6228087510858</v>
          </cell>
          <cell r="X99">
            <v>0.53188642941190045</v>
          </cell>
          <cell r="Y99">
            <v>145.21334970627183</v>
          </cell>
          <cell r="Z99">
            <v>16384.7197404914</v>
          </cell>
          <cell r="AA99">
            <v>53.054864682862203</v>
          </cell>
        </row>
        <row r="100">
          <cell r="D100">
            <v>284.24336617934017</v>
          </cell>
          <cell r="E100">
            <v>2327.3666355006649</v>
          </cell>
          <cell r="F100">
            <v>515.70533222157019</v>
          </cell>
          <cell r="G100">
            <v>345.59384611235646</v>
          </cell>
          <cell r="H100">
            <v>689.93713382304145</v>
          </cell>
          <cell r="I100">
            <v>678.49141971249094</v>
          </cell>
          <cell r="J100">
            <v>854.08064606529035</v>
          </cell>
          <cell r="K100">
            <v>1979.37667416261</v>
          </cell>
          <cell r="L100">
            <v>125.19207409591787</v>
          </cell>
          <cell r="M100">
            <v>691.28018579555498</v>
          </cell>
          <cell r="N100">
            <v>122.77203446464095</v>
          </cell>
          <cell r="O100">
            <v>3418.3611959164323</v>
          </cell>
          <cell r="P100">
            <v>178.82207429832818</v>
          </cell>
          <cell r="Q100">
            <v>190.64427775338433</v>
          </cell>
          <cell r="R100">
            <v>432.39884694605576</v>
          </cell>
          <cell r="S100">
            <v>436.17035418697566</v>
          </cell>
          <cell r="T100">
            <v>19.459065892410649</v>
          </cell>
          <cell r="U100">
            <v>26.85248201579039</v>
          </cell>
          <cell r="V100">
            <v>7343.4838609758644</v>
          </cell>
          <cell r="W100">
            <v>2645.4761727909627</v>
          </cell>
          <cell r="X100">
            <v>3.8071460638857593E-2</v>
          </cell>
          <cell r="Y100">
            <v>6841.0648706509965</v>
          </cell>
          <cell r="Z100">
            <v>1120.089150441999</v>
          </cell>
          <cell r="AA100">
            <v>4766.0728359434879</v>
          </cell>
        </row>
        <row r="102">
          <cell r="D102">
            <v>13979.510543678263</v>
          </cell>
          <cell r="E102">
            <v>31282.670145818807</v>
          </cell>
          <cell r="F102">
            <v>17246.164889110103</v>
          </cell>
          <cell r="G102">
            <v>2419.4976441081239</v>
          </cell>
          <cell r="H102">
            <v>5448.3193417289622</v>
          </cell>
          <cell r="I102">
            <v>4792.6927191887462</v>
          </cell>
          <cell r="J102">
            <v>1278.726241890598</v>
          </cell>
          <cell r="K102">
            <v>2609.251640334146</v>
          </cell>
          <cell r="L102">
            <v>7956.050336000083</v>
          </cell>
          <cell r="M102">
            <v>3231.9671687999348</v>
          </cell>
          <cell r="N102">
            <v>1264.5987888618279</v>
          </cell>
          <cell r="O102">
            <v>144095.09753939568</v>
          </cell>
          <cell r="P102">
            <v>88818.380311018889</v>
          </cell>
          <cell r="Q102">
            <v>9465.9520173806959</v>
          </cell>
          <cell r="R102">
            <v>11578.246167367481</v>
          </cell>
          <cell r="S102">
            <v>20824.656260531629</v>
          </cell>
          <cell r="T102">
            <v>3355.5979185115311</v>
          </cell>
          <cell r="U102">
            <v>9648.8994688044404</v>
          </cell>
          <cell r="V102">
            <v>858966.84676794277</v>
          </cell>
          <cell r="W102">
            <v>436819.13564800733</v>
          </cell>
          <cell r="X102">
            <v>4.3940909608440695</v>
          </cell>
          <cell r="Y102">
            <v>1359.2818013319868</v>
          </cell>
          <cell r="Z102">
            <v>8591.7364186367995</v>
          </cell>
          <cell r="AA102">
            <v>2474.0666227585043</v>
          </cell>
        </row>
        <row r="103">
          <cell r="D103">
            <v>20633.221511155924</v>
          </cell>
          <cell r="E103">
            <v>2228.6584942224463</v>
          </cell>
          <cell r="F103">
            <v>1503.7318992217795</v>
          </cell>
          <cell r="G103">
            <v>1200.730633657354</v>
          </cell>
          <cell r="H103">
            <v>1280.9149943984967</v>
          </cell>
          <cell r="I103">
            <v>1230.4313866138386</v>
          </cell>
          <cell r="J103">
            <v>1149.6041748402106</v>
          </cell>
          <cell r="K103">
            <v>1284.7923747541151</v>
          </cell>
          <cell r="L103">
            <v>1209.967987262037</v>
          </cell>
          <cell r="M103">
            <v>1046.4412630180746</v>
          </cell>
          <cell r="N103">
            <v>990.57813226101359</v>
          </cell>
          <cell r="O103">
            <v>1358.5158218895051</v>
          </cell>
          <cell r="P103">
            <v>19096.487707146585</v>
          </cell>
          <cell r="Q103">
            <v>0</v>
          </cell>
          <cell r="R103">
            <v>1.4830571572998243</v>
          </cell>
          <cell r="S103">
            <v>0</v>
          </cell>
          <cell r="T103">
            <v>6.5236121393569286E-3</v>
          </cell>
          <cell r="U103">
            <v>7.2190324934625133E-3</v>
          </cell>
          <cell r="V103">
            <v>205862.1689957057</v>
          </cell>
          <cell r="W103">
            <v>9884.811010248377</v>
          </cell>
          <cell r="X103">
            <v>2.0423708458109185E-2</v>
          </cell>
          <cell r="Y103">
            <v>25.218136218030278</v>
          </cell>
          <cell r="Z103">
            <v>4.5124279308468391E-3</v>
          </cell>
          <cell r="AA103">
            <v>177.47597980616663</v>
          </cell>
        </row>
        <row r="104">
          <cell r="D104">
            <v>10686.582476175099</v>
          </cell>
          <cell r="E104">
            <v>19690.639375915245</v>
          </cell>
          <cell r="F104">
            <v>11109.053403410264</v>
          </cell>
          <cell r="G104">
            <v>1823.0444594654514</v>
          </cell>
          <cell r="H104">
            <v>3932.8121849998115</v>
          </cell>
          <cell r="I104">
            <v>3379.073332707816</v>
          </cell>
          <cell r="J104">
            <v>1292.858007968299</v>
          </cell>
          <cell r="K104">
            <v>2200.8370052153132</v>
          </cell>
          <cell r="L104">
            <v>5220.8161681871579</v>
          </cell>
          <cell r="M104">
            <v>2391.8627881613174</v>
          </cell>
          <cell r="N104">
            <v>1112.2602241462869</v>
          </cell>
          <cell r="O104">
            <v>93727.827014241193</v>
          </cell>
          <cell r="P104">
            <v>73236.315130013798</v>
          </cell>
          <cell r="Q104">
            <v>6111.5455632272269</v>
          </cell>
          <cell r="R104">
            <v>7643.9357402082906</v>
          </cell>
          <cell r="S104">
            <v>11991.732837223881</v>
          </cell>
          <cell r="T104">
            <v>1676.5348056125647</v>
          </cell>
          <cell r="U104">
            <v>6209.9538173169776</v>
          </cell>
          <cell r="V104">
            <v>574050.18173986161</v>
          </cell>
          <cell r="W104">
            <v>200972.14794465288</v>
          </cell>
          <cell r="X104">
            <v>2.7467232674145485</v>
          </cell>
          <cell r="Y104">
            <v>1114.7065288513168</v>
          </cell>
          <cell r="Z104">
            <v>6663.9730753954682</v>
          </cell>
          <cell r="AA104">
            <v>1917.6221994275716</v>
          </cell>
        </row>
        <row r="105">
          <cell r="D105">
            <v>-16847.57431189781</v>
          </cell>
          <cell r="E105">
            <v>-2443.6596488144314</v>
          </cell>
          <cell r="F105">
            <v>-365.99362182497583</v>
          </cell>
          <cell r="G105">
            <v>-42.024594914362638</v>
          </cell>
          <cell r="H105">
            <v>-76.798972632288653</v>
          </cell>
          <cell r="I105">
            <v>-55.741020480920632</v>
          </cell>
          <cell r="J105">
            <v>-34.365809223357992</v>
          </cell>
          <cell r="K105">
            <v>-71.359858563448768</v>
          </cell>
          <cell r="L105">
            <v>-104.95665103712209</v>
          </cell>
          <cell r="M105">
            <v>-58.457588178112388</v>
          </cell>
          <cell r="N105">
            <v>-25.989447278713634</v>
          </cell>
          <cell r="O105">
            <v>-4012.3516503705173</v>
          </cell>
          <cell r="P105">
            <v>-1334.4323620080193</v>
          </cell>
          <cell r="Q105">
            <v>-3708.2287245789744</v>
          </cell>
          <cell r="R105">
            <v>-5144.4597636286189</v>
          </cell>
          <cell r="S105">
            <v>-304.24964575200141</v>
          </cell>
          <cell r="T105">
            <v>-36.308708223793374</v>
          </cell>
          <cell r="U105">
            <v>-210.83451486235631</v>
          </cell>
          <cell r="V105">
            <v>-27023.738317527394</v>
          </cell>
          <cell r="W105">
            <v>-8614.0153843911612</v>
          </cell>
          <cell r="X105">
            <v>-6.0283909419935507E-2</v>
          </cell>
          <cell r="Y105">
            <v>-65.279505343572481</v>
          </cell>
          <cell r="Z105">
            <v>-71.108482191785555</v>
          </cell>
          <cell r="AA105">
            <v>-172.25291091728457</v>
          </cell>
        </row>
        <row r="106">
          <cell r="D106">
            <v>3385.1208427692013</v>
          </cell>
          <cell r="E106">
            <v>6481.3321520542795</v>
          </cell>
          <cell r="F106">
            <v>3211.2819692724634</v>
          </cell>
          <cell r="G106">
            <v>476.90274607674343</v>
          </cell>
          <cell r="H106">
            <v>1324.6789156892974</v>
          </cell>
          <cell r="I106">
            <v>1098.4167719053164</v>
          </cell>
          <cell r="J106">
            <v>338.43262368507311</v>
          </cell>
          <cell r="K106">
            <v>1288.9879262723259</v>
          </cell>
          <cell r="L106">
            <v>1446.9024037811264</v>
          </cell>
          <cell r="M106">
            <v>878.20182453383097</v>
          </cell>
          <cell r="N106">
            <v>372.30888425184116</v>
          </cell>
          <cell r="O106">
            <v>20664.299244001275</v>
          </cell>
          <cell r="P106">
            <v>8565.8718855901952</v>
          </cell>
          <cell r="Q106">
            <v>1291.738875064065</v>
          </cell>
          <cell r="R106">
            <v>1752.4382863881647</v>
          </cell>
          <cell r="S106">
            <v>2764.8892310256288</v>
          </cell>
          <cell r="T106">
            <v>398.19956806874109</v>
          </cell>
          <cell r="U106">
            <v>804.66895647309832</v>
          </cell>
          <cell r="V106">
            <v>129349.74275999542</v>
          </cell>
          <cell r="W106">
            <v>19542.855348754947</v>
          </cell>
          <cell r="X106">
            <v>0.48994818035014898</v>
          </cell>
          <cell r="Y106">
            <v>558.70275340939224</v>
          </cell>
          <cell r="Z106">
            <v>3442.3971181313323</v>
          </cell>
          <cell r="AA106">
            <v>401.98217573475034</v>
          </cell>
        </row>
        <row r="109">
          <cell r="D109">
            <v>15796.514146601343</v>
          </cell>
          <cell r="E109">
            <v>11338.366510893742</v>
          </cell>
          <cell r="F109">
            <v>15360.62253549689</v>
          </cell>
          <cell r="G109">
            <v>768.07919115666334</v>
          </cell>
          <cell r="H109">
            <v>2456.0871593764491</v>
          </cell>
          <cell r="I109">
            <v>1545.3221185083726</v>
          </cell>
          <cell r="J109">
            <v>546.72994447142162</v>
          </cell>
          <cell r="K109">
            <v>3194.6406535988967</v>
          </cell>
          <cell r="L109">
            <v>1877.2485059999999</v>
          </cell>
          <cell r="M109">
            <v>1958.549253233158</v>
          </cell>
          <cell r="N109">
            <v>880.24941322023562</v>
          </cell>
          <cell r="O109">
            <v>30577.788511727766</v>
          </cell>
          <cell r="P109">
            <v>10379.635149329837</v>
          </cell>
          <cell r="Q109">
            <v>2060.4112738480476</v>
          </cell>
          <cell r="R109">
            <v>3632.321422148751</v>
          </cell>
          <cell r="S109">
            <v>11883.7446</v>
          </cell>
          <cell r="T109">
            <v>3102.064633291589</v>
          </cell>
          <cell r="U109">
            <v>4993.6396763671491</v>
          </cell>
          <cell r="V109">
            <v>341403.8155625083</v>
          </cell>
          <cell r="W109">
            <v>100065.43296470707</v>
          </cell>
          <cell r="X109">
            <v>0.92343673641708057</v>
          </cell>
          <cell r="Y109">
            <v>626.46092316524948</v>
          </cell>
          <cell r="Z109">
            <v>5313.3963863880572</v>
          </cell>
          <cell r="AA109">
            <v>1748.0331757977688</v>
          </cell>
        </row>
        <row r="112">
          <cell r="D112">
            <v>718.3906403697697</v>
          </cell>
          <cell r="E112">
            <v>609.05360634084445</v>
          </cell>
          <cell r="F112">
            <v>243.34413212032928</v>
          </cell>
          <cell r="G112">
            <v>43.707668393055947</v>
          </cell>
          <cell r="H112">
            <v>89.044099076814206</v>
          </cell>
          <cell r="I112">
            <v>77.764109165598768</v>
          </cell>
          <cell r="J112">
            <v>22.005041393719022</v>
          </cell>
          <cell r="K112">
            <v>31.042074624173118</v>
          </cell>
          <cell r="L112">
            <v>143.65533065</v>
          </cell>
          <cell r="M112">
            <v>45.858628978388211</v>
          </cell>
          <cell r="N112">
            <v>23.005557292380868</v>
          </cell>
          <cell r="O112">
            <v>1973.3514775889162</v>
          </cell>
          <cell r="P112">
            <v>1934.7667618665289</v>
          </cell>
          <cell r="Q112">
            <v>116.86408396241964</v>
          </cell>
          <cell r="R112">
            <v>175.12766268359297</v>
          </cell>
          <cell r="S112">
            <v>345.49060930000002</v>
          </cell>
          <cell r="T112">
            <v>45.602282823115431</v>
          </cell>
          <cell r="U112">
            <v>86.427434187498619</v>
          </cell>
          <cell r="V112">
            <v>13934.694265234517</v>
          </cell>
          <cell r="W112">
            <v>5965.6678229743284</v>
          </cell>
          <cell r="X112">
            <v>6.8198688456076559E-2</v>
          </cell>
          <cell r="Y112">
            <v>20.614667521225428</v>
          </cell>
          <cell r="Z112">
            <v>79.782059075957918</v>
          </cell>
          <cell r="AA112">
            <v>28.488895659170719</v>
          </cell>
        </row>
      </sheetData>
      <sheetData sheetId="10"/>
      <sheetData sheetId="1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 2006 (volume)"/>
      <sheetName val="TES 2006 (value)"/>
      <sheetName val="TES 2010 (volume)"/>
      <sheetName val="TES 2010 (value)"/>
      <sheetName val="TES 2025 (volume)"/>
      <sheetName val="TES 2025 (value)"/>
      <sheetName val="TES 2030 (volume)"/>
      <sheetName val="TES 2030 (value)"/>
      <sheetName val="TES 2035 (VOLUME)"/>
      <sheetName val="TES 2035 (value)"/>
      <sheetName val="Data"/>
      <sheetName val="Feuil1"/>
    </sheetNames>
    <sheetDataSet>
      <sheetData sheetId="0"/>
      <sheetData sheetId="1"/>
      <sheetData sheetId="2">
        <row r="6">
          <cell r="CK6">
            <v>31440.51684</v>
          </cell>
        </row>
        <row r="7">
          <cell r="CK7">
            <v>150208.38800000001</v>
          </cell>
        </row>
        <row r="8">
          <cell r="CK8">
            <v>70005.158209999994</v>
          </cell>
        </row>
        <row r="9">
          <cell r="CK9">
            <v>1773.3977420000001</v>
          </cell>
        </row>
        <row r="10">
          <cell r="CK10">
            <v>1712.018161</v>
          </cell>
        </row>
        <row r="11">
          <cell r="CK11">
            <v>3855.2724920000001</v>
          </cell>
        </row>
        <row r="12">
          <cell r="CK12">
            <v>109.9246239</v>
          </cell>
        </row>
        <row r="13">
          <cell r="CK13">
            <v>22.43359671</v>
          </cell>
        </row>
        <row r="14">
          <cell r="CK14">
            <v>5466.9251610000001</v>
          </cell>
        </row>
        <row r="15">
          <cell r="CK15">
            <v>0</v>
          </cell>
        </row>
        <row r="16">
          <cell r="CK16">
            <v>148.63963609999999</v>
          </cell>
        </row>
        <row r="17">
          <cell r="CK17">
            <v>189377.859</v>
          </cell>
        </row>
        <row r="18">
          <cell r="CK18">
            <v>80337.389049999998</v>
          </cell>
        </row>
        <row r="19">
          <cell r="CK19">
            <v>4584.1230599999999</v>
          </cell>
        </row>
        <row r="20">
          <cell r="CK20">
            <v>10131.84578</v>
          </cell>
        </row>
        <row r="21">
          <cell r="CK21">
            <v>743.73952169999995</v>
          </cell>
        </row>
        <row r="22">
          <cell r="CK22">
            <v>383.10788559999997</v>
          </cell>
        </row>
        <row r="23">
          <cell r="CK23">
            <v>7696.9272780000001</v>
          </cell>
        </row>
        <row r="24">
          <cell r="CK24">
            <v>505287.29070000001</v>
          </cell>
        </row>
        <row r="25">
          <cell r="CK25">
            <v>10739.534949999999</v>
          </cell>
        </row>
        <row r="26">
          <cell r="CK26">
            <v>52.304745199999999</v>
          </cell>
        </row>
        <row r="27">
          <cell r="CK27">
            <v>41051.206599999998</v>
          </cell>
        </row>
        <row r="28">
          <cell r="CK28">
            <v>17293.577300000001</v>
          </cell>
        </row>
        <row r="29">
          <cell r="CK29">
            <v>9620.0889970000007</v>
          </cell>
        </row>
      </sheetData>
      <sheetData sheetId="3">
        <row r="6">
          <cell r="AO6">
            <v>10830.891302927583</v>
          </cell>
          <cell r="AV6">
            <v>2000.8848049492765</v>
          </cell>
          <cell r="AW6">
            <v>0</v>
          </cell>
          <cell r="AX6">
            <v>110.91287786470505</v>
          </cell>
          <cell r="AY6">
            <v>-3133.3763153977243</v>
          </cell>
          <cell r="CK6">
            <v>34114.805700928169</v>
          </cell>
          <cell r="CL6">
            <v>0</v>
          </cell>
          <cell r="CM6">
            <v>1586.4330060830105</v>
          </cell>
          <cell r="CN6">
            <v>12908.623906072005</v>
          </cell>
          <cell r="CO6">
            <v>1.086195298</v>
          </cell>
        </row>
        <row r="7">
          <cell r="AO7">
            <v>28860.292694932705</v>
          </cell>
          <cell r="AV7">
            <v>12224.524692143181</v>
          </cell>
          <cell r="AW7">
            <v>0</v>
          </cell>
          <cell r="AX7">
            <v>14898.586056639242</v>
          </cell>
          <cell r="AY7">
            <v>-706.13243062295305</v>
          </cell>
          <cell r="CK7">
            <v>161336.41975763132</v>
          </cell>
          <cell r="CL7">
            <v>0</v>
          </cell>
          <cell r="CM7">
            <v>0</v>
          </cell>
          <cell r="CN7">
            <v>36609.082412057222</v>
          </cell>
          <cell r="CO7">
            <v>1.0739290720000001</v>
          </cell>
        </row>
        <row r="8">
          <cell r="AO8">
            <v>49944.598923278922</v>
          </cell>
          <cell r="AV8">
            <v>13076.209828844916</v>
          </cell>
          <cell r="AW8">
            <v>0</v>
          </cell>
          <cell r="AX8">
            <v>406.33528047961266</v>
          </cell>
          <cell r="AY8">
            <v>0</v>
          </cell>
          <cell r="CK8">
            <v>72567.895980936679</v>
          </cell>
          <cell r="CL8">
            <v>94.655865360210001</v>
          </cell>
          <cell r="CM8">
            <v>24986.464023209981</v>
          </cell>
          <cell r="CN8">
            <v>49110.353726351772</v>
          </cell>
          <cell r="CO8">
            <v>1.029765051</v>
          </cell>
        </row>
        <row r="9">
          <cell r="AO9">
            <v>2431.2118864520285</v>
          </cell>
          <cell r="AV9">
            <v>340.70807300922667</v>
          </cell>
          <cell r="AW9">
            <v>0</v>
          </cell>
          <cell r="AX9">
            <v>5.9003354188752919</v>
          </cell>
          <cell r="AY9">
            <v>0</v>
          </cell>
          <cell r="CK9">
            <v>1990.6181723064753</v>
          </cell>
          <cell r="CL9">
            <v>0</v>
          </cell>
          <cell r="CM9">
            <v>0</v>
          </cell>
          <cell r="CN9">
            <v>2830.5324755574097</v>
          </cell>
          <cell r="CO9">
            <v>1</v>
          </cell>
        </row>
        <row r="10">
          <cell r="AO10">
            <v>3731.5137867025187</v>
          </cell>
          <cell r="AV10">
            <v>256.54095013257586</v>
          </cell>
          <cell r="AW10">
            <v>0</v>
          </cell>
          <cell r="AX10">
            <v>11.593531744264023</v>
          </cell>
          <cell r="AY10">
            <v>0</v>
          </cell>
          <cell r="CK10">
            <v>1890.6859462026134</v>
          </cell>
          <cell r="CL10">
            <v>0</v>
          </cell>
          <cell r="CM10">
            <v>6.6027467499673929</v>
          </cell>
          <cell r="CN10">
            <v>2386.1973399394283</v>
          </cell>
          <cell r="CO10">
            <v>1.1127234909999999</v>
          </cell>
        </row>
        <row r="11">
          <cell r="AO11">
            <v>8681.8462407690768</v>
          </cell>
          <cell r="AV11">
            <v>896.23385145564828</v>
          </cell>
          <cell r="AW11">
            <v>0</v>
          </cell>
          <cell r="AX11">
            <v>16.761511926026891</v>
          </cell>
          <cell r="AY11">
            <v>0</v>
          </cell>
          <cell r="CK11">
            <v>4166.5192576996033</v>
          </cell>
          <cell r="CL11">
            <v>0</v>
          </cell>
          <cell r="CM11">
            <v>0</v>
          </cell>
          <cell r="CN11">
            <v>6929.989168365184</v>
          </cell>
          <cell r="CO11">
            <v>1.0807688980000001</v>
          </cell>
        </row>
        <row r="12">
          <cell r="AO12">
            <v>4761.5892465042634</v>
          </cell>
          <cell r="AV12">
            <v>14.621767242099372</v>
          </cell>
          <cell r="AW12">
            <v>0</v>
          </cell>
          <cell r="AX12">
            <v>46.162958002721027</v>
          </cell>
          <cell r="AY12">
            <v>0</v>
          </cell>
          <cell r="CK12">
            <v>119.41118511719358</v>
          </cell>
          <cell r="CL12">
            <v>0</v>
          </cell>
          <cell r="CM12">
            <v>0</v>
          </cell>
          <cell r="CN12">
            <v>3163.6774496572202</v>
          </cell>
          <cell r="CO12">
            <v>1</v>
          </cell>
        </row>
        <row r="13">
          <cell r="AO13">
            <v>20904.438985062134</v>
          </cell>
          <cell r="AV13">
            <v>75.49181458271859</v>
          </cell>
          <cell r="AW13">
            <v>0</v>
          </cell>
          <cell r="AX13">
            <v>59.405013932397686</v>
          </cell>
          <cell r="AY13">
            <v>0</v>
          </cell>
          <cell r="CK13">
            <v>24.126590260881965</v>
          </cell>
          <cell r="CL13">
            <v>0</v>
          </cell>
          <cell r="CM13">
            <v>0</v>
          </cell>
          <cell r="CN13">
            <v>21457.723682443415</v>
          </cell>
          <cell r="CO13">
            <v>1</v>
          </cell>
        </row>
        <row r="14">
          <cell r="AO14">
            <v>10650.034517481739</v>
          </cell>
          <cell r="AV14">
            <v>905.18177255076262</v>
          </cell>
          <cell r="AW14">
            <v>0</v>
          </cell>
          <cell r="AX14">
            <v>66.494638976694631</v>
          </cell>
          <cell r="AY14">
            <v>0</v>
          </cell>
          <cell r="CK14">
            <v>5949.6842615829728</v>
          </cell>
          <cell r="CL14">
            <v>0</v>
          </cell>
          <cell r="CM14">
            <v>0</v>
          </cell>
          <cell r="CN14">
            <v>7923.3775358159082</v>
          </cell>
          <cell r="CO14">
            <v>1</v>
          </cell>
        </row>
        <row r="15">
          <cell r="AO15">
            <v>12056.315457343982</v>
          </cell>
          <cell r="AV15">
            <v>4.5339932474952516</v>
          </cell>
          <cell r="AW15">
            <v>0</v>
          </cell>
          <cell r="AX15">
            <v>2.7400591161905639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15186.406097803749</v>
          </cell>
          <cell r="CO15">
            <v>1.1058793140000001</v>
          </cell>
        </row>
        <row r="16">
          <cell r="AO16">
            <v>10107.817635860654</v>
          </cell>
          <cell r="AV16">
            <v>-5.1659012085341011E-4</v>
          </cell>
          <cell r="AW16">
            <v>0</v>
          </cell>
          <cell r="AX16">
            <v>10.6652421414767</v>
          </cell>
          <cell r="AY16">
            <v>0</v>
          </cell>
          <cell r="CK16">
            <v>161.51557430508973</v>
          </cell>
          <cell r="CL16">
            <v>0</v>
          </cell>
          <cell r="CM16">
            <v>0</v>
          </cell>
          <cell r="CN16">
            <v>8449.247580235693</v>
          </cell>
          <cell r="CO16">
            <v>1.0881834859999999</v>
          </cell>
        </row>
        <row r="17">
          <cell r="AO17">
            <v>226861.95676849617</v>
          </cell>
          <cell r="AV17">
            <v>34474.083602149294</v>
          </cell>
          <cell r="AW17">
            <v>0</v>
          </cell>
          <cell r="AX17">
            <v>2499.2645373348582</v>
          </cell>
          <cell r="AY17">
            <v>-44.90326291750177</v>
          </cell>
          <cell r="CK17">
            <v>203030.02325651771</v>
          </cell>
          <cell r="CL17">
            <v>35499.03684901433</v>
          </cell>
          <cell r="CM17">
            <v>78289.192175201708</v>
          </cell>
          <cell r="CN17">
            <v>214737.90757903061</v>
          </cell>
          <cell r="CO17">
            <v>1.0701522779999999</v>
          </cell>
        </row>
        <row r="18">
          <cell r="AO18">
            <v>0</v>
          </cell>
          <cell r="AV18">
            <v>20473.194112621906</v>
          </cell>
          <cell r="AW18">
            <v>0</v>
          </cell>
          <cell r="AX18">
            <v>815.53663591607665</v>
          </cell>
          <cell r="AY18">
            <v>-71.743323604546134</v>
          </cell>
          <cell r="CK18">
            <v>85472.089402906451</v>
          </cell>
          <cell r="CL18">
            <v>0</v>
          </cell>
          <cell r="CM18">
            <v>113565.67826219057</v>
          </cell>
          <cell r="CN18">
            <v>0</v>
          </cell>
          <cell r="CO18">
            <v>1</v>
          </cell>
        </row>
        <row r="19">
          <cell r="AO19">
            <v>1267.6784449072852</v>
          </cell>
          <cell r="AV19">
            <v>351.76896969532157</v>
          </cell>
          <cell r="AW19">
            <v>0</v>
          </cell>
          <cell r="AX19">
            <v>0</v>
          </cell>
          <cell r="AY19">
            <v>-1908.418051689742</v>
          </cell>
          <cell r="CK19">
            <v>5047.841043782013</v>
          </cell>
          <cell r="CL19">
            <v>254.01307153328531</v>
          </cell>
          <cell r="CM19">
            <v>0</v>
          </cell>
          <cell r="CN19">
            <v>1104.2588118375259</v>
          </cell>
          <cell r="CO19">
            <v>1.1009293339999999</v>
          </cell>
        </row>
        <row r="20">
          <cell r="AO20">
            <v>0</v>
          </cell>
          <cell r="AV20">
            <v>796.55052004338484</v>
          </cell>
          <cell r="AW20">
            <v>0</v>
          </cell>
          <cell r="AX20">
            <v>70.182944272117936</v>
          </cell>
          <cell r="AY20">
            <v>-3867.6154379720374</v>
          </cell>
          <cell r="CK20">
            <v>10452.462649566145</v>
          </cell>
          <cell r="CL20">
            <v>1681.5804828400001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11312.819867443981</v>
          </cell>
          <cell r="AV21">
            <v>274.21237281049105</v>
          </cell>
          <cell r="AW21">
            <v>0</v>
          </cell>
          <cell r="AX21">
            <v>0</v>
          </cell>
          <cell r="AY21">
            <v>0</v>
          </cell>
          <cell r="CK21">
            <v>808.97815404949779</v>
          </cell>
          <cell r="CL21">
            <v>4.3511104879999998</v>
          </cell>
          <cell r="CM21">
            <v>0</v>
          </cell>
          <cell r="CN21">
            <v>3271.3339454378483</v>
          </cell>
          <cell r="CO21">
            <v>1.0871550290000001</v>
          </cell>
        </row>
        <row r="22">
          <cell r="AO22">
            <v>5549.170526339617</v>
          </cell>
          <cell r="AV22">
            <v>14.844511268900597</v>
          </cell>
          <cell r="AW22">
            <v>0</v>
          </cell>
          <cell r="AX22">
            <v>0</v>
          </cell>
          <cell r="AY22">
            <v>-145.00406369512658</v>
          </cell>
          <cell r="CK22">
            <v>401.15256162172403</v>
          </cell>
          <cell r="CL22">
            <v>0</v>
          </cell>
          <cell r="CM22">
            <v>0</v>
          </cell>
          <cell r="CN22">
            <v>5063.9975500732144</v>
          </cell>
          <cell r="CO22">
            <v>1.036154118</v>
          </cell>
        </row>
        <row r="23">
          <cell r="AO23">
            <v>7973.0343155788933</v>
          </cell>
          <cell r="AV23">
            <v>177.54217158345133</v>
          </cell>
          <cell r="AW23">
            <v>0</v>
          </cell>
          <cell r="AX23">
            <v>388.83431432004585</v>
          </cell>
          <cell r="AY23">
            <v>-68.119824417676838</v>
          </cell>
          <cell r="CK23">
            <v>8242.4757314577782</v>
          </cell>
          <cell r="CL23">
            <v>0</v>
          </cell>
          <cell r="CM23">
            <v>0</v>
          </cell>
          <cell r="CN23">
            <v>8035.0653567149138</v>
          </cell>
          <cell r="CO23">
            <v>1.069560877</v>
          </cell>
        </row>
        <row r="24">
          <cell r="AO24">
            <v>84972.666745385839</v>
          </cell>
          <cell r="AV24">
            <v>41788.728371451049</v>
          </cell>
          <cell r="AW24">
            <v>0</v>
          </cell>
          <cell r="AX24">
            <v>29795.503215945057</v>
          </cell>
          <cell r="AY24">
            <v>-1532.9283829342201</v>
          </cell>
          <cell r="CK24">
            <v>537787.0418116597</v>
          </cell>
          <cell r="CL24">
            <v>102379.39932142965</v>
          </cell>
          <cell r="CM24">
            <v>66481.740033942915</v>
          </cell>
          <cell r="CN24">
            <v>102243.60927354467</v>
          </cell>
          <cell r="CO24">
            <v>1.0650017409999999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11443.469646223404</v>
          </cell>
          <cell r="CL25">
            <v>371151.62039681454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1583.981048530432</v>
          </cell>
          <cell r="AV26">
            <v>29.451103076610181</v>
          </cell>
          <cell r="AW26">
            <v>4.2140204380000004</v>
          </cell>
          <cell r="AX26">
            <v>0.641229708741893</v>
          </cell>
          <cell r="AY26">
            <v>0</v>
          </cell>
          <cell r="CK26">
            <v>69.546244833365463</v>
          </cell>
          <cell r="CL26">
            <v>0</v>
          </cell>
          <cell r="CM26">
            <v>0</v>
          </cell>
          <cell r="CN26">
            <v>12.88353936</v>
          </cell>
          <cell r="CO26">
            <v>-36.782607979893655</v>
          </cell>
        </row>
        <row r="27">
          <cell r="AO27">
            <v>50766.032111643013</v>
          </cell>
          <cell r="AV27">
            <v>9361.1299407661772</v>
          </cell>
          <cell r="AW27">
            <v>23659.156950000001</v>
          </cell>
          <cell r="AX27">
            <v>0</v>
          </cell>
          <cell r="AY27">
            <v>0</v>
          </cell>
          <cell r="CK27">
            <v>43725.746569173054</v>
          </cell>
          <cell r="CL27">
            <v>0</v>
          </cell>
          <cell r="CM27">
            <v>0</v>
          </cell>
          <cell r="CN27">
            <v>14827.625581591938</v>
          </cell>
          <cell r="CO27">
            <v>-246.12671758367793</v>
          </cell>
        </row>
        <row r="28">
          <cell r="AO28">
            <v>581.43573152743375</v>
          </cell>
          <cell r="AV28">
            <v>3341.0110164875346</v>
          </cell>
          <cell r="AW28">
            <v>1341.586589</v>
          </cell>
          <cell r="AX28">
            <v>2192.5782503898768</v>
          </cell>
          <cell r="AY28">
            <v>-1629.4618694759831</v>
          </cell>
          <cell r="CK28">
            <v>18611.079545821038</v>
          </cell>
          <cell r="CL28">
            <v>0</v>
          </cell>
          <cell r="CM28">
            <v>0</v>
          </cell>
          <cell r="CN28">
            <v>3359.699070868</v>
          </cell>
          <cell r="CO28">
            <v>0</v>
          </cell>
        </row>
        <row r="29">
          <cell r="AO29">
            <v>8886.3653142313051</v>
          </cell>
          <cell r="AV29">
            <v>1768.6749138147948</v>
          </cell>
          <cell r="AW29">
            <v>184.68794399999999</v>
          </cell>
          <cell r="AX29">
            <v>22.281171567783446</v>
          </cell>
          <cell r="AY29">
            <v>0</v>
          </cell>
          <cell r="CK29">
            <v>10119.282072155916</v>
          </cell>
          <cell r="CL29">
            <v>5.6524420451762314</v>
          </cell>
          <cell r="CM29">
            <v>0</v>
          </cell>
          <cell r="CN29">
            <v>457.53324538184222</v>
          </cell>
          <cell r="CO29">
            <v>-2.5362989378672429</v>
          </cell>
        </row>
        <row r="44">
          <cell r="D44">
            <v>66.117658366227374</v>
          </cell>
          <cell r="E44">
            <v>112.00038204357854</v>
          </cell>
          <cell r="F44">
            <v>211.95411131803732</v>
          </cell>
          <cell r="G44">
            <v>22.76513395257038</v>
          </cell>
          <cell r="H44">
            <v>51.438392932863742</v>
          </cell>
          <cell r="I44">
            <v>59.097790652605134</v>
          </cell>
          <cell r="J44">
            <v>58.83222604831488</v>
          </cell>
          <cell r="K44">
            <v>37.410880178279392</v>
          </cell>
          <cell r="L44">
            <v>61.962915951688288</v>
          </cell>
          <cell r="M44">
            <v>42.632943273937336</v>
          </cell>
          <cell r="N44">
            <v>16.225495206250908</v>
          </cell>
          <cell r="O44">
            <v>834.58204341162616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4.1621391634102602</v>
          </cell>
          <cell r="Y44">
            <v>179.27659874726552</v>
          </cell>
          <cell r="Z44">
            <v>0</v>
          </cell>
          <cell r="AA44">
            <v>116.00231808242997</v>
          </cell>
        </row>
        <row r="45">
          <cell r="D45">
            <v>1519.5242730000177</v>
          </cell>
          <cell r="E45">
            <v>7938.4952995710619</v>
          </cell>
          <cell r="F45">
            <v>2564.8598101451989</v>
          </cell>
          <cell r="G45">
            <v>451.20673270944792</v>
          </cell>
          <cell r="H45">
            <v>1002.5244670466628</v>
          </cell>
          <cell r="I45">
            <v>1172.4374935701355</v>
          </cell>
          <cell r="J45">
            <v>1193.1007017337954</v>
          </cell>
          <cell r="K45">
            <v>758.08904633844486</v>
          </cell>
          <cell r="L45">
            <v>1229.6303592563415</v>
          </cell>
          <cell r="M45">
            <v>848.81766880342684</v>
          </cell>
          <cell r="N45">
            <v>328.90927611298639</v>
          </cell>
          <cell r="O45">
            <v>16638.109914848563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56.481193352379584</v>
          </cell>
          <cell r="Y45">
            <v>2318.0968531484168</v>
          </cell>
          <cell r="Z45">
            <v>0</v>
          </cell>
          <cell r="AA45">
            <v>1464.3750778001925</v>
          </cell>
        </row>
        <row r="46">
          <cell r="D46">
            <v>253.87936539248551</v>
          </cell>
          <cell r="E46">
            <v>427.09200764316068</v>
          </cell>
          <cell r="F46">
            <v>281.57876570816808</v>
          </cell>
          <cell r="G46">
            <v>90.926436691470442</v>
          </cell>
          <cell r="H46">
            <v>153.51901074405237</v>
          </cell>
          <cell r="I46">
            <v>239.45043473265747</v>
          </cell>
          <cell r="J46">
            <v>317.6442459017245</v>
          </cell>
          <cell r="K46">
            <v>200.17470545437209</v>
          </cell>
          <cell r="L46">
            <v>252.13471350885652</v>
          </cell>
          <cell r="M46">
            <v>181.98661589485752</v>
          </cell>
          <cell r="N46">
            <v>87.178670173584791</v>
          </cell>
          <cell r="O46">
            <v>3628.792830846452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78.576417501632733</v>
          </cell>
          <cell r="Y46">
            <v>2176.9881251867587</v>
          </cell>
          <cell r="Z46">
            <v>0</v>
          </cell>
          <cell r="AA46">
            <v>1034.2780945105048</v>
          </cell>
        </row>
        <row r="47">
          <cell r="D47">
            <v>35.057474045651496</v>
          </cell>
          <cell r="E47">
            <v>170.73929065009895</v>
          </cell>
          <cell r="F47">
            <v>400.37948703224373</v>
          </cell>
          <cell r="G47">
            <v>41.362098896701873</v>
          </cell>
          <cell r="H47">
            <v>67.41026825980255</v>
          </cell>
          <cell r="I47">
            <v>109.08422405841631</v>
          </cell>
          <cell r="J47">
            <v>148.3551127497368</v>
          </cell>
          <cell r="K47">
            <v>93.428591016381588</v>
          </cell>
          <cell r="L47">
            <v>114.91218821298851</v>
          </cell>
          <cell r="M47">
            <v>83.331650907210701</v>
          </cell>
          <cell r="N47">
            <v>40.701933788066484</v>
          </cell>
          <cell r="O47">
            <v>1664.5173028642905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0.77314385541352471</v>
          </cell>
          <cell r="Y47">
            <v>20.889735017531148</v>
          </cell>
          <cell r="Z47">
            <v>0</v>
          </cell>
          <cell r="AA47">
            <v>9.6689400592040045</v>
          </cell>
        </row>
        <row r="48">
          <cell r="D48">
            <v>20786.703773889443</v>
          </cell>
          <cell r="E48">
            <v>65994.460807510273</v>
          </cell>
          <cell r="F48">
            <v>22304.927135591661</v>
          </cell>
          <cell r="G48">
            <v>443.73553106132147</v>
          </cell>
          <cell r="H48">
            <v>7060.5331344479355</v>
          </cell>
          <cell r="I48">
            <v>3714.5737825604533</v>
          </cell>
          <cell r="J48">
            <v>1176.5795939039444</v>
          </cell>
          <cell r="K48">
            <v>2842.6662727678081</v>
          </cell>
          <cell r="L48">
            <v>2150.3687832649025</v>
          </cell>
          <cell r="M48">
            <v>2132.8909272884457</v>
          </cell>
          <cell r="N48">
            <v>1508.9297003516369</v>
          </cell>
          <cell r="O48">
            <v>143073.94145128259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55.70679694868516</v>
          </cell>
          <cell r="Y48">
            <v>13333.419357125014</v>
          </cell>
          <cell r="Z48">
            <v>0</v>
          </cell>
          <cell r="AA48">
            <v>11.351429004101313</v>
          </cell>
        </row>
        <row r="77">
          <cell r="D77">
            <v>14278.277602528953</v>
          </cell>
          <cell r="E77">
            <v>35468.299746766272</v>
          </cell>
          <cell r="F77">
            <v>1.4926890467141098</v>
          </cell>
          <cell r="G77">
            <v>0.64119483299418201</v>
          </cell>
          <cell r="H77">
            <v>0.28817157637600493</v>
          </cell>
          <cell r="I77">
            <v>257.76384192440639</v>
          </cell>
          <cell r="J77">
            <v>0.12748722340129365</v>
          </cell>
          <cell r="K77">
            <v>62.805512390490733</v>
          </cell>
          <cell r="L77">
            <v>0</v>
          </cell>
          <cell r="M77">
            <v>15.434261022887695</v>
          </cell>
          <cell r="N77">
            <v>7.5477513651580761</v>
          </cell>
          <cell r="O77">
            <v>3160.3673988288733</v>
          </cell>
          <cell r="P77">
            <v>2091.3219069612451</v>
          </cell>
          <cell r="Q77">
            <v>0</v>
          </cell>
          <cell r="R77">
            <v>3.9493787476345754</v>
          </cell>
          <cell r="S77">
            <v>0</v>
          </cell>
          <cell r="T77">
            <v>24.574547782811756</v>
          </cell>
          <cell r="U77">
            <v>1.4175607617542592E-2</v>
          </cell>
          <cell r="V77">
            <v>2632.4688363159935</v>
          </cell>
          <cell r="W77">
            <v>550.9647269377989</v>
          </cell>
          <cell r="X77">
            <v>0.57770014116729695</v>
          </cell>
          <cell r="Y77">
            <v>40.214904900743626</v>
          </cell>
          <cell r="Z77">
            <v>268.48860360203827</v>
          </cell>
          <cell r="AA77">
            <v>266.64227925998091</v>
          </cell>
        </row>
        <row r="78">
          <cell r="D78">
            <v>6052.544818488228</v>
          </cell>
          <cell r="E78">
            <v>30600.156410025076</v>
          </cell>
          <cell r="F78">
            <v>69.292757557062714</v>
          </cell>
          <cell r="G78">
            <v>5.9913802014782158</v>
          </cell>
          <cell r="H78">
            <v>7.8041137250768609</v>
          </cell>
          <cell r="I78">
            <v>220.58217403664028</v>
          </cell>
          <cell r="J78">
            <v>13.029933991162585</v>
          </cell>
          <cell r="K78">
            <v>475.72178617781253</v>
          </cell>
          <cell r="L78">
            <v>60.230680101416212</v>
          </cell>
          <cell r="M78">
            <v>56.708722471040161</v>
          </cell>
          <cell r="N78">
            <v>29.804306046365816</v>
          </cell>
          <cell r="O78">
            <v>3022.4045026626036</v>
          </cell>
          <cell r="P78">
            <v>160.01424396560205</v>
          </cell>
          <cell r="Q78">
            <v>6.438908904147449</v>
          </cell>
          <cell r="R78">
            <v>24.209329645062923</v>
          </cell>
          <cell r="S78">
            <v>67.926899887856592</v>
          </cell>
          <cell r="T78">
            <v>66.09535992023082</v>
          </cell>
          <cell r="U78">
            <v>226.21190237574675</v>
          </cell>
          <cell r="V78">
            <v>29163.172531845408</v>
          </cell>
          <cell r="W78">
            <v>3246.6795902746335</v>
          </cell>
          <cell r="X78">
            <v>0.55244113160223751</v>
          </cell>
          <cell r="Y78">
            <v>121.6273035739885</v>
          </cell>
          <cell r="Z78">
            <v>28.675819972318934</v>
          </cell>
          <cell r="AA78">
            <v>121.12123922285375</v>
          </cell>
        </row>
        <row r="79">
          <cell r="D79">
            <v>157.89160860680448</v>
          </cell>
          <cell r="E79">
            <v>241.32599736032429</v>
          </cell>
          <cell r="F79">
            <v>25380.34811875919</v>
          </cell>
          <cell r="G79">
            <v>12.731375120152311</v>
          </cell>
          <cell r="H79">
            <v>69.245174551266743</v>
          </cell>
          <cell r="I79">
            <v>20.341370972097319</v>
          </cell>
          <cell r="J79">
            <v>5.9714162753252946</v>
          </cell>
          <cell r="K79">
            <v>19.098728764544045</v>
          </cell>
          <cell r="L79">
            <v>10.041889546370287</v>
          </cell>
          <cell r="M79">
            <v>24.620549708100004</v>
          </cell>
          <cell r="N79">
            <v>17.611367520502572</v>
          </cell>
          <cell r="O79">
            <v>739.63137216102928</v>
          </cell>
          <cell r="P79">
            <v>86.548785959885024</v>
          </cell>
          <cell r="Q79">
            <v>4.8670495162215417</v>
          </cell>
          <cell r="R79">
            <v>50.162132738272923</v>
          </cell>
          <cell r="S79">
            <v>484.11031062360797</v>
          </cell>
          <cell r="T79">
            <v>53.0175869690365</v>
          </cell>
          <cell r="U79">
            <v>72.860162315644985</v>
          </cell>
          <cell r="V79">
            <v>7547.0792082096905</v>
          </cell>
          <cell r="W79">
            <v>268.44463940936731</v>
          </cell>
          <cell r="X79">
            <v>0.13517702785664462</v>
          </cell>
          <cell r="Y79">
            <v>62.394772777074238</v>
          </cell>
          <cell r="Z79">
            <v>67.534936698148243</v>
          </cell>
          <cell r="AA79">
            <v>6.8188004304472596</v>
          </cell>
        </row>
        <row r="80">
          <cell r="D80">
            <v>275.23526386593363</v>
          </cell>
          <cell r="E80">
            <v>832.73663884433938</v>
          </cell>
          <cell r="F80">
            <v>710.57421302810212</v>
          </cell>
          <cell r="G80">
            <v>323.60361868843097</v>
          </cell>
          <cell r="H80">
            <v>69.550685251844385</v>
          </cell>
          <cell r="I80">
            <v>45.09149364080394</v>
          </cell>
          <cell r="J80">
            <v>5.7669243720881891</v>
          </cell>
          <cell r="K80">
            <v>34.087088696947546</v>
          </cell>
          <cell r="L80">
            <v>90.329040774366092</v>
          </cell>
          <cell r="M80">
            <v>14.160557779253621</v>
          </cell>
          <cell r="N80">
            <v>5.5716845904350025</v>
          </cell>
          <cell r="O80">
            <v>1536.7062371873649</v>
          </cell>
          <cell r="P80">
            <v>586.61958009599005</v>
          </cell>
          <cell r="Q80">
            <v>2.9018026230220979</v>
          </cell>
          <cell r="R80">
            <v>1.9225029407924903</v>
          </cell>
          <cell r="S80">
            <v>23.360479048320766</v>
          </cell>
          <cell r="T80">
            <v>9.39653634016158</v>
          </cell>
          <cell r="U80">
            <v>4.2880849793937408</v>
          </cell>
          <cell r="V80">
            <v>572.55155843891328</v>
          </cell>
          <cell r="W80">
            <v>290.48636284209329</v>
          </cell>
          <cell r="X80">
            <v>0.2809025971109495</v>
          </cell>
          <cell r="Y80">
            <v>0.77520274292321845</v>
          </cell>
          <cell r="Z80">
            <v>7.1966779661593854E-3</v>
          </cell>
          <cell r="AA80">
            <v>5.1399307488556021</v>
          </cell>
        </row>
        <row r="81">
          <cell r="D81">
            <v>51.95139590050006</v>
          </cell>
          <cell r="E81">
            <v>61.444354501105529</v>
          </cell>
          <cell r="F81">
            <v>480.94965251886185</v>
          </cell>
          <cell r="G81">
            <v>463.17848619833103</v>
          </cell>
          <cell r="H81">
            <v>3662.0876893479881</v>
          </cell>
          <cell r="I81">
            <v>85.321422964441823</v>
          </cell>
          <cell r="J81">
            <v>39.035148953789914</v>
          </cell>
          <cell r="K81">
            <v>77.093601134317908</v>
          </cell>
          <cell r="L81">
            <v>83.630310855812056</v>
          </cell>
          <cell r="M81">
            <v>110.64127738143164</v>
          </cell>
          <cell r="N81">
            <v>28.915965923356097</v>
          </cell>
          <cell r="O81">
            <v>1761.5559634078145</v>
          </cell>
          <cell r="P81">
            <v>16667.174564041779</v>
          </cell>
          <cell r="Q81">
            <v>2.3114822714407564</v>
          </cell>
          <cell r="R81">
            <v>43.067829397843539</v>
          </cell>
          <cell r="S81">
            <v>156.52645275951622</v>
          </cell>
          <cell r="T81">
            <v>4.5994985204105472</v>
          </cell>
          <cell r="U81">
            <v>0.98722112431292575</v>
          </cell>
          <cell r="V81">
            <v>2462.3774472188588</v>
          </cell>
          <cell r="W81">
            <v>378.99546732334653</v>
          </cell>
          <cell r="X81">
            <v>0.32200405848759728</v>
          </cell>
          <cell r="Y81">
            <v>27.460567100025237</v>
          </cell>
          <cell r="Z81">
            <v>28.618221132883519</v>
          </cell>
          <cell r="AA81">
            <v>0.97017574523088379</v>
          </cell>
        </row>
        <row r="82">
          <cell r="D82">
            <v>123.0897290747313</v>
          </cell>
          <cell r="E82">
            <v>2198.0536516058223</v>
          </cell>
          <cell r="F82">
            <v>122.07828903090252</v>
          </cell>
          <cell r="G82">
            <v>214.40223728764104</v>
          </cell>
          <cell r="H82">
            <v>121.26860206822711</v>
          </cell>
          <cell r="I82">
            <v>6724.2543973804723</v>
          </cell>
          <cell r="J82">
            <v>31.767060048258113</v>
          </cell>
          <cell r="K82">
            <v>228.1401365286585</v>
          </cell>
          <cell r="L82">
            <v>515.82586373484082</v>
          </cell>
          <cell r="M82">
            <v>38.86211140432718</v>
          </cell>
          <cell r="N82">
            <v>58.732048988583628</v>
          </cell>
          <cell r="O82">
            <v>7912.9397014780661</v>
          </cell>
          <cell r="P82">
            <v>420.67317809705804</v>
          </cell>
          <cell r="Q82">
            <v>2.1763849410347684</v>
          </cell>
          <cell r="R82">
            <v>22.468444043241302</v>
          </cell>
          <cell r="S82">
            <v>67.56103078349787</v>
          </cell>
          <cell r="T82">
            <v>35.205062619357719</v>
          </cell>
          <cell r="U82">
            <v>7.303198393637361</v>
          </cell>
          <cell r="V82">
            <v>4849.6980593953058</v>
          </cell>
          <cell r="W82">
            <v>815.16668178572354</v>
          </cell>
          <cell r="X82">
            <v>1.4464275499808719</v>
          </cell>
          <cell r="Y82">
            <v>17.310054787939197</v>
          </cell>
          <cell r="Z82">
            <v>27.798199307171163</v>
          </cell>
          <cell r="AA82">
            <v>5.5498974869444133</v>
          </cell>
        </row>
        <row r="83">
          <cell r="D83">
            <v>2859.6430121733747</v>
          </cell>
          <cell r="E83">
            <v>298.88869990723748</v>
          </cell>
          <cell r="F83">
            <v>237.27694440430852</v>
          </cell>
          <cell r="G83">
            <v>219.64139511631259</v>
          </cell>
          <cell r="H83">
            <v>47.729468329346936</v>
          </cell>
          <cell r="I83">
            <v>193.81626278098241</v>
          </cell>
          <cell r="J83">
            <v>1871.1867165639117</v>
          </cell>
          <cell r="K83">
            <v>1282.8442312928305</v>
          </cell>
          <cell r="L83">
            <v>106.86499763411891</v>
          </cell>
          <cell r="M83">
            <v>238.42499841704117</v>
          </cell>
          <cell r="N83">
            <v>64.402166062408412</v>
          </cell>
          <cell r="O83">
            <v>2559.2456207839764</v>
          </cell>
          <cell r="P83">
            <v>147.61001271840843</v>
          </cell>
          <cell r="Q83">
            <v>1.1790001964269679</v>
          </cell>
          <cell r="R83">
            <v>5.3577107529727375</v>
          </cell>
          <cell r="S83">
            <v>4.4037797486772439</v>
          </cell>
          <cell r="T83">
            <v>3.9057774184388481</v>
          </cell>
          <cell r="U83">
            <v>2.4087805544597405</v>
          </cell>
          <cell r="V83">
            <v>340.24914562872982</v>
          </cell>
          <cell r="W83">
            <v>26.658436552530603</v>
          </cell>
          <cell r="X83">
            <v>0.46777728372855931</v>
          </cell>
          <cell r="Y83">
            <v>33.627874576124356</v>
          </cell>
          <cell r="Z83">
            <v>1.1984376454695253E-2</v>
          </cell>
          <cell r="AA83">
            <v>59.939033947211549</v>
          </cell>
        </row>
        <row r="84">
          <cell r="D84">
            <v>0</v>
          </cell>
          <cell r="E84">
            <v>220.55137830105721</v>
          </cell>
          <cell r="F84">
            <v>418.3950351743253</v>
          </cell>
          <cell r="G84">
            <v>66.251693553092835</v>
          </cell>
          <cell r="H84">
            <v>114.49820614609854</v>
          </cell>
          <cell r="I84">
            <v>785.05861119039298</v>
          </cell>
          <cell r="J84">
            <v>116.1576665495033</v>
          </cell>
          <cell r="K84">
            <v>4740.2418501319262</v>
          </cell>
          <cell r="L84">
            <v>8983.0476559099661</v>
          </cell>
          <cell r="M84">
            <v>111.39171842803728</v>
          </cell>
          <cell r="N84">
            <v>65.636986517948117</v>
          </cell>
          <cell r="O84">
            <v>9529.3829005253774</v>
          </cell>
          <cell r="P84">
            <v>92.779675596639095</v>
          </cell>
          <cell r="Q84">
            <v>1.2040221254437466</v>
          </cell>
          <cell r="R84">
            <v>15.12504119758324</v>
          </cell>
          <cell r="S84">
            <v>5.1162804814400156</v>
          </cell>
          <cell r="T84">
            <v>4.1297832696776666</v>
          </cell>
          <cell r="U84">
            <v>2.5022981898098813</v>
          </cell>
          <cell r="V84">
            <v>1281.6380986579752</v>
          </cell>
          <cell r="W84">
            <v>207.867229956963</v>
          </cell>
          <cell r="X84">
            <v>1.7418923369741277</v>
          </cell>
          <cell r="Y84">
            <v>1124.5668839966875</v>
          </cell>
          <cell r="Z84">
            <v>18.123124729147133</v>
          </cell>
          <cell r="AA84">
            <v>5.3972610776600414</v>
          </cell>
        </row>
        <row r="85">
          <cell r="D85">
            <v>231.2607693693474</v>
          </cell>
          <cell r="E85">
            <v>2833.8940919772576</v>
          </cell>
          <cell r="F85">
            <v>3683.6968875097673</v>
          </cell>
          <cell r="G85">
            <v>44.163811335339581</v>
          </cell>
          <cell r="H85">
            <v>154.135014400545</v>
          </cell>
          <cell r="I85">
            <v>291.14481228999745</v>
          </cell>
          <cell r="J85">
            <v>143.35218083104641</v>
          </cell>
          <cell r="K85">
            <v>332.78375168996462</v>
          </cell>
          <cell r="L85">
            <v>1831.2367696998285</v>
          </cell>
          <cell r="M85">
            <v>137.0304578231196</v>
          </cell>
          <cell r="N85">
            <v>110.88761171825006</v>
          </cell>
          <cell r="O85">
            <v>8243.2583309284673</v>
          </cell>
          <cell r="P85">
            <v>3718.6475392655079</v>
          </cell>
          <cell r="Q85">
            <v>1.9988600569209449</v>
          </cell>
          <cell r="R85">
            <v>11.338921131693166</v>
          </cell>
          <cell r="S85">
            <v>29.843344539235247</v>
          </cell>
          <cell r="T85">
            <v>18.763526728971218</v>
          </cell>
          <cell r="U85">
            <v>31.344013433806261</v>
          </cell>
          <cell r="V85">
            <v>4416.9760099134373</v>
          </cell>
          <cell r="W85">
            <v>0.94794061585930023</v>
          </cell>
          <cell r="X85">
            <v>1.5068010225697226</v>
          </cell>
          <cell r="Y85">
            <v>594.77433254706011</v>
          </cell>
          <cell r="Z85">
            <v>364.92683877975122</v>
          </cell>
          <cell r="AA85">
            <v>8.7280475532022841</v>
          </cell>
        </row>
        <row r="86">
          <cell r="D86">
            <v>21.135790572940969</v>
          </cell>
          <cell r="E86">
            <v>58.324468650142393</v>
          </cell>
          <cell r="F86">
            <v>3296.1730893262115</v>
          </cell>
          <cell r="G86">
            <v>16.10014319244064</v>
          </cell>
          <cell r="H86">
            <v>257.82300204931306</v>
          </cell>
          <cell r="I86">
            <v>18.429218688530955</v>
          </cell>
          <cell r="J86">
            <v>0.49577969836450048</v>
          </cell>
          <cell r="K86">
            <v>101.14971810526625</v>
          </cell>
          <cell r="L86">
            <v>120.64349376085319</v>
          </cell>
          <cell r="M86">
            <v>7233.2751677092974</v>
          </cell>
          <cell r="N86">
            <v>30.259242905430842</v>
          </cell>
          <cell r="O86">
            <v>12290.370076895788</v>
          </cell>
          <cell r="P86">
            <v>2100.9909620648377</v>
          </cell>
          <cell r="Q86">
            <v>9.1977781012120072</v>
          </cell>
          <cell r="R86">
            <v>15.36537345855684</v>
          </cell>
          <cell r="S86">
            <v>29.615428723648151</v>
          </cell>
          <cell r="T86">
            <v>11.382247440452691</v>
          </cell>
          <cell r="U86">
            <v>3.4326965004879924</v>
          </cell>
          <cell r="V86">
            <v>450.12205421301991</v>
          </cell>
          <cell r="W86">
            <v>0</v>
          </cell>
          <cell r="X86">
            <v>2.2465937690987903</v>
          </cell>
          <cell r="Y86">
            <v>94.029020697394799</v>
          </cell>
          <cell r="Z86">
            <v>51.18603722571919</v>
          </cell>
          <cell r="AA86">
            <v>4.8116078668470088</v>
          </cell>
        </row>
        <row r="87">
          <cell r="D87">
            <v>0</v>
          </cell>
          <cell r="E87">
            <v>113.55176045990029</v>
          </cell>
          <cell r="F87">
            <v>423.71616703625199</v>
          </cell>
          <cell r="G87">
            <v>127.5710722945156</v>
          </cell>
          <cell r="H87">
            <v>98.999568862036512</v>
          </cell>
          <cell r="I87">
            <v>19.759390776253866</v>
          </cell>
          <cell r="J87">
            <v>87.880160898495916</v>
          </cell>
          <cell r="K87">
            <v>18.77367147162937</v>
          </cell>
          <cell r="L87">
            <v>35.741032567549873</v>
          </cell>
          <cell r="M87">
            <v>769.07963327062419</v>
          </cell>
          <cell r="N87">
            <v>4456.0303917594556</v>
          </cell>
          <cell r="O87">
            <v>7814.3431619935209</v>
          </cell>
          <cell r="P87">
            <v>1113.3614321950095</v>
          </cell>
          <cell r="Q87">
            <v>0</v>
          </cell>
          <cell r="R87">
            <v>9.7652572995586322</v>
          </cell>
          <cell r="S87">
            <v>0</v>
          </cell>
          <cell r="T87">
            <v>3.8453395377713438E-2</v>
          </cell>
          <cell r="U87">
            <v>3.5050691414642489E-2</v>
          </cell>
          <cell r="V87">
            <v>346.12699015996316</v>
          </cell>
          <cell r="W87">
            <v>0</v>
          </cell>
          <cell r="X87">
            <v>1.4284247931067207</v>
          </cell>
          <cell r="Y87">
            <v>75.580676921465042</v>
          </cell>
          <cell r="Z87">
            <v>3.6596006375856353E-2</v>
          </cell>
          <cell r="AA87">
            <v>0</v>
          </cell>
        </row>
        <row r="88">
          <cell r="D88">
            <v>7906.4070966452909</v>
          </cell>
          <cell r="E88">
            <v>5889.9887019383823</v>
          </cell>
          <cell r="F88">
            <v>27146.6599637051</v>
          </cell>
          <cell r="G88">
            <v>800.46184671250523</v>
          </cell>
          <cell r="H88">
            <v>3569.2333767990908</v>
          </cell>
          <cell r="I88">
            <v>2026.5467389110747</v>
          </cell>
          <cell r="J88">
            <v>928.74874836332492</v>
          </cell>
          <cell r="K88">
            <v>1878.6274517599584</v>
          </cell>
          <cell r="L88">
            <v>1992.8320242882528</v>
          </cell>
          <cell r="M88">
            <v>6021.3809039627276</v>
          </cell>
          <cell r="N88">
            <v>2503.2066361559951</v>
          </cell>
          <cell r="O88">
            <v>156895.52245645292</v>
          </cell>
          <cell r="P88">
            <v>32444.898791407788</v>
          </cell>
          <cell r="Q88">
            <v>64.281192440710598</v>
          </cell>
          <cell r="R88">
            <v>416.72296671277513</v>
          </cell>
          <cell r="S88">
            <v>1258.0557783679251</v>
          </cell>
          <cell r="T88">
            <v>918.74362939278342</v>
          </cell>
          <cell r="U88">
            <v>1711.0377789503675</v>
          </cell>
          <cell r="V88">
            <v>61656.176063284867</v>
          </cell>
          <cell r="W88">
            <v>22369.086394380422</v>
          </cell>
          <cell r="X88">
            <v>28.678652361196445</v>
          </cell>
          <cell r="Y88">
            <v>1310.5978930891386</v>
          </cell>
          <cell r="Z88">
            <v>4961.9166687768939</v>
          </cell>
          <cell r="AA88">
            <v>325.06959194600347</v>
          </cell>
        </row>
        <row r="89">
          <cell r="D89">
            <v>237.68586653816652</v>
          </cell>
          <cell r="E89">
            <v>224.59752309024907</v>
          </cell>
          <cell r="F89">
            <v>168.51694489897343</v>
          </cell>
          <cell r="G89">
            <v>35.854411119221005</v>
          </cell>
          <cell r="H89">
            <v>69.075150191034851</v>
          </cell>
          <cell r="I89">
            <v>49.588008911845556</v>
          </cell>
          <cell r="J89">
            <v>25.130684822367357</v>
          </cell>
          <cell r="K89">
            <v>67.768556387717467</v>
          </cell>
          <cell r="L89">
            <v>44.900537217426681</v>
          </cell>
          <cell r="M89">
            <v>74.739317635566437</v>
          </cell>
          <cell r="N89">
            <v>56.349461291613714</v>
          </cell>
          <cell r="O89">
            <v>1740.7832675887446</v>
          </cell>
          <cell r="P89">
            <v>30762.114171988524</v>
          </cell>
          <cell r="Q89">
            <v>32.386323464420755</v>
          </cell>
          <cell r="R89">
            <v>65.886077789281913</v>
          </cell>
          <cell r="S89">
            <v>164.913603173665</v>
          </cell>
          <cell r="T89">
            <v>166.88707722059831</v>
          </cell>
          <cell r="U89">
            <v>139.10905046516925</v>
          </cell>
          <cell r="V89">
            <v>13145.890152567716</v>
          </cell>
          <cell r="W89">
            <v>6243.4597234029461</v>
          </cell>
          <cell r="X89">
            <v>0.3168373513168285</v>
          </cell>
          <cell r="Y89">
            <v>606.75467350614463</v>
          </cell>
          <cell r="Z89">
            <v>2610.3049082651428</v>
          </cell>
          <cell r="AA89">
            <v>224.63252284142121</v>
          </cell>
        </row>
        <row r="90">
          <cell r="D90">
            <v>0.97094092347616667</v>
          </cell>
          <cell r="E90">
            <v>27.388493813801031</v>
          </cell>
          <cell r="F90">
            <v>9.0001576759570554</v>
          </cell>
          <cell r="G90">
            <v>2.5250236417963436</v>
          </cell>
          <cell r="H90">
            <v>4.3876349934897938</v>
          </cell>
          <cell r="I90">
            <v>8.0734516522263959</v>
          </cell>
          <cell r="J90">
            <v>2.5426923925164799</v>
          </cell>
          <cell r="K90">
            <v>5.8937105502875422</v>
          </cell>
          <cell r="L90">
            <v>6.1118945309712087</v>
          </cell>
          <cell r="M90">
            <v>11.546879247785292</v>
          </cell>
          <cell r="N90">
            <v>3.7908746242687612</v>
          </cell>
          <cell r="O90">
            <v>160.40877670733872</v>
          </cell>
          <cell r="P90">
            <v>46.667920783988826</v>
          </cell>
          <cell r="Q90">
            <v>21.375947587815737</v>
          </cell>
          <cell r="R90">
            <v>2.3391776733505267</v>
          </cell>
          <cell r="S90">
            <v>46.922218988572133</v>
          </cell>
          <cell r="T90">
            <v>18.487710764495382</v>
          </cell>
          <cell r="U90">
            <v>16.383474331205125</v>
          </cell>
          <cell r="V90">
            <v>1182.8396289516759</v>
          </cell>
          <cell r="W90">
            <v>770.41664049938242</v>
          </cell>
          <cell r="X90">
            <v>2.9311478874562039E-2</v>
          </cell>
          <cell r="Y90">
            <v>28.106180407430855</v>
          </cell>
          <cell r="Z90">
            <v>17.330110125088297</v>
          </cell>
          <cell r="AA90">
            <v>1.7035904736289613</v>
          </cell>
        </row>
        <row r="91">
          <cell r="D91">
            <v>0</v>
          </cell>
          <cell r="E91">
            <v>93.404842823497745</v>
          </cell>
          <cell r="F91">
            <v>24.481596701923465</v>
          </cell>
          <cell r="G91">
            <v>2.0740272624308265</v>
          </cell>
          <cell r="H91">
            <v>8.1467994563347172</v>
          </cell>
          <cell r="I91">
            <v>4.3747523578318868</v>
          </cell>
          <cell r="J91">
            <v>1.0243486455102992</v>
          </cell>
          <cell r="K91">
            <v>12.429106272990071</v>
          </cell>
          <cell r="L91">
            <v>11.175862417731546</v>
          </cell>
          <cell r="M91">
            <v>4.3337282238672277</v>
          </cell>
          <cell r="N91">
            <v>1.5110010393892859</v>
          </cell>
          <cell r="O91">
            <v>207.34071364603324</v>
          </cell>
          <cell r="P91">
            <v>61.461730810509756</v>
          </cell>
          <cell r="Q91">
            <v>2.628530186006695</v>
          </cell>
          <cell r="R91">
            <v>403.60799511745415</v>
          </cell>
          <cell r="S91">
            <v>27.605111590805759</v>
          </cell>
          <cell r="T91">
            <v>20.159914534499165</v>
          </cell>
          <cell r="U91">
            <v>26.821499304336889</v>
          </cell>
          <cell r="V91">
            <v>1604.0364966122818</v>
          </cell>
          <cell r="W91">
            <v>1728.4827659522759</v>
          </cell>
          <cell r="X91">
            <v>3.7888025449284414E-2</v>
          </cell>
          <cell r="Y91">
            <v>21.255291795117696</v>
          </cell>
          <cell r="Z91">
            <v>14.272380424873496</v>
          </cell>
          <cell r="AA91">
            <v>2.0694684561854797</v>
          </cell>
        </row>
        <row r="92">
          <cell r="D92">
            <v>35.510744301427685</v>
          </cell>
          <cell r="E92">
            <v>321.70475349971576</v>
          </cell>
          <cell r="F92">
            <v>134.48309520539362</v>
          </cell>
          <cell r="G92">
            <v>33.513009341547772</v>
          </cell>
          <cell r="H92">
            <v>74.969852483663232</v>
          </cell>
          <cell r="I92">
            <v>58.144788141322934</v>
          </cell>
          <cell r="J92">
            <v>9.2768632908074746</v>
          </cell>
          <cell r="K92">
            <v>34.78510858130219</v>
          </cell>
          <cell r="L92">
            <v>44.69144685149034</v>
          </cell>
          <cell r="M92">
            <v>145.19928249889358</v>
          </cell>
          <cell r="N92">
            <v>30.905334855891699</v>
          </cell>
          <cell r="O92">
            <v>995.28450804629142</v>
          </cell>
          <cell r="P92">
            <v>357.96657086406799</v>
          </cell>
          <cell r="Q92">
            <v>41.665989489987943</v>
          </cell>
          <cell r="R92">
            <v>54.255508847327945</v>
          </cell>
          <cell r="S92">
            <v>5530.4718893271756</v>
          </cell>
          <cell r="T92">
            <v>371.31822000075118</v>
          </cell>
          <cell r="U92">
            <v>263.82005336164946</v>
          </cell>
          <cell r="V92">
            <v>11378.098275899742</v>
          </cell>
          <cell r="W92">
            <v>751.89375598744994</v>
          </cell>
          <cell r="X92">
            <v>0.18184654971737332</v>
          </cell>
          <cell r="Y92">
            <v>220.16687276747956</v>
          </cell>
          <cell r="Z92">
            <v>217.23454497166759</v>
          </cell>
          <cell r="AA92">
            <v>14.60711188745818</v>
          </cell>
        </row>
        <row r="93">
          <cell r="D93">
            <v>0</v>
          </cell>
          <cell r="E93">
            <v>59.219084367767714</v>
          </cell>
          <cell r="F93">
            <v>24.421867980904096</v>
          </cell>
          <cell r="G93">
            <v>6.0986608290782423</v>
          </cell>
          <cell r="H93">
            <v>14.146582316314687</v>
          </cell>
          <cell r="I93">
            <v>10.64594430282817</v>
          </cell>
          <cell r="J93">
            <v>1.5850372463116587</v>
          </cell>
          <cell r="K93">
            <v>6.1027137381311229</v>
          </cell>
          <cell r="L93">
            <v>7.6377546845393294</v>
          </cell>
          <cell r="M93">
            <v>27.908176401710797</v>
          </cell>
          <cell r="N93">
            <v>5.7727850440427195</v>
          </cell>
          <cell r="O93">
            <v>181.04337434870192</v>
          </cell>
          <cell r="P93">
            <v>64.675863237638467</v>
          </cell>
          <cell r="Q93">
            <v>9.6085942096633818</v>
          </cell>
          <cell r="R93">
            <v>4.7180959436415479</v>
          </cell>
          <cell r="S93">
            <v>231.73862904861494</v>
          </cell>
          <cell r="T93">
            <v>1223.1394357933161</v>
          </cell>
          <cell r="U93">
            <v>56.006877765076879</v>
          </cell>
          <cell r="V93">
            <v>1447.461116905605</v>
          </cell>
          <cell r="W93">
            <v>12.172992587367032</v>
          </cell>
          <cell r="X93">
            <v>3.3071778814439977E-2</v>
          </cell>
          <cell r="Y93">
            <v>60.401276252836531</v>
          </cell>
          <cell r="Z93">
            <v>60.257833249525156</v>
          </cell>
          <cell r="AA93">
            <v>3.5515117162893963</v>
          </cell>
        </row>
        <row r="94">
          <cell r="D94">
            <v>6.9487319335292792</v>
          </cell>
          <cell r="E94">
            <v>150.7843818635252</v>
          </cell>
          <cell r="F94">
            <v>47.724947915928809</v>
          </cell>
          <cell r="G94">
            <v>13.097613801343504</v>
          </cell>
          <cell r="H94">
            <v>39.859254072857468</v>
          </cell>
          <cell r="I94">
            <v>20.781674693103756</v>
          </cell>
          <cell r="J94">
            <v>11.056001230103575</v>
          </cell>
          <cell r="K94">
            <v>23.820381545812261</v>
          </cell>
          <cell r="L94">
            <v>26.624653944183954</v>
          </cell>
          <cell r="M94">
            <v>29.436855912217958</v>
          </cell>
          <cell r="N94">
            <v>12.091545913286581</v>
          </cell>
          <cell r="O94">
            <v>473.29254922403948</v>
          </cell>
          <cell r="P94">
            <v>148.99889864996442</v>
          </cell>
          <cell r="Q94">
            <v>11.027520998716826</v>
          </cell>
          <cell r="R94">
            <v>15.4920386621645</v>
          </cell>
          <cell r="S94">
            <v>226.64401951661944</v>
          </cell>
          <cell r="T94">
            <v>92.377672028302072</v>
          </cell>
          <cell r="U94">
            <v>2096.3875075941492</v>
          </cell>
          <cell r="V94">
            <v>4199.5860390287544</v>
          </cell>
          <cell r="W94">
            <v>251.3735059377812</v>
          </cell>
          <cell r="X94">
            <v>8.6480526783190612E-2</v>
          </cell>
          <cell r="Y94">
            <v>78.331589441409363</v>
          </cell>
          <cell r="Z94">
            <v>52.163185632746263</v>
          </cell>
          <cell r="AA94">
            <v>5.7733633367916317</v>
          </cell>
        </row>
        <row r="95">
          <cell r="D95">
            <v>5641.4650962181804</v>
          </cell>
          <cell r="E95">
            <v>21843.190840930321</v>
          </cell>
          <cell r="F95">
            <v>13425.654164029704</v>
          </cell>
          <cell r="G95">
            <v>1449.1851314094365</v>
          </cell>
          <cell r="H95">
            <v>3769.1305706053972</v>
          </cell>
          <cell r="I95">
            <v>3688.7250824505463</v>
          </cell>
          <cell r="J95">
            <v>992.15519423595879</v>
          </cell>
          <cell r="K95">
            <v>2825.946414620108</v>
          </cell>
          <cell r="L95">
            <v>4009.2277232273918</v>
          </cell>
          <cell r="M95">
            <v>4385.9092134205157</v>
          </cell>
          <cell r="N95">
            <v>2003.1919746166573</v>
          </cell>
          <cell r="O95">
            <v>85172.645476950129</v>
          </cell>
          <cell r="P95">
            <v>37807.629451131972</v>
          </cell>
          <cell r="Q95">
            <v>3196.8909911993223</v>
          </cell>
          <cell r="R95">
            <v>3333.7086691476165</v>
          </cell>
          <cell r="S95">
            <v>15087.562209443991</v>
          </cell>
          <cell r="T95">
            <v>4894.3574034906223</v>
          </cell>
          <cell r="U95">
            <v>4587.351141713526</v>
          </cell>
          <cell r="V95">
            <v>529169.25273933879</v>
          </cell>
          <cell r="W95">
            <v>43891.384217366714</v>
          </cell>
          <cell r="X95">
            <v>38.557205087699828</v>
          </cell>
          <cell r="Y95">
            <v>4194.1106816746615</v>
          </cell>
          <cell r="Z95">
            <v>6716.1795500047738</v>
          </cell>
          <cell r="AA95">
            <v>1455.8927540333341</v>
          </cell>
        </row>
        <row r="96">
          <cell r="D96">
            <v>13.010732604979935</v>
          </cell>
          <cell r="E96">
            <v>67.119586505240648</v>
          </cell>
          <cell r="F96">
            <v>20.078461855889007</v>
          </cell>
          <cell r="G96">
            <v>23.968033908957135</v>
          </cell>
          <cell r="H96">
            <v>5.2374914012487483</v>
          </cell>
          <cell r="I96">
            <v>8.1207120052046058</v>
          </cell>
          <cell r="J96">
            <v>18.689538865363492</v>
          </cell>
          <cell r="K96">
            <v>13.101936201775494</v>
          </cell>
          <cell r="L96">
            <v>15.555300847574859</v>
          </cell>
          <cell r="M96">
            <v>13.714337294168301</v>
          </cell>
          <cell r="N96">
            <v>13.816461851574198</v>
          </cell>
          <cell r="O96">
            <v>574.93518037815738</v>
          </cell>
          <cell r="P96">
            <v>82.280486695936204</v>
          </cell>
          <cell r="Q96">
            <v>5.6708744765060715</v>
          </cell>
          <cell r="R96">
            <v>23.536652139272849</v>
          </cell>
          <cell r="S96">
            <v>82.586128424250347</v>
          </cell>
          <cell r="T96">
            <v>39.042140817535483</v>
          </cell>
          <cell r="U96">
            <v>9.5887153956432503</v>
          </cell>
          <cell r="V96">
            <v>1700.9354529530974</v>
          </cell>
          <cell r="W96">
            <v>0</v>
          </cell>
          <cell r="X96">
            <v>0.10502894584005221</v>
          </cell>
          <cell r="Y96">
            <v>41.852783817303887</v>
          </cell>
          <cell r="Z96">
            <v>3.1613303338569088</v>
          </cell>
          <cell r="AA96">
            <v>10.93029610209677</v>
          </cell>
        </row>
        <row r="97">
          <cell r="D97">
            <v>0</v>
          </cell>
          <cell r="E97">
            <v>2.2942830880442222</v>
          </cell>
          <cell r="F97">
            <v>0.23642910399933856</v>
          </cell>
          <cell r="G97">
            <v>0.10155974560645042</v>
          </cell>
          <cell r="H97">
            <v>2.0414988009877959</v>
          </cell>
          <cell r="I97">
            <v>8.4656085904813381</v>
          </cell>
          <cell r="J97">
            <v>10.977066325639996</v>
          </cell>
          <cell r="K97">
            <v>4.0858450131418955</v>
          </cell>
          <cell r="L97">
            <v>0</v>
          </cell>
          <cell r="M97">
            <v>392.07665821042002</v>
          </cell>
          <cell r="N97">
            <v>1.1954988859886033</v>
          </cell>
          <cell r="O97">
            <v>502.70983655698285</v>
          </cell>
          <cell r="P97">
            <v>1.2135340034415769</v>
          </cell>
          <cell r="Q97">
            <v>0</v>
          </cell>
          <cell r="R97">
            <v>0.62554761871720932</v>
          </cell>
          <cell r="S97">
            <v>0</v>
          </cell>
          <cell r="T97">
            <v>2.463266370995385E-3</v>
          </cell>
          <cell r="U97">
            <v>2.2452942995994938E-3</v>
          </cell>
          <cell r="V97">
            <v>52.038628371331285</v>
          </cell>
          <cell r="W97">
            <v>108.20166643317704</v>
          </cell>
          <cell r="X97">
            <v>5.3994195504436435</v>
          </cell>
          <cell r="Y97">
            <v>0</v>
          </cell>
          <cell r="Z97">
            <v>731.010899329003</v>
          </cell>
          <cell r="AA97">
            <v>57.867094669697842</v>
          </cell>
        </row>
        <row r="98">
          <cell r="D98">
            <v>3738.5988215443026</v>
          </cell>
          <cell r="E98">
            <v>1397.47267806829</v>
          </cell>
          <cell r="F98">
            <v>480.03459493408337</v>
          </cell>
          <cell r="G98">
            <v>81.835872365010928</v>
          </cell>
          <cell r="H98">
            <v>474.81509729747324</v>
          </cell>
          <cell r="I98">
            <v>204.69899808889116</v>
          </cell>
          <cell r="J98">
            <v>131.36872914500671</v>
          </cell>
          <cell r="K98">
            <v>6843.5429077338958</v>
          </cell>
          <cell r="L98">
            <v>158.05876490935862</v>
          </cell>
          <cell r="M98">
            <v>471.47884267602728</v>
          </cell>
          <cell r="N98">
            <v>6.894882973429155</v>
          </cell>
          <cell r="O98">
            <v>3161.6020040638623</v>
          </cell>
          <cell r="P98">
            <v>3883.7679308297129</v>
          </cell>
          <cell r="Q98">
            <v>129.80063490076299</v>
          </cell>
          <cell r="R98">
            <v>1458.0530803813583</v>
          </cell>
          <cell r="S98">
            <v>6303.9392190608469</v>
          </cell>
          <cell r="T98">
            <v>949.86272500737118</v>
          </cell>
          <cell r="U98">
            <v>2257.3078207085305</v>
          </cell>
          <cell r="V98">
            <v>19849.192046658623</v>
          </cell>
          <cell r="W98">
            <v>1689.392152125655</v>
          </cell>
          <cell r="X98">
            <v>0.52773000518659685</v>
          </cell>
          <cell r="Y98">
            <v>32120.31601983522</v>
          </cell>
          <cell r="Z98">
            <v>349.07067393918646</v>
          </cell>
          <cell r="AA98">
            <v>7513.218147536606</v>
          </cell>
        </row>
        <row r="99">
          <cell r="D99">
            <v>742.45362876861009</v>
          </cell>
          <cell r="E99">
            <v>1464.3923512537456</v>
          </cell>
          <cell r="F99">
            <v>386.91368587815401</v>
          </cell>
          <cell r="G99">
            <v>164.23414624903205</v>
          </cell>
          <cell r="H99">
            <v>269.8832197087624</v>
          </cell>
          <cell r="I99">
            <v>642.66631202464896</v>
          </cell>
          <cell r="J99">
            <v>350.52207591260702</v>
          </cell>
          <cell r="K99">
            <v>426.2531831867376</v>
          </cell>
          <cell r="L99">
            <v>379.96075657835712</v>
          </cell>
          <cell r="M99">
            <v>497.36217901365796</v>
          </cell>
          <cell r="N99">
            <v>246.37991700229165</v>
          </cell>
          <cell r="O99">
            <v>2848.4300118621545</v>
          </cell>
          <cell r="P99">
            <v>585.23100935192087</v>
          </cell>
          <cell r="Q99">
            <v>409.70458413184713</v>
          </cell>
          <cell r="R99">
            <v>151.08255168568667</v>
          </cell>
          <cell r="S99">
            <v>73.462691288531104</v>
          </cell>
          <cell r="T99">
            <v>9.066017620695332</v>
          </cell>
          <cell r="U99">
            <v>12.183053731852693</v>
          </cell>
          <cell r="V99">
            <v>8198.3261708517475</v>
          </cell>
          <cell r="W99">
            <v>3022.0495042800444</v>
          </cell>
          <cell r="X99">
            <v>3.0977852872406739</v>
          </cell>
          <cell r="Y99">
            <v>205.00784568285806</v>
          </cell>
          <cell r="Z99">
            <v>11345.167418738112</v>
          </cell>
          <cell r="AA99">
            <v>113.29907613390473</v>
          </cell>
        </row>
        <row r="100">
          <cell r="D100">
            <v>164.40998146962471</v>
          </cell>
          <cell r="E100">
            <v>1105.3480977691959</v>
          </cell>
          <cell r="F100">
            <v>197.93406726638071</v>
          </cell>
          <cell r="G100">
            <v>174.94927029031345</v>
          </cell>
          <cell r="H100">
            <v>272.89897779478275</v>
          </cell>
          <cell r="I100">
            <v>444.06461472374883</v>
          </cell>
          <cell r="J100">
            <v>581.76096523552155</v>
          </cell>
          <cell r="K100">
            <v>808.91194710021341</v>
          </cell>
          <cell r="L100">
            <v>74.190199166448764</v>
          </cell>
          <cell r="M100">
            <v>397.88120337332236</v>
          </cell>
          <cell r="N100">
            <v>96.414123997289281</v>
          </cell>
          <cell r="O100">
            <v>1492.8710919497835</v>
          </cell>
          <cell r="P100">
            <v>51.508017757089206</v>
          </cell>
          <cell r="Q100">
            <v>49.226397137355335</v>
          </cell>
          <cell r="R100">
            <v>65.852417575313339</v>
          </cell>
          <cell r="S100">
            <v>56.076647382872267</v>
          </cell>
          <cell r="T100">
            <v>2.7996093237046842</v>
          </cell>
          <cell r="U100">
            <v>1.8468400848598017</v>
          </cell>
          <cell r="V100">
            <v>3619.6593736013078</v>
          </cell>
          <cell r="W100">
            <v>1730.2424184872516</v>
          </cell>
          <cell r="X100">
            <v>0.2150088211167355</v>
          </cell>
          <cell r="Y100">
            <v>7296.8830165135068</v>
          </cell>
          <cell r="Z100">
            <v>421.37624671213638</v>
          </cell>
          <cell r="AA100">
            <v>8586.074451524908</v>
          </cell>
        </row>
        <row r="102">
          <cell r="D102">
            <v>6173.5630303611724</v>
          </cell>
          <cell r="E102">
            <v>12111.325010325942</v>
          </cell>
          <cell r="F102">
            <v>6906.282534301291</v>
          </cell>
          <cell r="G102">
            <v>1006.4174037461065</v>
          </cell>
          <cell r="H102">
            <v>2135.4724847252478</v>
          </cell>
          <cell r="I102">
            <v>2192.0031069765123</v>
          </cell>
          <cell r="J102">
            <v>610.52180317399529</v>
          </cell>
          <cell r="K102">
            <v>1146.1092213579002</v>
          </cell>
          <cell r="L102">
            <v>3588.7417286864802</v>
          </cell>
          <cell r="M102">
            <v>1553.1546498041096</v>
          </cell>
          <cell r="N102">
            <v>651.47511582192328</v>
          </cell>
          <cell r="O102">
            <v>58746.445926948021</v>
          </cell>
          <cell r="P102">
            <v>32807.133407038862</v>
          </cell>
          <cell r="Q102">
            <v>3343.6073751174076</v>
          </cell>
          <cell r="R102">
            <v>5336.6699937323283</v>
          </cell>
          <cell r="S102">
            <v>9952.025635384869</v>
          </cell>
          <cell r="T102">
            <v>1362.8397407142975</v>
          </cell>
          <cell r="U102">
            <v>3344.1809083090857</v>
          </cell>
          <cell r="V102">
            <v>322140.46966920106</v>
          </cell>
          <cell r="W102">
            <v>173710.91289312966</v>
          </cell>
          <cell r="X102">
            <v>22.58353927232697</v>
          </cell>
          <cell r="Y102">
            <v>464.77053739509887</v>
          </cell>
          <cell r="Z102">
            <v>4235.2767098628528</v>
          </cell>
          <cell r="AA102">
            <v>1324.82947133317</v>
          </cell>
        </row>
        <row r="103">
          <cell r="D103">
            <v>9118.6687724363728</v>
          </cell>
          <cell r="E103">
            <v>863.14576703297746</v>
          </cell>
          <cell r="F103">
            <v>602.5699959706559</v>
          </cell>
          <cell r="G103">
            <v>499.9425975768487</v>
          </cell>
          <cell r="H103">
            <v>502.45517484126862</v>
          </cell>
          <cell r="I103">
            <v>562.94819180025104</v>
          </cell>
          <cell r="J103">
            <v>549.2495562312281</v>
          </cell>
          <cell r="K103">
            <v>563.28473673819644</v>
          </cell>
          <cell r="L103">
            <v>546.18408613060876</v>
          </cell>
          <cell r="M103">
            <v>503.0339291741995</v>
          </cell>
          <cell r="N103">
            <v>510.85210147593142</v>
          </cell>
          <cell r="O103">
            <v>554.28533980840996</v>
          </cell>
          <cell r="P103">
            <v>7059.2329976730935</v>
          </cell>
          <cell r="Q103">
            <v>0</v>
          </cell>
          <cell r="R103">
            <v>0.69266716963855024</v>
          </cell>
          <cell r="S103">
            <v>0</v>
          </cell>
          <cell r="T103">
            <v>2.7275681246490798E-3</v>
          </cell>
          <cell r="U103">
            <v>2.4862082453425962E-3</v>
          </cell>
          <cell r="V103">
            <v>77274.959643260154</v>
          </cell>
          <cell r="W103">
            <v>3933.8183068227058</v>
          </cell>
          <cell r="X103">
            <v>0.10132072592982098</v>
          </cell>
          <cell r="Y103">
            <v>25.682817473723777</v>
          </cell>
          <cell r="Z103">
            <v>2.5958202000048143E-3</v>
          </cell>
          <cell r="AA103">
            <v>170.28823034429558</v>
          </cell>
        </row>
        <row r="104">
          <cell r="D104">
            <v>4684.9029397886698</v>
          </cell>
          <cell r="E104">
            <v>7594.3213770045968</v>
          </cell>
          <cell r="F104">
            <v>4431.6432312838824</v>
          </cell>
          <cell r="G104">
            <v>754.83343310534917</v>
          </cell>
          <cell r="H104">
            <v>1535.3148092866425</v>
          </cell>
          <cell r="I104">
            <v>1539.041064899505</v>
          </cell>
          <cell r="J104">
            <v>614.38974916757286</v>
          </cell>
          <cell r="K104">
            <v>962.00138309217527</v>
          </cell>
          <cell r="L104">
            <v>2345.5602029401821</v>
          </cell>
          <cell r="M104">
            <v>1144.546175967917</v>
          </cell>
          <cell r="N104">
            <v>570.26333914895622</v>
          </cell>
          <cell r="O104">
            <v>38076.273980563143</v>
          </cell>
          <cell r="P104">
            <v>26953.835592340729</v>
          </cell>
          <cell r="Q104">
            <v>2151.1221094617099</v>
          </cell>
          <cell r="R104">
            <v>3510.9698796636831</v>
          </cell>
          <cell r="S104">
            <v>5709.0679558665724</v>
          </cell>
          <cell r="T104">
            <v>678.07501290417383</v>
          </cell>
          <cell r="U104">
            <v>2144.6696870126684</v>
          </cell>
          <cell r="V104">
            <v>214391.02315097846</v>
          </cell>
          <cell r="W104">
            <v>79561.190482317397</v>
          </cell>
          <cell r="X104">
            <v>14.046149833564884</v>
          </cell>
          <cell r="Y104">
            <v>379.26801953921057</v>
          </cell>
          <cell r="Z104">
            <v>3274.5621687690932</v>
          </cell>
          <cell r="AA104">
            <v>1022.6714174479882</v>
          </cell>
        </row>
        <row r="105">
          <cell r="D105">
            <v>-7136.2779721753177</v>
          </cell>
          <cell r="E105">
            <v>-915.01920213286985</v>
          </cell>
          <cell r="F105">
            <v>-127.2528658108703</v>
          </cell>
          <cell r="G105">
            <v>-16.544631112564517</v>
          </cell>
          <cell r="H105">
            <v>-27.621208604959456</v>
          </cell>
          <cell r="I105">
            <v>-24.353618362431874</v>
          </cell>
          <cell r="J105">
            <v>-15.517496346474751</v>
          </cell>
          <cell r="K105">
            <v>-28.576229533032439</v>
          </cell>
          <cell r="L105">
            <v>-42.852824138089517</v>
          </cell>
          <cell r="M105">
            <v>-26.638140653392163</v>
          </cell>
          <cell r="N105">
            <v>-12.444907552954788</v>
          </cell>
          <cell r="O105">
            <v>-1622.8416791106997</v>
          </cell>
          <cell r="P105">
            <v>-453.59901683558547</v>
          </cell>
          <cell r="Q105">
            <v>-237.22975043077065</v>
          </cell>
          <cell r="R105">
            <v>-698.60152256761046</v>
          </cell>
          <cell r="S105">
            <v>-123.52632607940274</v>
          </cell>
          <cell r="T105">
            <v>-14.965657520454373</v>
          </cell>
          <cell r="U105">
            <v>-72.628828543347851</v>
          </cell>
          <cell r="V105">
            <v>-10011.177636391109</v>
          </cell>
          <cell r="W105">
            <v>-3441.1589865586438</v>
          </cell>
          <cell r="X105">
            <v>-0.29649013932953222</v>
          </cell>
          <cell r="Y105">
            <v>-57.249975766852891</v>
          </cell>
          <cell r="Z105">
            <v>-45.486313574205425</v>
          </cell>
          <cell r="AA105">
            <v>-157.20879995494005</v>
          </cell>
        </row>
        <row r="106">
          <cell r="D106">
            <v>1433.8659593284176</v>
          </cell>
          <cell r="E106">
            <v>2482.6004873578381</v>
          </cell>
          <cell r="F106">
            <v>1116.1313074581551</v>
          </cell>
          <cell r="G106">
            <v>187.6950249929121</v>
          </cell>
          <cell r="H106">
            <v>476.33342066988666</v>
          </cell>
          <cell r="I106">
            <v>478.08329856521686</v>
          </cell>
          <cell r="J106">
            <v>152.79702324749911</v>
          </cell>
          <cell r="K106">
            <v>513.11389177880835</v>
          </cell>
          <cell r="L106">
            <v>590.75678986484968</v>
          </cell>
          <cell r="M106">
            <v>395.82655226253405</v>
          </cell>
          <cell r="N106">
            <v>175.16412535511131</v>
          </cell>
          <cell r="O106">
            <v>8356.7494592267249</v>
          </cell>
          <cell r="P106">
            <v>2911.3842657019195</v>
          </cell>
          <cell r="Q106">
            <v>462.22413457763656</v>
          </cell>
          <cell r="R106">
            <v>858.96465231851539</v>
          </cell>
          <cell r="S106">
            <v>1122.5538426198409</v>
          </cell>
          <cell r="T106">
            <v>164.12891458343216</v>
          </cell>
          <cell r="U106">
            <v>277.19439356892212</v>
          </cell>
          <cell r="V106">
            <v>47907.699453137124</v>
          </cell>
          <cell r="W106">
            <v>7807.0527312294962</v>
          </cell>
          <cell r="X106">
            <v>2.4013975408727406</v>
          </cell>
          <cell r="Y106">
            <v>465.06435081410609</v>
          </cell>
          <cell r="Z106">
            <v>2202.0551263345264</v>
          </cell>
          <cell r="AA106">
            <v>353.29880813421335</v>
          </cell>
        </row>
        <row r="109">
          <cell r="D109">
            <v>6861.8562192757672</v>
          </cell>
          <cell r="E109">
            <v>4437.8846212133531</v>
          </cell>
          <cell r="F109">
            <v>3380.4325771087356</v>
          </cell>
          <cell r="G109">
            <v>306.96289759221912</v>
          </cell>
          <cell r="H109">
            <v>887.69671024109095</v>
          </cell>
          <cell r="I109">
            <v>779.07913194465232</v>
          </cell>
          <cell r="J109">
            <v>202.63660983646844</v>
          </cell>
          <cell r="K109">
            <v>815.63472367599434</v>
          </cell>
          <cell r="L109">
            <v>815.41390460000002</v>
          </cell>
          <cell r="M109">
            <v>880.38437788282204</v>
          </cell>
          <cell r="N109">
            <v>405.84451114643389</v>
          </cell>
          <cell r="O109">
            <v>12340.401310359901</v>
          </cell>
          <cell r="P109">
            <v>3905.7001219431836</v>
          </cell>
          <cell r="Q109">
            <v>492.41214029461742</v>
          </cell>
          <cell r="R109">
            <v>1432.4752645778094</v>
          </cell>
          <cell r="S109">
            <v>4004.3929290000001</v>
          </cell>
          <cell r="T109">
            <v>911.1075146436408</v>
          </cell>
          <cell r="U109">
            <v>1654.5966859021319</v>
          </cell>
          <cell r="V109">
            <v>124415.2945621391</v>
          </cell>
          <cell r="W109">
            <v>45133.755304285558</v>
          </cell>
          <cell r="X109">
            <v>3.6148094757611995</v>
          </cell>
          <cell r="Y109">
            <v>430.85508308906918</v>
          </cell>
          <cell r="Z109">
            <v>1942.2349195386842</v>
          </cell>
          <cell r="AA109">
            <v>991.06824675200266</v>
          </cell>
        </row>
        <row r="112">
          <cell r="D112">
            <v>738.20563421987288</v>
          </cell>
          <cell r="E112">
            <v>548.59940194768706</v>
          </cell>
          <cell r="F112">
            <v>226.74843720813158</v>
          </cell>
          <cell r="G112">
            <v>42.306613965780265</v>
          </cell>
          <cell r="H112">
            <v>81.210759688924924</v>
          </cell>
          <cell r="I112">
            <v>82.7534094750946</v>
          </cell>
          <cell r="J112">
            <v>24.446341845386065</v>
          </cell>
          <cell r="K112">
            <v>31.740118425937922</v>
          </cell>
          <cell r="L112">
            <v>150.77842348999999</v>
          </cell>
          <cell r="M112">
            <v>51.278282366840109</v>
          </cell>
          <cell r="N112">
            <v>27.579464733697176</v>
          </cell>
          <cell r="O112">
            <v>1872.0372149436855</v>
          </cell>
          <cell r="P112">
            <v>1662.9295515468152</v>
          </cell>
          <cell r="Q112">
            <v>96.051644427859799</v>
          </cell>
          <cell r="R112">
            <v>187.82315690957736</v>
          </cell>
          <cell r="S112">
            <v>384.18699659999999</v>
          </cell>
          <cell r="T112">
            <v>43.095730490355436</v>
          </cell>
          <cell r="U112">
            <v>69.700556030161692</v>
          </cell>
          <cell r="V112">
            <v>12160.51118928779</v>
          </cell>
          <cell r="W112">
            <v>5520.2314173208306</v>
          </cell>
          <cell r="X112">
            <v>0.818887242130241</v>
          </cell>
          <cell r="Y112">
            <v>17.386839692387156</v>
          </cell>
          <cell r="Z112">
            <v>91.512572416285991</v>
          </cell>
          <cell r="AA112">
            <v>40.461266705369781</v>
          </cell>
        </row>
      </sheetData>
      <sheetData sheetId="4">
        <row r="6">
          <cell r="CK6">
            <v>33123.798710000003</v>
          </cell>
        </row>
        <row r="7">
          <cell r="CK7">
            <v>188480.54269999999</v>
          </cell>
        </row>
        <row r="8">
          <cell r="CK8">
            <v>69659.276370000007</v>
          </cell>
        </row>
        <row r="9">
          <cell r="CK9">
            <v>2297.9088219999999</v>
          </cell>
        </row>
        <row r="10">
          <cell r="CK10">
            <v>2234.4490089999999</v>
          </cell>
        </row>
        <row r="11">
          <cell r="CK11">
            <v>4887.718742</v>
          </cell>
        </row>
        <row r="12">
          <cell r="CK12">
            <v>121.04609600000001</v>
          </cell>
        </row>
        <row r="13">
          <cell r="CK13">
            <v>25.09228633</v>
          </cell>
        </row>
        <row r="14">
          <cell r="CK14">
            <v>6260.3603320000002</v>
          </cell>
        </row>
        <row r="15">
          <cell r="CK15">
            <v>0</v>
          </cell>
        </row>
        <row r="16">
          <cell r="CK16">
            <v>203.20183270000001</v>
          </cell>
        </row>
        <row r="17">
          <cell r="CK17">
            <v>231903.67929999999</v>
          </cell>
        </row>
        <row r="18">
          <cell r="CK18">
            <v>123037.9342</v>
          </cell>
        </row>
        <row r="19">
          <cell r="CK19">
            <v>5731.1840650000004</v>
          </cell>
        </row>
        <row r="20">
          <cell r="CK20">
            <v>10956.277910000001</v>
          </cell>
        </row>
        <row r="21">
          <cell r="CK21">
            <v>823.14070479999998</v>
          </cell>
        </row>
        <row r="22">
          <cell r="CK22">
            <v>487.15043830000002</v>
          </cell>
        </row>
        <row r="23">
          <cell r="CK23">
            <v>11948.159809999999</v>
          </cell>
        </row>
        <row r="24">
          <cell r="CK24">
            <v>647568.81070000003</v>
          </cell>
        </row>
        <row r="25">
          <cell r="CK25">
            <v>13936.41603</v>
          </cell>
        </row>
        <row r="26">
          <cell r="CK26">
            <v>33.436059819999997</v>
          </cell>
        </row>
        <row r="27">
          <cell r="CK27">
            <v>29609.9696</v>
          </cell>
        </row>
        <row r="28">
          <cell r="CK28">
            <v>17847.640230000001</v>
          </cell>
        </row>
        <row r="29">
          <cell r="CK29">
            <v>6615.753428</v>
          </cell>
        </row>
      </sheetData>
      <sheetData sheetId="5">
        <row r="6">
          <cell r="AO6">
            <v>17500.115030927682</v>
          </cell>
          <cell r="AV6">
            <v>2917.2348506020403</v>
          </cell>
          <cell r="AW6">
            <v>0</v>
          </cell>
          <cell r="AX6">
            <v>172.02394123955611</v>
          </cell>
          <cell r="AY6">
            <v>-4784.8436296241625</v>
          </cell>
          <cell r="CK6">
            <v>48802.021396138429</v>
          </cell>
          <cell r="CL6">
            <v>0</v>
          </cell>
          <cell r="CM6">
            <v>2552.5458277180028</v>
          </cell>
          <cell r="CN6">
            <v>20666.278076569</v>
          </cell>
          <cell r="CO6">
            <v>1.4720871069999999</v>
          </cell>
        </row>
        <row r="7">
          <cell r="AO7">
            <v>55909.787789578884</v>
          </cell>
          <cell r="AV7">
            <v>21050.212068549077</v>
          </cell>
          <cell r="AW7">
            <v>0</v>
          </cell>
          <cell r="AX7">
            <v>25099.196068546404</v>
          </cell>
          <cell r="AY7">
            <v>-1157.9840293341879</v>
          </cell>
          <cell r="CK7">
            <v>272680.46779160626</v>
          </cell>
          <cell r="CL7">
            <v>0</v>
          </cell>
          <cell r="CM7">
            <v>0</v>
          </cell>
          <cell r="CN7">
            <v>60694.318758552072</v>
          </cell>
          <cell r="CO7">
            <v>1.4434584669999999</v>
          </cell>
        </row>
        <row r="8">
          <cell r="AO8">
            <v>112668.78178331529</v>
          </cell>
          <cell r="AV8">
            <v>20322.07039966611</v>
          </cell>
          <cell r="AW8">
            <v>0</v>
          </cell>
          <cell r="AX8">
            <v>782.06170292393961</v>
          </cell>
          <cell r="AY8">
            <v>0</v>
          </cell>
          <cell r="CK8">
            <v>106175.09055143532</v>
          </cell>
          <cell r="CL8">
            <v>174.65363784500184</v>
          </cell>
          <cell r="CM8">
            <v>51323.347165662708</v>
          </cell>
          <cell r="CN8">
            <v>103031.2448863734</v>
          </cell>
          <cell r="CO8">
            <v>1.5187320470000001</v>
          </cell>
        </row>
        <row r="9">
          <cell r="AO9">
            <v>4234.4413323947556</v>
          </cell>
          <cell r="AV9">
            <v>609.63958586155991</v>
          </cell>
          <cell r="AW9">
            <v>0</v>
          </cell>
          <cell r="AX9">
            <v>9.9218219904980796</v>
          </cell>
          <cell r="AY9">
            <v>0</v>
          </cell>
          <cell r="CK9">
            <v>3513.3611088897383</v>
          </cell>
          <cell r="CL9">
            <v>0</v>
          </cell>
          <cell r="CM9">
            <v>0</v>
          </cell>
          <cell r="CN9">
            <v>4930.6029249063686</v>
          </cell>
          <cell r="CO9">
            <v>1</v>
          </cell>
        </row>
        <row r="10">
          <cell r="AO10">
            <v>7180.2404480616124</v>
          </cell>
          <cell r="AV10">
            <v>468.2030054194941</v>
          </cell>
          <cell r="AW10">
            <v>0</v>
          </cell>
          <cell r="AX10">
            <v>21.478064369915476</v>
          </cell>
          <cell r="AY10">
            <v>0</v>
          </cell>
          <cell r="CK10">
            <v>3390.9697828292697</v>
          </cell>
          <cell r="CL10">
            <v>0</v>
          </cell>
          <cell r="CM10">
            <v>13.036314695892077</v>
          </cell>
          <cell r="CN10">
            <v>4217.9365584695652</v>
          </cell>
          <cell r="CO10">
            <v>1.5308167690000001</v>
          </cell>
        </row>
        <row r="11">
          <cell r="AO11">
            <v>14235.582967018321</v>
          </cell>
          <cell r="AV11">
            <v>1545.8174325092325</v>
          </cell>
          <cell r="AW11">
            <v>0</v>
          </cell>
          <cell r="AX11">
            <v>25.984206258375391</v>
          </cell>
          <cell r="AY11">
            <v>0</v>
          </cell>
          <cell r="CK11">
            <v>7308.1126494283762</v>
          </cell>
          <cell r="CL11">
            <v>0</v>
          </cell>
          <cell r="CM11">
            <v>0</v>
          </cell>
          <cell r="CN11">
            <v>10970.520199031447</v>
          </cell>
          <cell r="CO11">
            <v>1.4902175769999999</v>
          </cell>
        </row>
        <row r="12">
          <cell r="AO12">
            <v>8820.6897352327251</v>
          </cell>
          <cell r="AV12">
            <v>22.710655972434338</v>
          </cell>
          <cell r="AW12">
            <v>0</v>
          </cell>
          <cell r="AX12">
            <v>76.339146444080583</v>
          </cell>
          <cell r="AY12">
            <v>0</v>
          </cell>
          <cell r="CK12">
            <v>182.21469953432924</v>
          </cell>
          <cell r="CL12">
            <v>0</v>
          </cell>
          <cell r="CM12">
            <v>0</v>
          </cell>
          <cell r="CN12">
            <v>5959.6981736044845</v>
          </cell>
          <cell r="CO12">
            <v>1</v>
          </cell>
        </row>
        <row r="13">
          <cell r="AO13">
            <v>39017.062401777664</v>
          </cell>
          <cell r="AV13">
            <v>122.90587761860611</v>
          </cell>
          <cell r="AW13">
            <v>0</v>
          </cell>
          <cell r="AX13">
            <v>101.13066290505665</v>
          </cell>
          <cell r="AY13">
            <v>0</v>
          </cell>
          <cell r="CK13">
            <v>37.305258483168082</v>
          </cell>
          <cell r="CL13">
            <v>0</v>
          </cell>
          <cell r="CM13">
            <v>0</v>
          </cell>
          <cell r="CN13">
            <v>39280.365709690617</v>
          </cell>
          <cell r="CO13">
            <v>1</v>
          </cell>
        </row>
        <row r="14">
          <cell r="AO14">
            <v>20193.2940112428</v>
          </cell>
          <cell r="AV14">
            <v>1443.4592061647143</v>
          </cell>
          <cell r="AW14">
            <v>0</v>
          </cell>
          <cell r="AX14">
            <v>112.39319135069046</v>
          </cell>
          <cell r="AY14">
            <v>0</v>
          </cell>
          <cell r="CK14">
            <v>9326.8507910263615</v>
          </cell>
          <cell r="CL14">
            <v>0</v>
          </cell>
          <cell r="CM14">
            <v>0</v>
          </cell>
          <cell r="CN14">
            <v>14013.89299206501</v>
          </cell>
          <cell r="CO14">
            <v>1</v>
          </cell>
        </row>
        <row r="15">
          <cell r="AO15">
            <v>21395.790651257892</v>
          </cell>
          <cell r="AV15">
            <v>6.9318889631148792</v>
          </cell>
          <cell r="AW15">
            <v>0</v>
          </cell>
          <cell r="AX15">
            <v>4.3557698118170087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26449.430929784889</v>
          </cell>
          <cell r="CO15">
            <v>1.5341814739999999</v>
          </cell>
        </row>
        <row r="16">
          <cell r="AO16">
            <v>17836.435452062058</v>
          </cell>
          <cell r="AV16">
            <v>1.2595287302244346E-5</v>
          </cell>
          <cell r="AW16">
            <v>0</v>
          </cell>
          <cell r="AX16">
            <v>17.034452735711007</v>
          </cell>
          <cell r="AY16">
            <v>0</v>
          </cell>
          <cell r="CK16">
            <v>305.33018135257078</v>
          </cell>
          <cell r="CL16">
            <v>0</v>
          </cell>
          <cell r="CM16">
            <v>0</v>
          </cell>
          <cell r="CN16">
            <v>15176.283164529739</v>
          </cell>
          <cell r="CO16">
            <v>1.523073726</v>
          </cell>
        </row>
        <row r="17">
          <cell r="AO17">
            <v>420489.321583763</v>
          </cell>
          <cell r="AV17">
            <v>57879.73164977655</v>
          </cell>
          <cell r="AW17">
            <v>0</v>
          </cell>
          <cell r="AX17">
            <v>4243.4452087952859</v>
          </cell>
          <cell r="AY17">
            <v>-73.991501522257849</v>
          </cell>
          <cell r="CK17">
            <v>334952.63152884936</v>
          </cell>
          <cell r="CL17">
            <v>67554.442238854172</v>
          </cell>
          <cell r="CM17">
            <v>146343.86071710757</v>
          </cell>
          <cell r="CN17">
            <v>384713.53411444288</v>
          </cell>
          <cell r="CO17">
            <v>1.4314965559999999</v>
          </cell>
        </row>
        <row r="18">
          <cell r="AO18">
            <v>0</v>
          </cell>
          <cell r="AV18">
            <v>42980.992773658683</v>
          </cell>
          <cell r="AW18">
            <v>0</v>
          </cell>
          <cell r="AX18">
            <v>1586.0076711749139</v>
          </cell>
          <cell r="AY18">
            <v>-133.71179649710729</v>
          </cell>
          <cell r="CK18">
            <v>184449.45091864586</v>
          </cell>
          <cell r="CL18">
            <v>0</v>
          </cell>
          <cell r="CM18">
            <v>204666.83110589671</v>
          </cell>
          <cell r="CN18">
            <v>0</v>
          </cell>
          <cell r="CO18">
            <v>1</v>
          </cell>
        </row>
        <row r="19">
          <cell r="AO19">
            <v>2801.5065751106649</v>
          </cell>
          <cell r="AV19">
            <v>613.23138027899063</v>
          </cell>
          <cell r="AW19">
            <v>0</v>
          </cell>
          <cell r="AX19">
            <v>0</v>
          </cell>
          <cell r="AY19">
            <v>-3218.1807841121627</v>
          </cell>
          <cell r="CK19">
            <v>8636.060831082219</v>
          </cell>
          <cell r="CL19">
            <v>445.81827671758452</v>
          </cell>
          <cell r="CM19">
            <v>0</v>
          </cell>
          <cell r="CN19">
            <v>2367.8952609143703</v>
          </cell>
          <cell r="CO19">
            <v>1.504555852</v>
          </cell>
        </row>
        <row r="20">
          <cell r="AO20">
            <v>0</v>
          </cell>
          <cell r="AV20">
            <v>1097.7568863671561</v>
          </cell>
          <cell r="AW20">
            <v>0</v>
          </cell>
          <cell r="AX20">
            <v>98.911614560220173</v>
          </cell>
          <cell r="AY20">
            <v>-5784.6874659525429</v>
          </cell>
          <cell r="CK20">
            <v>14138.796830473459</v>
          </cell>
          <cell r="CL20">
            <v>2451.9725931830317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25597.759100866722</v>
          </cell>
          <cell r="AV21">
            <v>453.71602277530405</v>
          </cell>
          <cell r="AW21">
            <v>0</v>
          </cell>
          <cell r="AX21">
            <v>0</v>
          </cell>
          <cell r="AY21">
            <v>0</v>
          </cell>
          <cell r="CK21">
            <v>1284.7382352732664</v>
          </cell>
          <cell r="CL21">
            <v>7.2686557725275609</v>
          </cell>
          <cell r="CM21">
            <v>0</v>
          </cell>
          <cell r="CN21">
            <v>7122.5359749547961</v>
          </cell>
          <cell r="CO21">
            <v>1.5493732840000001</v>
          </cell>
        </row>
        <row r="22">
          <cell r="AO22">
            <v>3289.4735057055682</v>
          </cell>
          <cell r="AV22">
            <v>25.66097564471978</v>
          </cell>
          <cell r="AW22">
            <v>0</v>
          </cell>
          <cell r="AX22">
            <v>0</v>
          </cell>
          <cell r="AY22">
            <v>-272.48416201983457</v>
          </cell>
          <cell r="CK22">
            <v>680.04789083704509</v>
          </cell>
          <cell r="CL22">
            <v>0</v>
          </cell>
          <cell r="CM22">
            <v>0</v>
          </cell>
          <cell r="CN22">
            <v>11035.840025184942</v>
          </cell>
          <cell r="CO22">
            <v>1.2732008020000001</v>
          </cell>
        </row>
        <row r="23">
          <cell r="AO23">
            <v>12165.919965129549</v>
          </cell>
          <cell r="AV23">
            <v>369.86187420368691</v>
          </cell>
          <cell r="AW23">
            <v>0</v>
          </cell>
          <cell r="AX23">
            <v>660.91233571178475</v>
          </cell>
          <cell r="AY23">
            <v>-125.47228493482456</v>
          </cell>
          <cell r="CK23">
            <v>16834.996374202336</v>
          </cell>
          <cell r="CL23">
            <v>0</v>
          </cell>
          <cell r="CM23">
            <v>0</v>
          </cell>
          <cell r="CN23">
            <v>11751.677445649435</v>
          </cell>
          <cell r="CO23">
            <v>1.40620513</v>
          </cell>
        </row>
        <row r="24">
          <cell r="AO24">
            <v>233816.37524021399</v>
          </cell>
          <cell r="AV24">
            <v>72527.507099669398</v>
          </cell>
          <cell r="AW24">
            <v>0</v>
          </cell>
          <cell r="AX24">
            <v>52263.554793338044</v>
          </cell>
          <cell r="AY24">
            <v>-2652.4829440913395</v>
          </cell>
          <cell r="CK24">
            <v>916153.34004542173</v>
          </cell>
          <cell r="CL24">
            <v>172598.32044728441</v>
          </cell>
          <cell r="CM24">
            <v>124313.69461296518</v>
          </cell>
          <cell r="CN24">
            <v>245813.09933602693</v>
          </cell>
          <cell r="CO24">
            <v>1.416485269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19308.839284692895</v>
          </cell>
          <cell r="CL25">
            <v>594555.46672988776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804.53879624111573</v>
          </cell>
          <cell r="AV26">
            <v>21.402020135370091</v>
          </cell>
          <cell r="AW26">
            <v>104.07324374682182</v>
          </cell>
          <cell r="AX26">
            <v>0.31925566848313636</v>
          </cell>
          <cell r="AY26">
            <v>0</v>
          </cell>
          <cell r="CK26">
            <v>67.735843882725291</v>
          </cell>
          <cell r="CL26">
            <v>0</v>
          </cell>
          <cell r="CM26">
            <v>0</v>
          </cell>
          <cell r="CN26">
            <v>36.392784587999998</v>
          </cell>
          <cell r="CO26">
            <v>-71.361103174376098</v>
          </cell>
        </row>
        <row r="27">
          <cell r="AO27">
            <v>69976.706162597344</v>
          </cell>
          <cell r="AV27">
            <v>11441.181004803619</v>
          </cell>
          <cell r="AW27">
            <v>27748.836098071039</v>
          </cell>
          <cell r="AX27">
            <v>0</v>
          </cell>
          <cell r="AY27">
            <v>0</v>
          </cell>
          <cell r="CK27">
            <v>53044.573539992009</v>
          </cell>
          <cell r="CL27">
            <v>0</v>
          </cell>
          <cell r="CM27">
            <v>0</v>
          </cell>
          <cell r="CN27">
            <v>24327.660169482777</v>
          </cell>
          <cell r="CO27">
            <v>-526.89735886814094</v>
          </cell>
        </row>
        <row r="28">
          <cell r="AO28">
            <v>749.26562183617057</v>
          </cell>
          <cell r="AV28">
            <v>4482.7136231226632</v>
          </cell>
          <cell r="AW28">
            <v>1353.166997</v>
          </cell>
          <cell r="AX28">
            <v>2852.333731896872</v>
          </cell>
          <cell r="AY28">
            <v>-2213.3057425937996</v>
          </cell>
          <cell r="CK28">
            <v>24679.509770331493</v>
          </cell>
          <cell r="CL28">
            <v>0</v>
          </cell>
          <cell r="CM28">
            <v>0</v>
          </cell>
          <cell r="CN28">
            <v>5394.9208992450704</v>
          </cell>
          <cell r="CO28">
            <v>0</v>
          </cell>
        </row>
        <row r="29">
          <cell r="AO29">
            <v>8504.2298063074686</v>
          </cell>
          <cell r="AV29">
            <v>2027.1962580662475</v>
          </cell>
          <cell r="AW29">
            <v>4037.9919488362784</v>
          </cell>
          <cell r="AX29">
            <v>28.079271090408017</v>
          </cell>
          <cell r="AY29">
            <v>0</v>
          </cell>
          <cell r="CK29">
            <v>11197.342109354475</v>
          </cell>
          <cell r="CL29">
            <v>11.358092570231365</v>
          </cell>
          <cell r="CM29">
            <v>0</v>
          </cell>
          <cell r="CN29">
            <v>668.08779888369304</v>
          </cell>
          <cell r="CO29">
            <v>-4.8935353422138679</v>
          </cell>
        </row>
        <row r="44">
          <cell r="D44">
            <v>124.07427674272806</v>
          </cell>
          <cell r="E44">
            <v>233.02297062204255</v>
          </cell>
          <cell r="F44">
            <v>442.74651436805755</v>
          </cell>
          <cell r="G44">
            <v>46.520768239319068</v>
          </cell>
          <cell r="H44">
            <v>112.29202097441808</v>
          </cell>
          <cell r="I44">
            <v>109.67829245464863</v>
          </cell>
          <cell r="J44">
            <v>119.29441305848853</v>
          </cell>
          <cell r="K44">
            <v>77.472109237876722</v>
          </cell>
          <cell r="L44">
            <v>125.35373765938921</v>
          </cell>
          <cell r="M44">
            <v>81.472882867862893</v>
          </cell>
          <cell r="N44">
            <v>31.251551297307483</v>
          </cell>
          <cell r="O44">
            <v>1760.4989629812371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2.5929581766377288</v>
          </cell>
          <cell r="Y44">
            <v>216.7783378057365</v>
          </cell>
          <cell r="Z44">
            <v>0</v>
          </cell>
          <cell r="AA44">
            <v>167.15027145779561</v>
          </cell>
        </row>
        <row r="45">
          <cell r="D45">
            <v>2476.3031355558078</v>
          </cell>
          <cell r="E45">
            <v>14282.595452605008</v>
          </cell>
          <cell r="F45">
            <v>4771.7332123112719</v>
          </cell>
          <cell r="G45">
            <v>797.78003615169018</v>
          </cell>
          <cell r="H45">
            <v>1908.8391574371358</v>
          </cell>
          <cell r="I45">
            <v>1883.689806338193</v>
          </cell>
          <cell r="J45">
            <v>2077.8016808495522</v>
          </cell>
          <cell r="K45">
            <v>1347.607191899064</v>
          </cell>
          <cell r="L45">
            <v>2156.9045404687013</v>
          </cell>
          <cell r="M45">
            <v>1404.3248815943894</v>
          </cell>
          <cell r="N45">
            <v>544.31181475254073</v>
          </cell>
          <cell r="O45">
            <v>30315.851063603739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30.275954897789298</v>
          </cell>
          <cell r="Y45">
            <v>2422.1507279963644</v>
          </cell>
          <cell r="Z45">
            <v>0</v>
          </cell>
          <cell r="AA45">
            <v>1820.1749311737349</v>
          </cell>
        </row>
        <row r="46">
          <cell r="D46">
            <v>329.87498603024483</v>
          </cell>
          <cell r="E46">
            <v>626.77471688733146</v>
          </cell>
          <cell r="F46">
            <v>435.65236000878548</v>
          </cell>
          <cell r="G46">
            <v>126.029250437098</v>
          </cell>
          <cell r="H46">
            <v>230.15823934801239</v>
          </cell>
          <cell r="I46">
            <v>309.55922209306794</v>
          </cell>
          <cell r="J46">
            <v>463.99724676249849</v>
          </cell>
          <cell r="K46">
            <v>293.60263895004567</v>
          </cell>
          <cell r="L46">
            <v>371.35910862776501</v>
          </cell>
          <cell r="M46">
            <v>252.16849022832184</v>
          </cell>
          <cell r="N46">
            <v>121.51031963390055</v>
          </cell>
          <cell r="O46">
            <v>5319.8582575266028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34.637203842141979</v>
          </cell>
          <cell r="Y46">
            <v>1825.1893428029362</v>
          </cell>
          <cell r="Z46">
            <v>0</v>
          </cell>
          <cell r="AA46">
            <v>941.18743285082599</v>
          </cell>
        </row>
        <row r="47">
          <cell r="D47">
            <v>62.54275886512611</v>
          </cell>
          <cell r="E47">
            <v>350.10467858148024</v>
          </cell>
          <cell r="F47">
            <v>877.87164694484795</v>
          </cell>
          <cell r="G47">
            <v>78.375192008333954</v>
          </cell>
          <cell r="H47">
            <v>139.49028149560576</v>
          </cell>
          <cell r="I47">
            <v>193.12011540578666</v>
          </cell>
          <cell r="J47">
            <v>295.47432409346737</v>
          </cell>
          <cell r="K47">
            <v>186.70214008385346</v>
          </cell>
          <cell r="L47">
            <v>232.50282356399543</v>
          </cell>
          <cell r="M47">
            <v>158.36505072077904</v>
          </cell>
          <cell r="N47">
            <v>77.376528300259395</v>
          </cell>
          <cell r="O47">
            <v>3335.3837309863952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0.44629444198320734</v>
          </cell>
          <cell r="Y47">
            <v>23.019121030559702</v>
          </cell>
          <cell r="Z47">
            <v>0</v>
          </cell>
          <cell r="AA47">
            <v>11.526049475030801</v>
          </cell>
        </row>
        <row r="48">
          <cell r="D48">
            <v>31527.815491218505</v>
          </cell>
          <cell r="E48">
            <v>109877.92309886335</v>
          </cell>
          <cell r="F48">
            <v>38056.776755548257</v>
          </cell>
          <cell r="G48">
            <v>730.98941505591097</v>
          </cell>
          <cell r="H48">
            <v>12523.670510023941</v>
          </cell>
          <cell r="I48">
            <v>5531.4854767828274</v>
          </cell>
          <cell r="J48">
            <v>1862.6252567747699</v>
          </cell>
          <cell r="K48">
            <v>4643.4317730654257</v>
          </cell>
          <cell r="L48">
            <v>3465.2837189143911</v>
          </cell>
          <cell r="M48">
            <v>3242.7999813922338</v>
          </cell>
          <cell r="N48">
            <v>2281.6241722329082</v>
          </cell>
          <cell r="O48">
            <v>241585.04383013974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27.026831145972334</v>
          </cell>
          <cell r="Y48">
            <v>12864.804370988213</v>
          </cell>
          <cell r="Z48">
            <v>0</v>
          </cell>
          <cell r="AA48">
            <v>13.32985020724043</v>
          </cell>
        </row>
        <row r="77">
          <cell r="D77">
            <v>21722.388817259838</v>
          </cell>
          <cell r="E77">
            <v>57098.391630702186</v>
          </cell>
          <cell r="F77">
            <v>2.1936563877671662</v>
          </cell>
          <cell r="G77">
            <v>1.0186882384307887</v>
          </cell>
          <cell r="H77">
            <v>0.49316156773427933</v>
          </cell>
          <cell r="I77">
            <v>409.67455915015688</v>
          </cell>
          <cell r="J77">
            <v>0.17513340419266127</v>
          </cell>
          <cell r="K77">
            <v>95.711026427798458</v>
          </cell>
          <cell r="L77">
            <v>0</v>
          </cell>
          <cell r="M77">
            <v>21.33496342714977</v>
          </cell>
          <cell r="N77">
            <v>9.7888450111434864</v>
          </cell>
          <cell r="O77">
            <v>5024.9509043557764</v>
          </cell>
          <cell r="P77">
            <v>4007.7466493499778</v>
          </cell>
          <cell r="Q77">
            <v>0</v>
          </cell>
          <cell r="R77">
            <v>5.6997487110346672</v>
          </cell>
          <cell r="S77">
            <v>0</v>
          </cell>
          <cell r="T77">
            <v>41.220943192438448</v>
          </cell>
          <cell r="U77">
            <v>2.5194531092866252E-2</v>
          </cell>
          <cell r="V77">
            <v>4269.4505482437335</v>
          </cell>
          <cell r="W77">
            <v>864.40342722134721</v>
          </cell>
          <cell r="X77">
            <v>0.20307758259469258</v>
          </cell>
          <cell r="Y77">
            <v>39.935947603371197</v>
          </cell>
          <cell r="Z77">
            <v>395.72027805998624</v>
          </cell>
          <cell r="AA77">
            <v>337.22130766735052</v>
          </cell>
        </row>
        <row r="78">
          <cell r="D78">
            <v>9658.5225615599138</v>
          </cell>
          <cell r="E78">
            <v>51734.245040151909</v>
          </cell>
          <cell r="F78">
            <v>116.80432511591468</v>
          </cell>
          <cell r="G78">
            <v>10.17067751109578</v>
          </cell>
          <cell r="H78">
            <v>14.683923059753512</v>
          </cell>
          <cell r="I78">
            <v>367.76414826908461</v>
          </cell>
          <cell r="J78">
            <v>21.212312777101673</v>
          </cell>
          <cell r="K78">
            <v>763.67032933596363</v>
          </cell>
          <cell r="L78">
            <v>101.03757703312957</v>
          </cell>
          <cell r="M78">
            <v>90.100234970436446</v>
          </cell>
          <cell r="N78">
            <v>46.358533698189291</v>
          </cell>
          <cell r="O78">
            <v>5047.313793143564</v>
          </cell>
          <cell r="P78">
            <v>321.34874050624683</v>
          </cell>
          <cell r="Q78">
            <v>11.260995463687523</v>
          </cell>
          <cell r="R78">
            <v>37.934446492460935</v>
          </cell>
          <cell r="S78">
            <v>110.82328428244959</v>
          </cell>
          <cell r="T78">
            <v>116.15291562488767</v>
          </cell>
          <cell r="U78">
            <v>398.12193864969811</v>
          </cell>
          <cell r="V78">
            <v>49680.975707337355</v>
          </cell>
          <cell r="W78">
            <v>5352.5526105757144</v>
          </cell>
          <cell r="X78">
            <v>0.20396676863614557</v>
          </cell>
          <cell r="Y78">
            <v>394.50361068081259</v>
          </cell>
          <cell r="Z78">
            <v>41.95740213109557</v>
          </cell>
          <cell r="AA78">
            <v>177.96280265346752</v>
          </cell>
        </row>
        <row r="79">
          <cell r="D79">
            <v>338.19864040614692</v>
          </cell>
          <cell r="E79">
            <v>546.51716764365642</v>
          </cell>
          <cell r="F79">
            <v>57385.542019958972</v>
          </cell>
          <cell r="G79">
            <v>28.948237554426228</v>
          </cell>
          <cell r="H79">
            <v>174.49783522290662</v>
          </cell>
          <cell r="I79">
            <v>45.255454159459241</v>
          </cell>
          <cell r="J79">
            <v>13.009125321060166</v>
          </cell>
          <cell r="K79">
            <v>40.852656500215922</v>
          </cell>
          <cell r="L79">
            <v>22.45144251294801</v>
          </cell>
          <cell r="M79">
            <v>52.497018573215946</v>
          </cell>
          <cell r="N79">
            <v>37.507002164361467</v>
          </cell>
          <cell r="O79">
            <v>1653.8179505822416</v>
          </cell>
          <cell r="P79">
            <v>232.92721142968006</v>
          </cell>
          <cell r="Q79">
            <v>11.384577288804479</v>
          </cell>
          <cell r="R79">
            <v>105.83909128809758</v>
          </cell>
          <cell r="S79">
            <v>1057.8649799662394</v>
          </cell>
          <cell r="T79">
            <v>124.76502651575532</v>
          </cell>
          <cell r="U79">
            <v>171.6473383356778</v>
          </cell>
          <cell r="V79">
            <v>17213.271876762043</v>
          </cell>
          <cell r="W79">
            <v>592.74224833459994</v>
          </cell>
          <cell r="X79">
            <v>6.6827659615036478E-2</v>
          </cell>
          <cell r="Y79">
            <v>81.55999623688659</v>
          </cell>
          <cell r="Z79">
            <v>107.31928738838609</v>
          </cell>
          <cell r="AA79">
            <v>12.74624168529942</v>
          </cell>
        </row>
        <row r="80">
          <cell r="D80">
            <v>418.07841535239896</v>
          </cell>
          <cell r="E80">
            <v>1338.1181095158461</v>
          </cell>
          <cell r="F80">
            <v>1139.1335820924583</v>
          </cell>
          <cell r="G80">
            <v>522.33523441541479</v>
          </cell>
          <cell r="H80">
            <v>124.44372377439875</v>
          </cell>
          <cell r="I80">
            <v>71.279062349581721</v>
          </cell>
          <cell r="J80">
            <v>8.9078021661151237</v>
          </cell>
          <cell r="K80">
            <v>51.797351039886173</v>
          </cell>
          <cell r="L80">
            <v>143.85146242577068</v>
          </cell>
          <cell r="M80">
            <v>20.698358130339578</v>
          </cell>
          <cell r="N80">
            <v>7.6716435456064067</v>
          </cell>
          <cell r="O80">
            <v>2439.4374622010841</v>
          </cell>
          <cell r="P80">
            <v>1122.2274206510251</v>
          </cell>
          <cell r="Q80">
            <v>4.8210626990376717</v>
          </cell>
          <cell r="R80">
            <v>2.770189752148871</v>
          </cell>
          <cell r="S80">
            <v>36.238297616329888</v>
          </cell>
          <cell r="T80">
            <v>15.706623992163246</v>
          </cell>
          <cell r="U80">
            <v>7.1708971574637497</v>
          </cell>
          <cell r="V80">
            <v>926.84627057628245</v>
          </cell>
          <cell r="W80">
            <v>455.02608529097677</v>
          </cell>
          <cell r="X80">
            <v>9.8587045355070999E-2</v>
          </cell>
          <cell r="Y80">
            <v>0.76862438243198794</v>
          </cell>
          <cell r="Z80">
            <v>9.4172515861929065E-3</v>
          </cell>
          <cell r="AA80">
            <v>6.490305975031994</v>
          </cell>
        </row>
        <row r="81">
          <cell r="D81">
            <v>79.921698661992252</v>
          </cell>
          <cell r="E81">
            <v>99.868957713599897</v>
          </cell>
          <cell r="F81">
            <v>780.82739749914242</v>
          </cell>
          <cell r="G81">
            <v>757.18510963643803</v>
          </cell>
          <cell r="H81">
            <v>6636.973635753704</v>
          </cell>
          <cell r="I81">
            <v>136.91712958696476</v>
          </cell>
          <cell r="J81">
            <v>61.127229668115014</v>
          </cell>
          <cell r="K81">
            <v>118.79199560960254</v>
          </cell>
          <cell r="L81">
            <v>134.88534969062451</v>
          </cell>
          <cell r="M81">
            <v>172.54725994657065</v>
          </cell>
          <cell r="N81">
            <v>43.936249839249207</v>
          </cell>
          <cell r="O81">
            <v>2832.1668864051289</v>
          </cell>
          <cell r="P81">
            <v>32309.981733890301</v>
          </cell>
          <cell r="Q81">
            <v>3.8893647969942391</v>
          </cell>
          <cell r="R81">
            <v>65.236188748226013</v>
          </cell>
          <cell r="S81">
            <v>245.91671398060873</v>
          </cell>
          <cell r="T81">
            <v>7.7871891759542535</v>
          </cell>
          <cell r="U81">
            <v>1.6726626378209479</v>
          </cell>
          <cell r="V81">
            <v>4036.1574948173757</v>
          </cell>
          <cell r="W81">
            <v>601.25644274200477</v>
          </cell>
          <cell r="X81">
            <v>0.11445875108895774</v>
          </cell>
          <cell r="Y81">
            <v>33.784233320459656</v>
          </cell>
          <cell r="Z81">
            <v>42.863431118144057</v>
          </cell>
          <cell r="AA81">
            <v>1.2407152804657664</v>
          </cell>
        </row>
        <row r="82">
          <cell r="D82">
            <v>176.64455584579028</v>
          </cell>
          <cell r="E82">
            <v>3326.9576988089534</v>
          </cell>
          <cell r="F82">
            <v>183.46200112134585</v>
          </cell>
          <cell r="G82">
            <v>325.58210373160853</v>
          </cell>
          <cell r="H82">
            <v>204.03073320264875</v>
          </cell>
          <cell r="I82">
            <v>10039.910583912939</v>
          </cell>
          <cell r="J82">
            <v>46.173780727228042</v>
          </cell>
          <cell r="K82">
            <v>326.27226113328908</v>
          </cell>
          <cell r="L82">
            <v>775.22472238436023</v>
          </cell>
          <cell r="M82">
            <v>50.514152608023196</v>
          </cell>
          <cell r="N82">
            <v>80.580552756287148</v>
          </cell>
          <cell r="O82">
            <v>11822.428917547195</v>
          </cell>
          <cell r="P82">
            <v>755.60081934685138</v>
          </cell>
          <cell r="Q82">
            <v>3.4156462147745144</v>
          </cell>
          <cell r="R82">
            <v>31.131388655857979</v>
          </cell>
          <cell r="S82">
            <v>98.798365518029726</v>
          </cell>
          <cell r="T82">
            <v>55.37528877009494</v>
          </cell>
          <cell r="U82">
            <v>11.539378573506502</v>
          </cell>
          <cell r="V82">
            <v>7384.1916700575339</v>
          </cell>
          <cell r="W82">
            <v>1206.3617220419571</v>
          </cell>
          <cell r="X82">
            <v>0.47778228730737371</v>
          </cell>
          <cell r="Y82">
            <v>21.217081386025367</v>
          </cell>
          <cell r="Z82">
            <v>41.592968974743393</v>
          </cell>
          <cell r="AA82">
            <v>8.681470677466125</v>
          </cell>
        </row>
        <row r="83">
          <cell r="D83">
            <v>4428.0350006932695</v>
          </cell>
          <cell r="E83">
            <v>496.03303899480869</v>
          </cell>
          <cell r="F83">
            <v>388.42316275538928</v>
          </cell>
          <cell r="G83">
            <v>362.14342059103762</v>
          </cell>
          <cell r="H83">
            <v>87.23556905277043</v>
          </cell>
          <cell r="I83">
            <v>314.10643075124852</v>
          </cell>
          <cell r="J83">
            <v>2952.6566318914493</v>
          </cell>
          <cell r="K83">
            <v>1994.5883150139191</v>
          </cell>
          <cell r="L83">
            <v>173.85945901951732</v>
          </cell>
          <cell r="M83">
            <v>376.12047440744237</v>
          </cell>
          <cell r="N83">
            <v>99.496053835541019</v>
          </cell>
          <cell r="O83">
            <v>4143.2040783652274</v>
          </cell>
          <cell r="P83">
            <v>287.81966523013534</v>
          </cell>
          <cell r="Q83">
            <v>2.0012261632063262</v>
          </cell>
          <cell r="R83">
            <v>8.0058767100945296</v>
          </cell>
          <cell r="S83">
            <v>6.9794019677105279</v>
          </cell>
          <cell r="T83">
            <v>6.6713778177028438</v>
          </cell>
          <cell r="U83">
            <v>4.1161829282143652</v>
          </cell>
          <cell r="V83">
            <v>562.47938324330835</v>
          </cell>
          <cell r="W83">
            <v>42.662320916589685</v>
          </cell>
          <cell r="X83">
            <v>0.16742759270549087</v>
          </cell>
          <cell r="Y83">
            <v>39.802211213473505</v>
          </cell>
          <cell r="Z83">
            <v>1.5993052203761404E-2</v>
          </cell>
          <cell r="AA83">
            <v>80.767507647156492</v>
          </cell>
        </row>
        <row r="84">
          <cell r="D84">
            <v>0</v>
          </cell>
          <cell r="E84">
            <v>360.76233459957433</v>
          </cell>
          <cell r="F84">
            <v>684.72238254500985</v>
          </cell>
          <cell r="G84">
            <v>109.20563855385008</v>
          </cell>
          <cell r="H84">
            <v>209.26111894269309</v>
          </cell>
          <cell r="I84">
            <v>1272.755371591611</v>
          </cell>
          <cell r="J84">
            <v>183.47087415734242</v>
          </cell>
          <cell r="K84">
            <v>7375.7282275578827</v>
          </cell>
          <cell r="L84">
            <v>14611.109352150967</v>
          </cell>
          <cell r="M84">
            <v>166.73547553823815</v>
          </cell>
          <cell r="N84">
            <v>97.355755011876127</v>
          </cell>
          <cell r="O84">
            <v>15449.917964821636</v>
          </cell>
          <cell r="P84">
            <v>178.6085472345751</v>
          </cell>
          <cell r="Q84">
            <v>2.0438006656400938</v>
          </cell>
          <cell r="R84">
            <v>22.44958474009675</v>
          </cell>
          <cell r="S84">
            <v>8.1090505244220079</v>
          </cell>
          <cell r="T84">
            <v>7.0591362266831919</v>
          </cell>
          <cell r="U84">
            <v>4.279438701163838</v>
          </cell>
          <cell r="V84">
            <v>2119.3322959446573</v>
          </cell>
          <cell r="W84">
            <v>332.67661417394339</v>
          </cell>
          <cell r="X84">
            <v>0.62437808108613158</v>
          </cell>
          <cell r="Y84">
            <v>1384.9743306612577</v>
          </cell>
          <cell r="Z84">
            <v>27.140545388323112</v>
          </cell>
          <cell r="AA84">
            <v>9.8789586645983274</v>
          </cell>
        </row>
        <row r="85">
          <cell r="D85">
            <v>363.79005416235378</v>
          </cell>
          <cell r="E85">
            <v>4713.5173282491087</v>
          </cell>
          <cell r="F85">
            <v>6115.1291199658663</v>
          </cell>
          <cell r="G85">
            <v>73.776802927782342</v>
          </cell>
          <cell r="H85">
            <v>285.57181426548124</v>
          </cell>
          <cell r="I85">
            <v>477.09562147016806</v>
          </cell>
          <cell r="J85">
            <v>229.53089108967788</v>
          </cell>
          <cell r="K85">
            <v>524.27904968777307</v>
          </cell>
          <cell r="L85">
            <v>3020.0164111969598</v>
          </cell>
          <cell r="M85">
            <v>212.27311311528811</v>
          </cell>
          <cell r="N85">
            <v>171.39603833718698</v>
          </cell>
          <cell r="O85">
            <v>13548.926377674125</v>
          </cell>
          <cell r="P85">
            <v>7367.1106872387918</v>
          </cell>
          <cell r="Q85">
            <v>3.4391825341427267</v>
          </cell>
          <cell r="R85">
            <v>16.978762307156742</v>
          </cell>
          <cell r="S85">
            <v>47.943671861403999</v>
          </cell>
          <cell r="T85">
            <v>32.484700876803629</v>
          </cell>
          <cell r="U85">
            <v>54.281423040700339</v>
          </cell>
          <cell r="V85">
            <v>7401.6558650372053</v>
          </cell>
          <cell r="W85">
            <v>1.5377644246069708</v>
          </cell>
          <cell r="X85">
            <v>0.5475538452081512</v>
          </cell>
          <cell r="Y85">
            <v>742.8119343011349</v>
          </cell>
          <cell r="Z85">
            <v>554.42218493165683</v>
          </cell>
          <cell r="AA85">
            <v>13.833141112783082</v>
          </cell>
        </row>
        <row r="86">
          <cell r="D86">
            <v>29.999185287041907</v>
          </cell>
          <cell r="E86">
            <v>85.954343852480463</v>
          </cell>
          <cell r="F86">
            <v>4933.513000829199</v>
          </cell>
          <cell r="G86">
            <v>24.20769676587194</v>
          </cell>
          <cell r="H86">
            <v>430.98107959490466</v>
          </cell>
          <cell r="I86">
            <v>24.14149850648662</v>
          </cell>
          <cell r="J86">
            <v>0.63353989465206095</v>
          </cell>
          <cell r="K86">
            <v>142.95340571744146</v>
          </cell>
          <cell r="L86">
            <v>179.52237517780461</v>
          </cell>
          <cell r="M86">
            <v>10473.947754727673</v>
          </cell>
          <cell r="N86">
            <v>36.712160640045795</v>
          </cell>
          <cell r="O86">
            <v>18177.86521230132</v>
          </cell>
          <cell r="P86">
            <v>3751.9685148142776</v>
          </cell>
          <cell r="Q86">
            <v>14.278974913544861</v>
          </cell>
          <cell r="R86">
            <v>20.628035934389697</v>
          </cell>
          <cell r="S86">
            <v>42.927993027872503</v>
          </cell>
          <cell r="T86">
            <v>17.784356348042223</v>
          </cell>
          <cell r="U86">
            <v>5.3684391318324343</v>
          </cell>
          <cell r="V86">
            <v>680.7630342220491</v>
          </cell>
          <cell r="W86">
            <v>0</v>
          </cell>
          <cell r="X86">
            <v>0.73462713110802402</v>
          </cell>
          <cell r="Y86">
            <v>116.4041190945876</v>
          </cell>
          <cell r="Z86">
            <v>77.06617431624791</v>
          </cell>
          <cell r="AA86">
            <v>8.5933242207467693</v>
          </cell>
        </row>
        <row r="87">
          <cell r="D87">
            <v>0</v>
          </cell>
          <cell r="E87">
            <v>168.75293952522293</v>
          </cell>
          <cell r="F87">
            <v>632.45023081391867</v>
          </cell>
          <cell r="G87">
            <v>191.85378805858946</v>
          </cell>
          <cell r="H87">
            <v>165.04472136753321</v>
          </cell>
          <cell r="I87">
            <v>27.167751711873084</v>
          </cell>
          <cell r="J87">
            <v>126.61282462645624</v>
          </cell>
          <cell r="K87">
            <v>25.956135418480343</v>
          </cell>
          <cell r="L87">
            <v>53.050875995132976</v>
          </cell>
          <cell r="M87">
            <v>1106.5746348479272</v>
          </cell>
          <cell r="N87">
            <v>6347.396028970923</v>
          </cell>
          <cell r="O87">
            <v>11481.596268040492</v>
          </cell>
          <cell r="P87">
            <v>1981.8668757794514</v>
          </cell>
          <cell r="Q87">
            <v>0</v>
          </cell>
          <cell r="R87">
            <v>13.023453318251724</v>
          </cell>
          <cell r="S87">
            <v>0</v>
          </cell>
          <cell r="T87">
            <v>6.4432003564745641E-2</v>
          </cell>
          <cell r="U87">
            <v>5.7567415020937325E-2</v>
          </cell>
          <cell r="V87">
            <v>522.02392325692654</v>
          </cell>
          <cell r="W87">
            <v>0</v>
          </cell>
          <cell r="X87">
            <v>0.46401544190626015</v>
          </cell>
          <cell r="Y87">
            <v>93.551936741166386</v>
          </cell>
          <cell r="Z87">
            <v>4.4323776420843564E-2</v>
          </cell>
          <cell r="AA87">
            <v>0</v>
          </cell>
        </row>
        <row r="88">
          <cell r="D88">
            <v>11954.765108599313</v>
          </cell>
          <cell r="E88">
            <v>9384.5844511947944</v>
          </cell>
          <cell r="F88">
            <v>43170.950801771018</v>
          </cell>
          <cell r="G88">
            <v>1280.8728998264551</v>
          </cell>
          <cell r="H88">
            <v>6323.6576553722034</v>
          </cell>
          <cell r="I88">
            <v>3155.3123590601381</v>
          </cell>
          <cell r="J88">
            <v>1420.8578874245218</v>
          </cell>
          <cell r="K88">
            <v>2832.4122936691124</v>
          </cell>
          <cell r="L88">
            <v>3162.250840134031</v>
          </cell>
          <cell r="M88">
            <v>9167.3869171157057</v>
          </cell>
          <cell r="N88">
            <v>3748.3065264100583</v>
          </cell>
          <cell r="O88">
            <v>247488.315886864</v>
          </cell>
          <cell r="P88">
            <v>61551.420207733616</v>
          </cell>
          <cell r="Q88">
            <v>106.17605177906383</v>
          </cell>
          <cell r="R88">
            <v>609.44930385200882</v>
          </cell>
          <cell r="S88">
            <v>1938.9692935773214</v>
          </cell>
          <cell r="T88">
            <v>1518.7052052226029</v>
          </cell>
          <cell r="U88">
            <v>2841.2891877657162</v>
          </cell>
          <cell r="V88">
            <v>99128.038891092438</v>
          </cell>
          <cell r="W88">
            <v>34768.888589554459</v>
          </cell>
          <cell r="X88">
            <v>10.001555640790107</v>
          </cell>
          <cell r="Y88">
            <v>1561.2421361479692</v>
          </cell>
          <cell r="Z88">
            <v>7228.5659608995757</v>
          </cell>
          <cell r="AA88">
            <v>500.7103821460737</v>
          </cell>
        </row>
        <row r="89">
          <cell r="D89">
            <v>404.43239779224291</v>
          </cell>
          <cell r="E89">
            <v>404.5298793641378</v>
          </cell>
          <cell r="F89">
            <v>302.52194546956042</v>
          </cell>
          <cell r="G89">
            <v>64.818855341570469</v>
          </cell>
          <cell r="H89">
            <v>138.44518924778467</v>
          </cell>
          <cell r="I89">
            <v>87.794325453733109</v>
          </cell>
          <cell r="J89">
            <v>43.522214316479854</v>
          </cell>
          <cell r="K89">
            <v>115.4797651350611</v>
          </cell>
          <cell r="L89">
            <v>80.099027800887512</v>
          </cell>
          <cell r="M89">
            <v>126.49911229874876</v>
          </cell>
          <cell r="N89">
            <v>95.792861210937616</v>
          </cell>
          <cell r="O89">
            <v>3095.0810747759556</v>
          </cell>
          <cell r="P89">
            <v>65947.542267709956</v>
          </cell>
          <cell r="Q89">
            <v>60.273265056359271</v>
          </cell>
          <cell r="R89">
            <v>110.4605175558191</v>
          </cell>
          <cell r="S89">
            <v>286.57032323669046</v>
          </cell>
          <cell r="T89">
            <v>312.46428238723814</v>
          </cell>
          <cell r="U89">
            <v>260.56304872032212</v>
          </cell>
          <cell r="V89">
            <v>23836.967118691548</v>
          </cell>
          <cell r="W89">
            <v>10955.306135615308</v>
          </cell>
          <cell r="X89">
            <v>0.12456377167891199</v>
          </cell>
          <cell r="Y89">
            <v>762.69347842421894</v>
          </cell>
          <cell r="Z89">
            <v>3991.2664540493606</v>
          </cell>
          <cell r="AA89">
            <v>417.67571425790328</v>
          </cell>
        </row>
        <row r="90">
          <cell r="D90">
            <v>1.4694686504705021</v>
          </cell>
          <cell r="E90">
            <v>43.820683403861821</v>
          </cell>
          <cell r="F90">
            <v>14.367219976528157</v>
          </cell>
          <cell r="G90">
            <v>4.0607031482799565</v>
          </cell>
          <cell r="H90">
            <v>7.8224598795410438</v>
          </cell>
          <cell r="I90">
            <v>12.748283754645183</v>
          </cell>
          <cell r="J90">
            <v>3.9169206734146025</v>
          </cell>
          <cell r="K90">
            <v>8.9324087777484582</v>
          </cell>
          <cell r="L90">
            <v>9.6983583725383333</v>
          </cell>
          <cell r="M90">
            <v>17.708226564115069</v>
          </cell>
          <cell r="N90">
            <v>5.7074546410099165</v>
          </cell>
          <cell r="O90">
            <v>253.73729526839989</v>
          </cell>
          <cell r="P90">
            <v>88.947471746289636</v>
          </cell>
          <cell r="Q90">
            <v>35.389935844256492</v>
          </cell>
          <cell r="R90">
            <v>3.4813725083656122</v>
          </cell>
          <cell r="S90">
            <v>72.79636109820072</v>
          </cell>
          <cell r="T90">
            <v>30.824642454934867</v>
          </cell>
          <cell r="U90">
            <v>27.291010532131729</v>
          </cell>
          <cell r="V90">
            <v>1908.5360368924855</v>
          </cell>
          <cell r="W90">
            <v>1202.5688437278154</v>
          </cell>
          <cell r="X90">
            <v>1.0250624260913235E-2</v>
          </cell>
          <cell r="Y90">
            <v>34.388938677907852</v>
          </cell>
          <cell r="Z90">
            <v>25.793965407760282</v>
          </cell>
          <cell r="AA90">
            <v>3.0866431414576718</v>
          </cell>
        </row>
        <row r="91">
          <cell r="D91">
            <v>0</v>
          </cell>
          <cell r="E91">
            <v>136.60657919297296</v>
          </cell>
          <cell r="F91">
            <v>35.729800831678226</v>
          </cell>
          <cell r="G91">
            <v>3.047516832643729</v>
          </cell>
          <cell r="H91">
            <v>13.273752895889437</v>
          </cell>
          <cell r="I91">
            <v>6.2827103768101207</v>
          </cell>
          <cell r="J91">
            <v>1.4412515036699385</v>
          </cell>
          <cell r="K91">
            <v>17.225866583367747</v>
          </cell>
          <cell r="L91">
            <v>16.207067341110321</v>
          </cell>
          <cell r="M91">
            <v>5.9472929222486783</v>
          </cell>
          <cell r="N91">
            <v>2.0040572316830234</v>
          </cell>
          <cell r="O91">
            <v>299.73054605217266</v>
          </cell>
          <cell r="P91">
            <v>107.05782127652327</v>
          </cell>
          <cell r="Q91">
            <v>3.9767536320713606</v>
          </cell>
          <cell r="R91">
            <v>550.76553980013216</v>
          </cell>
          <cell r="S91">
            <v>38.996910912146859</v>
          </cell>
          <cell r="T91">
            <v>30.68820065715115</v>
          </cell>
          <cell r="U91">
            <v>40.882119659570016</v>
          </cell>
          <cell r="V91">
            <v>2365.336214235138</v>
          </cell>
          <cell r="W91">
            <v>2465.5731362943602</v>
          </cell>
          <cell r="X91">
            <v>1.210891756106567E-2</v>
          </cell>
          <cell r="Y91">
            <v>23.747643240323335</v>
          </cell>
          <cell r="Z91">
            <v>19.393230260961548</v>
          </cell>
          <cell r="AA91">
            <v>3.4360274602000014</v>
          </cell>
        </row>
        <row r="92">
          <cell r="D92">
            <v>56.152910150338997</v>
          </cell>
          <cell r="E92">
            <v>537.29479908883047</v>
          </cell>
          <cell r="F92">
            <v>224.18286655563875</v>
          </cell>
          <cell r="G92">
            <v>56.176273805977601</v>
          </cell>
          <cell r="H92">
            <v>139.42872044041522</v>
          </cell>
          <cell r="I92">
            <v>95.826850472109811</v>
          </cell>
          <cell r="J92">
            <v>14.922817568311913</v>
          </cell>
          <cell r="K92">
            <v>55.025211716742362</v>
          </cell>
          <cell r="L92">
            <v>73.976881087265966</v>
          </cell>
          <cell r="M92">
            <v>232.78427914373847</v>
          </cell>
          <cell r="N92">
            <v>48.681407449241028</v>
          </cell>
          <cell r="O92">
            <v>1641.3767745926118</v>
          </cell>
          <cell r="P92">
            <v>711.51316731350892</v>
          </cell>
          <cell r="Q92">
            <v>71.458423291694274</v>
          </cell>
          <cell r="R92">
            <v>84.34596788803583</v>
          </cell>
          <cell r="S92">
            <v>8918.7656539464442</v>
          </cell>
          <cell r="T92">
            <v>639.99145883526432</v>
          </cell>
          <cell r="U92">
            <v>455.28576610338229</v>
          </cell>
          <cell r="V92">
            <v>19089.013186478664</v>
          </cell>
          <cell r="W92">
            <v>1226.3773281285532</v>
          </cell>
          <cell r="X92">
            <v>6.6300825989927731E-2</v>
          </cell>
          <cell r="Y92">
            <v>280.50194226381109</v>
          </cell>
          <cell r="Z92">
            <v>336.41007219901786</v>
          </cell>
          <cell r="AA92">
            <v>27.372568004065862</v>
          </cell>
        </row>
        <row r="93">
          <cell r="D93">
            <v>0</v>
          </cell>
          <cell r="E93">
            <v>29.685696661512203</v>
          </cell>
          <cell r="F93">
            <v>12.264451803358638</v>
          </cell>
          <cell r="G93">
            <v>3.0769333145509856</v>
          </cell>
          <cell r="H93">
            <v>7.921464986565101</v>
          </cell>
          <cell r="I93">
            <v>5.2834455531485611</v>
          </cell>
          <cell r="J93">
            <v>0.77064544379999667</v>
          </cell>
          <cell r="K93">
            <v>2.9105186182367184</v>
          </cell>
          <cell r="L93">
            <v>3.8084807990566554</v>
          </cell>
          <cell r="M93">
            <v>14.12771274007666</v>
          </cell>
          <cell r="N93">
            <v>2.7351625431542268</v>
          </cell>
          <cell r="O93">
            <v>88.497225500590005</v>
          </cell>
          <cell r="P93">
            <v>38.497827191060487</v>
          </cell>
          <cell r="Q93">
            <v>4.9856650114120811</v>
          </cell>
          <cell r="R93">
            <v>2.1995000450451938</v>
          </cell>
          <cell r="S93">
            <v>109.79043728759048</v>
          </cell>
          <cell r="T93">
            <v>630.29614379020222</v>
          </cell>
          <cell r="U93">
            <v>28.992048885236251</v>
          </cell>
          <cell r="V93">
            <v>571.20705745966904</v>
          </cell>
          <cell r="W93">
            <v>6.0045208782172343</v>
          </cell>
          <cell r="X93">
            <v>3.5690271105506964E-3</v>
          </cell>
          <cell r="Y93">
            <v>69.589017975670487</v>
          </cell>
          <cell r="Z93">
            <v>84.536766589647598</v>
          </cell>
          <cell r="AA93">
            <v>5.9184985105600285</v>
          </cell>
        </row>
        <row r="94">
          <cell r="D94">
            <v>9.5549447684807944</v>
          </cell>
          <cell r="E94">
            <v>219.23327874594975</v>
          </cell>
          <cell r="F94">
            <v>69.22193055312124</v>
          </cell>
          <cell r="G94">
            <v>19.134735523646615</v>
          </cell>
          <cell r="H94">
            <v>64.57264873504522</v>
          </cell>
          <cell r="I94">
            <v>29.791179338472226</v>
          </cell>
          <cell r="J94">
            <v>15.479093585450039</v>
          </cell>
          <cell r="K94">
            <v>32.821162992356527</v>
          </cell>
          <cell r="L94">
            <v>38.392671863562242</v>
          </cell>
          <cell r="M94">
            <v>41.015948225261468</v>
          </cell>
          <cell r="N94">
            <v>16.558687934956922</v>
          </cell>
          <cell r="O94">
            <v>680.38453698926401</v>
          </cell>
          <cell r="P94">
            <v>258.05265563199566</v>
          </cell>
          <cell r="Q94">
            <v>16.579822076807307</v>
          </cell>
          <cell r="R94">
            <v>20.993164969569126</v>
          </cell>
          <cell r="S94">
            <v>318.14880566759382</v>
          </cell>
          <cell r="T94">
            <v>139.71307304930735</v>
          </cell>
          <cell r="U94">
            <v>3178.9769800400654</v>
          </cell>
          <cell r="V94">
            <v>6166.2241619640363</v>
          </cell>
          <cell r="W94">
            <v>359.60516880064381</v>
          </cell>
          <cell r="X94">
            <v>2.7484376094645529E-2</v>
          </cell>
          <cell r="Y94">
            <v>92.877715571645339</v>
          </cell>
          <cell r="Z94">
            <v>75.192251227628219</v>
          </cell>
          <cell r="AA94">
            <v>10.093133639281762</v>
          </cell>
        </row>
        <row r="95">
          <cell r="D95">
            <v>9228.1525109892391</v>
          </cell>
          <cell r="E95">
            <v>37782.066650244793</v>
          </cell>
          <cell r="F95">
            <v>23179.103217392003</v>
          </cell>
          <cell r="G95">
            <v>2519.6417237355477</v>
          </cell>
          <cell r="H95">
            <v>7263.2841712295403</v>
          </cell>
          <cell r="I95">
            <v>6291.1088271671188</v>
          </cell>
          <cell r="J95">
            <v>1651.6504393606067</v>
          </cell>
          <cell r="K95">
            <v>4627.5060970093018</v>
          </cell>
          <cell r="L95">
            <v>6874.06915833323</v>
          </cell>
          <cell r="M95">
            <v>7246.8522630908492</v>
          </cell>
          <cell r="N95">
            <v>3259.7184405632825</v>
          </cell>
          <cell r="O95">
            <v>145694.66878520034</v>
          </cell>
          <cell r="P95">
            <v>77959.670447994809</v>
          </cell>
          <cell r="Q95">
            <v>5723.1625144744949</v>
          </cell>
          <cell r="R95">
            <v>5372.3007933938825</v>
          </cell>
          <cell r="S95">
            <v>25206.793298367385</v>
          </cell>
          <cell r="T95">
            <v>8816.356757291991</v>
          </cell>
          <cell r="U95">
            <v>8259.4761389819432</v>
          </cell>
          <cell r="V95">
            <v>924961.32022369071</v>
          </cell>
          <cell r="W95">
            <v>74105.050553090798</v>
          </cell>
          <cell r="X95">
            <v>14.091616010578939</v>
          </cell>
          <cell r="Y95">
            <v>4980.2086816231094</v>
          </cell>
          <cell r="Z95">
            <v>9704.9806879021398</v>
          </cell>
          <cell r="AA95">
            <v>2526.9027826422598</v>
          </cell>
        </row>
        <row r="96">
          <cell r="D96">
            <v>25.148118948698411</v>
          </cell>
          <cell r="E96">
            <v>137.14490339348737</v>
          </cell>
          <cell r="F96">
            <v>40.915297547710367</v>
          </cell>
          <cell r="G96">
            <v>49.225431542181433</v>
          </cell>
          <cell r="H96">
            <v>11.920355050918872</v>
          </cell>
          <cell r="I96">
            <v>16.230039830149639</v>
          </cell>
          <cell r="J96">
            <v>36.774113352106774</v>
          </cell>
          <cell r="K96">
            <v>25.335688744417446</v>
          </cell>
          <cell r="L96">
            <v>31.522111202842371</v>
          </cell>
          <cell r="M96">
            <v>26.173150666764304</v>
          </cell>
          <cell r="N96">
            <v>26.571677685380056</v>
          </cell>
          <cell r="O96">
            <v>1161.2124397537709</v>
          </cell>
          <cell r="P96">
            <v>200.16558696438926</v>
          </cell>
          <cell r="Q96">
            <v>11.98876031512266</v>
          </cell>
          <cell r="R96">
            <v>44.829125290758789</v>
          </cell>
          <cell r="S96">
            <v>163.02079791469265</v>
          </cell>
          <cell r="T96">
            <v>83.037303665009006</v>
          </cell>
          <cell r="U96">
            <v>20.402561862071828</v>
          </cell>
          <cell r="V96">
            <v>3502.5534320585634</v>
          </cell>
          <cell r="W96">
            <v>0</v>
          </cell>
          <cell r="X96">
            <v>4.69056929518138E-2</v>
          </cell>
          <cell r="Y96">
            <v>48.681565079781727</v>
          </cell>
          <cell r="Z96">
            <v>4.472703194608731</v>
          </cell>
          <cell r="AA96">
            <v>18.8635326967167</v>
          </cell>
        </row>
        <row r="97">
          <cell r="D97">
            <v>0</v>
          </cell>
          <cell r="E97">
            <v>1.6324176299370028</v>
          </cell>
          <cell r="F97">
            <v>0.1562347881291081</v>
          </cell>
          <cell r="G97">
            <v>7.2552174528502891E-2</v>
          </cell>
          <cell r="H97">
            <v>1.6897517775679043</v>
          </cell>
          <cell r="I97">
            <v>5.0439250921566732</v>
          </cell>
          <cell r="J97">
            <v>5.8076823501727466</v>
          </cell>
          <cell r="K97">
            <v>3.4261478166243053</v>
          </cell>
          <cell r="L97">
            <v>0</v>
          </cell>
          <cell r="M97">
            <v>375.07416822802401</v>
          </cell>
          <cell r="N97">
            <v>0.69717305539421826</v>
          </cell>
          <cell r="O97">
            <v>361.41474092076425</v>
          </cell>
          <cell r="P97">
            <v>0.98131410695125654</v>
          </cell>
          <cell r="Q97">
            <v>0</v>
          </cell>
          <cell r="R97">
            <v>0.4059428072798863</v>
          </cell>
          <cell r="S97">
            <v>0</v>
          </cell>
          <cell r="T97">
            <v>2.0083542948692848E-3</v>
          </cell>
          <cell r="U97">
            <v>1.7943841383986064E-3</v>
          </cell>
          <cell r="V97">
            <v>42.097947390465954</v>
          </cell>
          <cell r="W97">
            <v>87.75775559980346</v>
          </cell>
          <cell r="X97">
            <v>1.9430950297990541</v>
          </cell>
          <cell r="Y97">
            <v>0</v>
          </cell>
          <cell r="Z97">
            <v>84.919431922011327</v>
          </cell>
          <cell r="AA97">
            <v>59.380271867568034</v>
          </cell>
        </row>
        <row r="98">
          <cell r="D98">
            <v>5985.7734751671878</v>
          </cell>
          <cell r="E98">
            <v>1773.6097529282827</v>
          </cell>
          <cell r="F98">
            <v>473.51691474197196</v>
          </cell>
          <cell r="G98">
            <v>82.881968594200387</v>
          </cell>
          <cell r="H98">
            <v>546.85367908833587</v>
          </cell>
          <cell r="I98">
            <v>163.09825945605803</v>
          </cell>
          <cell r="J98">
            <v>146.24353517954032</v>
          </cell>
          <cell r="K98">
            <v>9865.7091066296471</v>
          </cell>
          <cell r="L98">
            <v>209.36967584065502</v>
          </cell>
          <cell r="M98">
            <v>843.99089471870548</v>
          </cell>
          <cell r="N98">
            <v>6.5009592568807859</v>
          </cell>
          <cell r="O98">
            <v>3910.7209886572136</v>
          </cell>
          <cell r="P98">
            <v>7876.9769308123059</v>
          </cell>
          <cell r="Q98">
            <v>245.06397015578969</v>
          </cell>
          <cell r="R98">
            <v>2159.8516296688895</v>
          </cell>
          <cell r="S98">
            <v>10136.653617974578</v>
          </cell>
          <cell r="T98">
            <v>2086.495848590142</v>
          </cell>
          <cell r="U98">
            <v>3809.5419466862068</v>
          </cell>
          <cell r="V98">
            <v>9334.5595514868146</v>
          </cell>
          <cell r="W98">
            <v>560.58952564996696</v>
          </cell>
          <cell r="X98">
            <v>0.13486770798097658</v>
          </cell>
          <cell r="Y98">
            <v>38611.078597084044</v>
          </cell>
          <cell r="Z98">
            <v>202.19275738232392</v>
          </cell>
          <cell r="AA98">
            <v>9736.048540685144</v>
          </cell>
        </row>
        <row r="99">
          <cell r="D99">
            <v>1131.3331128155721</v>
          </cell>
          <cell r="E99">
            <v>1973.7826411199692</v>
          </cell>
          <cell r="F99">
            <v>503.82088701009252</v>
          </cell>
          <cell r="G99">
            <v>223.64855490152286</v>
          </cell>
          <cell r="H99">
            <v>418.05721440972542</v>
          </cell>
          <cell r="I99">
            <v>685.0757846842564</v>
          </cell>
          <cell r="J99">
            <v>362.29404809870113</v>
          </cell>
          <cell r="K99">
            <v>703.96549169747448</v>
          </cell>
          <cell r="L99">
            <v>457.28630445686417</v>
          </cell>
          <cell r="M99">
            <v>728.03423800495023</v>
          </cell>
          <cell r="N99">
            <v>261.67086665036913</v>
          </cell>
          <cell r="O99">
            <v>4192.4557243077679</v>
          </cell>
          <cell r="P99">
            <v>1146.7380939327115</v>
          </cell>
          <cell r="Q99">
            <v>717.05679369563939</v>
          </cell>
          <cell r="R99">
            <v>211.60325084818351</v>
          </cell>
          <cell r="S99">
            <v>108.62979196567721</v>
          </cell>
          <cell r="T99">
            <v>17.535931293767575</v>
          </cell>
          <cell r="U99">
            <v>19.887472677920055</v>
          </cell>
          <cell r="V99">
            <v>9435.3471356628324</v>
          </cell>
          <cell r="W99">
            <v>2502.0303912651834</v>
          </cell>
          <cell r="X99">
            <v>1.0555910719412962</v>
          </cell>
          <cell r="Y99">
            <v>184.92636558624872</v>
          </cell>
          <cell r="Z99">
            <v>14398.511211825858</v>
          </cell>
          <cell r="AA99">
            <v>114.12315605721169</v>
          </cell>
        </row>
        <row r="100">
          <cell r="D100">
            <v>267.53432534283189</v>
          </cell>
          <cell r="E100">
            <v>2210.1145036037124</v>
          </cell>
          <cell r="F100">
            <v>390.87781547298579</v>
          </cell>
          <cell r="G100">
            <v>377.18152384263931</v>
          </cell>
          <cell r="H100">
            <v>669.85475658162136</v>
          </cell>
          <cell r="I100">
            <v>750.40635918115299</v>
          </cell>
          <cell r="J100">
            <v>887.91052459990954</v>
          </cell>
          <cell r="K100">
            <v>1403.7793363577409</v>
          </cell>
          <cell r="L100">
            <v>132.17898904508215</v>
          </cell>
          <cell r="M100">
            <v>657.62559073790692</v>
          </cell>
          <cell r="N100">
            <v>152.56543896156859</v>
          </cell>
          <cell r="O100">
            <v>3102.5785203226374</v>
          </cell>
          <cell r="P100">
            <v>114.01406926028655</v>
          </cell>
          <cell r="Q100">
            <v>92.420673462532676</v>
          </cell>
          <cell r="R100">
            <v>99.728654754257718</v>
          </cell>
          <cell r="S100">
            <v>88.951432965810753</v>
          </cell>
          <cell r="T100">
            <v>5.8124996767673034</v>
          </cell>
          <cell r="U100">
            <v>3.2218131871967262</v>
          </cell>
          <cell r="V100">
            <v>8509.7747210179987</v>
          </cell>
          <cell r="W100">
            <v>2932.351804184691</v>
          </cell>
          <cell r="X100">
            <v>0.10352553726451001</v>
          </cell>
          <cell r="Y100">
            <v>6684.8823059177894</v>
          </cell>
          <cell r="Z100">
            <v>963.57019400053161</v>
          </cell>
          <cell r="AA100">
            <v>9098.9767372718488</v>
          </cell>
        </row>
        <row r="102">
          <cell r="D102">
            <v>9065.0519766101224</v>
          </cell>
          <cell r="E102">
            <v>19116.909238254648</v>
          </cell>
          <cell r="F102">
            <v>10160.760795400332</v>
          </cell>
          <cell r="G102">
            <v>1531.0616250299688</v>
          </cell>
          <cell r="H102">
            <v>3489.535272584822</v>
          </cell>
          <cell r="I102">
            <v>3040.8810628179176</v>
          </cell>
          <cell r="J102">
            <v>824.39094181121709</v>
          </cell>
          <cell r="K102">
            <v>1659.8046198087129</v>
          </cell>
          <cell r="L102">
            <v>5116.1199585386057</v>
          </cell>
          <cell r="M102">
            <v>2095.1629722503067</v>
          </cell>
          <cell r="N102">
            <v>824.6760807743201</v>
          </cell>
          <cell r="O102">
            <v>91768.845713885996</v>
          </cell>
          <cell r="P102">
            <v>57688.042043066693</v>
          </cell>
          <cell r="Q102">
            <v>5519.0248705530439</v>
          </cell>
          <cell r="R102">
            <v>7654.285790105936</v>
          </cell>
          <cell r="S102">
            <v>14225.215381398169</v>
          </cell>
          <cell r="T102">
            <v>2519.7546761115113</v>
          </cell>
          <cell r="U102">
            <v>5801.9280206599406</v>
          </cell>
          <cell r="V102">
            <v>534507.05934773467</v>
          </cell>
          <cell r="W102">
            <v>276826.69309602591</v>
          </cell>
          <cell r="X102">
            <v>7.612315941212306</v>
          </cell>
          <cell r="Y102">
            <v>722.76774227488579</v>
          </cell>
          <cell r="Z102">
            <v>6043.6857839440972</v>
          </cell>
          <cell r="AA102">
            <v>2021.356344359453</v>
          </cell>
        </row>
        <row r="103">
          <cell r="D103">
            <v>13379.669112398329</v>
          </cell>
          <cell r="E103">
            <v>1360.0074020873726</v>
          </cell>
          <cell r="F103">
            <v>885.92706847884733</v>
          </cell>
          <cell r="G103">
            <v>759.76867640445835</v>
          </cell>
          <cell r="H103">
            <v>820.38960675901546</v>
          </cell>
          <cell r="I103">
            <v>780.46421431896476</v>
          </cell>
          <cell r="J103">
            <v>741.10897047530671</v>
          </cell>
          <cell r="K103">
            <v>815.90333657401789</v>
          </cell>
          <cell r="L103">
            <v>778.06714495059123</v>
          </cell>
          <cell r="M103">
            <v>677.08285570566215</v>
          </cell>
          <cell r="N103">
            <v>645.03751666782512</v>
          </cell>
          <cell r="O103">
            <v>865.22429597166661</v>
          </cell>
          <cell r="P103">
            <v>12403.545818859498</v>
          </cell>
          <cell r="Q103">
            <v>0</v>
          </cell>
          <cell r="R103">
            <v>0.98141477590269788</v>
          </cell>
          <cell r="S103">
            <v>0</v>
          </cell>
          <cell r="T103">
            <v>4.8554341766508767E-3</v>
          </cell>
          <cell r="U103">
            <v>4.338136002137955E-3</v>
          </cell>
          <cell r="V103">
            <v>128130.71443491583</v>
          </cell>
          <cell r="W103">
            <v>6264.3307498439199</v>
          </cell>
          <cell r="X103">
            <v>3.4967039832331945E-2</v>
          </cell>
          <cell r="Y103">
            <v>24.598112533490067</v>
          </cell>
          <cell r="Z103">
            <v>3.3401286156767938E-3</v>
          </cell>
          <cell r="AA103">
            <v>207.70779642128588</v>
          </cell>
        </row>
        <row r="104">
          <cell r="D104">
            <v>6929.7437341995574</v>
          </cell>
          <cell r="E104">
            <v>12032.878333028648</v>
          </cell>
          <cell r="F104">
            <v>6545.0175324209285</v>
          </cell>
          <cell r="G104">
            <v>1153.6134461167062</v>
          </cell>
          <cell r="H104">
            <v>2518.8813360323456</v>
          </cell>
          <cell r="I104">
            <v>2143.9145031591934</v>
          </cell>
          <cell r="J104">
            <v>833.48649882477935</v>
          </cell>
          <cell r="K104">
            <v>1399.4499610060197</v>
          </cell>
          <cell r="L104">
            <v>3357.2338873749904</v>
          </cell>
          <cell r="M104">
            <v>1550.1655465591173</v>
          </cell>
          <cell r="N104">
            <v>725.05310833828275</v>
          </cell>
          <cell r="O104">
            <v>59691.316790536264</v>
          </cell>
          <cell r="P104">
            <v>47567.629966482957</v>
          </cell>
          <cell r="Q104">
            <v>3563.2730764543967</v>
          </cell>
          <cell r="R104">
            <v>5053.3441590375969</v>
          </cell>
          <cell r="S104">
            <v>8191.49090905926</v>
          </cell>
          <cell r="T104">
            <v>1258.9273809684216</v>
          </cell>
          <cell r="U104">
            <v>3734.074042632818</v>
          </cell>
          <cell r="V104">
            <v>357240.91009248159</v>
          </cell>
          <cell r="W104">
            <v>127362.67847954156</v>
          </cell>
          <cell r="X104">
            <v>4.7562284851606043</v>
          </cell>
          <cell r="Y104">
            <v>592.29326146166329</v>
          </cell>
          <cell r="Z104">
            <v>4687.6368709593771</v>
          </cell>
          <cell r="AA104">
            <v>1566.2561017952689</v>
          </cell>
        </row>
        <row r="105">
          <cell r="D105">
            <v>-11001.727902272782</v>
          </cell>
          <cell r="E105">
            <v>-1509.1386751427149</v>
          </cell>
          <cell r="F105">
            <v>-222.15870051476205</v>
          </cell>
          <cell r="G105">
            <v>-27.44104476729871</v>
          </cell>
          <cell r="H105">
            <v>-50.766047461922277</v>
          </cell>
          <cell r="I105">
            <v>-36.707911293044774</v>
          </cell>
          <cell r="J105">
            <v>-23.279769570402561</v>
          </cell>
          <cell r="K105">
            <v>-44.527019901159697</v>
          </cell>
          <cell r="L105">
            <v>-68.774603282979513</v>
          </cell>
          <cell r="M105">
            <v>-39.457096007692073</v>
          </cell>
          <cell r="N105">
            <v>-17.711046153990623</v>
          </cell>
          <cell r="O105">
            <v>-2626.7724164368692</v>
          </cell>
          <cell r="P105">
            <v>-881.92146122706788</v>
          </cell>
          <cell r="Q105">
            <v>-1564.1183412318444</v>
          </cell>
          <cell r="R105">
            <v>-2670.2852564937834</v>
          </cell>
          <cell r="S105">
            <v>-199.16865472726698</v>
          </cell>
          <cell r="T105">
            <v>-25.477758249630796</v>
          </cell>
          <cell r="U105">
            <v>-128.79204037744725</v>
          </cell>
          <cell r="V105">
            <v>-17069.821957809188</v>
          </cell>
          <cell r="W105">
            <v>-5532.0960302723397</v>
          </cell>
          <cell r="X105">
            <v>-0.10609485438910271</v>
          </cell>
          <cell r="Y105">
            <v>-64.032306323794927</v>
          </cell>
          <cell r="Z105">
            <v>-59.180169856129801</v>
          </cell>
          <cell r="AA105">
            <v>-203.69314134984845</v>
          </cell>
        </row>
        <row r="106">
          <cell r="D106">
            <v>2210.5365288628309</v>
          </cell>
          <cell r="E106">
            <v>4055.002382125655</v>
          </cell>
          <cell r="F106">
            <v>1949.2459119448674</v>
          </cell>
          <cell r="G106">
            <v>311.39842599615855</v>
          </cell>
          <cell r="H106">
            <v>875.64343299317295</v>
          </cell>
          <cell r="I106">
            <v>723.49708994152172</v>
          </cell>
          <cell r="J106">
            <v>229.26170829304709</v>
          </cell>
          <cell r="K106">
            <v>801.5694654502837</v>
          </cell>
          <cell r="L106">
            <v>948.10703086482044</v>
          </cell>
          <cell r="M106">
            <v>593.72650819241301</v>
          </cell>
          <cell r="N106">
            <v>254.45726771686114</v>
          </cell>
          <cell r="O106">
            <v>13527.856525876878</v>
          </cell>
          <cell r="P106">
            <v>5661.1071329481392</v>
          </cell>
          <cell r="Q106">
            <v>789.15384211998685</v>
          </cell>
          <cell r="R106">
            <v>1209.6949813982656</v>
          </cell>
          <cell r="S106">
            <v>1809.9586198491127</v>
          </cell>
          <cell r="T106">
            <v>279.40884381788766</v>
          </cell>
          <cell r="U106">
            <v>491.5466413998459</v>
          </cell>
          <cell r="V106">
            <v>81714.133990861563</v>
          </cell>
          <cell r="W106">
            <v>12550.819532859692</v>
          </cell>
          <cell r="X106">
            <v>0.85382163820933943</v>
          </cell>
          <cell r="Y106">
            <v>547.68088387962121</v>
          </cell>
          <cell r="Z106">
            <v>2864.9826933393792</v>
          </cell>
          <cell r="AA106">
            <v>483.0364126967977</v>
          </cell>
        </row>
        <row r="109">
          <cell r="D109">
            <v>10255.171472513281</v>
          </cell>
          <cell r="E109">
            <v>6911.9023741787978</v>
          </cell>
          <cell r="F109">
            <v>7156.8548218990036</v>
          </cell>
          <cell r="G109">
            <v>479.2550408176516</v>
          </cell>
          <cell r="H109">
            <v>1501.2869950201205</v>
          </cell>
          <cell r="I109">
            <v>983.80343172672076</v>
          </cell>
          <cell r="J109">
            <v>334.25386767042318</v>
          </cell>
          <cell r="K109">
            <v>1388.4268735379853</v>
          </cell>
          <cell r="L109">
            <v>1260.932947</v>
          </cell>
          <cell r="M109">
            <v>1273.679771476922</v>
          </cell>
          <cell r="N109">
            <v>578.14878099351756</v>
          </cell>
          <cell r="O109">
            <v>19365.50193730399</v>
          </cell>
          <cell r="P109">
            <v>6496.8608258648301</v>
          </cell>
          <cell r="Q109">
            <v>1401.957907491776</v>
          </cell>
          <cell r="R109">
            <v>2486.842317960979</v>
          </cell>
          <cell r="S109">
            <v>7289.7873280000003</v>
          </cell>
          <cell r="T109">
            <v>1780.7665622500313</v>
          </cell>
          <cell r="U109">
            <v>3085.6923492730443</v>
          </cell>
          <cell r="V109">
            <v>212111.26038388535</v>
          </cell>
          <cell r="W109">
            <v>65016.739256342073</v>
          </cell>
          <cell r="X109">
            <v>1.7081057820563204</v>
          </cell>
          <cell r="Y109">
            <v>563.21894627979793</v>
          </cell>
          <cell r="Z109">
            <v>4328.1413649826954</v>
          </cell>
          <cell r="AA109">
            <v>1446.078397471932</v>
          </cell>
        </row>
        <row r="112">
          <cell r="D112">
            <v>705.47694511157022</v>
          </cell>
          <cell r="E112">
            <v>563.5710221036768</v>
          </cell>
          <cell r="F112">
            <v>217.11918414581586</v>
          </cell>
          <cell r="G112">
            <v>41.885251756674094</v>
          </cell>
          <cell r="H112">
            <v>86.368053731804224</v>
          </cell>
          <cell r="I112">
            <v>74.717577951299006</v>
          </cell>
          <cell r="J112">
            <v>21.484098593617993</v>
          </cell>
          <cell r="K112">
            <v>29.912240298032255</v>
          </cell>
          <cell r="L112">
            <v>139.89711887999999</v>
          </cell>
          <cell r="M112">
            <v>45.017822754773626</v>
          </cell>
          <cell r="N112">
            <v>22.711649749447588</v>
          </cell>
          <cell r="O112">
            <v>1903.2676286446597</v>
          </cell>
          <cell r="P112">
            <v>1903.0887747878214</v>
          </cell>
          <cell r="Q112">
            <v>103.18651365624294</v>
          </cell>
          <cell r="R112">
            <v>175.33163133698861</v>
          </cell>
          <cell r="S112">
            <v>357.40537879999999</v>
          </cell>
          <cell r="T112">
            <v>51.858356454291567</v>
          </cell>
          <cell r="U112">
            <v>78.702765196240506</v>
          </cell>
          <cell r="V112">
            <v>13132.146569337498</v>
          </cell>
          <cell r="W112">
            <v>5725.4444418246067</v>
          </cell>
          <cell r="X112">
            <v>0.17916285089509218</v>
          </cell>
          <cell r="Y112">
            <v>17.02119928709353</v>
          </cell>
          <cell r="Z112">
            <v>84.990542398190613</v>
          </cell>
          <cell r="AA112">
            <v>37.945887063060319</v>
          </cell>
        </row>
      </sheetData>
      <sheetData sheetId="6">
        <row r="6">
          <cell r="CK6">
            <v>33872.054109999997</v>
          </cell>
        </row>
        <row r="7">
          <cell r="CK7">
            <v>209111.1214</v>
          </cell>
        </row>
        <row r="8">
          <cell r="CK8">
            <v>77040.929629999999</v>
          </cell>
        </row>
        <row r="9">
          <cell r="CK9">
            <v>2557.846008</v>
          </cell>
        </row>
        <row r="10">
          <cell r="CK10">
            <v>2488.5206880000001</v>
          </cell>
        </row>
        <row r="11">
          <cell r="CK11">
            <v>5449.0613169999997</v>
          </cell>
        </row>
        <row r="12">
          <cell r="CK12">
            <v>135.34787850000001</v>
          </cell>
        </row>
        <row r="13">
          <cell r="CK13">
            <v>27.9667821</v>
          </cell>
        </row>
        <row r="14">
          <cell r="CK14">
            <v>7035.7138809999997</v>
          </cell>
        </row>
        <row r="15">
          <cell r="CK15">
            <v>0</v>
          </cell>
        </row>
        <row r="16">
          <cell r="CK16">
            <v>227.94016669999999</v>
          </cell>
        </row>
        <row r="17">
          <cell r="CK17">
            <v>258479.2409</v>
          </cell>
        </row>
        <row r="18">
          <cell r="CK18">
            <v>122398.0301</v>
          </cell>
        </row>
        <row r="19">
          <cell r="CK19">
            <v>6429.3848369999996</v>
          </cell>
        </row>
        <row r="20">
          <cell r="CK20">
            <v>11399.70233</v>
          </cell>
        </row>
        <row r="21">
          <cell r="CK21">
            <v>913.88154680000002</v>
          </cell>
        </row>
        <row r="22">
          <cell r="CK22">
            <v>538.35273989999996</v>
          </cell>
        </row>
        <row r="23">
          <cell r="CK23">
            <v>13642.636769999999</v>
          </cell>
        </row>
        <row r="24">
          <cell r="CK24">
            <v>715317.4558</v>
          </cell>
        </row>
        <row r="25">
          <cell r="CK25">
            <v>15365.206270000001</v>
          </cell>
        </row>
        <row r="26">
          <cell r="CK26">
            <v>29.290432339999999</v>
          </cell>
        </row>
        <row r="27">
          <cell r="CK27">
            <v>26802.410759999999</v>
          </cell>
        </row>
        <row r="28">
          <cell r="CK28">
            <v>18131.037100000001</v>
          </cell>
        </row>
        <row r="29">
          <cell r="CK29">
            <v>5970.4339710000004</v>
          </cell>
        </row>
      </sheetData>
      <sheetData sheetId="7">
        <row r="6">
          <cell r="AO6">
            <v>20922.035130563836</v>
          </cell>
          <cell r="AV6">
            <v>3425.8956998203166</v>
          </cell>
          <cell r="AW6">
            <v>0</v>
          </cell>
          <cell r="AX6">
            <v>210.11549071843874</v>
          </cell>
          <cell r="AY6">
            <v>-5609.9641730777212</v>
          </cell>
          <cell r="CK6">
            <v>57311.338945229865</v>
          </cell>
          <cell r="CL6">
            <v>0</v>
          </cell>
          <cell r="CM6">
            <v>3186.7484990892772</v>
          </cell>
          <cell r="CN6">
            <v>25276.363928236377</v>
          </cell>
          <cell r="CO6">
            <v>1.695973138</v>
          </cell>
        </row>
        <row r="7">
          <cell r="AO7">
            <v>69927.177256533891</v>
          </cell>
          <cell r="AV7">
            <v>26783.752974498922</v>
          </cell>
          <cell r="AW7">
            <v>0</v>
          </cell>
          <cell r="AX7">
            <v>31488.429968274741</v>
          </cell>
          <cell r="AY7">
            <v>-1394.9316095200959</v>
          </cell>
          <cell r="CK7">
            <v>346951.67258616496</v>
          </cell>
          <cell r="CL7">
            <v>0</v>
          </cell>
          <cell r="CM7">
            <v>0</v>
          </cell>
          <cell r="CN7">
            <v>74066.51073522662</v>
          </cell>
          <cell r="CO7">
            <v>1.6565818080000001</v>
          </cell>
        </row>
        <row r="8">
          <cell r="AO8">
            <v>146588.19595739985</v>
          </cell>
          <cell r="AV8">
            <v>26278.826236048833</v>
          </cell>
          <cell r="AW8">
            <v>0</v>
          </cell>
          <cell r="AX8">
            <v>1005.9741485586567</v>
          </cell>
          <cell r="AY8">
            <v>0</v>
          </cell>
          <cell r="CK8">
            <v>137373.15325909079</v>
          </cell>
          <cell r="CL8">
            <v>222.13738459453154</v>
          </cell>
          <cell r="CM8">
            <v>66686.228782363483</v>
          </cell>
          <cell r="CN8">
            <v>131081.75586186413</v>
          </cell>
          <cell r="CO8">
            <v>1.766715421</v>
          </cell>
        </row>
        <row r="9">
          <cell r="AO9">
            <v>5204.3730788168323</v>
          </cell>
          <cell r="AV9">
            <v>774.82514893191205</v>
          </cell>
          <cell r="AW9">
            <v>0</v>
          </cell>
          <cell r="AX9">
            <v>12.234804872088695</v>
          </cell>
          <cell r="AY9">
            <v>0</v>
          </cell>
          <cell r="CK9">
            <v>4471.113297507779</v>
          </cell>
          <cell r="CL9">
            <v>0</v>
          </cell>
          <cell r="CM9">
            <v>0</v>
          </cell>
          <cell r="CN9">
            <v>6009.5790570800427</v>
          </cell>
          <cell r="CO9">
            <v>1</v>
          </cell>
        </row>
        <row r="10">
          <cell r="AO10">
            <v>8719.2929489725229</v>
          </cell>
          <cell r="AV10">
            <v>595.71028422534675</v>
          </cell>
          <cell r="AW10">
            <v>0</v>
          </cell>
          <cell r="AX10">
            <v>26.264696356730134</v>
          </cell>
          <cell r="AY10">
            <v>0</v>
          </cell>
          <cell r="CK10">
            <v>4314.4438436292503</v>
          </cell>
          <cell r="CL10">
            <v>0</v>
          </cell>
          <cell r="CM10">
            <v>16.659636938922155</v>
          </cell>
          <cell r="CN10">
            <v>5141.0047361272236</v>
          </cell>
          <cell r="CO10">
            <v>1.755324186</v>
          </cell>
        </row>
        <row r="11">
          <cell r="AO11">
            <v>17382.469986852066</v>
          </cell>
          <cell r="AV11">
            <v>1948.4999224282706</v>
          </cell>
          <cell r="AW11">
            <v>0</v>
          </cell>
          <cell r="AX11">
            <v>31.85688469698465</v>
          </cell>
          <cell r="AY11">
            <v>0</v>
          </cell>
          <cell r="CK11">
            <v>9280.2012156174114</v>
          </cell>
          <cell r="CL11">
            <v>0</v>
          </cell>
          <cell r="CM11">
            <v>0</v>
          </cell>
          <cell r="CN11">
            <v>13346.380812003854</v>
          </cell>
          <cell r="CO11">
            <v>1.697368636</v>
          </cell>
        </row>
        <row r="12">
          <cell r="AO12">
            <v>10608.568152610138</v>
          </cell>
          <cell r="AV12">
            <v>28.833702390113789</v>
          </cell>
          <cell r="AW12">
            <v>0</v>
          </cell>
          <cell r="AX12">
            <v>92.266242369240402</v>
          </cell>
          <cell r="AY12">
            <v>0</v>
          </cell>
          <cell r="CK12">
            <v>231.34183527879495</v>
          </cell>
          <cell r="CL12">
            <v>0</v>
          </cell>
          <cell r="CM12">
            <v>0</v>
          </cell>
          <cell r="CN12">
            <v>7255.5385827672244</v>
          </cell>
          <cell r="CO12">
            <v>1</v>
          </cell>
        </row>
        <row r="13">
          <cell r="AO13">
            <v>47590.269454320325</v>
          </cell>
          <cell r="AV13">
            <v>150.39030954409699</v>
          </cell>
          <cell r="AW13">
            <v>0</v>
          </cell>
          <cell r="AX13">
            <v>124.19546709701598</v>
          </cell>
          <cell r="AY13">
            <v>0</v>
          </cell>
          <cell r="CK13">
            <v>47.609366255641959</v>
          </cell>
          <cell r="CL13">
            <v>0</v>
          </cell>
          <cell r="CM13">
            <v>0</v>
          </cell>
          <cell r="CN13">
            <v>48582.663192640015</v>
          </cell>
          <cell r="CO13">
            <v>1</v>
          </cell>
        </row>
        <row r="14">
          <cell r="AO14">
            <v>24795.770180972293</v>
          </cell>
          <cell r="AV14">
            <v>1825.2242593435126</v>
          </cell>
          <cell r="AW14">
            <v>0</v>
          </cell>
          <cell r="AX14">
            <v>137.70153152579655</v>
          </cell>
          <cell r="AY14">
            <v>0</v>
          </cell>
          <cell r="CK14">
            <v>11793.609595598011</v>
          </cell>
          <cell r="CL14">
            <v>0</v>
          </cell>
          <cell r="CM14">
            <v>0</v>
          </cell>
          <cell r="CN14">
            <v>17019.925026952718</v>
          </cell>
          <cell r="CO14">
            <v>1</v>
          </cell>
        </row>
        <row r="15">
          <cell r="AO15">
            <v>25839.814682548491</v>
          </cell>
          <cell r="AV15">
            <v>8.4203201115231607</v>
          </cell>
          <cell r="AW15">
            <v>0</v>
          </cell>
          <cell r="AX15">
            <v>5.281958828666097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32101.017306930273</v>
          </cell>
          <cell r="CO15">
            <v>1.742795136</v>
          </cell>
        </row>
        <row r="16">
          <cell r="AO16">
            <v>21369.997393880465</v>
          </cell>
          <cell r="AV16">
            <v>5.4104071557120224E-6</v>
          </cell>
          <cell r="AW16">
            <v>0</v>
          </cell>
          <cell r="AX16">
            <v>20.506825496297267</v>
          </cell>
          <cell r="AY16">
            <v>0</v>
          </cell>
          <cell r="CK16">
            <v>385.12969830925732</v>
          </cell>
          <cell r="CL16">
            <v>0</v>
          </cell>
          <cell r="CM16">
            <v>0</v>
          </cell>
          <cell r="CN16">
            <v>18397.491816366204</v>
          </cell>
          <cell r="CO16">
            <v>1.7179743409999999</v>
          </cell>
        </row>
        <row r="17">
          <cell r="AO17">
            <v>519585.5829940479</v>
          </cell>
          <cell r="AV17">
            <v>73255.165709517649</v>
          </cell>
          <cell r="AW17">
            <v>0</v>
          </cell>
          <cell r="AX17">
            <v>5234.4636615372183</v>
          </cell>
          <cell r="AY17">
            <v>-87.786355132771121</v>
          </cell>
          <cell r="CK17">
            <v>424284.23091524217</v>
          </cell>
          <cell r="CL17">
            <v>83436.871259944761</v>
          </cell>
          <cell r="CM17">
            <v>187203.71086981465</v>
          </cell>
          <cell r="CN17">
            <v>468191.50728432764</v>
          </cell>
          <cell r="CO17">
            <v>1.6318035310000001</v>
          </cell>
        </row>
        <row r="18">
          <cell r="AO18">
            <v>0</v>
          </cell>
          <cell r="AV18">
            <v>50710.647016580246</v>
          </cell>
          <cell r="AW18">
            <v>0</v>
          </cell>
          <cell r="AX18">
            <v>1941.9431823707748</v>
          </cell>
          <cell r="AY18">
            <v>-156.85961886969372</v>
          </cell>
          <cell r="CK18">
            <v>211450.5108871822</v>
          </cell>
          <cell r="CL18">
            <v>0</v>
          </cell>
          <cell r="CM18">
            <v>262441.64817705634</v>
          </cell>
          <cell r="CN18">
            <v>0</v>
          </cell>
          <cell r="CO18">
            <v>1</v>
          </cell>
        </row>
        <row r="19">
          <cell r="AO19">
            <v>3535.5115709243646</v>
          </cell>
          <cell r="AV19">
            <v>786.12391482527653</v>
          </cell>
          <cell r="AW19">
            <v>0</v>
          </cell>
          <cell r="AX19">
            <v>0</v>
          </cell>
          <cell r="AY19">
            <v>-3911.9958348948603</v>
          </cell>
          <cell r="CK19">
            <v>11070.884808333449</v>
          </cell>
          <cell r="CL19">
            <v>552.11821020475929</v>
          </cell>
          <cell r="CM19">
            <v>0</v>
          </cell>
          <cell r="CN19">
            <v>2899.1391729364454</v>
          </cell>
          <cell r="CO19">
            <v>1.71906961</v>
          </cell>
        </row>
        <row r="20">
          <cell r="AO20">
            <v>0</v>
          </cell>
          <cell r="AV20">
            <v>1298.0340295600342</v>
          </cell>
          <cell r="AW20">
            <v>0</v>
          </cell>
          <cell r="AX20">
            <v>118.09304831285235</v>
          </cell>
          <cell r="AY20">
            <v>-6750.2713532925864</v>
          </cell>
          <cell r="CK20">
            <v>16718.309545074553</v>
          </cell>
          <cell r="CL20">
            <v>3016.8063361561303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32227.193470525111</v>
          </cell>
          <cell r="AV21">
            <v>571.28462862774813</v>
          </cell>
          <cell r="AW21">
            <v>0</v>
          </cell>
          <cell r="AX21">
            <v>0</v>
          </cell>
          <cell r="AY21">
            <v>0</v>
          </cell>
          <cell r="CK21">
            <v>1643.7387218002184</v>
          </cell>
          <cell r="CL21">
            <v>9.069798224416159</v>
          </cell>
          <cell r="CM21">
            <v>0</v>
          </cell>
          <cell r="CN21">
            <v>8823.5646314639598</v>
          </cell>
          <cell r="CO21">
            <v>1.783232937</v>
          </cell>
        </row>
        <row r="22">
          <cell r="AO22">
            <v>4036.2149412959834</v>
          </cell>
          <cell r="AV22">
            <v>32.699431361509106</v>
          </cell>
          <cell r="AW22">
            <v>0</v>
          </cell>
          <cell r="AX22">
            <v>0</v>
          </cell>
          <cell r="AY22">
            <v>-319.18431128905752</v>
          </cell>
          <cell r="CK22">
            <v>866.57571103985185</v>
          </cell>
          <cell r="CL22">
            <v>0</v>
          </cell>
          <cell r="CM22">
            <v>0</v>
          </cell>
          <cell r="CN22">
            <v>13769.036346630604</v>
          </cell>
          <cell r="CO22">
            <v>1.468713892</v>
          </cell>
        </row>
        <row r="23">
          <cell r="AO23">
            <v>15412.192941002946</v>
          </cell>
          <cell r="AV23">
            <v>482.37764020998526</v>
          </cell>
          <cell r="AW23">
            <v>0</v>
          </cell>
          <cell r="AX23">
            <v>832.74186013558813</v>
          </cell>
          <cell r="AY23">
            <v>-151.59127886122607</v>
          </cell>
          <cell r="CK23">
            <v>21956.374678581469</v>
          </cell>
          <cell r="CL23">
            <v>0</v>
          </cell>
          <cell r="CM23">
            <v>0</v>
          </cell>
          <cell r="CN23">
            <v>14363.955713432348</v>
          </cell>
          <cell r="CO23">
            <v>1.6070531130000001</v>
          </cell>
        </row>
        <row r="24">
          <cell r="AO24">
            <v>292968.48035767244</v>
          </cell>
          <cell r="AV24">
            <v>92660.029279437586</v>
          </cell>
          <cell r="AW24">
            <v>0</v>
          </cell>
          <cell r="AX24">
            <v>65589.236352384018</v>
          </cell>
          <cell r="AY24">
            <v>-3176.9666269130194</v>
          </cell>
          <cell r="CK24">
            <v>1170463.4377589398</v>
          </cell>
          <cell r="CL24">
            <v>216175.75719853863</v>
          </cell>
          <cell r="CM24">
            <v>159719.73570657897</v>
          </cell>
          <cell r="CN24">
            <v>300338.19722589653</v>
          </cell>
          <cell r="CO24">
            <v>1.6353743869999999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24718.342902653938</v>
          </cell>
          <cell r="CL25">
            <v>747395.79811927804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920.84137238598055</v>
          </cell>
          <cell r="AV26">
            <v>24.600162887959979</v>
          </cell>
          <cell r="AW26">
            <v>111.0520239332925</v>
          </cell>
          <cell r="AX26">
            <v>0.36298523762495216</v>
          </cell>
          <cell r="AY26">
            <v>0</v>
          </cell>
          <cell r="CK26">
            <v>79.064737158222073</v>
          </cell>
          <cell r="CL26">
            <v>0</v>
          </cell>
          <cell r="CM26">
            <v>0</v>
          </cell>
          <cell r="CN26">
            <v>45.003413952000002</v>
          </cell>
          <cell r="CO26">
            <v>-102.8709150602147</v>
          </cell>
        </row>
        <row r="27">
          <cell r="AO27">
            <v>78091.364992006507</v>
          </cell>
          <cell r="AV27">
            <v>12294.14902904886</v>
          </cell>
          <cell r="AW27">
            <v>28316.750779958336</v>
          </cell>
          <cell r="AX27">
            <v>0</v>
          </cell>
          <cell r="AY27">
            <v>0</v>
          </cell>
          <cell r="CK27">
            <v>56614.752082131956</v>
          </cell>
          <cell r="CL27">
            <v>0</v>
          </cell>
          <cell r="CM27">
            <v>0</v>
          </cell>
          <cell r="CN27">
            <v>28498.877714090475</v>
          </cell>
          <cell r="CO27">
            <v>-673.90761842825896</v>
          </cell>
        </row>
        <row r="28">
          <cell r="AO28">
            <v>801.55939407032224</v>
          </cell>
          <cell r="AV28">
            <v>4973.2879334071004</v>
          </cell>
          <cell r="AW28">
            <v>1284.913967</v>
          </cell>
          <cell r="AX28">
            <v>2982.1087664691104</v>
          </cell>
          <cell r="AY28">
            <v>-2319.8763635393743</v>
          </cell>
          <cell r="CK28">
            <v>27549.999820847763</v>
          </cell>
          <cell r="CL28">
            <v>0</v>
          </cell>
          <cell r="CM28">
            <v>0</v>
          </cell>
          <cell r="CN28">
            <v>4553.4440398675069</v>
          </cell>
          <cell r="CO28">
            <v>0</v>
          </cell>
        </row>
        <row r="29">
          <cell r="AO29">
            <v>10613.570072335226</v>
          </cell>
          <cell r="AV29">
            <v>2158.1505605797738</v>
          </cell>
          <cell r="AW29">
            <v>4273.3491838595646</v>
          </cell>
          <cell r="AX29">
            <v>32.399794331168287</v>
          </cell>
          <cell r="AY29">
            <v>0</v>
          </cell>
          <cell r="CK29">
            <v>11828.668854151249</v>
          </cell>
          <cell r="CL29">
            <v>14.394020735174836</v>
          </cell>
          <cell r="CM29">
            <v>0</v>
          </cell>
          <cell r="CN29">
            <v>829.53798351030969</v>
          </cell>
          <cell r="CO29">
            <v>-6.415793373310879</v>
          </cell>
        </row>
        <row r="44">
          <cell r="D44">
            <v>156.17471594807574</v>
          </cell>
          <cell r="E44">
            <v>303.63509553491178</v>
          </cell>
          <cell r="F44">
            <v>577.77828714158329</v>
          </cell>
          <cell r="G44">
            <v>59.766021387983429</v>
          </cell>
          <cell r="H44">
            <v>142.3388732405885</v>
          </cell>
          <cell r="I44">
            <v>140.68879636999901</v>
          </cell>
          <cell r="J44">
            <v>151.98706544973828</v>
          </cell>
          <cell r="K44">
            <v>98.549854962911766</v>
          </cell>
          <cell r="L44">
            <v>161.12299875252785</v>
          </cell>
          <cell r="M44">
            <v>103.65393694074149</v>
          </cell>
          <cell r="N44">
            <v>39.841882049874748</v>
          </cell>
          <cell r="O44">
            <v>2274.7789775444171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2.5752583913747906</v>
          </cell>
          <cell r="Y44">
            <v>239.58699056529838</v>
          </cell>
          <cell r="Z44">
            <v>0</v>
          </cell>
          <cell r="AA44">
            <v>186.71901699851972</v>
          </cell>
        </row>
        <row r="45">
          <cell r="D45">
            <v>3025.6377315362201</v>
          </cell>
          <cell r="E45">
            <v>18028.217965744177</v>
          </cell>
          <cell r="F45">
            <v>6050.2279837882197</v>
          </cell>
          <cell r="G45">
            <v>992.81300252724691</v>
          </cell>
          <cell r="H45">
            <v>2348.1572960245503</v>
          </cell>
          <cell r="I45">
            <v>2339.7090196767867</v>
          </cell>
          <cell r="J45">
            <v>2555.0452000003556</v>
          </cell>
          <cell r="K45">
            <v>1655.0295362955358</v>
          </cell>
          <cell r="L45">
            <v>2683.8071242700998</v>
          </cell>
          <cell r="M45">
            <v>1728.7130628233722</v>
          </cell>
          <cell r="N45">
            <v>669.76165509123803</v>
          </cell>
          <cell r="O45">
            <v>37912.875569646319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29.086385503521178</v>
          </cell>
          <cell r="Y45">
            <v>2594.1720824895256</v>
          </cell>
          <cell r="Z45">
            <v>0</v>
          </cell>
          <cell r="AA45">
            <v>1972.3183532155476</v>
          </cell>
        </row>
        <row r="46">
          <cell r="D46">
            <v>399.85242548359679</v>
          </cell>
          <cell r="E46">
            <v>789.34268160309705</v>
          </cell>
          <cell r="F46">
            <v>541.23308710579863</v>
          </cell>
          <cell r="G46">
            <v>156.57704530849099</v>
          </cell>
          <cell r="H46">
            <v>281.94379132206961</v>
          </cell>
          <cell r="I46">
            <v>383.2556056598562</v>
          </cell>
          <cell r="J46">
            <v>566.90512601361638</v>
          </cell>
          <cell r="K46">
            <v>358.19425715819244</v>
          </cell>
          <cell r="L46">
            <v>462.70527086086781</v>
          </cell>
          <cell r="M46">
            <v>309.70934094917209</v>
          </cell>
          <cell r="N46">
            <v>148.50948251611658</v>
          </cell>
          <cell r="O46">
            <v>6655.9696779521328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33.146616091992641</v>
          </cell>
          <cell r="Y46">
            <v>1928.467316966332</v>
          </cell>
          <cell r="Z46">
            <v>0</v>
          </cell>
          <cell r="AA46">
            <v>992.5308994762056</v>
          </cell>
        </row>
        <row r="47">
          <cell r="D47">
            <v>76.939313815424526</v>
          </cell>
          <cell r="E47">
            <v>449.21887481272603</v>
          </cell>
          <cell r="F47">
            <v>1113.5883920583435</v>
          </cell>
          <cell r="G47">
            <v>99.029720112098985</v>
          </cell>
          <cell r="H47">
            <v>173.93587870943739</v>
          </cell>
          <cell r="I47">
            <v>243.10356442835973</v>
          </cell>
          <cell r="J47">
            <v>366.68059079735718</v>
          </cell>
          <cell r="K47">
            <v>231.36609964886694</v>
          </cell>
          <cell r="L47">
            <v>294.60187722223191</v>
          </cell>
          <cell r="M47">
            <v>197.7196563283083</v>
          </cell>
          <cell r="N47">
            <v>96.054246694994674</v>
          </cell>
          <cell r="O47">
            <v>4243.2434486026405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0.42937860206659451</v>
          </cell>
          <cell r="Y47">
            <v>24.454967557228901</v>
          </cell>
          <cell r="Z47">
            <v>0</v>
          </cell>
          <cell r="AA47">
            <v>12.214558038522739</v>
          </cell>
        </row>
        <row r="48">
          <cell r="D48">
            <v>38663.154167697365</v>
          </cell>
          <cell r="E48">
            <v>138994.9305018775</v>
          </cell>
          <cell r="F48">
            <v>48537.794709335169</v>
          </cell>
          <cell r="G48">
            <v>911.81617094574494</v>
          </cell>
          <cell r="H48">
            <v>15453.453497833954</v>
          </cell>
          <cell r="I48">
            <v>6888.8975756977416</v>
          </cell>
          <cell r="J48">
            <v>2297.2639758665382</v>
          </cell>
          <cell r="K48">
            <v>5721.6051613925438</v>
          </cell>
          <cell r="L48">
            <v>4318.822648210582</v>
          </cell>
          <cell r="M48">
            <v>4001.515535930343</v>
          </cell>
          <cell r="N48">
            <v>2816.8444342352004</v>
          </cell>
          <cell r="O48">
            <v>302685.16487526568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26.026660249254732</v>
          </cell>
          <cell r="Y48">
            <v>13860.293146572665</v>
          </cell>
          <cell r="Z48">
            <v>0</v>
          </cell>
          <cell r="AA48">
            <v>14.561195595683147</v>
          </cell>
        </row>
        <row r="77">
          <cell r="D77">
            <v>26630.973237270173</v>
          </cell>
          <cell r="E77">
            <v>71904.506485901176</v>
          </cell>
          <cell r="F77">
            <v>2.8028794351493866</v>
          </cell>
          <cell r="G77">
            <v>1.2621959200610999</v>
          </cell>
          <cell r="H77">
            <v>0.60636821516882544</v>
          </cell>
          <cell r="I77">
            <v>507.50666753391357</v>
          </cell>
          <cell r="J77">
            <v>0.21473624673721656</v>
          </cell>
          <cell r="K77">
            <v>117.14311433760811</v>
          </cell>
          <cell r="L77">
            <v>0</v>
          </cell>
          <cell r="M77">
            <v>26.11618467544821</v>
          </cell>
          <cell r="N77">
            <v>12.017555051152984</v>
          </cell>
          <cell r="O77">
            <v>6232.1671707251444</v>
          </cell>
          <cell r="P77">
            <v>4912.8487062366949</v>
          </cell>
          <cell r="Q77">
            <v>0</v>
          </cell>
          <cell r="R77">
            <v>6.9527903610148494</v>
          </cell>
          <cell r="S77">
            <v>0</v>
          </cell>
          <cell r="T77">
            <v>50.006751029496399</v>
          </cell>
          <cell r="U77">
            <v>3.181960500469843E-2</v>
          </cell>
          <cell r="V77">
            <v>5333.6523192769228</v>
          </cell>
          <cell r="W77">
            <v>1082.015052587732</v>
          </cell>
          <cell r="X77">
            <v>0.1997666658167119</v>
          </cell>
          <cell r="Y77">
            <v>43.671758563835134</v>
          </cell>
          <cell r="Z77">
            <v>449.91863979378383</v>
          </cell>
          <cell r="AA77">
            <v>373.18585465856478</v>
          </cell>
        </row>
        <row r="78">
          <cell r="D78">
            <v>11800.157218630082</v>
          </cell>
          <cell r="E78">
            <v>64809.658366860713</v>
          </cell>
          <cell r="F78">
            <v>148.13465685595392</v>
          </cell>
          <cell r="G78">
            <v>12.530134731711406</v>
          </cell>
          <cell r="H78">
            <v>17.948432499485236</v>
          </cell>
          <cell r="I78">
            <v>453.88962438039152</v>
          </cell>
          <cell r="J78">
            <v>25.889597348877832</v>
          </cell>
          <cell r="K78">
            <v>934.79534107729296</v>
          </cell>
          <cell r="L78">
            <v>123.80073550243861</v>
          </cell>
          <cell r="M78">
            <v>109.65338926344441</v>
          </cell>
          <cell r="N78">
            <v>56.584241351539994</v>
          </cell>
          <cell r="O78">
            <v>6228.8518741023763</v>
          </cell>
          <cell r="P78">
            <v>391.76199505603165</v>
          </cell>
          <cell r="Q78">
            <v>14.22658737336258</v>
          </cell>
          <cell r="R78">
            <v>46.061646450104035</v>
          </cell>
          <cell r="S78">
            <v>136.25179701244747</v>
          </cell>
          <cell r="T78">
            <v>141.56902917037115</v>
          </cell>
          <cell r="U78">
            <v>500.40254153071595</v>
          </cell>
          <cell r="V78">
            <v>61847.43104893971</v>
          </cell>
          <cell r="W78">
            <v>6662.1557875071785</v>
          </cell>
          <cell r="X78">
            <v>0.19964604788951518</v>
          </cell>
          <cell r="Y78">
            <v>556.24924830770192</v>
          </cell>
          <cell r="Z78">
            <v>47.394406659957667</v>
          </cell>
          <cell r="AA78">
            <v>206.13607016449018</v>
          </cell>
        </row>
        <row r="79">
          <cell r="D79">
            <v>418.6976456592609</v>
          </cell>
          <cell r="E79">
            <v>695.295409074536</v>
          </cell>
          <cell r="F79">
            <v>73978.137741001105</v>
          </cell>
          <cell r="G79">
            <v>36.278775313210033</v>
          </cell>
          <cell r="H79">
            <v>216.88152688283279</v>
          </cell>
          <cell r="I79">
            <v>56.648489511924808</v>
          </cell>
          <cell r="J79">
            <v>16.152723304162546</v>
          </cell>
          <cell r="K79">
            <v>50.90660483465723</v>
          </cell>
          <cell r="L79">
            <v>28.003303425590047</v>
          </cell>
          <cell r="M79">
            <v>64.966698618902598</v>
          </cell>
          <cell r="N79">
            <v>46.539354351031207</v>
          </cell>
          <cell r="O79">
            <v>2072.2734859981006</v>
          </cell>
          <cell r="P79">
            <v>288.46597172294531</v>
          </cell>
          <cell r="Q79">
            <v>14.617139037422771</v>
          </cell>
          <cell r="R79">
            <v>130.47690986656687</v>
          </cell>
          <cell r="S79">
            <v>1320.143170030085</v>
          </cell>
          <cell r="T79">
            <v>154.31078110236078</v>
          </cell>
          <cell r="U79">
            <v>219.18185958311304</v>
          </cell>
          <cell r="V79">
            <v>21770.734860332723</v>
          </cell>
          <cell r="W79">
            <v>749.37029628882556</v>
          </cell>
          <cell r="X79">
            <v>6.6415452841039072E-2</v>
          </cell>
          <cell r="Y79">
            <v>96.632148438645515</v>
          </cell>
          <cell r="Z79">
            <v>123.14216421631404</v>
          </cell>
          <cell r="AA79">
            <v>15.523676084054994</v>
          </cell>
        </row>
        <row r="80">
          <cell r="D80">
            <v>506.00831130750618</v>
          </cell>
          <cell r="E80">
            <v>1663.8982497066311</v>
          </cell>
          <cell r="F80">
            <v>1435.7211406759875</v>
          </cell>
          <cell r="G80">
            <v>639.81556025661348</v>
          </cell>
          <cell r="H80">
            <v>151.1535544725995</v>
          </cell>
          <cell r="I80">
            <v>87.188946604712044</v>
          </cell>
          <cell r="J80">
            <v>10.811149216063384</v>
          </cell>
          <cell r="K80">
            <v>63.059734343103699</v>
          </cell>
          <cell r="L80">
            <v>175.18925814252293</v>
          </cell>
          <cell r="M80">
            <v>25.028879907441599</v>
          </cell>
          <cell r="N80">
            <v>9.302029665717118</v>
          </cell>
          <cell r="O80">
            <v>2987.5698670439469</v>
          </cell>
          <cell r="P80">
            <v>1358.1678741772498</v>
          </cell>
          <cell r="Q80">
            <v>6.0487004923292123</v>
          </cell>
          <cell r="R80">
            <v>3.3368293367007436</v>
          </cell>
          <cell r="S80">
            <v>44.197193053791366</v>
          </cell>
          <cell r="T80">
            <v>18.982923320078619</v>
          </cell>
          <cell r="U80">
            <v>8.9495077052467842</v>
          </cell>
          <cell r="V80">
            <v>1145.9132291038416</v>
          </cell>
          <cell r="W80">
            <v>562.33438021915515</v>
          </cell>
          <cell r="X80">
            <v>9.5763938110858454E-2</v>
          </cell>
          <cell r="Y80">
            <v>0.82979591492318039</v>
          </cell>
          <cell r="Z80">
            <v>1.018898227353985E-2</v>
          </cell>
          <cell r="AA80">
            <v>7.0908089778466339</v>
          </cell>
        </row>
        <row r="81">
          <cell r="D81">
            <v>97.383763998615763</v>
          </cell>
          <cell r="E81">
            <v>125.01836985961694</v>
          </cell>
          <cell r="F81">
            <v>990.75036391715685</v>
          </cell>
          <cell r="G81">
            <v>933.75078323761409</v>
          </cell>
          <cell r="H81">
            <v>8116.3206488373371</v>
          </cell>
          <cell r="I81">
            <v>168.61265858972246</v>
          </cell>
          <cell r="J81">
            <v>74.691891871196376</v>
          </cell>
          <cell r="K81">
            <v>145.62184453670628</v>
          </cell>
          <cell r="L81">
            <v>165.38090933177358</v>
          </cell>
          <cell r="M81">
            <v>210.12765369802466</v>
          </cell>
          <cell r="N81">
            <v>53.647063080472677</v>
          </cell>
          <cell r="O81">
            <v>3491.7747538345075</v>
          </cell>
          <cell r="P81">
            <v>39372.454720257694</v>
          </cell>
          <cell r="Q81">
            <v>4.9127701781378041</v>
          </cell>
          <cell r="R81">
            <v>79.134128475407493</v>
          </cell>
          <cell r="S81">
            <v>301.95636631916392</v>
          </cell>
          <cell r="T81">
            <v>9.4752626955209696</v>
          </cell>
          <cell r="U81">
            <v>2.1016498527982743</v>
          </cell>
          <cell r="V81">
            <v>5023.6825019981034</v>
          </cell>
          <cell r="W81">
            <v>748.06761332923679</v>
          </cell>
          <cell r="X81">
            <v>0.11192578460236124</v>
          </cell>
          <cell r="Y81">
            <v>39.439412635043809</v>
          </cell>
          <cell r="Z81">
            <v>48.449688397044035</v>
          </cell>
          <cell r="AA81">
            <v>1.3646607232074512</v>
          </cell>
        </row>
        <row r="82">
          <cell r="D82">
            <v>214.21927101095108</v>
          </cell>
          <cell r="E82">
            <v>4135.8116230063688</v>
          </cell>
          <cell r="F82">
            <v>230.59169375315736</v>
          </cell>
          <cell r="G82">
            <v>398.12522406002148</v>
          </cell>
          <cell r="H82">
            <v>247.30433651168181</v>
          </cell>
          <cell r="I82">
            <v>12239.855081014824</v>
          </cell>
          <cell r="J82">
            <v>55.946684306073081</v>
          </cell>
          <cell r="K82">
            <v>396.45898186298075</v>
          </cell>
          <cell r="L82">
            <v>945.03030380343137</v>
          </cell>
          <cell r="M82">
            <v>60.966031765468429</v>
          </cell>
          <cell r="N82">
            <v>97.571236966519365</v>
          </cell>
          <cell r="O82">
            <v>14456.819788879588</v>
          </cell>
          <cell r="P82">
            <v>913.15371461455379</v>
          </cell>
          <cell r="Q82">
            <v>4.2934004257179748</v>
          </cell>
          <cell r="R82">
            <v>37.427201217668355</v>
          </cell>
          <cell r="S82">
            <v>120.49816249563951</v>
          </cell>
          <cell r="T82">
            <v>66.818630097534523</v>
          </cell>
          <cell r="U82">
            <v>14.428640581833253</v>
          </cell>
          <cell r="V82">
            <v>9112.4594934193301</v>
          </cell>
          <cell r="W82">
            <v>1493.7914048704536</v>
          </cell>
          <cell r="X82">
            <v>0.46339340745848717</v>
          </cell>
          <cell r="Y82">
            <v>24.536983577037148</v>
          </cell>
          <cell r="Z82">
            <v>46.567110439572858</v>
          </cell>
          <cell r="AA82">
            <v>10.454856388598234</v>
          </cell>
        </row>
        <row r="83">
          <cell r="D83">
            <v>5327.9977797473657</v>
          </cell>
          <cell r="E83">
            <v>613.2550797288925</v>
          </cell>
          <cell r="F83">
            <v>487.06806999600803</v>
          </cell>
          <cell r="G83">
            <v>441.35214189220892</v>
          </cell>
          <cell r="H83">
            <v>105.43003151631493</v>
          </cell>
          <cell r="I83">
            <v>382.28706737751236</v>
          </cell>
          <cell r="J83">
            <v>3564.0108974056211</v>
          </cell>
          <cell r="K83">
            <v>2416.0735869016125</v>
          </cell>
          <cell r="L83">
            <v>210.67393184864028</v>
          </cell>
          <cell r="M83">
            <v>452.66480401632947</v>
          </cell>
          <cell r="N83">
            <v>120.06405469317383</v>
          </cell>
          <cell r="O83">
            <v>5044.9411217177894</v>
          </cell>
          <cell r="P83">
            <v>346.57226044725678</v>
          </cell>
          <cell r="Q83">
            <v>2.4983234049661065</v>
          </cell>
          <cell r="R83">
            <v>9.5922273716568789</v>
          </cell>
          <cell r="S83">
            <v>8.4698931388810177</v>
          </cell>
          <cell r="T83">
            <v>8.0228591574815109</v>
          </cell>
          <cell r="U83">
            <v>5.1115285340338357</v>
          </cell>
          <cell r="V83">
            <v>691.85067043246215</v>
          </cell>
          <cell r="W83">
            <v>52.459643297286391</v>
          </cell>
          <cell r="X83">
            <v>0.16169638208610784</v>
          </cell>
          <cell r="Y83">
            <v>45.339826099157705</v>
          </cell>
          <cell r="Z83">
            <v>1.7203987255240822E-2</v>
          </cell>
          <cell r="AA83">
            <v>89.759994305907824</v>
          </cell>
        </row>
        <row r="84">
          <cell r="D84">
            <v>0</v>
          </cell>
          <cell r="E84">
            <v>448.8639759326652</v>
          </cell>
          <cell r="F84">
            <v>863.61874667380209</v>
          </cell>
          <cell r="G84">
            <v>133.86238032170752</v>
          </cell>
          <cell r="H84">
            <v>254.37003857828714</v>
          </cell>
          <cell r="I84">
            <v>1557.9966025173312</v>
          </cell>
          <cell r="J84">
            <v>222.84918785436341</v>
          </cell>
          <cell r="K84">
            <v>8986.491566909237</v>
          </cell>
          <cell r="L84">
            <v>17798.04862311839</v>
          </cell>
          <cell r="M84">
            <v>201.82546869294191</v>
          </cell>
          <cell r="N84">
            <v>118.13148046115066</v>
          </cell>
          <cell r="O84">
            <v>18923.243942318353</v>
          </cell>
          <cell r="P84">
            <v>216.3168849588273</v>
          </cell>
          <cell r="Q84">
            <v>2.566235542064955</v>
          </cell>
          <cell r="R84">
            <v>27.050031206156696</v>
          </cell>
          <cell r="S84">
            <v>9.8977359648644079</v>
          </cell>
          <cell r="T84">
            <v>8.5382725671261017</v>
          </cell>
          <cell r="U84">
            <v>5.3449141948628851</v>
          </cell>
          <cell r="V84">
            <v>2621.9231997298834</v>
          </cell>
          <cell r="W84">
            <v>411.43960013499219</v>
          </cell>
          <cell r="X84">
            <v>0.60655577363758673</v>
          </cell>
          <cell r="Y84">
            <v>1614.6581849263246</v>
          </cell>
          <cell r="Z84">
            <v>30.626852165216203</v>
          </cell>
          <cell r="AA84">
            <v>12.50757899954697</v>
          </cell>
        </row>
        <row r="85">
          <cell r="D85">
            <v>439.24198580349031</v>
          </cell>
          <cell r="E85">
            <v>5846.5894987524725</v>
          </cell>
          <cell r="F85">
            <v>7688.1865540028029</v>
          </cell>
          <cell r="G85">
            <v>90.148518955820009</v>
          </cell>
          <cell r="H85">
            <v>346.03539846288521</v>
          </cell>
          <cell r="I85">
            <v>582.18828551959496</v>
          </cell>
          <cell r="J85">
            <v>277.91453640948555</v>
          </cell>
          <cell r="K85">
            <v>636.83265123393551</v>
          </cell>
          <cell r="L85">
            <v>3669.0323225177931</v>
          </cell>
          <cell r="M85">
            <v>256.11336477855923</v>
          </cell>
          <cell r="N85">
            <v>207.36724460408385</v>
          </cell>
          <cell r="O85">
            <v>16550.350909462573</v>
          </cell>
          <cell r="P85">
            <v>8893.995094394375</v>
          </cell>
          <cell r="Q85">
            <v>4.3046377282660035</v>
          </cell>
          <cell r="R85">
            <v>20.399759977056632</v>
          </cell>
          <cell r="S85">
            <v>58.333723883313908</v>
          </cell>
          <cell r="T85">
            <v>39.167175069595572</v>
          </cell>
          <cell r="U85">
            <v>67.583234415555907</v>
          </cell>
          <cell r="V85">
            <v>9127.9419681768832</v>
          </cell>
          <cell r="W85">
            <v>1.8958439375522311</v>
          </cell>
          <cell r="X85">
            <v>0.53049692300638795</v>
          </cell>
          <cell r="Y85">
            <v>860.96133132638283</v>
          </cell>
          <cell r="Z85">
            <v>622.06159016119273</v>
          </cell>
          <cell r="AA85">
            <v>16.458723375935964</v>
          </cell>
        </row>
        <row r="86">
          <cell r="D86">
            <v>36.090333819977332</v>
          </cell>
          <cell r="E86">
            <v>106.06554205575642</v>
          </cell>
          <cell r="F86">
            <v>6177.8805609564652</v>
          </cell>
          <cell r="G86">
            <v>29.461424371020925</v>
          </cell>
          <cell r="H86">
            <v>520.32566976797341</v>
          </cell>
          <cell r="I86">
            <v>29.283601202144784</v>
          </cell>
          <cell r="J86">
            <v>0.76116267074774402</v>
          </cell>
          <cell r="K86">
            <v>172.86055074994843</v>
          </cell>
          <cell r="L86">
            <v>217.31681395570882</v>
          </cell>
          <cell r="M86">
            <v>12582.39732737446</v>
          </cell>
          <cell r="N86">
            <v>44.166801379303685</v>
          </cell>
          <cell r="O86">
            <v>22091.099696708978</v>
          </cell>
          <cell r="P86">
            <v>4512.1793276644639</v>
          </cell>
          <cell r="Q86">
            <v>17.807650343187955</v>
          </cell>
          <cell r="R86">
            <v>24.656348751946393</v>
          </cell>
          <cell r="S86">
            <v>52.042203276701699</v>
          </cell>
          <cell r="T86">
            <v>21.365112213566981</v>
          </cell>
          <cell r="U86">
            <v>6.6595807178875734</v>
          </cell>
          <cell r="V86">
            <v>836.49358735172802</v>
          </cell>
          <cell r="W86">
            <v>0</v>
          </cell>
          <cell r="X86">
            <v>0.70810089675031751</v>
          </cell>
          <cell r="Y86">
            <v>134.28033530455485</v>
          </cell>
          <cell r="Z86">
            <v>86.053731820859923</v>
          </cell>
          <cell r="AA86">
            <v>10.687548080624719</v>
          </cell>
        </row>
        <row r="87">
          <cell r="D87">
            <v>0</v>
          </cell>
          <cell r="E87">
            <v>206.72472656605163</v>
          </cell>
          <cell r="F87">
            <v>785.6679200596044</v>
          </cell>
          <cell r="G87">
            <v>231.64288167470431</v>
          </cell>
          <cell r="H87">
            <v>197.60996763770012</v>
          </cell>
          <cell r="I87">
            <v>32.713213838622202</v>
          </cell>
          <cell r="J87">
            <v>151.47901972521177</v>
          </cell>
          <cell r="K87">
            <v>31.042140362058046</v>
          </cell>
          <cell r="L87">
            <v>63.688089816397387</v>
          </cell>
          <cell r="M87">
            <v>1319.2072841060865</v>
          </cell>
          <cell r="N87">
            <v>7581.7102202996894</v>
          </cell>
          <cell r="O87">
            <v>13835.694317649662</v>
          </cell>
          <cell r="P87">
            <v>2363.7349708723627</v>
          </cell>
          <cell r="Q87">
            <v>0</v>
          </cell>
          <cell r="R87">
            <v>15.435510546247031</v>
          </cell>
          <cell r="S87">
            <v>0</v>
          </cell>
          <cell r="T87">
            <v>7.6657635339879501E-2</v>
          </cell>
          <cell r="U87">
            <v>7.064096903904743E-2</v>
          </cell>
          <cell r="V87">
            <v>636.11696530329834</v>
          </cell>
          <cell r="W87">
            <v>0</v>
          </cell>
          <cell r="X87">
            <v>0.44349107579771563</v>
          </cell>
          <cell r="Y87">
            <v>107.04998692203695</v>
          </cell>
          <cell r="Z87">
            <v>4.7186057705198688E-2</v>
          </cell>
          <cell r="AA87">
            <v>0</v>
          </cell>
        </row>
        <row r="88">
          <cell r="D88">
            <v>14438.707296144017</v>
          </cell>
          <cell r="E88">
            <v>11675.879385910453</v>
          </cell>
          <cell r="F88">
            <v>54433.028098372284</v>
          </cell>
          <cell r="G88">
            <v>1569.6975316829928</v>
          </cell>
          <cell r="H88">
            <v>7695.3107378272271</v>
          </cell>
          <cell r="I88">
            <v>3860.1125896983835</v>
          </cell>
          <cell r="J88">
            <v>1728.0880997747258</v>
          </cell>
          <cell r="K88">
            <v>3443.0469607348791</v>
          </cell>
          <cell r="L88">
            <v>3840.1858928744905</v>
          </cell>
          <cell r="M88">
            <v>11075.374471288891</v>
          </cell>
          <cell r="N88">
            <v>4524.8949449066486</v>
          </cell>
          <cell r="O88">
            <v>302849.24590053706</v>
          </cell>
          <cell r="P88">
            <v>74531.664713644888</v>
          </cell>
          <cell r="Q88">
            <v>133.06148468827232</v>
          </cell>
          <cell r="R88">
            <v>733.52305767151847</v>
          </cell>
          <cell r="S88">
            <v>2363.3163669241194</v>
          </cell>
          <cell r="T88">
            <v>1840.8761041258767</v>
          </cell>
          <cell r="U88">
            <v>3545.0611625746528</v>
          </cell>
          <cell r="V88">
            <v>122500.23610240588</v>
          </cell>
          <cell r="W88">
            <v>42982.142446035759</v>
          </cell>
          <cell r="X88">
            <v>9.7071783666623173</v>
          </cell>
          <cell r="Y88">
            <v>1811.1601906314634</v>
          </cell>
          <cell r="Z88">
            <v>8108.5277211412858</v>
          </cell>
          <cell r="AA88">
            <v>599.61918896268321</v>
          </cell>
        </row>
        <row r="89">
          <cell r="D89">
            <v>495.27351160608782</v>
          </cell>
          <cell r="E89">
            <v>508.94662008625869</v>
          </cell>
          <cell r="F89">
            <v>385.78231235491626</v>
          </cell>
          <cell r="G89">
            <v>80.334288394466256</v>
          </cell>
          <cell r="H89">
            <v>170.14868329207778</v>
          </cell>
          <cell r="I89">
            <v>108.65988150036777</v>
          </cell>
          <cell r="J89">
            <v>53.447342835625122</v>
          </cell>
          <cell r="K89">
            <v>142.27017736599603</v>
          </cell>
          <cell r="L89">
            <v>98.701750790676343</v>
          </cell>
          <cell r="M89">
            <v>154.79808923480988</v>
          </cell>
          <cell r="N89">
            <v>117.55707487779736</v>
          </cell>
          <cell r="O89">
            <v>3835.0979222514884</v>
          </cell>
          <cell r="P89">
            <v>80753.865708342069</v>
          </cell>
          <cell r="Q89">
            <v>76.515497934567321</v>
          </cell>
          <cell r="R89">
            <v>134.6673481483964</v>
          </cell>
          <cell r="S89">
            <v>353.64220657488409</v>
          </cell>
          <cell r="T89">
            <v>382.10927570375651</v>
          </cell>
          <cell r="U89">
            <v>329.03698176675033</v>
          </cell>
          <cell r="V89">
            <v>29818.574117050022</v>
          </cell>
          <cell r="W89">
            <v>13698.756685043472</v>
          </cell>
          <cell r="X89">
            <v>0.12241732988103982</v>
          </cell>
          <cell r="Y89">
            <v>894.52448144557729</v>
          </cell>
          <cell r="Z89">
            <v>4531.5090702319194</v>
          </cell>
          <cell r="AA89">
            <v>530.94155519726814</v>
          </cell>
        </row>
        <row r="90">
          <cell r="D90">
            <v>1.7825413448560292</v>
          </cell>
          <cell r="E90">
            <v>54.587980705343419</v>
          </cell>
          <cell r="F90">
            <v>18.142149988974829</v>
          </cell>
          <cell r="G90">
            <v>4.9814644074061158</v>
          </cell>
          <cell r="H90">
            <v>9.5175848497046243</v>
          </cell>
          <cell r="I90">
            <v>15.623467029725111</v>
          </cell>
          <cell r="J90">
            <v>4.7644246923884213</v>
          </cell>
          <cell r="K90">
            <v>10.898816930485316</v>
          </cell>
          <cell r="L90">
            <v>11.833305776182822</v>
          </cell>
          <cell r="M90">
            <v>21.444402205503255</v>
          </cell>
          <cell r="N90">
            <v>6.9339472727377798</v>
          </cell>
          <cell r="O90">
            <v>311.26533181606169</v>
          </cell>
          <cell r="P90">
            <v>107.83533451133795</v>
          </cell>
          <cell r="Q90">
            <v>44.500459580991318</v>
          </cell>
          <cell r="R90">
            <v>4.2006500756407794</v>
          </cell>
          <cell r="S90">
            <v>88.807301254390893</v>
          </cell>
          <cell r="T90">
            <v>37.201036080401927</v>
          </cell>
          <cell r="U90">
            <v>34.046360958927956</v>
          </cell>
          <cell r="V90">
            <v>2361.3862590526114</v>
          </cell>
          <cell r="W90">
            <v>1489.2652444047767</v>
          </cell>
          <cell r="X90">
            <v>9.9735462562380289E-3</v>
          </cell>
          <cell r="Y90">
            <v>39.979643947831676</v>
          </cell>
          <cell r="Z90">
            <v>29.009589384594076</v>
          </cell>
          <cell r="AA90">
            <v>3.8950820655691909</v>
          </cell>
        </row>
        <row r="91">
          <cell r="D91">
            <v>0</v>
          </cell>
          <cell r="E91">
            <v>169.4896155190504</v>
          </cell>
          <cell r="F91">
            <v>44.933383331596815</v>
          </cell>
          <cell r="G91">
            <v>3.7247198365470515</v>
          </cell>
          <cell r="H91">
            <v>16.087841505404153</v>
          </cell>
          <cell r="I91">
            <v>7.6682742924541429</v>
          </cell>
          <cell r="J91">
            <v>1.7454324933381744</v>
          </cell>
          <cell r="K91">
            <v>20.930014344668862</v>
          </cell>
          <cell r="L91">
            <v>19.694975762321214</v>
          </cell>
          <cell r="M91">
            <v>7.1768023499923954</v>
          </cell>
          <cell r="N91">
            <v>2.4250485688228647</v>
          </cell>
          <cell r="O91">
            <v>366.25402031877883</v>
          </cell>
          <cell r="P91">
            <v>129.28205779824788</v>
          </cell>
          <cell r="Q91">
            <v>4.978595107840845</v>
          </cell>
          <cell r="R91">
            <v>662.18681308927444</v>
          </cell>
          <cell r="S91">
            <v>47.458756574558208</v>
          </cell>
          <cell r="T91">
            <v>37.009546232543777</v>
          </cell>
          <cell r="U91">
            <v>50.909902838641536</v>
          </cell>
          <cell r="V91">
            <v>2918.1580341846793</v>
          </cell>
          <cell r="W91">
            <v>3040.377257624933</v>
          </cell>
          <cell r="X91">
            <v>1.1735723688578543E-2</v>
          </cell>
          <cell r="Y91">
            <v>27.469162378875374</v>
          </cell>
          <cell r="Z91">
            <v>21.713720343745646</v>
          </cell>
          <cell r="AA91">
            <v>4.3160118752955094</v>
          </cell>
        </row>
        <row r="92">
          <cell r="D92">
            <v>68.722437481605269</v>
          </cell>
          <cell r="E92">
            <v>675.26856701429642</v>
          </cell>
          <cell r="F92">
            <v>285.60956191291046</v>
          </cell>
          <cell r="G92">
            <v>69.521566598339163</v>
          </cell>
          <cell r="H92">
            <v>171.15418484888485</v>
          </cell>
          <cell r="I92">
            <v>118.46744156510482</v>
          </cell>
          <cell r="J92">
            <v>18.312079183951397</v>
          </cell>
          <cell r="K92">
            <v>67.724079895837548</v>
          </cell>
          <cell r="L92">
            <v>91.05025151640902</v>
          </cell>
          <cell r="M92">
            <v>284.34302445742691</v>
          </cell>
          <cell r="N92">
            <v>59.653045818885218</v>
          </cell>
          <cell r="O92">
            <v>2031.0002689559919</v>
          </cell>
          <cell r="P92">
            <v>870.12086041592681</v>
          </cell>
          <cell r="Q92">
            <v>90.389539384188637</v>
          </cell>
          <cell r="R92">
            <v>102.67089442881253</v>
          </cell>
          <cell r="S92">
            <v>10993.561332818739</v>
          </cell>
          <cell r="T92">
            <v>779.41665503436332</v>
          </cell>
          <cell r="U92">
            <v>572.82431050585387</v>
          </cell>
          <cell r="V92">
            <v>23827.8913459947</v>
          </cell>
          <cell r="W92">
            <v>1532.6494283475906</v>
          </cell>
          <cell r="X92">
            <v>6.5068871253423227E-2</v>
          </cell>
          <cell r="Y92">
            <v>328.56061239048586</v>
          </cell>
          <cell r="Z92">
            <v>381.29125934564632</v>
          </cell>
          <cell r="AA92">
            <v>34.71292155695626</v>
          </cell>
        </row>
        <row r="93">
          <cell r="D93">
            <v>0</v>
          </cell>
          <cell r="E93">
            <v>37.350173577050157</v>
          </cell>
          <cell r="F93">
            <v>15.64075127647504</v>
          </cell>
          <cell r="G93">
            <v>3.8137695227767434</v>
          </cell>
          <cell r="H93">
            <v>9.73617589387311</v>
          </cell>
          <cell r="I93">
            <v>6.5396835185579443</v>
          </cell>
          <cell r="J93">
            <v>0.94644139882725731</v>
          </cell>
          <cell r="K93">
            <v>3.5858679137069336</v>
          </cell>
          <cell r="L93">
            <v>4.6932657017566983</v>
          </cell>
          <cell r="M93">
            <v>17.292389076442159</v>
          </cell>
          <cell r="N93">
            <v>3.3567996086334713</v>
          </cell>
          <cell r="O93">
            <v>109.66258591665517</v>
          </cell>
          <cell r="P93">
            <v>47.144212849074705</v>
          </cell>
          <cell r="Q93">
            <v>6.3295130617793589</v>
          </cell>
          <cell r="R93">
            <v>2.6817198920218885</v>
          </cell>
          <cell r="S93">
            <v>135.61984001463364</v>
          </cell>
          <cell r="T93">
            <v>770.8213631485454</v>
          </cell>
          <cell r="U93">
            <v>36.612698176926436</v>
          </cell>
          <cell r="V93">
            <v>714.57680546532549</v>
          </cell>
          <cell r="W93">
            <v>7.5087746268037394</v>
          </cell>
          <cell r="X93">
            <v>3.507743319674289E-3</v>
          </cell>
          <cell r="Y93">
            <v>81.712072378159689</v>
          </cell>
          <cell r="Z93">
            <v>96.084570874801599</v>
          </cell>
          <cell r="AA93">
            <v>7.5479494639520377</v>
          </cell>
        </row>
        <row r="94">
          <cell r="D94">
            <v>11.551633796882566</v>
          </cell>
          <cell r="E94">
            <v>272.29127811790613</v>
          </cell>
          <cell r="F94">
            <v>87.153213047212574</v>
          </cell>
          <cell r="G94">
            <v>23.412678549993505</v>
          </cell>
          <cell r="H94">
            <v>78.341945406142415</v>
          </cell>
          <cell r="I94">
            <v>36.403743436684685</v>
          </cell>
          <cell r="J94">
            <v>18.764470669690411</v>
          </cell>
          <cell r="K94">
            <v>39.916560450499986</v>
          </cell>
          <cell r="L94">
            <v>46.700371246449961</v>
          </cell>
          <cell r="M94">
            <v>49.570523240474721</v>
          </cell>
          <cell r="N94">
            <v>20.061092044468886</v>
          </cell>
          <cell r="O94">
            <v>832.181786761284</v>
          </cell>
          <cell r="P94">
            <v>311.93739195554065</v>
          </cell>
          <cell r="Q94">
            <v>20.781634559491778</v>
          </cell>
          <cell r="R94">
            <v>25.259505046734816</v>
          </cell>
          <cell r="S94">
            <v>387.68086116612142</v>
          </cell>
          <cell r="T94">
            <v>168.70424013510532</v>
          </cell>
          <cell r="U94">
            <v>3960.3735882132114</v>
          </cell>
          <cell r="V94">
            <v>7608.0758498325395</v>
          </cell>
          <cell r="W94">
            <v>442.39882894617494</v>
          </cell>
          <cell r="X94">
            <v>2.6662588438371632E-2</v>
          </cell>
          <cell r="Y94">
            <v>107.71312884812518</v>
          </cell>
          <cell r="Z94">
            <v>84.425250113791321</v>
          </cell>
          <cell r="AA94">
            <v>12.686508594896729</v>
          </cell>
        </row>
        <row r="95">
          <cell r="D95">
            <v>11321.974085512262</v>
          </cell>
          <cell r="E95">
            <v>47629.162081835049</v>
          </cell>
          <cell r="F95">
            <v>29607.993822374927</v>
          </cell>
          <cell r="G95">
            <v>3127.4446466333238</v>
          </cell>
          <cell r="H95">
            <v>8942.3315167682958</v>
          </cell>
          <cell r="I95">
            <v>7801.1643615372886</v>
          </cell>
          <cell r="J95">
            <v>2032.1375420474899</v>
          </cell>
          <cell r="K95">
            <v>5712.1848305422009</v>
          </cell>
          <cell r="L95">
            <v>8487.9610007760148</v>
          </cell>
          <cell r="M95">
            <v>8885.4890287381313</v>
          </cell>
          <cell r="N95">
            <v>4007.225109502217</v>
          </cell>
          <cell r="O95">
            <v>180766.81901703621</v>
          </cell>
          <cell r="P95">
            <v>95574.716159085947</v>
          </cell>
          <cell r="Q95">
            <v>7275.342936477854</v>
          </cell>
          <cell r="R95">
            <v>6562.7307000309738</v>
          </cell>
          <cell r="S95">
            <v>31161.858529046138</v>
          </cell>
          <cell r="T95">
            <v>10794.761157483137</v>
          </cell>
          <cell r="U95">
            <v>10450.367564871725</v>
          </cell>
          <cell r="V95">
            <v>1156375.4944768045</v>
          </cell>
          <cell r="W95">
            <v>92767.565994809047</v>
          </cell>
          <cell r="X95">
            <v>13.878487641019674</v>
          </cell>
          <cell r="Y95">
            <v>5857.0981093883584</v>
          </cell>
          <cell r="Z95">
            <v>11048.95972120984</v>
          </cell>
          <cell r="AA95">
            <v>3204.3190424490022</v>
          </cell>
        </row>
        <row r="96">
          <cell r="D96">
            <v>31.030200866337434</v>
          </cell>
          <cell r="E96">
            <v>173.85129806176704</v>
          </cell>
          <cell r="F96">
            <v>52.572008852851361</v>
          </cell>
          <cell r="G96">
            <v>61.471188991973932</v>
          </cell>
          <cell r="H96">
            <v>14.761084161658696</v>
          </cell>
          <cell r="I96">
            <v>20.238861789354161</v>
          </cell>
          <cell r="J96">
            <v>45.502866396835699</v>
          </cell>
          <cell r="K96">
            <v>31.445963844522801</v>
          </cell>
          <cell r="L96">
            <v>39.137477079792511</v>
          </cell>
          <cell r="M96">
            <v>32.271988685160714</v>
          </cell>
          <cell r="N96">
            <v>32.855551637218397</v>
          </cell>
          <cell r="O96">
            <v>1449.7390204427222</v>
          </cell>
          <cell r="P96">
            <v>246.96627464969652</v>
          </cell>
          <cell r="Q96">
            <v>15.334827190622653</v>
          </cell>
          <cell r="R96">
            <v>55.067559778629231</v>
          </cell>
          <cell r="S96">
            <v>202.70096242055564</v>
          </cell>
          <cell r="T96">
            <v>102.31524772803158</v>
          </cell>
          <cell r="U96">
            <v>25.959506197992468</v>
          </cell>
          <cell r="V96">
            <v>4414.4768186755846</v>
          </cell>
          <cell r="W96">
            <v>0</v>
          </cell>
          <cell r="X96">
            <v>4.6446888658849987E-2</v>
          </cell>
          <cell r="Y96">
            <v>57.529076015825055</v>
          </cell>
          <cell r="Z96">
            <v>5.1164245923300156</v>
          </cell>
          <cell r="AA96">
            <v>24.142634478568137</v>
          </cell>
        </row>
        <row r="97">
          <cell r="D97">
            <v>0</v>
          </cell>
          <cell r="E97">
            <v>1.7698563688867028</v>
          </cell>
          <cell r="F97">
            <v>0.17187308216258601</v>
          </cell>
          <cell r="G97">
            <v>7.7398085823259841E-2</v>
          </cell>
          <cell r="H97">
            <v>1.7936763390715125</v>
          </cell>
          <cell r="I97">
            <v>5.4058949997804557</v>
          </cell>
          <cell r="J97">
            <v>6.0192882695307066</v>
          </cell>
          <cell r="K97">
            <v>3.9841442434045384</v>
          </cell>
          <cell r="L97">
            <v>0</v>
          </cell>
          <cell r="M97">
            <v>463.54751180358687</v>
          </cell>
          <cell r="N97">
            <v>0.73691868469188415</v>
          </cell>
          <cell r="O97">
            <v>387.26086646511669</v>
          </cell>
          <cell r="P97">
            <v>1.0361100221998714</v>
          </cell>
          <cell r="Q97">
            <v>0</v>
          </cell>
          <cell r="R97">
            <v>0.42634638293468041</v>
          </cell>
          <cell r="S97">
            <v>0</v>
          </cell>
          <cell r="T97">
            <v>2.1173712041180127E-3</v>
          </cell>
          <cell r="U97">
            <v>1.9511840276719163E-3</v>
          </cell>
          <cell r="V97">
            <v>36.843439507461497</v>
          </cell>
          <cell r="W97">
            <v>83.004182440278072</v>
          </cell>
          <cell r="X97">
            <v>2.2031001672099397</v>
          </cell>
          <cell r="Y97">
            <v>0</v>
          </cell>
          <cell r="Z97">
            <v>105.73440562547955</v>
          </cell>
          <cell r="AA97">
            <v>66.23513417471527</v>
          </cell>
        </row>
        <row r="98">
          <cell r="D98">
            <v>7326.082905925301</v>
          </cell>
          <cell r="E98">
            <v>1937.1118110582734</v>
          </cell>
          <cell r="F98">
            <v>508.70347218166955</v>
          </cell>
          <cell r="G98">
            <v>76.589275109782236</v>
          </cell>
          <cell r="H98">
            <v>517.92460118871338</v>
          </cell>
          <cell r="I98">
            <v>155.33657394597245</v>
          </cell>
          <cell r="J98">
            <v>154.19004917369168</v>
          </cell>
          <cell r="K98">
            <v>11125.632391188063</v>
          </cell>
          <cell r="L98">
            <v>235.27360215765492</v>
          </cell>
          <cell r="M98">
            <v>1060.5107449783277</v>
          </cell>
          <cell r="N98">
            <v>6.3521638957809463</v>
          </cell>
          <cell r="O98">
            <v>4030.0928465359984</v>
          </cell>
          <cell r="P98">
            <v>9726.727726888701</v>
          </cell>
          <cell r="Q98">
            <v>298.3710062277388</v>
          </cell>
          <cell r="R98">
            <v>2505.8434903763027</v>
          </cell>
          <cell r="S98">
            <v>12009.61095159592</v>
          </cell>
          <cell r="T98">
            <v>2435.1645022558832</v>
          </cell>
          <cell r="U98">
            <v>4622.5063030897527</v>
          </cell>
          <cell r="V98">
            <v>7934.695673376199</v>
          </cell>
          <cell r="W98">
            <v>466.76840555105241</v>
          </cell>
          <cell r="X98">
            <v>0.10559141162908257</v>
          </cell>
          <cell r="Y98">
            <v>42540.669165397798</v>
          </cell>
          <cell r="Z98">
            <v>227.57459582189199</v>
          </cell>
          <cell r="AA98">
            <v>9654.3814357436095</v>
          </cell>
        </row>
        <row r="99">
          <cell r="D99">
            <v>1360.1945576755591</v>
          </cell>
          <cell r="E99">
            <v>1988.7851284907372</v>
          </cell>
          <cell r="F99">
            <v>547.01035691679783</v>
          </cell>
          <cell r="G99">
            <v>209.77144898405351</v>
          </cell>
          <cell r="H99">
            <v>401.99589175383886</v>
          </cell>
          <cell r="I99">
            <v>661.90076668502297</v>
          </cell>
          <cell r="J99">
            <v>341.53608387329655</v>
          </cell>
          <cell r="K99">
            <v>750.48557656645858</v>
          </cell>
          <cell r="L99">
            <v>480.39543890300138</v>
          </cell>
          <cell r="M99">
            <v>748.27574342690809</v>
          </cell>
          <cell r="N99">
            <v>252.00887790443349</v>
          </cell>
          <cell r="O99">
            <v>4147.6347955376496</v>
          </cell>
          <cell r="P99">
            <v>1389.2088912493657</v>
          </cell>
          <cell r="Q99">
            <v>857.14212326317443</v>
          </cell>
          <cell r="R99">
            <v>240.41178941404451</v>
          </cell>
          <cell r="S99">
            <v>126.33140260056308</v>
          </cell>
          <cell r="T99">
            <v>20.0718644936528</v>
          </cell>
          <cell r="U99">
            <v>23.711290156051358</v>
          </cell>
          <cell r="V99">
            <v>9682.6802495105421</v>
          </cell>
          <cell r="W99">
            <v>2522.6375459475153</v>
          </cell>
          <cell r="X99">
            <v>0.95878050080781585</v>
          </cell>
          <cell r="Y99">
            <v>188.33920828546468</v>
          </cell>
          <cell r="Z99">
            <v>14782.814147374289</v>
          </cell>
          <cell r="AA99">
            <v>107.4192076278554</v>
          </cell>
        </row>
        <row r="100">
          <cell r="D100">
            <v>325.88426428710255</v>
          </cell>
          <cell r="E100">
            <v>2714.0305816776672</v>
          </cell>
          <cell r="F100">
            <v>527.36461596679828</v>
          </cell>
          <cell r="G100">
            <v>450.18273583834969</v>
          </cell>
          <cell r="H100">
            <v>819.82304495931794</v>
          </cell>
          <cell r="I100">
            <v>922.67957547154685</v>
          </cell>
          <cell r="J100">
            <v>1045.2217069853664</v>
          </cell>
          <cell r="K100">
            <v>1739.9165227361257</v>
          </cell>
          <cell r="L100">
            <v>170.83627447885399</v>
          </cell>
          <cell r="M100">
            <v>835.50225303792479</v>
          </cell>
          <cell r="N100">
            <v>180.53824045349296</v>
          </cell>
          <cell r="O100">
            <v>3815.3446241636639</v>
          </cell>
          <cell r="P100">
            <v>139.40240107464635</v>
          </cell>
          <cell r="Q100">
            <v>143.97211774957049</v>
          </cell>
          <cell r="R100">
            <v>147.28703921277153</v>
          </cell>
          <cell r="S100">
            <v>134.81096294482975</v>
          </cell>
          <cell r="T100">
            <v>8.6677231794061242</v>
          </cell>
          <cell r="U100">
            <v>5.0490001221309981</v>
          </cell>
          <cell r="V100">
            <v>9756.9530795077044</v>
          </cell>
          <cell r="W100">
            <v>3299.822552675932</v>
          </cell>
          <cell r="X100">
            <v>9.9333341423507721E-2</v>
          </cell>
          <cell r="Y100">
            <v>8273.2247741256033</v>
          </cell>
          <cell r="Z100">
            <v>1165.4751172609504</v>
          </cell>
          <cell r="AA100">
            <v>9303.015920350239</v>
          </cell>
        </row>
        <row r="102">
          <cell r="D102">
            <v>11197.312772443951</v>
          </cell>
          <cell r="E102">
            <v>24292.14893378082</v>
          </cell>
          <cell r="F102">
            <v>13084.200926672367</v>
          </cell>
          <cell r="G102">
            <v>1916.3064303951328</v>
          </cell>
          <cell r="H102">
            <v>4332.2736732089534</v>
          </cell>
          <cell r="I102">
            <v>3804.0169921593283</v>
          </cell>
          <cell r="J102">
            <v>1024.0355342041662</v>
          </cell>
          <cell r="K102">
            <v>2070.2951235206424</v>
          </cell>
          <cell r="L102">
            <v>6360.943854801405</v>
          </cell>
          <cell r="M102">
            <v>2593.6855254662291</v>
          </cell>
          <cell r="N102">
            <v>1022.5408752614188</v>
          </cell>
          <cell r="O102">
            <v>114600.25110460154</v>
          </cell>
          <cell r="P102">
            <v>71091.396291546189</v>
          </cell>
          <cell r="Q102">
            <v>7111.031177403891</v>
          </cell>
          <cell r="R102">
            <v>9425.5407905425709</v>
          </cell>
          <cell r="S102">
            <v>17701.634381500371</v>
          </cell>
          <cell r="T102">
            <v>3087.7286816355595</v>
          </cell>
          <cell r="U102">
            <v>7386.2305075416516</v>
          </cell>
          <cell r="V102">
            <v>674337.16680844349</v>
          </cell>
          <cell r="W102">
            <v>349732.36532694113</v>
          </cell>
          <cell r="X102">
            <v>7.4544548030231041</v>
          </cell>
          <cell r="Y102">
            <v>906.29438028594666</v>
          </cell>
          <cell r="Z102">
            <v>6816.9373384413757</v>
          </cell>
          <cell r="AA102">
            <v>2654.2113804379119</v>
          </cell>
        </row>
        <row r="103">
          <cell r="D103">
            <v>16526.804284717378</v>
          </cell>
          <cell r="E103">
            <v>1726.0031409454516</v>
          </cell>
          <cell r="F103">
            <v>1140.8286116975946</v>
          </cell>
          <cell r="G103">
            <v>950.97850058889117</v>
          </cell>
          <cell r="H103">
            <v>1018.5245142006092</v>
          </cell>
          <cell r="I103">
            <v>976.47086784885096</v>
          </cell>
          <cell r="J103">
            <v>920.60673896890864</v>
          </cell>
          <cell r="K103">
            <v>1018.3453397137446</v>
          </cell>
          <cell r="L103">
            <v>967.38181786998882</v>
          </cell>
          <cell r="M103">
            <v>839.02547503993867</v>
          </cell>
          <cell r="N103">
            <v>800.47485757839127</v>
          </cell>
          <cell r="O103">
            <v>1080.4589189829419</v>
          </cell>
          <cell r="P103">
            <v>15285.285741146834</v>
          </cell>
          <cell r="Q103">
            <v>0</v>
          </cell>
          <cell r="R103">
            <v>1.205391985097062</v>
          </cell>
          <cell r="S103">
            <v>0</v>
          </cell>
          <cell r="T103">
            <v>5.9863584659757604E-3</v>
          </cell>
          <cell r="U103">
            <v>5.5165041443906602E-3</v>
          </cell>
          <cell r="V103">
            <v>161628.30538694229</v>
          </cell>
          <cell r="W103">
            <v>7914.1183483977038</v>
          </cell>
          <cell r="X103">
            <v>3.4633165299389285E-2</v>
          </cell>
          <cell r="Y103">
            <v>27.102073969412213</v>
          </cell>
          <cell r="Z103">
            <v>3.6848600242771453E-3</v>
          </cell>
          <cell r="AA103">
            <v>231.59384851679178</v>
          </cell>
        </row>
        <row r="104">
          <cell r="D104">
            <v>8559.7422074624083</v>
          </cell>
          <cell r="E104">
            <v>15290.119792891097</v>
          </cell>
          <cell r="F104">
            <v>8428.1406738300066</v>
          </cell>
          <cell r="G104">
            <v>1443.8928649602369</v>
          </cell>
          <cell r="H104">
            <v>3127.2047229458631</v>
          </cell>
          <cell r="I104">
            <v>2681.9802213279818</v>
          </cell>
          <cell r="J104">
            <v>1035.3426039187498</v>
          </cell>
          <cell r="K104">
            <v>1745.814937977309</v>
          </cell>
          <cell r="L104">
            <v>4174.0960790136114</v>
          </cell>
          <cell r="M104">
            <v>1919.2405201944362</v>
          </cell>
          <cell r="N104">
            <v>899.2147141012764</v>
          </cell>
          <cell r="O104">
            <v>74542.426887152833</v>
          </cell>
          <cell r="P104">
            <v>58619.48203920872</v>
          </cell>
          <cell r="Q104">
            <v>4591.127331333495</v>
          </cell>
          <cell r="R104">
            <v>6222.726181402918</v>
          </cell>
          <cell r="S104">
            <v>10193.362503359009</v>
          </cell>
          <cell r="T104">
            <v>1542.7008377541897</v>
          </cell>
          <cell r="U104">
            <v>4753.7183291943993</v>
          </cell>
          <cell r="V104">
            <v>450675.93307348929</v>
          </cell>
          <cell r="W104">
            <v>160905.18688522303</v>
          </cell>
          <cell r="X104">
            <v>4.659661007020091</v>
          </cell>
          <cell r="Y104">
            <v>742.83237712131483</v>
          </cell>
          <cell r="Z104">
            <v>5287.3915959097922</v>
          </cell>
          <cell r="AA104">
            <v>2056.9382154522846</v>
          </cell>
        </row>
        <row r="105">
          <cell r="D105">
            <v>-13480.821096140222</v>
          </cell>
          <cell r="E105">
            <v>-1898.482208010701</v>
          </cell>
          <cell r="F105">
            <v>-283.48786500559964</v>
          </cell>
          <cell r="G105">
            <v>-33.881756288876261</v>
          </cell>
          <cell r="H105">
            <v>-62.170019434995311</v>
          </cell>
          <cell r="I105">
            <v>-45.090604192360153</v>
          </cell>
          <cell r="J105">
            <v>-28.268674875380253</v>
          </cell>
          <cell r="K105">
            <v>-55.0258034460917</v>
          </cell>
          <cell r="L105">
            <v>-84.168577379172277</v>
          </cell>
          <cell r="M105">
            <v>-47.957880149588902</v>
          </cell>
          <cell r="N105">
            <v>-21.465061314621956</v>
          </cell>
          <cell r="O105">
            <v>-3236.78909399746</v>
          </cell>
          <cell r="P105">
            <v>-1079.8237932982624</v>
          </cell>
          <cell r="Q105">
            <v>-2546.4479432167564</v>
          </cell>
          <cell r="R105">
            <v>-3895.8421189326218</v>
          </cell>
          <cell r="S105">
            <v>-245.92023862901667</v>
          </cell>
          <cell r="T105">
            <v>-31.17322114959806</v>
          </cell>
          <cell r="U105">
            <v>-161.9554761749811</v>
          </cell>
          <cell r="V105">
            <v>-21425.676207720302</v>
          </cell>
          <cell r="W105">
            <v>-6958.0719720643046</v>
          </cell>
          <cell r="X105">
            <v>-0.10368831145089132</v>
          </cell>
          <cell r="Y105">
            <v>-71.517160108098025</v>
          </cell>
          <cell r="Z105">
            <v>-61.856060798570979</v>
          </cell>
          <cell r="AA105">
            <v>-226.14085497218323</v>
          </cell>
        </row>
        <row r="106">
          <cell r="D106">
            <v>2708.6515614490932</v>
          </cell>
          <cell r="E106">
            <v>5091.0513861048157</v>
          </cell>
          <cell r="F106">
            <v>2487.38273421125</v>
          </cell>
          <cell r="G106">
            <v>384.49949656872428</v>
          </cell>
          <cell r="H106">
            <v>1072.3556125531375</v>
          </cell>
          <cell r="I106">
            <v>888.63041122048958</v>
          </cell>
          <cell r="J106">
            <v>278.39131709746579</v>
          </cell>
          <cell r="K106">
            <v>991.25398306348961</v>
          </cell>
          <cell r="L106">
            <v>1160.3239596344067</v>
          </cell>
          <cell r="M106">
            <v>721.20031948734675</v>
          </cell>
          <cell r="N106">
            <v>307.87733171682095</v>
          </cell>
          <cell r="O106">
            <v>16670.085180894795</v>
          </cell>
          <cell r="P106">
            <v>6931.5099404439834</v>
          </cell>
          <cell r="Q106">
            <v>989.08931731273003</v>
          </cell>
          <cell r="R106">
            <v>1443.8971468253944</v>
          </cell>
          <cell r="S106">
            <v>2234.8167997953192</v>
          </cell>
          <cell r="T106">
            <v>341.87030295214129</v>
          </cell>
          <cell r="U106">
            <v>618.11788959692046</v>
          </cell>
          <cell r="V106">
            <v>102559.65438011895</v>
          </cell>
          <cell r="W106">
            <v>15785.970663555972</v>
          </cell>
          <cell r="X106">
            <v>0.84238846239020715</v>
          </cell>
          <cell r="Y106">
            <v>617.60475807601767</v>
          </cell>
          <cell r="Z106">
            <v>2994.5067530935312</v>
          </cell>
          <cell r="AA106">
            <v>545.73479576546879</v>
          </cell>
        </row>
        <row r="109">
          <cell r="D109">
            <v>12308.073801679524</v>
          </cell>
          <cell r="E109">
            <v>8601.4404290856601</v>
          </cell>
          <cell r="F109">
            <v>11721.230332206871</v>
          </cell>
          <cell r="G109">
            <v>594.05643251099855</v>
          </cell>
          <cell r="H109">
            <v>1893.3902084403592</v>
          </cell>
          <cell r="I109">
            <v>1197.8410042496118</v>
          </cell>
          <cell r="J109">
            <v>416.04368482501286</v>
          </cell>
          <cell r="K109">
            <v>1922.988595655482</v>
          </cell>
          <cell r="L109">
            <v>1525.42518</v>
          </cell>
          <cell r="M109">
            <v>1547.9383180604086</v>
          </cell>
          <cell r="N109">
            <v>700.55609958707066</v>
          </cell>
          <cell r="O109">
            <v>23839.090589139167</v>
          </cell>
          <cell r="P109">
            <v>8172.4261412130609</v>
          </cell>
          <cell r="Q109">
            <v>1648.4297458684237</v>
          </cell>
          <cell r="R109">
            <v>2988.8794062871139</v>
          </cell>
          <cell r="S109">
            <v>9041.39980499999</v>
          </cell>
          <cell r="T109">
            <v>2236.4904796670476</v>
          </cell>
          <cell r="U109">
            <v>3881.715641697253</v>
          </cell>
          <cell r="V109">
            <v>266835.07582260855</v>
          </cell>
          <cell r="W109">
            <v>79768.149919635121</v>
          </cell>
          <cell r="X109">
            <v>1.4723873546848527</v>
          </cell>
          <cell r="Y109">
            <v>596.04612518961358</v>
          </cell>
          <cell r="Z109">
            <v>4436.5836737854352</v>
          </cell>
          <cell r="AA109">
            <v>1719.4574267555772</v>
          </cell>
        </row>
        <row r="112">
          <cell r="D112">
            <v>703.56242508321895</v>
          </cell>
          <cell r="E112">
            <v>578.13958708236419</v>
          </cell>
          <cell r="F112">
            <v>225.73324466311161</v>
          </cell>
          <cell r="G112">
            <v>42.326651491360835</v>
          </cell>
          <cell r="H112">
            <v>86.572156972494895</v>
          </cell>
          <cell r="I112">
            <v>75.466173977901335</v>
          </cell>
          <cell r="J112">
            <v>21.546531537439957</v>
          </cell>
          <cell r="K112">
            <v>30.120155998515791</v>
          </cell>
          <cell r="L112">
            <v>140.43194617</v>
          </cell>
          <cell r="M112">
            <v>44.996117211970166</v>
          </cell>
          <cell r="N112">
            <v>22.741209923435186</v>
          </cell>
          <cell r="O112">
            <v>1918.947762342249</v>
          </cell>
          <cell r="P112">
            <v>1893.4996086787939</v>
          </cell>
          <cell r="Q112">
            <v>107.34194779265854</v>
          </cell>
          <cell r="R112">
            <v>174.31689149204794</v>
          </cell>
          <cell r="S112">
            <v>359.0805656</v>
          </cell>
          <cell r="T112">
            <v>51.306917793156913</v>
          </cell>
          <cell r="U112">
            <v>80.894089606051494</v>
          </cell>
          <cell r="V112">
            <v>13375.969955888108</v>
          </cell>
          <cell r="W112">
            <v>5840.0069753611742</v>
          </cell>
          <cell r="X112">
            <v>0.14147006984706434</v>
          </cell>
          <cell r="Y112">
            <v>17.118332925122186</v>
          </cell>
          <cell r="Z112">
            <v>77.398770410478463</v>
          </cell>
          <cell r="AA112">
            <v>38.799991139899475</v>
          </cell>
        </row>
      </sheetData>
      <sheetData sheetId="8">
        <row r="6">
          <cell r="CK6">
            <v>34626.097139999998</v>
          </cell>
        </row>
        <row r="7">
          <cell r="CK7">
            <v>235049.70850000001</v>
          </cell>
        </row>
        <row r="8">
          <cell r="CK8">
            <v>82854.865969999999</v>
          </cell>
        </row>
        <row r="9">
          <cell r="CK9">
            <v>2880.995649</v>
          </cell>
        </row>
        <row r="10">
          <cell r="CK10">
            <v>2802.6378709999999</v>
          </cell>
        </row>
        <row r="11">
          <cell r="CK11">
            <v>6136.3941999999997</v>
          </cell>
        </row>
        <row r="12">
          <cell r="CK12">
            <v>152.83095560000001</v>
          </cell>
        </row>
        <row r="13">
          <cell r="CK13">
            <v>30.707577529999998</v>
          </cell>
        </row>
        <row r="14">
          <cell r="CK14">
            <v>7945.3617889999996</v>
          </cell>
        </row>
        <row r="15">
          <cell r="CK15">
            <v>0</v>
          </cell>
        </row>
        <row r="16">
          <cell r="CK16">
            <v>257.45579400000003</v>
          </cell>
        </row>
        <row r="17">
          <cell r="CK17">
            <v>291034.59370000003</v>
          </cell>
        </row>
        <row r="18">
          <cell r="CK18">
            <v>121408.7141</v>
          </cell>
        </row>
        <row r="19">
          <cell r="CK19">
            <v>7121.1102639999999</v>
          </cell>
        </row>
        <row r="20">
          <cell r="CK20">
            <v>12070.84309</v>
          </cell>
        </row>
        <row r="21">
          <cell r="CK21">
            <v>1037.046742</v>
          </cell>
        </row>
        <row r="22">
          <cell r="CK22">
            <v>605.94369500000005</v>
          </cell>
        </row>
        <row r="23">
          <cell r="CK23">
            <v>15733.379569999999</v>
          </cell>
        </row>
        <row r="24">
          <cell r="CK24">
            <v>802580.01939999999</v>
          </cell>
        </row>
        <row r="25">
          <cell r="CK25">
            <v>17226.412810000002</v>
          </cell>
        </row>
        <row r="26">
          <cell r="CK26">
            <v>27.051881389999998</v>
          </cell>
        </row>
        <row r="27">
          <cell r="CK27">
            <v>21241.063340000001</v>
          </cell>
        </row>
        <row r="28">
          <cell r="CK28">
            <v>18305.857100000001</v>
          </cell>
        </row>
        <row r="29">
          <cell r="CK29">
            <v>5681.8226119999999</v>
          </cell>
        </row>
        <row r="65"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</sheetData>
      <sheetData sheetId="9">
        <row r="6">
          <cell r="AO6">
            <v>25228.850679599331</v>
          </cell>
          <cell r="AV6">
            <v>3969.9415370938641</v>
          </cell>
          <cell r="AW6">
            <v>0</v>
          </cell>
          <cell r="AX6">
            <v>257.16977827534737</v>
          </cell>
          <cell r="AY6">
            <v>-6679.2076877417494</v>
          </cell>
          <cell r="CK6">
            <v>66412.607118812521</v>
          </cell>
          <cell r="CL6">
            <v>0</v>
          </cell>
          <cell r="CM6">
            <v>4340.325953323133</v>
          </cell>
          <cell r="CN6">
            <v>30872.682185486468</v>
          </cell>
          <cell r="CO6">
            <v>1.9251463360000001</v>
          </cell>
        </row>
        <row r="7">
          <cell r="AO7">
            <v>87893.555618087863</v>
          </cell>
          <cell r="AV7">
            <v>33895.176478962989</v>
          </cell>
          <cell r="AW7">
            <v>0</v>
          </cell>
          <cell r="AX7">
            <v>39421.075357513422</v>
          </cell>
          <cell r="AY7">
            <v>-1708.5055957581051</v>
          </cell>
          <cell r="CK7">
            <v>439071.70843542251</v>
          </cell>
          <cell r="CL7">
            <v>0</v>
          </cell>
          <cell r="CM7">
            <v>0</v>
          </cell>
          <cell r="CN7">
            <v>89852.749797079552</v>
          </cell>
          <cell r="CO7">
            <v>1.865464096</v>
          </cell>
        </row>
        <row r="8">
          <cell r="AO8">
            <v>181966.57060821715</v>
          </cell>
          <cell r="AV8">
            <v>32150.971545053584</v>
          </cell>
          <cell r="AW8">
            <v>0</v>
          </cell>
          <cell r="AX8">
            <v>1245.206155822377</v>
          </cell>
          <cell r="AY8">
            <v>0</v>
          </cell>
          <cell r="CK8">
            <v>167422.9611940133</v>
          </cell>
          <cell r="CL8">
            <v>273.09800736905044</v>
          </cell>
          <cell r="CM8">
            <v>85013.171037998283</v>
          </cell>
          <cell r="CN8">
            <v>161274.51562800532</v>
          </cell>
          <cell r="CO8">
            <v>1.996573291</v>
          </cell>
        </row>
        <row r="9">
          <cell r="AO9">
            <v>6417.7509509058946</v>
          </cell>
          <cell r="AV9">
            <v>979.29034916116541</v>
          </cell>
          <cell r="AW9">
            <v>0</v>
          </cell>
          <cell r="AX9">
            <v>15.04722209223007</v>
          </cell>
          <cell r="AY9">
            <v>0</v>
          </cell>
          <cell r="CK9">
            <v>5657.5885849393389</v>
          </cell>
          <cell r="CL9">
            <v>0</v>
          </cell>
          <cell r="CM9">
            <v>0</v>
          </cell>
          <cell r="CN9">
            <v>7281.6539541349612</v>
          </cell>
          <cell r="CO9">
            <v>1</v>
          </cell>
        </row>
        <row r="10">
          <cell r="AO10">
            <v>10643.40638943171</v>
          </cell>
          <cell r="AV10">
            <v>753.74014074519312</v>
          </cell>
          <cell r="AW10">
            <v>0</v>
          </cell>
          <cell r="AX10">
            <v>31.995211096063496</v>
          </cell>
          <cell r="AY10">
            <v>0</v>
          </cell>
          <cell r="CK10">
            <v>5458.9782889632952</v>
          </cell>
          <cell r="CL10">
            <v>0</v>
          </cell>
          <cell r="CM10">
            <v>21.277318973278174</v>
          </cell>
          <cell r="CN10">
            <v>6226.3528642132433</v>
          </cell>
          <cell r="CO10">
            <v>1.9745140409999999</v>
          </cell>
        </row>
        <row r="11">
          <cell r="AO11">
            <v>21414.079259246289</v>
          </cell>
          <cell r="AV11">
            <v>2450.0559575409911</v>
          </cell>
          <cell r="AW11">
            <v>0</v>
          </cell>
          <cell r="AX11">
            <v>39.149600001027949</v>
          </cell>
          <cell r="AY11">
            <v>0</v>
          </cell>
          <cell r="CK11">
            <v>11739.150329373086</v>
          </cell>
          <cell r="CL11">
            <v>0</v>
          </cell>
          <cell r="CM11">
            <v>0</v>
          </cell>
          <cell r="CN11">
            <v>16158.457434092674</v>
          </cell>
          <cell r="CO11">
            <v>1.9064760190000001</v>
          </cell>
        </row>
        <row r="12">
          <cell r="AO12">
            <v>12923.078273765768</v>
          </cell>
          <cell r="AV12">
            <v>36.424473826199225</v>
          </cell>
          <cell r="AW12">
            <v>0</v>
          </cell>
          <cell r="AX12">
            <v>112.14322308708569</v>
          </cell>
          <cell r="AY12">
            <v>0</v>
          </cell>
          <cell r="CK12">
            <v>292.24497819703998</v>
          </cell>
          <cell r="CL12">
            <v>0</v>
          </cell>
          <cell r="CM12">
            <v>0</v>
          </cell>
          <cell r="CN12">
            <v>8785.0929188459195</v>
          </cell>
          <cell r="CO12">
            <v>1</v>
          </cell>
        </row>
        <row r="13">
          <cell r="AO13">
            <v>61935.115726939926</v>
          </cell>
          <cell r="AV13">
            <v>194.87282446439551</v>
          </cell>
          <cell r="AW13">
            <v>0</v>
          </cell>
          <cell r="AX13">
            <v>161.60972421774002</v>
          </cell>
          <cell r="AY13">
            <v>0</v>
          </cell>
          <cell r="CK13">
            <v>62.280361508154385</v>
          </cell>
          <cell r="CL13">
            <v>0</v>
          </cell>
          <cell r="CM13">
            <v>0</v>
          </cell>
          <cell r="CN13">
            <v>62889.110199105133</v>
          </cell>
          <cell r="CO13">
            <v>1</v>
          </cell>
        </row>
        <row r="14">
          <cell r="AO14">
            <v>30718.582276210498</v>
          </cell>
          <cell r="AV14">
            <v>2307.6436929965298</v>
          </cell>
          <cell r="AW14">
            <v>0</v>
          </cell>
          <cell r="AX14">
            <v>170.28392570006397</v>
          </cell>
          <cell r="AY14">
            <v>0</v>
          </cell>
          <cell r="CK14">
            <v>14910.742432474608</v>
          </cell>
          <cell r="CL14">
            <v>0</v>
          </cell>
          <cell r="CM14">
            <v>0</v>
          </cell>
          <cell r="CN14">
            <v>20631.367381813128</v>
          </cell>
          <cell r="CO14">
            <v>1</v>
          </cell>
        </row>
        <row r="15">
          <cell r="AO15">
            <v>31446.566344312167</v>
          </cell>
          <cell r="AV15">
            <v>10.251699192353735</v>
          </cell>
          <cell r="AW15">
            <v>0</v>
          </cell>
          <cell r="AX15">
            <v>6.410460806440577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38793.062042589998</v>
          </cell>
          <cell r="CO15">
            <v>1.952996846</v>
          </cell>
        </row>
        <row r="16">
          <cell r="AO16">
            <v>25882.083450042919</v>
          </cell>
          <cell r="AV16">
            <v>1.5648004001609401E-6</v>
          </cell>
          <cell r="AW16">
            <v>0</v>
          </cell>
          <cell r="AX16">
            <v>24.794921278419174</v>
          </cell>
          <cell r="AY16">
            <v>0</v>
          </cell>
          <cell r="CK16">
            <v>485.46219548179931</v>
          </cell>
          <cell r="CL16">
            <v>0</v>
          </cell>
          <cell r="CM16">
            <v>0</v>
          </cell>
          <cell r="CN16">
            <v>22198.705847236171</v>
          </cell>
          <cell r="CO16">
            <v>1.9193360500000001</v>
          </cell>
        </row>
        <row r="17">
          <cell r="AO17">
            <v>644296.49100088677</v>
          </cell>
          <cell r="AV17">
            <v>92455.194328651225</v>
          </cell>
          <cell r="AW17">
            <v>0</v>
          </cell>
          <cell r="AX17">
            <v>6454.0530993859093</v>
          </cell>
          <cell r="AY17">
            <v>-105.73643441157638</v>
          </cell>
          <cell r="CK17">
            <v>535900.40619096532</v>
          </cell>
          <cell r="CL17">
            <v>101494.77481727657</v>
          </cell>
          <cell r="CM17">
            <v>239486.58176013941</v>
          </cell>
          <cell r="CN17">
            <v>566442.58104365284</v>
          </cell>
          <cell r="CO17">
            <v>1.8328187629999999</v>
          </cell>
        </row>
        <row r="18">
          <cell r="AO18">
            <v>0</v>
          </cell>
          <cell r="AV18">
            <v>58921.951711054433</v>
          </cell>
          <cell r="AW18">
            <v>0</v>
          </cell>
          <cell r="AX18">
            <v>2359.1473268881073</v>
          </cell>
          <cell r="AY18">
            <v>-186.411912370529</v>
          </cell>
          <cell r="CK18">
            <v>236724.77372904998</v>
          </cell>
          <cell r="CL18">
            <v>0</v>
          </cell>
          <cell r="CM18">
            <v>335168.52474897797</v>
          </cell>
          <cell r="CN18">
            <v>0</v>
          </cell>
          <cell r="CO18">
            <v>1</v>
          </cell>
        </row>
        <row r="19">
          <cell r="AO19">
            <v>4383.7221231083331</v>
          </cell>
          <cell r="AV19">
            <v>978.26485526103966</v>
          </cell>
          <cell r="AW19">
            <v>0</v>
          </cell>
          <cell r="AX19">
            <v>0</v>
          </cell>
          <cell r="AY19">
            <v>-4750.1762107543482</v>
          </cell>
          <cell r="CK19">
            <v>13776.781649219774</v>
          </cell>
          <cell r="CL19">
            <v>671.58265323286355</v>
          </cell>
          <cell r="CM19">
            <v>0</v>
          </cell>
          <cell r="CN19">
            <v>3527.5806111999923</v>
          </cell>
          <cell r="CO19">
            <v>1.931413539</v>
          </cell>
        </row>
        <row r="20">
          <cell r="AO20">
            <v>0</v>
          </cell>
          <cell r="AV20">
            <v>1507.1857131856318</v>
          </cell>
          <cell r="AW20">
            <v>0</v>
          </cell>
          <cell r="AX20">
            <v>138.90875491144666</v>
          </cell>
          <cell r="AY20">
            <v>-7983.2355469492886</v>
          </cell>
          <cell r="CK20">
            <v>19412.123820117296</v>
          </cell>
          <cell r="CL20">
            <v>3581.5249779294941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38546.409665353203</v>
          </cell>
          <cell r="AV21">
            <v>705.67385770241992</v>
          </cell>
          <cell r="AW21">
            <v>0</v>
          </cell>
          <cell r="AX21">
            <v>0</v>
          </cell>
          <cell r="AY21">
            <v>0</v>
          </cell>
          <cell r="CK21">
            <v>2063.2164223576733</v>
          </cell>
          <cell r="CL21">
            <v>10.859553707417946</v>
          </cell>
          <cell r="CM21">
            <v>0</v>
          </cell>
          <cell r="CN21">
            <v>10658.365604121853</v>
          </cell>
          <cell r="CO21">
            <v>1.975449502</v>
          </cell>
        </row>
        <row r="22">
          <cell r="AO22">
            <v>4835.7123621307019</v>
          </cell>
          <cell r="AV22">
            <v>41.182028424539631</v>
          </cell>
          <cell r="AW22">
            <v>0</v>
          </cell>
          <cell r="AX22">
            <v>0</v>
          </cell>
          <cell r="AY22">
            <v>-379.19614009684994</v>
          </cell>
          <cell r="CK22">
            <v>1091.3745018131485</v>
          </cell>
          <cell r="CL22">
            <v>0</v>
          </cell>
          <cell r="CM22">
            <v>0</v>
          </cell>
          <cell r="CN22">
            <v>16778.734662721326</v>
          </cell>
          <cell r="CO22">
            <v>1.6261624290000001</v>
          </cell>
        </row>
        <row r="23">
          <cell r="AO23">
            <v>19298.635955651775</v>
          </cell>
          <cell r="AV23">
            <v>621.65770736535421</v>
          </cell>
          <cell r="AW23">
            <v>0</v>
          </cell>
          <cell r="AX23">
            <v>1034.1792822122038</v>
          </cell>
          <cell r="AY23">
            <v>-185.12600227553264</v>
          </cell>
          <cell r="CK23">
            <v>28295.983134108887</v>
          </cell>
          <cell r="CL23">
            <v>0</v>
          </cell>
          <cell r="CM23">
            <v>0</v>
          </cell>
          <cell r="CN23">
            <v>17323.059871009918</v>
          </cell>
          <cell r="CO23">
            <v>1.796243915</v>
          </cell>
        </row>
        <row r="24">
          <cell r="AO24">
            <v>365444.81587463699</v>
          </cell>
          <cell r="AV24">
            <v>117487.05744951981</v>
          </cell>
          <cell r="AW24">
            <v>0</v>
          </cell>
          <cell r="AX24">
            <v>81619.698227348606</v>
          </cell>
          <cell r="AY24">
            <v>-3861.2900686691232</v>
          </cell>
          <cell r="CK24">
            <v>1484073.6211114537</v>
          </cell>
          <cell r="CL24">
            <v>264508.69901650818</v>
          </cell>
          <cell r="CM24">
            <v>204240.15546016407</v>
          </cell>
          <cell r="CN24">
            <v>364218.35314393818</v>
          </cell>
          <cell r="CO24">
            <v>1.846897816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31380.211090185458</v>
          </cell>
          <cell r="CL25">
            <v>916251.41867574782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719.94170625727429</v>
          </cell>
          <cell r="AV26">
            <v>22.809821249872716</v>
          </cell>
          <cell r="AW26">
            <v>82.831353050699562</v>
          </cell>
          <cell r="AX26">
            <v>0.28559545880600162</v>
          </cell>
          <cell r="AY26">
            <v>0</v>
          </cell>
          <cell r="CK26">
            <v>82.569271909787545</v>
          </cell>
          <cell r="CL26">
            <v>0</v>
          </cell>
          <cell r="CM26">
            <v>0</v>
          </cell>
          <cell r="CN26">
            <v>50.578076711999998</v>
          </cell>
          <cell r="CO26">
            <v>-125.95378056277306</v>
          </cell>
        </row>
        <row r="27">
          <cell r="AO27">
            <v>68888.211962622183</v>
          </cell>
          <cell r="AV27">
            <v>10684.465674248115</v>
          </cell>
          <cell r="AW27">
            <v>21336.092529340429</v>
          </cell>
          <cell r="AX27">
            <v>0</v>
          </cell>
          <cell r="AY27">
            <v>0</v>
          </cell>
          <cell r="CK27">
            <v>49521.94932610113</v>
          </cell>
          <cell r="CL27">
            <v>0</v>
          </cell>
          <cell r="CM27">
            <v>0</v>
          </cell>
          <cell r="CN27">
            <v>30781.596712206589</v>
          </cell>
          <cell r="CO27">
            <v>-809.94476667522486</v>
          </cell>
        </row>
        <row r="28">
          <cell r="AO28">
            <v>871.21490443176833</v>
          </cell>
          <cell r="AV28">
            <v>5374.4159239366927</v>
          </cell>
          <cell r="AW28">
            <v>1295.0111380000001</v>
          </cell>
          <cell r="AX28">
            <v>3217.7332868341773</v>
          </cell>
          <cell r="AY28">
            <v>-2582.1495877508296</v>
          </cell>
          <cell r="CK28">
            <v>29714.892271393641</v>
          </cell>
          <cell r="CL28">
            <v>0</v>
          </cell>
          <cell r="CM28">
            <v>0</v>
          </cell>
          <cell r="CN28">
            <v>3649.2483738239057</v>
          </cell>
          <cell r="CO28">
            <v>0</v>
          </cell>
        </row>
        <row r="29">
          <cell r="AO29">
            <v>8882.6456148932175</v>
          </cell>
          <cell r="AV29">
            <v>2156.5930250856918</v>
          </cell>
          <cell r="AW29">
            <v>2352.774510139498</v>
          </cell>
          <cell r="AX29">
            <v>29.060561480474995</v>
          </cell>
          <cell r="AY29">
            <v>0</v>
          </cell>
          <cell r="CK29">
            <v>12006.118509034648</v>
          </cell>
          <cell r="CL29">
            <v>16.620766977191501</v>
          </cell>
          <cell r="CM29">
            <v>0</v>
          </cell>
          <cell r="CN29">
            <v>913.41662389734267</v>
          </cell>
          <cell r="CO29">
            <v>-7.5491091876357359</v>
          </cell>
        </row>
        <row r="44">
          <cell r="D44">
            <v>193.97437113852601</v>
          </cell>
          <cell r="E44">
            <v>391.66214633839837</v>
          </cell>
          <cell r="F44">
            <v>732.05455086170525</v>
          </cell>
          <cell r="G44">
            <v>75.892271203866557</v>
          </cell>
          <cell r="H44">
            <v>178.48707497765665</v>
          </cell>
          <cell r="I44">
            <v>178.67437686223269</v>
          </cell>
          <cell r="J44">
            <v>192.17868921319288</v>
          </cell>
          <cell r="K44">
            <v>124.38602520312966</v>
          </cell>
          <cell r="L44">
            <v>204.41686783424859</v>
          </cell>
          <cell r="M44">
            <v>130.43749282379534</v>
          </cell>
          <cell r="N44">
            <v>50.23847180420119</v>
          </cell>
          <cell r="O44">
            <v>2903.8302290529737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2.0373575789758469</v>
          </cell>
          <cell r="Y44">
            <v>220.47373666104824</v>
          </cell>
          <cell r="Z44">
            <v>0</v>
          </cell>
          <cell r="AA44">
            <v>170.46998999700105</v>
          </cell>
        </row>
        <row r="45">
          <cell r="D45">
            <v>3607.678348739837</v>
          </cell>
          <cell r="E45">
            <v>22229.658621991119</v>
          </cell>
          <cell r="F45">
            <v>7335.5033507008611</v>
          </cell>
          <cell r="G45">
            <v>1204.6714877333629</v>
          </cell>
          <cell r="H45">
            <v>2819.2844885065124</v>
          </cell>
          <cell r="I45">
            <v>2838.473153687456</v>
          </cell>
          <cell r="J45">
            <v>3076.1609704118009</v>
          </cell>
          <cell r="K45">
            <v>1989.6438065016816</v>
          </cell>
          <cell r="L45">
            <v>3251.6144422210909</v>
          </cell>
          <cell r="M45">
            <v>2076.3443327965697</v>
          </cell>
          <cell r="N45">
            <v>804.17177769781028</v>
          </cell>
          <cell r="O45">
            <v>46204.705440198144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22.029024465859486</v>
          </cell>
          <cell r="Y45">
            <v>2287.8744944877944</v>
          </cell>
          <cell r="Z45">
            <v>0</v>
          </cell>
          <cell r="AA45">
            <v>1729.1506166189483</v>
          </cell>
        </row>
        <row r="46">
          <cell r="D46">
            <v>476.72751499074707</v>
          </cell>
          <cell r="E46">
            <v>984.2665770535616</v>
          </cell>
          <cell r="F46">
            <v>659.63297076967569</v>
          </cell>
          <cell r="G46">
            <v>192.02653563572611</v>
          </cell>
          <cell r="H46">
            <v>342.00677646657857</v>
          </cell>
          <cell r="I46">
            <v>470.17092943161919</v>
          </cell>
          <cell r="J46">
            <v>688.03725168497419</v>
          </cell>
          <cell r="K46">
            <v>434.4966410401255</v>
          </cell>
          <cell r="L46">
            <v>570.89401060734053</v>
          </cell>
          <cell r="M46">
            <v>376.12543619295036</v>
          </cell>
          <cell r="N46">
            <v>179.98859891336247</v>
          </cell>
          <cell r="O46">
            <v>8220.9274442441292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25.025075725225417</v>
          </cell>
          <cell r="Y46">
            <v>1640.9760403421024</v>
          </cell>
          <cell r="Z46">
            <v>0</v>
          </cell>
          <cell r="AA46">
            <v>826.08299755098915</v>
          </cell>
        </row>
        <row r="47">
          <cell r="D47">
            <v>89.203458199324842</v>
          </cell>
          <cell r="E47">
            <v>547.73602912415481</v>
          </cell>
          <cell r="F47">
            <v>1332.197380607282</v>
          </cell>
          <cell r="G47">
            <v>118.95501458884331</v>
          </cell>
          <cell r="H47">
            <v>206.47653457807871</v>
          </cell>
          <cell r="I47">
            <v>292.14617491611608</v>
          </cell>
          <cell r="J47">
            <v>436.13633012130236</v>
          </cell>
          <cell r="K47">
            <v>275.04464601466731</v>
          </cell>
          <cell r="L47">
            <v>356.29032032719965</v>
          </cell>
          <cell r="M47">
            <v>235.26405187650786</v>
          </cell>
          <cell r="N47">
            <v>114.09637395000054</v>
          </cell>
          <cell r="O47">
            <v>5135.5623936035217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0.31246019686778531</v>
          </cell>
          <cell r="Y47">
            <v>20.010756207315911</v>
          </cell>
          <cell r="Z47">
            <v>0</v>
          </cell>
          <cell r="AA47">
            <v>9.7461469800567286</v>
          </cell>
        </row>
        <row r="48">
          <cell r="D48">
            <v>47041.683472983248</v>
          </cell>
          <cell r="E48">
            <v>174561.90430501528</v>
          </cell>
          <cell r="F48">
            <v>60020.06427314652</v>
          </cell>
          <cell r="G48">
            <v>1126.9805448756106</v>
          </cell>
          <cell r="H48">
            <v>18906.701555494205</v>
          </cell>
          <cell r="I48">
            <v>8511.9272582272079</v>
          </cell>
          <cell r="J48">
            <v>2817.56965780472</v>
          </cell>
          <cell r="K48">
            <v>7006.6764228332786</v>
          </cell>
          <cell r="L48">
            <v>5320.6418305504112</v>
          </cell>
          <cell r="M48">
            <v>4894.6934261485267</v>
          </cell>
          <cell r="N48">
            <v>3444.7315881336435</v>
          </cell>
          <cell r="O48">
            <v>375497.70710549032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20.228747933703968</v>
          </cell>
          <cell r="Y48">
            <v>12630.585201814087</v>
          </cell>
          <cell r="Z48">
            <v>0</v>
          </cell>
          <cell r="AA48">
            <v>13.177876726956351</v>
          </cell>
        </row>
        <row r="77">
          <cell r="D77">
            <v>32738.80593814046</v>
          </cell>
          <cell r="E77">
            <v>90670.697199565373</v>
          </cell>
          <cell r="F77">
            <v>3.4978841890269385</v>
          </cell>
          <cell r="G77">
            <v>1.5643674855141432</v>
          </cell>
          <cell r="H77">
            <v>0.7449771877572966</v>
          </cell>
          <cell r="I77">
            <v>629.07584084132884</v>
          </cell>
          <cell r="J77">
            <v>0.26412098973708387</v>
          </cell>
          <cell r="K77">
            <v>144.53680943595654</v>
          </cell>
          <cell r="L77">
            <v>0</v>
          </cell>
          <cell r="M77">
            <v>31.985333828864803</v>
          </cell>
          <cell r="N77">
            <v>14.701665008468845</v>
          </cell>
          <cell r="O77">
            <v>7726.0916171109629</v>
          </cell>
          <cell r="P77">
            <v>6006.4038465811236</v>
          </cell>
          <cell r="Q77">
            <v>0</v>
          </cell>
          <cell r="R77">
            <v>8.4633044276305469</v>
          </cell>
          <cell r="S77">
            <v>0</v>
          </cell>
          <cell r="T77">
            <v>60.882322314239829</v>
          </cell>
          <cell r="U77">
            <v>3.9995497752301379E-2</v>
          </cell>
          <cell r="V77">
            <v>6665.858051600896</v>
          </cell>
          <cell r="W77">
            <v>1333.698079193696</v>
          </cell>
          <cell r="X77">
            <v>0.18181346249218591</v>
          </cell>
          <cell r="Y77">
            <v>42.255675170707526</v>
          </cell>
          <cell r="Z77">
            <v>544.53943686377545</v>
          </cell>
          <cell r="AA77">
            <v>350.50848690981098</v>
          </cell>
        </row>
        <row r="78">
          <cell r="D78">
            <v>14392.069610279665</v>
          </cell>
          <cell r="E78">
            <v>81030.634498541433</v>
          </cell>
          <cell r="F78">
            <v>183.20196145963757</v>
          </cell>
          <cell r="G78">
            <v>15.414884350674351</v>
          </cell>
          <cell r="H78">
            <v>21.878062470707771</v>
          </cell>
          <cell r="I78">
            <v>558.13827494544216</v>
          </cell>
          <cell r="J78">
            <v>31.672601267410666</v>
          </cell>
          <cell r="K78">
            <v>1146.8681837969323</v>
          </cell>
          <cell r="L78">
            <v>150.39049152974431</v>
          </cell>
          <cell r="M78">
            <v>133.22975405903</v>
          </cell>
          <cell r="N78">
            <v>68.642112715734768</v>
          </cell>
          <cell r="O78">
            <v>7657.5119916033718</v>
          </cell>
          <cell r="P78">
            <v>474.88754401536715</v>
          </cell>
          <cell r="Q78">
            <v>17.631743875187311</v>
          </cell>
          <cell r="R78">
            <v>55.614557834639655</v>
          </cell>
          <cell r="S78">
            <v>168.11760874488843</v>
          </cell>
          <cell r="T78">
            <v>171.59178707685126</v>
          </cell>
          <cell r="U78">
            <v>624.50135488512876</v>
          </cell>
          <cell r="V78">
            <v>76702.973212610523</v>
          </cell>
          <cell r="W78">
            <v>8141.3614061243061</v>
          </cell>
          <cell r="X78">
            <v>0.18018667170606387</v>
          </cell>
          <cell r="Y78">
            <v>1135.0791067205641</v>
          </cell>
          <cell r="Z78">
            <v>56.851563351099152</v>
          </cell>
          <cell r="AA78">
            <v>213.17651865807213</v>
          </cell>
        </row>
        <row r="79">
          <cell r="D79">
            <v>512.55438087768835</v>
          </cell>
          <cell r="E79">
            <v>873.29067729943915</v>
          </cell>
          <cell r="F79">
            <v>91919.333424187178</v>
          </cell>
          <cell r="G79">
            <v>44.857831597211771</v>
          </cell>
          <cell r="H79">
            <v>265.65601698691421</v>
          </cell>
          <cell r="I79">
            <v>69.940050180921077</v>
          </cell>
          <cell r="J79">
            <v>19.859225688836691</v>
          </cell>
          <cell r="K79">
            <v>62.767123019690693</v>
          </cell>
          <cell r="L79">
            <v>34.200048876160864</v>
          </cell>
          <cell r="M79">
            <v>79.328673466492418</v>
          </cell>
          <cell r="N79">
            <v>56.726583082697665</v>
          </cell>
          <cell r="O79">
            <v>2558.7374204471498</v>
          </cell>
          <cell r="P79">
            <v>351.26439709495327</v>
          </cell>
          <cell r="Q79">
            <v>18.201004400003573</v>
          </cell>
          <cell r="R79">
            <v>158.22518079423639</v>
          </cell>
          <cell r="S79">
            <v>1635.868667416674</v>
          </cell>
          <cell r="T79">
            <v>187.82557113505507</v>
          </cell>
          <cell r="U79">
            <v>274.78473061022038</v>
          </cell>
          <cell r="V79">
            <v>27122.77137904241</v>
          </cell>
          <cell r="W79">
            <v>919.84462591883664</v>
          </cell>
          <cell r="X79">
            <v>6.020462647969662E-2</v>
          </cell>
          <cell r="Y79">
            <v>124.54264613746403</v>
          </cell>
          <cell r="Z79">
            <v>148.36952878888596</v>
          </cell>
          <cell r="AA79">
            <v>17.063384071380504</v>
          </cell>
        </row>
        <row r="80">
          <cell r="D80">
            <v>614.5221096439866</v>
          </cell>
          <cell r="E80">
            <v>2072.8355893341532</v>
          </cell>
          <cell r="F80">
            <v>1769.7970908128223</v>
          </cell>
          <cell r="G80">
            <v>784.76372222647797</v>
          </cell>
          <cell r="H80">
            <v>183.6450200417882</v>
          </cell>
          <cell r="I80">
            <v>106.76988368761019</v>
          </cell>
          <cell r="J80">
            <v>13.185343988394909</v>
          </cell>
          <cell r="K80">
            <v>77.107194085526615</v>
          </cell>
          <cell r="L80">
            <v>212.12931931172329</v>
          </cell>
          <cell r="M80">
            <v>30.301971841145694</v>
          </cell>
          <cell r="N80">
            <v>11.24464643307396</v>
          </cell>
          <cell r="O80">
            <v>3659.1697511341745</v>
          </cell>
          <cell r="P80">
            <v>1640.387366273035</v>
          </cell>
          <cell r="Q80">
            <v>7.4703327335273286</v>
          </cell>
          <cell r="R80">
            <v>4.0129030184430396</v>
          </cell>
          <cell r="S80">
            <v>54.324735692421619</v>
          </cell>
          <cell r="T80">
            <v>22.917557380084759</v>
          </cell>
          <cell r="U80">
            <v>11.129421187303844</v>
          </cell>
          <cell r="V80">
            <v>1416.235136464169</v>
          </cell>
          <cell r="W80">
            <v>684.74930010768753</v>
          </cell>
          <cell r="X80">
            <v>8.6109038731428708E-2</v>
          </cell>
          <cell r="Y80">
            <v>0.79315802474282671</v>
          </cell>
          <cell r="Z80">
            <v>1.1532254221363749E-2</v>
          </cell>
          <cell r="AA80">
            <v>6.5792019180823242</v>
          </cell>
        </row>
        <row r="81">
          <cell r="D81">
            <v>118.58021855175976</v>
          </cell>
          <cell r="E81">
            <v>156.17398444723102</v>
          </cell>
          <cell r="F81">
            <v>1224.505439677404</v>
          </cell>
          <cell r="G81">
            <v>1148.3163215395814</v>
          </cell>
          <cell r="H81">
            <v>9887.2204946427883</v>
          </cell>
          <cell r="I81">
            <v>207.03027311258614</v>
          </cell>
          <cell r="J81">
            <v>91.338492691992414</v>
          </cell>
          <cell r="K81">
            <v>178.57392394073594</v>
          </cell>
          <cell r="L81">
            <v>200.7827007188306</v>
          </cell>
          <cell r="M81">
            <v>255.19556139162094</v>
          </cell>
          <cell r="N81">
            <v>65.036467681981492</v>
          </cell>
          <cell r="O81">
            <v>4287.9430241371783</v>
          </cell>
          <cell r="P81">
            <v>47681.835328383764</v>
          </cell>
          <cell r="Q81">
            <v>6.0834829410891569</v>
          </cell>
          <cell r="R81">
            <v>95.441934454281864</v>
          </cell>
          <cell r="S81">
            <v>372.13056009528282</v>
          </cell>
          <cell r="T81">
            <v>11.469524674587113</v>
          </cell>
          <cell r="U81">
            <v>2.6204601620629924</v>
          </cell>
          <cell r="V81">
            <v>6225.0751681848915</v>
          </cell>
          <cell r="W81">
            <v>913.32213985416433</v>
          </cell>
          <cell r="X81">
            <v>0.10090558160881803</v>
          </cell>
          <cell r="Y81">
            <v>50.618105241128617</v>
          </cell>
          <cell r="Z81">
            <v>58.085492307567392</v>
          </cell>
          <cell r="AA81">
            <v>1.269544560071783</v>
          </cell>
        </row>
        <row r="82">
          <cell r="D82">
            <v>260.67332599614639</v>
          </cell>
          <cell r="E82">
            <v>5157.1296856086665</v>
          </cell>
          <cell r="F82">
            <v>284.23695995963942</v>
          </cell>
          <cell r="G82">
            <v>488.51358121949102</v>
          </cell>
          <cell r="H82">
            <v>300.53699274994779</v>
          </cell>
          <cell r="I82">
            <v>14984.987433186787</v>
          </cell>
          <cell r="J82">
            <v>68.262197342998434</v>
          </cell>
          <cell r="K82">
            <v>484.97191997592438</v>
          </cell>
          <cell r="L82">
            <v>1146.0719062227354</v>
          </cell>
          <cell r="M82">
            <v>73.806457358077552</v>
          </cell>
          <cell r="N82">
            <v>118.0220114637531</v>
          </cell>
          <cell r="O82">
            <v>17715.423843222536</v>
          </cell>
          <cell r="P82">
            <v>1103.4975752111322</v>
          </cell>
          <cell r="Q82">
            <v>5.3127072804629218</v>
          </cell>
          <cell r="R82">
            <v>45.027892456562611</v>
          </cell>
          <cell r="S82">
            <v>148.27804413473868</v>
          </cell>
          <cell r="T82">
            <v>80.704633795960945</v>
          </cell>
          <cell r="U82">
            <v>17.97782911161519</v>
          </cell>
          <cell r="V82">
            <v>11265.918858587856</v>
          </cell>
          <cell r="W82">
            <v>1822.5665689414025</v>
          </cell>
          <cell r="X82">
            <v>0.41687982081657105</v>
          </cell>
          <cell r="Y82">
            <v>31.337782738263083</v>
          </cell>
          <cell r="Z82">
            <v>55.678307674182726</v>
          </cell>
          <cell r="AA82">
            <v>11.650753545391426</v>
          </cell>
        </row>
        <row r="83">
          <cell r="D83">
            <v>6448.7873257807241</v>
          </cell>
          <cell r="E83">
            <v>763.36602107864201</v>
          </cell>
          <cell r="F83">
            <v>598.45686200406249</v>
          </cell>
          <cell r="G83">
            <v>539.5871211641155</v>
          </cell>
          <cell r="H83">
            <v>127.67998284824741</v>
          </cell>
          <cell r="I83">
            <v>466.64379880569618</v>
          </cell>
          <cell r="J83">
            <v>4332.4796321328668</v>
          </cell>
          <cell r="K83">
            <v>2945.9314267966265</v>
          </cell>
          <cell r="L83">
            <v>254.27379349648618</v>
          </cell>
          <cell r="M83">
            <v>546.54019959863922</v>
          </cell>
          <cell r="N83">
            <v>144.70372829592321</v>
          </cell>
          <cell r="O83">
            <v>6158.2356427358618</v>
          </cell>
          <cell r="P83">
            <v>417.23980927184368</v>
          </cell>
          <cell r="Q83">
            <v>3.0755769658111611</v>
          </cell>
          <cell r="R83">
            <v>11.498764890196549</v>
          </cell>
          <cell r="S83">
            <v>10.377216913923302</v>
          </cell>
          <cell r="T83">
            <v>9.6546263999726083</v>
          </cell>
          <cell r="U83">
            <v>6.3360983336744328</v>
          </cell>
          <cell r="V83">
            <v>852.26504756979102</v>
          </cell>
          <cell r="W83">
            <v>63.673603619173271</v>
          </cell>
          <cell r="X83">
            <v>0.14490475188630933</v>
          </cell>
          <cell r="Y83">
            <v>55.082277135505734</v>
          </cell>
          <cell r="Z83">
            <v>1.9406539211854364E-2</v>
          </cell>
          <cell r="AA83">
            <v>86.94261183975982</v>
          </cell>
        </row>
        <row r="84">
          <cell r="D84">
            <v>0</v>
          </cell>
          <cell r="E84">
            <v>592.50300535579822</v>
          </cell>
          <cell r="F84">
            <v>1128.2020704899755</v>
          </cell>
          <cell r="G84">
            <v>173.99552518797896</v>
          </cell>
          <cell r="H84">
            <v>327.52489289895084</v>
          </cell>
          <cell r="I84">
            <v>2021.9911195671079</v>
          </cell>
          <cell r="J84">
            <v>288.04603090622015</v>
          </cell>
          <cell r="K84">
            <v>11649.1833189462</v>
          </cell>
          <cell r="L84">
            <v>22834.078191774235</v>
          </cell>
          <cell r="M84">
            <v>259.07765294667161</v>
          </cell>
          <cell r="N84">
            <v>151.34832942109799</v>
          </cell>
          <cell r="O84">
            <v>24555.994414967834</v>
          </cell>
          <cell r="P84">
            <v>276.90263070832907</v>
          </cell>
          <cell r="Q84">
            <v>3.358895842638058</v>
          </cell>
          <cell r="R84">
            <v>34.469980158552438</v>
          </cell>
          <cell r="S84">
            <v>12.893205761465479</v>
          </cell>
          <cell r="T84">
            <v>10.924446222563835</v>
          </cell>
          <cell r="U84">
            <v>7.0440744734088083</v>
          </cell>
          <cell r="V84">
            <v>3433.9859303314838</v>
          </cell>
          <cell r="W84">
            <v>530.95814968919001</v>
          </cell>
          <cell r="X84">
            <v>0.57784969705293843</v>
          </cell>
          <cell r="Y84">
            <v>2196.8922548361484</v>
          </cell>
          <cell r="Z84">
            <v>38.882108865672777</v>
          </cell>
          <cell r="AA84">
            <v>15.794936793424361</v>
          </cell>
        </row>
        <row r="85">
          <cell r="D85">
            <v>538.24424007548896</v>
          </cell>
          <cell r="E85">
            <v>7348.2634845631756</v>
          </cell>
          <cell r="F85">
            <v>9561.9607299340132</v>
          </cell>
          <cell r="G85">
            <v>111.5607394311269</v>
          </cell>
          <cell r="H85">
            <v>424.20829359180527</v>
          </cell>
          <cell r="I85">
            <v>719.36619195050412</v>
          </cell>
          <cell r="J85">
            <v>342.01225917910932</v>
          </cell>
          <cell r="K85">
            <v>785.88011989195945</v>
          </cell>
          <cell r="L85">
            <v>4482.6161537641092</v>
          </cell>
          <cell r="M85">
            <v>313.00372868235303</v>
          </cell>
          <cell r="N85">
            <v>252.9805919968031</v>
          </cell>
          <cell r="O85">
            <v>20450.40148629119</v>
          </cell>
          <cell r="P85">
            <v>10838.286418706411</v>
          </cell>
          <cell r="Q85">
            <v>5.3643258408681929</v>
          </cell>
          <cell r="R85">
            <v>24.751219190414087</v>
          </cell>
          <cell r="S85">
            <v>72.347351017363124</v>
          </cell>
          <cell r="T85">
            <v>47.712078540337949</v>
          </cell>
          <cell r="U85">
            <v>84.803399656020034</v>
          </cell>
          <cell r="V85">
            <v>11381.781847202868</v>
          </cell>
          <cell r="W85">
            <v>2.3293632387390133</v>
          </cell>
          <cell r="X85">
            <v>0.48123777725077554</v>
          </cell>
          <cell r="Y85">
            <v>1115.6042211315537</v>
          </cell>
          <cell r="Z85">
            <v>752.33579586400776</v>
          </cell>
          <cell r="AA85">
            <v>18.156637055976617</v>
          </cell>
        </row>
        <row r="86">
          <cell r="D86">
            <v>43.72868770113093</v>
          </cell>
          <cell r="E86">
            <v>131.73580826454204</v>
          </cell>
          <cell r="F86">
            <v>7596.6409123093581</v>
          </cell>
          <cell r="G86">
            <v>36.040052038104754</v>
          </cell>
          <cell r="H86">
            <v>630.70676146352707</v>
          </cell>
          <cell r="I86">
            <v>35.718570263928633</v>
          </cell>
          <cell r="J86">
            <v>0.92227643254896496</v>
          </cell>
          <cell r="K86">
            <v>210.69533385897884</v>
          </cell>
          <cell r="L86">
            <v>262.53194343723345</v>
          </cell>
          <cell r="M86">
            <v>15201.696349919799</v>
          </cell>
          <cell r="N86">
            <v>53.229015187879327</v>
          </cell>
          <cell r="O86">
            <v>26978.89700194656</v>
          </cell>
          <cell r="P86">
            <v>5436.6605953137287</v>
          </cell>
          <cell r="Q86">
            <v>21.942349850291585</v>
          </cell>
          <cell r="R86">
            <v>29.566221487086512</v>
          </cell>
          <cell r="S86">
            <v>63.81996909190034</v>
          </cell>
          <cell r="T86">
            <v>25.734091282238467</v>
          </cell>
          <cell r="U86">
            <v>8.2623858477673462</v>
          </cell>
          <cell r="V86">
            <v>1031.3767339039446</v>
          </cell>
          <cell r="W86">
            <v>0</v>
          </cell>
          <cell r="X86">
            <v>0.63486916258940884</v>
          </cell>
          <cell r="Y86">
            <v>171.67938169785748</v>
          </cell>
          <cell r="Z86">
            <v>102.67485354272866</v>
          </cell>
          <cell r="AA86">
            <v>12.551501030000773</v>
          </cell>
        </row>
        <row r="87">
          <cell r="D87">
            <v>0</v>
          </cell>
          <cell r="E87">
            <v>255.9052299909344</v>
          </cell>
          <cell r="F87">
            <v>962.68041027055892</v>
          </cell>
          <cell r="G87">
            <v>282.4210779300945</v>
          </cell>
          <cell r="H87">
            <v>238.65739842371545</v>
          </cell>
          <cell r="I87">
            <v>39.783211160297512</v>
          </cell>
          <cell r="J87">
            <v>183.65003453775677</v>
          </cell>
          <cell r="K87">
            <v>37.570036603883011</v>
          </cell>
          <cell r="L87">
            <v>76.658900815069941</v>
          </cell>
          <cell r="M87">
            <v>1588.3263844215151</v>
          </cell>
          <cell r="N87">
            <v>9109.6082896937623</v>
          </cell>
          <cell r="O87">
            <v>16833.162497733698</v>
          </cell>
          <cell r="P87">
            <v>2837.6421297683396</v>
          </cell>
          <cell r="Q87">
            <v>0</v>
          </cell>
          <cell r="R87">
            <v>18.439359220460044</v>
          </cell>
          <cell r="S87">
            <v>0</v>
          </cell>
          <cell r="T87">
            <v>9.199090760089107E-2</v>
          </cell>
          <cell r="U87">
            <v>8.7139882130207291E-2</v>
          </cell>
          <cell r="V87">
            <v>781.45074280797337</v>
          </cell>
          <cell r="W87">
            <v>0</v>
          </cell>
          <cell r="X87">
            <v>0.3961246785669098</v>
          </cell>
          <cell r="Y87">
            <v>136.39984650953573</v>
          </cell>
          <cell r="Z87">
            <v>5.3051463166807651E-2</v>
          </cell>
          <cell r="AA87">
            <v>0</v>
          </cell>
        </row>
        <row r="88">
          <cell r="D88">
            <v>17533.370837231982</v>
          </cell>
          <cell r="E88">
            <v>14564.048692493421</v>
          </cell>
          <cell r="F88">
            <v>67162.463934442916</v>
          </cell>
          <cell r="G88">
            <v>1927.0912670576822</v>
          </cell>
          <cell r="H88">
            <v>9363.9911162912886</v>
          </cell>
          <cell r="I88">
            <v>4730.7196070024784</v>
          </cell>
          <cell r="J88">
            <v>2111.0881059479357</v>
          </cell>
          <cell r="K88">
            <v>4209.4113478298896</v>
          </cell>
          <cell r="L88">
            <v>4648.0150080853382</v>
          </cell>
          <cell r="M88">
            <v>13418.333909711255</v>
          </cell>
          <cell r="N88">
            <v>5464.7211172894331</v>
          </cell>
          <cell r="O88">
            <v>371092.20757465606</v>
          </cell>
          <cell r="P88">
            <v>90108.883034866289</v>
          </cell>
          <cell r="Q88">
            <v>164.38467262668186</v>
          </cell>
          <cell r="R88">
            <v>882.59295674478085</v>
          </cell>
          <cell r="S88">
            <v>2906.3377228369891</v>
          </cell>
          <cell r="T88">
            <v>2226.8733976095846</v>
          </cell>
          <cell r="U88">
            <v>4411.4883297593969</v>
          </cell>
          <cell r="V88">
            <v>151485.90963870753</v>
          </cell>
          <cell r="W88">
            <v>52386.559210096544</v>
          </cell>
          <cell r="X88">
            <v>8.7323380359395362</v>
          </cell>
          <cell r="Y88">
            <v>2316.0216545966887</v>
          </cell>
          <cell r="Z88">
            <v>9699.774204874333</v>
          </cell>
          <cell r="AA88">
            <v>660.7610482048442</v>
          </cell>
        </row>
        <row r="89">
          <cell r="D89">
            <v>605.09009322385759</v>
          </cell>
          <cell r="E89">
            <v>637.95309165226968</v>
          </cell>
          <cell r="F89">
            <v>478.39590174558606</v>
          </cell>
          <cell r="G89">
            <v>99.122776405823188</v>
          </cell>
          <cell r="H89">
            <v>207.96315965745742</v>
          </cell>
          <cell r="I89">
            <v>133.86051159095402</v>
          </cell>
          <cell r="J89">
            <v>65.577424443784238</v>
          </cell>
          <cell r="K89">
            <v>175.04191378673494</v>
          </cell>
          <cell r="L89">
            <v>120.23058252529576</v>
          </cell>
          <cell r="M89">
            <v>188.64434758605333</v>
          </cell>
          <cell r="N89">
            <v>142.99529838500726</v>
          </cell>
          <cell r="O89">
            <v>4725.3169084812334</v>
          </cell>
          <cell r="P89">
            <v>98117.875553865175</v>
          </cell>
          <cell r="Q89">
            <v>95.065808529766571</v>
          </cell>
          <cell r="R89">
            <v>162.96302249518791</v>
          </cell>
          <cell r="S89">
            <v>437.28461602617438</v>
          </cell>
          <cell r="T89">
            <v>464.07735873167434</v>
          </cell>
          <cell r="U89">
            <v>411.63869929620546</v>
          </cell>
          <cell r="V89">
            <v>37073.419035076804</v>
          </cell>
          <cell r="W89">
            <v>16780.810033859554</v>
          </cell>
          <cell r="X89">
            <v>0.11073234452065346</v>
          </cell>
          <cell r="Y89">
            <v>1152.5819129968399</v>
          </cell>
          <cell r="Z89">
            <v>5449.8235957779279</v>
          </cell>
          <cell r="AA89">
            <v>633.26259285142669</v>
          </cell>
        </row>
        <row r="90">
          <cell r="D90">
            <v>2.1678905961095922</v>
          </cell>
          <cell r="E90">
            <v>68.094147743348586</v>
          </cell>
          <cell r="F90">
            <v>22.395314519182772</v>
          </cell>
          <cell r="G90">
            <v>6.118509277360717</v>
          </cell>
          <cell r="H90">
            <v>11.579864073932399</v>
          </cell>
          <cell r="I90">
            <v>19.159826986558645</v>
          </cell>
          <cell r="J90">
            <v>5.8191567325484099</v>
          </cell>
          <cell r="K90">
            <v>13.348154580656347</v>
          </cell>
          <cell r="L90">
            <v>14.348888917564349</v>
          </cell>
          <cell r="M90">
            <v>26.013241644635126</v>
          </cell>
          <cell r="N90">
            <v>8.3959646370172614</v>
          </cell>
          <cell r="O90">
            <v>381.77054697712202</v>
          </cell>
          <cell r="P90">
            <v>130.4277617575766</v>
          </cell>
          <cell r="Q90">
            <v>55.037178387789986</v>
          </cell>
          <cell r="R90">
            <v>5.0599757144802169</v>
          </cell>
          <cell r="S90">
            <v>109.28595193372152</v>
          </cell>
          <cell r="T90">
            <v>44.980268846853818</v>
          </cell>
          <cell r="U90">
            <v>42.391062933782621</v>
          </cell>
          <cell r="V90">
            <v>2922.5564677253619</v>
          </cell>
          <cell r="W90">
            <v>1816.007116980333</v>
          </cell>
          <cell r="X90">
            <v>8.980552709780187E-3</v>
          </cell>
          <cell r="Y90">
            <v>51.287157073650306</v>
          </cell>
          <cell r="Z90">
            <v>34.728898375085045</v>
          </cell>
          <cell r="AA90">
            <v>4.6313265971655344</v>
          </cell>
        </row>
        <row r="91">
          <cell r="D91">
            <v>0</v>
          </cell>
          <cell r="E91">
            <v>206.35208501764237</v>
          </cell>
          <cell r="F91">
            <v>54.136669579447037</v>
          </cell>
          <cell r="G91">
            <v>4.4651627346874641</v>
          </cell>
          <cell r="H91">
            <v>19.104437575135687</v>
          </cell>
          <cell r="I91">
            <v>9.178051147033452</v>
          </cell>
          <cell r="J91">
            <v>2.0806641492135287</v>
          </cell>
          <cell r="K91">
            <v>25.021664349832822</v>
          </cell>
          <cell r="L91">
            <v>23.308983675830564</v>
          </cell>
          <cell r="M91">
            <v>8.4959571264337228</v>
          </cell>
          <cell r="N91">
            <v>2.8656550894098447</v>
          </cell>
          <cell r="O91">
            <v>438.43986702688085</v>
          </cell>
          <cell r="P91">
            <v>152.61683258492215</v>
          </cell>
          <cell r="Q91">
            <v>6.0098103343930065</v>
          </cell>
          <cell r="R91">
            <v>778.55590877237103</v>
          </cell>
          <cell r="S91">
            <v>57.016218300796098</v>
          </cell>
          <cell r="T91">
            <v>43.672236371096929</v>
          </cell>
          <cell r="U91">
            <v>61.895083654278565</v>
          </cell>
          <cell r="V91">
            <v>3525.1615686118848</v>
          </cell>
          <cell r="W91">
            <v>3618.5797111253673</v>
          </cell>
          <cell r="X91">
            <v>1.0313814716708438E-2</v>
          </cell>
          <cell r="Y91">
            <v>34.395859969102673</v>
          </cell>
          <cell r="Z91">
            <v>25.371745926598919</v>
          </cell>
          <cell r="AA91">
            <v>5.0159129902452166</v>
          </cell>
        </row>
        <row r="92">
          <cell r="D92">
            <v>82.346031267670128</v>
          </cell>
          <cell r="E92">
            <v>830.3644748854723</v>
          </cell>
          <cell r="F92">
            <v>347.50427463254624</v>
          </cell>
          <cell r="G92">
            <v>84.21829369697393</v>
          </cell>
          <cell r="H92">
            <v>205.31066347051956</v>
          </cell>
          <cell r="I92">
            <v>143.23157917019063</v>
          </cell>
          <cell r="J92">
            <v>22.039287186018914</v>
          </cell>
          <cell r="K92">
            <v>81.752809718702935</v>
          </cell>
          <cell r="L92">
            <v>108.85107608483796</v>
          </cell>
          <cell r="M92">
            <v>340.413779184075</v>
          </cell>
          <cell r="N92">
            <v>71.240887602037532</v>
          </cell>
          <cell r="O92">
            <v>2456.5416961069532</v>
          </cell>
          <cell r="P92">
            <v>1037.7604260436826</v>
          </cell>
          <cell r="Q92">
            <v>110.54583936605964</v>
          </cell>
          <cell r="R92">
            <v>121.99283767538077</v>
          </cell>
          <cell r="S92">
            <v>13340.880358902503</v>
          </cell>
          <cell r="T92">
            <v>932.8647269563744</v>
          </cell>
          <cell r="U92">
            <v>705.47272420871514</v>
          </cell>
          <cell r="V92">
            <v>29107.538484663215</v>
          </cell>
          <cell r="W92">
            <v>1841.1070144768596</v>
          </cell>
          <cell r="X92">
            <v>5.7778917037280893E-2</v>
          </cell>
          <cell r="Y92">
            <v>415.63875289679095</v>
          </cell>
          <cell r="Z92">
            <v>450.34179784828962</v>
          </cell>
          <cell r="AA92">
            <v>40.451883330598761</v>
          </cell>
        </row>
        <row r="93">
          <cell r="D93">
            <v>0</v>
          </cell>
          <cell r="E93">
            <v>46.911164501159654</v>
          </cell>
          <cell r="F93">
            <v>19.44044302860226</v>
          </cell>
          <cell r="G93">
            <v>4.7162865258959528</v>
          </cell>
          <cell r="H93">
            <v>11.926935056251352</v>
          </cell>
          <cell r="I93">
            <v>8.0750138610376343</v>
          </cell>
          <cell r="J93">
            <v>1.1639060047599421</v>
          </cell>
          <cell r="K93">
            <v>4.4218452890754012</v>
          </cell>
          <cell r="L93">
            <v>5.7301271037438362</v>
          </cell>
          <cell r="M93">
            <v>21.097619282754135</v>
          </cell>
          <cell r="N93">
            <v>4.0925407304779053</v>
          </cell>
          <cell r="O93">
            <v>135.42153501284349</v>
          </cell>
          <cell r="P93">
            <v>57.413356994378731</v>
          </cell>
          <cell r="Q93">
            <v>7.8813781958357625</v>
          </cell>
          <cell r="R93">
            <v>3.2522647613727553</v>
          </cell>
          <cell r="S93">
            <v>167.68714148552294</v>
          </cell>
          <cell r="T93">
            <v>937.90033292833493</v>
          </cell>
          <cell r="U93">
            <v>45.896534916911783</v>
          </cell>
          <cell r="V93">
            <v>890.33107244626353</v>
          </cell>
          <cell r="W93">
            <v>9.2184970519236433</v>
          </cell>
          <cell r="X93">
            <v>3.1802031863895669E-3</v>
          </cell>
          <cell r="Y93">
            <v>103.91732695345419</v>
          </cell>
          <cell r="Z93">
            <v>114.08767938873214</v>
          </cell>
          <cell r="AA93">
            <v>8.8699927502441209</v>
          </cell>
        </row>
        <row r="94">
          <cell r="D94">
            <v>13.958338455830729</v>
          </cell>
          <cell r="E94">
            <v>337.47381477926763</v>
          </cell>
          <cell r="F94">
            <v>106.89431973492279</v>
          </cell>
          <cell r="G94">
            <v>28.572214986668154</v>
          </cell>
          <cell r="H94">
            <v>94.702589432474568</v>
          </cell>
          <cell r="I94">
            <v>44.357002743986747</v>
          </cell>
          <cell r="J94">
            <v>22.770363545365427</v>
          </cell>
          <cell r="K94">
            <v>48.5747439910201</v>
          </cell>
          <cell r="L94">
            <v>56.261859425694851</v>
          </cell>
          <cell r="M94">
            <v>59.749203885180442</v>
          </cell>
          <cell r="N94">
            <v>24.13458457384364</v>
          </cell>
          <cell r="O94">
            <v>1014.0731731172303</v>
          </cell>
          <cell r="P94">
            <v>374.85446185732565</v>
          </cell>
          <cell r="Q94">
            <v>25.538087941184749</v>
          </cell>
          <cell r="R94">
            <v>30.22653146227524</v>
          </cell>
          <cell r="S94">
            <v>474.14692487102968</v>
          </cell>
          <cell r="T94">
            <v>202.66077310785744</v>
          </cell>
          <cell r="U94">
            <v>4899.3575616248618</v>
          </cell>
          <cell r="V94">
            <v>9352.9869608848257</v>
          </cell>
          <cell r="W94">
            <v>535.47889500809583</v>
          </cell>
          <cell r="X94">
            <v>2.3852559765056819E-2</v>
          </cell>
          <cell r="Y94">
            <v>137.35058165038208</v>
          </cell>
          <cell r="Z94">
            <v>100.46940546326918</v>
          </cell>
          <cell r="AA94">
            <v>14.97316925942564</v>
          </cell>
        </row>
        <row r="95">
          <cell r="D95">
            <v>13840.811991274621</v>
          </cell>
          <cell r="E95">
            <v>59728.111974974563</v>
          </cell>
          <cell r="F95">
            <v>36735.754772006403</v>
          </cell>
          <cell r="G95">
            <v>3860.715982177157</v>
          </cell>
          <cell r="H95">
            <v>10935.98714899466</v>
          </cell>
          <cell r="I95">
            <v>9616.5848628684635</v>
          </cell>
          <cell r="J95">
            <v>2494.8782071752607</v>
          </cell>
          <cell r="K95">
            <v>7032.2402159600188</v>
          </cell>
          <cell r="L95">
            <v>10346.386164269074</v>
          </cell>
          <cell r="M95">
            <v>10833.663977925753</v>
          </cell>
          <cell r="N95">
            <v>4877.0405461138043</v>
          </cell>
          <cell r="O95">
            <v>222816.93297481595</v>
          </cell>
          <cell r="P95">
            <v>116167.03092084914</v>
          </cell>
          <cell r="Q95">
            <v>9043.026972967984</v>
          </cell>
          <cell r="R95">
            <v>7946.9087546430765</v>
          </cell>
          <cell r="S95">
            <v>38554.489193564725</v>
          </cell>
          <cell r="T95">
            <v>13115.371210971545</v>
          </cell>
          <cell r="U95">
            <v>13082.233074052701</v>
          </cell>
          <cell r="V95">
            <v>1437288.5826729273</v>
          </cell>
          <cell r="W95">
            <v>113677.95191058169</v>
          </cell>
          <cell r="X95">
            <v>12.57410754700336</v>
          </cell>
          <cell r="Y95">
            <v>7549.9677776407916</v>
          </cell>
          <cell r="Z95">
            <v>13300.454711417891</v>
          </cell>
          <cell r="AA95">
            <v>3795.203815962248</v>
          </cell>
        </row>
        <row r="96">
          <cell r="D96">
            <v>38.034703951321966</v>
          </cell>
          <cell r="E96">
            <v>218.57888998096197</v>
          </cell>
          <cell r="F96">
            <v>65.406498058828845</v>
          </cell>
          <cell r="G96">
            <v>76.097119382319747</v>
          </cell>
          <cell r="H96">
            <v>18.100620528527951</v>
          </cell>
          <cell r="I96">
            <v>25.013011624523763</v>
          </cell>
          <cell r="J96">
            <v>56.013110750735756</v>
          </cell>
          <cell r="K96">
            <v>38.808813110121811</v>
          </cell>
          <cell r="L96">
            <v>47.830336197346938</v>
          </cell>
          <cell r="M96">
            <v>39.449502993442088</v>
          </cell>
          <cell r="N96">
            <v>40.095684094199001</v>
          </cell>
          <cell r="O96">
            <v>1792.0919623372465</v>
          </cell>
          <cell r="P96">
            <v>301.05552292916133</v>
          </cell>
          <cell r="Q96">
            <v>19.115001466243548</v>
          </cell>
          <cell r="R96">
            <v>66.856461230445049</v>
          </cell>
          <cell r="S96">
            <v>251.4643534587178</v>
          </cell>
          <cell r="T96">
            <v>124.67049361350603</v>
          </cell>
          <cell r="U96">
            <v>32.582790981014945</v>
          </cell>
          <cell r="V96">
            <v>5506.3522419324163</v>
          </cell>
          <cell r="W96">
            <v>0</v>
          </cell>
          <cell r="X96">
            <v>4.2151082447099419E-2</v>
          </cell>
          <cell r="Y96">
            <v>74.368678546050944</v>
          </cell>
          <cell r="Z96">
            <v>6.1731155183899249</v>
          </cell>
          <cell r="AA96">
            <v>28.858217472052541</v>
          </cell>
        </row>
        <row r="97">
          <cell r="D97">
            <v>0</v>
          </cell>
          <cell r="E97">
            <v>1.1969647270188417</v>
          </cell>
          <cell r="F97">
            <v>0.11507092334910296</v>
          </cell>
          <cell r="G97">
            <v>5.1463456560436903E-2</v>
          </cell>
          <cell r="H97">
            <v>1.5192632084065318</v>
          </cell>
          <cell r="I97">
            <v>4.3921867286712493</v>
          </cell>
          <cell r="J97">
            <v>5.4365009535890776</v>
          </cell>
          <cell r="K97">
            <v>2.9971318770911983</v>
          </cell>
          <cell r="L97">
            <v>0</v>
          </cell>
          <cell r="M97">
            <v>376.19474873406347</v>
          </cell>
          <cell r="N97">
            <v>0.4836449910493818</v>
          </cell>
          <cell r="O97">
            <v>260.56728200579687</v>
          </cell>
          <cell r="P97">
            <v>0.67990497659519</v>
          </cell>
          <cell r="Q97">
            <v>0</v>
          </cell>
          <cell r="R97">
            <v>0.27841981107525404</v>
          </cell>
          <cell r="S97">
            <v>0</v>
          </cell>
          <cell r="T97">
            <v>1.3889903010546288E-3</v>
          </cell>
          <cell r="U97">
            <v>1.3157436345668698E-3</v>
          </cell>
          <cell r="V97">
            <v>26.960003293718046</v>
          </cell>
          <cell r="W97">
            <v>67.871052857438698</v>
          </cell>
          <cell r="X97">
            <v>2.0126906986602098</v>
          </cell>
          <cell r="Y97">
            <v>0</v>
          </cell>
          <cell r="Z97">
            <v>130.95120470118906</v>
          </cell>
          <cell r="AA97">
            <v>42.115450420039657</v>
          </cell>
        </row>
        <row r="98">
          <cell r="D98">
            <v>5918.1965121630446</v>
          </cell>
          <cell r="E98">
            <v>1148.5828467543054</v>
          </cell>
          <cell r="F98">
            <v>241.47266833651747</v>
          </cell>
          <cell r="G98">
            <v>34.125633277858029</v>
          </cell>
          <cell r="H98">
            <v>251.83788777980996</v>
          </cell>
          <cell r="I98">
            <v>66.403814517471545</v>
          </cell>
          <cell r="J98">
            <v>101.60399504275389</v>
          </cell>
          <cell r="K98">
            <v>10167.308415350293</v>
          </cell>
          <cell r="L98">
            <v>199.78603735692784</v>
          </cell>
          <cell r="M98">
            <v>1302.1722627016579</v>
          </cell>
          <cell r="N98">
            <v>2.4909741139347563</v>
          </cell>
          <cell r="O98">
            <v>2232.8524010594615</v>
          </cell>
          <cell r="P98">
            <v>11681.001312147462</v>
          </cell>
          <cell r="Q98">
            <v>101.52770607590335</v>
          </cell>
          <cell r="R98">
            <v>1667.2550071613668</v>
          </cell>
          <cell r="S98">
            <v>10995.266380974508</v>
          </cell>
          <cell r="T98">
            <v>2141.7271519080659</v>
          </cell>
          <cell r="U98">
            <v>4978.0940839210671</v>
          </cell>
          <cell r="V98">
            <v>5085.4703544459562</v>
          </cell>
          <cell r="W98">
            <v>301.43402671621158</v>
          </cell>
          <cell r="X98">
            <v>3.0805533140089613E-2</v>
          </cell>
          <cell r="Y98">
            <v>36883.50965672647</v>
          </cell>
          <cell r="Z98">
            <v>28.429120790872201</v>
          </cell>
          <cell r="AA98">
            <v>6142.5657126224205</v>
          </cell>
        </row>
        <row r="99">
          <cell r="D99">
            <v>1096.2660422066235</v>
          </cell>
          <cell r="E99">
            <v>2572.303128083443</v>
          </cell>
          <cell r="F99">
            <v>819.39706579069195</v>
          </cell>
          <cell r="G99">
            <v>296.83946945598137</v>
          </cell>
          <cell r="H99">
            <v>619.99630622033237</v>
          </cell>
          <cell r="I99">
            <v>897.90098100642467</v>
          </cell>
          <cell r="J99">
            <v>538.51038511016418</v>
          </cell>
          <cell r="K99">
            <v>1277.1577411968572</v>
          </cell>
          <cell r="L99">
            <v>572.8007842648849</v>
          </cell>
          <cell r="M99">
            <v>959.44431968068636</v>
          </cell>
          <cell r="N99">
            <v>260.85854351778676</v>
          </cell>
          <cell r="O99">
            <v>5134.0769536444022</v>
          </cell>
          <cell r="P99">
            <v>1656.6431331773117</v>
          </cell>
          <cell r="Q99">
            <v>1137.8026453703851</v>
          </cell>
          <cell r="R99">
            <v>644.99326517279712</v>
          </cell>
          <cell r="S99">
            <v>441.82696244708546</v>
          </cell>
          <cell r="T99">
            <v>61.255366902137339</v>
          </cell>
          <cell r="U99">
            <v>109.35891945531223</v>
          </cell>
          <cell r="V99">
            <v>9150.7305392546386</v>
          </cell>
          <cell r="W99">
            <v>2410.5333699996258</v>
          </cell>
          <cell r="X99">
            <v>0.82658496836197848</v>
          </cell>
          <cell r="Y99">
            <v>151.83796669178702</v>
          </cell>
          <cell r="Z99">
            <v>15375.099305994723</v>
          </cell>
          <cell r="AA99">
            <v>64.157190983840962</v>
          </cell>
        </row>
        <row r="100">
          <cell r="D100">
            <v>259.18661225667779</v>
          </cell>
          <cell r="E100">
            <v>2114.6664966454018</v>
          </cell>
          <cell r="F100">
            <v>455.12720493966327</v>
          </cell>
          <cell r="G100">
            <v>341.05516400384681</v>
          </cell>
          <cell r="H100">
            <v>676.95656609049001</v>
          </cell>
          <cell r="I100">
            <v>670.99700315814061</v>
          </cell>
          <cell r="J100">
            <v>850.24899613748255</v>
          </cell>
          <cell r="K100">
            <v>1968.9024352457172</v>
          </cell>
          <cell r="L100">
            <v>123.51900866635131</v>
          </cell>
          <cell r="M100">
            <v>683.57747464212764</v>
          </cell>
          <cell r="N100">
            <v>111.38846286135434</v>
          </cell>
          <cell r="O100">
            <v>3195.6525943467677</v>
          </cell>
          <cell r="P100">
            <v>156.72763193223051</v>
          </cell>
          <cell r="Q100">
            <v>183.64049856078248</v>
          </cell>
          <cell r="R100">
            <v>377.62380644271946</v>
          </cell>
          <cell r="S100">
            <v>453.07042390603107</v>
          </cell>
          <cell r="T100">
            <v>25.397027042894685</v>
          </cell>
          <cell r="U100">
            <v>22.405012622274686</v>
          </cell>
          <cell r="V100">
            <v>8643.6708702377164</v>
          </cell>
          <cell r="W100">
            <v>2952.398684384812</v>
          </cell>
          <cell r="X100">
            <v>5.4509604313449034E-2</v>
          </cell>
          <cell r="Y100">
            <v>7152.7899145960209</v>
          </cell>
          <cell r="Z100">
            <v>1054.4155685897949</v>
          </cell>
          <cell r="AA100">
            <v>5789.1679376828633</v>
          </cell>
        </row>
        <row r="102">
          <cell r="D102">
            <v>13809.473898169654</v>
          </cell>
          <cell r="E102">
            <v>30734.155824804053</v>
          </cell>
          <cell r="F102">
            <v>16424.30291445387</v>
          </cell>
          <cell r="G102">
            <v>2386.4663700266797</v>
          </cell>
          <cell r="H102">
            <v>5343.0379428638025</v>
          </cell>
          <cell r="I102">
            <v>4736.2232767572286</v>
          </cell>
          <cell r="J102">
            <v>1270.8629405559204</v>
          </cell>
          <cell r="K102">
            <v>2590.5655521090889</v>
          </cell>
          <cell r="L102">
            <v>7834.2509618204631</v>
          </cell>
          <cell r="M102">
            <v>3197.5269270065132</v>
          </cell>
          <cell r="N102">
            <v>1255.3880539590004</v>
          </cell>
          <cell r="O102">
            <v>142267.32953627067</v>
          </cell>
          <cell r="P102">
            <v>86827.967078828442</v>
          </cell>
          <cell r="Q102">
            <v>8943.5713339218019</v>
          </cell>
          <cell r="R102">
            <v>11479.609474642126</v>
          </cell>
          <cell r="S102">
            <v>22031.992545344732</v>
          </cell>
          <cell r="T102">
            <v>3767.54467713043</v>
          </cell>
          <cell r="U102">
            <v>9290.4131209128082</v>
          </cell>
          <cell r="V102">
            <v>844175.62005706725</v>
          </cell>
          <cell r="W102">
            <v>431956.59714023926</v>
          </cell>
          <cell r="X102">
            <v>6.8534804107580021</v>
          </cell>
          <cell r="Y102">
            <v>1423.1896197300166</v>
          </cell>
          <cell r="Z102">
            <v>8039.4448913293427</v>
          </cell>
          <cell r="AA102">
            <v>3103.303242752288</v>
          </cell>
        </row>
        <row r="103">
          <cell r="D103">
            <v>20382.253941514038</v>
          </cell>
          <cell r="E103">
            <v>2189.7634779086161</v>
          </cell>
          <cell r="F103">
            <v>1432.0791026643833</v>
          </cell>
          <cell r="G103">
            <v>1184.3469571203211</v>
          </cell>
          <cell r="H103">
            <v>1256.1645326026742</v>
          </cell>
          <cell r="I103">
            <v>1215.9666825642039</v>
          </cell>
          <cell r="J103">
            <v>1142.5373750054241</v>
          </cell>
          <cell r="K103">
            <v>1275.6689776032749</v>
          </cell>
          <cell r="L103">
            <v>1191.4445571237386</v>
          </cell>
          <cell r="M103">
            <v>1035.4458981557768</v>
          </cell>
          <cell r="N103">
            <v>983.34467486956225</v>
          </cell>
          <cell r="O103">
            <v>1341.270302401394</v>
          </cell>
          <cell r="P103">
            <v>18668.567020668135</v>
          </cell>
          <cell r="Q103">
            <v>0</v>
          </cell>
          <cell r="R103">
            <v>1.4692524307921431</v>
          </cell>
          <cell r="S103">
            <v>0</v>
          </cell>
          <cell r="T103">
            <v>7.3298569102886943E-3</v>
          </cell>
          <cell r="U103">
            <v>6.9433260726699834E-3</v>
          </cell>
          <cell r="V103">
            <v>202317.16680321132</v>
          </cell>
          <cell r="W103">
            <v>9774.7762849462069</v>
          </cell>
          <cell r="X103">
            <v>3.1563306507712149E-2</v>
          </cell>
          <cell r="Y103">
            <v>26.307187361287422</v>
          </cell>
          <cell r="Z103">
            <v>4.227152922343649E-3</v>
          </cell>
          <cell r="AA103">
            <v>218.2166631962815</v>
          </cell>
        </row>
        <row r="104">
          <cell r="D104">
            <v>10556.598623200989</v>
          </cell>
          <cell r="E104">
            <v>19345.430755838912</v>
          </cell>
          <cell r="F104">
            <v>10579.653472524149</v>
          </cell>
          <cell r="G104">
            <v>1798.157909102792</v>
          </cell>
          <cell r="H104">
            <v>3856.8163823406067</v>
          </cell>
          <cell r="I104">
            <v>3339.2669653084236</v>
          </cell>
          <cell r="J104">
            <v>1284.9088146267445</v>
          </cell>
          <cell r="K104">
            <v>2185.1067992751996</v>
          </cell>
          <cell r="L104">
            <v>5140.8905633484956</v>
          </cell>
          <cell r="M104">
            <v>2366.4175206894133</v>
          </cell>
          <cell r="N104">
            <v>1104.1535552831588</v>
          </cell>
          <cell r="O104">
            <v>92539.119528365263</v>
          </cell>
          <cell r="P104">
            <v>71595.120367936383</v>
          </cell>
          <cell r="Q104">
            <v>5774.2785528676095</v>
          </cell>
          <cell r="R104">
            <v>7578.817170631718</v>
          </cell>
          <cell r="S104">
            <v>12686.969004832767</v>
          </cell>
          <cell r="T104">
            <v>1882.3530782017749</v>
          </cell>
          <cell r="U104">
            <v>5979.2348939160165</v>
          </cell>
          <cell r="V104">
            <v>564165.05751631758</v>
          </cell>
          <cell r="W104">
            <v>198734.98676452826</v>
          </cell>
          <cell r="X104">
            <v>4.2825353654536515</v>
          </cell>
          <cell r="Y104">
            <v>1167.119114359692</v>
          </cell>
          <cell r="Z104">
            <v>6235.6014143583716</v>
          </cell>
          <cell r="AA104">
            <v>2405.3700056819785</v>
          </cell>
        </row>
        <row r="105">
          <cell r="D105">
            <v>-16535.672242394907</v>
          </cell>
          <cell r="E105">
            <v>-2389.7800803815062</v>
          </cell>
          <cell r="F105">
            <v>-350.19741496885405</v>
          </cell>
          <cell r="G105">
            <v>-41.62634614461534</v>
          </cell>
          <cell r="H105">
            <v>-75.702324471337249</v>
          </cell>
          <cell r="I105">
            <v>-55.351019380148458</v>
          </cell>
          <cell r="J105">
            <v>-34.28569511951072</v>
          </cell>
          <cell r="K105">
            <v>-71.395269351343515</v>
          </cell>
          <cell r="L105">
            <v>-103.99120934282797</v>
          </cell>
          <cell r="M105">
            <v>-58.139604215504335</v>
          </cell>
          <cell r="N105">
            <v>-25.936980480089151</v>
          </cell>
          <cell r="O105">
            <v>-3977.6755515476248</v>
          </cell>
          <cell r="P105">
            <v>-1311.8018287019063</v>
          </cell>
          <cell r="Q105">
            <v>-3498.3406852044845</v>
          </cell>
          <cell r="R105">
            <v>-4981.8840332333084</v>
          </cell>
          <cell r="S105">
            <v>-297.36875783699344</v>
          </cell>
          <cell r="T105">
            <v>-37.007681446722913</v>
          </cell>
          <cell r="U105">
            <v>-200.52180379800791</v>
          </cell>
          <cell r="V105">
            <v>-26657.831437118544</v>
          </cell>
          <cell r="W105">
            <v>-8540.7721030252178</v>
          </cell>
          <cell r="X105">
            <v>-9.3546339821476351E-2</v>
          </cell>
          <cell r="Y105">
            <v>-68.386310207437035</v>
          </cell>
          <cell r="Z105">
            <v>-66.738035076977425</v>
          </cell>
          <cell r="AA105">
            <v>-210.99881781160423</v>
          </cell>
        </row>
        <row r="106">
          <cell r="D106">
            <v>3322.451512487447</v>
          </cell>
          <cell r="E106">
            <v>6367.7406577279335</v>
          </cell>
          <cell r="F106">
            <v>3072.6971794546603</v>
          </cell>
          <cell r="G106">
            <v>472.38719163438719</v>
          </cell>
          <cell r="H106">
            <v>1305.7702891608938</v>
          </cell>
          <cell r="I106">
            <v>1090.8513186697357</v>
          </cell>
          <cell r="J106">
            <v>337.64386612559792</v>
          </cell>
          <cell r="K106">
            <v>1289.8860155452483</v>
          </cell>
          <cell r="L106">
            <v>1433.5931003835169</v>
          </cell>
          <cell r="M106">
            <v>873.82592134350318</v>
          </cell>
          <cell r="N106">
            <v>371.66787168192621</v>
          </cell>
          <cell r="O106">
            <v>20485.809263870964</v>
          </cell>
          <cell r="P106">
            <v>8420.629258066836</v>
          </cell>
          <cell r="Q106">
            <v>1218.6256564226978</v>
          </cell>
          <cell r="R106">
            <v>1697.6129035673368</v>
          </cell>
          <cell r="S106">
            <v>2702.3586986217042</v>
          </cell>
          <cell r="T106">
            <v>405.85302494807559</v>
          </cell>
          <cell r="U106">
            <v>765.30997961208254</v>
          </cell>
          <cell r="V106">
            <v>127600.66894899892</v>
          </cell>
          <cell r="W106">
            <v>19376.686294494342</v>
          </cell>
          <cell r="X106">
            <v>0.76097837033298621</v>
          </cell>
          <cell r="Y106">
            <v>588.08641096599695</v>
          </cell>
          <cell r="Z106">
            <v>3230.8203898325364</v>
          </cell>
          <cell r="AA106">
            <v>498.79703854026212</v>
          </cell>
        </row>
        <row r="109">
          <cell r="D109">
            <v>15426.502239504598</v>
          </cell>
          <cell r="E109">
            <v>11039.440756245314</v>
          </cell>
          <cell r="F109">
            <v>16926.883700638067</v>
          </cell>
          <cell r="G109">
            <v>764.42200336556994</v>
          </cell>
          <cell r="H109">
            <v>2431.2110060947175</v>
          </cell>
          <cell r="I109">
            <v>1539.5225323382433</v>
          </cell>
          <cell r="J109">
            <v>547.31077502675873</v>
          </cell>
          <cell r="K109">
            <v>3209.5208513856692</v>
          </cell>
          <cell r="L109">
            <v>1864.7380470000001</v>
          </cell>
          <cell r="M109">
            <v>1950.5106290357792</v>
          </cell>
          <cell r="N109">
            <v>871.70727291408855</v>
          </cell>
          <cell r="O109">
            <v>30019.605509473266</v>
          </cell>
          <cell r="P109">
            <v>10240.165940627372</v>
          </cell>
          <cell r="Q109">
            <v>2008.9624421358867</v>
          </cell>
          <cell r="R109">
            <v>3587.489776593794</v>
          </cell>
          <cell r="S109">
            <v>11250.82494</v>
          </cell>
          <cell r="T109">
            <v>2781.8179812113472</v>
          </cell>
          <cell r="U109">
            <v>4894.4884795210764</v>
          </cell>
          <cell r="V109">
            <v>338136.3798525756</v>
          </cell>
          <cell r="W109">
            <v>99705.2346908287</v>
          </cell>
          <cell r="X109">
            <v>1.2471700376032253</v>
          </cell>
          <cell r="Y109">
            <v>638.48557457819288</v>
          </cell>
          <cell r="Z109">
            <v>4970.0402424578524</v>
          </cell>
          <cell r="AA109">
            <v>2014.8020560256186</v>
          </cell>
        </row>
        <row r="112">
          <cell r="D112">
            <v>717.36257786234296</v>
          </cell>
          <cell r="E112">
            <v>604.87426944873766</v>
          </cell>
          <cell r="F112">
            <v>234.26545206607869</v>
          </cell>
          <cell r="G112">
            <v>43.579419219762379</v>
          </cell>
          <cell r="H112">
            <v>88.272173201528375</v>
          </cell>
          <cell r="I112">
            <v>77.683101981089109</v>
          </cell>
          <cell r="J112">
            <v>22.107335743977089</v>
          </cell>
          <cell r="K112">
            <v>31.154312060399562</v>
          </cell>
          <cell r="L112">
            <v>142.99293753000001</v>
          </cell>
          <cell r="M112">
            <v>45.863104899217142</v>
          </cell>
          <cell r="N112">
            <v>23.086007024887554</v>
          </cell>
          <cell r="O112">
            <v>1969.481744050514</v>
          </cell>
          <cell r="P112">
            <v>1911.958927510977</v>
          </cell>
          <cell r="Q112">
            <v>111.6145005499519</v>
          </cell>
          <cell r="R112">
            <v>175.52233747101502</v>
          </cell>
          <cell r="S112">
            <v>369.49202259999998</v>
          </cell>
          <cell r="T112">
            <v>51.756865108901501</v>
          </cell>
          <cell r="U112">
            <v>84.12047761936077</v>
          </cell>
          <cell r="V112">
            <v>13843.52518517032</v>
          </cell>
          <cell r="W112">
            <v>5963.3514890912829</v>
          </cell>
          <cell r="X112">
            <v>0.10763763143832861</v>
          </cell>
          <cell r="Y112">
            <v>21.815952091075367</v>
          </cell>
          <cell r="Z112">
            <v>75.46459677874563</v>
          </cell>
          <cell r="AA112">
            <v>35.996572669897006</v>
          </cell>
        </row>
      </sheetData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 2006 (volume)"/>
      <sheetName val="TES 2006 (value)"/>
      <sheetName val="TES 2010 (volume)"/>
      <sheetName val="TES 2010 (value)"/>
      <sheetName val="TES 2025 (volume)"/>
      <sheetName val="TES 2025 (value)"/>
      <sheetName val="TES 2030 (volume)"/>
      <sheetName val="TES 2030 (value)"/>
      <sheetName val="TES 2035 (VOLUME)"/>
      <sheetName val="TES 2035 (value)"/>
      <sheetName val="Data"/>
      <sheetName val="Feuil1"/>
    </sheetNames>
    <sheetDataSet>
      <sheetData sheetId="0"/>
      <sheetData sheetId="1"/>
      <sheetData sheetId="2">
        <row r="6">
          <cell r="CK6">
            <v>31440.51684</v>
          </cell>
        </row>
        <row r="7">
          <cell r="CK7">
            <v>150208.38800000001</v>
          </cell>
        </row>
        <row r="8">
          <cell r="CK8">
            <v>70005.158209999994</v>
          </cell>
        </row>
        <row r="9">
          <cell r="CK9">
            <v>1773.3977420000001</v>
          </cell>
        </row>
        <row r="10">
          <cell r="CK10">
            <v>1712.018161</v>
          </cell>
        </row>
        <row r="11">
          <cell r="CK11">
            <v>3855.2724920000001</v>
          </cell>
        </row>
        <row r="12">
          <cell r="CK12">
            <v>109.9246239</v>
          </cell>
        </row>
        <row r="13">
          <cell r="CK13">
            <v>22.43359671</v>
          </cell>
        </row>
        <row r="14">
          <cell r="CK14">
            <v>5466.9251610000001</v>
          </cell>
        </row>
        <row r="15">
          <cell r="CK15">
            <v>0</v>
          </cell>
        </row>
        <row r="16">
          <cell r="CK16">
            <v>148.63963609999999</v>
          </cell>
        </row>
        <row r="17">
          <cell r="CK17">
            <v>189377.859</v>
          </cell>
        </row>
        <row r="18">
          <cell r="CK18">
            <v>80337.389049999998</v>
          </cell>
        </row>
        <row r="19">
          <cell r="CK19">
            <v>4584.1230599999999</v>
          </cell>
        </row>
        <row r="20">
          <cell r="CK20">
            <v>10131.84578</v>
          </cell>
        </row>
        <row r="21">
          <cell r="CK21">
            <v>743.73952169999995</v>
          </cell>
        </row>
        <row r="22">
          <cell r="CK22">
            <v>383.10788559999997</v>
          </cell>
        </row>
        <row r="23">
          <cell r="CK23">
            <v>7696.9272780000001</v>
          </cell>
        </row>
        <row r="24">
          <cell r="CK24">
            <v>505287.29070000001</v>
          </cell>
        </row>
        <row r="25">
          <cell r="CK25">
            <v>10739.534949999999</v>
          </cell>
        </row>
        <row r="26">
          <cell r="CK26">
            <v>52.304745199999999</v>
          </cell>
        </row>
        <row r="27">
          <cell r="CK27">
            <v>41051.206599999998</v>
          </cell>
        </row>
        <row r="28">
          <cell r="CK28">
            <v>17293.577300000001</v>
          </cell>
        </row>
        <row r="29">
          <cell r="CK29">
            <v>9620.0889970000007</v>
          </cell>
        </row>
      </sheetData>
      <sheetData sheetId="3">
        <row r="6">
          <cell r="AO6">
            <v>10830.891302927583</v>
          </cell>
          <cell r="AV6">
            <v>2000.8848049492765</v>
          </cell>
          <cell r="AW6">
            <v>0</v>
          </cell>
          <cell r="AX6">
            <v>110.91287786470505</v>
          </cell>
          <cell r="AY6">
            <v>-3133.3763153977243</v>
          </cell>
          <cell r="CK6">
            <v>34114.805700928169</v>
          </cell>
          <cell r="CL6">
            <v>0</v>
          </cell>
          <cell r="CM6">
            <v>1586.4330060830105</v>
          </cell>
          <cell r="CN6">
            <v>12908.623906072005</v>
          </cell>
          <cell r="CO6">
            <v>1.086195298</v>
          </cell>
        </row>
        <row r="7">
          <cell r="AO7">
            <v>28860.292694932705</v>
          </cell>
          <cell r="AV7">
            <v>12224.524692143181</v>
          </cell>
          <cell r="AW7">
            <v>0</v>
          </cell>
          <cell r="AX7">
            <v>14898.586056639242</v>
          </cell>
          <cell r="AY7">
            <v>-706.13243062295305</v>
          </cell>
          <cell r="CK7">
            <v>161336.41975763132</v>
          </cell>
          <cell r="CL7">
            <v>0</v>
          </cell>
          <cell r="CM7">
            <v>0</v>
          </cell>
          <cell r="CN7">
            <v>36609.082412057222</v>
          </cell>
          <cell r="CO7">
            <v>1.0739290720000001</v>
          </cell>
        </row>
        <row r="8">
          <cell r="AO8">
            <v>49944.598923278922</v>
          </cell>
          <cell r="AV8">
            <v>13076.209828844916</v>
          </cell>
          <cell r="AW8">
            <v>0</v>
          </cell>
          <cell r="AX8">
            <v>406.33528047961266</v>
          </cell>
          <cell r="AY8">
            <v>0</v>
          </cell>
          <cell r="CK8">
            <v>72567.895980936679</v>
          </cell>
          <cell r="CL8">
            <v>94.655865360210001</v>
          </cell>
          <cell r="CM8">
            <v>24986.464023209981</v>
          </cell>
          <cell r="CN8">
            <v>49110.353726351772</v>
          </cell>
          <cell r="CO8">
            <v>1.029765051</v>
          </cell>
        </row>
        <row r="9">
          <cell r="AO9">
            <v>2431.2118864520285</v>
          </cell>
          <cell r="AV9">
            <v>340.70807300922667</v>
          </cell>
          <cell r="AW9">
            <v>0</v>
          </cell>
          <cell r="AX9">
            <v>5.9003354188752919</v>
          </cell>
          <cell r="AY9">
            <v>0</v>
          </cell>
          <cell r="CK9">
            <v>1990.6181723064753</v>
          </cell>
          <cell r="CL9">
            <v>0</v>
          </cell>
          <cell r="CM9">
            <v>0</v>
          </cell>
          <cell r="CN9">
            <v>2830.5324755574097</v>
          </cell>
          <cell r="CO9">
            <v>1</v>
          </cell>
        </row>
        <row r="10">
          <cell r="AO10">
            <v>3731.5137867025187</v>
          </cell>
          <cell r="AV10">
            <v>256.54095013257586</v>
          </cell>
          <cell r="AW10">
            <v>0</v>
          </cell>
          <cell r="AX10">
            <v>11.593531744264023</v>
          </cell>
          <cell r="AY10">
            <v>0</v>
          </cell>
          <cell r="CK10">
            <v>1890.6859462026134</v>
          </cell>
          <cell r="CL10">
            <v>0</v>
          </cell>
          <cell r="CM10">
            <v>6.6027467499673929</v>
          </cell>
          <cell r="CN10">
            <v>2386.1973399394283</v>
          </cell>
          <cell r="CO10">
            <v>1.1127234909999999</v>
          </cell>
        </row>
        <row r="11">
          <cell r="AO11">
            <v>8681.8462407690768</v>
          </cell>
          <cell r="AV11">
            <v>896.23385145564828</v>
          </cell>
          <cell r="AW11">
            <v>0</v>
          </cell>
          <cell r="AX11">
            <v>16.761511926026891</v>
          </cell>
          <cell r="AY11">
            <v>0</v>
          </cell>
          <cell r="CK11">
            <v>4166.5192576996033</v>
          </cell>
          <cell r="CL11">
            <v>0</v>
          </cell>
          <cell r="CM11">
            <v>0</v>
          </cell>
          <cell r="CN11">
            <v>6929.989168365184</v>
          </cell>
          <cell r="CO11">
            <v>1.0807688980000001</v>
          </cell>
        </row>
        <row r="12">
          <cell r="AO12">
            <v>4761.5892465042634</v>
          </cell>
          <cell r="AV12">
            <v>14.621767242099372</v>
          </cell>
          <cell r="AW12">
            <v>0</v>
          </cell>
          <cell r="AX12">
            <v>46.162958002721027</v>
          </cell>
          <cell r="AY12">
            <v>0</v>
          </cell>
          <cell r="CK12">
            <v>119.41118511719358</v>
          </cell>
          <cell r="CL12">
            <v>0</v>
          </cell>
          <cell r="CM12">
            <v>0</v>
          </cell>
          <cell r="CN12">
            <v>3163.6774496572202</v>
          </cell>
          <cell r="CO12">
            <v>1</v>
          </cell>
        </row>
        <row r="13">
          <cell r="AO13">
            <v>20904.438985062134</v>
          </cell>
          <cell r="AV13">
            <v>75.49181458271859</v>
          </cell>
          <cell r="AW13">
            <v>0</v>
          </cell>
          <cell r="AX13">
            <v>59.405013932397686</v>
          </cell>
          <cell r="AY13">
            <v>0</v>
          </cell>
          <cell r="CK13">
            <v>24.126590260881965</v>
          </cell>
          <cell r="CL13">
            <v>0</v>
          </cell>
          <cell r="CM13">
            <v>0</v>
          </cell>
          <cell r="CN13">
            <v>21457.723682443415</v>
          </cell>
          <cell r="CO13">
            <v>1</v>
          </cell>
        </row>
        <row r="14">
          <cell r="AO14">
            <v>10650.034517481739</v>
          </cell>
          <cell r="AV14">
            <v>905.18177255076262</v>
          </cell>
          <cell r="AW14">
            <v>0</v>
          </cell>
          <cell r="AX14">
            <v>66.494638976694631</v>
          </cell>
          <cell r="AY14">
            <v>0</v>
          </cell>
          <cell r="CK14">
            <v>5949.6842615829728</v>
          </cell>
          <cell r="CL14">
            <v>0</v>
          </cell>
          <cell r="CM14">
            <v>0</v>
          </cell>
          <cell r="CN14">
            <v>7923.3775358159082</v>
          </cell>
          <cell r="CO14">
            <v>1</v>
          </cell>
        </row>
        <row r="15">
          <cell r="AO15">
            <v>12056.315457343982</v>
          </cell>
          <cell r="AV15">
            <v>4.5339932474952516</v>
          </cell>
          <cell r="AW15">
            <v>0</v>
          </cell>
          <cell r="AX15">
            <v>2.7400591161905639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15186.406097803749</v>
          </cell>
          <cell r="CO15">
            <v>1.1058793140000001</v>
          </cell>
        </row>
        <row r="16">
          <cell r="AO16">
            <v>10107.817635860654</v>
          </cell>
          <cell r="AV16">
            <v>-5.1659012085341011E-4</v>
          </cell>
          <cell r="AW16">
            <v>0</v>
          </cell>
          <cell r="AX16">
            <v>10.6652421414767</v>
          </cell>
          <cell r="AY16">
            <v>0</v>
          </cell>
          <cell r="CK16">
            <v>161.51557430508973</v>
          </cell>
          <cell r="CL16">
            <v>0</v>
          </cell>
          <cell r="CM16">
            <v>0</v>
          </cell>
          <cell r="CN16">
            <v>8449.247580235693</v>
          </cell>
          <cell r="CO16">
            <v>1.0881834859999999</v>
          </cell>
        </row>
        <row r="17">
          <cell r="AO17">
            <v>226861.95676849617</v>
          </cell>
          <cell r="AV17">
            <v>34474.083602149294</v>
          </cell>
          <cell r="AW17">
            <v>0</v>
          </cell>
          <cell r="AX17">
            <v>2499.2645373348582</v>
          </cell>
          <cell r="AY17">
            <v>-44.90326291750177</v>
          </cell>
          <cell r="CK17">
            <v>203030.02325651771</v>
          </cell>
          <cell r="CL17">
            <v>35499.03684901433</v>
          </cell>
          <cell r="CM17">
            <v>78289.192175201708</v>
          </cell>
          <cell r="CN17">
            <v>214737.90757903061</v>
          </cell>
          <cell r="CO17">
            <v>1.0701522779999999</v>
          </cell>
        </row>
        <row r="18">
          <cell r="AO18">
            <v>0</v>
          </cell>
          <cell r="AV18">
            <v>20473.194112621906</v>
          </cell>
          <cell r="AW18">
            <v>0</v>
          </cell>
          <cell r="AX18">
            <v>815.53663591607665</v>
          </cell>
          <cell r="AY18">
            <v>-71.743323604546134</v>
          </cell>
          <cell r="CK18">
            <v>85472.089402906451</v>
          </cell>
          <cell r="CL18">
            <v>0</v>
          </cell>
          <cell r="CM18">
            <v>113565.67826219057</v>
          </cell>
          <cell r="CN18">
            <v>0</v>
          </cell>
          <cell r="CO18">
            <v>1</v>
          </cell>
        </row>
        <row r="19">
          <cell r="AO19">
            <v>1267.6784449072852</v>
          </cell>
          <cell r="AV19">
            <v>351.76896969532157</v>
          </cell>
          <cell r="AW19">
            <v>0</v>
          </cell>
          <cell r="AX19">
            <v>0</v>
          </cell>
          <cell r="AY19">
            <v>-1908.418051689742</v>
          </cell>
          <cell r="CK19">
            <v>5047.841043782013</v>
          </cell>
          <cell r="CL19">
            <v>254.01307153328531</v>
          </cell>
          <cell r="CM19">
            <v>0</v>
          </cell>
          <cell r="CN19">
            <v>1104.2588118375259</v>
          </cell>
          <cell r="CO19">
            <v>1.1009293339999999</v>
          </cell>
        </row>
        <row r="20">
          <cell r="AO20">
            <v>0</v>
          </cell>
          <cell r="AV20">
            <v>796.55052004338484</v>
          </cell>
          <cell r="AW20">
            <v>0</v>
          </cell>
          <cell r="AX20">
            <v>70.182944272117936</v>
          </cell>
          <cell r="AY20">
            <v>-3867.6154379720374</v>
          </cell>
          <cell r="CK20">
            <v>10452.462649566145</v>
          </cell>
          <cell r="CL20">
            <v>1681.5804828400001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11312.819867443981</v>
          </cell>
          <cell r="AV21">
            <v>274.21237281049105</v>
          </cell>
          <cell r="AW21">
            <v>0</v>
          </cell>
          <cell r="AX21">
            <v>0</v>
          </cell>
          <cell r="AY21">
            <v>0</v>
          </cell>
          <cell r="CK21">
            <v>808.97815404949779</v>
          </cell>
          <cell r="CL21">
            <v>4.3511104879999998</v>
          </cell>
          <cell r="CM21">
            <v>0</v>
          </cell>
          <cell r="CN21">
            <v>3271.3339454378483</v>
          </cell>
          <cell r="CO21">
            <v>1.0871550290000001</v>
          </cell>
        </row>
        <row r="22">
          <cell r="AO22">
            <v>5549.170526339617</v>
          </cell>
          <cell r="AV22">
            <v>14.844511268900597</v>
          </cell>
          <cell r="AW22">
            <v>0</v>
          </cell>
          <cell r="AX22">
            <v>0</v>
          </cell>
          <cell r="AY22">
            <v>-145.00406369512658</v>
          </cell>
          <cell r="CK22">
            <v>401.15256162172403</v>
          </cell>
          <cell r="CL22">
            <v>0</v>
          </cell>
          <cell r="CM22">
            <v>0</v>
          </cell>
          <cell r="CN22">
            <v>5063.9975500732144</v>
          </cell>
          <cell r="CO22">
            <v>1.036154118</v>
          </cell>
        </row>
        <row r="23">
          <cell r="AO23">
            <v>7973.0343155788933</v>
          </cell>
          <cell r="AV23">
            <v>177.54217158345133</v>
          </cell>
          <cell r="AW23">
            <v>0</v>
          </cell>
          <cell r="AX23">
            <v>388.83431432004585</v>
          </cell>
          <cell r="AY23">
            <v>-68.119824417676838</v>
          </cell>
          <cell r="CK23">
            <v>8242.4757314577782</v>
          </cell>
          <cell r="CL23">
            <v>0</v>
          </cell>
          <cell r="CM23">
            <v>0</v>
          </cell>
          <cell r="CN23">
            <v>8035.0653567149138</v>
          </cell>
          <cell r="CO23">
            <v>1.069560877</v>
          </cell>
        </row>
        <row r="24">
          <cell r="AO24">
            <v>84972.666745385839</v>
          </cell>
          <cell r="AV24">
            <v>41788.728371451049</v>
          </cell>
          <cell r="AW24">
            <v>0</v>
          </cell>
          <cell r="AX24">
            <v>29795.503215945057</v>
          </cell>
          <cell r="AY24">
            <v>-1532.9283829342201</v>
          </cell>
          <cell r="CK24">
            <v>537787.0418116597</v>
          </cell>
          <cell r="CL24">
            <v>102379.39932142965</v>
          </cell>
          <cell r="CM24">
            <v>66481.740033942915</v>
          </cell>
          <cell r="CN24">
            <v>102243.60927354467</v>
          </cell>
          <cell r="CO24">
            <v>1.0650017409999999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11443.469646223404</v>
          </cell>
          <cell r="CL25">
            <v>371151.62039681454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1583.981048530432</v>
          </cell>
          <cell r="AV26">
            <v>29.451103076610181</v>
          </cell>
          <cell r="AW26">
            <v>4.2140204380000004</v>
          </cell>
          <cell r="AX26">
            <v>0.641229708741893</v>
          </cell>
          <cell r="AY26">
            <v>0</v>
          </cell>
          <cell r="CK26">
            <v>69.546244833365463</v>
          </cell>
          <cell r="CL26">
            <v>0</v>
          </cell>
          <cell r="CM26">
            <v>0</v>
          </cell>
          <cell r="CN26">
            <v>12.88353936</v>
          </cell>
          <cell r="CO26">
            <v>-36.782607979893655</v>
          </cell>
        </row>
        <row r="27">
          <cell r="AO27">
            <v>50766.032111643013</v>
          </cell>
          <cell r="AV27">
            <v>9361.1299407661772</v>
          </cell>
          <cell r="AW27">
            <v>23659.156950000001</v>
          </cell>
          <cell r="AX27">
            <v>0</v>
          </cell>
          <cell r="AY27">
            <v>0</v>
          </cell>
          <cell r="CK27">
            <v>43725.746569173054</v>
          </cell>
          <cell r="CL27">
            <v>0</v>
          </cell>
          <cell r="CM27">
            <v>0</v>
          </cell>
          <cell r="CN27">
            <v>14827.625581591938</v>
          </cell>
          <cell r="CO27">
            <v>-246.12671758367793</v>
          </cell>
        </row>
        <row r="28">
          <cell r="AO28">
            <v>581.43573152743375</v>
          </cell>
          <cell r="AV28">
            <v>3341.0110164875346</v>
          </cell>
          <cell r="AW28">
            <v>1341.586589</v>
          </cell>
          <cell r="AX28">
            <v>2192.5782503898768</v>
          </cell>
          <cell r="AY28">
            <v>-1629.4618694759831</v>
          </cell>
          <cell r="CK28">
            <v>18611.079545821038</v>
          </cell>
          <cell r="CL28">
            <v>0</v>
          </cell>
          <cell r="CM28">
            <v>0</v>
          </cell>
          <cell r="CN28">
            <v>3359.699070868</v>
          </cell>
          <cell r="CO28">
            <v>0</v>
          </cell>
        </row>
        <row r="29">
          <cell r="AO29">
            <v>8886.3653142313051</v>
          </cell>
          <cell r="AV29">
            <v>1768.6749138147948</v>
          </cell>
          <cell r="AW29">
            <v>184.68794399999999</v>
          </cell>
          <cell r="AX29">
            <v>22.281171567783446</v>
          </cell>
          <cell r="AY29">
            <v>0</v>
          </cell>
          <cell r="CK29">
            <v>10119.282072155916</v>
          </cell>
          <cell r="CL29">
            <v>5.6524420451762314</v>
          </cell>
          <cell r="CM29">
            <v>0</v>
          </cell>
          <cell r="CN29">
            <v>457.53324538184222</v>
          </cell>
          <cell r="CO29">
            <v>-2.5362989378672429</v>
          </cell>
        </row>
        <row r="44">
          <cell r="D44">
            <v>66.117658366227374</v>
          </cell>
          <cell r="E44">
            <v>112.00038204357854</v>
          </cell>
          <cell r="F44">
            <v>211.95411131803732</v>
          </cell>
          <cell r="G44">
            <v>22.76513395257038</v>
          </cell>
          <cell r="H44">
            <v>51.438392932863742</v>
          </cell>
          <cell r="I44">
            <v>59.097790652605134</v>
          </cell>
          <cell r="J44">
            <v>58.83222604831488</v>
          </cell>
          <cell r="K44">
            <v>37.410880178279392</v>
          </cell>
          <cell r="L44">
            <v>61.962915951688288</v>
          </cell>
          <cell r="M44">
            <v>42.632943273937336</v>
          </cell>
          <cell r="N44">
            <v>16.225495206250908</v>
          </cell>
          <cell r="O44">
            <v>834.58204341162616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4.1621391634102602</v>
          </cell>
          <cell r="Y44">
            <v>179.27659874726552</v>
          </cell>
          <cell r="Z44">
            <v>0</v>
          </cell>
          <cell r="AA44">
            <v>116.00231808242997</v>
          </cell>
        </row>
        <row r="45">
          <cell r="D45">
            <v>1519.5242730000177</v>
          </cell>
          <cell r="E45">
            <v>7938.4952995710619</v>
          </cell>
          <cell r="F45">
            <v>2564.8598101451989</v>
          </cell>
          <cell r="G45">
            <v>451.20673270944792</v>
          </cell>
          <cell r="H45">
            <v>1002.5244670466628</v>
          </cell>
          <cell r="I45">
            <v>1172.4374935701355</v>
          </cell>
          <cell r="J45">
            <v>1193.1007017337954</v>
          </cell>
          <cell r="K45">
            <v>758.08904633844486</v>
          </cell>
          <cell r="L45">
            <v>1229.6303592563415</v>
          </cell>
          <cell r="M45">
            <v>848.81766880342684</v>
          </cell>
          <cell r="N45">
            <v>328.90927611298639</v>
          </cell>
          <cell r="O45">
            <v>16638.109914848563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56.481193352379584</v>
          </cell>
          <cell r="Y45">
            <v>2318.0968531484168</v>
          </cell>
          <cell r="Z45">
            <v>0</v>
          </cell>
          <cell r="AA45">
            <v>1464.3750778001925</v>
          </cell>
        </row>
        <row r="46">
          <cell r="D46">
            <v>253.87936539248551</v>
          </cell>
          <cell r="E46">
            <v>427.09200764316068</v>
          </cell>
          <cell r="F46">
            <v>281.57876570816808</v>
          </cell>
          <cell r="G46">
            <v>90.926436691470442</v>
          </cell>
          <cell r="H46">
            <v>153.51901074405237</v>
          </cell>
          <cell r="I46">
            <v>239.45043473265747</v>
          </cell>
          <cell r="J46">
            <v>317.6442459017245</v>
          </cell>
          <cell r="K46">
            <v>200.17470545437209</v>
          </cell>
          <cell r="L46">
            <v>252.13471350885652</v>
          </cell>
          <cell r="M46">
            <v>181.98661589485752</v>
          </cell>
          <cell r="N46">
            <v>87.178670173584791</v>
          </cell>
          <cell r="O46">
            <v>3628.792830846452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78.576417501632733</v>
          </cell>
          <cell r="Y46">
            <v>2176.9881251867587</v>
          </cell>
          <cell r="Z46">
            <v>0</v>
          </cell>
          <cell r="AA46">
            <v>1034.2780945105048</v>
          </cell>
        </row>
        <row r="47">
          <cell r="D47">
            <v>35.057474045651496</v>
          </cell>
          <cell r="E47">
            <v>170.73929065009895</v>
          </cell>
          <cell r="F47">
            <v>400.37948703224373</v>
          </cell>
          <cell r="G47">
            <v>41.362098896701873</v>
          </cell>
          <cell r="H47">
            <v>67.41026825980255</v>
          </cell>
          <cell r="I47">
            <v>109.08422405841631</v>
          </cell>
          <cell r="J47">
            <v>148.3551127497368</v>
          </cell>
          <cell r="K47">
            <v>93.428591016381588</v>
          </cell>
          <cell r="L47">
            <v>114.91218821298851</v>
          </cell>
          <cell r="M47">
            <v>83.331650907210701</v>
          </cell>
          <cell r="N47">
            <v>40.701933788066484</v>
          </cell>
          <cell r="O47">
            <v>1664.5173028642905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0.77314385541352471</v>
          </cell>
          <cell r="Y47">
            <v>20.889735017531148</v>
          </cell>
          <cell r="Z47">
            <v>0</v>
          </cell>
          <cell r="AA47">
            <v>9.6689400592040045</v>
          </cell>
        </row>
        <row r="48">
          <cell r="D48">
            <v>20786.703773889443</v>
          </cell>
          <cell r="E48">
            <v>65994.460807510273</v>
          </cell>
          <cell r="F48">
            <v>22304.927135591661</v>
          </cell>
          <cell r="G48">
            <v>443.73553106132147</v>
          </cell>
          <cell r="H48">
            <v>7060.5331344479355</v>
          </cell>
          <cell r="I48">
            <v>3714.5737825604533</v>
          </cell>
          <cell r="J48">
            <v>1176.5795939039444</v>
          </cell>
          <cell r="K48">
            <v>2842.6662727678081</v>
          </cell>
          <cell r="L48">
            <v>2150.3687832649025</v>
          </cell>
          <cell r="M48">
            <v>2132.8909272884457</v>
          </cell>
          <cell r="N48">
            <v>1508.9297003516369</v>
          </cell>
          <cell r="O48">
            <v>143073.94145128259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55.70679694868516</v>
          </cell>
          <cell r="Y48">
            <v>13333.419357125014</v>
          </cell>
          <cell r="Z48">
            <v>0</v>
          </cell>
          <cell r="AA48">
            <v>11.351429004101313</v>
          </cell>
        </row>
        <row r="77">
          <cell r="D77">
            <v>14278.277602528953</v>
          </cell>
          <cell r="E77">
            <v>35468.299746766272</v>
          </cell>
          <cell r="F77">
            <v>1.4926890467141098</v>
          </cell>
          <cell r="G77">
            <v>0.64119483299418201</v>
          </cell>
          <cell r="H77">
            <v>0.28817157637600493</v>
          </cell>
          <cell r="I77">
            <v>257.76384192440639</v>
          </cell>
          <cell r="J77">
            <v>0.12748722340129365</v>
          </cell>
          <cell r="K77">
            <v>62.805512390490733</v>
          </cell>
          <cell r="L77">
            <v>0</v>
          </cell>
          <cell r="M77">
            <v>15.434261022887695</v>
          </cell>
          <cell r="N77">
            <v>7.5477513651580761</v>
          </cell>
          <cell r="O77">
            <v>3160.3673988288733</v>
          </cell>
          <cell r="P77">
            <v>2091.3219069612451</v>
          </cell>
          <cell r="Q77">
            <v>0</v>
          </cell>
          <cell r="R77">
            <v>3.9493787476345754</v>
          </cell>
          <cell r="S77">
            <v>0</v>
          </cell>
          <cell r="T77">
            <v>24.574547782811756</v>
          </cell>
          <cell r="U77">
            <v>1.4175607617542592E-2</v>
          </cell>
          <cell r="V77">
            <v>2632.4688363159935</v>
          </cell>
          <cell r="W77">
            <v>550.9647269377989</v>
          </cell>
          <cell r="X77">
            <v>0.57770014116729695</v>
          </cell>
          <cell r="Y77">
            <v>40.214904900743626</v>
          </cell>
          <cell r="Z77">
            <v>268.48860360203827</v>
          </cell>
          <cell r="AA77">
            <v>266.64227925998091</v>
          </cell>
        </row>
        <row r="78">
          <cell r="D78">
            <v>6052.544818488228</v>
          </cell>
          <cell r="E78">
            <v>30600.156410025076</v>
          </cell>
          <cell r="F78">
            <v>69.292757557062714</v>
          </cell>
          <cell r="G78">
            <v>5.9913802014782158</v>
          </cell>
          <cell r="H78">
            <v>7.8041137250768609</v>
          </cell>
          <cell r="I78">
            <v>220.58217403664028</v>
          </cell>
          <cell r="J78">
            <v>13.029933991162585</v>
          </cell>
          <cell r="K78">
            <v>475.72178617781253</v>
          </cell>
          <cell r="L78">
            <v>60.230680101416212</v>
          </cell>
          <cell r="M78">
            <v>56.708722471040161</v>
          </cell>
          <cell r="N78">
            <v>29.804306046365816</v>
          </cell>
          <cell r="O78">
            <v>3022.4045026626036</v>
          </cell>
          <cell r="P78">
            <v>160.01424396560205</v>
          </cell>
          <cell r="Q78">
            <v>6.438908904147449</v>
          </cell>
          <cell r="R78">
            <v>24.209329645062923</v>
          </cell>
          <cell r="S78">
            <v>67.926899887856592</v>
          </cell>
          <cell r="T78">
            <v>66.09535992023082</v>
          </cell>
          <cell r="U78">
            <v>226.21190237574675</v>
          </cell>
          <cell r="V78">
            <v>29163.172531845408</v>
          </cell>
          <cell r="W78">
            <v>3246.6795902746335</v>
          </cell>
          <cell r="X78">
            <v>0.55244113160223751</v>
          </cell>
          <cell r="Y78">
            <v>121.6273035739885</v>
          </cell>
          <cell r="Z78">
            <v>28.675819972318934</v>
          </cell>
          <cell r="AA78">
            <v>121.12123922285375</v>
          </cell>
        </row>
        <row r="79">
          <cell r="D79">
            <v>157.89160860680448</v>
          </cell>
          <cell r="E79">
            <v>241.32599736032429</v>
          </cell>
          <cell r="F79">
            <v>25380.34811875919</v>
          </cell>
          <cell r="G79">
            <v>12.731375120152311</v>
          </cell>
          <cell r="H79">
            <v>69.245174551266743</v>
          </cell>
          <cell r="I79">
            <v>20.341370972097319</v>
          </cell>
          <cell r="J79">
            <v>5.9714162753252946</v>
          </cell>
          <cell r="K79">
            <v>19.098728764544045</v>
          </cell>
          <cell r="L79">
            <v>10.041889546370287</v>
          </cell>
          <cell r="M79">
            <v>24.620549708100004</v>
          </cell>
          <cell r="N79">
            <v>17.611367520502572</v>
          </cell>
          <cell r="O79">
            <v>739.63137216102928</v>
          </cell>
          <cell r="P79">
            <v>86.548785959885024</v>
          </cell>
          <cell r="Q79">
            <v>4.8670495162215417</v>
          </cell>
          <cell r="R79">
            <v>50.162132738272923</v>
          </cell>
          <cell r="S79">
            <v>484.11031062360797</v>
          </cell>
          <cell r="T79">
            <v>53.0175869690365</v>
          </cell>
          <cell r="U79">
            <v>72.860162315644985</v>
          </cell>
          <cell r="V79">
            <v>7547.0792082096905</v>
          </cell>
          <cell r="W79">
            <v>268.44463940936731</v>
          </cell>
          <cell r="X79">
            <v>0.13517702785664462</v>
          </cell>
          <cell r="Y79">
            <v>62.394772777074238</v>
          </cell>
          <cell r="Z79">
            <v>67.534936698148243</v>
          </cell>
          <cell r="AA79">
            <v>6.8188004304472596</v>
          </cell>
        </row>
        <row r="80">
          <cell r="D80">
            <v>275.23526386593363</v>
          </cell>
          <cell r="E80">
            <v>832.73663884433938</v>
          </cell>
          <cell r="F80">
            <v>710.57421302810212</v>
          </cell>
          <cell r="G80">
            <v>323.60361868843097</v>
          </cell>
          <cell r="H80">
            <v>69.550685251844385</v>
          </cell>
          <cell r="I80">
            <v>45.09149364080394</v>
          </cell>
          <cell r="J80">
            <v>5.7669243720881891</v>
          </cell>
          <cell r="K80">
            <v>34.087088696947546</v>
          </cell>
          <cell r="L80">
            <v>90.329040774366092</v>
          </cell>
          <cell r="M80">
            <v>14.160557779253621</v>
          </cell>
          <cell r="N80">
            <v>5.5716845904350025</v>
          </cell>
          <cell r="O80">
            <v>1536.7062371873649</v>
          </cell>
          <cell r="P80">
            <v>586.61958009599005</v>
          </cell>
          <cell r="Q80">
            <v>2.9018026230220979</v>
          </cell>
          <cell r="R80">
            <v>1.9225029407924903</v>
          </cell>
          <cell r="S80">
            <v>23.360479048320766</v>
          </cell>
          <cell r="T80">
            <v>9.39653634016158</v>
          </cell>
          <cell r="U80">
            <v>4.2880849793937408</v>
          </cell>
          <cell r="V80">
            <v>572.55155843891328</v>
          </cell>
          <cell r="W80">
            <v>290.48636284209329</v>
          </cell>
          <cell r="X80">
            <v>0.2809025971109495</v>
          </cell>
          <cell r="Y80">
            <v>0.77520274292321845</v>
          </cell>
          <cell r="Z80">
            <v>7.1966779661593854E-3</v>
          </cell>
          <cell r="AA80">
            <v>5.1399307488556021</v>
          </cell>
        </row>
        <row r="81">
          <cell r="D81">
            <v>51.95139590050006</v>
          </cell>
          <cell r="E81">
            <v>61.444354501105529</v>
          </cell>
          <cell r="F81">
            <v>480.94965251886185</v>
          </cell>
          <cell r="G81">
            <v>463.17848619833103</v>
          </cell>
          <cell r="H81">
            <v>3662.0876893479881</v>
          </cell>
          <cell r="I81">
            <v>85.321422964441823</v>
          </cell>
          <cell r="J81">
            <v>39.035148953789914</v>
          </cell>
          <cell r="K81">
            <v>77.093601134317908</v>
          </cell>
          <cell r="L81">
            <v>83.630310855812056</v>
          </cell>
          <cell r="M81">
            <v>110.64127738143164</v>
          </cell>
          <cell r="N81">
            <v>28.915965923356097</v>
          </cell>
          <cell r="O81">
            <v>1761.5559634078145</v>
          </cell>
          <cell r="P81">
            <v>16667.174564041779</v>
          </cell>
          <cell r="Q81">
            <v>2.3114822714407564</v>
          </cell>
          <cell r="R81">
            <v>43.067829397843539</v>
          </cell>
          <cell r="S81">
            <v>156.52645275951622</v>
          </cell>
          <cell r="T81">
            <v>4.5994985204105472</v>
          </cell>
          <cell r="U81">
            <v>0.98722112431292575</v>
          </cell>
          <cell r="V81">
            <v>2462.3774472188588</v>
          </cell>
          <cell r="W81">
            <v>378.99546732334653</v>
          </cell>
          <cell r="X81">
            <v>0.32200405848759728</v>
          </cell>
          <cell r="Y81">
            <v>27.460567100025237</v>
          </cell>
          <cell r="Z81">
            <v>28.618221132883519</v>
          </cell>
          <cell r="AA81">
            <v>0.97017574523088379</v>
          </cell>
        </row>
        <row r="82">
          <cell r="D82">
            <v>123.0897290747313</v>
          </cell>
          <cell r="E82">
            <v>2198.0536516058223</v>
          </cell>
          <cell r="F82">
            <v>122.07828903090252</v>
          </cell>
          <cell r="G82">
            <v>214.40223728764104</v>
          </cell>
          <cell r="H82">
            <v>121.26860206822711</v>
          </cell>
          <cell r="I82">
            <v>6724.2543973804723</v>
          </cell>
          <cell r="J82">
            <v>31.767060048258113</v>
          </cell>
          <cell r="K82">
            <v>228.1401365286585</v>
          </cell>
          <cell r="L82">
            <v>515.82586373484082</v>
          </cell>
          <cell r="M82">
            <v>38.86211140432718</v>
          </cell>
          <cell r="N82">
            <v>58.732048988583628</v>
          </cell>
          <cell r="O82">
            <v>7912.9397014780661</v>
          </cell>
          <cell r="P82">
            <v>420.67317809705804</v>
          </cell>
          <cell r="Q82">
            <v>2.1763849410347684</v>
          </cell>
          <cell r="R82">
            <v>22.468444043241302</v>
          </cell>
          <cell r="S82">
            <v>67.56103078349787</v>
          </cell>
          <cell r="T82">
            <v>35.205062619357719</v>
          </cell>
          <cell r="U82">
            <v>7.303198393637361</v>
          </cell>
          <cell r="V82">
            <v>4849.6980593953058</v>
          </cell>
          <cell r="W82">
            <v>815.16668178572354</v>
          </cell>
          <cell r="X82">
            <v>1.4464275499808719</v>
          </cell>
          <cell r="Y82">
            <v>17.310054787939197</v>
          </cell>
          <cell r="Z82">
            <v>27.798199307171163</v>
          </cell>
          <cell r="AA82">
            <v>5.5498974869444133</v>
          </cell>
        </row>
        <row r="83">
          <cell r="D83">
            <v>2859.6430121733747</v>
          </cell>
          <cell r="E83">
            <v>298.88869990723748</v>
          </cell>
          <cell r="F83">
            <v>237.27694440430852</v>
          </cell>
          <cell r="G83">
            <v>219.64139511631259</v>
          </cell>
          <cell r="H83">
            <v>47.729468329346936</v>
          </cell>
          <cell r="I83">
            <v>193.81626278098241</v>
          </cell>
          <cell r="J83">
            <v>1871.1867165639117</v>
          </cell>
          <cell r="K83">
            <v>1282.8442312928305</v>
          </cell>
          <cell r="L83">
            <v>106.86499763411891</v>
          </cell>
          <cell r="M83">
            <v>238.42499841704117</v>
          </cell>
          <cell r="N83">
            <v>64.402166062408412</v>
          </cell>
          <cell r="O83">
            <v>2559.2456207839764</v>
          </cell>
          <cell r="P83">
            <v>147.61001271840843</v>
          </cell>
          <cell r="Q83">
            <v>1.1790001964269679</v>
          </cell>
          <cell r="R83">
            <v>5.3577107529727375</v>
          </cell>
          <cell r="S83">
            <v>4.4037797486772439</v>
          </cell>
          <cell r="T83">
            <v>3.9057774184388481</v>
          </cell>
          <cell r="U83">
            <v>2.4087805544597405</v>
          </cell>
          <cell r="V83">
            <v>340.24914562872982</v>
          </cell>
          <cell r="W83">
            <v>26.658436552530603</v>
          </cell>
          <cell r="X83">
            <v>0.46777728372855931</v>
          </cell>
          <cell r="Y83">
            <v>33.627874576124356</v>
          </cell>
          <cell r="Z83">
            <v>1.1984376454695253E-2</v>
          </cell>
          <cell r="AA83">
            <v>59.939033947211549</v>
          </cell>
        </row>
        <row r="84">
          <cell r="D84">
            <v>0</v>
          </cell>
          <cell r="E84">
            <v>220.55137830105721</v>
          </cell>
          <cell r="F84">
            <v>418.3950351743253</v>
          </cell>
          <cell r="G84">
            <v>66.251693553092835</v>
          </cell>
          <cell r="H84">
            <v>114.49820614609854</v>
          </cell>
          <cell r="I84">
            <v>785.05861119039298</v>
          </cell>
          <cell r="J84">
            <v>116.1576665495033</v>
          </cell>
          <cell r="K84">
            <v>4740.2418501319262</v>
          </cell>
          <cell r="L84">
            <v>8983.0476559099661</v>
          </cell>
          <cell r="M84">
            <v>111.39171842803728</v>
          </cell>
          <cell r="N84">
            <v>65.636986517948117</v>
          </cell>
          <cell r="O84">
            <v>9529.3829005253774</v>
          </cell>
          <cell r="P84">
            <v>92.779675596639095</v>
          </cell>
          <cell r="Q84">
            <v>1.2040221254437466</v>
          </cell>
          <cell r="R84">
            <v>15.12504119758324</v>
          </cell>
          <cell r="S84">
            <v>5.1162804814400156</v>
          </cell>
          <cell r="T84">
            <v>4.1297832696776666</v>
          </cell>
          <cell r="U84">
            <v>2.5022981898098813</v>
          </cell>
          <cell r="V84">
            <v>1281.6380986579752</v>
          </cell>
          <cell r="W84">
            <v>207.867229956963</v>
          </cell>
          <cell r="X84">
            <v>1.7418923369741277</v>
          </cell>
          <cell r="Y84">
            <v>1124.5668839966875</v>
          </cell>
          <cell r="Z84">
            <v>18.123124729147133</v>
          </cell>
          <cell r="AA84">
            <v>5.3972610776600414</v>
          </cell>
        </row>
        <row r="85">
          <cell r="D85">
            <v>231.2607693693474</v>
          </cell>
          <cell r="E85">
            <v>2833.8940919772576</v>
          </cell>
          <cell r="F85">
            <v>3683.6968875097673</v>
          </cell>
          <cell r="G85">
            <v>44.163811335339581</v>
          </cell>
          <cell r="H85">
            <v>154.135014400545</v>
          </cell>
          <cell r="I85">
            <v>291.14481228999745</v>
          </cell>
          <cell r="J85">
            <v>143.35218083104641</v>
          </cell>
          <cell r="K85">
            <v>332.78375168996462</v>
          </cell>
          <cell r="L85">
            <v>1831.2367696998285</v>
          </cell>
          <cell r="M85">
            <v>137.0304578231196</v>
          </cell>
          <cell r="N85">
            <v>110.88761171825006</v>
          </cell>
          <cell r="O85">
            <v>8243.2583309284673</v>
          </cell>
          <cell r="P85">
            <v>3718.6475392655079</v>
          </cell>
          <cell r="Q85">
            <v>1.9988600569209449</v>
          </cell>
          <cell r="R85">
            <v>11.338921131693166</v>
          </cell>
          <cell r="S85">
            <v>29.843344539235247</v>
          </cell>
          <cell r="T85">
            <v>18.763526728971218</v>
          </cell>
          <cell r="U85">
            <v>31.344013433806261</v>
          </cell>
          <cell r="V85">
            <v>4416.9760099134373</v>
          </cell>
          <cell r="W85">
            <v>0.94794061585930023</v>
          </cell>
          <cell r="X85">
            <v>1.5068010225697226</v>
          </cell>
          <cell r="Y85">
            <v>594.77433254706011</v>
          </cell>
          <cell r="Z85">
            <v>364.92683877975122</v>
          </cell>
          <cell r="AA85">
            <v>8.7280475532022841</v>
          </cell>
        </row>
        <row r="86">
          <cell r="D86">
            <v>21.135790572940969</v>
          </cell>
          <cell r="E86">
            <v>58.324468650142393</v>
          </cell>
          <cell r="F86">
            <v>3296.1730893262115</v>
          </cell>
          <cell r="G86">
            <v>16.10014319244064</v>
          </cell>
          <cell r="H86">
            <v>257.82300204931306</v>
          </cell>
          <cell r="I86">
            <v>18.429218688530955</v>
          </cell>
          <cell r="J86">
            <v>0.49577969836450048</v>
          </cell>
          <cell r="K86">
            <v>101.14971810526625</v>
          </cell>
          <cell r="L86">
            <v>120.64349376085319</v>
          </cell>
          <cell r="M86">
            <v>7233.2751677092974</v>
          </cell>
          <cell r="N86">
            <v>30.259242905430842</v>
          </cell>
          <cell r="O86">
            <v>12290.370076895788</v>
          </cell>
          <cell r="P86">
            <v>2100.9909620648377</v>
          </cell>
          <cell r="Q86">
            <v>9.1977781012120072</v>
          </cell>
          <cell r="R86">
            <v>15.36537345855684</v>
          </cell>
          <cell r="S86">
            <v>29.615428723648151</v>
          </cell>
          <cell r="T86">
            <v>11.382247440452691</v>
          </cell>
          <cell r="U86">
            <v>3.4326965004879924</v>
          </cell>
          <cell r="V86">
            <v>450.12205421301991</v>
          </cell>
          <cell r="W86">
            <v>0</v>
          </cell>
          <cell r="X86">
            <v>2.2465937690987903</v>
          </cell>
          <cell r="Y86">
            <v>94.029020697394799</v>
          </cell>
          <cell r="Z86">
            <v>51.18603722571919</v>
          </cell>
          <cell r="AA86">
            <v>4.8116078668470088</v>
          </cell>
        </row>
        <row r="87">
          <cell r="D87">
            <v>0</v>
          </cell>
          <cell r="E87">
            <v>113.55176045990029</v>
          </cell>
          <cell r="F87">
            <v>423.71616703625199</v>
          </cell>
          <cell r="G87">
            <v>127.5710722945156</v>
          </cell>
          <cell r="H87">
            <v>98.999568862036512</v>
          </cell>
          <cell r="I87">
            <v>19.759390776253866</v>
          </cell>
          <cell r="J87">
            <v>87.880160898495916</v>
          </cell>
          <cell r="K87">
            <v>18.77367147162937</v>
          </cell>
          <cell r="L87">
            <v>35.741032567549873</v>
          </cell>
          <cell r="M87">
            <v>769.07963327062419</v>
          </cell>
          <cell r="N87">
            <v>4456.0303917594556</v>
          </cell>
          <cell r="O87">
            <v>7814.3431619935209</v>
          </cell>
          <cell r="P87">
            <v>1113.3614321950095</v>
          </cell>
          <cell r="Q87">
            <v>0</v>
          </cell>
          <cell r="R87">
            <v>9.7652572995586322</v>
          </cell>
          <cell r="S87">
            <v>0</v>
          </cell>
          <cell r="T87">
            <v>3.8453395377713438E-2</v>
          </cell>
          <cell r="U87">
            <v>3.5050691414642489E-2</v>
          </cell>
          <cell r="V87">
            <v>346.12699015996316</v>
          </cell>
          <cell r="W87">
            <v>0</v>
          </cell>
          <cell r="X87">
            <v>1.4284247931067207</v>
          </cell>
          <cell r="Y87">
            <v>75.580676921465042</v>
          </cell>
          <cell r="Z87">
            <v>3.6596006375856353E-2</v>
          </cell>
          <cell r="AA87">
            <v>0</v>
          </cell>
        </row>
        <row r="88">
          <cell r="D88">
            <v>7906.4070966452909</v>
          </cell>
          <cell r="E88">
            <v>5889.9887019383823</v>
          </cell>
          <cell r="F88">
            <v>27146.6599637051</v>
          </cell>
          <cell r="G88">
            <v>800.46184671250523</v>
          </cell>
          <cell r="H88">
            <v>3569.2333767990908</v>
          </cell>
          <cell r="I88">
            <v>2026.5467389110747</v>
          </cell>
          <cell r="J88">
            <v>928.74874836332492</v>
          </cell>
          <cell r="K88">
            <v>1878.6274517599584</v>
          </cell>
          <cell r="L88">
            <v>1992.8320242882528</v>
          </cell>
          <cell r="M88">
            <v>6021.3809039627276</v>
          </cell>
          <cell r="N88">
            <v>2503.2066361559951</v>
          </cell>
          <cell r="O88">
            <v>156895.52245645292</v>
          </cell>
          <cell r="P88">
            <v>32444.898791407788</v>
          </cell>
          <cell r="Q88">
            <v>64.281192440710598</v>
          </cell>
          <cell r="R88">
            <v>416.72296671277513</v>
          </cell>
          <cell r="S88">
            <v>1258.0557783679251</v>
          </cell>
          <cell r="T88">
            <v>918.74362939278342</v>
          </cell>
          <cell r="U88">
            <v>1711.0377789503675</v>
          </cell>
          <cell r="V88">
            <v>61656.176063284867</v>
          </cell>
          <cell r="W88">
            <v>22369.086394380422</v>
          </cell>
          <cell r="X88">
            <v>28.678652361196445</v>
          </cell>
          <cell r="Y88">
            <v>1310.5978930891386</v>
          </cell>
          <cell r="Z88">
            <v>4961.9166687768939</v>
          </cell>
          <cell r="AA88">
            <v>325.06959194600347</v>
          </cell>
        </row>
        <row r="89">
          <cell r="D89">
            <v>237.68586653816652</v>
          </cell>
          <cell r="E89">
            <v>224.59752309024907</v>
          </cell>
          <cell r="F89">
            <v>168.51694489897343</v>
          </cell>
          <cell r="G89">
            <v>35.854411119221005</v>
          </cell>
          <cell r="H89">
            <v>69.075150191034851</v>
          </cell>
          <cell r="I89">
            <v>49.588008911845556</v>
          </cell>
          <cell r="J89">
            <v>25.130684822367357</v>
          </cell>
          <cell r="K89">
            <v>67.768556387717467</v>
          </cell>
          <cell r="L89">
            <v>44.900537217426681</v>
          </cell>
          <cell r="M89">
            <v>74.739317635566437</v>
          </cell>
          <cell r="N89">
            <v>56.349461291613714</v>
          </cell>
          <cell r="O89">
            <v>1740.7832675887446</v>
          </cell>
          <cell r="P89">
            <v>30762.114171988524</v>
          </cell>
          <cell r="Q89">
            <v>32.386323464420755</v>
          </cell>
          <cell r="R89">
            <v>65.886077789281913</v>
          </cell>
          <cell r="S89">
            <v>164.913603173665</v>
          </cell>
          <cell r="T89">
            <v>166.88707722059831</v>
          </cell>
          <cell r="U89">
            <v>139.10905046516925</v>
          </cell>
          <cell r="V89">
            <v>13145.890152567716</v>
          </cell>
          <cell r="W89">
            <v>6243.4597234029461</v>
          </cell>
          <cell r="X89">
            <v>0.3168373513168285</v>
          </cell>
          <cell r="Y89">
            <v>606.75467350614463</v>
          </cell>
          <cell r="Z89">
            <v>2610.3049082651428</v>
          </cell>
          <cell r="AA89">
            <v>224.63252284142121</v>
          </cell>
        </row>
        <row r="90">
          <cell r="D90">
            <v>0.97094092347616667</v>
          </cell>
          <cell r="E90">
            <v>27.388493813801031</v>
          </cell>
          <cell r="F90">
            <v>9.0001576759570554</v>
          </cell>
          <cell r="G90">
            <v>2.5250236417963436</v>
          </cell>
          <cell r="H90">
            <v>4.3876349934897938</v>
          </cell>
          <cell r="I90">
            <v>8.0734516522263959</v>
          </cell>
          <cell r="J90">
            <v>2.5426923925164799</v>
          </cell>
          <cell r="K90">
            <v>5.8937105502875422</v>
          </cell>
          <cell r="L90">
            <v>6.1118945309712087</v>
          </cell>
          <cell r="M90">
            <v>11.546879247785292</v>
          </cell>
          <cell r="N90">
            <v>3.7908746242687612</v>
          </cell>
          <cell r="O90">
            <v>160.40877670733872</v>
          </cell>
          <cell r="P90">
            <v>46.667920783988826</v>
          </cell>
          <cell r="Q90">
            <v>21.375947587815737</v>
          </cell>
          <cell r="R90">
            <v>2.3391776733505267</v>
          </cell>
          <cell r="S90">
            <v>46.922218988572133</v>
          </cell>
          <cell r="T90">
            <v>18.487710764495382</v>
          </cell>
          <cell r="U90">
            <v>16.383474331205125</v>
          </cell>
          <cell r="V90">
            <v>1182.8396289516759</v>
          </cell>
          <cell r="W90">
            <v>770.41664049938242</v>
          </cell>
          <cell r="X90">
            <v>2.9311478874562039E-2</v>
          </cell>
          <cell r="Y90">
            <v>28.106180407430855</v>
          </cell>
          <cell r="Z90">
            <v>17.330110125088297</v>
          </cell>
          <cell r="AA90">
            <v>1.7035904736289613</v>
          </cell>
        </row>
        <row r="91">
          <cell r="D91">
            <v>0</v>
          </cell>
          <cell r="E91">
            <v>93.404842823497745</v>
          </cell>
          <cell r="F91">
            <v>24.481596701923465</v>
          </cell>
          <cell r="G91">
            <v>2.0740272624308265</v>
          </cell>
          <cell r="H91">
            <v>8.1467994563347172</v>
          </cell>
          <cell r="I91">
            <v>4.3747523578318868</v>
          </cell>
          <cell r="J91">
            <v>1.0243486455102992</v>
          </cell>
          <cell r="K91">
            <v>12.429106272990071</v>
          </cell>
          <cell r="L91">
            <v>11.175862417731546</v>
          </cell>
          <cell r="M91">
            <v>4.3337282238672277</v>
          </cell>
          <cell r="N91">
            <v>1.5110010393892859</v>
          </cell>
          <cell r="O91">
            <v>207.34071364603324</v>
          </cell>
          <cell r="P91">
            <v>61.461730810509756</v>
          </cell>
          <cell r="Q91">
            <v>2.628530186006695</v>
          </cell>
          <cell r="R91">
            <v>403.60799511745415</v>
          </cell>
          <cell r="S91">
            <v>27.605111590805759</v>
          </cell>
          <cell r="T91">
            <v>20.159914534499165</v>
          </cell>
          <cell r="U91">
            <v>26.821499304336889</v>
          </cell>
          <cell r="V91">
            <v>1604.0364966122818</v>
          </cell>
          <cell r="W91">
            <v>1728.4827659522759</v>
          </cell>
          <cell r="X91">
            <v>3.7888025449284414E-2</v>
          </cell>
          <cell r="Y91">
            <v>21.255291795117696</v>
          </cell>
          <cell r="Z91">
            <v>14.272380424873496</v>
          </cell>
          <cell r="AA91">
            <v>2.0694684561854797</v>
          </cell>
        </row>
        <row r="92">
          <cell r="D92">
            <v>35.510744301427685</v>
          </cell>
          <cell r="E92">
            <v>321.70475349971576</v>
          </cell>
          <cell r="F92">
            <v>134.48309520539362</v>
          </cell>
          <cell r="G92">
            <v>33.513009341547772</v>
          </cell>
          <cell r="H92">
            <v>74.969852483663232</v>
          </cell>
          <cell r="I92">
            <v>58.144788141322934</v>
          </cell>
          <cell r="J92">
            <v>9.2768632908074746</v>
          </cell>
          <cell r="K92">
            <v>34.78510858130219</v>
          </cell>
          <cell r="L92">
            <v>44.69144685149034</v>
          </cell>
          <cell r="M92">
            <v>145.19928249889358</v>
          </cell>
          <cell r="N92">
            <v>30.905334855891699</v>
          </cell>
          <cell r="O92">
            <v>995.28450804629142</v>
          </cell>
          <cell r="P92">
            <v>357.96657086406799</v>
          </cell>
          <cell r="Q92">
            <v>41.665989489987943</v>
          </cell>
          <cell r="R92">
            <v>54.255508847327945</v>
          </cell>
          <cell r="S92">
            <v>5530.4718893271756</v>
          </cell>
          <cell r="T92">
            <v>371.31822000075118</v>
          </cell>
          <cell r="U92">
            <v>263.82005336164946</v>
          </cell>
          <cell r="V92">
            <v>11378.098275899742</v>
          </cell>
          <cell r="W92">
            <v>751.89375598744994</v>
          </cell>
          <cell r="X92">
            <v>0.18184654971737332</v>
          </cell>
          <cell r="Y92">
            <v>220.16687276747956</v>
          </cell>
          <cell r="Z92">
            <v>217.23454497166759</v>
          </cell>
          <cell r="AA92">
            <v>14.60711188745818</v>
          </cell>
        </row>
        <row r="93">
          <cell r="D93">
            <v>0</v>
          </cell>
          <cell r="E93">
            <v>59.219084367767714</v>
          </cell>
          <cell r="F93">
            <v>24.421867980904096</v>
          </cell>
          <cell r="G93">
            <v>6.0986608290782423</v>
          </cell>
          <cell r="H93">
            <v>14.146582316314687</v>
          </cell>
          <cell r="I93">
            <v>10.64594430282817</v>
          </cell>
          <cell r="J93">
            <v>1.5850372463116587</v>
          </cell>
          <cell r="K93">
            <v>6.1027137381311229</v>
          </cell>
          <cell r="L93">
            <v>7.6377546845393294</v>
          </cell>
          <cell r="M93">
            <v>27.908176401710797</v>
          </cell>
          <cell r="N93">
            <v>5.7727850440427195</v>
          </cell>
          <cell r="O93">
            <v>181.04337434870192</v>
          </cell>
          <cell r="P93">
            <v>64.675863237638467</v>
          </cell>
          <cell r="Q93">
            <v>9.6085942096633818</v>
          </cell>
          <cell r="R93">
            <v>4.7180959436415479</v>
          </cell>
          <cell r="S93">
            <v>231.73862904861494</v>
          </cell>
          <cell r="T93">
            <v>1223.1394357933161</v>
          </cell>
          <cell r="U93">
            <v>56.006877765076879</v>
          </cell>
          <cell r="V93">
            <v>1447.461116905605</v>
          </cell>
          <cell r="W93">
            <v>12.172992587367032</v>
          </cell>
          <cell r="X93">
            <v>3.3071778814439977E-2</v>
          </cell>
          <cell r="Y93">
            <v>60.401276252836531</v>
          </cell>
          <cell r="Z93">
            <v>60.257833249525156</v>
          </cell>
          <cell r="AA93">
            <v>3.5515117162893963</v>
          </cell>
        </row>
        <row r="94">
          <cell r="D94">
            <v>6.9487319335292792</v>
          </cell>
          <cell r="E94">
            <v>150.7843818635252</v>
          </cell>
          <cell r="F94">
            <v>47.724947915928809</v>
          </cell>
          <cell r="G94">
            <v>13.097613801343504</v>
          </cell>
          <cell r="H94">
            <v>39.859254072857468</v>
          </cell>
          <cell r="I94">
            <v>20.781674693103756</v>
          </cell>
          <cell r="J94">
            <v>11.056001230103575</v>
          </cell>
          <cell r="K94">
            <v>23.820381545812261</v>
          </cell>
          <cell r="L94">
            <v>26.624653944183954</v>
          </cell>
          <cell r="M94">
            <v>29.436855912217958</v>
          </cell>
          <cell r="N94">
            <v>12.091545913286581</v>
          </cell>
          <cell r="O94">
            <v>473.29254922403948</v>
          </cell>
          <cell r="P94">
            <v>148.99889864996442</v>
          </cell>
          <cell r="Q94">
            <v>11.027520998716826</v>
          </cell>
          <cell r="R94">
            <v>15.4920386621645</v>
          </cell>
          <cell r="S94">
            <v>226.64401951661944</v>
          </cell>
          <cell r="T94">
            <v>92.377672028302072</v>
          </cell>
          <cell r="U94">
            <v>2096.3875075941492</v>
          </cell>
          <cell r="V94">
            <v>4199.5860390287544</v>
          </cell>
          <cell r="W94">
            <v>251.3735059377812</v>
          </cell>
          <cell r="X94">
            <v>8.6480526783190612E-2</v>
          </cell>
          <cell r="Y94">
            <v>78.331589441409363</v>
          </cell>
          <cell r="Z94">
            <v>52.163185632746263</v>
          </cell>
          <cell r="AA94">
            <v>5.7733633367916317</v>
          </cell>
        </row>
        <row r="95">
          <cell r="D95">
            <v>5641.4650962181804</v>
          </cell>
          <cell r="E95">
            <v>21843.190840930321</v>
          </cell>
          <cell r="F95">
            <v>13425.654164029704</v>
          </cell>
          <cell r="G95">
            <v>1449.1851314094365</v>
          </cell>
          <cell r="H95">
            <v>3769.1305706053972</v>
          </cell>
          <cell r="I95">
            <v>3688.7250824505463</v>
          </cell>
          <cell r="J95">
            <v>992.15519423595879</v>
          </cell>
          <cell r="K95">
            <v>2825.946414620108</v>
          </cell>
          <cell r="L95">
            <v>4009.2277232273918</v>
          </cell>
          <cell r="M95">
            <v>4385.9092134205157</v>
          </cell>
          <cell r="N95">
            <v>2003.1919746166573</v>
          </cell>
          <cell r="O95">
            <v>85172.645476950129</v>
          </cell>
          <cell r="P95">
            <v>37807.629451131972</v>
          </cell>
          <cell r="Q95">
            <v>3196.8909911993223</v>
          </cell>
          <cell r="R95">
            <v>3333.7086691476165</v>
          </cell>
          <cell r="S95">
            <v>15087.562209443991</v>
          </cell>
          <cell r="T95">
            <v>4894.3574034906223</v>
          </cell>
          <cell r="U95">
            <v>4587.351141713526</v>
          </cell>
          <cell r="V95">
            <v>529169.25273933879</v>
          </cell>
          <cell r="W95">
            <v>43891.384217366714</v>
          </cell>
          <cell r="X95">
            <v>38.557205087699828</v>
          </cell>
          <cell r="Y95">
            <v>4194.1106816746615</v>
          </cell>
          <cell r="Z95">
            <v>6716.1795500047738</v>
          </cell>
          <cell r="AA95">
            <v>1455.8927540333341</v>
          </cell>
        </row>
        <row r="96">
          <cell r="D96">
            <v>13.010732604979935</v>
          </cell>
          <cell r="E96">
            <v>67.119586505240648</v>
          </cell>
          <cell r="F96">
            <v>20.078461855889007</v>
          </cell>
          <cell r="G96">
            <v>23.968033908957135</v>
          </cell>
          <cell r="H96">
            <v>5.2374914012487483</v>
          </cell>
          <cell r="I96">
            <v>8.1207120052046058</v>
          </cell>
          <cell r="J96">
            <v>18.689538865363492</v>
          </cell>
          <cell r="K96">
            <v>13.101936201775494</v>
          </cell>
          <cell r="L96">
            <v>15.555300847574859</v>
          </cell>
          <cell r="M96">
            <v>13.714337294168301</v>
          </cell>
          <cell r="N96">
            <v>13.816461851574198</v>
          </cell>
          <cell r="O96">
            <v>574.93518037815738</v>
          </cell>
          <cell r="P96">
            <v>82.280486695936204</v>
          </cell>
          <cell r="Q96">
            <v>5.6708744765060715</v>
          </cell>
          <cell r="R96">
            <v>23.536652139272849</v>
          </cell>
          <cell r="S96">
            <v>82.586128424250347</v>
          </cell>
          <cell r="T96">
            <v>39.042140817535483</v>
          </cell>
          <cell r="U96">
            <v>9.5887153956432503</v>
          </cell>
          <cell r="V96">
            <v>1700.9354529530974</v>
          </cell>
          <cell r="W96">
            <v>0</v>
          </cell>
          <cell r="X96">
            <v>0.10502894584005221</v>
          </cell>
          <cell r="Y96">
            <v>41.852783817303887</v>
          </cell>
          <cell r="Z96">
            <v>3.1613303338569088</v>
          </cell>
          <cell r="AA96">
            <v>10.93029610209677</v>
          </cell>
        </row>
        <row r="97">
          <cell r="D97">
            <v>0</v>
          </cell>
          <cell r="E97">
            <v>2.2942830880442222</v>
          </cell>
          <cell r="F97">
            <v>0.23642910399933856</v>
          </cell>
          <cell r="G97">
            <v>0.10155974560645042</v>
          </cell>
          <cell r="H97">
            <v>2.0414988009877959</v>
          </cell>
          <cell r="I97">
            <v>8.4656085904813381</v>
          </cell>
          <cell r="J97">
            <v>10.977066325639996</v>
          </cell>
          <cell r="K97">
            <v>4.0858450131418955</v>
          </cell>
          <cell r="L97">
            <v>0</v>
          </cell>
          <cell r="M97">
            <v>392.07665821042002</v>
          </cell>
          <cell r="N97">
            <v>1.1954988859886033</v>
          </cell>
          <cell r="O97">
            <v>502.70983655698285</v>
          </cell>
          <cell r="P97">
            <v>1.2135340034415769</v>
          </cell>
          <cell r="Q97">
            <v>0</v>
          </cell>
          <cell r="R97">
            <v>0.62554761871720932</v>
          </cell>
          <cell r="S97">
            <v>0</v>
          </cell>
          <cell r="T97">
            <v>2.463266370995385E-3</v>
          </cell>
          <cell r="U97">
            <v>2.2452942995994938E-3</v>
          </cell>
          <cell r="V97">
            <v>52.038628371331285</v>
          </cell>
          <cell r="W97">
            <v>108.20166643317704</v>
          </cell>
          <cell r="X97">
            <v>5.3994195504436435</v>
          </cell>
          <cell r="Y97">
            <v>0</v>
          </cell>
          <cell r="Z97">
            <v>731.010899329003</v>
          </cell>
          <cell r="AA97">
            <v>57.867094669697842</v>
          </cell>
        </row>
        <row r="98">
          <cell r="D98">
            <v>3738.5988215443026</v>
          </cell>
          <cell r="E98">
            <v>1397.47267806829</v>
          </cell>
          <cell r="F98">
            <v>480.03459493408337</v>
          </cell>
          <cell r="G98">
            <v>81.835872365010928</v>
          </cell>
          <cell r="H98">
            <v>474.81509729747324</v>
          </cell>
          <cell r="I98">
            <v>204.69899808889116</v>
          </cell>
          <cell r="J98">
            <v>131.36872914500671</v>
          </cell>
          <cell r="K98">
            <v>6843.5429077338958</v>
          </cell>
          <cell r="L98">
            <v>158.05876490935862</v>
          </cell>
          <cell r="M98">
            <v>471.47884267602728</v>
          </cell>
          <cell r="N98">
            <v>6.894882973429155</v>
          </cell>
          <cell r="O98">
            <v>3161.6020040638623</v>
          </cell>
          <cell r="P98">
            <v>3883.7679308297129</v>
          </cell>
          <cell r="Q98">
            <v>129.80063490076299</v>
          </cell>
          <cell r="R98">
            <v>1458.0530803813583</v>
          </cell>
          <cell r="S98">
            <v>6303.9392190608469</v>
          </cell>
          <cell r="T98">
            <v>949.86272500737118</v>
          </cell>
          <cell r="U98">
            <v>2257.3078207085305</v>
          </cell>
          <cell r="V98">
            <v>19849.192046658623</v>
          </cell>
          <cell r="W98">
            <v>1689.392152125655</v>
          </cell>
          <cell r="X98">
            <v>0.52773000518659685</v>
          </cell>
          <cell r="Y98">
            <v>32120.31601983522</v>
          </cell>
          <cell r="Z98">
            <v>349.07067393918646</v>
          </cell>
          <cell r="AA98">
            <v>7513.218147536606</v>
          </cell>
        </row>
        <row r="99">
          <cell r="D99">
            <v>742.45362876861009</v>
          </cell>
          <cell r="E99">
            <v>1464.3923512537456</v>
          </cell>
          <cell r="F99">
            <v>386.91368587815401</v>
          </cell>
          <cell r="G99">
            <v>164.23414624903205</v>
          </cell>
          <cell r="H99">
            <v>269.8832197087624</v>
          </cell>
          <cell r="I99">
            <v>642.66631202464896</v>
          </cell>
          <cell r="J99">
            <v>350.52207591260702</v>
          </cell>
          <cell r="K99">
            <v>426.2531831867376</v>
          </cell>
          <cell r="L99">
            <v>379.96075657835712</v>
          </cell>
          <cell r="M99">
            <v>497.36217901365796</v>
          </cell>
          <cell r="N99">
            <v>246.37991700229165</v>
          </cell>
          <cell r="O99">
            <v>2848.4300118621545</v>
          </cell>
          <cell r="P99">
            <v>585.23100935192087</v>
          </cell>
          <cell r="Q99">
            <v>409.70458413184713</v>
          </cell>
          <cell r="R99">
            <v>151.08255168568667</v>
          </cell>
          <cell r="S99">
            <v>73.462691288531104</v>
          </cell>
          <cell r="T99">
            <v>9.066017620695332</v>
          </cell>
          <cell r="U99">
            <v>12.183053731852693</v>
          </cell>
          <cell r="V99">
            <v>8198.3261708517475</v>
          </cell>
          <cell r="W99">
            <v>3022.0495042800444</v>
          </cell>
          <cell r="X99">
            <v>3.0977852872406739</v>
          </cell>
          <cell r="Y99">
            <v>205.00784568285806</v>
          </cell>
          <cell r="Z99">
            <v>11345.167418738112</v>
          </cell>
          <cell r="AA99">
            <v>113.29907613390473</v>
          </cell>
        </row>
        <row r="100">
          <cell r="D100">
            <v>164.40998146962471</v>
          </cell>
          <cell r="E100">
            <v>1105.3480977691959</v>
          </cell>
          <cell r="F100">
            <v>197.93406726638071</v>
          </cell>
          <cell r="G100">
            <v>174.94927029031345</v>
          </cell>
          <cell r="H100">
            <v>272.89897779478275</v>
          </cell>
          <cell r="I100">
            <v>444.06461472374883</v>
          </cell>
          <cell r="J100">
            <v>581.76096523552155</v>
          </cell>
          <cell r="K100">
            <v>808.91194710021341</v>
          </cell>
          <cell r="L100">
            <v>74.190199166448764</v>
          </cell>
          <cell r="M100">
            <v>397.88120337332236</v>
          </cell>
          <cell r="N100">
            <v>96.414123997289281</v>
          </cell>
          <cell r="O100">
            <v>1492.8710919497835</v>
          </cell>
          <cell r="P100">
            <v>51.508017757089206</v>
          </cell>
          <cell r="Q100">
            <v>49.226397137355335</v>
          </cell>
          <cell r="R100">
            <v>65.852417575313339</v>
          </cell>
          <cell r="S100">
            <v>56.076647382872267</v>
          </cell>
          <cell r="T100">
            <v>2.7996093237046842</v>
          </cell>
          <cell r="U100">
            <v>1.8468400848598017</v>
          </cell>
          <cell r="V100">
            <v>3619.6593736013078</v>
          </cell>
          <cell r="W100">
            <v>1730.2424184872516</v>
          </cell>
          <cell r="X100">
            <v>0.2150088211167355</v>
          </cell>
          <cell r="Y100">
            <v>7296.8830165135068</v>
          </cell>
          <cell r="Z100">
            <v>421.37624671213638</v>
          </cell>
          <cell r="AA100">
            <v>8586.074451524908</v>
          </cell>
        </row>
        <row r="102">
          <cell r="D102">
            <v>6173.5630303611724</v>
          </cell>
          <cell r="E102">
            <v>12111.325010325942</v>
          </cell>
          <cell r="F102">
            <v>6906.282534301291</v>
          </cell>
          <cell r="G102">
            <v>1006.4174037461065</v>
          </cell>
          <cell r="H102">
            <v>2135.4724847252478</v>
          </cell>
          <cell r="I102">
            <v>2192.0031069765123</v>
          </cell>
          <cell r="J102">
            <v>610.52180317399529</v>
          </cell>
          <cell r="K102">
            <v>1146.1092213579002</v>
          </cell>
          <cell r="L102">
            <v>3588.7417286864802</v>
          </cell>
          <cell r="M102">
            <v>1553.1546498041096</v>
          </cell>
          <cell r="N102">
            <v>651.47511582192328</v>
          </cell>
          <cell r="O102">
            <v>58746.445926948021</v>
          </cell>
          <cell r="P102">
            <v>32807.133407038862</v>
          </cell>
          <cell r="Q102">
            <v>3343.6073751174076</v>
          </cell>
          <cell r="R102">
            <v>5336.6699937323283</v>
          </cell>
          <cell r="S102">
            <v>9952.025635384869</v>
          </cell>
          <cell r="T102">
            <v>1362.8397407142975</v>
          </cell>
          <cell r="U102">
            <v>3344.1809083090857</v>
          </cell>
          <cell r="V102">
            <v>322140.46966920106</v>
          </cell>
          <cell r="W102">
            <v>173710.91289312966</v>
          </cell>
          <cell r="X102">
            <v>22.58353927232697</v>
          </cell>
          <cell r="Y102">
            <v>464.77053739509887</v>
          </cell>
          <cell r="Z102">
            <v>4235.2767098628528</v>
          </cell>
          <cell r="AA102">
            <v>1324.82947133317</v>
          </cell>
        </row>
        <row r="103">
          <cell r="D103">
            <v>9118.6687724363728</v>
          </cell>
          <cell r="E103">
            <v>863.14576703297746</v>
          </cell>
          <cell r="F103">
            <v>602.5699959706559</v>
          </cell>
          <cell r="G103">
            <v>499.9425975768487</v>
          </cell>
          <cell r="H103">
            <v>502.45517484126862</v>
          </cell>
          <cell r="I103">
            <v>562.94819180025104</v>
          </cell>
          <cell r="J103">
            <v>549.2495562312281</v>
          </cell>
          <cell r="K103">
            <v>563.28473673819644</v>
          </cell>
          <cell r="L103">
            <v>546.18408613060876</v>
          </cell>
          <cell r="M103">
            <v>503.0339291741995</v>
          </cell>
          <cell r="N103">
            <v>510.85210147593142</v>
          </cell>
          <cell r="O103">
            <v>554.28533980840996</v>
          </cell>
          <cell r="P103">
            <v>7059.2329976730935</v>
          </cell>
          <cell r="Q103">
            <v>0</v>
          </cell>
          <cell r="R103">
            <v>0.69266716963855024</v>
          </cell>
          <cell r="S103">
            <v>0</v>
          </cell>
          <cell r="T103">
            <v>2.7275681246490798E-3</v>
          </cell>
          <cell r="U103">
            <v>2.4862082453425962E-3</v>
          </cell>
          <cell r="V103">
            <v>77274.959643260154</v>
          </cell>
          <cell r="W103">
            <v>3933.8183068227058</v>
          </cell>
          <cell r="X103">
            <v>0.10132072592982098</v>
          </cell>
          <cell r="Y103">
            <v>25.682817473723777</v>
          </cell>
          <cell r="Z103">
            <v>2.5958202000048143E-3</v>
          </cell>
          <cell r="AA103">
            <v>170.28823034429558</v>
          </cell>
        </row>
        <row r="104">
          <cell r="D104">
            <v>4684.9029397886698</v>
          </cell>
          <cell r="E104">
            <v>7594.3213770045968</v>
          </cell>
          <cell r="F104">
            <v>4431.6432312838824</v>
          </cell>
          <cell r="G104">
            <v>754.83343310534917</v>
          </cell>
          <cell r="H104">
            <v>1535.3148092866425</v>
          </cell>
          <cell r="I104">
            <v>1539.041064899505</v>
          </cell>
          <cell r="J104">
            <v>614.38974916757286</v>
          </cell>
          <cell r="K104">
            <v>962.00138309217527</v>
          </cell>
          <cell r="L104">
            <v>2345.5602029401821</v>
          </cell>
          <cell r="M104">
            <v>1144.546175967917</v>
          </cell>
          <cell r="N104">
            <v>570.26333914895622</v>
          </cell>
          <cell r="O104">
            <v>38076.273980563143</v>
          </cell>
          <cell r="P104">
            <v>26953.835592340729</v>
          </cell>
          <cell r="Q104">
            <v>2151.1221094617099</v>
          </cell>
          <cell r="R104">
            <v>3510.9698796636831</v>
          </cell>
          <cell r="S104">
            <v>5709.0679558665724</v>
          </cell>
          <cell r="T104">
            <v>678.07501290417383</v>
          </cell>
          <cell r="U104">
            <v>2144.6696870126684</v>
          </cell>
          <cell r="V104">
            <v>214391.02315097846</v>
          </cell>
          <cell r="W104">
            <v>79561.190482317397</v>
          </cell>
          <cell r="X104">
            <v>14.046149833564884</v>
          </cell>
          <cell r="Y104">
            <v>379.26801953921057</v>
          </cell>
          <cell r="Z104">
            <v>3274.5621687690932</v>
          </cell>
          <cell r="AA104">
            <v>1022.6714174479882</v>
          </cell>
        </row>
        <row r="105">
          <cell r="D105">
            <v>-7136.2779721753177</v>
          </cell>
          <cell r="E105">
            <v>-915.01920213286985</v>
          </cell>
          <cell r="F105">
            <v>-127.2528658108703</v>
          </cell>
          <cell r="G105">
            <v>-16.544631112564517</v>
          </cell>
          <cell r="H105">
            <v>-27.621208604959456</v>
          </cell>
          <cell r="I105">
            <v>-24.353618362431874</v>
          </cell>
          <cell r="J105">
            <v>-15.517496346474751</v>
          </cell>
          <cell r="K105">
            <v>-28.576229533032439</v>
          </cell>
          <cell r="L105">
            <v>-42.852824138089517</v>
          </cell>
          <cell r="M105">
            <v>-26.638140653392163</v>
          </cell>
          <cell r="N105">
            <v>-12.444907552954788</v>
          </cell>
          <cell r="O105">
            <v>-1622.8416791106997</v>
          </cell>
          <cell r="P105">
            <v>-453.59901683558547</v>
          </cell>
          <cell r="Q105">
            <v>-237.22975043077065</v>
          </cell>
          <cell r="R105">
            <v>-698.60152256761046</v>
          </cell>
          <cell r="S105">
            <v>-123.52632607940274</v>
          </cell>
          <cell r="T105">
            <v>-14.965657520454373</v>
          </cell>
          <cell r="U105">
            <v>-72.628828543347851</v>
          </cell>
          <cell r="V105">
            <v>-10011.177636391109</v>
          </cell>
          <cell r="W105">
            <v>-3441.1589865586438</v>
          </cell>
          <cell r="X105">
            <v>-0.29649013932953222</v>
          </cell>
          <cell r="Y105">
            <v>-57.249975766852891</v>
          </cell>
          <cell r="Z105">
            <v>-45.486313574205425</v>
          </cell>
          <cell r="AA105">
            <v>-157.20879995494005</v>
          </cell>
        </row>
        <row r="106">
          <cell r="D106">
            <v>1433.8659593284176</v>
          </cell>
          <cell r="E106">
            <v>2482.6004873578381</v>
          </cell>
          <cell r="F106">
            <v>1116.1313074581551</v>
          </cell>
          <cell r="G106">
            <v>187.6950249929121</v>
          </cell>
          <cell r="H106">
            <v>476.33342066988666</v>
          </cell>
          <cell r="I106">
            <v>478.08329856521686</v>
          </cell>
          <cell r="J106">
            <v>152.79702324749911</v>
          </cell>
          <cell r="K106">
            <v>513.11389177880835</v>
          </cell>
          <cell r="L106">
            <v>590.75678986484968</v>
          </cell>
          <cell r="M106">
            <v>395.82655226253405</v>
          </cell>
          <cell r="N106">
            <v>175.16412535511131</v>
          </cell>
          <cell r="O106">
            <v>8356.7494592267249</v>
          </cell>
          <cell r="P106">
            <v>2911.3842657019195</v>
          </cell>
          <cell r="Q106">
            <v>462.22413457763656</v>
          </cell>
          <cell r="R106">
            <v>858.96465231851539</v>
          </cell>
          <cell r="S106">
            <v>1122.5538426198409</v>
          </cell>
          <cell r="T106">
            <v>164.12891458343216</v>
          </cell>
          <cell r="U106">
            <v>277.19439356892212</v>
          </cell>
          <cell r="V106">
            <v>47907.699453137124</v>
          </cell>
          <cell r="W106">
            <v>7807.0527312294962</v>
          </cell>
          <cell r="X106">
            <v>2.4013975408727406</v>
          </cell>
          <cell r="Y106">
            <v>465.06435081410609</v>
          </cell>
          <cell r="Z106">
            <v>2202.0551263345264</v>
          </cell>
          <cell r="AA106">
            <v>353.29880813421335</v>
          </cell>
        </row>
        <row r="109">
          <cell r="D109">
            <v>6861.8562192757672</v>
          </cell>
          <cell r="E109">
            <v>4437.8846212133531</v>
          </cell>
          <cell r="F109">
            <v>3380.4325771087356</v>
          </cell>
          <cell r="G109">
            <v>306.96289759221912</v>
          </cell>
          <cell r="H109">
            <v>887.69671024109095</v>
          </cell>
          <cell r="I109">
            <v>779.07913194465232</v>
          </cell>
          <cell r="J109">
            <v>202.63660983646844</v>
          </cell>
          <cell r="K109">
            <v>815.63472367599434</v>
          </cell>
          <cell r="L109">
            <v>815.41390460000002</v>
          </cell>
          <cell r="M109">
            <v>880.38437788282204</v>
          </cell>
          <cell r="N109">
            <v>405.84451114643389</v>
          </cell>
          <cell r="O109">
            <v>12340.401310359901</v>
          </cell>
          <cell r="P109">
            <v>3905.7001219431836</v>
          </cell>
          <cell r="Q109">
            <v>492.41214029461742</v>
          </cell>
          <cell r="R109">
            <v>1432.4752645778094</v>
          </cell>
          <cell r="S109">
            <v>4004.3929290000001</v>
          </cell>
          <cell r="T109">
            <v>911.1075146436408</v>
          </cell>
          <cell r="U109">
            <v>1654.5966859021319</v>
          </cell>
          <cell r="V109">
            <v>124415.2945621391</v>
          </cell>
          <cell r="W109">
            <v>45133.755304285558</v>
          </cell>
          <cell r="X109">
            <v>3.6148094757611995</v>
          </cell>
          <cell r="Y109">
            <v>430.85508308906918</v>
          </cell>
          <cell r="Z109">
            <v>1942.2349195386842</v>
          </cell>
          <cell r="AA109">
            <v>991.06824675200266</v>
          </cell>
        </row>
        <row r="112">
          <cell r="D112">
            <v>738.20563421987288</v>
          </cell>
          <cell r="E112">
            <v>548.59940194768706</v>
          </cell>
          <cell r="F112">
            <v>226.74843720813158</v>
          </cell>
          <cell r="G112">
            <v>42.306613965780265</v>
          </cell>
          <cell r="H112">
            <v>81.210759688924924</v>
          </cell>
          <cell r="I112">
            <v>82.7534094750946</v>
          </cell>
          <cell r="J112">
            <v>24.446341845386065</v>
          </cell>
          <cell r="K112">
            <v>31.740118425937922</v>
          </cell>
          <cell r="L112">
            <v>150.77842348999999</v>
          </cell>
          <cell r="M112">
            <v>51.278282366840109</v>
          </cell>
          <cell r="N112">
            <v>27.579464733697176</v>
          </cell>
          <cell r="O112">
            <v>1872.0372149436855</v>
          </cell>
          <cell r="P112">
            <v>1662.9295515468152</v>
          </cell>
          <cell r="Q112">
            <v>96.051644427859799</v>
          </cell>
          <cell r="R112">
            <v>187.82315690957736</v>
          </cell>
          <cell r="S112">
            <v>384.18699659999999</v>
          </cell>
          <cell r="T112">
            <v>43.095730490355436</v>
          </cell>
          <cell r="U112">
            <v>69.700556030161692</v>
          </cell>
          <cell r="V112">
            <v>12160.51118928779</v>
          </cell>
          <cell r="W112">
            <v>5520.2314173208306</v>
          </cell>
          <cell r="X112">
            <v>0.818887242130241</v>
          </cell>
          <cell r="Y112">
            <v>17.386839692387156</v>
          </cell>
          <cell r="Z112">
            <v>91.512572416285991</v>
          </cell>
          <cell r="AA112">
            <v>40.461266705369781</v>
          </cell>
        </row>
      </sheetData>
      <sheetData sheetId="4">
        <row r="6">
          <cell r="CK6">
            <v>33125.147140000001</v>
          </cell>
        </row>
        <row r="7">
          <cell r="CK7">
            <v>189158.0471</v>
          </cell>
        </row>
        <row r="8">
          <cell r="CK8">
            <v>69364.543739999994</v>
          </cell>
        </row>
        <row r="9">
          <cell r="CK9">
            <v>2307.575867</v>
          </cell>
        </row>
        <row r="10">
          <cell r="CK10">
            <v>2244.0956550000001</v>
          </cell>
        </row>
        <row r="11">
          <cell r="CK11">
            <v>4909.1670729999996</v>
          </cell>
        </row>
        <row r="12">
          <cell r="CK12">
            <v>121.4386459</v>
          </cell>
        </row>
        <row r="13">
          <cell r="CK13">
            <v>25.212997770000001</v>
          </cell>
        </row>
        <row r="14">
          <cell r="CK14">
            <v>6287.9224839999997</v>
          </cell>
        </row>
        <row r="15">
          <cell r="CK15">
            <v>0</v>
          </cell>
        </row>
        <row r="16">
          <cell r="CK16">
            <v>204.15655419999999</v>
          </cell>
        </row>
        <row r="17">
          <cell r="CK17">
            <v>232940.41459999999</v>
          </cell>
        </row>
        <row r="18">
          <cell r="CK18">
            <v>124977.1958</v>
          </cell>
        </row>
        <row r="19">
          <cell r="CK19">
            <v>5755.9980260000002</v>
          </cell>
        </row>
        <row r="20">
          <cell r="CK20">
            <v>10917.729300000001</v>
          </cell>
        </row>
        <row r="21">
          <cell r="CK21">
            <v>814.07295150000004</v>
          </cell>
        </row>
        <row r="22">
          <cell r="CK22">
            <v>485.35300380000001</v>
          </cell>
        </row>
        <row r="23">
          <cell r="CK23">
            <v>11984.59073</v>
          </cell>
        </row>
        <row r="24">
          <cell r="CK24">
            <v>650742.87219999998</v>
          </cell>
        </row>
        <row r="25">
          <cell r="CK25">
            <v>14005.15682</v>
          </cell>
        </row>
        <row r="26">
          <cell r="CK26">
            <v>31.793548170000001</v>
          </cell>
        </row>
        <row r="27">
          <cell r="CK27">
            <v>29254.371599999999</v>
          </cell>
        </row>
        <row r="28">
          <cell r="CK28">
            <v>18191.669829999999</v>
          </cell>
        </row>
        <row r="29">
          <cell r="CK29">
            <v>6125.1456349999999</v>
          </cell>
        </row>
      </sheetData>
      <sheetData sheetId="5">
        <row r="6">
          <cell r="AO6">
            <v>17550.832171937043</v>
          </cell>
          <cell r="AV6">
            <v>2928.7758592698337</v>
          </cell>
          <cell r="AW6">
            <v>0</v>
          </cell>
          <cell r="AX6">
            <v>172.88040804899057</v>
          </cell>
          <cell r="AY6">
            <v>-4784.6768407697764</v>
          </cell>
          <cell r="CK6">
            <v>48995.089352746319</v>
          </cell>
          <cell r="CL6">
            <v>0</v>
          </cell>
          <cell r="CM6">
            <v>2580.4347969189271</v>
          </cell>
          <cell r="CN6">
            <v>20688.822446306312</v>
          </cell>
          <cell r="CO6">
            <v>1.478651433</v>
          </cell>
        </row>
        <row r="7">
          <cell r="AO7">
            <v>56150.314450459089</v>
          </cell>
          <cell r="AV7">
            <v>21201.565057443124</v>
          </cell>
          <cell r="AW7">
            <v>0</v>
          </cell>
          <cell r="AX7">
            <v>25235.90909207561</v>
          </cell>
          <cell r="AY7">
            <v>-1159.673101660673</v>
          </cell>
          <cell r="CK7">
            <v>274641.06584902783</v>
          </cell>
          <cell r="CL7">
            <v>0</v>
          </cell>
          <cell r="CM7">
            <v>0</v>
          </cell>
          <cell r="CN7">
            <v>60749.06308716879</v>
          </cell>
          <cell r="CO7">
            <v>1.4487702060000001</v>
          </cell>
        </row>
        <row r="8">
          <cell r="AO8">
            <v>112597.80802493839</v>
          </cell>
          <cell r="AV8">
            <v>20271.551227176533</v>
          </cell>
          <cell r="AW8">
            <v>0</v>
          </cell>
          <cell r="AX8">
            <v>781.99087241499672</v>
          </cell>
          <cell r="AY8">
            <v>0</v>
          </cell>
          <cell r="CK8">
            <v>105820.64283255018</v>
          </cell>
          <cell r="CL8">
            <v>174.79821304748859</v>
          </cell>
          <cell r="CM8">
            <v>51689.320515427651</v>
          </cell>
          <cell r="CN8">
            <v>103056.80110870433</v>
          </cell>
          <cell r="CO8">
            <v>1.5202354929999999</v>
          </cell>
        </row>
        <row r="9">
          <cell r="AO9">
            <v>4240.9231511655944</v>
          </cell>
          <cell r="AV9">
            <v>613.51074890264579</v>
          </cell>
          <cell r="AW9">
            <v>0</v>
          </cell>
          <cell r="AX9">
            <v>9.9379707103488375</v>
          </cell>
          <cell r="AY9">
            <v>0</v>
          </cell>
          <cell r="CK9">
            <v>3535.9962060738849</v>
          </cell>
          <cell r="CL9">
            <v>0</v>
          </cell>
          <cell r="CM9">
            <v>0</v>
          </cell>
          <cell r="CN9">
            <v>4932.7788002597081</v>
          </cell>
          <cell r="CO9">
            <v>1</v>
          </cell>
        </row>
        <row r="10">
          <cell r="AO10">
            <v>7219.6849246848087</v>
          </cell>
          <cell r="AV10">
            <v>471.15522874900233</v>
          </cell>
          <cell r="AW10">
            <v>0</v>
          </cell>
          <cell r="AX10">
            <v>21.609661101666656</v>
          </cell>
          <cell r="AY10">
            <v>0</v>
          </cell>
          <cell r="CK10">
            <v>3412.351319517757</v>
          </cell>
          <cell r="CL10">
            <v>0</v>
          </cell>
          <cell r="CM10">
            <v>13.14070665880501</v>
          </cell>
          <cell r="CN10">
            <v>4219.5537850629253</v>
          </cell>
          <cell r="CO10">
            <v>1.533657091</v>
          </cell>
        </row>
        <row r="11">
          <cell r="AO11">
            <v>14257.346764684657</v>
          </cell>
          <cell r="AV11">
            <v>1554.4492299604062</v>
          </cell>
          <cell r="AW11">
            <v>0</v>
          </cell>
          <cell r="AX11">
            <v>26.026293506330337</v>
          </cell>
          <cell r="AY11">
            <v>0</v>
          </cell>
          <cell r="CK11">
            <v>7353.6022664158509</v>
          </cell>
          <cell r="CL11">
            <v>0</v>
          </cell>
          <cell r="CM11">
            <v>0</v>
          </cell>
          <cell r="CN11">
            <v>10974.507253550539</v>
          </cell>
          <cell r="CO11">
            <v>1.4929355010000001</v>
          </cell>
        </row>
        <row r="12">
          <cell r="AO12">
            <v>8817.4353544170335</v>
          </cell>
          <cell r="AV12">
            <v>22.882512615067043</v>
          </cell>
          <cell r="AW12">
            <v>0</v>
          </cell>
          <cell r="AX12">
            <v>76.325337713047048</v>
          </cell>
          <cell r="AY12">
            <v>0</v>
          </cell>
          <cell r="CK12">
            <v>183.59355738120922</v>
          </cell>
          <cell r="CL12">
            <v>0</v>
          </cell>
          <cell r="CM12">
            <v>0</v>
          </cell>
          <cell r="CN12">
            <v>5964.0869850384443</v>
          </cell>
          <cell r="CO12">
            <v>1</v>
          </cell>
        </row>
        <row r="13">
          <cell r="AO13">
            <v>39046.210012105083</v>
          </cell>
          <cell r="AV13">
            <v>123.12334568400642</v>
          </cell>
          <cell r="AW13">
            <v>0</v>
          </cell>
          <cell r="AX13">
            <v>101.15405018224634</v>
          </cell>
          <cell r="AY13">
            <v>0</v>
          </cell>
          <cell r="CK13">
            <v>37.518474943100301</v>
          </cell>
          <cell r="CL13">
            <v>0</v>
          </cell>
          <cell r="CM13">
            <v>0</v>
          </cell>
          <cell r="CN13">
            <v>39287.633093561613</v>
          </cell>
          <cell r="CO13">
            <v>1</v>
          </cell>
        </row>
        <row r="14">
          <cell r="AO14">
            <v>20246.639942465954</v>
          </cell>
          <cell r="AV14">
            <v>1452.4067191101769</v>
          </cell>
          <cell r="AW14">
            <v>0</v>
          </cell>
          <cell r="AX14">
            <v>112.62437874155536</v>
          </cell>
          <cell r="AY14">
            <v>0</v>
          </cell>
          <cell r="CK14">
            <v>9384.6647733199206</v>
          </cell>
          <cell r="CL14">
            <v>0</v>
          </cell>
          <cell r="CM14">
            <v>0</v>
          </cell>
          <cell r="CN14">
            <v>14017.505628805307</v>
          </cell>
          <cell r="CO14">
            <v>1</v>
          </cell>
        </row>
        <row r="15">
          <cell r="AO15">
            <v>21419.892378983117</v>
          </cell>
          <cell r="AV15">
            <v>6.9503315314730321</v>
          </cell>
          <cell r="AW15">
            <v>0</v>
          </cell>
          <cell r="AX15">
            <v>4.3594947920660339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26456.47103642701</v>
          </cell>
          <cell r="CO15">
            <v>1.536079553</v>
          </cell>
        </row>
        <row r="16">
          <cell r="AO16">
            <v>17859.005566371896</v>
          </cell>
          <cell r="AV16">
            <v>1.2113368814373089E-5</v>
          </cell>
          <cell r="AW16">
            <v>0</v>
          </cell>
          <cell r="AX16">
            <v>17.050060643238091</v>
          </cell>
          <cell r="AY16">
            <v>0</v>
          </cell>
          <cell r="CK16">
            <v>307.11648872894864</v>
          </cell>
          <cell r="CL16">
            <v>0</v>
          </cell>
          <cell r="CM16">
            <v>0</v>
          </cell>
          <cell r="CN16">
            <v>15182.338549654633</v>
          </cell>
          <cell r="CO16">
            <v>1.5250391999999999</v>
          </cell>
        </row>
        <row r="17">
          <cell r="AO17">
            <v>421894.13254830375</v>
          </cell>
          <cell r="AV17">
            <v>58231.671896057596</v>
          </cell>
          <cell r="AW17">
            <v>0</v>
          </cell>
          <cell r="AX17">
            <v>4256.4618850308052</v>
          </cell>
          <cell r="AY17">
            <v>-74.086056565278895</v>
          </cell>
          <cell r="CK17">
            <v>337006.76401948009</v>
          </cell>
          <cell r="CL17">
            <v>67676.0605297281</v>
          </cell>
          <cell r="CM17">
            <v>147777.33149274593</v>
          </cell>
          <cell r="CN17">
            <v>384877.18848221807</v>
          </cell>
          <cell r="CO17">
            <v>1.4340457200000001</v>
          </cell>
        </row>
        <row r="18">
          <cell r="AO18">
            <v>0</v>
          </cell>
          <cell r="AV18">
            <v>43538.171822794699</v>
          </cell>
          <cell r="AW18">
            <v>0</v>
          </cell>
          <cell r="AX18">
            <v>1599.663652269315</v>
          </cell>
          <cell r="AY18">
            <v>-134.80115835859016</v>
          </cell>
          <cell r="CK18">
            <v>187442.75677847536</v>
          </cell>
          <cell r="CL18">
            <v>0</v>
          </cell>
          <cell r="CM18">
            <v>205512.96054822393</v>
          </cell>
          <cell r="CN18">
            <v>0</v>
          </cell>
          <cell r="CO18">
            <v>1</v>
          </cell>
        </row>
        <row r="19">
          <cell r="AO19">
            <v>2841.674879241516</v>
          </cell>
          <cell r="AV19">
            <v>617.75543503822541</v>
          </cell>
          <cell r="AW19">
            <v>0</v>
          </cell>
          <cell r="AX19">
            <v>0</v>
          </cell>
          <cell r="AY19">
            <v>-3261.0690661282501</v>
          </cell>
          <cell r="CK19">
            <v>8699.7725379745152</v>
          </cell>
          <cell r="CL19">
            <v>447.27489060874785</v>
          </cell>
          <cell r="CM19">
            <v>0</v>
          </cell>
          <cell r="CN19">
            <v>2369.750841593293</v>
          </cell>
          <cell r="CO19">
            <v>1.5090794350000001</v>
          </cell>
        </row>
        <row r="20">
          <cell r="AO20">
            <v>0</v>
          </cell>
          <cell r="AV20">
            <v>1118.8013826402921</v>
          </cell>
          <cell r="AW20">
            <v>0</v>
          </cell>
          <cell r="AX20">
            <v>100.49381508853838</v>
          </cell>
          <cell r="AY20">
            <v>-5773.4501023980856</v>
          </cell>
          <cell r="CK20">
            <v>14409.843973623298</v>
          </cell>
          <cell r="CL20">
            <v>2507.8014781834249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27344.466096128825</v>
          </cell>
          <cell r="AV21">
            <v>464.58518312112147</v>
          </cell>
          <cell r="AW21">
            <v>0</v>
          </cell>
          <cell r="AX21">
            <v>0</v>
          </cell>
          <cell r="AY21">
            <v>0</v>
          </cell>
          <cell r="CK21">
            <v>1316.3819323167259</v>
          </cell>
          <cell r="CL21">
            <v>7.5347210168722087</v>
          </cell>
          <cell r="CM21">
            <v>0</v>
          </cell>
          <cell r="CN21">
            <v>7183.1975955172247</v>
          </cell>
          <cell r="CO21">
            <v>1.597434201</v>
          </cell>
        </row>
        <row r="22">
          <cell r="AO22">
            <v>3322.4530642774007</v>
          </cell>
          <cell r="AV22">
            <v>26.06807505315961</v>
          </cell>
          <cell r="AW22">
            <v>0</v>
          </cell>
          <cell r="AX22">
            <v>0</v>
          </cell>
          <cell r="AY22">
            <v>-259.86287985918619</v>
          </cell>
          <cell r="CK22">
            <v>690.83726466538189</v>
          </cell>
          <cell r="CL22">
            <v>0</v>
          </cell>
          <cell r="CM22">
            <v>0</v>
          </cell>
          <cell r="CN22">
            <v>11143.512563515324</v>
          </cell>
          <cell r="CO22">
            <v>1.3235378600000001</v>
          </cell>
        </row>
        <row r="23">
          <cell r="AO23">
            <v>12391.208521404724</v>
          </cell>
          <cell r="AV23">
            <v>374.32055739944707</v>
          </cell>
          <cell r="AW23">
            <v>0</v>
          </cell>
          <cell r="AX23">
            <v>672.84192071633402</v>
          </cell>
          <cell r="AY23">
            <v>-126.14687805810635</v>
          </cell>
          <cell r="CK23">
            <v>17037.942260496315</v>
          </cell>
          <cell r="CL23">
            <v>0</v>
          </cell>
          <cell r="CM23">
            <v>0</v>
          </cell>
          <cell r="CN23">
            <v>11782.266511944197</v>
          </cell>
          <cell r="CO23">
            <v>1.419223108</v>
          </cell>
        </row>
        <row r="24">
          <cell r="AO24">
            <v>234358.46369052058</v>
          </cell>
          <cell r="AV24">
            <v>72937.292012601276</v>
          </cell>
          <cell r="AW24">
            <v>0</v>
          </cell>
          <cell r="AX24">
            <v>52413.520133541504</v>
          </cell>
          <cell r="AY24">
            <v>-2658.2054236646445</v>
          </cell>
          <cell r="CK24">
            <v>921329.66303442861</v>
          </cell>
          <cell r="CL24">
            <v>172727.96345422143</v>
          </cell>
          <cell r="CM24">
            <v>124955.0546822399</v>
          </cell>
          <cell r="CN24">
            <v>245854.23796093132</v>
          </cell>
          <cell r="CO24">
            <v>1.417476779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19417.861858859367</v>
          </cell>
          <cell r="CL25">
            <v>594977.77375729405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799.85851864755909</v>
          </cell>
          <cell r="AV26">
            <v>23.071592226120515</v>
          </cell>
          <cell r="AW26">
            <v>203.46648554394068</v>
          </cell>
          <cell r="AX26">
            <v>0.31321064388588965</v>
          </cell>
          <cell r="AY26">
            <v>0</v>
          </cell>
          <cell r="CK26">
            <v>74.356507870282286</v>
          </cell>
          <cell r="CL26">
            <v>0</v>
          </cell>
          <cell r="CM26">
            <v>0</v>
          </cell>
          <cell r="CN26">
            <v>69.634263659999988</v>
          </cell>
          <cell r="CO26">
            <v>-83.092336235107751</v>
          </cell>
        </row>
        <row r="27">
          <cell r="AO27">
            <v>69073.594199743369</v>
          </cell>
          <cell r="AV27">
            <v>12057.88545016145</v>
          </cell>
          <cell r="AW27">
            <v>38198.802462891384</v>
          </cell>
          <cell r="AX27">
            <v>0</v>
          </cell>
          <cell r="AY27">
            <v>0</v>
          </cell>
          <cell r="CK27">
            <v>56195.31235009768</v>
          </cell>
          <cell r="CL27">
            <v>0</v>
          </cell>
          <cell r="CM27">
            <v>0</v>
          </cell>
          <cell r="CN27">
            <v>26908.080702714546</v>
          </cell>
          <cell r="CO27">
            <v>-560.32902129529214</v>
          </cell>
        </row>
        <row r="28">
          <cell r="AO28">
            <v>769.15605347853455</v>
          </cell>
          <cell r="AV28">
            <v>4582.4446368845956</v>
          </cell>
          <cell r="AW28">
            <v>1386.980174</v>
          </cell>
          <cell r="AX28">
            <v>2929.2378896329192</v>
          </cell>
          <cell r="AY28">
            <v>-2268.5732862933219</v>
          </cell>
          <cell r="CK28">
            <v>25204.100010235266</v>
          </cell>
          <cell r="CL28">
            <v>0</v>
          </cell>
          <cell r="CM28">
            <v>0</v>
          </cell>
          <cell r="CN28">
            <v>5405.5237418712977</v>
          </cell>
          <cell r="CO28">
            <v>0</v>
          </cell>
        </row>
        <row r="29">
          <cell r="AO29">
            <v>8194.4108909948136</v>
          </cell>
          <cell r="AV29">
            <v>2057.4399812403867</v>
          </cell>
          <cell r="AW29">
            <v>7091.719017453559</v>
          </cell>
          <cell r="AX29">
            <v>25.41075716873063</v>
          </cell>
          <cell r="AY29">
            <v>0</v>
          </cell>
          <cell r="CK29">
            <v>11411.460850358502</v>
          </cell>
          <cell r="CL29">
            <v>12.502434628990338</v>
          </cell>
          <cell r="CM29">
            <v>0</v>
          </cell>
          <cell r="CN29">
            <v>708.79080290070999</v>
          </cell>
          <cell r="CO29">
            <v>-5.2765062876796813</v>
          </cell>
        </row>
        <row r="44">
          <cell r="D44">
            <v>132.58624252181798</v>
          </cell>
          <cell r="E44">
            <v>249.14301049399577</v>
          </cell>
          <cell r="F44">
            <v>465.78927126842063</v>
          </cell>
          <cell r="G44">
            <v>49.603005523040856</v>
          </cell>
          <cell r="H44">
            <v>119.95611883053863</v>
          </cell>
          <cell r="I44">
            <v>116.98834637470671</v>
          </cell>
          <cell r="J44">
            <v>127.49289621458885</v>
          </cell>
          <cell r="K44">
            <v>82.835974115827568</v>
          </cell>
          <cell r="L44">
            <v>133.88099598315193</v>
          </cell>
          <cell r="M44">
            <v>86.932001656247465</v>
          </cell>
          <cell r="N44">
            <v>33.434632245785892</v>
          </cell>
          <cell r="O44">
            <v>1881.0301077057911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2.7611435430845996</v>
          </cell>
          <cell r="Y44">
            <v>231.0643444828406</v>
          </cell>
          <cell r="Z44">
            <v>0</v>
          </cell>
          <cell r="AA44">
            <v>164.11430779109381</v>
          </cell>
        </row>
        <row r="45">
          <cell r="D45">
            <v>2551.6643681080232</v>
          </cell>
          <cell r="E45">
            <v>14733.225762724231</v>
          </cell>
          <cell r="F45">
            <v>4881.398820018152</v>
          </cell>
          <cell r="G45">
            <v>821.01060824565479</v>
          </cell>
          <cell r="H45">
            <v>1972.9740460498226</v>
          </cell>
          <cell r="I45">
            <v>1938.4364777734756</v>
          </cell>
          <cell r="J45">
            <v>2133.8187746139865</v>
          </cell>
          <cell r="K45">
            <v>1385.126567874961</v>
          </cell>
          <cell r="L45">
            <v>2221.3031239022066</v>
          </cell>
          <cell r="M45">
            <v>1444.152971470015</v>
          </cell>
          <cell r="N45">
            <v>559.58965726998986</v>
          </cell>
          <cell r="O45">
            <v>31227.20879255428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30.930863145441602</v>
          </cell>
          <cell r="Y45">
            <v>2479.4847966939942</v>
          </cell>
          <cell r="Z45">
            <v>0</v>
          </cell>
          <cell r="AA45">
            <v>1721.6162872303678</v>
          </cell>
        </row>
        <row r="46">
          <cell r="D46">
            <v>330.16355832420675</v>
          </cell>
          <cell r="E46">
            <v>619.20984618908074</v>
          </cell>
          <cell r="F46">
            <v>416.67277305547123</v>
          </cell>
          <cell r="G46">
            <v>124.48803574724271</v>
          </cell>
          <cell r="H46">
            <v>227.65909988131307</v>
          </cell>
          <cell r="I46">
            <v>305.87205916667676</v>
          </cell>
          <cell r="J46">
            <v>458.60659892035295</v>
          </cell>
          <cell r="K46">
            <v>290.45368007864602</v>
          </cell>
          <cell r="L46">
            <v>367.44932099015188</v>
          </cell>
          <cell r="M46">
            <v>249.22404589874543</v>
          </cell>
          <cell r="N46">
            <v>120.28019733541366</v>
          </cell>
          <cell r="O46">
            <v>5267.600934197013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35.238932787875711</v>
          </cell>
          <cell r="Y46">
            <v>1843.1748428160536</v>
          </cell>
          <cell r="Z46">
            <v>0</v>
          </cell>
          <cell r="AA46">
            <v>908.73381822394242</v>
          </cell>
        </row>
        <row r="47">
          <cell r="D47">
            <v>69.311995694625992</v>
          </cell>
          <cell r="E47">
            <v>383.47888264487483</v>
          </cell>
          <cell r="F47">
            <v>933.017604406744</v>
          </cell>
          <cell r="G47">
            <v>85.197748559934794</v>
          </cell>
          <cell r="H47">
            <v>152.44126726201648</v>
          </cell>
          <cell r="I47">
            <v>209.89676425247677</v>
          </cell>
          <cell r="J47">
            <v>320.22035495417401</v>
          </cell>
          <cell r="K47">
            <v>202.56773591609246</v>
          </cell>
          <cell r="L47">
            <v>252.91884973361041</v>
          </cell>
          <cell r="M47">
            <v>171.98899290256045</v>
          </cell>
          <cell r="N47">
            <v>83.985584551997817</v>
          </cell>
          <cell r="O47">
            <v>3630.1391704451671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0.49656106621951773</v>
          </cell>
          <cell r="Y47">
            <v>25.473811025655248</v>
          </cell>
          <cell r="Z47">
            <v>0</v>
          </cell>
          <cell r="AA47">
            <v>12.270268393955341</v>
          </cell>
        </row>
        <row r="48">
          <cell r="D48">
            <v>31560.923091336979</v>
          </cell>
          <cell r="E48">
            <v>110174.69761491448</v>
          </cell>
          <cell r="F48">
            <v>38063.062280844752</v>
          </cell>
          <cell r="G48">
            <v>732.364396048196</v>
          </cell>
          <cell r="H48">
            <v>12601.038983536442</v>
          </cell>
          <cell r="I48">
            <v>5541.656521365534</v>
          </cell>
          <cell r="J48">
            <v>1862.4672772658037</v>
          </cell>
          <cell r="K48">
            <v>4646.7921344648948</v>
          </cell>
          <cell r="L48">
            <v>3474.229380663724</v>
          </cell>
          <cell r="M48">
            <v>3246.5464125330627</v>
          </cell>
          <cell r="N48">
            <v>2283.6636878994586</v>
          </cell>
          <cell r="O48">
            <v>242241.02624286481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26.417719573801953</v>
          </cell>
          <cell r="Y48">
            <v>12722.400557131823</v>
          </cell>
          <cell r="Z48">
            <v>0</v>
          </cell>
          <cell r="AA48">
            <v>12.114213897570201</v>
          </cell>
        </row>
        <row r="77">
          <cell r="D77">
            <v>21830.29444173252</v>
          </cell>
          <cell r="E77">
            <v>57458.811368692608</v>
          </cell>
          <cell r="F77">
            <v>2.2030202466140003</v>
          </cell>
          <cell r="G77">
            <v>1.0245744128782885</v>
          </cell>
          <cell r="H77">
            <v>0.49820887974627753</v>
          </cell>
          <cell r="I77">
            <v>411.96240886557121</v>
          </cell>
          <cell r="J77">
            <v>0.17575194650024389</v>
          </cell>
          <cell r="K77">
            <v>95.967231714682654</v>
          </cell>
          <cell r="L77">
            <v>0</v>
          </cell>
          <cell r="M77">
            <v>21.437348235445185</v>
          </cell>
          <cell r="N77">
            <v>9.8254656968346978</v>
          </cell>
          <cell r="O77">
            <v>5055.2160049690974</v>
          </cell>
          <cell r="P77">
            <v>4058.8374174293212</v>
          </cell>
          <cell r="Q77">
            <v>0</v>
          </cell>
          <cell r="R77">
            <v>5.7156349350434859</v>
          </cell>
          <cell r="S77">
            <v>0</v>
          </cell>
          <cell r="T77">
            <v>39.593956456892997</v>
          </cell>
          <cell r="U77">
            <v>2.5450026335493404E-2</v>
          </cell>
          <cell r="V77">
            <v>4296.7790300443576</v>
          </cell>
          <cell r="W77">
            <v>868.5194446736765</v>
          </cell>
          <cell r="X77">
            <v>0.14612137419648205</v>
          </cell>
          <cell r="Y77">
            <v>39.704712958946423</v>
          </cell>
          <cell r="Z77">
            <v>407.33093412459334</v>
          </cell>
          <cell r="AA77">
            <v>301.66442293495919</v>
          </cell>
        </row>
        <row r="78">
          <cell r="D78">
            <v>9698.8836148124828</v>
          </cell>
          <cell r="E78">
            <v>52007.654242091601</v>
          </cell>
          <cell r="F78">
            <v>117.15672108147479</v>
          </cell>
          <cell r="G78">
            <v>10.215628705792117</v>
          </cell>
          <cell r="H78">
            <v>14.814307180102773</v>
          </cell>
          <cell r="I78">
            <v>369.51688439524901</v>
          </cell>
          <cell r="J78">
            <v>21.257537261355228</v>
          </cell>
          <cell r="K78">
            <v>765.66217911607998</v>
          </cell>
          <cell r="L78">
            <v>101.53360182867587</v>
          </cell>
          <cell r="M78">
            <v>90.419919137243994</v>
          </cell>
          <cell r="N78">
            <v>46.480045519986362</v>
          </cell>
          <cell r="O78">
            <v>5072.7189493788474</v>
          </cell>
          <cell r="P78">
            <v>325.10208592187433</v>
          </cell>
          <cell r="Q78">
            <v>11.45118000622818</v>
          </cell>
          <cell r="R78">
            <v>38.023489451790489</v>
          </cell>
          <cell r="S78">
            <v>108.48287088017324</v>
          </cell>
          <cell r="T78">
            <v>111.64139974784206</v>
          </cell>
          <cell r="U78">
            <v>401.61283864720104</v>
          </cell>
          <cell r="V78">
            <v>49963.940670197328</v>
          </cell>
          <cell r="W78">
            <v>5372.2182706213907</v>
          </cell>
          <cell r="X78">
            <v>0.14661679359974125</v>
          </cell>
          <cell r="Y78">
            <v>391.68899940772104</v>
          </cell>
          <cell r="Z78">
            <v>43.136347886127425</v>
          </cell>
          <cell r="AA78">
            <v>158.98182074137577</v>
          </cell>
        </row>
        <row r="79">
          <cell r="D79">
            <v>338.61392347016437</v>
          </cell>
          <cell r="E79">
            <v>547.93379196550461</v>
          </cell>
          <cell r="F79">
            <v>57414.056292173547</v>
          </cell>
          <cell r="G79">
            <v>29.004063088655599</v>
          </cell>
          <cell r="H79">
            <v>175.60117657196867</v>
          </cell>
          <cell r="I79">
            <v>45.340309892853995</v>
          </cell>
          <cell r="J79">
            <v>13.005206552077855</v>
          </cell>
          <cell r="K79">
            <v>40.861931368202406</v>
          </cell>
          <cell r="L79">
            <v>22.504980154605647</v>
          </cell>
          <cell r="M79">
            <v>52.550585923624766</v>
          </cell>
          <cell r="N79">
            <v>37.510050310508596</v>
          </cell>
          <cell r="O79">
            <v>1657.6261102629751</v>
          </cell>
          <cell r="P79">
            <v>235.0191362201017</v>
          </cell>
          <cell r="Q79">
            <v>11.546631332925111</v>
          </cell>
          <cell r="R79">
            <v>105.80768191714304</v>
          </cell>
          <cell r="S79">
            <v>1032.6695817454176</v>
          </cell>
          <cell r="T79">
            <v>119.58175974416676</v>
          </cell>
          <cell r="U79">
            <v>172.69711613544609</v>
          </cell>
          <cell r="V79">
            <v>17266.144900366729</v>
          </cell>
          <cell r="W79">
            <v>593.3522938871514</v>
          </cell>
          <cell r="X79">
            <v>4.7906990034364827E-2</v>
          </cell>
          <cell r="Y79">
            <v>80.776229348608695</v>
          </cell>
          <cell r="Z79">
            <v>110.05174871496405</v>
          </cell>
          <cell r="AA79">
            <v>11.355637681500461</v>
          </cell>
        </row>
        <row r="80">
          <cell r="D80">
            <v>419.18448089303718</v>
          </cell>
          <cell r="E80">
            <v>1343.4858201192255</v>
          </cell>
          <cell r="F80">
            <v>1141.3118107555852</v>
          </cell>
          <cell r="G80">
            <v>524.08484715987345</v>
          </cell>
          <cell r="H80">
            <v>125.40872524945425</v>
          </cell>
          <cell r="I80">
            <v>71.514341359838753</v>
          </cell>
          <cell r="J80">
            <v>8.9177580893770756</v>
          </cell>
          <cell r="K80">
            <v>51.88302464918646</v>
          </cell>
          <cell r="L80">
            <v>144.40167339763187</v>
          </cell>
          <cell r="M80">
            <v>20.749372513159734</v>
          </cell>
          <cell r="N80">
            <v>7.6829148627495174</v>
          </cell>
          <cell r="O80">
            <v>2448.521259396568</v>
          </cell>
          <cell r="P80">
            <v>1133.9134883800621</v>
          </cell>
          <cell r="Q80">
            <v>4.8966518022799388</v>
          </cell>
          <cell r="R80">
            <v>2.7715615454284905</v>
          </cell>
          <cell r="S80">
            <v>35.425469100924218</v>
          </cell>
          <cell r="T80">
            <v>15.075476132261324</v>
          </cell>
          <cell r="U80">
            <v>7.2250083421059577</v>
          </cell>
          <cell r="V80">
            <v>931.00988696563218</v>
          </cell>
          <cell r="W80">
            <v>456.14009318212601</v>
          </cell>
          <cell r="X80">
            <v>7.0774679226494205E-2</v>
          </cell>
          <cell r="Y80">
            <v>0.76240838322756566</v>
          </cell>
          <cell r="Z80">
            <v>9.6759836914171258E-3</v>
          </cell>
          <cell r="AA80">
            <v>5.7925487386075218</v>
          </cell>
        </row>
        <row r="81">
          <cell r="D81">
            <v>80.091381697395292</v>
          </cell>
          <cell r="E81">
            <v>100.21686031498683</v>
          </cell>
          <cell r="F81">
            <v>781.91347195114247</v>
          </cell>
          <cell r="G81">
            <v>759.32537133003837</v>
          </cell>
          <cell r="H81">
            <v>6684.9408012626627</v>
          </cell>
          <cell r="I81">
            <v>137.29714758512262</v>
          </cell>
          <cell r="J81">
            <v>61.16355894647527</v>
          </cell>
          <cell r="K81">
            <v>118.92618849596306</v>
          </cell>
          <cell r="L81">
            <v>135.3306345650152</v>
          </cell>
          <cell r="M81">
            <v>172.87679032347131</v>
          </cell>
          <cell r="N81">
            <v>43.979123328503391</v>
          </cell>
          <cell r="O81">
            <v>2841.2384387527754</v>
          </cell>
          <cell r="P81">
            <v>32629.237648719012</v>
          </cell>
          <cell r="Q81">
            <v>3.9482841163182765</v>
          </cell>
          <cell r="R81">
            <v>65.274080599882453</v>
          </cell>
          <cell r="S81">
            <v>240.27538602922735</v>
          </cell>
          <cell r="T81">
            <v>7.4703402152599274</v>
          </cell>
          <cell r="U81">
            <v>1.68440810506942</v>
          </cell>
          <cell r="V81">
            <v>4052.1802787541146</v>
          </cell>
          <cell r="W81">
            <v>602.41433037601087</v>
          </cell>
          <cell r="X81">
            <v>8.212619691865386E-2</v>
          </cell>
          <cell r="Y81">
            <v>33.48869732918385</v>
          </cell>
          <cell r="Z81">
            <v>43.993047993735239</v>
          </cell>
          <cell r="AA81">
            <v>1.1067519270661215</v>
          </cell>
        </row>
        <row r="82">
          <cell r="D82">
            <v>177.00596368509747</v>
          </cell>
          <cell r="E82">
            <v>3338.4689973194954</v>
          </cell>
          <cell r="F82">
            <v>183.72383993630203</v>
          </cell>
          <cell r="G82">
            <v>326.50586065151748</v>
          </cell>
          <cell r="H82">
            <v>205.50963772444405</v>
          </cell>
          <cell r="I82">
            <v>10068.244122743487</v>
          </cell>
          <cell r="J82">
            <v>46.201677727699177</v>
          </cell>
          <cell r="K82">
            <v>326.64644249764814</v>
          </cell>
          <cell r="L82">
            <v>777.74245025980258</v>
          </cell>
          <cell r="M82">
            <v>50.614550857810322</v>
          </cell>
          <cell r="N82">
            <v>80.658930142153338</v>
          </cell>
          <cell r="O82">
            <v>11860.346261623808</v>
          </cell>
          <cell r="P82">
            <v>763.07960587766445</v>
          </cell>
          <cell r="Q82">
            <v>3.4671324386318285</v>
          </cell>
          <cell r="R82">
            <v>31.142491753774443</v>
          </cell>
          <cell r="S82">
            <v>96.529009016952486</v>
          </cell>
          <cell r="T82">
            <v>53.122746748083131</v>
          </cell>
          <cell r="U82">
            <v>11.619531417703866</v>
          </cell>
          <cell r="V82">
            <v>7413.6012260251773</v>
          </cell>
          <cell r="W82">
            <v>1208.5922114074892</v>
          </cell>
          <cell r="X82">
            <v>0.34281874271226509</v>
          </cell>
          <cell r="Y82">
            <v>21.031912182237161</v>
          </cell>
          <cell r="Z82">
            <v>42.690821744152707</v>
          </cell>
          <cell r="AA82">
            <v>7.740857488019155</v>
          </cell>
        </row>
        <row r="83">
          <cell r="D83">
            <v>4449.6581657597353</v>
          </cell>
          <cell r="E83">
            <v>499.18840797061569</v>
          </cell>
          <cell r="F83">
            <v>390.00004771337217</v>
          </cell>
          <cell r="G83">
            <v>364.13469017287701</v>
          </cell>
          <cell r="H83">
            <v>88.099852767565551</v>
          </cell>
          <cell r="I83">
            <v>315.81711628640204</v>
          </cell>
          <cell r="J83">
            <v>2962.4295243762358</v>
          </cell>
          <cell r="K83">
            <v>2002.2219727296808</v>
          </cell>
          <cell r="L83">
            <v>174.89749298472279</v>
          </cell>
          <cell r="M83">
            <v>377.8430995546812</v>
          </cell>
          <cell r="N83">
            <v>99.858841364942123</v>
          </cell>
          <cell r="O83">
            <v>4167.8521122785596</v>
          </cell>
          <cell r="P83">
            <v>291.44181204292829</v>
          </cell>
          <cell r="Q83">
            <v>2.036940817205243</v>
          </cell>
          <cell r="R83">
            <v>8.0294430091023479</v>
          </cell>
          <cell r="S83">
            <v>6.8374158607729951</v>
          </cell>
          <cell r="T83">
            <v>6.4169005557913552</v>
          </cell>
          <cell r="U83">
            <v>4.1560993291413908</v>
          </cell>
          <cell r="V83">
            <v>566.21949291310432</v>
          </cell>
          <cell r="W83">
            <v>42.858104683522257</v>
          </cell>
          <cell r="X83">
            <v>0.12046109798852711</v>
          </cell>
          <cell r="Y83">
            <v>39.553420693637911</v>
          </cell>
          <cell r="Z83">
            <v>1.6468878874845664E-2</v>
          </cell>
          <cell r="AA83">
            <v>72.234802451291799</v>
          </cell>
        </row>
        <row r="84">
          <cell r="D84">
            <v>0</v>
          </cell>
          <cell r="E84">
            <v>361.66975210211183</v>
          </cell>
          <cell r="F84">
            <v>685.02538228115577</v>
          </cell>
          <cell r="G84">
            <v>109.41094178925056</v>
          </cell>
          <cell r="H84">
            <v>210.57421970621249</v>
          </cell>
          <cell r="I84">
            <v>1275.076854616681</v>
          </cell>
          <cell r="J84">
            <v>183.40594779548027</v>
          </cell>
          <cell r="K84">
            <v>7377.0533050327786</v>
          </cell>
          <cell r="L84">
            <v>14645.467737604224</v>
          </cell>
          <cell r="M84">
            <v>166.90444113509335</v>
          </cell>
          <cell r="N84">
            <v>97.357460350278444</v>
          </cell>
          <cell r="O84">
            <v>15484.743680989995</v>
          </cell>
          <cell r="P84">
            <v>180.21182474530303</v>
          </cell>
          <cell r="Q84">
            <v>2.0727950265686408</v>
          </cell>
          <cell r="R84">
            <v>22.430936188261658</v>
          </cell>
          <cell r="S84">
            <v>7.9155218320127396</v>
          </cell>
          <cell r="T84">
            <v>6.7652208024069918</v>
          </cell>
          <cell r="U84">
            <v>4.3054160894949494</v>
          </cell>
          <cell r="V84">
            <v>2125.7313286061562</v>
          </cell>
          <cell r="W84">
            <v>333.00139565007595</v>
          </cell>
          <cell r="X84">
            <v>0.44757863186373287</v>
          </cell>
          <cell r="Y84">
            <v>1371.5669088122218</v>
          </cell>
          <cell r="Z84">
            <v>27.82963293384466</v>
          </cell>
          <cell r="AA84">
            <v>8.7983732040469924</v>
          </cell>
        </row>
        <row r="85">
          <cell r="D85">
            <v>364.41811668894627</v>
          </cell>
          <cell r="E85">
            <v>4728.0801920288186</v>
          </cell>
          <cell r="F85">
            <v>6121.2209503363292</v>
          </cell>
          <cell r="G85">
            <v>73.956425822589239</v>
          </cell>
          <cell r="H85">
            <v>287.52241243515397</v>
          </cell>
          <cell r="I85">
            <v>478.23106557614113</v>
          </cell>
          <cell r="J85">
            <v>229.57639775092258</v>
          </cell>
          <cell r="K85">
            <v>524.66370757010236</v>
          </cell>
          <cell r="L85">
            <v>3028.7890300105259</v>
          </cell>
          <cell r="M85">
            <v>212.59953382917169</v>
          </cell>
          <cell r="N85">
            <v>171.49520922360847</v>
          </cell>
          <cell r="O85">
            <v>13587.002163584713</v>
          </cell>
          <cell r="P85">
            <v>7437.0167450774943</v>
          </cell>
          <cell r="Q85">
            <v>3.4899002577243792</v>
          </cell>
          <cell r="R85">
            <v>16.972727025021534</v>
          </cell>
          <cell r="S85">
            <v>46.825284396297604</v>
          </cell>
          <cell r="T85">
            <v>31.150554251395249</v>
          </cell>
          <cell r="U85">
            <v>54.640836998434828</v>
          </cell>
          <cell r="V85">
            <v>7428.1216786328578</v>
          </cell>
          <cell r="W85">
            <v>1.5401159346653415</v>
          </cell>
          <cell r="X85">
            <v>0.39272581431368464</v>
          </cell>
          <cell r="Y85">
            <v>735.98024931857992</v>
          </cell>
          <cell r="Z85">
            <v>568.77558699719839</v>
          </cell>
          <cell r="AA85">
            <v>12.329563248469933</v>
          </cell>
        </row>
        <row r="86">
          <cell r="D86">
            <v>30.045084383686198</v>
          </cell>
          <cell r="E86">
            <v>86.195407437300119</v>
          </cell>
          <cell r="F86">
            <v>4937.4592574885064</v>
          </cell>
          <cell r="G86">
            <v>24.26226691109413</v>
          </cell>
          <cell r="H86">
            <v>433.83992065072738</v>
          </cell>
          <cell r="I86">
            <v>24.1968738030547</v>
          </cell>
          <cell r="J86">
            <v>0.63362402357032144</v>
          </cell>
          <cell r="K86">
            <v>143.03151732261051</v>
          </cell>
          <cell r="L86">
            <v>180.00844267110801</v>
          </cell>
          <cell r="M86">
            <v>10487.716615635851</v>
          </cell>
          <cell r="N86">
            <v>36.724754658120105</v>
          </cell>
          <cell r="O86">
            <v>18225.409582517921</v>
          </cell>
          <cell r="P86">
            <v>3786.8329071544263</v>
          </cell>
          <cell r="Q86">
            <v>14.486712789446202</v>
          </cell>
          <cell r="R86">
            <v>20.615465201131794</v>
          </cell>
          <cell r="S86">
            <v>41.918370077943564</v>
          </cell>
          <cell r="T86">
            <v>17.050366828950416</v>
          </cell>
          <cell r="U86">
            <v>5.4029521530371154</v>
          </cell>
          <cell r="V86">
            <v>683.06296634414502</v>
          </cell>
          <cell r="W86">
            <v>0</v>
          </cell>
          <cell r="X86">
            <v>0.52679936064247812</v>
          </cell>
          <cell r="Y86">
            <v>115.31917786205574</v>
          </cell>
          <cell r="Z86">
            <v>79.05153809374653</v>
          </cell>
          <cell r="AA86">
            <v>7.6564081660698227</v>
          </cell>
        </row>
        <row r="87">
          <cell r="D87">
            <v>0</v>
          </cell>
          <cell r="E87">
            <v>169.19525412630551</v>
          </cell>
          <cell r="F87">
            <v>632.82111128258703</v>
          </cell>
          <cell r="G87">
            <v>192.24237668480745</v>
          </cell>
          <cell r="H87">
            <v>166.10502611395458</v>
          </cell>
          <cell r="I87">
            <v>27.221420499738336</v>
          </cell>
          <cell r="J87">
            <v>126.58684541440297</v>
          </cell>
          <cell r="K87">
            <v>25.964371363135868</v>
          </cell>
          <cell r="L87">
            <v>53.183527584466027</v>
          </cell>
          <cell r="M87">
            <v>1107.7859976418051</v>
          </cell>
          <cell r="N87">
            <v>6348.196445531622</v>
          </cell>
          <cell r="O87">
            <v>11507.996137089463</v>
          </cell>
          <cell r="P87">
            <v>1999.838775239391</v>
          </cell>
          <cell r="Q87">
            <v>0</v>
          </cell>
          <cell r="R87">
            <v>13.011413298430579</v>
          </cell>
          <cell r="S87">
            <v>0</v>
          </cell>
          <cell r="T87">
            <v>6.151023933908184E-2</v>
          </cell>
          <cell r="U87">
            <v>5.7935962473174986E-2</v>
          </cell>
          <cell r="V87">
            <v>523.67660750565904</v>
          </cell>
          <cell r="W87">
            <v>0</v>
          </cell>
          <cell r="X87">
            <v>0.33263943778987909</v>
          </cell>
          <cell r="Y87">
            <v>92.668603515880847</v>
          </cell>
          <cell r="Z87">
            <v>4.5476910815473635E-2</v>
          </cell>
          <cell r="AA87">
            <v>0</v>
          </cell>
        </row>
        <row r="88">
          <cell r="D88">
            <v>11977.692931069871</v>
          </cell>
          <cell r="E88">
            <v>9416.3742884451385</v>
          </cell>
          <cell r="F88">
            <v>43226.29478401193</v>
          </cell>
          <cell r="G88">
            <v>1284.3645266341766</v>
          </cell>
          <cell r="H88">
            <v>6369.0224128724267</v>
          </cell>
          <cell r="I88">
            <v>3163.7205492808948</v>
          </cell>
          <cell r="J88">
            <v>1421.6373407364763</v>
          </cell>
          <cell r="K88">
            <v>2835.1368162805456</v>
          </cell>
          <cell r="L88">
            <v>3171.9490047497507</v>
          </cell>
          <cell r="M88">
            <v>9183.358678474473</v>
          </cell>
          <cell r="N88">
            <v>3750.8314188664222</v>
          </cell>
          <cell r="O88">
            <v>248243.013390126</v>
          </cell>
          <cell r="P88">
            <v>62153.538070806673</v>
          </cell>
          <cell r="Q88">
            <v>107.76626683973372</v>
          </cell>
          <cell r="R88">
            <v>609.54593927937628</v>
          </cell>
          <cell r="S88">
            <v>1894.2064370019559</v>
          </cell>
          <cell r="T88">
            <v>1456.8975608614408</v>
          </cell>
          <cell r="U88">
            <v>2860.8441656432656</v>
          </cell>
          <cell r="V88">
            <v>99507.434804292032</v>
          </cell>
          <cell r="W88">
            <v>34831.913460282434</v>
          </cell>
          <cell r="X88">
            <v>7.1751952705927406</v>
          </cell>
          <cell r="Y88">
            <v>1547.5207039552315</v>
          </cell>
          <cell r="Z88">
            <v>7418.1837770155744</v>
          </cell>
          <cell r="AA88">
            <v>446.41944074105442</v>
          </cell>
        </row>
        <row r="89">
          <cell r="D89">
            <v>404.72434986252745</v>
          </cell>
          <cell r="E89">
            <v>405.3764697660821</v>
          </cell>
          <cell r="F89">
            <v>302.51923223942856</v>
          </cell>
          <cell r="G89">
            <v>64.911265962710686</v>
          </cell>
          <cell r="H89">
            <v>139.25098515123344</v>
          </cell>
          <cell r="I89">
            <v>87.915084925375098</v>
          </cell>
          <cell r="J89">
            <v>43.487193320818633</v>
          </cell>
          <cell r="K89">
            <v>115.44859077184759</v>
          </cell>
          <cell r="L89">
            <v>80.251081156971821</v>
          </cell>
          <cell r="M89">
            <v>126.56640974582854</v>
          </cell>
          <cell r="N89">
            <v>95.752596424738442</v>
          </cell>
          <cell r="O89">
            <v>3100.6782811178018</v>
          </cell>
          <cell r="P89">
            <v>66506.374524481551</v>
          </cell>
          <cell r="Q89">
            <v>61.100770141910665</v>
          </cell>
          <cell r="R89">
            <v>110.37134224097875</v>
          </cell>
          <cell r="S89">
            <v>279.60498065132776</v>
          </cell>
          <cell r="T89">
            <v>299.33396027485759</v>
          </cell>
          <cell r="U89">
            <v>262.02517511595772</v>
          </cell>
          <cell r="V89">
            <v>23898.119901194172</v>
          </cell>
          <cell r="W89">
            <v>10961.056837438511</v>
          </cell>
          <cell r="X89">
            <v>8.9251801767806366E-2</v>
          </cell>
          <cell r="Y89">
            <v>754.97814518798123</v>
          </cell>
          <cell r="Z89">
            <v>4090.7991880122468</v>
          </cell>
          <cell r="AA89">
            <v>371.82926732367628</v>
          </cell>
        </row>
        <row r="90">
          <cell r="D90">
            <v>1.4739800090013464</v>
          </cell>
          <cell r="E90">
            <v>44.011737333407453</v>
          </cell>
          <cell r="F90">
            <v>14.399771400984642</v>
          </cell>
          <cell r="G90">
            <v>4.0756291585198534</v>
          </cell>
          <cell r="H90">
            <v>7.8858238462111734</v>
          </cell>
          <cell r="I90">
            <v>12.795026375712686</v>
          </cell>
          <cell r="J90">
            <v>3.9229443002052564</v>
          </cell>
          <cell r="K90">
            <v>8.9507813597546164</v>
          </cell>
          <cell r="L90">
            <v>9.7388525605718872</v>
          </cell>
          <cell r="M90">
            <v>17.755549609261536</v>
          </cell>
          <cell r="N90">
            <v>5.7178096623767933</v>
          </cell>
          <cell r="O90">
            <v>254.76565886491704</v>
          </cell>
          <cell r="P90">
            <v>89.903061613378554</v>
          </cell>
          <cell r="Q90">
            <v>35.961834891556975</v>
          </cell>
          <cell r="R90">
            <v>3.4863011291681403</v>
          </cell>
          <cell r="S90">
            <v>71.299284588586687</v>
          </cell>
          <cell r="T90">
            <v>29.580427032378495</v>
          </cell>
          <cell r="U90">
            <v>27.502201486023921</v>
          </cell>
          <cell r="V90">
            <v>1917.4931917109891</v>
          </cell>
          <cell r="W90">
            <v>1206.0751895958922</v>
          </cell>
          <cell r="X90">
            <v>7.3612300667470565E-3</v>
          </cell>
          <cell r="Y90">
            <v>34.133959328565126</v>
          </cell>
          <cell r="Z90">
            <v>26.502659795964458</v>
          </cell>
          <cell r="AA90">
            <v>2.7551855706145769</v>
          </cell>
        </row>
        <row r="91">
          <cell r="D91">
            <v>0</v>
          </cell>
          <cell r="E91">
            <v>139.9432904839733</v>
          </cell>
          <cell r="F91">
            <v>36.526194127093447</v>
          </cell>
          <cell r="G91">
            <v>3.1199090700748968</v>
          </cell>
          <cell r="H91">
            <v>13.648681782818777</v>
          </cell>
          <cell r="I91">
            <v>6.4316456761611596</v>
          </cell>
          <cell r="J91">
            <v>1.4722016780615643</v>
          </cell>
          <cell r="K91">
            <v>17.605186724211134</v>
          </cell>
          <cell r="L91">
            <v>16.599898505373897</v>
          </cell>
          <cell r="M91">
            <v>6.0831442214439884</v>
          </cell>
          <cell r="N91">
            <v>2.047856348750055</v>
          </cell>
          <cell r="O91">
            <v>306.96577334560743</v>
          </cell>
          <cell r="P91">
            <v>110.37258018282941</v>
          </cell>
          <cell r="Q91">
            <v>4.1212307400210051</v>
          </cell>
          <cell r="R91">
            <v>562.6018273442852</v>
          </cell>
          <cell r="S91">
            <v>38.89713995844027</v>
          </cell>
          <cell r="T91">
            <v>30.053564091552289</v>
          </cell>
          <cell r="U91">
            <v>42.018741583669296</v>
          </cell>
          <cell r="V91">
            <v>2424.2644130004869</v>
          </cell>
          <cell r="W91">
            <v>2521.8647378262331</v>
          </cell>
          <cell r="X91">
            <v>8.8696780457252246E-3</v>
          </cell>
          <cell r="Y91">
            <v>24.031385373466851</v>
          </cell>
          <cell r="Z91">
            <v>20.320009602764532</v>
          </cell>
          <cell r="AA91">
            <v>3.1270177815935711</v>
          </cell>
        </row>
        <row r="92">
          <cell r="D92">
            <v>58.054457442382457</v>
          </cell>
          <cell r="E92">
            <v>555.3410480440748</v>
          </cell>
          <cell r="F92">
            <v>231.31117425886018</v>
          </cell>
          <cell r="G92">
            <v>57.931199085441293</v>
          </cell>
          <cell r="H92">
            <v>144.57022173989694</v>
          </cell>
          <cell r="I92">
            <v>98.936116524103085</v>
          </cell>
          <cell r="J92">
            <v>15.397299001626122</v>
          </cell>
          <cell r="K92">
            <v>56.75883003305853</v>
          </cell>
          <cell r="L92">
            <v>76.407810657604898</v>
          </cell>
          <cell r="M92">
            <v>239.33652843419503</v>
          </cell>
          <cell r="N92">
            <v>50.104825004234051</v>
          </cell>
          <cell r="O92">
            <v>1693.8719741992199</v>
          </cell>
          <cell r="P92">
            <v>739.33999071324376</v>
          </cell>
          <cell r="Q92">
            <v>73.97569306084317</v>
          </cell>
          <cell r="R92">
            <v>86.757036556690849</v>
          </cell>
          <cell r="S92">
            <v>8972.1763272627504</v>
          </cell>
          <cell r="T92">
            <v>624.41491485887752</v>
          </cell>
          <cell r="U92">
            <v>467.41789900563452</v>
          </cell>
          <cell r="V92">
            <v>19658.218742068126</v>
          </cell>
          <cell r="W92">
            <v>1268.2054079776192</v>
          </cell>
          <cell r="X92">
            <v>4.8936583069842859E-2</v>
          </cell>
          <cell r="Y92">
            <v>286.06924721881114</v>
          </cell>
          <cell r="Z92">
            <v>354.71741944308377</v>
          </cell>
          <cell r="AA92">
            <v>25.221975986756981</v>
          </cell>
        </row>
        <row r="93">
          <cell r="D93">
            <v>0</v>
          </cell>
          <cell r="E93">
            <v>29.735507799766211</v>
          </cell>
          <cell r="F93">
            <v>12.259056075577025</v>
          </cell>
          <cell r="G93">
            <v>3.0803520175020624</v>
          </cell>
          <cell r="H93">
            <v>7.9647587456233317</v>
          </cell>
          <cell r="I93">
            <v>5.2886499005408885</v>
          </cell>
          <cell r="J93">
            <v>0.76970816259932018</v>
          </cell>
          <cell r="K93">
            <v>2.9085477401370499</v>
          </cell>
          <cell r="L93">
            <v>3.8141241335693787</v>
          </cell>
          <cell r="M93">
            <v>14.16030681522061</v>
          </cell>
          <cell r="N93">
            <v>2.7329128869934491</v>
          </cell>
          <cell r="O93">
            <v>88.627899821945078</v>
          </cell>
          <cell r="P93">
            <v>38.808051176363165</v>
          </cell>
          <cell r="Q93">
            <v>5.0525112919623725</v>
          </cell>
          <cell r="R93">
            <v>2.1971583942745738</v>
          </cell>
          <cell r="S93">
            <v>107.49493359839171</v>
          </cell>
          <cell r="T93">
            <v>603.85779149168707</v>
          </cell>
          <cell r="U93">
            <v>29.151426750530355</v>
          </cell>
          <cell r="V93">
            <v>572.55072514754079</v>
          </cell>
          <cell r="W93">
            <v>6.0059637895192859</v>
          </cell>
          <cell r="X93">
            <v>2.5562274764325253E-3</v>
          </cell>
          <cell r="Y93">
            <v>70.804658518979551</v>
          </cell>
          <cell r="Z93">
            <v>88.992500783430941</v>
          </cell>
          <cell r="AA93">
            <v>5.4595616716818736</v>
          </cell>
        </row>
        <row r="94">
          <cell r="D94">
            <v>9.6212009432550172</v>
          </cell>
          <cell r="E94">
            <v>221.05167208125366</v>
          </cell>
          <cell r="F94">
            <v>69.654508673365385</v>
          </cell>
          <cell r="G94">
            <v>19.281254732896588</v>
          </cell>
          <cell r="H94">
            <v>65.349841124545421</v>
          </cell>
          <cell r="I94">
            <v>30.018601437341573</v>
          </cell>
          <cell r="J94">
            <v>15.561810880092834</v>
          </cell>
          <cell r="K94">
            <v>33.0142040266403</v>
          </cell>
          <cell r="L94">
            <v>38.702260797545023</v>
          </cell>
          <cell r="M94">
            <v>41.298541548609158</v>
          </cell>
          <cell r="N94">
            <v>16.65448768832141</v>
          </cell>
          <cell r="O94">
            <v>685.79701030065041</v>
          </cell>
          <cell r="P94">
            <v>261.84710774836248</v>
          </cell>
          <cell r="Q94">
            <v>16.912937787373696</v>
          </cell>
          <cell r="R94">
            <v>21.104765660483132</v>
          </cell>
          <cell r="S94">
            <v>312.38731087778353</v>
          </cell>
          <cell r="T94">
            <v>134.68759611091153</v>
          </cell>
          <cell r="U94">
            <v>3215.4230942551103</v>
          </cell>
          <cell r="V94">
            <v>6217.4064665849965</v>
          </cell>
          <cell r="W94">
            <v>361.33792365437739</v>
          </cell>
          <cell r="X94">
            <v>1.9813917604574141E-2</v>
          </cell>
          <cell r="Y94">
            <v>92.589677700825348</v>
          </cell>
          <cell r="Z94">
            <v>77.621209499181248</v>
          </cell>
          <cell r="AA94">
            <v>9.0488034011080014</v>
          </cell>
        </row>
        <row r="95">
          <cell r="D95">
            <v>9237.0429862587062</v>
          </cell>
          <cell r="E95">
            <v>37870.08031048657</v>
          </cell>
          <cell r="F95">
            <v>23184.381211220014</v>
          </cell>
          <cell r="G95">
            <v>2523.8213094542602</v>
          </cell>
          <cell r="H95">
            <v>7307.3043870304555</v>
          </cell>
          <cell r="I95">
            <v>6301.2772587555892</v>
          </cell>
          <cell r="J95">
            <v>1650.7209838308272</v>
          </cell>
          <cell r="K95">
            <v>4627.3890819423141</v>
          </cell>
          <cell r="L95">
            <v>6888.8129961200511</v>
          </cell>
          <cell r="M95">
            <v>7252.3050764651043</v>
          </cell>
          <cell r="N95">
            <v>3259.1204004818987</v>
          </cell>
          <cell r="O95">
            <v>145990.48643585196</v>
          </cell>
          <cell r="P95">
            <v>78638.001018778814</v>
          </cell>
          <cell r="Q95">
            <v>5803.0659023170538</v>
          </cell>
          <cell r="R95">
            <v>5369.2793366916585</v>
          </cell>
          <cell r="S95">
            <v>24600.010118529481</v>
          </cell>
          <cell r="T95">
            <v>8447.7877532498624</v>
          </cell>
          <cell r="U95">
            <v>8307.8455121754159</v>
          </cell>
          <cell r="V95">
            <v>927504.29892833368</v>
          </cell>
          <cell r="W95">
            <v>74160.517201661656</v>
          </cell>
          <cell r="X95">
            <v>10.106954694161857</v>
          </cell>
          <cell r="Y95">
            <v>4931.1481459128681</v>
          </cell>
          <cell r="Z95">
            <v>9949.6187979892911</v>
          </cell>
          <cell r="AA95">
            <v>2250.2042786135257</v>
          </cell>
        </row>
        <row r="96">
          <cell r="D96">
            <v>25.172579235998178</v>
          </cell>
          <cell r="E96">
            <v>137.46478387495367</v>
          </cell>
          <cell r="F96">
            <v>40.925203818788759</v>
          </cell>
          <cell r="G96">
            <v>49.307932089281849</v>
          </cell>
          <cell r="H96">
            <v>11.992755216134116</v>
          </cell>
          <cell r="I96">
            <v>16.256522090443976</v>
          </cell>
          <cell r="J96">
            <v>36.753723737069137</v>
          </cell>
          <cell r="K96">
            <v>25.335236025880238</v>
          </cell>
          <cell r="L96">
            <v>31.589864194183569</v>
          </cell>
          <cell r="M96">
            <v>26.193431473081578</v>
          </cell>
          <cell r="N96">
            <v>26.567131945301323</v>
          </cell>
          <cell r="O96">
            <v>1163.5961188202325</v>
          </cell>
          <cell r="P96">
            <v>201.91298273778079</v>
          </cell>
          <cell r="Q96">
            <v>12.156402148547594</v>
          </cell>
          <cell r="R96">
            <v>44.804230206938179</v>
          </cell>
          <cell r="S96">
            <v>159.09829259324516</v>
          </cell>
          <cell r="T96">
            <v>79.567850275369253</v>
          </cell>
          <cell r="U96">
            <v>20.522191666391294</v>
          </cell>
          <cell r="V96">
            <v>3512.4252334699217</v>
          </cell>
          <cell r="W96">
            <v>0</v>
          </cell>
          <cell r="X96">
            <v>3.3617051051590213E-2</v>
          </cell>
          <cell r="Y96">
            <v>48.201182489933544</v>
          </cell>
          <cell r="Z96">
            <v>4.5853931123233442</v>
          </cell>
          <cell r="AA96">
            <v>16.797232044382607</v>
          </cell>
        </row>
        <row r="97">
          <cell r="D97">
            <v>0</v>
          </cell>
          <cell r="E97">
            <v>1.8643652338815413</v>
          </cell>
          <cell r="F97">
            <v>0.17809063360561667</v>
          </cell>
          <cell r="G97">
            <v>8.2825887163790496E-2</v>
          </cell>
          <cell r="H97">
            <v>1.7102077670182667</v>
          </cell>
          <cell r="I97">
            <v>5.1321062767987842</v>
          </cell>
          <cell r="J97">
            <v>5.8245841812440906</v>
          </cell>
          <cell r="K97">
            <v>3.4864214182121867</v>
          </cell>
          <cell r="L97">
            <v>0</v>
          </cell>
          <cell r="M97">
            <v>376.49169762166474</v>
          </cell>
          <cell r="N97">
            <v>0.79428385377255994</v>
          </cell>
          <cell r="O97">
            <v>412.21245220159352</v>
          </cell>
          <cell r="P97">
            <v>1.1282326078230878</v>
          </cell>
          <cell r="Q97">
            <v>0</v>
          </cell>
          <cell r="R97">
            <v>0.46204797645631562</v>
          </cell>
          <cell r="S97">
            <v>0</v>
          </cell>
          <cell r="T97">
            <v>2.1842885908016228E-3</v>
          </cell>
          <cell r="U97">
            <v>2.0573625332467463E-3</v>
          </cell>
          <cell r="V97">
            <v>44.318449543630621</v>
          </cell>
          <cell r="W97">
            <v>94.79738229627587</v>
          </cell>
          <cell r="X97">
            <v>1.3976223902601177</v>
          </cell>
          <cell r="Y97">
            <v>0</v>
          </cell>
          <cell r="Z97">
            <v>87.223849264697932</v>
          </cell>
          <cell r="AA97">
            <v>53.196974068652708</v>
          </cell>
        </row>
        <row r="98">
          <cell r="D98">
            <v>6168.1894407175641</v>
          </cell>
          <cell r="E98">
            <v>1983.8217499492598</v>
          </cell>
          <cell r="F98">
            <v>500.30293432373395</v>
          </cell>
          <cell r="G98">
            <v>83.238245380054792</v>
          </cell>
          <cell r="H98">
            <v>551.25111102006076</v>
          </cell>
          <cell r="I98">
            <v>164.00086266489109</v>
          </cell>
          <cell r="J98">
            <v>146.36797817039115</v>
          </cell>
          <cell r="K98">
            <v>9877.023532097659</v>
          </cell>
          <cell r="L98">
            <v>209.98535112448528</v>
          </cell>
          <cell r="M98">
            <v>846.49490710396037</v>
          </cell>
          <cell r="N98">
            <v>7.0223573692453538</v>
          </cell>
          <cell r="O98">
            <v>4189.1404848578359</v>
          </cell>
          <cell r="P98">
            <v>7961.2415668546246</v>
          </cell>
          <cell r="Q98">
            <v>265.40212166009422</v>
          </cell>
          <cell r="R98">
            <v>2573.0301275366201</v>
          </cell>
          <cell r="S98">
            <v>12419.90301437758</v>
          </cell>
          <cell r="T98">
            <v>2605.7636280339334</v>
          </cell>
          <cell r="U98">
            <v>4237.1787895352782</v>
          </cell>
          <cell r="V98">
            <v>10010.498852998227</v>
          </cell>
          <cell r="W98">
            <v>620.6116167657068</v>
          </cell>
          <cell r="X98">
            <v>0.1044343892242675</v>
          </cell>
          <cell r="Y98">
            <v>38257.08304451673</v>
          </cell>
          <cell r="Z98">
            <v>207.40857085356677</v>
          </cell>
          <cell r="AA98">
            <v>8712.9910452669446</v>
          </cell>
        </row>
        <row r="99">
          <cell r="D99">
            <v>1141.2041405376776</v>
          </cell>
          <cell r="E99">
            <v>2068.8885984655417</v>
          </cell>
          <cell r="F99">
            <v>521.25931812372903</v>
          </cell>
          <cell r="G99">
            <v>224.48609472687014</v>
          </cell>
          <cell r="H99">
            <v>421.41202263703451</v>
          </cell>
          <cell r="I99">
            <v>687.52171667373079</v>
          </cell>
          <cell r="J99">
            <v>362.80035431341719</v>
          </cell>
          <cell r="K99">
            <v>704.99322715276071</v>
          </cell>
          <cell r="L99">
            <v>458.89106562271479</v>
          </cell>
          <cell r="M99">
            <v>730.12304599473691</v>
          </cell>
          <cell r="N99">
            <v>270.88084720072209</v>
          </cell>
          <cell r="O99">
            <v>4296.0264751459254</v>
          </cell>
          <cell r="P99">
            <v>1159.5110822604988</v>
          </cell>
          <cell r="Q99">
            <v>738.54607142667976</v>
          </cell>
          <cell r="R99">
            <v>244.20049126307572</v>
          </cell>
          <cell r="S99">
            <v>125.6449392579554</v>
          </cell>
          <cell r="T99">
            <v>19.998393795565018</v>
          </cell>
          <cell r="U99">
            <v>22.12528597803589</v>
          </cell>
          <cell r="V99">
            <v>9880.3063245567246</v>
          </cell>
          <cell r="W99">
            <v>2702.2740596572389</v>
          </cell>
          <cell r="X99">
            <v>0.76047860040423754</v>
          </cell>
          <cell r="Y99">
            <v>183.35361690297822</v>
          </cell>
          <cell r="Z99">
            <v>14779.645572865962</v>
          </cell>
          <cell r="AA99">
            <v>102.21497186915504</v>
          </cell>
        </row>
        <row r="100">
          <cell r="D100">
            <v>281.36089040629008</v>
          </cell>
          <cell r="E100">
            <v>2300.3183377073351</v>
          </cell>
          <cell r="F100">
            <v>399.83675370058251</v>
          </cell>
          <cell r="G100">
            <v>378.145870224318</v>
          </cell>
          <cell r="H100">
            <v>674.45729827221294</v>
          </cell>
          <cell r="I100">
            <v>752.17085185669555</v>
          </cell>
          <cell r="J100">
            <v>888.23308848744489</v>
          </cell>
          <cell r="K100">
            <v>1405.3872969900917</v>
          </cell>
          <cell r="L100">
            <v>132.50941135775753</v>
          </cell>
          <cell r="M100">
            <v>659.32375627886654</v>
          </cell>
          <cell r="N100">
            <v>156.93650558893327</v>
          </cell>
          <cell r="O100">
            <v>3161.3761738810563</v>
          </cell>
          <cell r="P100">
            <v>124.80359873691903</v>
          </cell>
          <cell r="Q100">
            <v>95.883635415771678</v>
          </cell>
          <cell r="R100">
            <v>115.83143446266142</v>
          </cell>
          <cell r="S100">
            <v>103.63362401305817</v>
          </cell>
          <cell r="T100">
            <v>6.6757324306300632</v>
          </cell>
          <cell r="U100">
            <v>3.5821648276305029</v>
          </cell>
          <cell r="V100">
            <v>7990.1890802379985</v>
          </cell>
          <cell r="W100">
            <v>2838.9782835717265</v>
          </cell>
          <cell r="X100">
            <v>7.5654725000047579E-2</v>
          </cell>
          <cell r="Y100">
            <v>6646.8523565688802</v>
          </cell>
          <cell r="Z100">
            <v>988.62007269679214</v>
          </cell>
          <cell r="AA100">
            <v>8150.8893262393676</v>
          </cell>
        </row>
        <row r="102">
          <cell r="D102">
            <v>9081.5006578207667</v>
          </cell>
          <cell r="E102">
            <v>19175.706064404138</v>
          </cell>
          <cell r="F102">
            <v>10164.749120326349</v>
          </cell>
          <cell r="G102">
            <v>1533.6402069669277</v>
          </cell>
          <cell r="H102">
            <v>3509.0247477987878</v>
          </cell>
          <cell r="I102">
            <v>3045.8373371223938</v>
          </cell>
          <cell r="J102">
            <v>824.21544387498557</v>
          </cell>
          <cell r="K102">
            <v>1660.0959709828599</v>
          </cell>
          <cell r="L102">
            <v>5126.5089153310864</v>
          </cell>
          <cell r="M102">
            <v>2096.9973506400625</v>
          </cell>
          <cell r="N102">
            <v>824.89705416151401</v>
          </cell>
          <cell r="O102">
            <v>91971.157856043224</v>
          </cell>
          <cell r="P102">
            <v>58143.556832048082</v>
          </cell>
          <cell r="Q102">
            <v>5587.1513595857241</v>
          </cell>
          <cell r="R102">
            <v>7646.9050415576257</v>
          </cell>
          <cell r="S102">
            <v>13899.283454567101</v>
          </cell>
          <cell r="T102">
            <v>2419.7795841099423</v>
          </cell>
          <cell r="U102">
            <v>5829.970481695801</v>
          </cell>
          <cell r="V102">
            <v>535967.35115410772</v>
          </cell>
          <cell r="W102">
            <v>277086.05963536556</v>
          </cell>
          <cell r="X102">
            <v>5.5210367107824077</v>
          </cell>
          <cell r="Y102">
            <v>716.98296204076087</v>
          </cell>
          <cell r="Z102">
            <v>6175.2555522142302</v>
          </cell>
          <cell r="AA102">
            <v>1825.9198006380032</v>
          </cell>
        </row>
        <row r="103">
          <cell r="D103">
            <v>13403.946738554167</v>
          </cell>
          <cell r="E103">
            <v>1364.5063743994688</v>
          </cell>
          <cell r="F103">
            <v>886.27464876962165</v>
          </cell>
          <cell r="G103">
            <v>761.04583385528622</v>
          </cell>
          <cell r="H103">
            <v>824.9699444877657</v>
          </cell>
          <cell r="I103">
            <v>781.72869481273801</v>
          </cell>
          <cell r="J103">
            <v>740.95141761214677</v>
          </cell>
          <cell r="K103">
            <v>816.04545806587578</v>
          </cell>
          <cell r="L103">
            <v>779.64711342766088</v>
          </cell>
          <cell r="M103">
            <v>677.65584228565592</v>
          </cell>
          <cell r="N103">
            <v>645.27167047442299</v>
          </cell>
          <cell r="O103">
            <v>867.12191600402593</v>
          </cell>
          <cell r="P103">
            <v>12501.425498109576</v>
          </cell>
          <cell r="Q103">
            <v>0</v>
          </cell>
          <cell r="R103">
            <v>0.98040366844517268</v>
          </cell>
          <cell r="S103">
            <v>0</v>
          </cell>
          <cell r="T103">
            <v>4.6347666400121433E-3</v>
          </cell>
          <cell r="U103">
            <v>4.3654466152769E-3</v>
          </cell>
          <cell r="V103">
            <v>128479.48855261193</v>
          </cell>
          <cell r="W103">
            <v>6270.1999739083712</v>
          </cell>
          <cell r="X103">
            <v>2.5064219973557646E-2</v>
          </cell>
          <cell r="Y103">
            <v>24.378959211558037</v>
          </cell>
          <cell r="Z103">
            <v>3.4266631280110197E-3</v>
          </cell>
          <cell r="AA103">
            <v>185.22397252723297</v>
          </cell>
        </row>
        <row r="104">
          <cell r="D104">
            <v>6942.3178650873415</v>
          </cell>
          <cell r="E104">
            <v>12069.909638469875</v>
          </cell>
          <cell r="F104">
            <v>6547.5866078998597</v>
          </cell>
          <cell r="G104">
            <v>1155.5558229308142</v>
          </cell>
          <cell r="H104">
            <v>2532.9490718947241</v>
          </cell>
          <cell r="I104">
            <v>2147.4071515195642</v>
          </cell>
          <cell r="J104">
            <v>833.30915170685932</v>
          </cell>
          <cell r="K104">
            <v>1399.6951718698381</v>
          </cell>
          <cell r="L104">
            <v>3364.0511944987647</v>
          </cell>
          <cell r="M104">
            <v>1551.5193320761032</v>
          </cell>
          <cell r="N104">
            <v>725.26554498212442</v>
          </cell>
          <cell r="O104">
            <v>59823.041959481947</v>
          </cell>
          <cell r="P104">
            <v>47943.180643647414</v>
          </cell>
          <cell r="Q104">
            <v>3607.2578894253743</v>
          </cell>
          <cell r="R104">
            <v>5048.4715752882748</v>
          </cell>
          <cell r="S104">
            <v>8003.8052849195155</v>
          </cell>
          <cell r="T104">
            <v>1208.9770779180944</v>
          </cell>
          <cell r="U104">
            <v>3752.121947917899</v>
          </cell>
          <cell r="V104">
            <v>358215.67591401847</v>
          </cell>
          <cell r="W104">
            <v>127482.0080505065</v>
          </cell>
          <cell r="X104">
            <v>3.4480170950140208</v>
          </cell>
          <cell r="Y104">
            <v>587.55360338603373</v>
          </cell>
          <cell r="Z104">
            <v>4789.68555518843</v>
          </cell>
          <cell r="AA104">
            <v>1414.8395096091751</v>
          </cell>
        </row>
        <row r="105">
          <cell r="D105">
            <v>-11059.95497193759</v>
          </cell>
          <cell r="E105">
            <v>-1518.9313084771529</v>
          </cell>
          <cell r="F105">
            <v>-222.22234153183001</v>
          </cell>
          <cell r="G105">
            <v>-27.486920483420583</v>
          </cell>
          <cell r="H105">
            <v>-51.083966574010873</v>
          </cell>
          <cell r="I105">
            <v>-36.771149126554285</v>
          </cell>
          <cell r="J105">
            <v>-23.279740298846008</v>
          </cell>
          <cell r="K105">
            <v>-44.516130675341806</v>
          </cell>
          <cell r="L105">
            <v>-68.896362920252514</v>
          </cell>
          <cell r="M105">
            <v>-39.493596003103889</v>
          </cell>
          <cell r="N105">
            <v>-17.72128486964537</v>
          </cell>
          <cell r="O105">
            <v>-2634.4200810113675</v>
          </cell>
          <cell r="P105">
            <v>-889.51906490186434</v>
          </cell>
          <cell r="Q105">
            <v>-1589.6599948385751</v>
          </cell>
          <cell r="R105">
            <v>-2714.2960723561068</v>
          </cell>
          <cell r="S105">
            <v>-201.52804890211721</v>
          </cell>
          <cell r="T105">
            <v>-25.401628877768754</v>
          </cell>
          <cell r="U105">
            <v>-131.09482906795284</v>
          </cell>
          <cell r="V105">
            <v>-17119.532489493395</v>
          </cell>
          <cell r="W105">
            <v>-5536.8852357881979</v>
          </cell>
          <cell r="X105">
            <v>-7.6102908463716409E-2</v>
          </cell>
          <cell r="Y105">
            <v>-63.487421192913239</v>
          </cell>
          <cell r="Z105">
            <v>-60.776064250594949</v>
          </cell>
          <cell r="AA105">
            <v>-182.11545954468167</v>
          </cell>
        </row>
        <row r="106">
          <cell r="D106">
            <v>2222.2358782157503</v>
          </cell>
          <cell r="E106">
            <v>4078.2192056650069</v>
          </cell>
          <cell r="F106">
            <v>1949.8006376002365</v>
          </cell>
          <cell r="G106">
            <v>311.91566384221693</v>
          </cell>
          <cell r="H106">
            <v>881.12443361357271</v>
          </cell>
          <cell r="I106">
            <v>724.69477665057468</v>
          </cell>
          <cell r="J106">
            <v>229.26123412544655</v>
          </cell>
          <cell r="K106">
            <v>801.32981691245629</v>
          </cell>
          <cell r="L106">
            <v>949.78557463436482</v>
          </cell>
          <cell r="M106">
            <v>594.15626854362506</v>
          </cell>
          <cell r="N106">
            <v>254.60041655865302</v>
          </cell>
          <cell r="O106">
            <v>13567.217001545361</v>
          </cell>
          <cell r="P106">
            <v>5709.8657159012528</v>
          </cell>
          <cell r="Q106">
            <v>802.04052355227145</v>
          </cell>
          <cell r="R106">
            <v>1229.396988722335</v>
          </cell>
          <cell r="S106">
            <v>1831.3997745961599</v>
          </cell>
          <cell r="T106">
            <v>278.57753499692689</v>
          </cell>
          <cell r="U106">
            <v>500.3352558742618</v>
          </cell>
          <cell r="V106">
            <v>81952.161134114431</v>
          </cell>
          <cell r="W106">
            <v>12561.684933794957</v>
          </cell>
          <cell r="X106">
            <v>0.61205545488376578</v>
          </cell>
          <cell r="Y106">
            <v>542.26944339863917</v>
          </cell>
          <cell r="Z106">
            <v>2942.2419892732041</v>
          </cell>
          <cell r="AA106">
            <v>430.07520301030451</v>
          </cell>
        </row>
        <row r="109">
          <cell r="D109">
            <v>10300.512614651236</v>
          </cell>
          <cell r="E109">
            <v>6944.9123787103226</v>
          </cell>
          <cell r="F109">
            <v>7142.0144253989365</v>
          </cell>
          <cell r="G109">
            <v>479.55502035106105</v>
          </cell>
          <cell r="H109">
            <v>1504.6159717179155</v>
          </cell>
          <cell r="I109">
            <v>984.40915436931175</v>
          </cell>
          <cell r="J109">
            <v>334.20538276114701</v>
          </cell>
          <cell r="K109">
            <v>1387.9470126398037</v>
          </cell>
          <cell r="L109">
            <v>1262.023441</v>
          </cell>
          <cell r="M109">
            <v>1274.3734742350223</v>
          </cell>
          <cell r="N109">
            <v>579.17556436498921</v>
          </cell>
          <cell r="O109">
            <v>19435.027415909342</v>
          </cell>
          <cell r="P109">
            <v>6518.3100673837343</v>
          </cell>
          <cell r="Q109">
            <v>1405.8748825029834</v>
          </cell>
          <cell r="R109">
            <v>2489.9814968859137</v>
          </cell>
          <cell r="S109">
            <v>7326.1615350000002</v>
          </cell>
          <cell r="T109">
            <v>1805.1229177094895</v>
          </cell>
          <cell r="U109">
            <v>3089.4780876677482</v>
          </cell>
          <cell r="V109">
            <v>212412.01912415668</v>
          </cell>
          <cell r="W109">
            <v>65033.02421654389</v>
          </cell>
          <cell r="X109">
            <v>1.4499641499310973</v>
          </cell>
          <cell r="Y109">
            <v>562.63296109864564</v>
          </cell>
          <cell r="Z109">
            <v>4462.5375014889505</v>
          </cell>
          <cell r="AA109">
            <v>1399.0334521661412</v>
          </cell>
        </row>
        <row r="112">
          <cell r="D112">
            <v>706.29799417631523</v>
          </cell>
          <cell r="E112">
            <v>564.95001312731699</v>
          </cell>
          <cell r="F112">
            <v>217.06332912490075</v>
          </cell>
          <cell r="G112">
            <v>41.928510077989458</v>
          </cell>
          <cell r="H112">
            <v>86.793989909443383</v>
          </cell>
          <cell r="I112">
            <v>74.790632036887516</v>
          </cell>
          <cell r="J112">
            <v>21.465575008683469</v>
          </cell>
          <cell r="K112">
            <v>29.898065184744386</v>
          </cell>
          <cell r="L112">
            <v>140.09014848999999</v>
          </cell>
          <cell r="M112">
            <v>45.027944816545876</v>
          </cell>
          <cell r="N112">
            <v>22.703518712408911</v>
          </cell>
          <cell r="O112">
            <v>1906.2179532720747</v>
          </cell>
          <cell r="P112">
            <v>1916.8664232895617</v>
          </cell>
          <cell r="Q112">
            <v>104.39239274636176</v>
          </cell>
          <cell r="R112">
            <v>175.04883939997248</v>
          </cell>
          <cell r="S112">
            <v>348.98958979999998</v>
          </cell>
          <cell r="T112">
            <v>49.768450524711092</v>
          </cell>
          <cell r="U112">
            <v>79.0317983286252</v>
          </cell>
          <cell r="V112">
            <v>13159.44824630479</v>
          </cell>
          <cell r="W112">
            <v>5727.0865151712915</v>
          </cell>
          <cell r="X112">
            <v>0.13002915528402323</v>
          </cell>
          <cell r="Y112">
            <v>16.873162484695612</v>
          </cell>
          <cell r="Z112">
            <v>86.784373923687909</v>
          </cell>
          <cell r="AA112">
            <v>34.15159330310744</v>
          </cell>
        </row>
      </sheetData>
      <sheetData sheetId="6">
        <row r="6">
          <cell r="CK6">
            <v>33874.836049999998</v>
          </cell>
        </row>
        <row r="7">
          <cell r="CK7">
            <v>210574.73569999999</v>
          </cell>
        </row>
        <row r="8">
          <cell r="CK8">
            <v>77354.495219999997</v>
          </cell>
        </row>
        <row r="9">
          <cell r="CK9">
            <v>2578.7110659999998</v>
          </cell>
        </row>
        <row r="10">
          <cell r="CK10">
            <v>2509.698684</v>
          </cell>
        </row>
        <row r="11">
          <cell r="CK11">
            <v>5495.7757620000002</v>
          </cell>
        </row>
        <row r="12">
          <cell r="CK12">
            <v>136.2306524</v>
          </cell>
        </row>
        <row r="13">
          <cell r="CK13">
            <v>28.235568359999998</v>
          </cell>
        </row>
        <row r="14">
          <cell r="CK14">
            <v>7097.6163070000002</v>
          </cell>
        </row>
        <row r="15">
          <cell r="CK15">
            <v>0</v>
          </cell>
        </row>
        <row r="16">
          <cell r="CK16">
            <v>230.07466049999999</v>
          </cell>
        </row>
        <row r="17">
          <cell r="CK17">
            <v>260752.51680000001</v>
          </cell>
        </row>
        <row r="18">
          <cell r="CK18">
            <v>125015.2309</v>
          </cell>
        </row>
        <row r="19">
          <cell r="CK19">
            <v>6477.9540729999999</v>
          </cell>
        </row>
        <row r="20">
          <cell r="CK20">
            <v>11329.078740000001</v>
          </cell>
        </row>
        <row r="21">
          <cell r="CK21">
            <v>895.4851453</v>
          </cell>
        </row>
        <row r="22">
          <cell r="CK22">
            <v>534.75611179999999</v>
          </cell>
        </row>
        <row r="23">
          <cell r="CK23">
            <v>13730.681409999999</v>
          </cell>
        </row>
        <row r="24">
          <cell r="CK24">
            <v>721953.18770000001</v>
          </cell>
        </row>
        <row r="25">
          <cell r="CK25">
            <v>15504.928389999999</v>
          </cell>
        </row>
        <row r="26">
          <cell r="CK26">
            <v>26.263958939999998</v>
          </cell>
        </row>
        <row r="27">
          <cell r="CK27">
            <v>26035.623739999999</v>
          </cell>
        </row>
        <row r="28">
          <cell r="CK28">
            <v>18583.07474</v>
          </cell>
        </row>
        <row r="29">
          <cell r="CK29">
            <v>5174.0965729999998</v>
          </cell>
        </row>
      </sheetData>
      <sheetData sheetId="7">
        <row r="6">
          <cell r="AO6">
            <v>21060.718444849779</v>
          </cell>
          <cell r="AV6">
            <v>3454.908848759253</v>
          </cell>
          <cell r="AW6">
            <v>0</v>
          </cell>
          <cell r="AX6">
            <v>212.341853573154</v>
          </cell>
          <cell r="AY6">
            <v>-5607.8224600672529</v>
          </cell>
          <cell r="CK6">
            <v>57796.695920293772</v>
          </cell>
          <cell r="CL6">
            <v>0</v>
          </cell>
          <cell r="CM6">
            <v>3272.0975659885958</v>
          </cell>
          <cell r="CN6">
            <v>25333.644652552586</v>
          </cell>
          <cell r="CO6">
            <v>1.7122774569999999</v>
          </cell>
        </row>
        <row r="7">
          <cell r="AO7">
            <v>70524.239043279435</v>
          </cell>
          <cell r="AV7">
            <v>27165.273360985164</v>
          </cell>
          <cell r="AW7">
            <v>0</v>
          </cell>
          <cell r="AX7">
            <v>31828.934081591469</v>
          </cell>
          <cell r="AY7">
            <v>-1398.7686346922576</v>
          </cell>
          <cell r="CK7">
            <v>351893.81547956448</v>
          </cell>
          <cell r="CL7">
            <v>0</v>
          </cell>
          <cell r="CM7">
            <v>0</v>
          </cell>
          <cell r="CN7">
            <v>74196.72378210949</v>
          </cell>
          <cell r="CO7">
            <v>1.6688143900000001</v>
          </cell>
        </row>
        <row r="8">
          <cell r="AO8">
            <v>147346.61416943962</v>
          </cell>
          <cell r="AV8">
            <v>26441.052676137362</v>
          </cell>
          <cell r="AW8">
            <v>0</v>
          </cell>
          <cell r="AX8">
            <v>1009.8521718110724</v>
          </cell>
          <cell r="AY8">
            <v>0</v>
          </cell>
          <cell r="CK8">
            <v>138192.28615882588</v>
          </cell>
          <cell r="CL8">
            <v>222.49426273431214</v>
          </cell>
          <cell r="CM8">
            <v>67672.526572217932</v>
          </cell>
          <cell r="CN8">
            <v>131160.82657298943</v>
          </cell>
          <cell r="CO8">
            <v>1.770733653</v>
          </cell>
        </row>
        <row r="9">
          <cell r="AO9">
            <v>5218.2606822847383</v>
          </cell>
          <cell r="AV9">
            <v>784.73492705591605</v>
          </cell>
          <cell r="AW9">
            <v>0</v>
          </cell>
          <cell r="AX9">
            <v>12.276502018712586</v>
          </cell>
          <cell r="AY9">
            <v>0</v>
          </cell>
          <cell r="CK9">
            <v>4529.2339566199362</v>
          </cell>
          <cell r="CL9">
            <v>0</v>
          </cell>
          <cell r="CM9">
            <v>0</v>
          </cell>
          <cell r="CN9">
            <v>6015.4983102759988</v>
          </cell>
          <cell r="CO9">
            <v>1</v>
          </cell>
        </row>
        <row r="10">
          <cell r="AO10">
            <v>8787.881381797426</v>
          </cell>
          <cell r="AV10">
            <v>603.21510765830078</v>
          </cell>
          <cell r="AW10">
            <v>0</v>
          </cell>
          <cell r="AX10">
            <v>26.510644252593984</v>
          </cell>
          <cell r="AY10">
            <v>0</v>
          </cell>
          <cell r="CK10">
            <v>4368.797677567386</v>
          </cell>
          <cell r="CL10">
            <v>0</v>
          </cell>
          <cell r="CM10">
            <v>16.878786568603672</v>
          </cell>
          <cell r="CN10">
            <v>5145.1588824339542</v>
          </cell>
          <cell r="CO10">
            <v>1.7621999850000001</v>
          </cell>
        </row>
        <row r="11">
          <cell r="AO11">
            <v>17427.362629845389</v>
          </cell>
          <cell r="AV11">
            <v>1970.2653736550435</v>
          </cell>
          <cell r="AW11">
            <v>0</v>
          </cell>
          <cell r="AX11">
            <v>31.958681002481054</v>
          </cell>
          <cell r="AY11">
            <v>0</v>
          </cell>
          <cell r="CK11">
            <v>9396.6088820311761</v>
          </cell>
          <cell r="CL11">
            <v>0</v>
          </cell>
          <cell r="CM11">
            <v>0</v>
          </cell>
          <cell r="CN11">
            <v>13357.454265156557</v>
          </cell>
          <cell r="CO11">
            <v>1.704029263</v>
          </cell>
        </row>
        <row r="12">
          <cell r="AO12">
            <v>10596.885952985704</v>
          </cell>
          <cell r="AV12">
            <v>29.258430229791454</v>
          </cell>
          <cell r="AW12">
            <v>0</v>
          </cell>
          <cell r="AX12">
            <v>92.234118820211833</v>
          </cell>
          <cell r="AY12">
            <v>0</v>
          </cell>
          <cell r="CK12">
            <v>234.74955715387961</v>
          </cell>
          <cell r="CL12">
            <v>0</v>
          </cell>
          <cell r="CM12">
            <v>0</v>
          </cell>
          <cell r="CN12">
            <v>7266.1256763252495</v>
          </cell>
          <cell r="CO12">
            <v>1</v>
          </cell>
        </row>
        <row r="13">
          <cell r="AO13">
            <v>47619.032590510105</v>
          </cell>
          <cell r="AV13">
            <v>150.77894050033223</v>
          </cell>
          <cell r="AW13">
            <v>0</v>
          </cell>
          <cell r="AX13">
            <v>124.19992318457091</v>
          </cell>
          <cell r="AY13">
            <v>0</v>
          </cell>
          <cell r="CK13">
            <v>48.151116522273412</v>
          </cell>
          <cell r="CL13">
            <v>0</v>
          </cell>
          <cell r="CM13">
            <v>0</v>
          </cell>
          <cell r="CN13">
            <v>48602.662378014596</v>
          </cell>
          <cell r="CO13">
            <v>1</v>
          </cell>
        </row>
        <row r="14">
          <cell r="AO14">
            <v>24909.590603277007</v>
          </cell>
          <cell r="AV14">
            <v>1847.6002768114813</v>
          </cell>
          <cell r="AW14">
            <v>0</v>
          </cell>
          <cell r="AX14">
            <v>138.21505392533729</v>
          </cell>
          <cell r="AY14">
            <v>0</v>
          </cell>
          <cell r="CK14">
            <v>11938.191281354701</v>
          </cell>
          <cell r="CL14">
            <v>0</v>
          </cell>
          <cell r="CM14">
            <v>0</v>
          </cell>
          <cell r="CN14">
            <v>17030.579908605305</v>
          </cell>
          <cell r="CO14">
            <v>1</v>
          </cell>
        </row>
        <row r="15">
          <cell r="AO15">
            <v>25877.048136691054</v>
          </cell>
          <cell r="AV15">
            <v>8.4576130002441943</v>
          </cell>
          <cell r="AW15">
            <v>0</v>
          </cell>
          <cell r="AX15">
            <v>5.2891071399367267</v>
          </cell>
          <cell r="AY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32120.661722446792</v>
          </cell>
          <cell r="CO15">
            <v>1.7475075659999999</v>
          </cell>
        </row>
        <row r="16">
          <cell r="AO16">
            <v>21401.076717258755</v>
          </cell>
          <cell r="AV16">
            <v>3.9190962201201005E-6</v>
          </cell>
          <cell r="AW16">
            <v>0</v>
          </cell>
          <cell r="AX16">
            <v>20.531132362865151</v>
          </cell>
          <cell r="AY16">
            <v>0</v>
          </cell>
          <cell r="CK16">
            <v>389.61616842183128</v>
          </cell>
          <cell r="CL16">
            <v>0</v>
          </cell>
          <cell r="CM16">
            <v>0</v>
          </cell>
          <cell r="CN16">
            <v>18412.299150493993</v>
          </cell>
          <cell r="CO16">
            <v>1.7224367709999999</v>
          </cell>
        </row>
        <row r="17">
          <cell r="AO17">
            <v>522430.67188748129</v>
          </cell>
          <cell r="AV17">
            <v>74143.740327878753</v>
          </cell>
          <cell r="AW17">
            <v>0</v>
          </cell>
          <cell r="AX17">
            <v>5262.0722895810968</v>
          </cell>
          <cell r="AY17">
            <v>-87.907370364570824</v>
          </cell>
          <cell r="CK17">
            <v>429501.51973868906</v>
          </cell>
          <cell r="CL17">
            <v>83759.344715837578</v>
          </cell>
          <cell r="CM17">
            <v>189612.73155549678</v>
          </cell>
          <cell r="CN17">
            <v>468616.89576042822</v>
          </cell>
          <cell r="CO17">
            <v>1.6379757340000001</v>
          </cell>
        </row>
        <row r="18">
          <cell r="AO18">
            <v>0</v>
          </cell>
          <cell r="AV18">
            <v>51638.492307885739</v>
          </cell>
          <cell r="AW18">
            <v>0</v>
          </cell>
          <cell r="AX18">
            <v>1966.3929318222645</v>
          </cell>
          <cell r="AY18">
            <v>-158.60394333123824</v>
          </cell>
          <cell r="CK18">
            <v>216285.98275564745</v>
          </cell>
          <cell r="CL18">
            <v>0</v>
          </cell>
          <cell r="CM18">
            <v>264330.88329773274</v>
          </cell>
          <cell r="CN18">
            <v>0</v>
          </cell>
          <cell r="CO18">
            <v>1</v>
          </cell>
        </row>
        <row r="19">
          <cell r="AO19">
            <v>3644.3786298355481</v>
          </cell>
          <cell r="AV19">
            <v>797.42002674284777</v>
          </cell>
          <cell r="AW19">
            <v>0</v>
          </cell>
          <cell r="AX19">
            <v>0</v>
          </cell>
          <cell r="AY19">
            <v>-4019.4470832049933</v>
          </cell>
          <cell r="CK19">
            <v>11229.966553378454</v>
          </cell>
          <cell r="CL19">
            <v>556.14210809173437</v>
          </cell>
          <cell r="CM19">
            <v>0</v>
          </cell>
          <cell r="CN19">
            <v>2904.002219854709</v>
          </cell>
          <cell r="CO19">
            <v>1.730586416</v>
          </cell>
        </row>
        <row r="20">
          <cell r="AO20">
            <v>0</v>
          </cell>
          <cell r="AV20">
            <v>1341.7938026592462</v>
          </cell>
          <cell r="AW20">
            <v>0</v>
          </cell>
          <cell r="AX20">
            <v>121.45064340635267</v>
          </cell>
          <cell r="AY20">
            <v>-6727.6465425554234</v>
          </cell>
          <cell r="CK20">
            <v>17281.922986843765</v>
          </cell>
          <cell r="CL20">
            <v>3137.9502268950878</v>
          </cell>
          <cell r="CM20">
            <v>0</v>
          </cell>
          <cell r="CN20">
            <v>0</v>
          </cell>
          <cell r="CO20">
            <v>1</v>
          </cell>
        </row>
        <row r="21">
          <cell r="AO21">
            <v>36441.389639800473</v>
          </cell>
          <cell r="AV21">
            <v>595.59833731160768</v>
          </cell>
          <cell r="AW21">
            <v>0</v>
          </cell>
          <cell r="AX21">
            <v>0</v>
          </cell>
          <cell r="AY21">
            <v>0</v>
          </cell>
          <cell r="CK21">
            <v>1716.6938122572715</v>
          </cell>
          <cell r="CL21">
            <v>9.6764664899703021</v>
          </cell>
          <cell r="CM21">
            <v>0</v>
          </cell>
          <cell r="CN21">
            <v>8955.3935573973486</v>
          </cell>
          <cell r="CO21">
            <v>1.8836892199999999</v>
          </cell>
        </row>
        <row r="22">
          <cell r="AO22">
            <v>4092.482453983464</v>
          </cell>
          <cell r="AV22">
            <v>33.653671671470377</v>
          </cell>
          <cell r="AW22">
            <v>0</v>
          </cell>
          <cell r="AX22">
            <v>0</v>
          </cell>
          <cell r="AY22">
            <v>-291.41518117239463</v>
          </cell>
          <cell r="CK22">
            <v>891.86601438442415</v>
          </cell>
          <cell r="CL22">
            <v>0</v>
          </cell>
          <cell r="CM22">
            <v>0</v>
          </cell>
          <cell r="CN22">
            <v>14008.91901948136</v>
          </cell>
          <cell r="CO22">
            <v>1.577330576</v>
          </cell>
        </row>
        <row r="23">
          <cell r="AO23">
            <v>15971.659060404245</v>
          </cell>
          <cell r="AV23">
            <v>492.29622394801362</v>
          </cell>
          <cell r="AW23">
            <v>0</v>
          </cell>
          <cell r="AX23">
            <v>861.66538157952129</v>
          </cell>
          <cell r="AY23">
            <v>-153.76627606790697</v>
          </cell>
          <cell r="CK23">
            <v>22407.838857016097</v>
          </cell>
          <cell r="CL23">
            <v>0</v>
          </cell>
          <cell r="CM23">
            <v>0</v>
          </cell>
          <cell r="CN23">
            <v>14421.695376668635</v>
          </cell>
          <cell r="CO23">
            <v>1.6302254890000001</v>
          </cell>
        </row>
        <row r="24">
          <cell r="AO24">
            <v>294400.14031124575</v>
          </cell>
          <cell r="AV24">
            <v>93756.650695280739</v>
          </cell>
          <cell r="AW24">
            <v>0</v>
          </cell>
          <cell r="AX24">
            <v>65997.640553929625</v>
          </cell>
          <cell r="AY24">
            <v>-3188.9020113926649</v>
          </cell>
          <cell r="CK24">
            <v>1184315.7454799851</v>
          </cell>
          <cell r="CL24">
            <v>216728.36872614178</v>
          </cell>
          <cell r="CM24">
            <v>161400.61538764511</v>
          </cell>
          <cell r="CN24">
            <v>300502.87903156126</v>
          </cell>
          <cell r="CO24">
            <v>1.6392739329999999</v>
          </cell>
        </row>
        <row r="25">
          <cell r="AO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CK25">
            <v>25016.505816990146</v>
          </cell>
          <cell r="CL25">
            <v>749594.82348353718</v>
          </cell>
          <cell r="CM25">
            <v>0</v>
          </cell>
          <cell r="CN25">
            <v>0</v>
          </cell>
          <cell r="CO25">
            <v>1</v>
          </cell>
        </row>
        <row r="26">
          <cell r="AO26">
            <v>911.29061100725596</v>
          </cell>
          <cell r="AV26">
            <v>27.374645542280426</v>
          </cell>
          <cell r="AW26">
            <v>295.08705833058127</v>
          </cell>
          <cell r="AX26">
            <v>0.35423707110147934</v>
          </cell>
          <cell r="AY26">
            <v>0</v>
          </cell>
          <cell r="CK26">
            <v>89.306968290567738</v>
          </cell>
          <cell r="CL26">
            <v>0</v>
          </cell>
          <cell r="CM26">
            <v>0</v>
          </cell>
          <cell r="CN26">
            <v>119.966178528</v>
          </cell>
          <cell r="CO26">
            <v>-131.34626606219723</v>
          </cell>
        </row>
        <row r="27">
          <cell r="AO27">
            <v>75899.790626183982</v>
          </cell>
          <cell r="AV27">
            <v>13387.054920070199</v>
          </cell>
          <cell r="AW27">
            <v>48960.905304828681</v>
          </cell>
          <cell r="AX27">
            <v>0</v>
          </cell>
          <cell r="AY27">
            <v>0</v>
          </cell>
          <cell r="CK27">
            <v>62219.962122859994</v>
          </cell>
          <cell r="CL27">
            <v>0</v>
          </cell>
          <cell r="CM27">
            <v>0</v>
          </cell>
          <cell r="CN27">
            <v>34018.077079585084</v>
          </cell>
          <cell r="CO27">
            <v>-751.5682515101787</v>
          </cell>
        </row>
        <row r="28">
          <cell r="AO28">
            <v>838.46771272807689</v>
          </cell>
          <cell r="AV28">
            <v>5134.5542355405496</v>
          </cell>
          <cell r="AW28">
            <v>1340.8165080000001</v>
          </cell>
          <cell r="AX28">
            <v>3126.5580712510268</v>
          </cell>
          <cell r="AY28">
            <v>-2420.738991256113</v>
          </cell>
          <cell r="CK28">
            <v>28371.833605732711</v>
          </cell>
          <cell r="CL28">
            <v>0</v>
          </cell>
          <cell r="CM28">
            <v>0</v>
          </cell>
          <cell r="CN28">
            <v>4575.4616528166016</v>
          </cell>
          <cell r="CO28">
            <v>0</v>
          </cell>
        </row>
        <row r="29">
          <cell r="AO29">
            <v>9947.8495789652006</v>
          </cell>
          <cell r="AV29">
            <v>2166.7211608602224</v>
          </cell>
          <cell r="AW29">
            <v>9443.9471836496668</v>
          </cell>
          <cell r="AX29">
            <v>27.323854019660356</v>
          </cell>
          <cell r="AY29">
            <v>0</v>
          </cell>
          <cell r="CK29">
            <v>11951.785933382602</v>
          </cell>
          <cell r="CL29">
            <v>16.782259230026639</v>
          </cell>
          <cell r="CM29">
            <v>0</v>
          </cell>
          <cell r="CN29">
            <v>908.2421846121149</v>
          </cell>
          <cell r="CO29">
            <v>-7.2163243439008466</v>
          </cell>
        </row>
        <row r="44">
          <cell r="D44">
            <v>178.7083909401951</v>
          </cell>
          <cell r="E44">
            <v>347.87439792240593</v>
          </cell>
          <cell r="F44">
            <v>643.22548713492711</v>
          </cell>
          <cell r="G44">
            <v>68.068184317975195</v>
          </cell>
          <cell r="H44">
            <v>162.24272393545988</v>
          </cell>
          <cell r="I44">
            <v>160.35012207279669</v>
          </cell>
          <cell r="J44">
            <v>173.96920026916089</v>
          </cell>
          <cell r="K44">
            <v>112.87989624997046</v>
          </cell>
          <cell r="L44">
            <v>184.08901311966184</v>
          </cell>
          <cell r="M44">
            <v>118.21042480228482</v>
          </cell>
          <cell r="N44">
            <v>45.681513139273051</v>
          </cell>
          <cell r="O44">
            <v>2600.43429656633</v>
          </cell>
          <cell r="P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2.9629955243688237</v>
          </cell>
          <cell r="Y44">
            <v>271.85664768729197</v>
          </cell>
          <cell r="Z44">
            <v>0</v>
          </cell>
          <cell r="AA44">
            <v>184.81817380644742</v>
          </cell>
        </row>
        <row r="45">
          <cell r="D45">
            <v>3185.7354942401453</v>
          </cell>
          <cell r="E45">
            <v>19032.022384707787</v>
          </cell>
          <cell r="F45">
            <v>6300.0315628364024</v>
          </cell>
          <cell r="G45">
            <v>1041.6577991194958</v>
          </cell>
          <cell r="H45">
            <v>2479.1256336689758</v>
          </cell>
          <cell r="I45">
            <v>2454.4548726608732</v>
          </cell>
          <cell r="J45">
            <v>2669.0641647473894</v>
          </cell>
          <cell r="K45">
            <v>1731.450104824353</v>
          </cell>
          <cell r="L45">
            <v>2818.793147746534</v>
          </cell>
          <cell r="M45">
            <v>1810.5335563482295</v>
          </cell>
          <cell r="N45">
            <v>700.8533864172648</v>
          </cell>
          <cell r="O45">
            <v>39823.297311117363</v>
          </cell>
          <cell r="P45">
            <v>0</v>
          </cell>
          <cell r="Q45">
            <v>0</v>
          </cell>
          <cell r="R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30.366850330184221</v>
          </cell>
          <cell r="Y45">
            <v>2682.6835979846255</v>
          </cell>
          <cell r="Z45">
            <v>0</v>
          </cell>
          <cell r="AA45">
            <v>1789.6038263380146</v>
          </cell>
        </row>
        <row r="46">
          <cell r="D46">
            <v>398.21105306534957</v>
          </cell>
          <cell r="E46">
            <v>765.18984152171674</v>
          </cell>
          <cell r="F46">
            <v>493.89407076114867</v>
          </cell>
          <cell r="G46">
            <v>151.60890860225896</v>
          </cell>
          <cell r="H46">
            <v>273.00464958818907</v>
          </cell>
          <cell r="I46">
            <v>371.30117129307473</v>
          </cell>
          <cell r="J46">
            <v>549.58574546101886</v>
          </cell>
          <cell r="K46">
            <v>347.7165014092742</v>
          </cell>
          <cell r="L46">
            <v>449.4543924175116</v>
          </cell>
          <cell r="M46">
            <v>300.10672682562318</v>
          </cell>
          <cell r="N46">
            <v>144.31421703317832</v>
          </cell>
          <cell r="O46">
            <v>6471.599192862489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34.201602283874294</v>
          </cell>
          <cell r="Y46">
            <v>1949.7816677828318</v>
          </cell>
          <cell r="Z46">
            <v>0</v>
          </cell>
          <cell r="AA46">
            <v>933.06456521319888</v>
          </cell>
        </row>
        <row r="47">
          <cell r="D47">
            <v>94.363160755281783</v>
          </cell>
          <cell r="E47">
            <v>537.43608115663039</v>
          </cell>
          <cell r="F47">
            <v>1260.9150881209498</v>
          </cell>
          <cell r="G47">
            <v>116.59514749410964</v>
          </cell>
          <cell r="H47">
            <v>206.42081496807978</v>
          </cell>
          <cell r="I47">
            <v>286.11594606400581</v>
          </cell>
          <cell r="J47">
            <v>429.14338765008608</v>
          </cell>
          <cell r="K47">
            <v>271.26356122305543</v>
          </cell>
          <cell r="L47">
            <v>347.23089730104385</v>
          </cell>
          <cell r="M47">
            <v>232.27014922193035</v>
          </cell>
          <cell r="N47">
            <v>112.68763981264074</v>
          </cell>
          <cell r="O47">
            <v>5004.178701132164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0.5325431788925179</v>
          </cell>
          <cell r="Y47">
            <v>29.853638358695157</v>
          </cell>
          <cell r="Z47">
            <v>0</v>
          </cell>
          <cell r="AA47">
            <v>14.017507431813637</v>
          </cell>
        </row>
        <row r="48">
          <cell r="D48">
            <v>38776.159390910718</v>
          </cell>
          <cell r="E48">
            <v>139865.43383439234</v>
          </cell>
          <cell r="F48">
            <v>48778.220136434218</v>
          </cell>
          <cell r="G48">
            <v>915.58928258147625</v>
          </cell>
          <cell r="H48">
            <v>15609.21182135354</v>
          </cell>
          <cell r="I48">
            <v>6916.8684890522536</v>
          </cell>
          <cell r="J48">
            <v>2298.3162026769232</v>
          </cell>
          <cell r="K48">
            <v>5732.2588123368432</v>
          </cell>
          <cell r="L48">
            <v>4341.4765592099229</v>
          </cell>
          <cell r="M48">
            <v>4011.6920912186824</v>
          </cell>
          <cell r="N48">
            <v>2822.5800902343813</v>
          </cell>
          <cell r="O48">
            <v>304275.77303422376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W48">
            <v>0</v>
          </cell>
          <cell r="X48">
            <v>25.255578359720239</v>
          </cell>
          <cell r="Y48">
            <v>13513.497805423502</v>
          </cell>
          <cell r="Z48">
            <v>0</v>
          </cell>
          <cell r="AA48">
            <v>12.34549132120163</v>
          </cell>
        </row>
        <row r="77">
          <cell r="D77">
            <v>26906.810612912515</v>
          </cell>
          <cell r="E77">
            <v>72852.876562733058</v>
          </cell>
          <cell r="F77">
            <v>2.8338723652190398</v>
          </cell>
          <cell r="G77">
            <v>1.2769088632582688</v>
          </cell>
          <cell r="H77">
            <v>0.61727996949832575</v>
          </cell>
          <cell r="I77">
            <v>513.25770889078149</v>
          </cell>
          <cell r="J77">
            <v>0.21634716216619676</v>
          </cell>
          <cell r="K77">
            <v>117.79494836120493</v>
          </cell>
          <cell r="L77">
            <v>0</v>
          </cell>
          <cell r="M77">
            <v>26.368614719291351</v>
          </cell>
          <cell r="N77">
            <v>12.11247299496895</v>
          </cell>
          <cell r="O77">
            <v>6304.9175667859436</v>
          </cell>
          <cell r="P77">
            <v>5018.2137408524577</v>
          </cell>
          <cell r="Q77">
            <v>0</v>
          </cell>
          <cell r="R77">
            <v>7.000726595657957</v>
          </cell>
          <cell r="S77">
            <v>0</v>
          </cell>
          <cell r="T77">
            <v>46.259241472125964</v>
          </cell>
          <cell r="U77">
            <v>3.2607966141220329E-2</v>
          </cell>
          <cell r="V77">
            <v>5403.3432437717493</v>
          </cell>
          <cell r="W77">
            <v>1093.2995060762069</v>
          </cell>
          <cell r="X77">
            <v>0.13169306074309173</v>
          </cell>
          <cell r="Y77">
            <v>42.961982746051547</v>
          </cell>
          <cell r="Z77">
            <v>474.25024155182427</v>
          </cell>
          <cell r="AA77">
            <v>308.38392425543333</v>
          </cell>
        </row>
        <row r="78">
          <cell r="D78">
            <v>11895.690500054601</v>
          </cell>
          <cell r="E78">
            <v>65485.856474220273</v>
          </cell>
          <cell r="F78">
            <v>149.29350598866748</v>
          </cell>
          <cell r="G78">
            <v>12.633994433891331</v>
          </cell>
          <cell r="H78">
            <v>18.212970805322858</v>
          </cell>
          <cell r="I78">
            <v>457.98041454109136</v>
          </cell>
          <cell r="J78">
            <v>25.992666431122846</v>
          </cell>
          <cell r="K78">
            <v>939.46334259283083</v>
          </cell>
          <cell r="L78">
            <v>124.90840895733749</v>
          </cell>
          <cell r="M78">
            <v>110.36069132890685</v>
          </cell>
          <cell r="N78">
            <v>56.860788037955324</v>
          </cell>
          <cell r="O78">
            <v>6284.9071404177857</v>
          </cell>
          <cell r="P78">
            <v>399.04206676344819</v>
          </cell>
          <cell r="Q78">
            <v>14.725948503598486</v>
          </cell>
          <cell r="R78">
            <v>46.307713273213878</v>
          </cell>
          <cell r="S78">
            <v>130.50880301782172</v>
          </cell>
          <cell r="T78">
            <v>131.08610947791968</v>
          </cell>
          <cell r="U78">
            <v>511.19349878358668</v>
          </cell>
          <cell r="V78">
            <v>62530.257468954216</v>
          </cell>
          <cell r="W78">
            <v>6712.4566690698202</v>
          </cell>
          <cell r="X78">
            <v>0.13126565837511425</v>
          </cell>
          <cell r="Y78">
            <v>544.97518629963884</v>
          </cell>
          <cell r="Z78">
            <v>49.801911412686437</v>
          </cell>
          <cell r="AA78">
            <v>169.60239405763988</v>
          </cell>
        </row>
        <row r="79">
          <cell r="D79">
            <v>419.68884991034884</v>
          </cell>
          <cell r="E79">
            <v>698.92755614989255</v>
          </cell>
          <cell r="F79">
            <v>74198.420299818215</v>
          </cell>
          <cell r="G79">
            <v>36.405985994623975</v>
          </cell>
          <cell r="H79">
            <v>219.0091380980756</v>
          </cell>
          <cell r="I79">
            <v>56.840605533365576</v>
          </cell>
          <cell r="J79">
            <v>16.1417991310541</v>
          </cell>
          <cell r="K79">
            <v>50.928370762886935</v>
          </cell>
          <cell r="L79">
            <v>28.116895367326592</v>
          </cell>
          <cell r="M79">
            <v>65.069508694700446</v>
          </cell>
          <cell r="N79">
            <v>46.539176013978597</v>
          </cell>
          <cell r="O79">
            <v>2079.9708340685211</v>
          </cell>
          <cell r="P79">
            <v>292.31836156656493</v>
          </cell>
          <cell r="Q79">
            <v>15.054213981158659</v>
          </cell>
          <cell r="R79">
            <v>130.50815758799791</v>
          </cell>
          <cell r="S79">
            <v>1257.7734494173355</v>
          </cell>
          <cell r="T79">
            <v>142.10750099945332</v>
          </cell>
          <cell r="U79">
            <v>222.7763578751136</v>
          </cell>
          <cell r="V79">
            <v>21900.791985053413</v>
          </cell>
          <cell r="W79">
            <v>751.20550000389369</v>
          </cell>
          <cell r="X79">
            <v>4.3438903684955107E-2</v>
          </cell>
          <cell r="Y79">
            <v>94.253780135456481</v>
          </cell>
          <cell r="Z79">
            <v>128.76259374334316</v>
          </cell>
          <cell r="AA79">
            <v>12.684169062125202</v>
          </cell>
        </row>
        <row r="80">
          <cell r="D80">
            <v>508.59982894000871</v>
          </cell>
          <cell r="E80">
            <v>1677.2007995322751</v>
          </cell>
          <cell r="F80">
            <v>1443.9496180162771</v>
          </cell>
          <cell r="G80">
            <v>643.83193240735488</v>
          </cell>
          <cell r="H80">
            <v>153.05944239754123</v>
          </cell>
          <cell r="I80">
            <v>87.727473118514226</v>
          </cell>
          <cell r="J80">
            <v>10.833632384407936</v>
          </cell>
          <cell r="K80">
            <v>63.262613599553056</v>
          </cell>
          <cell r="L80">
            <v>176.39769295802029</v>
          </cell>
          <cell r="M80">
            <v>25.139233398416064</v>
          </cell>
          <cell r="N80">
            <v>9.3275455459176566</v>
          </cell>
          <cell r="O80">
            <v>3006.9610131320637</v>
          </cell>
          <cell r="P80">
            <v>1380.1222485922053</v>
          </cell>
          <cell r="Q80">
            <v>6.2468749820222413</v>
          </cell>
          <cell r="R80">
            <v>3.3426230995202166</v>
          </cell>
          <cell r="S80">
            <v>42.225560096661617</v>
          </cell>
          <cell r="T80">
            <v>17.53009094153003</v>
          </cell>
          <cell r="U80">
            <v>9.121433458119423</v>
          </cell>
          <cell r="V80">
            <v>1155.9348461202178</v>
          </cell>
          <cell r="W80">
            <v>565.26425182273874</v>
          </cell>
          <cell r="X80">
            <v>6.2807466578246846E-2</v>
          </cell>
          <cell r="Y80">
            <v>0.81207904533580944</v>
          </cell>
          <cell r="Z80">
            <v>1.0686251412621507E-2</v>
          </cell>
          <cell r="AA80">
            <v>5.8291565425778451</v>
          </cell>
        </row>
        <row r="81">
          <cell r="D81">
            <v>97.786541229266177</v>
          </cell>
          <cell r="E81">
            <v>125.89438534644741</v>
          </cell>
          <cell r="F81">
            <v>995.45213975849504</v>
          </cell>
          <cell r="G81">
            <v>938.69080760127179</v>
          </cell>
          <cell r="H81">
            <v>8210.5831268425609</v>
          </cell>
          <cell r="I81">
            <v>169.4871116560879</v>
          </cell>
          <cell r="J81">
            <v>74.773647485408119</v>
          </cell>
          <cell r="K81">
            <v>145.9463046104477</v>
          </cell>
          <cell r="L81">
            <v>166.35833976537754</v>
          </cell>
          <cell r="M81">
            <v>210.83199333571753</v>
          </cell>
          <cell r="N81">
            <v>53.742032304414813</v>
          </cell>
          <cell r="O81">
            <v>3510.9973740377823</v>
          </cell>
          <cell r="P81">
            <v>39969.432845152041</v>
          </cell>
          <cell r="Q81">
            <v>5.0687472686023529</v>
          </cell>
          <cell r="R81">
            <v>79.290744392365511</v>
          </cell>
          <cell r="S81">
            <v>288.20346016581948</v>
          </cell>
          <cell r="T81">
            <v>8.7414560887608239</v>
          </cell>
          <cell r="U81">
            <v>2.1399259459155617</v>
          </cell>
          <cell r="V81">
            <v>5062.6538942690495</v>
          </cell>
          <cell r="W81">
            <v>751.22780204896696</v>
          </cell>
          <cell r="X81">
            <v>7.3335453723258989E-2</v>
          </cell>
          <cell r="Y81">
            <v>38.534993338721392</v>
          </cell>
          <cell r="Z81">
            <v>50.748387685770815</v>
          </cell>
          <cell r="AA81">
            <v>1.120749603417327</v>
          </cell>
        </row>
        <row r="82">
          <cell r="D82">
            <v>215.10691380073251</v>
          </cell>
          <cell r="E82">
            <v>4164.8031806469244</v>
          </cell>
          <cell r="F82">
            <v>231.69035497872241</v>
          </cell>
          <cell r="G82">
            <v>400.2373601134293</v>
          </cell>
          <cell r="H82">
            <v>250.18049245887022</v>
          </cell>
          <cell r="I82">
            <v>12303.464321927335</v>
          </cell>
          <cell r="J82">
            <v>56.008764780346823</v>
          </cell>
          <cell r="K82">
            <v>397.34882006070524</v>
          </cell>
          <cell r="L82">
            <v>950.62432404146512</v>
          </cell>
          <cell r="M82">
            <v>61.180828033639465</v>
          </cell>
          <cell r="N82">
            <v>97.74493213971428</v>
          </cell>
          <cell r="O82">
            <v>14536.600452373725</v>
          </cell>
          <cell r="P82">
            <v>927.02072928964401</v>
          </cell>
          <cell r="Q82">
            <v>4.4297468696097901</v>
          </cell>
          <cell r="R82">
            <v>37.483406997598507</v>
          </cell>
          <cell r="S82">
            <v>115.01119746536466</v>
          </cell>
          <cell r="T82">
            <v>61.645030109054943</v>
          </cell>
          <cell r="U82">
            <v>14.69151891551118</v>
          </cell>
          <cell r="V82">
            <v>9183.2788870524328</v>
          </cell>
          <cell r="W82">
            <v>1500.1134938146472</v>
          </cell>
          <cell r="X82">
            <v>0.3036263704529224</v>
          </cell>
          <cell r="Y82">
            <v>23.975234124787022</v>
          </cell>
          <cell r="Z82">
            <v>48.778148635922562</v>
          </cell>
          <cell r="AA82">
            <v>8.5536835872850325</v>
          </cell>
        </row>
        <row r="83">
          <cell r="D83">
            <v>5374.7606891488031</v>
          </cell>
          <cell r="E83">
            <v>620.55172186973573</v>
          </cell>
          <cell r="F83">
            <v>491.58390934119404</v>
          </cell>
          <cell r="G83">
            <v>445.68525894826485</v>
          </cell>
          <cell r="H83">
            <v>107.13426507493213</v>
          </cell>
          <cell r="I83">
            <v>385.99945072401692</v>
          </cell>
          <cell r="J83">
            <v>3584.2119631790765</v>
          </cell>
          <cell r="K83">
            <v>2432.4516686579841</v>
          </cell>
          <cell r="L83">
            <v>212.87234080810788</v>
          </cell>
          <cell r="M83">
            <v>456.22729797235405</v>
          </cell>
          <cell r="N83">
            <v>120.81851688655681</v>
          </cell>
          <cell r="O83">
            <v>5096.0431953939806</v>
          </cell>
          <cell r="P83">
            <v>353.41511540407959</v>
          </cell>
          <cell r="Q83">
            <v>2.5892275385190038</v>
          </cell>
          <cell r="R83">
            <v>9.6483291902502355</v>
          </cell>
          <cell r="S83">
            <v>8.1204543824207125</v>
          </cell>
          <cell r="T83">
            <v>7.4347303345900313</v>
          </cell>
          <cell r="U83">
            <v>5.2280090774234811</v>
          </cell>
          <cell r="V83">
            <v>700.36158385074157</v>
          </cell>
          <cell r="W83">
            <v>52.91807477793828</v>
          </cell>
          <cell r="X83">
            <v>0.10643313744312735</v>
          </cell>
          <cell r="Y83">
            <v>44.49436738035719</v>
          </cell>
          <cell r="Z83">
            <v>1.8108854365816492E-2</v>
          </cell>
          <cell r="AA83">
            <v>73.985386434620608</v>
          </cell>
        </row>
        <row r="84">
          <cell r="D84">
            <v>0</v>
          </cell>
          <cell r="E84">
            <v>450.99002267752155</v>
          </cell>
          <cell r="F84">
            <v>865.78914196839844</v>
          </cell>
          <cell r="G84">
            <v>134.27215648368576</v>
          </cell>
          <cell r="H84">
            <v>256.75280919754999</v>
          </cell>
          <cell r="I84">
            <v>1562.5908680327757</v>
          </cell>
          <cell r="J84">
            <v>222.59724729224911</v>
          </cell>
          <cell r="K84">
            <v>8986.4182346077305</v>
          </cell>
          <cell r="L84">
            <v>17863.31850952248</v>
          </cell>
          <cell r="M84">
            <v>202.06884087106428</v>
          </cell>
          <cell r="N84">
            <v>118.07686295670598</v>
          </cell>
          <cell r="O84">
            <v>18984.992456698325</v>
          </cell>
          <cell r="P84">
            <v>219.11547925820656</v>
          </cell>
          <cell r="Q84">
            <v>2.6418246658477504</v>
          </cell>
          <cell r="R84">
            <v>27.01777068956229</v>
          </cell>
          <cell r="S84">
            <v>9.4259430688733143</v>
          </cell>
          <cell r="T84">
            <v>7.8590258181985302</v>
          </cell>
          <cell r="U84">
            <v>5.4301740556183331</v>
          </cell>
          <cell r="V84">
            <v>2636.3893676041748</v>
          </cell>
          <cell r="W84">
            <v>412.25921390183385</v>
          </cell>
          <cell r="X84">
            <v>0.39653829219715503</v>
          </cell>
          <cell r="Y84">
            <v>1574.245382627395</v>
          </cell>
          <cell r="Z84">
            <v>32.011217140503256</v>
          </cell>
          <cell r="AA84">
            <v>10.195165830364093</v>
          </cell>
        </row>
        <row r="85">
          <cell r="D85">
            <v>440.72913488204023</v>
          </cell>
          <cell r="E85">
            <v>5883.1217292996716</v>
          </cell>
          <cell r="F85">
            <v>7718.9109023592673</v>
          </cell>
          <cell r="G85">
            <v>90.558410964712451</v>
          </cell>
          <cell r="H85">
            <v>349.79343147060797</v>
          </cell>
          <cell r="I85">
            <v>584.77161556222757</v>
          </cell>
          <cell r="J85">
            <v>278.01086872081055</v>
          </cell>
          <cell r="K85">
            <v>637.77505870484197</v>
          </cell>
          <cell r="L85">
            <v>3687.961804850228</v>
          </cell>
          <cell r="M85">
            <v>256.79057841848407</v>
          </cell>
          <cell r="N85">
            <v>207.57910722004019</v>
          </cell>
          <cell r="O85">
            <v>16629.087976918254</v>
          </cell>
          <cell r="P85">
            <v>9022.1697246027488</v>
          </cell>
          <cell r="Q85">
            <v>4.4379914791638964</v>
          </cell>
          <cell r="R85">
            <v>20.402469183770567</v>
          </cell>
          <cell r="S85">
            <v>55.635179642966762</v>
          </cell>
          <cell r="T85">
            <v>36.106744490591716</v>
          </cell>
          <cell r="U85">
            <v>68.762544206442215</v>
          </cell>
          <cell r="V85">
            <v>9191.9084566481943</v>
          </cell>
          <cell r="W85">
            <v>1.9024304774740624</v>
          </cell>
          <cell r="X85">
            <v>0.34733107855534356</v>
          </cell>
          <cell r="Y85">
            <v>840.5537400666733</v>
          </cell>
          <cell r="Z85">
            <v>651.0621791753415</v>
          </cell>
          <cell r="AA85">
            <v>13.4612843119362</v>
          </cell>
        </row>
        <row r="86">
          <cell r="D86">
            <v>36.194297718124268</v>
          </cell>
          <cell r="E86">
            <v>106.66006812686341</v>
          </cell>
          <cell r="F86">
            <v>6199.3849080977498</v>
          </cell>
          <cell r="G86">
            <v>29.581001547766387</v>
          </cell>
          <cell r="H86">
            <v>525.71151750265017</v>
          </cell>
          <cell r="I86">
            <v>29.403081960999256</v>
          </cell>
          <cell r="J86">
            <v>0.76121829480228542</v>
          </cell>
          <cell r="K86">
            <v>173.03225565939601</v>
          </cell>
          <cell r="L86">
            <v>218.32790301231182</v>
          </cell>
          <cell r="M86">
            <v>12608.400086880554</v>
          </cell>
          <cell r="N86">
            <v>44.187493834230011</v>
          </cell>
          <cell r="O86">
            <v>22184.188492116067</v>
          </cell>
          <cell r="P86">
            <v>4574.8749962566426</v>
          </cell>
          <cell r="Q86">
            <v>18.350093725755723</v>
          </cell>
          <cell r="R86">
            <v>24.64328808963452</v>
          </cell>
          <cell r="S86">
            <v>49.609665011997365</v>
          </cell>
          <cell r="T86">
            <v>19.685314472877259</v>
          </cell>
          <cell r="U86">
            <v>6.7724122501352904</v>
          </cell>
          <cell r="V86">
            <v>841.93032045715074</v>
          </cell>
          <cell r="W86">
            <v>0</v>
          </cell>
          <cell r="X86">
            <v>0.46336252406740946</v>
          </cell>
          <cell r="Y86">
            <v>131.04258534339786</v>
          </cell>
          <cell r="Z86">
            <v>90.02792925445803</v>
          </cell>
          <cell r="AA86">
            <v>8.7220119301864241</v>
          </cell>
        </row>
        <row r="87">
          <cell r="D87">
            <v>0</v>
          </cell>
          <cell r="E87">
            <v>207.76485732602157</v>
          </cell>
          <cell r="F87">
            <v>787.9290071929521</v>
          </cell>
          <cell r="G87">
            <v>232.4375102984383</v>
          </cell>
          <cell r="H87">
            <v>199.53556388258016</v>
          </cell>
          <cell r="I87">
            <v>32.821273992183265</v>
          </cell>
          <cell r="J87">
            <v>151.36436958285114</v>
          </cell>
          <cell r="K87">
            <v>31.053470842010135</v>
          </cell>
          <cell r="L87">
            <v>63.946143538786103</v>
          </cell>
          <cell r="M87">
            <v>1321.1396889277562</v>
          </cell>
          <cell r="N87">
            <v>7580.15891915262</v>
          </cell>
          <cell r="O87">
            <v>13883.01308160804</v>
          </cell>
          <cell r="P87">
            <v>2395.08006442857</v>
          </cell>
          <cell r="Q87">
            <v>0</v>
          </cell>
          <cell r="R87">
            <v>15.415138719700323</v>
          </cell>
          <cell r="S87">
            <v>0</v>
          </cell>
          <cell r="T87">
            <v>7.0131084967223048E-2</v>
          </cell>
          <cell r="U87">
            <v>7.1800593062149268E-2</v>
          </cell>
          <cell r="V87">
            <v>639.86226541738802</v>
          </cell>
          <cell r="W87">
            <v>0</v>
          </cell>
          <cell r="X87">
            <v>0.28997944313891405</v>
          </cell>
          <cell r="Y87">
            <v>104.4220371283149</v>
          </cell>
          <cell r="Z87">
            <v>4.933797528696493E-2</v>
          </cell>
          <cell r="AA87">
            <v>0</v>
          </cell>
        </row>
        <row r="88">
          <cell r="D88">
            <v>14491.903811400123</v>
          </cell>
          <cell r="E88">
            <v>11755.798963908683</v>
          </cell>
          <cell r="F88">
            <v>54680.89012297133</v>
          </cell>
          <cell r="G88">
            <v>1577.7266219258763</v>
          </cell>
          <cell r="H88">
            <v>7784.3453348190806</v>
          </cell>
          <cell r="I88">
            <v>3879.3423479621965</v>
          </cell>
          <cell r="J88">
            <v>1729.9432045194139</v>
          </cell>
          <cell r="K88">
            <v>3449.512543470069</v>
          </cell>
          <cell r="L88">
            <v>3860.8452379817882</v>
          </cell>
          <cell r="M88">
            <v>11108.603530640366</v>
          </cell>
          <cell r="N88">
            <v>4529.6844353774668</v>
          </cell>
          <cell r="O88">
            <v>304421.59586196992</v>
          </cell>
          <cell r="P88">
            <v>75648.601469964909</v>
          </cell>
          <cell r="Q88">
            <v>137.23754759761084</v>
          </cell>
          <cell r="R88">
            <v>734.34312719216723</v>
          </cell>
          <cell r="S88">
            <v>2254.9997200346488</v>
          </cell>
          <cell r="T88">
            <v>1698.4333279852747</v>
          </cell>
          <cell r="U88">
            <v>3608.6595758374638</v>
          </cell>
          <cell r="V88">
            <v>123415.9111131003</v>
          </cell>
          <cell r="W88">
            <v>43154.992006732136</v>
          </cell>
          <cell r="X88">
            <v>6.3583073420356531</v>
          </cell>
          <cell r="Y88">
            <v>1769.5618129902757</v>
          </cell>
          <cell r="Z88">
            <v>8491.1245785693427</v>
          </cell>
          <cell r="AA88">
            <v>490.60535296613381</v>
          </cell>
        </row>
        <row r="89">
          <cell r="D89">
            <v>496.09685640571564</v>
          </cell>
          <cell r="E89">
            <v>511.25880456012862</v>
          </cell>
          <cell r="F89">
            <v>386.65847145807913</v>
          </cell>
          <cell r="G89">
            <v>80.56050505125188</v>
          </cell>
          <cell r="H89">
            <v>171.70100757329635</v>
          </cell>
          <cell r="I89">
            <v>108.95474346117713</v>
          </cell>
          <cell r="J89">
            <v>53.374052694361687</v>
          </cell>
          <cell r="K89">
            <v>142.23601476963645</v>
          </cell>
          <cell r="L89">
            <v>99.040512557378818</v>
          </cell>
          <cell r="M89">
            <v>154.93796922797512</v>
          </cell>
          <cell r="N89">
            <v>117.4752298833471</v>
          </cell>
          <cell r="O89">
            <v>3846.7155941634264</v>
          </cell>
          <cell r="P89">
            <v>81776.756224588389</v>
          </cell>
          <cell r="Q89">
            <v>78.750289490405649</v>
          </cell>
          <cell r="R89">
            <v>134.60446425356784</v>
          </cell>
          <cell r="S89">
            <v>336.70414377887278</v>
          </cell>
          <cell r="T89">
            <v>351.65372991377507</v>
          </cell>
          <cell r="U89">
            <v>334.20321589892734</v>
          </cell>
          <cell r="V89">
            <v>29975.841114971703</v>
          </cell>
          <cell r="W89">
            <v>13722.739973602083</v>
          </cell>
          <cell r="X89">
            <v>8.0012124694271491E-2</v>
          </cell>
          <cell r="Y89">
            <v>871.87386095291936</v>
          </cell>
          <cell r="Z89">
            <v>4734.9079138368925</v>
          </cell>
          <cell r="AA89">
            <v>432.68044166972811</v>
          </cell>
        </row>
        <row r="90">
          <cell r="D90">
            <v>1.7940573384882674</v>
          </cell>
          <cell r="E90">
            <v>55.088079000040359</v>
          </cell>
          <cell r="F90">
            <v>18.267503975923358</v>
          </cell>
          <cell r="G90">
            <v>5.0182303772623005</v>
          </cell>
          <cell r="H90">
            <v>9.6485989375062502</v>
          </cell>
          <cell r="I90">
            <v>15.738772395307842</v>
          </cell>
          <cell r="J90">
            <v>4.7806411517644785</v>
          </cell>
          <cell r="K90">
            <v>10.947881863217694</v>
          </cell>
          <cell r="L90">
            <v>11.928793626971501</v>
          </cell>
          <cell r="M90">
            <v>21.556795373343647</v>
          </cell>
          <cell r="N90">
            <v>6.9605739635479509</v>
          </cell>
          <cell r="O90">
            <v>313.63267249877742</v>
          </cell>
          <cell r="P90">
            <v>109.70013071385084</v>
          </cell>
          <cell r="Q90">
            <v>46.02405756308741</v>
          </cell>
          <cell r="R90">
            <v>4.217597779802249</v>
          </cell>
          <cell r="S90">
            <v>85.211181641236337</v>
          </cell>
          <cell r="T90">
            <v>34.350231509493462</v>
          </cell>
          <cell r="U90">
            <v>34.720940431942061</v>
          </cell>
          <cell r="V90">
            <v>2383.9575806444391</v>
          </cell>
          <cell r="W90">
            <v>1499.1394167658093</v>
          </cell>
          <cell r="X90">
            <v>6.548465117901428E-3</v>
          </cell>
          <cell r="Y90">
            <v>39.185195781495189</v>
          </cell>
          <cell r="Z90">
            <v>30.464908002201202</v>
          </cell>
          <cell r="AA90">
            <v>3.1916515280146971</v>
          </cell>
        </row>
        <row r="91">
          <cell r="D91">
            <v>0</v>
          </cell>
          <cell r="E91">
            <v>176.83433086347284</v>
          </cell>
          <cell r="F91">
            <v>46.775802780335816</v>
          </cell>
          <cell r="G91">
            <v>3.879538675568253</v>
          </cell>
          <cell r="H91">
            <v>16.86190051532984</v>
          </cell>
          <cell r="I91">
            <v>7.9862337459421973</v>
          </cell>
          <cell r="J91">
            <v>1.8103927609387609</v>
          </cell>
          <cell r="K91">
            <v>21.733517871177877</v>
          </cell>
          <cell r="L91">
            <v>20.526249287132913</v>
          </cell>
          <cell r="M91">
            <v>7.4609535818828165</v>
          </cell>
          <cell r="N91">
            <v>2.5169944723793676</v>
          </cell>
          <cell r="O91">
            <v>381.55907029003117</v>
          </cell>
          <cell r="P91">
            <v>135.97893159364023</v>
          </cell>
          <cell r="Q91">
            <v>5.3219834275707996</v>
          </cell>
          <cell r="R91">
            <v>687.47900040674483</v>
          </cell>
          <cell r="S91">
            <v>46.930956356945231</v>
          </cell>
          <cell r="T91">
            <v>35.374515265433715</v>
          </cell>
          <cell r="U91">
            <v>53.682030348869333</v>
          </cell>
          <cell r="V91">
            <v>3046.8707079115256</v>
          </cell>
          <cell r="W91">
            <v>3163.374489878694</v>
          </cell>
          <cell r="X91">
            <v>7.9668893629598718E-3</v>
          </cell>
          <cell r="Y91">
            <v>27.807744054193876</v>
          </cell>
          <cell r="Z91">
            <v>23.564977139403886</v>
          </cell>
          <cell r="AA91">
            <v>3.6528557816285772</v>
          </cell>
        </row>
        <row r="92">
          <cell r="D92">
            <v>72.944092529416977</v>
          </cell>
          <cell r="E92">
            <v>716.66857433057112</v>
          </cell>
          <cell r="F92">
            <v>302.63814784171967</v>
          </cell>
          <cell r="G92">
            <v>73.441800423693707</v>
          </cell>
          <cell r="H92">
            <v>182.29776499986957</v>
          </cell>
          <cell r="I92">
            <v>125.41322630675654</v>
          </cell>
          <cell r="J92">
            <v>19.361296518083709</v>
          </cell>
          <cell r="K92">
            <v>71.57911655677961</v>
          </cell>
          <cell r="L92">
            <v>96.436384984482785</v>
          </cell>
          <cell r="M92">
            <v>298.65996763213138</v>
          </cell>
          <cell r="N92">
            <v>62.785134019659012</v>
          </cell>
          <cell r="O92">
            <v>2147.3303207021877</v>
          </cell>
          <cell r="P92">
            <v>929.20970119794379</v>
          </cell>
          <cell r="Q92">
            <v>96.526320515657403</v>
          </cell>
          <cell r="R92">
            <v>108.03757918949148</v>
          </cell>
          <cell r="S92">
            <v>11050.932386234585</v>
          </cell>
          <cell r="T92">
            <v>740.54148653843993</v>
          </cell>
          <cell r="U92">
            <v>603.37456639333675</v>
          </cell>
          <cell r="V92">
            <v>25118.063042364061</v>
          </cell>
          <cell r="W92">
            <v>1628.1950793252927</v>
          </cell>
          <cell r="X92">
            <v>4.4829068996262135E-2</v>
          </cell>
          <cell r="Y92">
            <v>337.64420361491716</v>
          </cell>
          <cell r="Z92">
            <v>418.9421757172604</v>
          </cell>
          <cell r="AA92">
            <v>30.080883573684858</v>
          </cell>
        </row>
        <row r="93">
          <cell r="D93">
            <v>0</v>
          </cell>
          <cell r="E93">
            <v>37.468909970752875</v>
          </cell>
          <cell r="F93">
            <v>15.654453222809703</v>
          </cell>
          <cell r="G93">
            <v>3.82013389967952</v>
          </cell>
          <cell r="H93">
            <v>9.8129576337797957</v>
          </cell>
          <cell r="I93">
            <v>6.5488827232080293</v>
          </cell>
          <cell r="J93">
            <v>0.94386462288275796</v>
          </cell>
          <cell r="K93">
            <v>3.5801979498935488</v>
          </cell>
          <cell r="L93">
            <v>4.7029717750753637</v>
          </cell>
          <cell r="M93">
            <v>17.355276510023703</v>
          </cell>
          <cell r="N93">
            <v>3.3499984502932532</v>
          </cell>
          <cell r="O93">
            <v>109.86373564859393</v>
          </cell>
          <cell r="P93">
            <v>47.676745615845732</v>
          </cell>
          <cell r="Q93">
            <v>6.5068657211891434</v>
          </cell>
          <cell r="R93">
            <v>2.677716130117052</v>
          </cell>
          <cell r="S93">
            <v>130.01467101175569</v>
          </cell>
          <cell r="T93">
            <v>709.15387063742139</v>
          </cell>
          <cell r="U93">
            <v>37.160436409186559</v>
          </cell>
          <cell r="V93">
            <v>717.67593602625277</v>
          </cell>
          <cell r="W93">
            <v>7.5138038749237115</v>
          </cell>
          <cell r="X93">
            <v>2.2896052385622881E-3</v>
          </cell>
          <cell r="Y93">
            <v>83.722301256167498</v>
          </cell>
          <cell r="Z93">
            <v>105.3951726610881</v>
          </cell>
          <cell r="AA93">
            <v>6.5624409294014487</v>
          </cell>
        </row>
        <row r="94">
          <cell r="D94">
            <v>11.674188777308146</v>
          </cell>
          <cell r="E94">
            <v>275.96153079307953</v>
          </cell>
          <cell r="F94">
            <v>88.138389800853034</v>
          </cell>
          <cell r="G94">
            <v>23.68891273609561</v>
          </cell>
          <cell r="H94">
            <v>79.759492912164006</v>
          </cell>
          <cell r="I94">
            <v>36.831009480237967</v>
          </cell>
          <cell r="J94">
            <v>18.904525726766199</v>
          </cell>
          <cell r="K94">
            <v>40.260018167413094</v>
          </cell>
          <cell r="L94">
            <v>47.275288381710482</v>
          </cell>
          <cell r="M94">
            <v>50.07035066070582</v>
          </cell>
          <cell r="N94">
            <v>20.226241529887133</v>
          </cell>
          <cell r="O94">
            <v>842.07317713005284</v>
          </cell>
          <cell r="P94">
            <v>318.69539423596183</v>
          </cell>
          <cell r="Q94">
            <v>21.58204470667172</v>
          </cell>
          <cell r="R94">
            <v>25.471326256913528</v>
          </cell>
          <cell r="S94">
            <v>372.50223674766869</v>
          </cell>
          <cell r="T94">
            <v>156.67202765634158</v>
          </cell>
          <cell r="U94">
            <v>4056.065464131816</v>
          </cell>
          <cell r="V94">
            <v>7710.6969011027586</v>
          </cell>
          <cell r="W94">
            <v>445.80996094696786</v>
          </cell>
          <cell r="X94">
            <v>1.7580578541197593E-2</v>
          </cell>
          <cell r="Y94">
            <v>106.06866326990566</v>
          </cell>
          <cell r="Z94">
            <v>89.138336332197781</v>
          </cell>
          <cell r="AA94">
            <v>10.445028575824816</v>
          </cell>
        </row>
        <row r="95">
          <cell r="D95">
            <v>11351.325423838105</v>
          </cell>
          <cell r="E95">
            <v>47889.589076777898</v>
          </cell>
          <cell r="F95">
            <v>29702.319365426458</v>
          </cell>
          <cell r="G95">
            <v>3139.0696581295592</v>
          </cell>
          <cell r="H95">
            <v>9032.2210036293891</v>
          </cell>
          <cell r="I95">
            <v>7829.597156279825</v>
          </cell>
          <cell r="J95">
            <v>2031.2403215917354</v>
          </cell>
          <cell r="K95">
            <v>5716.180331283369</v>
          </cell>
          <cell r="L95">
            <v>8525.1393626103909</v>
          </cell>
          <cell r="M95">
            <v>8901.5773366949343</v>
          </cell>
          <cell r="N95">
            <v>4008.1094446769089</v>
          </cell>
          <cell r="O95">
            <v>181474.51791899983</v>
          </cell>
          <cell r="P95">
            <v>96869.598324987266</v>
          </cell>
          <cell r="Q95">
            <v>7494.4725189209939</v>
          </cell>
          <cell r="R95">
            <v>6565.8389968566962</v>
          </cell>
          <cell r="S95">
            <v>29696.678093666036</v>
          </cell>
          <cell r="T95">
            <v>9943.0799227303432</v>
          </cell>
          <cell r="U95">
            <v>10624.384631144898</v>
          </cell>
          <cell r="V95">
            <v>1163318.9817064907</v>
          </cell>
          <cell r="W95">
            <v>93010.556526665343</v>
          </cell>
          <cell r="X95">
            <v>9.0752018520159616</v>
          </cell>
          <cell r="Y95">
            <v>5714.6035021811294</v>
          </cell>
          <cell r="Z95">
            <v>11556.484810486754</v>
          </cell>
          <cell r="AA95">
            <v>2614.503051691433</v>
          </cell>
        </row>
        <row r="96">
          <cell r="D96">
            <v>31.127966550411056</v>
          </cell>
          <cell r="E96">
            <v>174.89644543150354</v>
          </cell>
          <cell r="F96">
            <v>52.769756328223117</v>
          </cell>
          <cell r="G96">
            <v>61.735819417748438</v>
          </cell>
          <cell r="H96">
            <v>14.917905386658136</v>
          </cell>
          <cell r="I96">
            <v>20.324121083780426</v>
          </cell>
          <cell r="J96">
            <v>45.507968625745093</v>
          </cell>
          <cell r="K96">
            <v>31.485256837061431</v>
          </cell>
          <cell r="L96">
            <v>39.330153358705601</v>
          </cell>
          <cell r="M96">
            <v>32.349205659699393</v>
          </cell>
          <cell r="N96">
            <v>32.881445378182008</v>
          </cell>
          <cell r="O96">
            <v>1456.2904448042598</v>
          </cell>
          <cell r="P96">
            <v>250.46659401181344</v>
          </cell>
          <cell r="Q96">
            <v>15.806161931422299</v>
          </cell>
          <cell r="R96">
            <v>55.123800096423047</v>
          </cell>
          <cell r="S96">
            <v>193.2791337811891</v>
          </cell>
          <cell r="T96">
            <v>94.300226434903905</v>
          </cell>
          <cell r="U96">
            <v>26.406276127002869</v>
          </cell>
          <cell r="V96">
            <v>4444.3630131422024</v>
          </cell>
          <cell r="W96">
            <v>0</v>
          </cell>
          <cell r="X96">
            <v>3.0402851488967174E-2</v>
          </cell>
          <cell r="Y96">
            <v>56.155669558044146</v>
          </cell>
          <cell r="Z96">
            <v>5.3540223081314435</v>
          </cell>
          <cell r="AA96">
            <v>19.704322100124944</v>
          </cell>
        </row>
        <row r="97">
          <cell r="D97">
            <v>0</v>
          </cell>
          <cell r="E97">
            <v>2.2152845430167538</v>
          </cell>
          <cell r="F97">
            <v>0.21470403745583677</v>
          </cell>
          <cell r="G97">
            <v>9.6743061462297969E-2</v>
          </cell>
          <cell r="H97">
            <v>1.8293748666103016</v>
          </cell>
          <cell r="I97">
            <v>5.5704035419020261</v>
          </cell>
          <cell r="J97">
            <v>6.0458810413346891</v>
          </cell>
          <cell r="K97">
            <v>4.0974291260431643</v>
          </cell>
          <cell r="L97">
            <v>0</v>
          </cell>
          <cell r="M97">
            <v>466.30201711615581</v>
          </cell>
          <cell r="N97">
            <v>0.91768312769217308</v>
          </cell>
          <cell r="O97">
            <v>482.81583634471929</v>
          </cell>
          <cell r="P97">
            <v>1.3076972916533485</v>
          </cell>
          <cell r="Q97">
            <v>0</v>
          </cell>
          <cell r="R97">
            <v>0.53039942223934278</v>
          </cell>
          <cell r="S97">
            <v>0</v>
          </cell>
          <cell r="T97">
            <v>2.4130491216466004E-3</v>
          </cell>
          <cell r="U97">
            <v>2.4704930503114206E-3</v>
          </cell>
          <cell r="V97">
            <v>40.62766711846831</v>
          </cell>
          <cell r="W97">
            <v>95.721221546501141</v>
          </cell>
          <cell r="X97">
            <v>1.4410767763661154</v>
          </cell>
          <cell r="Y97">
            <v>0</v>
          </cell>
          <cell r="Z97">
            <v>110.77923332084536</v>
          </cell>
          <cell r="AA97">
            <v>54.722349958408238</v>
          </cell>
        </row>
        <row r="98">
          <cell r="D98">
            <v>7622.8344731912612</v>
          </cell>
          <cell r="E98">
            <v>2350.9451671867082</v>
          </cell>
          <cell r="F98">
            <v>569.37799542529729</v>
          </cell>
          <cell r="G98">
            <v>77.224044505412039</v>
          </cell>
          <cell r="H98">
            <v>524.90398982519844</v>
          </cell>
          <cell r="I98">
            <v>157.02873440112717</v>
          </cell>
          <cell r="J98">
            <v>154.42862424201616</v>
          </cell>
          <cell r="K98">
            <v>11150.841961138243</v>
          </cell>
          <cell r="L98">
            <v>236.47070469089866</v>
          </cell>
          <cell r="M98">
            <v>1064.9238949300225</v>
          </cell>
          <cell r="N98">
            <v>7.3730865229631819</v>
          </cell>
          <cell r="O98">
            <v>4576.883497330693</v>
          </cell>
          <cell r="P98">
            <v>9883.7438381709635</v>
          </cell>
          <cell r="Q98">
            <v>340.19106109193865</v>
          </cell>
          <cell r="R98">
            <v>3316.4144456340218</v>
          </cell>
          <cell r="S98">
            <v>16104.356702875377</v>
          </cell>
          <cell r="T98">
            <v>3189.4665633855643</v>
          </cell>
          <cell r="U98">
            <v>5465.2048214886017</v>
          </cell>
          <cell r="V98">
            <v>9113.0370008018563</v>
          </cell>
          <cell r="W98">
            <v>566.59815087814786</v>
          </cell>
          <cell r="X98">
            <v>8.0164003811275392E-2</v>
          </cell>
          <cell r="Y98">
            <v>41519.145501928528</v>
          </cell>
          <cell r="Z98">
            <v>238.04692063446674</v>
          </cell>
          <cell r="AA98">
            <v>7964.870526672612</v>
          </cell>
        </row>
        <row r="99">
          <cell r="D99">
            <v>1368.6601114480197</v>
          </cell>
          <cell r="E99">
            <v>2174.60802996652</v>
          </cell>
          <cell r="F99">
            <v>586.81259868085965</v>
          </cell>
          <cell r="G99">
            <v>211.30108509920225</v>
          </cell>
          <cell r="H99">
            <v>407.47951534173211</v>
          </cell>
          <cell r="I99">
            <v>666.53225179986623</v>
          </cell>
          <cell r="J99">
            <v>342.44286341166588</v>
          </cell>
          <cell r="K99">
            <v>752.95813611203801</v>
          </cell>
          <cell r="L99">
            <v>483.67524080833886</v>
          </cell>
          <cell r="M99">
            <v>752.38399593833549</v>
          </cell>
          <cell r="N99">
            <v>270.48514786908726</v>
          </cell>
          <cell r="O99">
            <v>4343.5646914583422</v>
          </cell>
          <cell r="P99">
            <v>1412.7417402774331</v>
          </cell>
          <cell r="Q99">
            <v>906.36403044899657</v>
          </cell>
          <cell r="R99">
            <v>303.06911596935709</v>
          </cell>
          <cell r="S99">
            <v>155.52196934941148</v>
          </cell>
          <cell r="T99">
            <v>23.113307650279765</v>
          </cell>
          <cell r="U99">
            <v>28.04830008033715</v>
          </cell>
          <cell r="V99">
            <v>10615.225337244088</v>
          </cell>
          <cell r="W99">
            <v>2918.4768536551005</v>
          </cell>
          <cell r="X99">
            <v>0.63048552646925526</v>
          </cell>
          <cell r="Y99">
            <v>184.25077309919971</v>
          </cell>
          <cell r="Z99">
            <v>15497.653183459304</v>
          </cell>
          <cell r="AA99">
            <v>88.729202728422578</v>
          </cell>
        </row>
        <row r="100">
          <cell r="D100">
            <v>346.87475305795027</v>
          </cell>
          <cell r="E100">
            <v>2830.3061519044404</v>
          </cell>
          <cell r="F100">
            <v>536.41068200667848</v>
          </cell>
          <cell r="G100">
            <v>452.22264125923573</v>
          </cell>
          <cell r="H100">
            <v>828.83219888905342</v>
          </cell>
          <cell r="I100">
            <v>926.41120173583693</v>
          </cell>
          <cell r="J100">
            <v>1045.3812763971991</v>
          </cell>
          <cell r="K100">
            <v>1742.3371197135527</v>
          </cell>
          <cell r="L100">
            <v>171.55321221712376</v>
          </cell>
          <cell r="M100">
            <v>838.33745042206669</v>
          </cell>
          <cell r="N100">
            <v>184.07494434518537</v>
          </cell>
          <cell r="O100">
            <v>3815.36660608383</v>
          </cell>
          <cell r="P100">
            <v>157.12302457096729</v>
          </cell>
          <cell r="Q100">
            <v>151.52360277706316</v>
          </cell>
          <cell r="R100">
            <v>184.56795749117845</v>
          </cell>
          <cell r="S100">
            <v>165.18001294832959</v>
          </cell>
          <cell r="T100">
            <v>9.9320650760500602</v>
          </cell>
          <cell r="U100">
            <v>5.9622425648104667</v>
          </cell>
          <cell r="V100">
            <v>8529.1855655739455</v>
          </cell>
          <cell r="W100">
            <v>3042.3351385042315</v>
          </cell>
          <cell r="X100">
            <v>6.4644975549664335E-2</v>
          </cell>
          <cell r="Y100">
            <v>8116.3063463666203</v>
          </cell>
          <cell r="Z100">
            <v>1218.4185058145931</v>
          </cell>
          <cell r="AA100">
            <v>7683.9438314572881</v>
          </cell>
        </row>
        <row r="102">
          <cell r="D102">
            <v>11262.040059025352</v>
          </cell>
          <cell r="E102">
            <v>24508.576975310702</v>
          </cell>
          <cell r="F102">
            <v>13148.900854109106</v>
          </cell>
          <cell r="G102">
            <v>1926.8942103991735</v>
          </cell>
          <cell r="H102">
            <v>4383.8071374468873</v>
          </cell>
          <cell r="I102">
            <v>3824.5666868406443</v>
          </cell>
          <cell r="J102">
            <v>1025.6794567050645</v>
          </cell>
          <cell r="K102">
            <v>2075.4290035475215</v>
          </cell>
          <cell r="L102">
            <v>6399.0246725878023</v>
          </cell>
          <cell r="M102">
            <v>2603.2435826823216</v>
          </cell>
          <cell r="N102">
            <v>1025.2222190363416</v>
          </cell>
          <cell r="O102">
            <v>115302.12009922878</v>
          </cell>
          <cell r="P102">
            <v>72184.392826355193</v>
          </cell>
          <cell r="Q102">
            <v>7328.1530893116742</v>
          </cell>
          <cell r="R102">
            <v>9435.3603035896031</v>
          </cell>
          <cell r="S102">
            <v>16880.837476507844</v>
          </cell>
          <cell r="T102">
            <v>2842.60755395159</v>
          </cell>
          <cell r="U102">
            <v>7517.6246443481332</v>
          </cell>
          <cell r="V102">
            <v>679671.57991697371</v>
          </cell>
          <cell r="W102">
            <v>351290.67492795293</v>
          </cell>
          <cell r="X102">
            <v>4.8680128541886294</v>
          </cell>
          <cell r="Y102">
            <v>887.10275993977325</v>
          </cell>
          <cell r="Z102">
            <v>7136.5076460879818</v>
          </cell>
          <cell r="AA102">
            <v>2179.1865304095431</v>
          </cell>
        </row>
        <row r="103">
          <cell r="D103">
            <v>16622.339279704855</v>
          </cell>
          <cell r="E103">
            <v>1741.4132951161828</v>
          </cell>
          <cell r="F103">
            <v>1146.4676107142031</v>
          </cell>
          <cell r="G103">
            <v>956.22611142684877</v>
          </cell>
          <cell r="H103">
            <v>1030.6388178865659</v>
          </cell>
          <cell r="I103">
            <v>981.72293888877266</v>
          </cell>
          <cell r="J103">
            <v>922.08332356046196</v>
          </cell>
          <cell r="K103">
            <v>1020.8360374987059</v>
          </cell>
          <cell r="L103">
            <v>973.17320522956811</v>
          </cell>
          <cell r="M103">
            <v>842.03009065361482</v>
          </cell>
          <cell r="N103">
            <v>802.62924008392235</v>
          </cell>
          <cell r="O103">
            <v>1087.0740499212532</v>
          </cell>
          <cell r="P103">
            <v>15520.255408517854</v>
          </cell>
          <cell r="Q103">
            <v>0</v>
          </cell>
          <cell r="R103">
            <v>1.2070432534794946</v>
          </cell>
          <cell r="S103">
            <v>0</v>
          </cell>
          <cell r="T103">
            <v>5.4914363411274853E-3</v>
          </cell>
          <cell r="U103">
            <v>5.6221629287536322E-3</v>
          </cell>
          <cell r="V103">
            <v>162906.64925403995</v>
          </cell>
          <cell r="W103">
            <v>7949.3814465194464</v>
          </cell>
          <cell r="X103">
            <v>2.2706103192003672E-2</v>
          </cell>
          <cell r="Y103">
            <v>26.540813907947385</v>
          </cell>
          <cell r="Z103">
            <v>3.8632847419245789E-3</v>
          </cell>
          <cell r="AA103">
            <v>190.51169947732973</v>
          </cell>
        </row>
        <row r="104">
          <cell r="D104">
            <v>8609.2227308580113</v>
          </cell>
          <cell r="E104">
            <v>15426.327928665816</v>
          </cell>
          <cell r="F104">
            <v>8469.8170780528562</v>
          </cell>
          <cell r="G104">
            <v>1451.8691076968018</v>
          </cell>
          <cell r="H104">
            <v>3164.4031844875831</v>
          </cell>
          <cell r="I104">
            <v>2696.4634876739842</v>
          </cell>
          <cell r="J104">
            <v>1037.0041509048392</v>
          </cell>
          <cell r="K104">
            <v>1750.1303531629167</v>
          </cell>
          <cell r="L104">
            <v>4199.0849798455147</v>
          </cell>
          <cell r="M104">
            <v>1926.2908002487341</v>
          </cell>
          <cell r="N104">
            <v>901.58905819917391</v>
          </cell>
          <cell r="O104">
            <v>74998.990193768332</v>
          </cell>
          <cell r="P104">
            <v>59520.699666301014</v>
          </cell>
          <cell r="Q104">
            <v>4731.3087366789969</v>
          </cell>
          <cell r="R104">
            <v>6229.2086832425839</v>
          </cell>
          <cell r="S104">
            <v>9720.7123378120668</v>
          </cell>
          <cell r="T104">
            <v>1420.2323246428423</v>
          </cell>
          <cell r="U104">
            <v>4838.2825397199158</v>
          </cell>
          <cell r="V104">
            <v>454240.83297331788</v>
          </cell>
          <cell r="W104">
            <v>161622.13540050105</v>
          </cell>
          <cell r="X104">
            <v>3.0433895809183125</v>
          </cell>
          <cell r="Y104">
            <v>727.1017326588867</v>
          </cell>
          <cell r="Z104">
            <v>5535.2584558105927</v>
          </cell>
          <cell r="AA104">
            <v>1688.8047116109656</v>
          </cell>
        </row>
        <row r="105">
          <cell r="D105">
            <v>-13631.531838254579</v>
          </cell>
          <cell r="E105">
            <v>-1924.1290969208003</v>
          </cell>
          <cell r="F105">
            <v>-284.31773832186866</v>
          </cell>
          <cell r="G105">
            <v>-34.007404421024177</v>
          </cell>
          <cell r="H105">
            <v>-62.77188521575944</v>
          </cell>
          <cell r="I105">
            <v>-45.251821784578851</v>
          </cell>
          <cell r="J105">
            <v>-28.278935434322626</v>
          </cell>
          <cell r="K105">
            <v>-55.00231908260124</v>
          </cell>
          <cell r="L105">
            <v>-84.446833644678932</v>
          </cell>
          <cell r="M105">
            <v>-48.040359883588557</v>
          </cell>
          <cell r="N105">
            <v>-21.487138639895708</v>
          </cell>
          <cell r="O105">
            <v>-3253.5052403610021</v>
          </cell>
          <cell r="P105">
            <v>-1093.4288816625012</v>
          </cell>
          <cell r="Q105">
            <v>-2633.8128979760627</v>
          </cell>
          <cell r="R105">
            <v>-4009.9280906536806</v>
          </cell>
          <cell r="S105">
            <v>-249.89154482145969</v>
          </cell>
          <cell r="T105">
            <v>-30.887158802399032</v>
          </cell>
          <cell r="U105">
            <v>-167.48755682318691</v>
          </cell>
          <cell r="V105">
            <v>-21561.432695641241</v>
          </cell>
          <cell r="W105">
            <v>-6980.5490679101867</v>
          </cell>
          <cell r="X105">
            <v>-6.7915313061392771E-2</v>
          </cell>
          <cell r="Y105">
            <v>-69.942294664842649</v>
          </cell>
          <cell r="Z105">
            <v>-64.854067848978715</v>
          </cell>
          <cell r="AA105">
            <v>-186.6435846240783</v>
          </cell>
        </row>
        <row r="106">
          <cell r="D106">
            <v>2738.9333149561694</v>
          </cell>
          <cell r="E106">
            <v>5148.9355049793658</v>
          </cell>
          <cell r="F106">
            <v>2494.6555780570307</v>
          </cell>
          <cell r="G106">
            <v>385.91940933035301</v>
          </cell>
          <cell r="H106">
            <v>1082.7302818695664</v>
          </cell>
          <cell r="I106">
            <v>891.70701714195502</v>
          </cell>
          <cell r="J106">
            <v>278.49201625717819</v>
          </cell>
          <cell r="K106">
            <v>990.71532572504759</v>
          </cell>
          <cell r="L106">
            <v>1164.1599208159898</v>
          </cell>
          <cell r="M106">
            <v>722.16991770175218</v>
          </cell>
          <cell r="N106">
            <v>308.16261302613646</v>
          </cell>
          <cell r="O106">
            <v>16756.097399874208</v>
          </cell>
          <cell r="P106">
            <v>7018.8160890835388</v>
          </cell>
          <cell r="Q106">
            <v>1023.0235447801681</v>
          </cell>
          <cell r="R106">
            <v>1485.6815585675183</v>
          </cell>
          <cell r="S106">
            <v>2270.9063133020686</v>
          </cell>
          <cell r="T106">
            <v>338.74088035407021</v>
          </cell>
          <cell r="U106">
            <v>639.23123120636944</v>
          </cell>
          <cell r="V106">
            <v>103208.83172157014</v>
          </cell>
          <cell r="W106">
            <v>15836.96506996033</v>
          </cell>
          <cell r="X106">
            <v>0.55116856722052043</v>
          </cell>
          <cell r="Y106">
            <v>602.23177048759169</v>
          </cell>
          <cell r="Z106">
            <v>3139.6434314161979</v>
          </cell>
          <cell r="AA106">
            <v>446.14099965120892</v>
          </cell>
        </row>
        <row r="109">
          <cell r="D109">
            <v>12464.853611459301</v>
          </cell>
          <cell r="E109">
            <v>8725.8609254042694</v>
          </cell>
          <cell r="F109">
            <v>11655.181070519626</v>
          </cell>
          <cell r="G109">
            <v>595.13809275201493</v>
          </cell>
          <cell r="H109">
            <v>1904.5069659346491</v>
          </cell>
          <cell r="I109">
            <v>1200.0591744613034</v>
          </cell>
          <cell r="J109">
            <v>415.79658901709934</v>
          </cell>
          <cell r="K109">
            <v>1919.8571760377311</v>
          </cell>
          <cell r="L109">
            <v>1529.1961240000001</v>
          </cell>
          <cell r="M109">
            <v>1550.3009789054561</v>
          </cell>
          <cell r="N109">
            <v>704.32935441100108</v>
          </cell>
          <cell r="O109">
            <v>24084.063540262086</v>
          </cell>
          <cell r="P109">
            <v>8241.358666274702</v>
          </cell>
          <cell r="Q109">
            <v>1665.7016168294685</v>
          </cell>
          <cell r="R109">
            <v>3004.6749498843219</v>
          </cell>
          <cell r="S109">
            <v>9240.2229970000008</v>
          </cell>
          <cell r="T109">
            <v>2351.6115596832883</v>
          </cell>
          <cell r="U109">
            <v>3910.2460714782592</v>
          </cell>
          <cell r="V109">
            <v>267964.79270915792</v>
          </cell>
          <cell r="W109">
            <v>79860.447761575968</v>
          </cell>
          <cell r="X109">
            <v>1.1479198250147313</v>
          </cell>
          <cell r="Y109">
            <v>592.649319766997</v>
          </cell>
          <cell r="Z109">
            <v>4681.0344651522591</v>
          </cell>
          <cell r="AA109">
            <v>1578.793157642069</v>
          </cell>
        </row>
        <row r="112">
          <cell r="D112">
            <v>704.81862272425042</v>
          </cell>
          <cell r="E112">
            <v>580.97848866098207</v>
          </cell>
          <cell r="F112">
            <v>225.94837214131709</v>
          </cell>
          <cell r="G112">
            <v>42.391380432952246</v>
          </cell>
          <cell r="H112">
            <v>87.253966108077961</v>
          </cell>
          <cell r="I112">
            <v>75.57218116334883</v>
          </cell>
          <cell r="J112">
            <v>21.495390930654057</v>
          </cell>
          <cell r="K112">
            <v>30.075065496547214</v>
          </cell>
          <cell r="L112">
            <v>140.71150618999999</v>
          </cell>
          <cell r="M112">
            <v>44.982395072399427</v>
          </cell>
          <cell r="N112">
            <v>22.710665443606924</v>
          </cell>
          <cell r="O112">
            <v>1923.0301269654251</v>
          </cell>
          <cell r="P112">
            <v>1914.9726908885343</v>
          </cell>
          <cell r="Q112">
            <v>110.18003273294053</v>
          </cell>
          <cell r="R112">
            <v>173.80530524094809</v>
          </cell>
          <cell r="S112">
            <v>341.0703742</v>
          </cell>
          <cell r="T112">
            <v>47.046267316254898</v>
          </cell>
          <cell r="U112">
            <v>82.006083612450439</v>
          </cell>
          <cell r="V112">
            <v>13428.226702928661</v>
          </cell>
          <cell r="W112">
            <v>5842.7275733357637</v>
          </cell>
          <cell r="X112">
            <v>9.1976322889706558E-2</v>
          </cell>
          <cell r="Y112">
            <v>16.689662392095848</v>
          </cell>
          <cell r="Z112">
            <v>80.705287171095449</v>
          </cell>
          <cell r="AA112">
            <v>31.742075954006427</v>
          </cell>
        </row>
      </sheetData>
      <sheetData sheetId="8">
        <row r="6">
          <cell r="CK6">
            <v>34629.269639999999</v>
          </cell>
        </row>
        <row r="7">
          <cell r="CK7">
            <v>236933.76790000001</v>
          </cell>
        </row>
        <row r="8">
          <cell r="CK8">
            <v>84473.783049999998</v>
          </cell>
        </row>
        <row r="9">
          <cell r="CK9">
            <v>2907.748654</v>
          </cell>
        </row>
        <row r="10">
          <cell r="CK10">
            <v>2830.1849040000002</v>
          </cell>
        </row>
        <row r="11">
          <cell r="CK11">
            <v>6197.035108</v>
          </cell>
        </row>
        <row r="12">
          <cell r="CK12">
            <v>153.95297450000001</v>
          </cell>
        </row>
        <row r="13">
          <cell r="CK13">
            <v>31.06352923</v>
          </cell>
        </row>
        <row r="14">
          <cell r="CK14">
            <v>8028.1369699999996</v>
          </cell>
        </row>
        <row r="15">
          <cell r="CK15">
            <v>0</v>
          </cell>
        </row>
        <row r="16">
          <cell r="CK16">
            <v>260.33473079999999</v>
          </cell>
        </row>
        <row r="17">
          <cell r="CK17">
            <v>294037.95669999998</v>
          </cell>
        </row>
        <row r="18">
          <cell r="CK18">
            <v>123672.9414</v>
          </cell>
        </row>
        <row r="19">
          <cell r="CK19">
            <v>7182.0377099999996</v>
          </cell>
        </row>
        <row r="20">
          <cell r="CK20">
            <v>12000.65184</v>
          </cell>
        </row>
        <row r="21">
          <cell r="CK21">
            <v>1009.5516679999999</v>
          </cell>
        </row>
        <row r="22">
          <cell r="CK22">
            <v>599.57329140000002</v>
          </cell>
        </row>
        <row r="23">
          <cell r="CK23">
            <v>15856.013440000001</v>
          </cell>
        </row>
        <row r="24">
          <cell r="CK24">
            <v>811068.11029999994</v>
          </cell>
        </row>
        <row r="25">
          <cell r="CK25">
            <v>17402.23389</v>
          </cell>
        </row>
        <row r="26">
          <cell r="CK26">
            <v>22.63275368</v>
          </cell>
        </row>
        <row r="27">
          <cell r="CK27">
            <v>20143.979039999998</v>
          </cell>
        </row>
        <row r="28">
          <cell r="CK28">
            <v>18781.247220000001</v>
          </cell>
        </row>
        <row r="29">
          <cell r="CK29">
            <v>4714.9251020000002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9"/>
  <dimension ref="B1:DA53"/>
  <sheetViews>
    <sheetView showGridLines="0" topLeftCell="CP1" workbookViewId="0">
      <selection activeCell="CX19" sqref="CX19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AME'!$G$1080</f>
        <v>0.1199146319</v>
      </c>
      <c r="DA2" s="104">
        <f t="array" ref="DA2:DA25">IFERROR('[2]TES 2010 (volume)'!$CK$6:$CK$29/'[2]TES 2010 (volume)'!$CK$6:$CK$29,1)</f>
        <v>1</v>
      </c>
    </row>
    <row r="3" spans="2:105" x14ac:dyDescent="0.25">
      <c r="B3" t="s">
        <v>20</v>
      </c>
      <c r="C3" s="3" t="s">
        <v>0</v>
      </c>
      <c r="D3" s="88">
        <f t="array" ref="D3:AA26">'[2]TES 2010 (value)'!$D$77:$AA$100</f>
        <v>14278.277590514746</v>
      </c>
      <c r="E3" s="89">
        <v>35468.299716634167</v>
      </c>
      <c r="F3" s="89">
        <v>1.4926890433402964</v>
      </c>
      <c r="G3" s="89">
        <v>0.64119483186907866</v>
      </c>
      <c r="H3" s="89">
        <v>0.2881715758703508</v>
      </c>
      <c r="I3" s="89">
        <v>257.76384170153125</v>
      </c>
      <c r="J3" s="89">
        <v>0.12748722325305153</v>
      </c>
      <c r="K3" s="89">
        <v>62.80551235176776</v>
      </c>
      <c r="L3" s="89">
        <v>0</v>
      </c>
      <c r="M3" s="89">
        <v>15.434263719891506</v>
      </c>
      <c r="N3" s="89">
        <v>7.5477530874814862</v>
      </c>
      <c r="O3" s="89">
        <v>3160.367391774193</v>
      </c>
      <c r="P3" s="89">
        <v>2091.3219051517185</v>
      </c>
      <c r="Q3" s="89">
        <v>0</v>
      </c>
      <c r="R3" s="89">
        <v>3.949378739950014</v>
      </c>
      <c r="S3" s="89">
        <v>0</v>
      </c>
      <c r="T3" s="89">
        <v>24.574547773753874</v>
      </c>
      <c r="U3" s="89">
        <v>1.417560753230112E-2</v>
      </c>
      <c r="V3" s="89">
        <v>2632.4688342854129</v>
      </c>
      <c r="W3" s="89">
        <v>550.96472648120027</v>
      </c>
      <c r="X3" s="89">
        <v>0.57770011019620449</v>
      </c>
      <c r="Y3" s="89">
        <v>40.214905053461052</v>
      </c>
      <c r="Z3" s="89">
        <v>268.48860623686647</v>
      </c>
      <c r="AA3" s="89">
        <v>266.64227862105156</v>
      </c>
      <c r="AB3" s="9">
        <f>'[2]TES 2010 (value)'!CK6</f>
        <v>34114.805669487658</v>
      </c>
      <c r="AC3" s="10">
        <f>'[2]TES 2010 (value)'!CL6</f>
        <v>0</v>
      </c>
      <c r="AD3" s="10">
        <f>'[2]TES 2010 (value)'!CM6</f>
        <v>1586.4330046181137</v>
      </c>
      <c r="AE3" s="10">
        <f>'[2]TES 2010 (value)'!CN6</f>
        <v>12908.623894200608</v>
      </c>
      <c r="AF3" s="11">
        <f>'[2]TES 2010 (value)'!CO6</f>
        <v>1.0861952969999999</v>
      </c>
      <c r="AG3" s="26">
        <f>SUM(D3:AF3)</f>
        <v>107743.21143412264</v>
      </c>
      <c r="AI3" t="s">
        <v>20</v>
      </c>
      <c r="AJ3" s="3" t="s">
        <v>0</v>
      </c>
      <c r="AK3" s="9">
        <f t="shared" ref="AK3:AZ18" si="0">D3*(1+AK$45)</f>
        <v>14278.1690451227</v>
      </c>
      <c r="AL3" s="10">
        <f t="shared" si="0"/>
        <v>35468.278518812236</v>
      </c>
      <c r="AM3" s="10">
        <f t="shared" si="0"/>
        <v>1.492680240665488</v>
      </c>
      <c r="AN3" s="10">
        <f t="shared" si="0"/>
        <v>0.64112242715348533</v>
      </c>
      <c r="AO3" s="10">
        <f t="shared" si="0"/>
        <v>0.28815820181732793</v>
      </c>
      <c r="AP3" s="10">
        <f t="shared" si="0"/>
        <v>257.75437660005588</v>
      </c>
      <c r="AQ3" s="10">
        <f t="shared" si="0"/>
        <v>0.12747725300053317</v>
      </c>
      <c r="AR3" s="10">
        <f t="shared" si="0"/>
        <v>62.811144609349405</v>
      </c>
      <c r="AS3" s="10">
        <f t="shared" si="0"/>
        <v>0</v>
      </c>
      <c r="AT3" s="10">
        <f t="shared" si="0"/>
        <v>15.43397417189705</v>
      </c>
      <c r="AU3" s="10">
        <f t="shared" si="0"/>
        <v>7.5474430067815161</v>
      </c>
      <c r="AV3" s="10">
        <f t="shared" si="0"/>
        <v>3160.3993404939069</v>
      </c>
      <c r="AW3" s="10">
        <f t="shared" si="0"/>
        <v>2091.3398000603056</v>
      </c>
      <c r="AX3" s="10">
        <f t="shared" si="0"/>
        <v>0</v>
      </c>
      <c r="AY3" s="10">
        <f t="shared" si="0"/>
        <v>3.9491920297732444</v>
      </c>
      <c r="AZ3" s="10">
        <f t="shared" si="0"/>
        <v>0</v>
      </c>
      <c r="BA3" s="10">
        <f t="shared" ref="BA3:BH32" si="1">T3*(1+BA$45)</f>
        <v>24.573422297336148</v>
      </c>
      <c r="BB3" s="10">
        <f t="shared" si="1"/>
        <v>1.417519613956526E-2</v>
      </c>
      <c r="BC3" s="10">
        <f t="shared" si="1"/>
        <v>2632.5033859764212</v>
      </c>
      <c r="BD3" s="10">
        <f t="shared" si="1"/>
        <v>550.96357098548185</v>
      </c>
      <c r="BE3" s="89">
        <f t="shared" si="1"/>
        <v>0.58942325061122891</v>
      </c>
      <c r="BF3" s="89">
        <f t="shared" si="1"/>
        <v>40.36437831769954</v>
      </c>
      <c r="BG3" s="89">
        <f t="shared" si="1"/>
        <v>268.4956597712</v>
      </c>
      <c r="BH3" s="89">
        <f t="shared" si="1"/>
        <v>266.95800651366267</v>
      </c>
      <c r="BI3" s="9">
        <f t="shared" ref="BI3:BL26" si="2">AB3*(1+AB$43)</f>
        <v>34114.805669487658</v>
      </c>
      <c r="BJ3" s="10">
        <f t="shared" si="2"/>
        <v>0</v>
      </c>
      <c r="BK3" s="10">
        <f t="shared" si="2"/>
        <v>1586.4330046181137</v>
      </c>
      <c r="BL3" s="10">
        <f t="shared" si="2"/>
        <v>12908.623894200608</v>
      </c>
      <c r="BM3" s="35">
        <v>0</v>
      </c>
      <c r="BN3" s="26">
        <f>SUM(AK3:BM3)</f>
        <v>107742.55686364457</v>
      </c>
      <c r="BP3" t="s">
        <v>20</v>
      </c>
      <c r="BQ3" s="3" t="s">
        <v>0</v>
      </c>
      <c r="BR3" s="9">
        <f>AK3</f>
        <v>14278.1690451227</v>
      </c>
      <c r="BS3" s="10">
        <f t="shared" ref="BS3:CH18" si="3">AL3</f>
        <v>35468.278518812236</v>
      </c>
      <c r="BT3" s="10">
        <f t="shared" si="3"/>
        <v>1.492680240665488</v>
      </c>
      <c r="BU3" s="10">
        <f t="shared" si="3"/>
        <v>0.64112242715348533</v>
      </c>
      <c r="BV3" s="10">
        <f t="shared" si="3"/>
        <v>0.28815820181732793</v>
      </c>
      <c r="BW3" s="10">
        <f t="shared" si="3"/>
        <v>257.75437660005588</v>
      </c>
      <c r="BX3" s="10">
        <f t="shared" si="3"/>
        <v>0.12747725300053317</v>
      </c>
      <c r="BY3" s="10">
        <f t="shared" si="3"/>
        <v>62.811144609349405</v>
      </c>
      <c r="BZ3" s="10">
        <f t="shared" si="3"/>
        <v>0</v>
      </c>
      <c r="CA3" s="10">
        <f t="shared" si="3"/>
        <v>15.43397417189705</v>
      </c>
      <c r="CB3" s="10">
        <f t="shared" si="3"/>
        <v>7.5474430067815161</v>
      </c>
      <c r="CC3" s="10">
        <f t="shared" si="3"/>
        <v>3160.3993404939069</v>
      </c>
      <c r="CD3" s="10">
        <f t="shared" si="3"/>
        <v>2091.3398000603056</v>
      </c>
      <c r="CE3" s="10">
        <f t="shared" si="3"/>
        <v>0</v>
      </c>
      <c r="CF3" s="10">
        <f t="shared" si="3"/>
        <v>3.9491920297732444</v>
      </c>
      <c r="CG3" s="10">
        <f t="shared" si="3"/>
        <v>0</v>
      </c>
      <c r="CH3" s="10">
        <f t="shared" si="3"/>
        <v>24.573422297336148</v>
      </c>
      <c r="CI3" s="10">
        <f t="shared" ref="CI3:CS26" si="4">BB3</f>
        <v>1.417519613956526E-2</v>
      </c>
      <c r="CJ3" s="10">
        <f t="shared" si="4"/>
        <v>2632.5033859764212</v>
      </c>
      <c r="CK3" s="10">
        <f t="shared" si="4"/>
        <v>550.96357098548185</v>
      </c>
      <c r="CL3" s="89">
        <f t="shared" si="4"/>
        <v>0.58942325061122891</v>
      </c>
      <c r="CM3" s="89">
        <f t="shared" si="4"/>
        <v>40.36437831769954</v>
      </c>
      <c r="CN3" s="89">
        <f t="shared" si="4"/>
        <v>268.4956597712</v>
      </c>
      <c r="CO3" s="89">
        <f t="shared" si="4"/>
        <v>266.95800651366267</v>
      </c>
      <c r="CP3" s="9">
        <f t="shared" si="4"/>
        <v>34114.805669487658</v>
      </c>
      <c r="CQ3" s="10">
        <f t="shared" si="4"/>
        <v>0</v>
      </c>
      <c r="CR3" s="10">
        <f t="shared" si="4"/>
        <v>1586.4330046181137</v>
      </c>
      <c r="CS3" s="10">
        <f t="shared" si="4"/>
        <v>12908.623894200608</v>
      </c>
      <c r="CT3" s="35">
        <v>0</v>
      </c>
      <c r="CU3" s="26">
        <f>SUM(BR3:CT3)</f>
        <v>107742.55686364457</v>
      </c>
      <c r="CX3" s="53"/>
      <c r="CY3" s="53"/>
      <c r="DA3" s="105">
        <v>1</v>
      </c>
    </row>
    <row r="4" spans="2:105" x14ac:dyDescent="0.25">
      <c r="B4" t="s">
        <v>21</v>
      </c>
      <c r="C4" s="4" t="s">
        <v>1</v>
      </c>
      <c r="D4" s="90">
        <v>6052.5448134502149</v>
      </c>
      <c r="E4" s="91">
        <v>30600.15638680958</v>
      </c>
      <c r="F4" s="91">
        <v>69.292757506377285</v>
      </c>
      <c r="G4" s="91">
        <v>5.991380196810101</v>
      </c>
      <c r="H4" s="91">
        <v>7.804113719316895</v>
      </c>
      <c r="I4" s="91">
        <v>220.58217385066129</v>
      </c>
      <c r="J4" s="91">
        <v>13.029933982352665</v>
      </c>
      <c r="K4" s="91">
        <v>475.72178586440663</v>
      </c>
      <c r="L4" s="91">
        <v>60.230680059516509</v>
      </c>
      <c r="M4" s="91">
        <v>56.708725022726334</v>
      </c>
      <c r="N4" s="91">
        <v>29.804307678258745</v>
      </c>
      <c r="O4" s="91">
        <v>3022.4044961565573</v>
      </c>
      <c r="P4" s="91">
        <v>160.0142438243023</v>
      </c>
      <c r="Q4" s="91">
        <v>6.4389088997340931</v>
      </c>
      <c r="R4" s="91">
        <v>24.209329621921359</v>
      </c>
      <c r="S4" s="91">
        <v>67.926899834628969</v>
      </c>
      <c r="T4" s="91">
        <v>66.095359870685058</v>
      </c>
      <c r="U4" s="91">
        <v>226.21190220810118</v>
      </c>
      <c r="V4" s="91">
        <v>29163.172510341319</v>
      </c>
      <c r="W4" s="91">
        <v>3246.6795879429292</v>
      </c>
      <c r="X4" s="91">
        <v>0.55244110202928909</v>
      </c>
      <c r="Y4" s="91">
        <v>121.62730416648235</v>
      </c>
      <c r="Z4" s="91">
        <v>28.675820246779995</v>
      </c>
      <c r="AA4" s="91">
        <v>121.12123892891762</v>
      </c>
      <c r="AB4" s="12">
        <f>'[2]TES 2010 (value)'!CK7</f>
        <v>161336.41960742293</v>
      </c>
      <c r="AC4" s="13">
        <f>'[2]TES 2010 (value)'!CL7</f>
        <v>0</v>
      </c>
      <c r="AD4" s="13">
        <f>'[2]TES 2010 (value)'!CM7</f>
        <v>0</v>
      </c>
      <c r="AE4" s="13">
        <f>'[2]TES 2010 (value)'!CN7</f>
        <v>36609.082377941857</v>
      </c>
      <c r="AF4" s="14">
        <f>'[2]TES 2010 (value)'!CO7</f>
        <v>1.073929071</v>
      </c>
      <c r="AG4" s="27">
        <f t="shared" ref="AG4:AG26" si="5">SUM(D4:AF4)</f>
        <v>271793.57301572041</v>
      </c>
      <c r="AI4" t="s">
        <v>21</v>
      </c>
      <c r="AJ4" s="4" t="s">
        <v>1</v>
      </c>
      <c r="AK4" s="12">
        <f t="shared" si="0"/>
        <v>6052.4988011881978</v>
      </c>
      <c r="AL4" s="13">
        <f t="shared" si="0"/>
        <v>30600.138098459949</v>
      </c>
      <c r="AM4" s="13">
        <f t="shared" si="0"/>
        <v>69.292348873639185</v>
      </c>
      <c r="AN4" s="13">
        <f t="shared" si="0"/>
        <v>5.9907036408592411</v>
      </c>
      <c r="AO4" s="13">
        <f t="shared" si="0"/>
        <v>7.8037515301233098</v>
      </c>
      <c r="AP4" s="13">
        <f t="shared" si="0"/>
        <v>220.57407406193462</v>
      </c>
      <c r="AQ4" s="13">
        <f t="shared" si="0"/>
        <v>13.028914964691234</v>
      </c>
      <c r="AR4" s="13">
        <f t="shared" si="0"/>
        <v>475.76444752792719</v>
      </c>
      <c r="AS4" s="13">
        <f t="shared" si="0"/>
        <v>60.233116065034821</v>
      </c>
      <c r="AT4" s="13">
        <f t="shared" si="0"/>
        <v>56.707661162609874</v>
      </c>
      <c r="AU4" s="13">
        <f t="shared" si="0"/>
        <v>29.803083242260392</v>
      </c>
      <c r="AV4" s="13">
        <f t="shared" si="0"/>
        <v>3022.435050184662</v>
      </c>
      <c r="AW4" s="13">
        <f t="shared" si="0"/>
        <v>160.01561302540847</v>
      </c>
      <c r="AX4" s="13">
        <f t="shared" si="0"/>
        <v>6.4383922167937149</v>
      </c>
      <c r="AY4" s="13">
        <f t="shared" si="0"/>
        <v>24.208185105654167</v>
      </c>
      <c r="AZ4" s="13">
        <f t="shared" si="0"/>
        <v>67.926758680281367</v>
      </c>
      <c r="BA4" s="13">
        <f t="shared" si="1"/>
        <v>66.092332805058447</v>
      </c>
      <c r="BB4" s="13">
        <f t="shared" si="1"/>
        <v>226.20533727371503</v>
      </c>
      <c r="BC4" s="13">
        <f t="shared" si="1"/>
        <v>29163.555282935726</v>
      </c>
      <c r="BD4" s="13">
        <f t="shared" si="1"/>
        <v>3246.6727789328734</v>
      </c>
      <c r="BE4" s="91">
        <f t="shared" si="1"/>
        <v>0.56365166698473046</v>
      </c>
      <c r="BF4" s="91">
        <f t="shared" si="1"/>
        <v>122.0793761072248</v>
      </c>
      <c r="BG4" s="91">
        <f t="shared" si="1"/>
        <v>28.676573596747012</v>
      </c>
      <c r="BH4" s="91">
        <f t="shared" si="1"/>
        <v>121.26465712094344</v>
      </c>
      <c r="BI4" s="12">
        <f t="shared" si="2"/>
        <v>161336.41960742293</v>
      </c>
      <c r="BJ4" s="13">
        <f t="shared" si="2"/>
        <v>0</v>
      </c>
      <c r="BK4" s="13">
        <f t="shared" si="2"/>
        <v>0</v>
      </c>
      <c r="BL4" s="13">
        <f t="shared" si="2"/>
        <v>36609.082377941857</v>
      </c>
      <c r="BM4" s="36">
        <v>0</v>
      </c>
      <c r="BN4" s="27">
        <f t="shared" ref="BN4:BN26" si="6">SUM(AK4:BM4)</f>
        <v>271793.47097573412</v>
      </c>
      <c r="BP4" t="s">
        <v>21</v>
      </c>
      <c r="BQ4" s="4" t="s">
        <v>1</v>
      </c>
      <c r="BR4" s="12">
        <f t="shared" ref="BR4:CG34" si="7">AK4</f>
        <v>6052.4988011881978</v>
      </c>
      <c r="BS4" s="13">
        <f t="shared" si="3"/>
        <v>30600.138098459949</v>
      </c>
      <c r="BT4" s="13">
        <f t="shared" si="3"/>
        <v>69.292348873639185</v>
      </c>
      <c r="BU4" s="13">
        <f t="shared" si="3"/>
        <v>5.9907036408592411</v>
      </c>
      <c r="BV4" s="13">
        <f t="shared" si="3"/>
        <v>7.8037515301233098</v>
      </c>
      <c r="BW4" s="13">
        <f t="shared" si="3"/>
        <v>220.57407406193462</v>
      </c>
      <c r="BX4" s="13">
        <f t="shared" si="3"/>
        <v>13.028914964691234</v>
      </c>
      <c r="BY4" s="13">
        <f t="shared" si="3"/>
        <v>475.76444752792719</v>
      </c>
      <c r="BZ4" s="13">
        <f t="shared" si="3"/>
        <v>60.233116065034821</v>
      </c>
      <c r="CA4" s="13">
        <f t="shared" si="3"/>
        <v>56.707661162609874</v>
      </c>
      <c r="CB4" s="13">
        <f t="shared" si="3"/>
        <v>29.803083242260392</v>
      </c>
      <c r="CC4" s="13">
        <f t="shared" si="3"/>
        <v>3022.435050184662</v>
      </c>
      <c r="CD4" s="13">
        <f t="shared" si="3"/>
        <v>160.01561302540847</v>
      </c>
      <c r="CE4" s="13">
        <f t="shared" si="3"/>
        <v>6.4383922167937149</v>
      </c>
      <c r="CF4" s="13">
        <f t="shared" si="3"/>
        <v>24.208185105654167</v>
      </c>
      <c r="CG4" s="13">
        <f t="shared" si="3"/>
        <v>67.926758680281367</v>
      </c>
      <c r="CH4" s="13">
        <f t="shared" si="3"/>
        <v>66.092332805058447</v>
      </c>
      <c r="CI4" s="13">
        <f t="shared" si="4"/>
        <v>226.20533727371503</v>
      </c>
      <c r="CJ4" s="13">
        <f t="shared" si="4"/>
        <v>29163.555282935726</v>
      </c>
      <c r="CK4" s="13">
        <f t="shared" si="4"/>
        <v>3246.6727789328734</v>
      </c>
      <c r="CL4" s="91">
        <f t="shared" si="4"/>
        <v>0.56365166698473046</v>
      </c>
      <c r="CM4" s="91">
        <f t="shared" si="4"/>
        <v>122.0793761072248</v>
      </c>
      <c r="CN4" s="91">
        <f t="shared" si="4"/>
        <v>28.676573596747012</v>
      </c>
      <c r="CO4" s="91">
        <f t="shared" si="4"/>
        <v>121.26465712094344</v>
      </c>
      <c r="CP4" s="12">
        <f t="shared" si="4"/>
        <v>161336.41960742293</v>
      </c>
      <c r="CQ4" s="13">
        <f t="shared" si="4"/>
        <v>0</v>
      </c>
      <c r="CR4" s="13">
        <f t="shared" si="4"/>
        <v>0</v>
      </c>
      <c r="CS4" s="13">
        <f t="shared" si="4"/>
        <v>36609.082377941857</v>
      </c>
      <c r="CT4" s="36">
        <v>0</v>
      </c>
      <c r="CU4" s="27">
        <f t="shared" ref="CU4:CU26" si="8">SUM(BR4:CT4)</f>
        <v>271793.47097573412</v>
      </c>
      <c r="CX4" s="59" t="s">
        <v>94</v>
      </c>
      <c r="CY4" s="81">
        <f>'[1]scen AME'!$G$465*(1-'[1]scen AME'!$G$1081)</f>
        <v>8512.6479026741144</v>
      </c>
      <c r="DA4" s="105">
        <v>1</v>
      </c>
    </row>
    <row r="5" spans="2:105" x14ac:dyDescent="0.25">
      <c r="B5" t="s">
        <v>22</v>
      </c>
      <c r="C5" s="4" t="s">
        <v>2</v>
      </c>
      <c r="D5" s="90">
        <v>157.89160853182835</v>
      </c>
      <c r="E5" s="91">
        <v>241.32599723825732</v>
      </c>
      <c r="F5" s="91">
        <v>25380.34810637543</v>
      </c>
      <c r="G5" s="91">
        <v>12.731375113651259</v>
      </c>
      <c r="H5" s="91">
        <v>69.245174516210881</v>
      </c>
      <c r="I5" s="91">
        <v>20.341370960747817</v>
      </c>
      <c r="J5" s="91">
        <v>5.9714162723602486</v>
      </c>
      <c r="K5" s="91">
        <v>19.098728754099419</v>
      </c>
      <c r="L5" s="91">
        <v>10.041889540893141</v>
      </c>
      <c r="M5" s="91">
        <v>24.620550470271326</v>
      </c>
      <c r="N5" s="91">
        <v>17.611367916268833</v>
      </c>
      <c r="O5" s="91">
        <v>739.63137076650059</v>
      </c>
      <c r="P5" s="91">
        <v>86.548785910765659</v>
      </c>
      <c r="Q5" s="91">
        <v>4.8670495139755641</v>
      </c>
      <c r="R5" s="91">
        <v>50.162132711962613</v>
      </c>
      <c r="S5" s="91">
        <v>484.11031038026357</v>
      </c>
      <c r="T5" s="91">
        <v>53.017586942893665</v>
      </c>
      <c r="U5" s="91">
        <v>72.86016227917203</v>
      </c>
      <c r="V5" s="91">
        <v>7547.0792044598693</v>
      </c>
      <c r="W5" s="91">
        <v>268.44463928359193</v>
      </c>
      <c r="X5" s="91">
        <v>0.13517702065652867</v>
      </c>
      <c r="Y5" s="91">
        <v>62.394773029564547</v>
      </c>
      <c r="Z5" s="91">
        <v>67.534937382788229</v>
      </c>
      <c r="AA5" s="91">
        <v>6.8188004144858896</v>
      </c>
      <c r="AB5" s="12">
        <f>'[2]TES 2010 (value)'!CK8</f>
        <v>72567.895877275907</v>
      </c>
      <c r="AC5" s="13">
        <f>'[2]TES 2010 (value)'!CL8</f>
        <v>94.655865360210001</v>
      </c>
      <c r="AD5" s="13">
        <f>'[2]TES 2010 (value)'!CM8</f>
        <v>24986.46398883604</v>
      </c>
      <c r="AE5" s="13">
        <f>'[2]TES 2010 (value)'!CN8</f>
        <v>49110.353677433814</v>
      </c>
      <c r="AF5" s="14">
        <f>'[2]TES 2010 (value)'!CO8</f>
        <v>1.029765051</v>
      </c>
      <c r="AG5" s="27">
        <f t="shared" si="5"/>
        <v>182163.23168974344</v>
      </c>
      <c r="AI5" t="s">
        <v>22</v>
      </c>
      <c r="AJ5" s="4" t="s">
        <v>2</v>
      </c>
      <c r="AK5" s="12">
        <f t="shared" si="0"/>
        <v>157.89040821852444</v>
      </c>
      <c r="AL5" s="13">
        <f t="shared" si="0"/>
        <v>241.32585300846461</v>
      </c>
      <c r="AM5" s="13">
        <f t="shared" si="0"/>
        <v>25380.198433573918</v>
      </c>
      <c r="AN5" s="13">
        <f t="shared" si="0"/>
        <v>12.729937467013452</v>
      </c>
      <c r="AO5" s="13">
        <f t="shared" si="0"/>
        <v>69.241960845213796</v>
      </c>
      <c r="AP5" s="13">
        <f t="shared" si="0"/>
        <v>20.340624024563823</v>
      </c>
      <c r="AQ5" s="13">
        <f t="shared" si="0"/>
        <v>5.9709492724004996</v>
      </c>
      <c r="AR5" s="13">
        <f t="shared" si="0"/>
        <v>19.100441485288087</v>
      </c>
      <c r="AS5" s="13">
        <f t="shared" si="0"/>
        <v>10.042295681058116</v>
      </c>
      <c r="AT5" s="13">
        <f t="shared" si="0"/>
        <v>24.620088586818998</v>
      </c>
      <c r="AU5" s="13">
        <f t="shared" si="0"/>
        <v>17.610644396934322</v>
      </c>
      <c r="AV5" s="13">
        <f t="shared" si="0"/>
        <v>739.63884783243213</v>
      </c>
      <c r="AW5" s="13">
        <f t="shared" si="0"/>
        <v>86.549526486670487</v>
      </c>
      <c r="AX5" s="13">
        <f t="shared" si="0"/>
        <v>4.8666589631084829</v>
      </c>
      <c r="AY5" s="13">
        <f t="shared" si="0"/>
        <v>50.159761255264613</v>
      </c>
      <c r="AZ5" s="13">
        <f t="shared" si="0"/>
        <v>484.10930438300488</v>
      </c>
      <c r="BA5" s="13">
        <f t="shared" si="1"/>
        <v>53.015158819113793</v>
      </c>
      <c r="BB5" s="13">
        <f t="shared" si="1"/>
        <v>72.858047791914473</v>
      </c>
      <c r="BC5" s="13">
        <f t="shared" si="1"/>
        <v>7547.1782614155645</v>
      </c>
      <c r="BD5" s="13">
        <f t="shared" si="1"/>
        <v>268.444076295407</v>
      </c>
      <c r="BE5" s="91">
        <f t="shared" si="1"/>
        <v>0.13792013800421782</v>
      </c>
      <c r="BF5" s="91">
        <f t="shared" si="1"/>
        <v>62.626685808762964</v>
      </c>
      <c r="BG5" s="91">
        <f t="shared" si="1"/>
        <v>67.536711610775853</v>
      </c>
      <c r="BH5" s="91">
        <f t="shared" si="1"/>
        <v>6.8268744734690907</v>
      </c>
      <c r="BI5" s="12">
        <f t="shared" si="2"/>
        <v>72567.895877275907</v>
      </c>
      <c r="BJ5" s="13">
        <f t="shared" si="2"/>
        <v>94.655865360210001</v>
      </c>
      <c r="BK5" s="13">
        <f t="shared" si="2"/>
        <v>24986.46398883604</v>
      </c>
      <c r="BL5" s="13">
        <f t="shared" si="2"/>
        <v>49110.353677433814</v>
      </c>
      <c r="BM5" s="36">
        <v>0</v>
      </c>
      <c r="BN5" s="27">
        <f t="shared" si="6"/>
        <v>182162.38888073963</v>
      </c>
      <c r="BP5" t="s">
        <v>22</v>
      </c>
      <c r="BQ5" s="4" t="s">
        <v>2</v>
      </c>
      <c r="BR5" s="12">
        <f t="shared" si="7"/>
        <v>157.89040821852444</v>
      </c>
      <c r="BS5" s="13">
        <f t="shared" si="3"/>
        <v>241.32585300846461</v>
      </c>
      <c r="BT5" s="13">
        <f t="shared" si="3"/>
        <v>25380.198433573918</v>
      </c>
      <c r="BU5" s="13">
        <f t="shared" si="3"/>
        <v>12.729937467013452</v>
      </c>
      <c r="BV5" s="13">
        <f t="shared" si="3"/>
        <v>69.241960845213796</v>
      </c>
      <c r="BW5" s="13">
        <f t="shared" si="3"/>
        <v>20.340624024563823</v>
      </c>
      <c r="BX5" s="13">
        <f t="shared" si="3"/>
        <v>5.9709492724004996</v>
      </c>
      <c r="BY5" s="13">
        <f t="shared" si="3"/>
        <v>19.100441485288087</v>
      </c>
      <c r="BZ5" s="13">
        <f t="shared" si="3"/>
        <v>10.042295681058116</v>
      </c>
      <c r="CA5" s="13">
        <f t="shared" si="3"/>
        <v>24.620088586818998</v>
      </c>
      <c r="CB5" s="13">
        <f t="shared" si="3"/>
        <v>17.610644396934322</v>
      </c>
      <c r="CC5" s="13">
        <f t="shared" si="3"/>
        <v>739.63884783243213</v>
      </c>
      <c r="CD5" s="13">
        <f t="shared" si="3"/>
        <v>86.549526486670487</v>
      </c>
      <c r="CE5" s="13">
        <f t="shared" si="3"/>
        <v>4.8666589631084829</v>
      </c>
      <c r="CF5" s="13">
        <f t="shared" si="3"/>
        <v>50.159761255264613</v>
      </c>
      <c r="CG5" s="13">
        <f t="shared" si="3"/>
        <v>484.10930438300488</v>
      </c>
      <c r="CH5" s="13">
        <f t="shared" si="3"/>
        <v>53.015158819113793</v>
      </c>
      <c r="CI5" s="13">
        <f t="shared" si="4"/>
        <v>72.858047791914473</v>
      </c>
      <c r="CJ5" s="13">
        <f t="shared" si="4"/>
        <v>7547.1782614155645</v>
      </c>
      <c r="CK5" s="13">
        <f t="shared" si="4"/>
        <v>268.444076295407</v>
      </c>
      <c r="CL5" s="91">
        <f t="shared" si="4"/>
        <v>0.13792013800421782</v>
      </c>
      <c r="CM5" s="91">
        <f t="shared" si="4"/>
        <v>62.626685808762964</v>
      </c>
      <c r="CN5" s="91">
        <f t="shared" si="4"/>
        <v>67.536711610775853</v>
      </c>
      <c r="CO5" s="91">
        <f t="shared" si="4"/>
        <v>6.8268744734690907</v>
      </c>
      <c r="CP5" s="49">
        <f>BI5-CY19</f>
        <v>73044.694624388605</v>
      </c>
      <c r="CQ5" s="13">
        <f t="shared" si="4"/>
        <v>94.655865360210001</v>
      </c>
      <c r="CR5" s="13">
        <f t="shared" si="4"/>
        <v>24986.46398883604</v>
      </c>
      <c r="CS5" s="13">
        <f t="shared" si="4"/>
        <v>49110.353677433814</v>
      </c>
      <c r="CT5" s="36">
        <v>0</v>
      </c>
      <c r="CU5" s="27">
        <f t="shared" si="8"/>
        <v>182639.18762785237</v>
      </c>
      <c r="CX5" s="85" t="s">
        <v>103</v>
      </c>
      <c r="CY5" s="81">
        <f>'[1]scen AME'!$G$1161</f>
        <v>263458.38370000001</v>
      </c>
      <c r="DA5" s="105">
        <v>1</v>
      </c>
    </row>
    <row r="6" spans="2:105" x14ac:dyDescent="0.25">
      <c r="B6" t="s">
        <v>23</v>
      </c>
      <c r="C6" s="4" t="s">
        <v>3</v>
      </c>
      <c r="D6" s="90">
        <v>275.23526358507939</v>
      </c>
      <c r="E6" s="91">
        <v>832.73663797870847</v>
      </c>
      <c r="F6" s="91">
        <v>710.57421229065847</v>
      </c>
      <c r="G6" s="91">
        <v>323.60361835328479</v>
      </c>
      <c r="H6" s="91">
        <v>69.550685179818288</v>
      </c>
      <c r="I6" s="91">
        <v>45.091493592095574</v>
      </c>
      <c r="J6" s="91">
        <v>5.7669243661082925</v>
      </c>
      <c r="K6" s="91">
        <v>34.087088660479004</v>
      </c>
      <c r="L6" s="91">
        <v>90.329040680980171</v>
      </c>
      <c r="M6" s="91">
        <v>14.160559082346897</v>
      </c>
      <c r="N6" s="91">
        <v>5.5716854252394077</v>
      </c>
      <c r="O6" s="91">
        <v>1536.7062334648845</v>
      </c>
      <c r="P6" s="91">
        <v>586.61957947761471</v>
      </c>
      <c r="Q6" s="91">
        <v>2.9018026201616927</v>
      </c>
      <c r="R6" s="91">
        <v>1.9225029365500064</v>
      </c>
      <c r="S6" s="91">
        <v>23.360479024176112</v>
      </c>
      <c r="T6" s="91">
        <v>9.3965363322044606</v>
      </c>
      <c r="U6" s="91">
        <v>4.2880849749264112</v>
      </c>
      <c r="V6" s="91">
        <v>572.55155783806151</v>
      </c>
      <c r="W6" s="91">
        <v>290.48636254885332</v>
      </c>
      <c r="X6" s="91">
        <v>0.28090258199806406</v>
      </c>
      <c r="Y6" s="91">
        <v>0.77520274572832859</v>
      </c>
      <c r="Z6" s="91">
        <v>7.1966780328845724E-3</v>
      </c>
      <c r="AA6" s="91">
        <v>5.1399307356193189</v>
      </c>
      <c r="AB6" s="12">
        <f>'[2]TES 2010 (value)'!CK9</f>
        <v>1990.6181705330773</v>
      </c>
      <c r="AC6" s="13">
        <f>'[2]TES 2010 (value)'!CL9</f>
        <v>0</v>
      </c>
      <c r="AD6" s="13">
        <f>'[2]TES 2010 (value)'!CM9</f>
        <v>0</v>
      </c>
      <c r="AE6" s="13">
        <f>'[2]TES 2010 (value)'!CN9</f>
        <v>2830.532470560971</v>
      </c>
      <c r="AF6" s="14">
        <f>'[2]TES 2010 (value)'!CO9</f>
        <v>1</v>
      </c>
      <c r="AG6" s="27">
        <f t="shared" si="5"/>
        <v>10263.294222247659</v>
      </c>
      <c r="AI6" t="s">
        <v>23</v>
      </c>
      <c r="AJ6" s="4" t="s">
        <v>3</v>
      </c>
      <c r="AK6" s="12">
        <f t="shared" si="0"/>
        <v>275.23317120948286</v>
      </c>
      <c r="AL6" s="13">
        <f t="shared" si="0"/>
        <v>832.73614028913482</v>
      </c>
      <c r="AM6" s="13">
        <f t="shared" si="0"/>
        <v>710.57002189765876</v>
      </c>
      <c r="AN6" s="13">
        <f t="shared" si="0"/>
        <v>323.56707653044515</v>
      </c>
      <c r="AO6" s="13">
        <f t="shared" si="0"/>
        <v>69.54745733006051</v>
      </c>
      <c r="AP6" s="13">
        <f t="shared" si="0"/>
        <v>45.089837830140333</v>
      </c>
      <c r="AQ6" s="13">
        <f t="shared" si="0"/>
        <v>5.7664733586212886</v>
      </c>
      <c r="AR6" s="13">
        <f t="shared" si="0"/>
        <v>34.090145514190645</v>
      </c>
      <c r="AS6" s="13">
        <f t="shared" si="0"/>
        <v>90.332694002532335</v>
      </c>
      <c r="AT6" s="13">
        <f t="shared" si="0"/>
        <v>14.160293429151054</v>
      </c>
      <c r="AU6" s="13">
        <f t="shared" si="0"/>
        <v>5.57145652637419</v>
      </c>
      <c r="AV6" s="13">
        <f t="shared" si="0"/>
        <v>1536.7217683032907</v>
      </c>
      <c r="AW6" s="13">
        <f t="shared" si="0"/>
        <v>586.62459903186141</v>
      </c>
      <c r="AX6" s="13">
        <f t="shared" si="0"/>
        <v>2.901569768302235</v>
      </c>
      <c r="AY6" s="13">
        <f t="shared" si="0"/>
        <v>1.9224120486188256</v>
      </c>
      <c r="AZ6" s="13">
        <f t="shared" si="0"/>
        <v>23.360430480327</v>
      </c>
      <c r="BA6" s="13">
        <f t="shared" si="1"/>
        <v>9.3961059853208653</v>
      </c>
      <c r="BB6" s="13">
        <f t="shared" si="1"/>
        <v>4.2879605296773864</v>
      </c>
      <c r="BC6" s="13">
        <f t="shared" si="1"/>
        <v>572.55907269417492</v>
      </c>
      <c r="BD6" s="13">
        <f t="shared" si="1"/>
        <v>290.48575333426652</v>
      </c>
      <c r="BE6" s="91">
        <f t="shared" si="1"/>
        <v>0.28660287589378064</v>
      </c>
      <c r="BF6" s="91">
        <f t="shared" si="1"/>
        <v>0.77808406758390969</v>
      </c>
      <c r="BG6" s="91">
        <f t="shared" si="1"/>
        <v>7.1968670986937476E-3</v>
      </c>
      <c r="BH6" s="91">
        <f t="shared" si="1"/>
        <v>5.1460168653498206</v>
      </c>
      <c r="BI6" s="12">
        <f t="shared" si="2"/>
        <v>1990.6181705330773</v>
      </c>
      <c r="BJ6" s="13">
        <f t="shared" si="2"/>
        <v>0</v>
      </c>
      <c r="BK6" s="13">
        <f t="shared" si="2"/>
        <v>0</v>
      </c>
      <c r="BL6" s="13">
        <f t="shared" si="2"/>
        <v>2830.532470560971</v>
      </c>
      <c r="BM6" s="36">
        <v>0</v>
      </c>
      <c r="BN6" s="27">
        <f t="shared" si="6"/>
        <v>10262.292981863606</v>
      </c>
      <c r="BP6" t="s">
        <v>23</v>
      </c>
      <c r="BQ6" s="4" t="s">
        <v>3</v>
      </c>
      <c r="BR6" s="12">
        <f t="shared" si="7"/>
        <v>275.23317120948286</v>
      </c>
      <c r="BS6" s="13">
        <f t="shared" si="3"/>
        <v>832.73614028913482</v>
      </c>
      <c r="BT6" s="13">
        <f t="shared" si="3"/>
        <v>710.57002189765876</v>
      </c>
      <c r="BU6" s="13">
        <f t="shared" si="3"/>
        <v>323.56707653044515</v>
      </c>
      <c r="BV6" s="13">
        <f t="shared" si="3"/>
        <v>69.54745733006051</v>
      </c>
      <c r="BW6" s="13">
        <f t="shared" si="3"/>
        <v>45.089837830140333</v>
      </c>
      <c r="BX6" s="13">
        <f t="shared" si="3"/>
        <v>5.7664733586212886</v>
      </c>
      <c r="BY6" s="13">
        <f t="shared" si="3"/>
        <v>34.090145514190645</v>
      </c>
      <c r="BZ6" s="13">
        <f t="shared" si="3"/>
        <v>90.332694002532335</v>
      </c>
      <c r="CA6" s="13">
        <f t="shared" si="3"/>
        <v>14.160293429151054</v>
      </c>
      <c r="CB6" s="13">
        <f t="shared" si="3"/>
        <v>5.57145652637419</v>
      </c>
      <c r="CC6" s="13">
        <f t="shared" si="3"/>
        <v>1536.7217683032907</v>
      </c>
      <c r="CD6" s="13">
        <f t="shared" si="3"/>
        <v>586.62459903186141</v>
      </c>
      <c r="CE6" s="13">
        <f t="shared" si="3"/>
        <v>2.901569768302235</v>
      </c>
      <c r="CF6" s="13">
        <f t="shared" si="3"/>
        <v>1.9224120486188256</v>
      </c>
      <c r="CG6" s="13">
        <f t="shared" si="3"/>
        <v>23.360430480327</v>
      </c>
      <c r="CH6" s="13">
        <f t="shared" si="3"/>
        <v>9.3961059853208653</v>
      </c>
      <c r="CI6" s="13">
        <f t="shared" si="4"/>
        <v>4.2879605296773864</v>
      </c>
      <c r="CJ6" s="13">
        <f t="shared" si="4"/>
        <v>572.55907269417492</v>
      </c>
      <c r="CK6" s="13">
        <f t="shared" si="4"/>
        <v>290.48575333426652</v>
      </c>
      <c r="CL6" s="91">
        <f t="shared" si="4"/>
        <v>0.28660287589378064</v>
      </c>
      <c r="CM6" s="91">
        <f t="shared" si="4"/>
        <v>0.77808406758390969</v>
      </c>
      <c r="CN6" s="91">
        <f t="shared" si="4"/>
        <v>7.1968670986937476E-3</v>
      </c>
      <c r="CO6" s="91">
        <f t="shared" si="4"/>
        <v>5.1460168653498206</v>
      </c>
      <c r="CP6" s="12">
        <f t="shared" si="4"/>
        <v>1990.6181705330773</v>
      </c>
      <c r="CQ6" s="13">
        <f t="shared" si="4"/>
        <v>0</v>
      </c>
      <c r="CR6" s="13">
        <f t="shared" si="4"/>
        <v>0</v>
      </c>
      <c r="CS6" s="13">
        <f t="shared" si="4"/>
        <v>2830.532470560971</v>
      </c>
      <c r="CT6" s="36">
        <v>0</v>
      </c>
      <c r="CU6" s="27">
        <f t="shared" si="8"/>
        <v>10262.292981863606</v>
      </c>
      <c r="CX6" s="86" t="s">
        <v>104</v>
      </c>
      <c r="CY6" s="81">
        <f>'[1]scen AME'!$G$1162</f>
        <v>12572.5682</v>
      </c>
      <c r="DA6" s="105">
        <v>1</v>
      </c>
    </row>
    <row r="7" spans="2:105" x14ac:dyDescent="0.25">
      <c r="B7" t="s">
        <v>24</v>
      </c>
      <c r="C7" s="4" t="s">
        <v>4</v>
      </c>
      <c r="D7" s="90">
        <v>51.951395854548011</v>
      </c>
      <c r="E7" s="91">
        <v>61.444354442847334</v>
      </c>
      <c r="F7" s="91">
        <v>480.94965208539929</v>
      </c>
      <c r="G7" s="91">
        <v>463.17848578169156</v>
      </c>
      <c r="H7" s="91">
        <v>3662.0876860564708</v>
      </c>
      <c r="I7" s="91">
        <v>85.321422885361955</v>
      </c>
      <c r="J7" s="91">
        <v>39.035148918681656</v>
      </c>
      <c r="K7" s="91">
        <v>77.093601063619673</v>
      </c>
      <c r="L7" s="91">
        <v>83.630310780642588</v>
      </c>
      <c r="M7" s="91">
        <v>110.64127885443452</v>
      </c>
      <c r="N7" s="91">
        <v>28.915966860945634</v>
      </c>
      <c r="O7" s="91">
        <v>1761.5559593891544</v>
      </c>
      <c r="P7" s="91">
        <v>16667.17454905327</v>
      </c>
      <c r="Q7" s="91">
        <v>2.3114822694734967</v>
      </c>
      <c r="R7" s="91">
        <v>43.067829356609749</v>
      </c>
      <c r="S7" s="91">
        <v>156.52645261882563</v>
      </c>
      <c r="T7" s="91">
        <v>4.5994985182874206</v>
      </c>
      <c r="U7" s="91">
        <v>0.98722112338478119</v>
      </c>
      <c r="V7" s="91">
        <v>2462.377444995494</v>
      </c>
      <c r="W7" s="91">
        <v>378.99546699228063</v>
      </c>
      <c r="X7" s="91">
        <v>0.32200404120882853</v>
      </c>
      <c r="Y7" s="91">
        <v>27.460567197875097</v>
      </c>
      <c r="Z7" s="91">
        <v>28.618221414623289</v>
      </c>
      <c r="AA7" s="91">
        <v>0.97017574286434216</v>
      </c>
      <c r="AB7" s="12">
        <f>'[2]TES 2010 (value)'!CK10</f>
        <v>1890.6859444905956</v>
      </c>
      <c r="AC7" s="13">
        <f>'[2]TES 2010 (value)'!CL10</f>
        <v>0</v>
      </c>
      <c r="AD7" s="13">
        <f>'[2]TES 2010 (value)'!CM10</f>
        <v>6.602746740699911</v>
      </c>
      <c r="AE7" s="13">
        <f>'[2]TES 2010 (value)'!CN10</f>
        <v>2386.1973356730628</v>
      </c>
      <c r="AF7" s="14">
        <f>'[2]TES 2010 (value)'!CO10</f>
        <v>1.11272349</v>
      </c>
      <c r="AG7" s="27">
        <f t="shared" si="5"/>
        <v>30963.814926692357</v>
      </c>
      <c r="AI7" t="s">
        <v>24</v>
      </c>
      <c r="AJ7" s="4" t="s">
        <v>4</v>
      </c>
      <c r="AK7" s="12">
        <f t="shared" si="0"/>
        <v>51.951000913029709</v>
      </c>
      <c r="AL7" s="13">
        <f t="shared" si="0"/>
        <v>61.444317720295246</v>
      </c>
      <c r="AM7" s="13">
        <f t="shared" si="0"/>
        <v>480.94681583266106</v>
      </c>
      <c r="AN7" s="13">
        <f t="shared" si="0"/>
        <v>463.12618294819208</v>
      </c>
      <c r="AO7" s="13">
        <f t="shared" si="0"/>
        <v>3661.9177284375078</v>
      </c>
      <c r="AP7" s="13">
        <f t="shared" si="0"/>
        <v>85.318289878341645</v>
      </c>
      <c r="AQ7" s="13">
        <f t="shared" si="0"/>
        <v>39.032096139886413</v>
      </c>
      <c r="AR7" s="13">
        <f t="shared" si="0"/>
        <v>77.100514644973089</v>
      </c>
      <c r="AS7" s="13">
        <f t="shared" si="0"/>
        <v>83.633693174770599</v>
      </c>
      <c r="AT7" s="13">
        <f t="shared" si="0"/>
        <v>110.63920321539027</v>
      </c>
      <c r="AU7" s="13">
        <f t="shared" si="0"/>
        <v>28.914778920224652</v>
      </c>
      <c r="AV7" s="13">
        <f t="shared" si="0"/>
        <v>1761.5737672736911</v>
      </c>
      <c r="AW7" s="13">
        <f t="shared" si="0"/>
        <v>16667.3171658184</v>
      </c>
      <c r="AX7" s="13">
        <f t="shared" si="0"/>
        <v>2.3112967872009222</v>
      </c>
      <c r="AY7" s="13">
        <f t="shared" si="0"/>
        <v>43.065793289025017</v>
      </c>
      <c r="AZ7" s="13">
        <f t="shared" si="0"/>
        <v>156.52612735167293</v>
      </c>
      <c r="BA7" s="13">
        <f t="shared" si="1"/>
        <v>4.5992878683432847</v>
      </c>
      <c r="BB7" s="13">
        <f t="shared" si="1"/>
        <v>0.98719247307135216</v>
      </c>
      <c r="BC7" s="13">
        <f t="shared" si="1"/>
        <v>2462.4097642022844</v>
      </c>
      <c r="BD7" s="13">
        <f t="shared" si="1"/>
        <v>378.9946721543929</v>
      </c>
      <c r="BE7" s="91">
        <f t="shared" si="1"/>
        <v>0.32853839791513822</v>
      </c>
      <c r="BF7" s="91">
        <f t="shared" si="1"/>
        <v>27.562634344656875</v>
      </c>
      <c r="BG7" s="91">
        <f t="shared" si="1"/>
        <v>28.618973251396337</v>
      </c>
      <c r="BH7" s="91">
        <f t="shared" si="1"/>
        <v>0.97132451621094384</v>
      </c>
      <c r="BI7" s="12">
        <f t="shared" si="2"/>
        <v>1890.6859444905956</v>
      </c>
      <c r="BJ7" s="13">
        <f t="shared" si="2"/>
        <v>0</v>
      </c>
      <c r="BK7" s="13">
        <f t="shared" si="2"/>
        <v>6.602746740699911</v>
      </c>
      <c r="BL7" s="13">
        <f t="shared" si="2"/>
        <v>2386.1973356730628</v>
      </c>
      <c r="BM7" s="36">
        <v>0</v>
      </c>
      <c r="BN7" s="27">
        <f t="shared" si="6"/>
        <v>30962.777186457894</v>
      </c>
      <c r="BP7" t="s">
        <v>24</v>
      </c>
      <c r="BQ7" s="4" t="s">
        <v>4</v>
      </c>
      <c r="BR7" s="12">
        <f t="shared" si="7"/>
        <v>51.951000913029709</v>
      </c>
      <c r="BS7" s="13">
        <f t="shared" si="3"/>
        <v>61.444317720295246</v>
      </c>
      <c r="BT7" s="13">
        <f t="shared" si="3"/>
        <v>480.94681583266106</v>
      </c>
      <c r="BU7" s="13">
        <f t="shared" si="3"/>
        <v>463.12618294819208</v>
      </c>
      <c r="BV7" s="13">
        <f t="shared" si="3"/>
        <v>3661.9177284375078</v>
      </c>
      <c r="BW7" s="13">
        <f t="shared" si="3"/>
        <v>85.318289878341645</v>
      </c>
      <c r="BX7" s="13">
        <f t="shared" si="3"/>
        <v>39.032096139886413</v>
      </c>
      <c r="BY7" s="13">
        <f t="shared" si="3"/>
        <v>77.100514644973089</v>
      </c>
      <c r="BZ7" s="13">
        <f t="shared" si="3"/>
        <v>83.633693174770599</v>
      </c>
      <c r="CA7" s="13">
        <f t="shared" si="3"/>
        <v>110.63920321539027</v>
      </c>
      <c r="CB7" s="13">
        <f t="shared" si="3"/>
        <v>28.914778920224652</v>
      </c>
      <c r="CC7" s="13">
        <f t="shared" si="3"/>
        <v>1761.5737672736911</v>
      </c>
      <c r="CD7" s="13">
        <f t="shared" si="3"/>
        <v>16667.3171658184</v>
      </c>
      <c r="CE7" s="13">
        <f t="shared" si="3"/>
        <v>2.3112967872009222</v>
      </c>
      <c r="CF7" s="13">
        <f t="shared" si="3"/>
        <v>43.065793289025017</v>
      </c>
      <c r="CG7" s="13">
        <f t="shared" si="3"/>
        <v>156.52612735167293</v>
      </c>
      <c r="CH7" s="13">
        <f t="shared" si="3"/>
        <v>4.5992878683432847</v>
      </c>
      <c r="CI7" s="13">
        <f t="shared" si="4"/>
        <v>0.98719247307135216</v>
      </c>
      <c r="CJ7" s="13">
        <f t="shared" si="4"/>
        <v>2462.4097642022844</v>
      </c>
      <c r="CK7" s="13">
        <f t="shared" si="4"/>
        <v>378.9946721543929</v>
      </c>
      <c r="CL7" s="91">
        <f t="shared" si="4"/>
        <v>0.32853839791513822</v>
      </c>
      <c r="CM7" s="91">
        <f t="shared" si="4"/>
        <v>27.562634344656875</v>
      </c>
      <c r="CN7" s="91">
        <f t="shared" si="4"/>
        <v>28.618973251396337</v>
      </c>
      <c r="CO7" s="91">
        <f t="shared" si="4"/>
        <v>0.97132451621094384</v>
      </c>
      <c r="CP7" s="12">
        <f t="shared" si="4"/>
        <v>1890.6859444905956</v>
      </c>
      <c r="CQ7" s="13">
        <f t="shared" si="4"/>
        <v>0</v>
      </c>
      <c r="CR7" s="13">
        <f t="shared" si="4"/>
        <v>6.602746740699911</v>
      </c>
      <c r="CS7" s="13">
        <f t="shared" si="4"/>
        <v>2386.1973356730628</v>
      </c>
      <c r="CT7" s="36">
        <v>0</v>
      </c>
      <c r="CU7" s="27">
        <f t="shared" si="8"/>
        <v>30962.777186457894</v>
      </c>
      <c r="CX7" s="59" t="s">
        <v>95</v>
      </c>
      <c r="CY7" s="81">
        <f>'[1]scen AME'!$G$463</f>
        <v>34822.639179999998</v>
      </c>
      <c r="DA7" s="105">
        <v>1</v>
      </c>
    </row>
    <row r="8" spans="2:105" x14ac:dyDescent="0.25">
      <c r="B8" t="s">
        <v>25</v>
      </c>
      <c r="C8" s="4" t="s">
        <v>5</v>
      </c>
      <c r="D8" s="90">
        <v>123.08972898642072</v>
      </c>
      <c r="E8" s="91">
        <v>2198.0536501951842</v>
      </c>
      <c r="F8" s="91">
        <v>122.07828896138011</v>
      </c>
      <c r="G8" s="91">
        <v>214.40223716356931</v>
      </c>
      <c r="H8" s="91">
        <v>121.26860200030414</v>
      </c>
      <c r="I8" s="91">
        <v>6724.254394014989</v>
      </c>
      <c r="J8" s="91">
        <v>31.767060029950102</v>
      </c>
      <c r="K8" s="91">
        <v>228.14013639461146</v>
      </c>
      <c r="L8" s="91">
        <v>515.82586337995133</v>
      </c>
      <c r="M8" s="91">
        <v>38.862118205595273</v>
      </c>
      <c r="N8" s="91">
        <v>58.732053282901198</v>
      </c>
      <c r="O8" s="91">
        <v>7912.9396859257495</v>
      </c>
      <c r="P8" s="91">
        <v>420.67317779632401</v>
      </c>
      <c r="Q8" s="91">
        <v>2.1763849395581945</v>
      </c>
      <c r="R8" s="91">
        <v>22.468444019794884</v>
      </c>
      <c r="S8" s="91">
        <v>67.561030739866936</v>
      </c>
      <c r="T8" s="91">
        <v>35.205062608130113</v>
      </c>
      <c r="U8" s="91">
        <v>7.3031983881435085</v>
      </c>
      <c r="V8" s="91">
        <v>4849.6980566218226</v>
      </c>
      <c r="W8" s="91">
        <v>815.16668121012617</v>
      </c>
      <c r="X8" s="91">
        <v>1.4464274728223145</v>
      </c>
      <c r="Y8" s="91">
        <v>17.310054854504997</v>
      </c>
      <c r="Z8" s="91">
        <v>27.798199575114356</v>
      </c>
      <c r="AA8" s="91">
        <v>5.5498974739791</v>
      </c>
      <c r="AB8" s="12">
        <f>'[2]TES 2010 (value)'!CK11</f>
        <v>4166.5192538443307</v>
      </c>
      <c r="AC8" s="13">
        <f>'[2]TES 2010 (value)'!CL11</f>
        <v>0</v>
      </c>
      <c r="AD8" s="13">
        <f>'[2]TES 2010 (value)'!CM11</f>
        <v>0</v>
      </c>
      <c r="AE8" s="13">
        <f>'[2]TES 2010 (value)'!CN11</f>
        <v>6929.9891619555528</v>
      </c>
      <c r="AF8" s="14">
        <f>'[2]TES 2010 (value)'!CO11</f>
        <v>1.080768897</v>
      </c>
      <c r="AG8" s="27">
        <f t="shared" si="5"/>
        <v>35659.359618937677</v>
      </c>
      <c r="AI8" t="s">
        <v>25</v>
      </c>
      <c r="AJ8" s="4" t="s">
        <v>5</v>
      </c>
      <c r="AK8" s="12">
        <f t="shared" si="0"/>
        <v>123.08879324169907</v>
      </c>
      <c r="AL8" s="13">
        <f t="shared" si="0"/>
        <v>2198.052336516484</v>
      </c>
      <c r="AM8" s="13">
        <f t="shared" si="0"/>
        <v>122.07756904219555</v>
      </c>
      <c r="AN8" s="13">
        <f t="shared" si="0"/>
        <v>214.3780265301817</v>
      </c>
      <c r="AO8" s="13">
        <f t="shared" si="0"/>
        <v>121.26297392019852</v>
      </c>
      <c r="AP8" s="13">
        <f t="shared" si="0"/>
        <v>6724.0074790490826</v>
      </c>
      <c r="AQ8" s="13">
        <f t="shared" si="0"/>
        <v>31.764575658558343</v>
      </c>
      <c r="AR8" s="13">
        <f t="shared" si="0"/>
        <v>228.16059549071261</v>
      </c>
      <c r="AS8" s="13">
        <f t="shared" si="0"/>
        <v>515.84672574857211</v>
      </c>
      <c r="AT8" s="13">
        <f t="shared" si="0"/>
        <v>38.861389149218439</v>
      </c>
      <c r="AU8" s="13">
        <f t="shared" si="0"/>
        <v>58.729640422281413</v>
      </c>
      <c r="AV8" s="13">
        <f t="shared" si="0"/>
        <v>7913.0196792495626</v>
      </c>
      <c r="AW8" s="13">
        <f t="shared" si="0"/>
        <v>420.67677738950147</v>
      </c>
      <c r="AX8" s="13">
        <f t="shared" si="0"/>
        <v>2.176210298017605</v>
      </c>
      <c r="AY8" s="13">
        <f t="shared" si="0"/>
        <v>22.467381805347777</v>
      </c>
      <c r="AZ8" s="13">
        <f t="shared" si="0"/>
        <v>67.560890345807437</v>
      </c>
      <c r="BA8" s="13">
        <f t="shared" si="1"/>
        <v>35.203450270514999</v>
      </c>
      <c r="BB8" s="13">
        <f t="shared" si="1"/>
        <v>7.3029864407713356</v>
      </c>
      <c r="BC8" s="13">
        <f t="shared" si="1"/>
        <v>4849.7617098991386</v>
      </c>
      <c r="BD8" s="13">
        <f t="shared" si="1"/>
        <v>815.16497162407711</v>
      </c>
      <c r="BE8" s="91">
        <f t="shared" si="1"/>
        <v>1.4757795052432292</v>
      </c>
      <c r="BF8" s="91">
        <f t="shared" si="1"/>
        <v>17.374393944695825</v>
      </c>
      <c r="BG8" s="91">
        <f t="shared" si="1"/>
        <v>27.798929868879377</v>
      </c>
      <c r="BH8" s="91">
        <f t="shared" si="1"/>
        <v>5.5564690403590795</v>
      </c>
      <c r="BI8" s="12">
        <f t="shared" si="2"/>
        <v>4166.5192538443307</v>
      </c>
      <c r="BJ8" s="13">
        <f t="shared" si="2"/>
        <v>0</v>
      </c>
      <c r="BK8" s="13">
        <f t="shared" si="2"/>
        <v>0</v>
      </c>
      <c r="BL8" s="13">
        <f t="shared" si="2"/>
        <v>6929.9891619555528</v>
      </c>
      <c r="BM8" s="36">
        <v>0</v>
      </c>
      <c r="BN8" s="27">
        <f t="shared" si="6"/>
        <v>35658.278150250982</v>
      </c>
      <c r="BP8" t="s">
        <v>25</v>
      </c>
      <c r="BQ8" s="4" t="s">
        <v>5</v>
      </c>
      <c r="BR8" s="12">
        <f t="shared" si="7"/>
        <v>123.08879324169907</v>
      </c>
      <c r="BS8" s="13">
        <f t="shared" si="3"/>
        <v>2198.052336516484</v>
      </c>
      <c r="BT8" s="13">
        <f t="shared" si="3"/>
        <v>122.07756904219555</v>
      </c>
      <c r="BU8" s="13">
        <f t="shared" si="3"/>
        <v>214.3780265301817</v>
      </c>
      <c r="BV8" s="13">
        <f t="shared" si="3"/>
        <v>121.26297392019852</v>
      </c>
      <c r="BW8" s="13">
        <f t="shared" si="3"/>
        <v>6724.0074790490826</v>
      </c>
      <c r="BX8" s="13">
        <f t="shared" si="3"/>
        <v>31.764575658558343</v>
      </c>
      <c r="BY8" s="13">
        <f t="shared" si="3"/>
        <v>228.16059549071261</v>
      </c>
      <c r="BZ8" s="13">
        <f t="shared" si="3"/>
        <v>515.84672574857211</v>
      </c>
      <c r="CA8" s="13">
        <f t="shared" si="3"/>
        <v>38.861389149218439</v>
      </c>
      <c r="CB8" s="13">
        <f t="shared" si="3"/>
        <v>58.729640422281413</v>
      </c>
      <c r="CC8" s="13">
        <f t="shared" si="3"/>
        <v>7913.0196792495626</v>
      </c>
      <c r="CD8" s="13">
        <f t="shared" si="3"/>
        <v>420.67677738950147</v>
      </c>
      <c r="CE8" s="13">
        <f t="shared" si="3"/>
        <v>2.176210298017605</v>
      </c>
      <c r="CF8" s="13">
        <f t="shared" si="3"/>
        <v>22.467381805347777</v>
      </c>
      <c r="CG8" s="13">
        <f t="shared" si="3"/>
        <v>67.560890345807437</v>
      </c>
      <c r="CH8" s="13">
        <f t="shared" si="3"/>
        <v>35.203450270514999</v>
      </c>
      <c r="CI8" s="13">
        <f t="shared" si="4"/>
        <v>7.3029864407713356</v>
      </c>
      <c r="CJ8" s="13">
        <f t="shared" si="4"/>
        <v>4849.7617098991386</v>
      </c>
      <c r="CK8" s="13">
        <f t="shared" si="4"/>
        <v>815.16497162407711</v>
      </c>
      <c r="CL8" s="91">
        <f t="shared" si="4"/>
        <v>1.4757795052432292</v>
      </c>
      <c r="CM8" s="91">
        <f t="shared" si="4"/>
        <v>17.374393944695825</v>
      </c>
      <c r="CN8" s="91">
        <f t="shared" si="4"/>
        <v>27.798929868879377</v>
      </c>
      <c r="CO8" s="91">
        <f t="shared" si="4"/>
        <v>5.5564690403590795</v>
      </c>
      <c r="CP8" s="12">
        <f t="shared" si="4"/>
        <v>4166.5192538443307</v>
      </c>
      <c r="CQ8" s="13">
        <f t="shared" si="4"/>
        <v>0</v>
      </c>
      <c r="CR8" s="13">
        <f t="shared" si="4"/>
        <v>0</v>
      </c>
      <c r="CS8" s="13">
        <f t="shared" si="4"/>
        <v>6929.9891619555528</v>
      </c>
      <c r="CT8" s="36">
        <v>0</v>
      </c>
      <c r="CU8" s="27">
        <f t="shared" si="8"/>
        <v>35658.278150250982</v>
      </c>
      <c r="CX8" s="59" t="s">
        <v>96</v>
      </c>
      <c r="CY8" s="81">
        <f>'[1]scen AME'!$G$462-CY7</f>
        <v>379659.49832000001</v>
      </c>
      <c r="DA8" s="105">
        <v>1</v>
      </c>
    </row>
    <row r="9" spans="2:105" x14ac:dyDescent="0.25">
      <c r="B9" t="s">
        <v>26</v>
      </c>
      <c r="C9" s="4" t="s">
        <v>6</v>
      </c>
      <c r="D9" s="90">
        <v>2859.6430102024237</v>
      </c>
      <c r="E9" s="91">
        <v>298.88869969456204</v>
      </c>
      <c r="F9" s="91">
        <v>237.27694421580844</v>
      </c>
      <c r="G9" s="91">
        <v>219.64139494278498</v>
      </c>
      <c r="H9" s="91">
        <v>47.729468291305857</v>
      </c>
      <c r="I9" s="91">
        <v>193.81626262487234</v>
      </c>
      <c r="J9" s="91">
        <v>1871.1867151771287</v>
      </c>
      <c r="K9" s="91">
        <v>1282.8442303186057</v>
      </c>
      <c r="L9" s="91">
        <v>106.86499754956094</v>
      </c>
      <c r="M9" s="91">
        <v>238.42500048228439</v>
      </c>
      <c r="N9" s="91">
        <v>64.402167411602591</v>
      </c>
      <c r="O9" s="91">
        <v>2559.2456154029232</v>
      </c>
      <c r="P9" s="91">
        <v>147.61001258435616</v>
      </c>
      <c r="Q9" s="91">
        <v>1.1790001955468308</v>
      </c>
      <c r="R9" s="91">
        <v>5.3577107453931738</v>
      </c>
      <c r="S9" s="91">
        <v>4.4037797451798921</v>
      </c>
      <c r="T9" s="91">
        <v>3.905777418259337</v>
      </c>
      <c r="U9" s="91">
        <v>2.4087805524882033</v>
      </c>
      <c r="V9" s="91">
        <v>340.24914536019764</v>
      </c>
      <c r="W9" s="91">
        <v>26.658436532052182</v>
      </c>
      <c r="X9" s="91">
        <v>0.46777725871117382</v>
      </c>
      <c r="Y9" s="91">
        <v>33.627874693272048</v>
      </c>
      <c r="Z9" s="91">
        <v>1.1984376569642458E-2</v>
      </c>
      <c r="AA9" s="91">
        <v>59.93903380671447</v>
      </c>
      <c r="AB9" s="12">
        <f>'[2]TES 2010 (value)'!CK12</f>
        <v>119.41118500726897</v>
      </c>
      <c r="AC9" s="13">
        <f>'[2]TES 2010 (value)'!CL12</f>
        <v>0</v>
      </c>
      <c r="AD9" s="13">
        <f>'[2]TES 2010 (value)'!CM12</f>
        <v>0</v>
      </c>
      <c r="AE9" s="13">
        <f>'[2]TES 2010 (value)'!CN12</f>
        <v>3163.6774438703055</v>
      </c>
      <c r="AF9" s="14">
        <f>'[2]TES 2010 (value)'!CO12</f>
        <v>1</v>
      </c>
      <c r="AG9" s="27">
        <f t="shared" si="5"/>
        <v>13889.872448460181</v>
      </c>
      <c r="AI9" t="s">
        <v>26</v>
      </c>
      <c r="AJ9" s="4" t="s">
        <v>6</v>
      </c>
      <c r="AK9" s="12">
        <f t="shared" si="0"/>
        <v>2859.6212708105618</v>
      </c>
      <c r="AL9" s="13">
        <f t="shared" si="0"/>
        <v>298.8885210621076</v>
      </c>
      <c r="AM9" s="13">
        <f t="shared" si="0"/>
        <v>237.27554494796442</v>
      </c>
      <c r="AN9" s="13">
        <f t="shared" si="0"/>
        <v>219.61659269556941</v>
      </c>
      <c r="AO9" s="13">
        <f t="shared" si="0"/>
        <v>47.72725316499524</v>
      </c>
      <c r="AP9" s="13">
        <f t="shared" si="0"/>
        <v>193.80914568177738</v>
      </c>
      <c r="AQ9" s="13">
        <f t="shared" si="0"/>
        <v>1871.0403773435539</v>
      </c>
      <c r="AR9" s="13">
        <f t="shared" si="0"/>
        <v>1282.9592729139406</v>
      </c>
      <c r="AS9" s="13">
        <f t="shared" si="0"/>
        <v>106.86931966120716</v>
      </c>
      <c r="AT9" s="13">
        <f t="shared" si="0"/>
        <v>238.4205276106288</v>
      </c>
      <c r="AU9" s="13">
        <f t="shared" si="0"/>
        <v>64.399521608418638</v>
      </c>
      <c r="AV9" s="13">
        <f t="shared" si="0"/>
        <v>2559.2714872749902</v>
      </c>
      <c r="AW9" s="13">
        <f t="shared" si="0"/>
        <v>147.6112756456167</v>
      </c>
      <c r="AX9" s="13">
        <f t="shared" si="0"/>
        <v>1.1789055880135937</v>
      </c>
      <c r="AY9" s="13">
        <f t="shared" si="0"/>
        <v>5.3574574551452079</v>
      </c>
      <c r="AZ9" s="13">
        <f t="shared" si="0"/>
        <v>4.4037705939797283</v>
      </c>
      <c r="BA9" s="13">
        <f t="shared" si="1"/>
        <v>3.9055985396725319</v>
      </c>
      <c r="BB9" s="13">
        <f t="shared" si="1"/>
        <v>2.4087106468549302</v>
      </c>
      <c r="BC9" s="13">
        <f t="shared" si="1"/>
        <v>340.25361119971041</v>
      </c>
      <c r="BD9" s="13">
        <f t="shared" si="1"/>
        <v>26.658380623374562</v>
      </c>
      <c r="BE9" s="91">
        <f t="shared" si="1"/>
        <v>0.47726975904142965</v>
      </c>
      <c r="BF9" s="91">
        <f t="shared" si="1"/>
        <v>33.752864872737206</v>
      </c>
      <c r="BG9" s="91">
        <f t="shared" si="1"/>
        <v>1.1984691414330971E-2</v>
      </c>
      <c r="BH9" s="91">
        <f t="shared" si="1"/>
        <v>60.010006890678532</v>
      </c>
      <c r="BI9" s="12">
        <f t="shared" si="2"/>
        <v>119.41118500726897</v>
      </c>
      <c r="BJ9" s="13">
        <f t="shared" si="2"/>
        <v>0</v>
      </c>
      <c r="BK9" s="13">
        <f t="shared" si="2"/>
        <v>0</v>
      </c>
      <c r="BL9" s="13">
        <f t="shared" si="2"/>
        <v>3163.6774438703055</v>
      </c>
      <c r="BM9" s="36">
        <v>0</v>
      </c>
      <c r="BN9" s="27">
        <f t="shared" si="6"/>
        <v>13889.017300159527</v>
      </c>
      <c r="BP9" t="s">
        <v>26</v>
      </c>
      <c r="BQ9" s="4" t="s">
        <v>6</v>
      </c>
      <c r="BR9" s="12">
        <f t="shared" si="7"/>
        <v>2859.6212708105618</v>
      </c>
      <c r="BS9" s="13">
        <f t="shared" si="3"/>
        <v>298.8885210621076</v>
      </c>
      <c r="BT9" s="13">
        <f t="shared" si="3"/>
        <v>237.27554494796442</v>
      </c>
      <c r="BU9" s="13">
        <f t="shared" si="3"/>
        <v>219.61659269556941</v>
      </c>
      <c r="BV9" s="13">
        <f t="shared" si="3"/>
        <v>47.72725316499524</v>
      </c>
      <c r="BW9" s="13">
        <f t="shared" si="3"/>
        <v>193.80914568177738</v>
      </c>
      <c r="BX9" s="13">
        <f t="shared" si="3"/>
        <v>1871.0403773435539</v>
      </c>
      <c r="BY9" s="13">
        <f t="shared" si="3"/>
        <v>1282.9592729139406</v>
      </c>
      <c r="BZ9" s="13">
        <f t="shared" si="3"/>
        <v>106.86931966120716</v>
      </c>
      <c r="CA9" s="13">
        <f t="shared" si="3"/>
        <v>238.4205276106288</v>
      </c>
      <c r="CB9" s="13">
        <f t="shared" si="3"/>
        <v>64.399521608418638</v>
      </c>
      <c r="CC9" s="13">
        <f t="shared" si="3"/>
        <v>2559.2714872749902</v>
      </c>
      <c r="CD9" s="13">
        <f t="shared" si="3"/>
        <v>147.6112756456167</v>
      </c>
      <c r="CE9" s="13">
        <f t="shared" si="3"/>
        <v>1.1789055880135937</v>
      </c>
      <c r="CF9" s="13">
        <f t="shared" si="3"/>
        <v>5.3574574551452079</v>
      </c>
      <c r="CG9" s="13">
        <f t="shared" si="3"/>
        <v>4.4037705939797283</v>
      </c>
      <c r="CH9" s="13">
        <f t="shared" si="3"/>
        <v>3.9055985396725319</v>
      </c>
      <c r="CI9" s="13">
        <f t="shared" si="4"/>
        <v>2.4087106468549302</v>
      </c>
      <c r="CJ9" s="13">
        <f t="shared" si="4"/>
        <v>340.25361119971041</v>
      </c>
      <c r="CK9" s="13">
        <f t="shared" si="4"/>
        <v>26.658380623374562</v>
      </c>
      <c r="CL9" s="91">
        <f t="shared" si="4"/>
        <v>0.47726975904142965</v>
      </c>
      <c r="CM9" s="91">
        <f t="shared" si="4"/>
        <v>33.752864872737206</v>
      </c>
      <c r="CN9" s="91">
        <f t="shared" si="4"/>
        <v>1.1984691414330971E-2</v>
      </c>
      <c r="CO9" s="91">
        <f t="shared" si="4"/>
        <v>60.010006890678532</v>
      </c>
      <c r="CP9" s="12">
        <f t="shared" si="4"/>
        <v>119.41118500726897</v>
      </c>
      <c r="CQ9" s="13">
        <f t="shared" si="4"/>
        <v>0</v>
      </c>
      <c r="CR9" s="13">
        <f t="shared" si="4"/>
        <v>0</v>
      </c>
      <c r="CS9" s="13">
        <f t="shared" si="4"/>
        <v>3163.6774438703055</v>
      </c>
      <c r="CT9" s="36">
        <v>0</v>
      </c>
      <c r="CU9" s="27">
        <f t="shared" si="8"/>
        <v>13889.017300159527</v>
      </c>
      <c r="CX9" s="59" t="s">
        <v>108</v>
      </c>
      <c r="CY9" s="81">
        <f>'[1]scen AME'!$G$1261</f>
        <v>0</v>
      </c>
      <c r="DA9" s="105">
        <v>1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220.55137824574422</v>
      </c>
      <c r="F10" s="91">
        <v>418.39503509340005</v>
      </c>
      <c r="G10" s="91">
        <v>66.25169353950902</v>
      </c>
      <c r="H10" s="91">
        <v>114.49820612481885</v>
      </c>
      <c r="I10" s="91">
        <v>785.05861103827169</v>
      </c>
      <c r="J10" s="91">
        <v>116.15766652858241</v>
      </c>
      <c r="K10" s="91">
        <v>4740.2418493245896</v>
      </c>
      <c r="L10" s="91">
        <v>8983.0476544802932</v>
      </c>
      <c r="M10" s="91">
        <v>111.39172912572768</v>
      </c>
      <c r="N10" s="91">
        <v>65.636991719195208</v>
      </c>
      <c r="O10" s="91">
        <v>9529.3828858501183</v>
      </c>
      <c r="P10" s="91">
        <v>92.779675514099353</v>
      </c>
      <c r="Q10" s="91">
        <v>1.2040221252852354</v>
      </c>
      <c r="R10" s="91">
        <v>15.12504118202116</v>
      </c>
      <c r="S10" s="91">
        <v>5.1162804805221906</v>
      </c>
      <c r="T10" s="91">
        <v>4.1297832798166771</v>
      </c>
      <c r="U10" s="91">
        <v>2.5022981891412051</v>
      </c>
      <c r="V10" s="91">
        <v>1281.63809842311</v>
      </c>
      <c r="W10" s="91">
        <v>207.86722992503411</v>
      </c>
      <c r="X10" s="91">
        <v>1.7418922447952812</v>
      </c>
      <c r="Y10" s="91">
        <v>1124.5668886602193</v>
      </c>
      <c r="Z10" s="91">
        <v>18.123124914597504</v>
      </c>
      <c r="AA10" s="91">
        <v>5.3972610652896984</v>
      </c>
      <c r="AB10" s="12">
        <f>'[2]TES 2010 (value)'!CK13</f>
        <v>24.126590238448365</v>
      </c>
      <c r="AC10" s="13">
        <f>'[2]TES 2010 (value)'!CL13</f>
        <v>0</v>
      </c>
      <c r="AD10" s="13">
        <f>'[2]TES 2010 (value)'!CM13</f>
        <v>0</v>
      </c>
      <c r="AE10" s="13">
        <f>'[2]TES 2010 (value)'!CN13</f>
        <v>21457.723662270597</v>
      </c>
      <c r="AF10" s="14">
        <f>'[2]TES 2010 (value)'!CO13</f>
        <v>1</v>
      </c>
      <c r="AG10" s="27">
        <f t="shared" si="5"/>
        <v>49393.655549583229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220.55124643201535</v>
      </c>
      <c r="AM10" s="13">
        <f t="shared" si="0"/>
        <v>418.39256773728744</v>
      </c>
      <c r="AN10" s="13">
        <f t="shared" si="0"/>
        <v>66.244212295447326</v>
      </c>
      <c r="AO10" s="13">
        <f t="shared" si="0"/>
        <v>114.49289225902514</v>
      </c>
      <c r="AP10" s="13">
        <f t="shared" si="0"/>
        <v>785.02978364584715</v>
      </c>
      <c r="AQ10" s="13">
        <f t="shared" si="0"/>
        <v>116.14858231419855</v>
      </c>
      <c r="AR10" s="13">
        <f t="shared" si="0"/>
        <v>4740.6669435893282</v>
      </c>
      <c r="AS10" s="13">
        <f t="shared" si="0"/>
        <v>8983.4109702130045</v>
      </c>
      <c r="AT10" s="13">
        <f t="shared" si="0"/>
        <v>111.38963940817764</v>
      </c>
      <c r="AU10" s="13">
        <f t="shared" si="0"/>
        <v>65.634295186319761</v>
      </c>
      <c r="AV10" s="13">
        <f t="shared" si="0"/>
        <v>9529.4792200876054</v>
      </c>
      <c r="AW10" s="13">
        <f t="shared" si="0"/>
        <v>92.780469406138636</v>
      </c>
      <c r="AX10" s="13">
        <f t="shared" si="0"/>
        <v>1.2039255098956314</v>
      </c>
      <c r="AY10" s="13">
        <f t="shared" si="0"/>
        <v>15.124326133073291</v>
      </c>
      <c r="AZ10" s="13">
        <f t="shared" si="0"/>
        <v>5.1162698487219007</v>
      </c>
      <c r="BA10" s="13">
        <f t="shared" si="1"/>
        <v>4.1295941421066145</v>
      </c>
      <c r="BB10" s="13">
        <f t="shared" si="1"/>
        <v>2.50222556951657</v>
      </c>
      <c r="BC10" s="13">
        <f t="shared" si="1"/>
        <v>1281.6549201848663</v>
      </c>
      <c r="BD10" s="13">
        <f t="shared" si="1"/>
        <v>207.86679398116578</v>
      </c>
      <c r="BE10" s="91">
        <f t="shared" si="1"/>
        <v>1.7772400784085409</v>
      </c>
      <c r="BF10" s="91">
        <f t="shared" si="1"/>
        <v>1128.7467489254395</v>
      </c>
      <c r="BG10" s="91">
        <f t="shared" si="1"/>
        <v>18.123601031947913</v>
      </c>
      <c r="BH10" s="91">
        <f t="shared" si="1"/>
        <v>5.4036518967468421</v>
      </c>
      <c r="BI10" s="12">
        <f t="shared" si="2"/>
        <v>24.126590238448365</v>
      </c>
      <c r="BJ10" s="13">
        <f t="shared" si="2"/>
        <v>0</v>
      </c>
      <c r="BK10" s="13">
        <f t="shared" si="2"/>
        <v>0</v>
      </c>
      <c r="BL10" s="13">
        <f t="shared" si="2"/>
        <v>21457.723662270597</v>
      </c>
      <c r="BM10" s="36">
        <v>0</v>
      </c>
      <c r="BN10" s="27">
        <f t="shared" si="6"/>
        <v>49397.720372385324</v>
      </c>
      <c r="BP10" t="s">
        <v>27</v>
      </c>
      <c r="BQ10" s="4" t="s">
        <v>7</v>
      </c>
      <c r="BR10" s="12">
        <f t="shared" si="7"/>
        <v>0</v>
      </c>
      <c r="BS10" s="13">
        <f t="shared" si="3"/>
        <v>220.55124643201535</v>
      </c>
      <c r="BT10" s="13">
        <f t="shared" si="3"/>
        <v>418.39256773728744</v>
      </c>
      <c r="BU10" s="13">
        <f t="shared" si="3"/>
        <v>66.244212295447326</v>
      </c>
      <c r="BV10" s="13">
        <f t="shared" si="3"/>
        <v>114.49289225902514</v>
      </c>
      <c r="BW10" s="13">
        <f t="shared" si="3"/>
        <v>785.02978364584715</v>
      </c>
      <c r="BX10" s="13">
        <f t="shared" si="3"/>
        <v>116.14858231419855</v>
      </c>
      <c r="BY10" s="13">
        <f t="shared" si="3"/>
        <v>4740.6669435893282</v>
      </c>
      <c r="BZ10" s="13">
        <f t="shared" si="3"/>
        <v>8983.4109702130045</v>
      </c>
      <c r="CA10" s="13">
        <f t="shared" si="3"/>
        <v>111.38963940817764</v>
      </c>
      <c r="CB10" s="13">
        <f t="shared" si="3"/>
        <v>65.634295186319761</v>
      </c>
      <c r="CC10" s="13">
        <f t="shared" si="3"/>
        <v>9529.4792200876054</v>
      </c>
      <c r="CD10" s="13">
        <f t="shared" si="3"/>
        <v>92.780469406138636</v>
      </c>
      <c r="CE10" s="13">
        <f t="shared" si="3"/>
        <v>1.2039255098956314</v>
      </c>
      <c r="CF10" s="13">
        <f t="shared" si="3"/>
        <v>15.124326133073291</v>
      </c>
      <c r="CG10" s="13">
        <f t="shared" si="3"/>
        <v>5.1162698487219007</v>
      </c>
      <c r="CH10" s="13">
        <f t="shared" si="3"/>
        <v>4.1295941421066145</v>
      </c>
      <c r="CI10" s="13">
        <f t="shared" si="4"/>
        <v>2.50222556951657</v>
      </c>
      <c r="CJ10" s="13">
        <f t="shared" si="4"/>
        <v>1281.6549201848663</v>
      </c>
      <c r="CK10" s="13">
        <f t="shared" si="4"/>
        <v>207.86679398116578</v>
      </c>
      <c r="CL10" s="91">
        <f t="shared" si="4"/>
        <v>1.7772400784085409</v>
      </c>
      <c r="CM10" s="91">
        <f t="shared" si="4"/>
        <v>1128.7467489254395</v>
      </c>
      <c r="CN10" s="91">
        <f t="shared" si="4"/>
        <v>18.123601031947913</v>
      </c>
      <c r="CO10" s="91">
        <f t="shared" si="4"/>
        <v>5.4036518967468421</v>
      </c>
      <c r="CP10" s="12">
        <f t="shared" si="4"/>
        <v>24.126590238448365</v>
      </c>
      <c r="CQ10" s="13">
        <f t="shared" si="4"/>
        <v>0</v>
      </c>
      <c r="CR10" s="13">
        <f t="shared" si="4"/>
        <v>0</v>
      </c>
      <c r="CS10" s="13">
        <f t="shared" si="4"/>
        <v>21457.723662270597</v>
      </c>
      <c r="CT10" s="36">
        <v>0</v>
      </c>
      <c r="CU10" s="27">
        <f t="shared" si="8"/>
        <v>49397.720372385324</v>
      </c>
      <c r="CX10" s="59" t="s">
        <v>97</v>
      </c>
      <c r="CY10" s="81">
        <f>'[1]scen AME'!$G$466</f>
        <v>7995.3099406253205</v>
      </c>
      <c r="DA10" s="105">
        <v>1</v>
      </c>
    </row>
    <row r="11" spans="2:105" x14ac:dyDescent="0.25">
      <c r="B11" t="s">
        <v>28</v>
      </c>
      <c r="C11" s="4" t="s">
        <v>8</v>
      </c>
      <c r="D11" s="90">
        <v>231.2607692293235</v>
      </c>
      <c r="E11" s="91">
        <v>2833.8940902100549</v>
      </c>
      <c r="F11" s="91">
        <v>3683.6968852270693</v>
      </c>
      <c r="G11" s="91">
        <v>44.163811306455827</v>
      </c>
      <c r="H11" s="91">
        <v>154.13501430432854</v>
      </c>
      <c r="I11" s="91">
        <v>291.14481209841227</v>
      </c>
      <c r="J11" s="91">
        <v>143.3521807420874</v>
      </c>
      <c r="K11" s="91">
        <v>332.78375147718316</v>
      </c>
      <c r="L11" s="91">
        <v>1831.2367685661936</v>
      </c>
      <c r="M11" s="91">
        <v>137.0304661502141</v>
      </c>
      <c r="N11" s="91">
        <v>110.8876161586127</v>
      </c>
      <c r="O11" s="91">
        <v>8243.2583144545388</v>
      </c>
      <c r="P11" s="91">
        <v>3718.6475369093146</v>
      </c>
      <c r="Q11" s="91">
        <v>1.9988600557772751</v>
      </c>
      <c r="R11" s="91">
        <v>11.338921113318769</v>
      </c>
      <c r="S11" s="91">
        <v>29.843344520735403</v>
      </c>
      <c r="T11" s="91">
        <v>18.763526726750403</v>
      </c>
      <c r="U11" s="91">
        <v>31.344013414185401</v>
      </c>
      <c r="V11" s="91">
        <v>4416.9760071815299</v>
      </c>
      <c r="W11" s="91">
        <v>0.94794061529563334</v>
      </c>
      <c r="X11" s="91">
        <v>1.5068009421408015</v>
      </c>
      <c r="Y11" s="91">
        <v>594.77433465834508</v>
      </c>
      <c r="Z11" s="91">
        <v>364.92684239343902</v>
      </c>
      <c r="AA11" s="91">
        <v>8.7280475316855011</v>
      </c>
      <c r="AB11" s="12">
        <f>'[2]TES 2010 (value)'!CK14</f>
        <v>5949.6842615829728</v>
      </c>
      <c r="AC11" s="13">
        <f>'[2]TES 2010 (value)'!CL14</f>
        <v>0</v>
      </c>
      <c r="AD11" s="13">
        <f>'[2]TES 2010 (value)'!CM14</f>
        <v>0</v>
      </c>
      <c r="AE11" s="13">
        <f>'[2]TES 2010 (value)'!CN14</f>
        <v>7923.3775286497448</v>
      </c>
      <c r="AF11" s="14">
        <f>'[2]TES 2010 (value)'!CO14</f>
        <v>1</v>
      </c>
      <c r="AG11" s="27">
        <f t="shared" si="5"/>
        <v>41110.702446219708</v>
      </c>
      <c r="AI11" t="s">
        <v>28</v>
      </c>
      <c r="AJ11" s="4" t="s">
        <v>8</v>
      </c>
      <c r="AK11" s="12">
        <f t="shared" si="0"/>
        <v>231.25901115376419</v>
      </c>
      <c r="AL11" s="13">
        <f t="shared" si="0"/>
        <v>2833.8923965178633</v>
      </c>
      <c r="AM11" s="13">
        <f t="shared" si="0"/>
        <v>3683.6751617569885</v>
      </c>
      <c r="AN11" s="13">
        <f t="shared" si="0"/>
        <v>44.158824260337816</v>
      </c>
      <c r="AO11" s="13">
        <f t="shared" si="0"/>
        <v>154.12786089286607</v>
      </c>
      <c r="AP11" s="13">
        <f t="shared" si="0"/>
        <v>291.13412124599341</v>
      </c>
      <c r="AQ11" s="13">
        <f t="shared" si="0"/>
        <v>143.34096975635418</v>
      </c>
      <c r="AR11" s="13">
        <f t="shared" si="0"/>
        <v>332.81359477814703</v>
      </c>
      <c r="AS11" s="13">
        <f t="shared" si="0"/>
        <v>1831.3108321973723</v>
      </c>
      <c r="AT11" s="13">
        <f t="shared" si="0"/>
        <v>137.02789544795235</v>
      </c>
      <c r="AU11" s="13">
        <f t="shared" si="0"/>
        <v>110.88306061615683</v>
      </c>
      <c r="AV11" s="13">
        <f t="shared" si="0"/>
        <v>8243.3416470284992</v>
      </c>
      <c r="AW11" s="13">
        <f t="shared" si="0"/>
        <v>3718.6793564286227</v>
      </c>
      <c r="AX11" s="13">
        <f t="shared" si="0"/>
        <v>1.9986996595196007</v>
      </c>
      <c r="AY11" s="13">
        <f t="shared" si="0"/>
        <v>11.338385056357701</v>
      </c>
      <c r="AZ11" s="13">
        <f t="shared" si="0"/>
        <v>29.843282505277077</v>
      </c>
      <c r="BA11" s="13">
        <f t="shared" si="1"/>
        <v>18.762667386141626</v>
      </c>
      <c r="BB11" s="13">
        <f t="shared" si="1"/>
        <v>31.343103774199818</v>
      </c>
      <c r="BC11" s="13">
        <f t="shared" si="1"/>
        <v>4417.0339808935842</v>
      </c>
      <c r="BD11" s="13">
        <f t="shared" si="1"/>
        <v>0.94793862725307887</v>
      </c>
      <c r="BE11" s="91">
        <f t="shared" si="1"/>
        <v>1.5373781200059891</v>
      </c>
      <c r="BF11" s="91">
        <f t="shared" si="1"/>
        <v>596.98502895610545</v>
      </c>
      <c r="BG11" s="91">
        <f t="shared" si="1"/>
        <v>364.93642948187505</v>
      </c>
      <c r="BH11" s="91">
        <f t="shared" si="1"/>
        <v>8.7383823070558577</v>
      </c>
      <c r="BI11" s="12">
        <f t="shared" si="2"/>
        <v>5949.6842615829728</v>
      </c>
      <c r="BJ11" s="13">
        <f t="shared" si="2"/>
        <v>0</v>
      </c>
      <c r="BK11" s="13">
        <f t="shared" si="2"/>
        <v>0</v>
      </c>
      <c r="BL11" s="13">
        <f t="shared" si="2"/>
        <v>7923.3775286497448</v>
      </c>
      <c r="BM11" s="36">
        <v>0</v>
      </c>
      <c r="BN11" s="27">
        <f t="shared" si="6"/>
        <v>41112.171799081021</v>
      </c>
      <c r="BP11" t="s">
        <v>28</v>
      </c>
      <c r="BQ11" s="4" t="s">
        <v>8</v>
      </c>
      <c r="BR11" s="12">
        <f t="shared" si="7"/>
        <v>231.25901115376419</v>
      </c>
      <c r="BS11" s="13">
        <f t="shared" si="3"/>
        <v>2833.8923965178633</v>
      </c>
      <c r="BT11" s="13">
        <f t="shared" si="3"/>
        <v>3683.6751617569885</v>
      </c>
      <c r="BU11" s="13">
        <f t="shared" si="3"/>
        <v>44.158824260337816</v>
      </c>
      <c r="BV11" s="13">
        <f t="shared" si="3"/>
        <v>154.12786089286607</v>
      </c>
      <c r="BW11" s="13">
        <f t="shared" si="3"/>
        <v>291.13412124599341</v>
      </c>
      <c r="BX11" s="13">
        <f t="shared" si="3"/>
        <v>143.34096975635418</v>
      </c>
      <c r="BY11" s="13">
        <f t="shared" si="3"/>
        <v>332.81359477814703</v>
      </c>
      <c r="BZ11" s="13">
        <f t="shared" si="3"/>
        <v>1831.3108321973723</v>
      </c>
      <c r="CA11" s="13">
        <f t="shared" si="3"/>
        <v>137.02789544795235</v>
      </c>
      <c r="CB11" s="13">
        <f t="shared" si="3"/>
        <v>110.88306061615683</v>
      </c>
      <c r="CC11" s="13">
        <f t="shared" si="3"/>
        <v>8243.3416470284992</v>
      </c>
      <c r="CD11" s="13">
        <f t="shared" si="3"/>
        <v>3718.6793564286227</v>
      </c>
      <c r="CE11" s="13">
        <f t="shared" si="3"/>
        <v>1.9986996595196007</v>
      </c>
      <c r="CF11" s="13">
        <f t="shared" si="3"/>
        <v>11.338385056357701</v>
      </c>
      <c r="CG11" s="13">
        <f t="shared" si="3"/>
        <v>29.843282505277077</v>
      </c>
      <c r="CH11" s="13">
        <f t="shared" si="3"/>
        <v>18.762667386141626</v>
      </c>
      <c r="CI11" s="13">
        <f t="shared" si="4"/>
        <v>31.343103774199818</v>
      </c>
      <c r="CJ11" s="13">
        <f t="shared" si="4"/>
        <v>4417.0339808935842</v>
      </c>
      <c r="CK11" s="13">
        <f t="shared" si="4"/>
        <v>0.94793862725307887</v>
      </c>
      <c r="CL11" s="91">
        <f t="shared" si="4"/>
        <v>1.5373781200059891</v>
      </c>
      <c r="CM11" s="91">
        <f t="shared" si="4"/>
        <v>596.98502895610545</v>
      </c>
      <c r="CN11" s="91">
        <f t="shared" si="4"/>
        <v>364.93642948187505</v>
      </c>
      <c r="CO11" s="91">
        <f t="shared" si="4"/>
        <v>8.7383823070558577</v>
      </c>
      <c r="CP11" s="12">
        <f t="shared" si="4"/>
        <v>5949.6842615829728</v>
      </c>
      <c r="CQ11" s="13">
        <f t="shared" si="4"/>
        <v>0</v>
      </c>
      <c r="CR11" s="13">
        <f t="shared" si="4"/>
        <v>0</v>
      </c>
      <c r="CS11" s="13">
        <f t="shared" si="4"/>
        <v>7923.3775286497448</v>
      </c>
      <c r="CT11" s="36">
        <v>0</v>
      </c>
      <c r="CU11" s="27">
        <f t="shared" si="8"/>
        <v>41112.171799081021</v>
      </c>
      <c r="CX11" s="59" t="s">
        <v>98</v>
      </c>
      <c r="CY11" s="81">
        <f>'[1]scen AME'!$G$505</f>
        <v>180284.69940000001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21.135790204401957</v>
      </c>
      <c r="E12" s="91">
        <v>58.324467700529624</v>
      </c>
      <c r="F12" s="91">
        <v>3296.1730331721142</v>
      </c>
      <c r="G12" s="91">
        <v>16.100142913178324</v>
      </c>
      <c r="H12" s="91">
        <v>257.82299755840722</v>
      </c>
      <c r="I12" s="91">
        <v>18.429218379627841</v>
      </c>
      <c r="J12" s="91">
        <v>0.49577969034789277</v>
      </c>
      <c r="K12" s="91">
        <v>101.1497163534347</v>
      </c>
      <c r="L12" s="91">
        <v>120.64349165698619</v>
      </c>
      <c r="M12" s="91">
        <v>7233.2750588553408</v>
      </c>
      <c r="N12" s="91">
        <v>30.259249146984697</v>
      </c>
      <c r="O12" s="91">
        <v>12290.369865020481</v>
      </c>
      <c r="P12" s="91">
        <v>2100.9909259011642</v>
      </c>
      <c r="Q12" s="91">
        <v>9.1977779411236344</v>
      </c>
      <c r="R12" s="91">
        <v>15.365373197630252</v>
      </c>
      <c r="S12" s="91">
        <v>29.615428206850865</v>
      </c>
      <c r="T12" s="91">
        <v>11.382247255930375</v>
      </c>
      <c r="U12" s="91">
        <v>3.4326964403784532</v>
      </c>
      <c r="V12" s="91">
        <v>450.12204638506455</v>
      </c>
      <c r="W12" s="91">
        <v>0</v>
      </c>
      <c r="X12" s="91">
        <v>2.2465936149422112</v>
      </c>
      <c r="Y12" s="91">
        <v>94.029019563560837</v>
      </c>
      <c r="Z12" s="91">
        <v>51.186036919551036</v>
      </c>
      <c r="AA12" s="91">
        <v>4.811607777338188</v>
      </c>
      <c r="AB12" s="12">
        <f>'[2]TES 2010 (value)'!CK15</f>
        <v>0</v>
      </c>
      <c r="AC12" s="13">
        <f>'[2]TES 2010 (value)'!CL15</f>
        <v>0</v>
      </c>
      <c r="AD12" s="13">
        <f>'[2]TES 2010 (value)'!CM15</f>
        <v>0</v>
      </c>
      <c r="AE12" s="13">
        <f>'[2]TES 2010 (value)'!CN15</f>
        <v>15186.411062930669</v>
      </c>
      <c r="AF12" s="14">
        <f>'[2]TES 2010 (value)'!CO15</f>
        <v>1.1058792930000001</v>
      </c>
      <c r="AG12" s="27">
        <f t="shared" si="5"/>
        <v>41404.075506079032</v>
      </c>
      <c r="AI12" t="s">
        <v>29</v>
      </c>
      <c r="AJ12" s="4" t="s">
        <v>9</v>
      </c>
      <c r="AK12" s="12">
        <f t="shared" si="0"/>
        <v>21.135629527274105</v>
      </c>
      <c r="AL12" s="13">
        <f t="shared" si="0"/>
        <v>58.324432842594788</v>
      </c>
      <c r="AM12" s="13">
        <f t="shared" si="0"/>
        <v>3296.1535950048333</v>
      </c>
      <c r="AN12" s="13">
        <f t="shared" si="0"/>
        <v>16.098324860052035</v>
      </c>
      <c r="AO12" s="13">
        <f t="shared" si="0"/>
        <v>257.81103198397659</v>
      </c>
      <c r="AP12" s="13">
        <f t="shared" si="0"/>
        <v>18.428541657784606</v>
      </c>
      <c r="AQ12" s="13">
        <f t="shared" si="0"/>
        <v>0.49574091745300874</v>
      </c>
      <c r="AR12" s="13">
        <f t="shared" si="0"/>
        <v>101.15878723329031</v>
      </c>
      <c r="AS12" s="13">
        <f t="shared" si="0"/>
        <v>120.64837103425927</v>
      </c>
      <c r="AT12" s="13">
        <f t="shared" si="0"/>
        <v>7233.1393620495419</v>
      </c>
      <c r="AU12" s="13">
        <f t="shared" si="0"/>
        <v>30.258006020845393</v>
      </c>
      <c r="AV12" s="13">
        <f t="shared" si="0"/>
        <v>12290.494110569596</v>
      </c>
      <c r="AW12" s="13">
        <f t="shared" si="0"/>
        <v>2101.0089035450978</v>
      </c>
      <c r="AX12" s="13">
        <f t="shared" si="0"/>
        <v>9.1970398758666843</v>
      </c>
      <c r="AY12" s="13">
        <f t="shared" si="0"/>
        <v>15.364646786785721</v>
      </c>
      <c r="AZ12" s="13">
        <f t="shared" si="0"/>
        <v>29.615366665010189</v>
      </c>
      <c r="BA12" s="13">
        <f t="shared" si="1"/>
        <v>11.381725966546529</v>
      </c>
      <c r="BB12" s="13">
        <f t="shared" si="1"/>
        <v>3.4325968195067009</v>
      </c>
      <c r="BC12" s="13">
        <f t="shared" si="1"/>
        <v>450.12795432883962</v>
      </c>
      <c r="BD12" s="13">
        <f t="shared" si="1"/>
        <v>0</v>
      </c>
      <c r="BE12" s="91">
        <f t="shared" si="1"/>
        <v>2.2921832417029195</v>
      </c>
      <c r="BF12" s="91">
        <f t="shared" si="1"/>
        <v>94.378512480891516</v>
      </c>
      <c r="BG12" s="91">
        <f t="shared" si="1"/>
        <v>51.187381641302437</v>
      </c>
      <c r="BH12" s="91">
        <f t="shared" si="1"/>
        <v>4.817305143830354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15186.411062930669</v>
      </c>
      <c r="BM12" s="36">
        <v>0</v>
      </c>
      <c r="BN12" s="27">
        <f t="shared" si="6"/>
        <v>41403.360613127559</v>
      </c>
      <c r="BP12" t="s">
        <v>29</v>
      </c>
      <c r="BQ12" s="4" t="s">
        <v>9</v>
      </c>
      <c r="BR12" s="12">
        <f t="shared" si="7"/>
        <v>21.135629527274105</v>
      </c>
      <c r="BS12" s="13">
        <f t="shared" si="3"/>
        <v>58.324432842594788</v>
      </c>
      <c r="BT12" s="13">
        <f t="shared" si="3"/>
        <v>3296.1535950048333</v>
      </c>
      <c r="BU12" s="13">
        <f t="shared" si="3"/>
        <v>16.098324860052035</v>
      </c>
      <c r="BV12" s="13">
        <f t="shared" si="3"/>
        <v>257.81103198397659</v>
      </c>
      <c r="BW12" s="13">
        <f t="shared" si="3"/>
        <v>18.428541657784606</v>
      </c>
      <c r="BX12" s="13">
        <f t="shared" si="3"/>
        <v>0.49574091745300874</v>
      </c>
      <c r="BY12" s="13">
        <f t="shared" si="3"/>
        <v>101.15878723329031</v>
      </c>
      <c r="BZ12" s="13">
        <f t="shared" si="3"/>
        <v>120.64837103425927</v>
      </c>
      <c r="CA12" s="13">
        <f t="shared" si="3"/>
        <v>7233.1393620495419</v>
      </c>
      <c r="CB12" s="13">
        <f t="shared" si="3"/>
        <v>30.258006020845393</v>
      </c>
      <c r="CC12" s="13">
        <f t="shared" si="3"/>
        <v>12290.494110569596</v>
      </c>
      <c r="CD12" s="13">
        <f t="shared" si="3"/>
        <v>2101.0089035450978</v>
      </c>
      <c r="CE12" s="13">
        <f t="shared" si="3"/>
        <v>9.1970398758666843</v>
      </c>
      <c r="CF12" s="13">
        <f t="shared" si="3"/>
        <v>15.364646786785721</v>
      </c>
      <c r="CG12" s="13">
        <f t="shared" si="3"/>
        <v>29.615366665010189</v>
      </c>
      <c r="CH12" s="13">
        <f t="shared" si="3"/>
        <v>11.381725966546529</v>
      </c>
      <c r="CI12" s="13">
        <f t="shared" si="4"/>
        <v>3.4325968195067009</v>
      </c>
      <c r="CJ12" s="13">
        <f t="shared" si="4"/>
        <v>450.12795432883962</v>
      </c>
      <c r="CK12" s="13">
        <f t="shared" si="4"/>
        <v>0</v>
      </c>
      <c r="CL12" s="91">
        <f t="shared" si="4"/>
        <v>2.2921832417029195</v>
      </c>
      <c r="CM12" s="91">
        <f t="shared" si="4"/>
        <v>94.378512480891516</v>
      </c>
      <c r="CN12" s="91">
        <f t="shared" si="4"/>
        <v>51.187381641302437</v>
      </c>
      <c r="CO12" s="91">
        <f t="shared" si="4"/>
        <v>4.817305143830354</v>
      </c>
      <c r="CP12" s="12">
        <f t="shared" si="4"/>
        <v>0</v>
      </c>
      <c r="CQ12" s="13">
        <f t="shared" si="4"/>
        <v>0</v>
      </c>
      <c r="CR12" s="13">
        <f t="shared" si="4"/>
        <v>0</v>
      </c>
      <c r="CS12" s="13">
        <f t="shared" si="4"/>
        <v>15186.411062930669</v>
      </c>
      <c r="CT12" s="36">
        <v>0</v>
      </c>
      <c r="CU12" s="27">
        <f t="shared" si="8"/>
        <v>41403.360613127559</v>
      </c>
      <c r="CX12" s="59" t="s">
        <v>99</v>
      </c>
      <c r="CY12" s="82">
        <f>'[1]scen AME'!$G$1083</f>
        <v>19506.414260000001</v>
      </c>
      <c r="DA12" s="105">
        <v>1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113.55175794394073</v>
      </c>
      <c r="F13" s="91">
        <v>423.71615704574305</v>
      </c>
      <c r="G13" s="91">
        <v>127.57106926218498</v>
      </c>
      <c r="H13" s="91">
        <v>98.999566504328371</v>
      </c>
      <c r="I13" s="91">
        <v>19.759390361645039</v>
      </c>
      <c r="J13" s="91">
        <v>87.880158803549207</v>
      </c>
      <c r="K13" s="91">
        <v>18.773671068756705</v>
      </c>
      <c r="L13" s="91">
        <v>35.741031713469198</v>
      </c>
      <c r="M13" s="91">
        <v>769.07962236224319</v>
      </c>
      <c r="N13" s="91">
        <v>4456.0303040079325</v>
      </c>
      <c r="O13" s="91">
        <v>7814.3430100283995</v>
      </c>
      <c r="P13" s="91">
        <v>1113.3614064961355</v>
      </c>
      <c r="Q13" s="91">
        <v>0</v>
      </c>
      <c r="R13" s="91">
        <v>9.7652571124516356</v>
      </c>
      <c r="S13" s="91">
        <v>0</v>
      </c>
      <c r="T13" s="91">
        <v>3.8453403604186656E-2</v>
      </c>
      <c r="U13" s="91">
        <v>3.5050690600486323E-2</v>
      </c>
      <c r="V13" s="91">
        <v>346.12698198108512</v>
      </c>
      <c r="W13" s="91">
        <v>0</v>
      </c>
      <c r="X13" s="91">
        <v>1.4284246919374921</v>
      </c>
      <c r="Y13" s="91">
        <v>75.580675696220908</v>
      </c>
      <c r="Z13" s="91">
        <v>3.6596006092130935E-2</v>
      </c>
      <c r="AA13" s="91">
        <v>0</v>
      </c>
      <c r="AB13" s="12">
        <f>'[2]TES 2010 (value)'!CK16</f>
        <v>161.51556954862136</v>
      </c>
      <c r="AC13" s="13">
        <f>'[2]TES 2010 (value)'!CL16</f>
        <v>0</v>
      </c>
      <c r="AD13" s="13">
        <f>'[2]TES 2010 (value)'!CM16</f>
        <v>0</v>
      </c>
      <c r="AE13" s="13">
        <f>'[2]TES 2010 (value)'!CN16</f>
        <v>8449.2499909886392</v>
      </c>
      <c r="AF13" s="14">
        <f>'[2]TES 2010 (value)'!CO16</f>
        <v>1.0881834459999999</v>
      </c>
      <c r="AG13" s="27">
        <f t="shared" si="5"/>
        <v>24123.672329163579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113.55169007911597</v>
      </c>
      <c r="AM13" s="13">
        <f t="shared" si="0"/>
        <v>423.71365830994932</v>
      </c>
      <c r="AN13" s="13">
        <f t="shared" si="0"/>
        <v>127.55666373904478</v>
      </c>
      <c r="AO13" s="13">
        <f t="shared" si="0"/>
        <v>98.994971930947315</v>
      </c>
      <c r="AP13" s="13">
        <f t="shared" si="0"/>
        <v>19.758664795818465</v>
      </c>
      <c r="AQ13" s="13">
        <f t="shared" si="0"/>
        <v>87.873286056992583</v>
      </c>
      <c r="AR13" s="13">
        <f t="shared" si="0"/>
        <v>18.775354649500702</v>
      </c>
      <c r="AS13" s="13">
        <f t="shared" si="0"/>
        <v>35.742477245055397</v>
      </c>
      <c r="AT13" s="13">
        <f t="shared" si="0"/>
        <v>769.06519436838005</v>
      </c>
      <c r="AU13" s="13">
        <f t="shared" si="0"/>
        <v>4455.8472390640027</v>
      </c>
      <c r="AV13" s="13">
        <f t="shared" si="0"/>
        <v>7814.4220066207654</v>
      </c>
      <c r="AW13" s="13">
        <f t="shared" si="0"/>
        <v>1113.3709332459603</v>
      </c>
      <c r="AX13" s="13">
        <f t="shared" si="0"/>
        <v>0</v>
      </c>
      <c r="AY13" s="13">
        <f t="shared" si="0"/>
        <v>9.7647954517698619</v>
      </c>
      <c r="AZ13" s="13">
        <f t="shared" si="0"/>
        <v>0</v>
      </c>
      <c r="BA13" s="13">
        <f t="shared" si="1"/>
        <v>3.8451642497559738E-2</v>
      </c>
      <c r="BB13" s="13">
        <f t="shared" si="1"/>
        <v>3.5049673388386805E-2</v>
      </c>
      <c r="BC13" s="13">
        <f t="shared" si="1"/>
        <v>346.13152496840382</v>
      </c>
      <c r="BD13" s="13">
        <f t="shared" si="1"/>
        <v>0</v>
      </c>
      <c r="BE13" s="91">
        <f t="shared" si="1"/>
        <v>1.4574113979122996</v>
      </c>
      <c r="BF13" s="91">
        <f t="shared" si="1"/>
        <v>75.861598659849605</v>
      </c>
      <c r="BG13" s="91">
        <f t="shared" si="1"/>
        <v>3.6596967515369928E-2</v>
      </c>
      <c r="BH13" s="91">
        <f t="shared" si="1"/>
        <v>0</v>
      </c>
      <c r="BI13" s="12">
        <f t="shared" si="2"/>
        <v>161.51556954862136</v>
      </c>
      <c r="BJ13" s="13">
        <f t="shared" si="2"/>
        <v>0</v>
      </c>
      <c r="BK13" s="13">
        <f t="shared" si="2"/>
        <v>0</v>
      </c>
      <c r="BL13" s="13">
        <f t="shared" si="2"/>
        <v>8449.2499909886392</v>
      </c>
      <c r="BM13" s="36">
        <v>0</v>
      </c>
      <c r="BN13" s="27">
        <f t="shared" si="6"/>
        <v>24122.763129404128</v>
      </c>
      <c r="BP13" t="s">
        <v>30</v>
      </c>
      <c r="BQ13" s="4" t="s">
        <v>10</v>
      </c>
      <c r="BR13" s="12">
        <f t="shared" si="7"/>
        <v>0</v>
      </c>
      <c r="BS13" s="13">
        <f t="shared" si="3"/>
        <v>113.55169007911597</v>
      </c>
      <c r="BT13" s="13">
        <f t="shared" si="3"/>
        <v>423.71365830994932</v>
      </c>
      <c r="BU13" s="13">
        <f t="shared" si="3"/>
        <v>127.55666373904478</v>
      </c>
      <c r="BV13" s="13">
        <f t="shared" si="3"/>
        <v>98.994971930947315</v>
      </c>
      <c r="BW13" s="13">
        <f t="shared" si="3"/>
        <v>19.758664795818465</v>
      </c>
      <c r="BX13" s="13">
        <f t="shared" si="3"/>
        <v>87.873286056992583</v>
      </c>
      <c r="BY13" s="13">
        <f t="shared" si="3"/>
        <v>18.775354649500702</v>
      </c>
      <c r="BZ13" s="13">
        <f t="shared" si="3"/>
        <v>35.742477245055397</v>
      </c>
      <c r="CA13" s="13">
        <f t="shared" si="3"/>
        <v>769.06519436838005</v>
      </c>
      <c r="CB13" s="13">
        <f t="shared" si="3"/>
        <v>4455.8472390640027</v>
      </c>
      <c r="CC13" s="13">
        <f t="shared" si="3"/>
        <v>7814.4220066207654</v>
      </c>
      <c r="CD13" s="13">
        <f t="shared" si="3"/>
        <v>1113.3709332459603</v>
      </c>
      <c r="CE13" s="13">
        <f t="shared" si="3"/>
        <v>0</v>
      </c>
      <c r="CF13" s="13">
        <f t="shared" si="3"/>
        <v>9.7647954517698619</v>
      </c>
      <c r="CG13" s="13">
        <f t="shared" si="3"/>
        <v>0</v>
      </c>
      <c r="CH13" s="13">
        <f t="shared" si="3"/>
        <v>3.8451642497559738E-2</v>
      </c>
      <c r="CI13" s="13">
        <f t="shared" si="4"/>
        <v>3.5049673388386805E-2</v>
      </c>
      <c r="CJ13" s="13">
        <f t="shared" si="4"/>
        <v>346.13152496840382</v>
      </c>
      <c r="CK13" s="13">
        <f t="shared" si="4"/>
        <v>0</v>
      </c>
      <c r="CL13" s="91">
        <f t="shared" si="4"/>
        <v>1.4574113979122996</v>
      </c>
      <c r="CM13" s="91">
        <f t="shared" si="4"/>
        <v>75.861598659849605</v>
      </c>
      <c r="CN13" s="91">
        <f t="shared" si="4"/>
        <v>3.6596967515369928E-2</v>
      </c>
      <c r="CO13" s="91">
        <f t="shared" si="4"/>
        <v>0</v>
      </c>
      <c r="CP13" s="12">
        <f t="shared" si="4"/>
        <v>161.51556954862136</v>
      </c>
      <c r="CQ13" s="13">
        <f t="shared" si="4"/>
        <v>0</v>
      </c>
      <c r="CR13" s="13">
        <f t="shared" si="4"/>
        <v>0</v>
      </c>
      <c r="CS13" s="13">
        <f t="shared" si="4"/>
        <v>8449.2499909886392</v>
      </c>
      <c r="CT13" s="36">
        <v>0</v>
      </c>
      <c r="CU13" s="27">
        <f t="shared" si="8"/>
        <v>24122.763129404128</v>
      </c>
      <c r="CX13" s="53"/>
      <c r="CY13" s="53"/>
      <c r="DA13" s="105">
        <v>1</v>
      </c>
    </row>
    <row r="14" spans="2:105" x14ac:dyDescent="0.25">
      <c r="B14" t="s">
        <v>31</v>
      </c>
      <c r="C14" s="4" t="s">
        <v>11</v>
      </c>
      <c r="D14" s="90">
        <v>7906.4070960530844</v>
      </c>
      <c r="E14" s="91">
        <v>5889.9886998316078</v>
      </c>
      <c r="F14" s="91">
        <v>27146.65995547187</v>
      </c>
      <c r="G14" s="91">
        <v>800.4618464379497</v>
      </c>
      <c r="H14" s="91">
        <v>3569.2333752919299</v>
      </c>
      <c r="I14" s="91">
        <v>2026.5467381369428</v>
      </c>
      <c r="J14" s="91">
        <v>928.74874795565631</v>
      </c>
      <c r="K14" s="91">
        <v>1878.6274513348581</v>
      </c>
      <c r="L14" s="91">
        <v>1992.8320242359839</v>
      </c>
      <c r="M14" s="91">
        <v>6021.3810404275873</v>
      </c>
      <c r="N14" s="91">
        <v>2503.2067222648939</v>
      </c>
      <c r="O14" s="91">
        <v>156895.52220794538</v>
      </c>
      <c r="P14" s="91">
        <v>32444.898780285122</v>
      </c>
      <c r="Q14" s="91">
        <v>64.281192432962712</v>
      </c>
      <c r="R14" s="91">
        <v>416.72296641729918</v>
      </c>
      <c r="S14" s="91">
        <v>1258.0557781039945</v>
      </c>
      <c r="T14" s="91">
        <v>918.74362910683101</v>
      </c>
      <c r="U14" s="91">
        <v>1711.0377785357696</v>
      </c>
      <c r="V14" s="91">
        <v>61656.17604864858</v>
      </c>
      <c r="W14" s="91">
        <v>22369.086388444197</v>
      </c>
      <c r="X14" s="91">
        <v>28.678650842297316</v>
      </c>
      <c r="Y14" s="91">
        <v>1310.5978983782402</v>
      </c>
      <c r="Z14" s="91">
        <v>4961.9167202067511</v>
      </c>
      <c r="AA14" s="91">
        <v>325.06959127485277</v>
      </c>
      <c r="AB14" s="12">
        <f>'[2]TES 2010 (value)'!CK17</f>
        <v>203030.02306713987</v>
      </c>
      <c r="AC14" s="13">
        <f>'[2]TES 2010 (value)'!CL17</f>
        <v>35499.036815843087</v>
      </c>
      <c r="AD14" s="13">
        <f>'[2]TES 2010 (value)'!CM17</f>
        <v>78289.1921216013</v>
      </c>
      <c r="AE14" s="13">
        <f>'[2]TES 2010 (value)'!CN17</f>
        <v>214737.90685641632</v>
      </c>
      <c r="AF14" s="14">
        <f>'[2]TES 2010 (value)'!CO17</f>
        <v>1.070152277</v>
      </c>
      <c r="AG14" s="27">
        <f t="shared" si="5"/>
        <v>876582.11034134205</v>
      </c>
      <c r="AI14" t="s">
        <v>31</v>
      </c>
      <c r="AJ14" s="4" t="s">
        <v>11</v>
      </c>
      <c r="AK14" s="12">
        <f t="shared" si="0"/>
        <v>7906.3469904799522</v>
      </c>
      <c r="AL14" s="13">
        <f t="shared" si="0"/>
        <v>5889.985179647877</v>
      </c>
      <c r="AM14" s="13">
        <f t="shared" si="0"/>
        <v>27146.49986638916</v>
      </c>
      <c r="AN14" s="13">
        <f t="shared" si="0"/>
        <v>800.37145704387785</v>
      </c>
      <c r="AO14" s="13">
        <f t="shared" si="0"/>
        <v>3569.0677270448118</v>
      </c>
      <c r="AP14" s="13">
        <f t="shared" si="0"/>
        <v>2026.472323236876</v>
      </c>
      <c r="AQ14" s="13">
        <f t="shared" si="0"/>
        <v>928.67611432769775</v>
      </c>
      <c r="AR14" s="13">
        <f t="shared" si="0"/>
        <v>1878.7959224341241</v>
      </c>
      <c r="AS14" s="13">
        <f t="shared" si="0"/>
        <v>1992.9126235219842</v>
      </c>
      <c r="AT14" s="13">
        <f t="shared" si="0"/>
        <v>6021.2680788483531</v>
      </c>
      <c r="AU14" s="13">
        <f t="shared" si="0"/>
        <v>2503.1038842303674</v>
      </c>
      <c r="AV14" s="13">
        <f t="shared" si="0"/>
        <v>156897.10829286589</v>
      </c>
      <c r="AW14" s="13">
        <f t="shared" si="0"/>
        <v>32445.176403015685</v>
      </c>
      <c r="AX14" s="13">
        <f t="shared" si="0"/>
        <v>64.276034261596337</v>
      </c>
      <c r="AY14" s="13">
        <f t="shared" si="0"/>
        <v>416.70326549119233</v>
      </c>
      <c r="AZ14" s="13">
        <f t="shared" si="0"/>
        <v>1258.0531638224209</v>
      </c>
      <c r="BA14" s="13">
        <f t="shared" si="1"/>
        <v>918.70155206443678</v>
      </c>
      <c r="BB14" s="13">
        <f t="shared" si="1"/>
        <v>1710.9881222151309</v>
      </c>
      <c r="BC14" s="13">
        <f t="shared" si="1"/>
        <v>61656.985298549596</v>
      </c>
      <c r="BD14" s="13">
        <f t="shared" si="1"/>
        <v>22369.039475488968</v>
      </c>
      <c r="BE14" s="91">
        <f t="shared" si="1"/>
        <v>29.260620353474188</v>
      </c>
      <c r="BF14" s="91">
        <f t="shared" si="1"/>
        <v>1315.4692102889428</v>
      </c>
      <c r="BG14" s="91">
        <f t="shared" si="1"/>
        <v>4962.0470760175122</v>
      </c>
      <c r="BH14" s="91">
        <f t="shared" si="1"/>
        <v>325.45450224072039</v>
      </c>
      <c r="BI14" s="12">
        <f t="shared" si="2"/>
        <v>203030.02306713987</v>
      </c>
      <c r="BJ14" s="13">
        <f t="shared" si="2"/>
        <v>35499.036815843087</v>
      </c>
      <c r="BK14" s="13">
        <f t="shared" si="2"/>
        <v>78289.1921216013</v>
      </c>
      <c r="BL14" s="13">
        <f t="shared" si="2"/>
        <v>214737.90685641632</v>
      </c>
      <c r="BM14" s="36">
        <v>0</v>
      </c>
      <c r="BN14" s="27">
        <f t="shared" si="6"/>
        <v>876588.92204488115</v>
      </c>
      <c r="BP14" t="s">
        <v>31</v>
      </c>
      <c r="BQ14" s="4" t="s">
        <v>11</v>
      </c>
      <c r="BR14" s="12">
        <f t="shared" si="7"/>
        <v>7906.3469904799522</v>
      </c>
      <c r="BS14" s="13">
        <f t="shared" si="3"/>
        <v>5889.985179647877</v>
      </c>
      <c r="BT14" s="13">
        <f t="shared" si="3"/>
        <v>27146.49986638916</v>
      </c>
      <c r="BU14" s="13">
        <f t="shared" si="3"/>
        <v>800.37145704387785</v>
      </c>
      <c r="BV14" s="13">
        <f t="shared" si="3"/>
        <v>3569.0677270448118</v>
      </c>
      <c r="BW14" s="13">
        <f t="shared" si="3"/>
        <v>2026.472323236876</v>
      </c>
      <c r="BX14" s="13">
        <f t="shared" si="3"/>
        <v>928.67611432769775</v>
      </c>
      <c r="BY14" s="13">
        <f t="shared" si="3"/>
        <v>1878.7959224341241</v>
      </c>
      <c r="BZ14" s="13">
        <f t="shared" si="3"/>
        <v>1992.9126235219842</v>
      </c>
      <c r="CA14" s="13">
        <f t="shared" si="3"/>
        <v>6021.2680788483531</v>
      </c>
      <c r="CB14" s="13">
        <f t="shared" si="3"/>
        <v>2503.1038842303674</v>
      </c>
      <c r="CC14" s="13">
        <f t="shared" si="3"/>
        <v>156897.10829286589</v>
      </c>
      <c r="CD14" s="13">
        <f t="shared" si="3"/>
        <v>32445.176403015685</v>
      </c>
      <c r="CE14" s="13">
        <f t="shared" si="3"/>
        <v>64.276034261596337</v>
      </c>
      <c r="CF14" s="13">
        <f t="shared" si="3"/>
        <v>416.70326549119233</v>
      </c>
      <c r="CG14" s="13">
        <f t="shared" si="3"/>
        <v>1258.0531638224209</v>
      </c>
      <c r="CH14" s="13">
        <f t="shared" si="3"/>
        <v>918.70155206443678</v>
      </c>
      <c r="CI14" s="13">
        <f t="shared" si="4"/>
        <v>1710.9881222151309</v>
      </c>
      <c r="CJ14" s="13">
        <f t="shared" si="4"/>
        <v>61656.985298549596</v>
      </c>
      <c r="CK14" s="13">
        <f t="shared" si="4"/>
        <v>22369.039475488968</v>
      </c>
      <c r="CL14" s="91">
        <f t="shared" si="4"/>
        <v>29.260620353474188</v>
      </c>
      <c r="CM14" s="91">
        <f t="shared" si="4"/>
        <v>1315.4692102889428</v>
      </c>
      <c r="CN14" s="91">
        <f t="shared" si="4"/>
        <v>4962.0470760175122</v>
      </c>
      <c r="CO14" s="91">
        <f t="shared" si="4"/>
        <v>325.45450224072039</v>
      </c>
      <c r="CP14" s="12">
        <f t="shared" si="4"/>
        <v>203030.02306713987</v>
      </c>
      <c r="CQ14" s="13">
        <f t="shared" si="4"/>
        <v>35499.036815843087</v>
      </c>
      <c r="CR14" s="13">
        <f t="shared" si="4"/>
        <v>78289.1921216013</v>
      </c>
      <c r="CS14" s="13">
        <f t="shared" si="4"/>
        <v>214737.90685641632</v>
      </c>
      <c r="CT14" s="36">
        <v>0</v>
      </c>
      <c r="CU14" s="27">
        <f t="shared" si="8"/>
        <v>876588.92204488115</v>
      </c>
      <c r="CX14" s="59" t="s">
        <v>100</v>
      </c>
      <c r="CY14" s="83">
        <f>'[1]scen AME'!$G$2</f>
        <v>64495.304459011699</v>
      </c>
      <c r="DA14" s="105">
        <v>1</v>
      </c>
    </row>
    <row r="15" spans="2:105" x14ac:dyDescent="0.25">
      <c r="B15" t="s">
        <v>32</v>
      </c>
      <c r="C15" s="4" t="s">
        <v>12</v>
      </c>
      <c r="D15" s="90">
        <v>237.68586631816109</v>
      </c>
      <c r="E15" s="91">
        <v>224.59752287641447</v>
      </c>
      <c r="F15" s="91">
        <v>168.51694473942538</v>
      </c>
      <c r="G15" s="91">
        <v>35.854411085202294</v>
      </c>
      <c r="H15" s="91">
        <v>69.075150125966346</v>
      </c>
      <c r="I15" s="91">
        <v>49.588008862884436</v>
      </c>
      <c r="J15" s="91">
        <v>25.130684798724499</v>
      </c>
      <c r="K15" s="91">
        <v>67.768556322638432</v>
      </c>
      <c r="L15" s="91">
        <v>44.900537175223533</v>
      </c>
      <c r="M15" s="91">
        <v>74.739320424109124</v>
      </c>
      <c r="N15" s="91">
        <v>56.349462186768335</v>
      </c>
      <c r="O15" s="91">
        <v>1740.7832635510238</v>
      </c>
      <c r="P15" s="91">
        <v>30762.114143062357</v>
      </c>
      <c r="Q15" s="91">
        <v>32.386323435526506</v>
      </c>
      <c r="R15" s="91">
        <v>65.886077723433402</v>
      </c>
      <c r="S15" s="91">
        <v>164.91360301865851</v>
      </c>
      <c r="T15" s="91">
        <v>166.88707706571572</v>
      </c>
      <c r="U15" s="91">
        <v>139.10905033437697</v>
      </c>
      <c r="V15" s="91">
        <v>13145.890140053058</v>
      </c>
      <c r="W15" s="91">
        <v>6243.4597176924553</v>
      </c>
      <c r="X15" s="91">
        <v>0.31683733430227612</v>
      </c>
      <c r="Y15" s="91">
        <v>606.75467563066957</v>
      </c>
      <c r="Z15" s="91">
        <v>2610.3049334235002</v>
      </c>
      <c r="AA15" s="91">
        <v>224.63252216692712</v>
      </c>
      <c r="AB15" s="12">
        <f>'[2]TES 2010 (value)'!CK18</f>
        <v>85472.088875725109</v>
      </c>
      <c r="AC15" s="13">
        <f>'[2]TES 2010 (value)'!CL18</f>
        <v>0</v>
      </c>
      <c r="AD15" s="13">
        <f>'[2]TES 2010 (value)'!CM18</f>
        <v>113565.67815544731</v>
      </c>
      <c r="AE15" s="13">
        <f>'[2]TES 2010 (value)'!CN18</f>
        <v>0</v>
      </c>
      <c r="AF15" s="14">
        <f>'[2]TES 2010 (value)'!CO18</f>
        <v>1</v>
      </c>
      <c r="AG15" s="27">
        <f t="shared" si="5"/>
        <v>255996.41186057992</v>
      </c>
      <c r="AI15" t="s">
        <v>32</v>
      </c>
      <c r="AJ15" s="4" t="s">
        <v>12</v>
      </c>
      <c r="AK15" s="12">
        <f t="shared" si="0"/>
        <v>237.68405939814713</v>
      </c>
      <c r="AL15" s="13">
        <f t="shared" si="0"/>
        <v>224.59738864448531</v>
      </c>
      <c r="AM15" s="13">
        <f t="shared" si="0"/>
        <v>168.51595096254275</v>
      </c>
      <c r="AN15" s="13">
        <f t="shared" si="0"/>
        <v>35.850362349454031</v>
      </c>
      <c r="AO15" s="13">
        <f t="shared" si="0"/>
        <v>69.071944345807225</v>
      </c>
      <c r="AP15" s="13">
        <f t="shared" si="0"/>
        <v>49.586187988658047</v>
      </c>
      <c r="AQ15" s="13">
        <f t="shared" si="0"/>
        <v>25.128719431003645</v>
      </c>
      <c r="AR15" s="13">
        <f t="shared" si="0"/>
        <v>67.774633654879707</v>
      </c>
      <c r="AS15" s="13">
        <f t="shared" si="0"/>
        <v>44.902353159307161</v>
      </c>
      <c r="AT15" s="13">
        <f t="shared" si="0"/>
        <v>74.737918308612819</v>
      </c>
      <c r="AU15" s="13">
        <f t="shared" si="0"/>
        <v>56.347147208989483</v>
      </c>
      <c r="AV15" s="13">
        <f t="shared" si="0"/>
        <v>1740.8008614406597</v>
      </c>
      <c r="AW15" s="13">
        <f t="shared" si="0"/>
        <v>30762.37736663362</v>
      </c>
      <c r="AX15" s="13">
        <f t="shared" si="0"/>
        <v>32.38372463174138</v>
      </c>
      <c r="AY15" s="13">
        <f t="shared" si="0"/>
        <v>65.88296290410905</v>
      </c>
      <c r="AZ15" s="13">
        <f t="shared" si="0"/>
        <v>164.91326032272949</v>
      </c>
      <c r="BA15" s="13">
        <f t="shared" si="1"/>
        <v>166.87943389476544</v>
      </c>
      <c r="BB15" s="13">
        <f t="shared" si="1"/>
        <v>139.10501322678425</v>
      </c>
      <c r="BC15" s="13">
        <f t="shared" si="1"/>
        <v>13146.062682545577</v>
      </c>
      <c r="BD15" s="13">
        <f t="shared" si="1"/>
        <v>6243.446623767155</v>
      </c>
      <c r="BE15" s="91">
        <f t="shared" si="1"/>
        <v>0.32326684416940443</v>
      </c>
      <c r="BF15" s="91">
        <f t="shared" si="1"/>
        <v>609.00989920605571</v>
      </c>
      <c r="BG15" s="91">
        <f t="shared" si="1"/>
        <v>2610.3735094265085</v>
      </c>
      <c r="BH15" s="91">
        <f t="shared" si="1"/>
        <v>224.8985068157325</v>
      </c>
      <c r="BI15" s="12">
        <f t="shared" si="2"/>
        <v>85472.088875725109</v>
      </c>
      <c r="BJ15" s="13">
        <f t="shared" si="2"/>
        <v>0</v>
      </c>
      <c r="BK15" s="13">
        <f t="shared" si="2"/>
        <v>113565.67815544731</v>
      </c>
      <c r="BL15" s="13">
        <f t="shared" si="2"/>
        <v>0</v>
      </c>
      <c r="BM15" s="36">
        <v>0</v>
      </c>
      <c r="BN15" s="27">
        <f t="shared" si="6"/>
        <v>255998.4208082839</v>
      </c>
      <c r="BP15" t="s">
        <v>32</v>
      </c>
      <c r="BQ15" s="4" t="s">
        <v>12</v>
      </c>
      <c r="BR15" s="12">
        <f t="shared" si="7"/>
        <v>237.68405939814713</v>
      </c>
      <c r="BS15" s="13">
        <f t="shared" si="3"/>
        <v>224.59738864448531</v>
      </c>
      <c r="BT15" s="13">
        <f t="shared" si="3"/>
        <v>168.51595096254275</v>
      </c>
      <c r="BU15" s="13">
        <f t="shared" si="3"/>
        <v>35.850362349454031</v>
      </c>
      <c r="BV15" s="13">
        <f t="shared" si="3"/>
        <v>69.071944345807225</v>
      </c>
      <c r="BW15" s="13">
        <f t="shared" si="3"/>
        <v>49.586187988658047</v>
      </c>
      <c r="BX15" s="13">
        <f t="shared" si="3"/>
        <v>25.128719431003645</v>
      </c>
      <c r="BY15" s="13">
        <f t="shared" si="3"/>
        <v>67.774633654879707</v>
      </c>
      <c r="BZ15" s="13">
        <f t="shared" si="3"/>
        <v>44.902353159307161</v>
      </c>
      <c r="CA15" s="13">
        <f t="shared" si="3"/>
        <v>74.737918308612819</v>
      </c>
      <c r="CB15" s="13">
        <f t="shared" si="3"/>
        <v>56.347147208989483</v>
      </c>
      <c r="CC15" s="13">
        <f t="shared" si="3"/>
        <v>1740.8008614406597</v>
      </c>
      <c r="CD15" s="13">
        <f t="shared" si="3"/>
        <v>30762.37736663362</v>
      </c>
      <c r="CE15" s="13">
        <f t="shared" si="3"/>
        <v>32.38372463174138</v>
      </c>
      <c r="CF15" s="13">
        <f t="shared" si="3"/>
        <v>65.88296290410905</v>
      </c>
      <c r="CG15" s="13">
        <f t="shared" si="3"/>
        <v>164.91326032272949</v>
      </c>
      <c r="CH15" s="13">
        <f t="shared" si="3"/>
        <v>166.87943389476544</v>
      </c>
      <c r="CI15" s="13">
        <f t="shared" si="4"/>
        <v>139.10501322678425</v>
      </c>
      <c r="CJ15" s="13">
        <f t="shared" si="4"/>
        <v>13146.062682545577</v>
      </c>
      <c r="CK15" s="13">
        <f t="shared" si="4"/>
        <v>6243.446623767155</v>
      </c>
      <c r="CL15" s="91">
        <f t="shared" si="4"/>
        <v>0.32326684416940443</v>
      </c>
      <c r="CM15" s="91">
        <f t="shared" si="4"/>
        <v>609.00989920605571</v>
      </c>
      <c r="CN15" s="91">
        <f t="shared" si="4"/>
        <v>2610.3735094265085</v>
      </c>
      <c r="CO15" s="91">
        <f t="shared" si="4"/>
        <v>224.8985068157325</v>
      </c>
      <c r="CP15" s="12">
        <f t="shared" si="4"/>
        <v>85472.088875725109</v>
      </c>
      <c r="CQ15" s="13">
        <f t="shared" si="4"/>
        <v>0</v>
      </c>
      <c r="CR15" s="13">
        <f t="shared" si="4"/>
        <v>113565.67815544731</v>
      </c>
      <c r="CS15" s="13">
        <f t="shared" si="4"/>
        <v>0</v>
      </c>
      <c r="CT15" s="36">
        <v>0</v>
      </c>
      <c r="CU15" s="27">
        <f t="shared" si="8"/>
        <v>255998.4208082839</v>
      </c>
      <c r="CX15" s="59" t="s">
        <v>101</v>
      </c>
      <c r="CY15" s="81">
        <f>SUM(D45:AA45)</f>
        <v>24152.393926278302</v>
      </c>
      <c r="DA15" s="105">
        <v>1</v>
      </c>
    </row>
    <row r="16" spans="2:105" x14ac:dyDescent="0.25">
      <c r="B16" t="s">
        <v>33</v>
      </c>
      <c r="C16" s="4" t="s">
        <v>13</v>
      </c>
      <c r="D16" s="90">
        <v>0.97094091318038922</v>
      </c>
      <c r="E16" s="91">
        <v>27.388493529630502</v>
      </c>
      <c r="F16" s="91">
        <v>9.0001575821571773</v>
      </c>
      <c r="G16" s="91">
        <v>2.5250236161277431</v>
      </c>
      <c r="H16" s="91">
        <v>4.3876349484385999</v>
      </c>
      <c r="I16" s="91">
        <v>8.0734515681718371</v>
      </c>
      <c r="J16" s="91">
        <v>2.5426923656265954</v>
      </c>
      <c r="K16" s="91">
        <v>5.8937104881953806</v>
      </c>
      <c r="L16" s="91">
        <v>6.1118944675152163</v>
      </c>
      <c r="M16" s="91">
        <v>11.546879334377598</v>
      </c>
      <c r="N16" s="91">
        <v>3.7908746730551113</v>
      </c>
      <c r="O16" s="91">
        <v>160.40877483394701</v>
      </c>
      <c r="P16" s="91">
        <v>46.667920301515082</v>
      </c>
      <c r="Q16" s="91">
        <v>21.375947362885132</v>
      </c>
      <c r="R16" s="91">
        <v>2.3391776484976852</v>
      </c>
      <c r="S16" s="91">
        <v>46.922218595010847</v>
      </c>
      <c r="T16" s="91">
        <v>18.487710613117478</v>
      </c>
      <c r="U16" s="91">
        <v>16.383474184065133</v>
      </c>
      <c r="V16" s="91">
        <v>1182.8396174891436</v>
      </c>
      <c r="W16" s="91">
        <v>770.41663243710116</v>
      </c>
      <c r="X16" s="91">
        <v>2.9311477026287235E-2</v>
      </c>
      <c r="Y16" s="91">
        <v>28.106176837497081</v>
      </c>
      <c r="Z16" s="91">
        <v>17.330109604696265</v>
      </c>
      <c r="AA16" s="91">
        <v>1.7035904427062696</v>
      </c>
      <c r="AB16" s="12">
        <f>'[2]TES 2010 (value)'!CK19</f>
        <v>5047.8409887725365</v>
      </c>
      <c r="AC16" s="13">
        <f>'[2]TES 2010 (value)'!CL19</f>
        <v>254.01306830651654</v>
      </c>
      <c r="AD16" s="13">
        <f>'[2]TES 2010 (value)'!CM19</f>
        <v>0</v>
      </c>
      <c r="AE16" s="13">
        <f>'[2]TES 2010 (value)'!CN19</f>
        <v>1104.259354071703</v>
      </c>
      <c r="AF16" s="14">
        <f>'[2]TES 2010 (value)'!CO19</f>
        <v>1.100929321</v>
      </c>
      <c r="AG16" s="27">
        <f t="shared" si="5"/>
        <v>8802.4567557854407</v>
      </c>
      <c r="AI16" t="s">
        <v>33</v>
      </c>
      <c r="AJ16" s="4" t="s">
        <v>13</v>
      </c>
      <c r="AK16" s="12">
        <f t="shared" si="0"/>
        <v>0.97093353195661025</v>
      </c>
      <c r="AL16" s="13">
        <f t="shared" si="0"/>
        <v>27.388477160748618</v>
      </c>
      <c r="AM16" s="13">
        <f t="shared" si="0"/>
        <v>9.000104506494317</v>
      </c>
      <c r="AN16" s="13">
        <f t="shared" si="0"/>
        <v>2.5247384865419988</v>
      </c>
      <c r="AO16" s="13">
        <f t="shared" si="0"/>
        <v>4.3874313181455422</v>
      </c>
      <c r="AP16" s="13">
        <f t="shared" si="0"/>
        <v>8.0731551106165611</v>
      </c>
      <c r="AQ16" s="13">
        <f t="shared" si="0"/>
        <v>2.5424935120919829</v>
      </c>
      <c r="AR16" s="13">
        <f t="shared" si="0"/>
        <v>5.894239022942382</v>
      </c>
      <c r="AS16" s="13">
        <f t="shared" si="0"/>
        <v>6.1121416606173939</v>
      </c>
      <c r="AT16" s="13">
        <f t="shared" si="0"/>
        <v>11.546662714018236</v>
      </c>
      <c r="AU16" s="13">
        <f t="shared" si="0"/>
        <v>3.7907189343791776</v>
      </c>
      <c r="AV16" s="13">
        <f t="shared" si="0"/>
        <v>160.41039643496723</v>
      </c>
      <c r="AW16" s="13">
        <f t="shared" si="0"/>
        <v>46.668319627016189</v>
      </c>
      <c r="AX16" s="13">
        <f t="shared" si="0"/>
        <v>21.374232074237813</v>
      </c>
      <c r="AY16" s="13">
        <f t="shared" si="0"/>
        <v>2.3390670619216678</v>
      </c>
      <c r="AZ16" s="13">
        <f t="shared" si="0"/>
        <v>46.922121089086538</v>
      </c>
      <c r="BA16" s="13">
        <f t="shared" si="1"/>
        <v>18.486863904461661</v>
      </c>
      <c r="BB16" s="13">
        <f t="shared" si="1"/>
        <v>16.38299871645275</v>
      </c>
      <c r="BC16" s="13">
        <f t="shared" si="1"/>
        <v>1182.8551425006626</v>
      </c>
      <c r="BD16" s="13">
        <f t="shared" si="1"/>
        <v>770.41501670186915</v>
      </c>
      <c r="BE16" s="91">
        <f t="shared" si="1"/>
        <v>2.9906288339087962E-2</v>
      </c>
      <c r="BF16" s="91">
        <f t="shared" si="1"/>
        <v>28.210643626404828</v>
      </c>
      <c r="BG16" s="91">
        <f t="shared" si="1"/>
        <v>17.330564888534244</v>
      </c>
      <c r="BH16" s="91">
        <f t="shared" si="1"/>
        <v>1.7056076435160201</v>
      </c>
      <c r="BI16" s="12">
        <f t="shared" si="2"/>
        <v>5047.8409887725365</v>
      </c>
      <c r="BJ16" s="13">
        <f t="shared" si="2"/>
        <v>254.01306830651654</v>
      </c>
      <c r="BK16" s="13">
        <f t="shared" si="2"/>
        <v>0</v>
      </c>
      <c r="BL16" s="13">
        <f t="shared" si="2"/>
        <v>1104.259354071703</v>
      </c>
      <c r="BM16" s="36">
        <v>0</v>
      </c>
      <c r="BN16" s="27">
        <f t="shared" si="6"/>
        <v>8801.4753876667783</v>
      </c>
      <c r="BP16" t="s">
        <v>33</v>
      </c>
      <c r="BQ16" s="4" t="s">
        <v>13</v>
      </c>
      <c r="BR16" s="12">
        <f t="shared" si="7"/>
        <v>0.97093353195661025</v>
      </c>
      <c r="BS16" s="13">
        <f t="shared" si="3"/>
        <v>27.388477160748618</v>
      </c>
      <c r="BT16" s="13">
        <f t="shared" si="3"/>
        <v>9.000104506494317</v>
      </c>
      <c r="BU16" s="13">
        <f t="shared" si="3"/>
        <v>2.5247384865419988</v>
      </c>
      <c r="BV16" s="13">
        <f t="shared" si="3"/>
        <v>4.3874313181455422</v>
      </c>
      <c r="BW16" s="13">
        <f t="shared" si="3"/>
        <v>8.0731551106165611</v>
      </c>
      <c r="BX16" s="13">
        <f t="shared" si="3"/>
        <v>2.5424935120919829</v>
      </c>
      <c r="BY16" s="13">
        <f t="shared" si="3"/>
        <v>5.894239022942382</v>
      </c>
      <c r="BZ16" s="13">
        <f t="shared" si="3"/>
        <v>6.1121416606173939</v>
      </c>
      <c r="CA16" s="13">
        <f t="shared" si="3"/>
        <v>11.546662714018236</v>
      </c>
      <c r="CB16" s="13">
        <f t="shared" si="3"/>
        <v>3.7907189343791776</v>
      </c>
      <c r="CC16" s="13">
        <f t="shared" si="3"/>
        <v>160.41039643496723</v>
      </c>
      <c r="CD16" s="13">
        <f t="shared" si="3"/>
        <v>46.668319627016189</v>
      </c>
      <c r="CE16" s="13">
        <f t="shared" si="3"/>
        <v>21.374232074237813</v>
      </c>
      <c r="CF16" s="13">
        <f t="shared" si="3"/>
        <v>2.3390670619216678</v>
      </c>
      <c r="CG16" s="13">
        <f t="shared" si="3"/>
        <v>46.922121089086538</v>
      </c>
      <c r="CH16" s="13">
        <f t="shared" si="3"/>
        <v>18.486863904461661</v>
      </c>
      <c r="CI16" s="13">
        <f t="shared" si="4"/>
        <v>16.38299871645275</v>
      </c>
      <c r="CJ16" s="13">
        <f t="shared" si="4"/>
        <v>1182.8551425006626</v>
      </c>
      <c r="CK16" s="13">
        <f t="shared" si="4"/>
        <v>770.41501670186915</v>
      </c>
      <c r="CL16" s="91">
        <f t="shared" si="4"/>
        <v>2.9906288339087962E-2</v>
      </c>
      <c r="CM16" s="91">
        <f t="shared" si="4"/>
        <v>28.210643626404828</v>
      </c>
      <c r="CN16" s="91">
        <f t="shared" si="4"/>
        <v>17.330564888534244</v>
      </c>
      <c r="CO16" s="91">
        <f t="shared" si="4"/>
        <v>1.7056076435160201</v>
      </c>
      <c r="CP16" s="12">
        <f t="shared" si="4"/>
        <v>5047.8409887725365</v>
      </c>
      <c r="CQ16" s="13">
        <f t="shared" si="4"/>
        <v>254.01306830651654</v>
      </c>
      <c r="CR16" s="13">
        <f t="shared" si="4"/>
        <v>0</v>
      </c>
      <c r="CS16" s="13">
        <f t="shared" si="4"/>
        <v>1104.259354071703</v>
      </c>
      <c r="CT16" s="36">
        <v>0</v>
      </c>
      <c r="CU16" s="27">
        <f t="shared" si="8"/>
        <v>8801.4753876667783</v>
      </c>
      <c r="CX16" s="53"/>
      <c r="CY16" s="53"/>
      <c r="DA16" s="105">
        <v>1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93.404842732593167</v>
      </c>
      <c r="F17" s="91">
        <v>24.481596678054725</v>
      </c>
      <c r="G17" s="91">
        <v>2.0740272603823611</v>
      </c>
      <c r="H17" s="91">
        <v>8.1467994484207065</v>
      </c>
      <c r="I17" s="91">
        <v>4.374752353310055</v>
      </c>
      <c r="J17" s="91">
        <v>1.0243486445147536</v>
      </c>
      <c r="K17" s="91">
        <v>12.42910626077699</v>
      </c>
      <c r="L17" s="91">
        <v>11.175862406898489</v>
      </c>
      <c r="M17" s="91">
        <v>4.3337284455881635</v>
      </c>
      <c r="N17" s="91">
        <v>1.5110011513025312</v>
      </c>
      <c r="O17" s="91">
        <v>207.34071315818818</v>
      </c>
      <c r="P17" s="91">
        <v>61.461730749488765</v>
      </c>
      <c r="Q17" s="91">
        <v>2.6285301835843056</v>
      </c>
      <c r="R17" s="91">
        <v>403.60799472581692</v>
      </c>
      <c r="S17" s="91">
        <v>27.605111564047398</v>
      </c>
      <c r="T17" s="91">
        <v>20.159914515194259</v>
      </c>
      <c r="U17" s="91">
        <v>26.821499278333302</v>
      </c>
      <c r="V17" s="91">
        <v>1604.0364950136616</v>
      </c>
      <c r="W17" s="91">
        <v>1728.4827643205247</v>
      </c>
      <c r="X17" s="91">
        <v>3.7888023413537274E-2</v>
      </c>
      <c r="Y17" s="91">
        <v>21.255289289589491</v>
      </c>
      <c r="Z17" s="91">
        <v>14.272380129925795</v>
      </c>
      <c r="AA17" s="91">
        <v>2.0694684390155347</v>
      </c>
      <c r="AB17" s="12">
        <f>'[2]TES 2010 (value)'!CK20</f>
        <v>10452.462639434299</v>
      </c>
      <c r="AC17" s="13">
        <f>'[2]TES 2010 (value)'!CL20</f>
        <v>1681.58048121</v>
      </c>
      <c r="AD17" s="13">
        <f>'[2]TES 2010 (value)'!CM20</f>
        <v>0</v>
      </c>
      <c r="AE17" s="13">
        <f>'[2]TES 2010 (value)'!CN20</f>
        <v>0</v>
      </c>
      <c r="AF17" s="14">
        <f>'[2]TES 2010 (value)'!CO20</f>
        <v>1</v>
      </c>
      <c r="AG17" s="27">
        <f t="shared" si="5"/>
        <v>16417.778965416925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93.4047869086817</v>
      </c>
      <c r="AM17" s="13">
        <f t="shared" si="0"/>
        <v>24.481452305363501</v>
      </c>
      <c r="AN17" s="13">
        <f t="shared" si="0"/>
        <v>2.073793058005085</v>
      </c>
      <c r="AO17" s="13">
        <f t="shared" si="0"/>
        <v>8.14642135517032</v>
      </c>
      <c r="AP17" s="13">
        <f t="shared" si="0"/>
        <v>4.3745917121794742</v>
      </c>
      <c r="AQ17" s="13">
        <f t="shared" si="0"/>
        <v>1.0242685344112306</v>
      </c>
      <c r="AR17" s="13">
        <f t="shared" si="0"/>
        <v>12.430220875169088</v>
      </c>
      <c r="AS17" s="13">
        <f t="shared" si="0"/>
        <v>11.176314410137838</v>
      </c>
      <c r="AT17" s="13">
        <f t="shared" si="0"/>
        <v>4.3336471445035958</v>
      </c>
      <c r="AU17" s="13">
        <f t="shared" si="0"/>
        <v>1.5109390755709564</v>
      </c>
      <c r="AV17" s="13">
        <f t="shared" si="0"/>
        <v>207.34280920257441</v>
      </c>
      <c r="AW17" s="13">
        <f t="shared" si="0"/>
        <v>61.462256661855797</v>
      </c>
      <c r="AX17" s="13">
        <f t="shared" si="0"/>
        <v>2.6283192601615215</v>
      </c>
      <c r="AY17" s="13">
        <f t="shared" si="0"/>
        <v>403.58891382094481</v>
      </c>
      <c r="AZ17" s="13">
        <f t="shared" si="0"/>
        <v>27.605054199711287</v>
      </c>
      <c r="BA17" s="13">
        <f t="shared" si="1"/>
        <v>20.158991222176656</v>
      </c>
      <c r="BB17" s="13">
        <f t="shared" si="1"/>
        <v>26.820720887005606</v>
      </c>
      <c r="BC17" s="13">
        <f t="shared" si="1"/>
        <v>1604.0575483202078</v>
      </c>
      <c r="BD17" s="13">
        <f t="shared" si="1"/>
        <v>1728.4791393072751</v>
      </c>
      <c r="BE17" s="91">
        <f t="shared" si="1"/>
        <v>3.8656876683054182E-2</v>
      </c>
      <c r="BF17" s="91">
        <f t="shared" si="1"/>
        <v>21.334292272891947</v>
      </c>
      <c r="BG17" s="91">
        <f t="shared" si="1"/>
        <v>14.272755083353722</v>
      </c>
      <c r="BH17" s="91">
        <f t="shared" si="1"/>
        <v>2.0719188715292929</v>
      </c>
      <c r="BI17" s="12">
        <f t="shared" si="2"/>
        <v>10452.462639434299</v>
      </c>
      <c r="BJ17" s="13">
        <f t="shared" si="2"/>
        <v>1681.58048121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6"/>
        <v>16416.860932009862</v>
      </c>
      <c r="BP17" t="s">
        <v>34</v>
      </c>
      <c r="BQ17" s="4" t="s">
        <v>14</v>
      </c>
      <c r="BR17" s="12">
        <f t="shared" si="7"/>
        <v>0</v>
      </c>
      <c r="BS17" s="13">
        <f t="shared" si="3"/>
        <v>93.4047869086817</v>
      </c>
      <c r="BT17" s="13">
        <f t="shared" si="3"/>
        <v>24.481452305363501</v>
      </c>
      <c r="BU17" s="13">
        <f t="shared" si="3"/>
        <v>2.073793058005085</v>
      </c>
      <c r="BV17" s="13">
        <f t="shared" si="3"/>
        <v>8.14642135517032</v>
      </c>
      <c r="BW17" s="13">
        <f t="shared" si="3"/>
        <v>4.3745917121794742</v>
      </c>
      <c r="BX17" s="13">
        <f t="shared" si="3"/>
        <v>1.0242685344112306</v>
      </c>
      <c r="BY17" s="13">
        <f t="shared" si="3"/>
        <v>12.430220875169088</v>
      </c>
      <c r="BZ17" s="13">
        <f t="shared" si="3"/>
        <v>11.176314410137838</v>
      </c>
      <c r="CA17" s="13">
        <f t="shared" si="3"/>
        <v>4.3336471445035958</v>
      </c>
      <c r="CB17" s="13">
        <f t="shared" si="3"/>
        <v>1.5109390755709564</v>
      </c>
      <c r="CC17" s="13">
        <f t="shared" si="3"/>
        <v>207.34280920257441</v>
      </c>
      <c r="CD17" s="13">
        <f t="shared" si="3"/>
        <v>61.462256661855797</v>
      </c>
      <c r="CE17" s="13">
        <f t="shared" si="3"/>
        <v>2.6283192601615215</v>
      </c>
      <c r="CF17" s="13">
        <f t="shared" si="3"/>
        <v>403.58891382094481</v>
      </c>
      <c r="CG17" s="13">
        <f t="shared" si="3"/>
        <v>27.605054199711287</v>
      </c>
      <c r="CH17" s="13">
        <f t="shared" si="3"/>
        <v>20.158991222176656</v>
      </c>
      <c r="CI17" s="13">
        <f t="shared" si="4"/>
        <v>26.820720887005606</v>
      </c>
      <c r="CJ17" s="13">
        <f t="shared" si="4"/>
        <v>1604.0575483202078</v>
      </c>
      <c r="CK17" s="13">
        <f t="shared" si="4"/>
        <v>1728.4791393072751</v>
      </c>
      <c r="CL17" s="91">
        <f t="shared" si="4"/>
        <v>3.8656876683054182E-2</v>
      </c>
      <c r="CM17" s="91">
        <f t="shared" si="4"/>
        <v>21.334292272891947</v>
      </c>
      <c r="CN17" s="91">
        <f t="shared" si="4"/>
        <v>14.272755083353722</v>
      </c>
      <c r="CO17" s="91">
        <f t="shared" si="4"/>
        <v>2.0719188715292929</v>
      </c>
      <c r="CP17" s="12">
        <f t="shared" si="4"/>
        <v>10452.462639434299</v>
      </c>
      <c r="CQ17" s="13">
        <f t="shared" si="4"/>
        <v>1681.58048121</v>
      </c>
      <c r="CR17" s="13">
        <f t="shared" si="4"/>
        <v>0</v>
      </c>
      <c r="CS17" s="13">
        <f t="shared" si="4"/>
        <v>0</v>
      </c>
      <c r="CT17" s="36">
        <v>0</v>
      </c>
      <c r="CU17" s="27">
        <f t="shared" si="8"/>
        <v>16416.860932009862</v>
      </c>
      <c r="CX17" s="52" t="s">
        <v>105</v>
      </c>
      <c r="CY17" s="94">
        <f>'[1]scen AME'!$G$461</f>
        <v>1266717.3030000001</v>
      </c>
      <c r="DA17" s="105">
        <v>1</v>
      </c>
    </row>
    <row r="18" spans="2:105" x14ac:dyDescent="0.25">
      <c r="B18" t="s">
        <v>35</v>
      </c>
      <c r="C18" s="4" t="s">
        <v>15</v>
      </c>
      <c r="D18" s="90">
        <v>35.510743929038526</v>
      </c>
      <c r="E18" s="91">
        <v>321.70475023793944</v>
      </c>
      <c r="F18" s="91">
        <v>134.48309383118701</v>
      </c>
      <c r="G18" s="91">
        <v>33.513009013943552</v>
      </c>
      <c r="H18" s="91">
        <v>74.969851733009207</v>
      </c>
      <c r="I18" s="91">
        <v>58.14478755592036</v>
      </c>
      <c r="J18" s="91">
        <v>9.2768631943633348</v>
      </c>
      <c r="K18" s="91">
        <v>34.785108225357696</v>
      </c>
      <c r="L18" s="91">
        <v>44.691446403833929</v>
      </c>
      <c r="M18" s="91">
        <v>145.1992825006578</v>
      </c>
      <c r="N18" s="91">
        <v>30.905335098803487</v>
      </c>
      <c r="O18" s="91">
        <v>995.28449686916622</v>
      </c>
      <c r="P18" s="91">
        <v>357.9665673127414</v>
      </c>
      <c r="Q18" s="91">
        <v>41.665989163432116</v>
      </c>
      <c r="R18" s="91">
        <v>54.25550831824858</v>
      </c>
      <c r="S18" s="91">
        <v>5530.47183366848</v>
      </c>
      <c r="T18" s="91">
        <v>371.31821725587298</v>
      </c>
      <c r="U18" s="91">
        <v>263.82005129778423</v>
      </c>
      <c r="V18" s="91">
        <v>11378.098171186011</v>
      </c>
      <c r="W18" s="91">
        <v>751.8937480211805</v>
      </c>
      <c r="X18" s="91">
        <v>0.18184653833248554</v>
      </c>
      <c r="Y18" s="91">
        <v>220.16684491160882</v>
      </c>
      <c r="Z18" s="91">
        <v>217.23453876273581</v>
      </c>
      <c r="AA18" s="91">
        <v>14.607111631062399</v>
      </c>
      <c r="AB18" s="12">
        <f>'[2]TES 2010 (value)'!CK21</f>
        <v>808.97814512462355</v>
      </c>
      <c r="AC18" s="13">
        <f>'[2]TES 2010 (value)'!CL21</f>
        <v>4.3511104359999999</v>
      </c>
      <c r="AD18" s="13">
        <f>'[2]TES 2010 (value)'!CM21</f>
        <v>0</v>
      </c>
      <c r="AE18" s="13">
        <f>'[2]TES 2010 (value)'!CN21</f>
        <v>3271.3355549115549</v>
      </c>
      <c r="AF18" s="14">
        <f>'[2]TES 2010 (value)'!CO21</f>
        <v>1.0871550189999999</v>
      </c>
      <c r="AG18" s="27">
        <f t="shared" si="5"/>
        <v>25205.901162151888</v>
      </c>
      <c r="AI18" t="s">
        <v>35</v>
      </c>
      <c r="AJ18" s="4" t="s">
        <v>15</v>
      </c>
      <c r="AK18" s="12">
        <f t="shared" si="0"/>
        <v>35.510473971573617</v>
      </c>
      <c r="AL18" s="13">
        <f t="shared" si="0"/>
        <v>321.70455796934851</v>
      </c>
      <c r="AM18" s="13">
        <f t="shared" si="0"/>
        <v>134.48230075847871</v>
      </c>
      <c r="AN18" s="13">
        <f t="shared" si="0"/>
        <v>33.509224672951191</v>
      </c>
      <c r="AO18" s="13">
        <f t="shared" si="0"/>
        <v>74.966372379540132</v>
      </c>
      <c r="AP18" s="13">
        <f t="shared" si="0"/>
        <v>58.142652476341901</v>
      </c>
      <c r="AQ18" s="13">
        <f t="shared" si="0"/>
        <v>9.2761376889654912</v>
      </c>
      <c r="AR18" s="13">
        <f t="shared" si="0"/>
        <v>34.788227675899449</v>
      </c>
      <c r="AS18" s="13">
        <f t="shared" si="0"/>
        <v>44.693253931325792</v>
      </c>
      <c r="AT18" s="13">
        <f t="shared" si="0"/>
        <v>145.19655855076246</v>
      </c>
      <c r="AU18" s="13">
        <f t="shared" si="0"/>
        <v>30.90406542982662</v>
      </c>
      <c r="AV18" s="13">
        <f t="shared" si="0"/>
        <v>995.29455837831506</v>
      </c>
      <c r="AW18" s="13">
        <f t="shared" si="0"/>
        <v>357.96963034143323</v>
      </c>
      <c r="AX18" s="13">
        <f t="shared" si="0"/>
        <v>41.662645723397482</v>
      </c>
      <c r="AY18" s="13">
        <f t="shared" si="0"/>
        <v>54.252943343801753</v>
      </c>
      <c r="AZ18" s="13">
        <f t="shared" ref="AZ18:AZ32" si="9">S18*(1+AZ$45)</f>
        <v>5530.4603411648404</v>
      </c>
      <c r="BA18" s="13">
        <f t="shared" si="1"/>
        <v>371.30121145373812</v>
      </c>
      <c r="BB18" s="13">
        <f t="shared" si="1"/>
        <v>263.81239493085741</v>
      </c>
      <c r="BC18" s="13">
        <f t="shared" si="1"/>
        <v>11378.24751104795</v>
      </c>
      <c r="BD18" s="13">
        <f t="shared" si="1"/>
        <v>751.89217113256177</v>
      </c>
      <c r="BE18" s="91">
        <f t="shared" si="1"/>
        <v>0.18553670986825663</v>
      </c>
      <c r="BF18" s="91">
        <f t="shared" si="1"/>
        <v>220.98517475578672</v>
      </c>
      <c r="BG18" s="91">
        <f t="shared" si="1"/>
        <v>217.24024578806947</v>
      </c>
      <c r="BH18" s="91">
        <f t="shared" si="1"/>
        <v>14.624407735027086</v>
      </c>
      <c r="BI18" s="12">
        <f t="shared" si="2"/>
        <v>808.97814512462355</v>
      </c>
      <c r="BJ18" s="13">
        <f t="shared" si="2"/>
        <v>4.3511104359999999</v>
      </c>
      <c r="BK18" s="13">
        <f t="shared" si="2"/>
        <v>0</v>
      </c>
      <c r="BL18" s="13">
        <f t="shared" si="2"/>
        <v>3271.3355549115549</v>
      </c>
      <c r="BM18" s="36">
        <v>0</v>
      </c>
      <c r="BN18" s="27">
        <f t="shared" si="6"/>
        <v>25205.767408482843</v>
      </c>
      <c r="BP18" t="s">
        <v>35</v>
      </c>
      <c r="BQ18" s="4" t="s">
        <v>15</v>
      </c>
      <c r="BR18" s="12">
        <f t="shared" si="7"/>
        <v>35.510473971573617</v>
      </c>
      <c r="BS18" s="13">
        <f t="shared" si="3"/>
        <v>321.70455796934851</v>
      </c>
      <c r="BT18" s="13">
        <f t="shared" si="3"/>
        <v>134.48230075847871</v>
      </c>
      <c r="BU18" s="13">
        <f t="shared" si="3"/>
        <v>33.509224672951191</v>
      </c>
      <c r="BV18" s="13">
        <f t="shared" si="3"/>
        <v>74.966372379540132</v>
      </c>
      <c r="BW18" s="13">
        <f t="shared" si="3"/>
        <v>58.142652476341901</v>
      </c>
      <c r="BX18" s="13">
        <f t="shared" si="3"/>
        <v>9.2761376889654912</v>
      </c>
      <c r="BY18" s="13">
        <f t="shared" si="3"/>
        <v>34.788227675899449</v>
      </c>
      <c r="BZ18" s="13">
        <f t="shared" si="3"/>
        <v>44.693253931325792</v>
      </c>
      <c r="CA18" s="13">
        <f t="shared" si="3"/>
        <v>145.19655855076246</v>
      </c>
      <c r="CB18" s="13">
        <f t="shared" si="3"/>
        <v>30.90406542982662</v>
      </c>
      <c r="CC18" s="13">
        <f t="shared" si="3"/>
        <v>995.29455837831506</v>
      </c>
      <c r="CD18" s="13">
        <f t="shared" si="3"/>
        <v>357.96963034143323</v>
      </c>
      <c r="CE18" s="13">
        <f t="shared" si="3"/>
        <v>41.662645723397482</v>
      </c>
      <c r="CF18" s="13">
        <f t="shared" si="3"/>
        <v>54.252943343801753</v>
      </c>
      <c r="CG18" s="13">
        <f t="shared" si="3"/>
        <v>5530.4603411648404</v>
      </c>
      <c r="CH18" s="13">
        <f t="shared" ref="CH18:CJ37" si="10">BA18</f>
        <v>371.30121145373812</v>
      </c>
      <c r="CI18" s="13">
        <f t="shared" si="4"/>
        <v>263.81239493085741</v>
      </c>
      <c r="CJ18" s="13">
        <f t="shared" si="4"/>
        <v>11378.24751104795</v>
      </c>
      <c r="CK18" s="13">
        <f t="shared" si="4"/>
        <v>751.89217113256177</v>
      </c>
      <c r="CL18" s="91">
        <f t="shared" si="4"/>
        <v>0.18553670986825663</v>
      </c>
      <c r="CM18" s="91">
        <f t="shared" si="4"/>
        <v>220.98517475578672</v>
      </c>
      <c r="CN18" s="91">
        <f t="shared" si="4"/>
        <v>217.24024578806947</v>
      </c>
      <c r="CO18" s="91">
        <f t="shared" si="4"/>
        <v>14.624407735027086</v>
      </c>
      <c r="CP18" s="12">
        <f t="shared" si="4"/>
        <v>808.97814512462355</v>
      </c>
      <c r="CQ18" s="13">
        <f t="shared" si="4"/>
        <v>4.3511104359999999</v>
      </c>
      <c r="CR18" s="13">
        <f t="shared" si="4"/>
        <v>0</v>
      </c>
      <c r="CS18" s="13">
        <f t="shared" si="4"/>
        <v>3271.3355549115549</v>
      </c>
      <c r="CT18" s="36">
        <v>0</v>
      </c>
      <c r="CU18" s="27">
        <f t="shared" si="8"/>
        <v>25205.767408482843</v>
      </c>
      <c r="CX18" s="53"/>
      <c r="CY18" s="53"/>
      <c r="DA18" s="105">
        <v>1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59.219085298241026</v>
      </c>
      <c r="F19" s="91">
        <v>24.421868403800406</v>
      </c>
      <c r="G19" s="91">
        <v>6.0986609287014737</v>
      </c>
      <c r="H19" s="91">
        <v>14.146582554049838</v>
      </c>
      <c r="I19" s="91">
        <v>10.645944482393601</v>
      </c>
      <c r="J19" s="91">
        <v>1.5850372764098788</v>
      </c>
      <c r="K19" s="91">
        <v>6.1027138458119419</v>
      </c>
      <c r="L19" s="91">
        <v>7.6377548146672805</v>
      </c>
      <c r="M19" s="91">
        <v>27.908177092095102</v>
      </c>
      <c r="N19" s="91">
        <v>5.7727852344091719</v>
      </c>
      <c r="O19" s="91">
        <v>181.04337580774569</v>
      </c>
      <c r="P19" s="91">
        <v>64.675864167101437</v>
      </c>
      <c r="Q19" s="91">
        <v>9.6085943636789626</v>
      </c>
      <c r="R19" s="91">
        <v>4.7180960141824464</v>
      </c>
      <c r="S19" s="91">
        <v>231.73863045850246</v>
      </c>
      <c r="T19" s="91">
        <v>1223.1394486652898</v>
      </c>
      <c r="U19" s="91">
        <v>56.006878453070982</v>
      </c>
      <c r="V19" s="91">
        <v>1447.4611169280531</v>
      </c>
      <c r="W19" s="91">
        <v>12.172992825157701</v>
      </c>
      <c r="X19" s="91">
        <v>3.3071777381594655E-2</v>
      </c>
      <c r="Y19" s="91">
        <v>60.401270103523082</v>
      </c>
      <c r="Z19" s="91">
        <v>60.257832965152218</v>
      </c>
      <c r="AA19" s="91">
        <v>3.5515117643574801</v>
      </c>
      <c r="AB19" s="12">
        <f>'[2]TES 2010 (value)'!CK22</f>
        <v>401.15256698523444</v>
      </c>
      <c r="AC19" s="13">
        <f>'[2]TES 2010 (value)'!CL22</f>
        <v>0</v>
      </c>
      <c r="AD19" s="13">
        <f>'[2]TES 2010 (value)'!CM22</f>
        <v>0</v>
      </c>
      <c r="AE19" s="13">
        <f>'[2]TES 2010 (value)'!CN22</f>
        <v>5064.0007312444532</v>
      </c>
      <c r="AF19" s="14">
        <f>'[2]TES 2010 (value)'!CO22</f>
        <v>1.0361541379999999</v>
      </c>
      <c r="AG19" s="27">
        <f t="shared" si="5"/>
        <v>8984.536746591466</v>
      </c>
      <c r="AI19" t="s">
        <v>36</v>
      </c>
      <c r="AJ19" s="4" t="s">
        <v>16</v>
      </c>
      <c r="AK19" s="12">
        <f t="shared" ref="AK19:AY32" si="11">D19*(1+AK$45)</f>
        <v>0</v>
      </c>
      <c r="AL19" s="13">
        <f t="shared" si="11"/>
        <v>59.219049905633121</v>
      </c>
      <c r="AM19" s="13">
        <f t="shared" si="11"/>
        <v>24.421724383338322</v>
      </c>
      <c r="AN19" s="13">
        <f t="shared" si="11"/>
        <v>6.0979722584438614</v>
      </c>
      <c r="AO19" s="13">
        <f t="shared" si="11"/>
        <v>14.145926010653429</v>
      </c>
      <c r="AP19" s="13">
        <f t="shared" si="11"/>
        <v>10.645553562766697</v>
      </c>
      <c r="AQ19" s="13">
        <f t="shared" si="11"/>
        <v>1.5849133171495422</v>
      </c>
      <c r="AR19" s="13">
        <f t="shared" si="11"/>
        <v>6.103261123511615</v>
      </c>
      <c r="AS19" s="13">
        <f t="shared" si="11"/>
        <v>7.6380637205746629</v>
      </c>
      <c r="AT19" s="13">
        <f t="shared" si="11"/>
        <v>27.907653532510231</v>
      </c>
      <c r="AU19" s="13">
        <f t="shared" si="11"/>
        <v>5.7725480738574797</v>
      </c>
      <c r="AV19" s="13">
        <f t="shared" si="11"/>
        <v>181.04520600764104</v>
      </c>
      <c r="AW19" s="13">
        <f t="shared" si="11"/>
        <v>64.676417581989028</v>
      </c>
      <c r="AX19" s="13">
        <f t="shared" si="11"/>
        <v>9.6078233329242124</v>
      </c>
      <c r="AY19" s="13">
        <f t="shared" si="11"/>
        <v>4.7178729622548321</v>
      </c>
      <c r="AZ19" s="13">
        <f t="shared" si="9"/>
        <v>231.73814889795318</v>
      </c>
      <c r="BA19" s="13">
        <f t="shared" si="1"/>
        <v>1223.0834307634452</v>
      </c>
      <c r="BB19" s="13">
        <f t="shared" si="1"/>
        <v>56.005253067851953</v>
      </c>
      <c r="BC19" s="13">
        <f t="shared" si="1"/>
        <v>1447.4801151507888</v>
      </c>
      <c r="BD19" s="13">
        <f t="shared" si="1"/>
        <v>12.172967295681106</v>
      </c>
      <c r="BE19" s="91">
        <f t="shared" si="1"/>
        <v>3.374289563685548E-2</v>
      </c>
      <c r="BF19" s="91">
        <f t="shared" si="1"/>
        <v>60.625773306863287</v>
      </c>
      <c r="BG19" s="91">
        <f t="shared" si="1"/>
        <v>60.259416014428098</v>
      </c>
      <c r="BH19" s="91">
        <f t="shared" si="1"/>
        <v>3.5557170664226407</v>
      </c>
      <c r="BI19" s="12">
        <f t="shared" si="2"/>
        <v>401.15256698523444</v>
      </c>
      <c r="BJ19" s="13">
        <f t="shared" si="2"/>
        <v>0</v>
      </c>
      <c r="BK19" s="13">
        <f t="shared" si="2"/>
        <v>0</v>
      </c>
      <c r="BL19" s="13">
        <f t="shared" si="2"/>
        <v>5064.0007312444532</v>
      </c>
      <c r="BM19" s="36">
        <v>0</v>
      </c>
      <c r="BN19" s="27">
        <f t="shared" si="6"/>
        <v>8983.6918484620073</v>
      </c>
      <c r="BP19" t="s">
        <v>36</v>
      </c>
      <c r="BQ19" s="4" t="s">
        <v>16</v>
      </c>
      <c r="BR19" s="12">
        <f t="shared" si="7"/>
        <v>0</v>
      </c>
      <c r="BS19" s="13">
        <f t="shared" si="7"/>
        <v>59.219049905633121</v>
      </c>
      <c r="BT19" s="13">
        <f t="shared" si="7"/>
        <v>24.421724383338322</v>
      </c>
      <c r="BU19" s="13">
        <f t="shared" si="7"/>
        <v>6.0979722584438614</v>
      </c>
      <c r="BV19" s="13">
        <f t="shared" si="7"/>
        <v>14.145926010653429</v>
      </c>
      <c r="BW19" s="13">
        <f t="shared" si="7"/>
        <v>10.645553562766697</v>
      </c>
      <c r="BX19" s="13">
        <f t="shared" si="7"/>
        <v>1.5849133171495422</v>
      </c>
      <c r="BY19" s="13">
        <f t="shared" si="7"/>
        <v>6.103261123511615</v>
      </c>
      <c r="BZ19" s="13">
        <f t="shared" si="7"/>
        <v>7.6380637205746629</v>
      </c>
      <c r="CA19" s="13">
        <f t="shared" si="7"/>
        <v>27.907653532510231</v>
      </c>
      <c r="CB19" s="13">
        <f t="shared" si="7"/>
        <v>5.7725480738574797</v>
      </c>
      <c r="CC19" s="13">
        <f t="shared" si="7"/>
        <v>181.04520600764104</v>
      </c>
      <c r="CD19" s="13">
        <f t="shared" si="7"/>
        <v>64.676417581989028</v>
      </c>
      <c r="CE19" s="13">
        <f t="shared" si="7"/>
        <v>9.6078233329242124</v>
      </c>
      <c r="CF19" s="13">
        <f t="shared" si="7"/>
        <v>4.7178729622548321</v>
      </c>
      <c r="CG19" s="13">
        <f t="shared" si="7"/>
        <v>231.73814889795318</v>
      </c>
      <c r="CH19" s="13">
        <f t="shared" si="10"/>
        <v>1223.0834307634452</v>
      </c>
      <c r="CI19" s="13">
        <f t="shared" si="4"/>
        <v>56.005253067851953</v>
      </c>
      <c r="CJ19" s="13">
        <f t="shared" si="4"/>
        <v>1447.4801151507888</v>
      </c>
      <c r="CK19" s="13">
        <f t="shared" si="4"/>
        <v>12.172967295681106</v>
      </c>
      <c r="CL19" s="91">
        <f t="shared" si="4"/>
        <v>3.374289563685548E-2</v>
      </c>
      <c r="CM19" s="91">
        <f t="shared" si="4"/>
        <v>60.625773306863287</v>
      </c>
      <c r="CN19" s="91">
        <f t="shared" si="4"/>
        <v>60.259416014428098</v>
      </c>
      <c r="CO19" s="91">
        <f t="shared" si="4"/>
        <v>3.5557170664226407</v>
      </c>
      <c r="CP19" s="12">
        <f t="shared" si="4"/>
        <v>401.15256698523444</v>
      </c>
      <c r="CQ19" s="13">
        <f t="shared" si="4"/>
        <v>0</v>
      </c>
      <c r="CR19" s="13">
        <f t="shared" si="4"/>
        <v>0</v>
      </c>
      <c r="CS19" s="13">
        <f t="shared" si="4"/>
        <v>5064.0007312444532</v>
      </c>
      <c r="CT19" s="36">
        <v>0</v>
      </c>
      <c r="CU19" s="27">
        <f t="shared" si="8"/>
        <v>8983.6918484620073</v>
      </c>
      <c r="CX19" s="59" t="s">
        <v>117</v>
      </c>
      <c r="CY19" s="94">
        <f t="array" ref="CY19">SUM('[1]scen AME'!$G$1263:$G$1268*'[1]scen AME'!$G$293:$G$298,'[1]scen AME'!$G$299*'[1]scen AME'!$G$1269,'[1]scen AME'!$G$1262*('[1]scen AME'!$G$292-'[1]scen AME'!$G$299))</f>
        <v>-476.79874711269264</v>
      </c>
      <c r="DA19" s="105">
        <v>1</v>
      </c>
    </row>
    <row r="20" spans="2:105" x14ac:dyDescent="0.25">
      <c r="B20" t="s">
        <v>37</v>
      </c>
      <c r="C20" s="4" t="s">
        <v>17</v>
      </c>
      <c r="D20" s="90">
        <v>6.9487319402848895</v>
      </c>
      <c r="E20" s="91">
        <v>150.78438200694518</v>
      </c>
      <c r="F20" s="91">
        <v>47.724947961713497</v>
      </c>
      <c r="G20" s="91">
        <v>13.097613813836086</v>
      </c>
      <c r="H20" s="91">
        <v>39.859254110855979</v>
      </c>
      <c r="I20" s="91">
        <v>20.781674712514029</v>
      </c>
      <c r="J20" s="91">
        <v>11.05600124059452</v>
      </c>
      <c r="K20" s="91">
        <v>23.820381568047338</v>
      </c>
      <c r="L20" s="91">
        <v>26.624653969464784</v>
      </c>
      <c r="M20" s="91">
        <v>29.436856524230642</v>
      </c>
      <c r="N20" s="91">
        <v>12.091546183658576</v>
      </c>
      <c r="O20" s="91">
        <v>473.29254901763966</v>
      </c>
      <c r="P20" s="91">
        <v>148.99889878885793</v>
      </c>
      <c r="Q20" s="91">
        <v>11.027521009937113</v>
      </c>
      <c r="R20" s="91">
        <v>15.492038675418234</v>
      </c>
      <c r="S20" s="91">
        <v>226.64401973755093</v>
      </c>
      <c r="T20" s="91">
        <v>92.377672118965407</v>
      </c>
      <c r="U20" s="91">
        <v>2096.3875094738814</v>
      </c>
      <c r="V20" s="91">
        <v>4199.5860427200787</v>
      </c>
      <c r="W20" s="91">
        <v>251.37350610816364</v>
      </c>
      <c r="X20" s="91">
        <v>8.6480522302314095E-2</v>
      </c>
      <c r="Y20" s="91">
        <v>78.33158036073381</v>
      </c>
      <c r="Z20" s="91">
        <v>52.163184645207508</v>
      </c>
      <c r="AA20" s="91">
        <v>5.7733633015563361</v>
      </c>
      <c r="AB20" s="12">
        <f>'[2]TES 2010 (value)'!CK23</f>
        <v>8242.4757391547064</v>
      </c>
      <c r="AC20" s="13">
        <f>'[2]TES 2010 (value)'!CL23</f>
        <v>0</v>
      </c>
      <c r="AD20" s="13">
        <f>'[2]TES 2010 (value)'!CM23</f>
        <v>0</v>
      </c>
      <c r="AE20" s="13">
        <f>'[2]TES 2010 (value)'!CN23</f>
        <v>8035.0652941324988</v>
      </c>
      <c r="AF20" s="14">
        <f>'[2]TES 2010 (value)'!CO23</f>
        <v>1.0695608780000001</v>
      </c>
      <c r="AG20" s="27">
        <f t="shared" si="5"/>
        <v>24312.371004677643</v>
      </c>
      <c r="AI20" t="s">
        <v>37</v>
      </c>
      <c r="AJ20" s="4" t="s">
        <v>17</v>
      </c>
      <c r="AK20" s="12">
        <f t="shared" si="11"/>
        <v>6.9486791150874598</v>
      </c>
      <c r="AL20" s="13">
        <f t="shared" si="11"/>
        <v>150.78429188984049</v>
      </c>
      <c r="AM20" s="13">
        <f t="shared" si="11"/>
        <v>47.724666518502652</v>
      </c>
      <c r="AN20" s="13">
        <f t="shared" si="11"/>
        <v>13.096134810955826</v>
      </c>
      <c r="AO20" s="13">
        <f t="shared" si="11"/>
        <v>39.857404241463684</v>
      </c>
      <c r="AP20" s="13">
        <f t="shared" si="11"/>
        <v>20.780911608353708</v>
      </c>
      <c r="AQ20" s="13">
        <f t="shared" si="11"/>
        <v>11.05513659611173</v>
      </c>
      <c r="AR20" s="13">
        <f t="shared" si="11"/>
        <v>23.822517726477713</v>
      </c>
      <c r="AS20" s="13">
        <f t="shared" si="11"/>
        <v>26.62573079283667</v>
      </c>
      <c r="AT20" s="13">
        <f t="shared" si="11"/>
        <v>29.436304286500071</v>
      </c>
      <c r="AU20" s="13">
        <f t="shared" si="11"/>
        <v>12.091049432498211</v>
      </c>
      <c r="AV20" s="13">
        <f t="shared" si="11"/>
        <v>473.29733361674374</v>
      </c>
      <c r="AW20" s="13">
        <f t="shared" si="11"/>
        <v>149.00017373446377</v>
      </c>
      <c r="AX20" s="13">
        <f t="shared" si="11"/>
        <v>11.02663611902326</v>
      </c>
      <c r="AY20" s="13">
        <f t="shared" si="11"/>
        <v>15.491306276357504</v>
      </c>
      <c r="AZ20" s="13">
        <f t="shared" si="9"/>
        <v>226.64354876377146</v>
      </c>
      <c r="BA20" s="13">
        <f t="shared" si="1"/>
        <v>92.373441363939861</v>
      </c>
      <c r="BB20" s="13">
        <f t="shared" si="1"/>
        <v>2096.3266698526531</v>
      </c>
      <c r="BC20" s="13">
        <f t="shared" si="1"/>
        <v>4199.641163144458</v>
      </c>
      <c r="BD20" s="13">
        <f t="shared" si="1"/>
        <v>251.37297892194633</v>
      </c>
      <c r="BE20" s="91">
        <f t="shared" si="1"/>
        <v>8.8235452391855457E-2</v>
      </c>
      <c r="BF20" s="91">
        <f t="shared" si="1"/>
        <v>78.62272805818364</v>
      </c>
      <c r="BG20" s="91">
        <f t="shared" si="1"/>
        <v>52.164555037862151</v>
      </c>
      <c r="BH20" s="91">
        <f t="shared" si="1"/>
        <v>5.7801994711161884</v>
      </c>
      <c r="BI20" s="12">
        <f t="shared" si="2"/>
        <v>8242.4757391547064</v>
      </c>
      <c r="BJ20" s="13">
        <f t="shared" si="2"/>
        <v>0</v>
      </c>
      <c r="BK20" s="13">
        <f t="shared" si="2"/>
        <v>0</v>
      </c>
      <c r="BL20" s="13">
        <f t="shared" si="2"/>
        <v>8035.0652941324988</v>
      </c>
      <c r="BM20" s="36">
        <v>0</v>
      </c>
      <c r="BN20" s="27">
        <f t="shared" si="6"/>
        <v>24311.592830118745</v>
      </c>
      <c r="BP20" t="s">
        <v>37</v>
      </c>
      <c r="BQ20" s="4" t="s">
        <v>17</v>
      </c>
      <c r="BR20" s="12">
        <f t="shared" si="7"/>
        <v>6.9486791150874598</v>
      </c>
      <c r="BS20" s="13">
        <f t="shared" si="7"/>
        <v>150.78429188984049</v>
      </c>
      <c r="BT20" s="13">
        <f t="shared" si="7"/>
        <v>47.724666518502652</v>
      </c>
      <c r="BU20" s="13">
        <f t="shared" si="7"/>
        <v>13.096134810955826</v>
      </c>
      <c r="BV20" s="13">
        <f t="shared" si="7"/>
        <v>39.857404241463684</v>
      </c>
      <c r="BW20" s="13">
        <f t="shared" si="7"/>
        <v>20.780911608353708</v>
      </c>
      <c r="BX20" s="13">
        <f t="shared" si="7"/>
        <v>11.05513659611173</v>
      </c>
      <c r="BY20" s="13">
        <f t="shared" si="7"/>
        <v>23.822517726477713</v>
      </c>
      <c r="BZ20" s="13">
        <f t="shared" si="7"/>
        <v>26.62573079283667</v>
      </c>
      <c r="CA20" s="13">
        <f t="shared" si="7"/>
        <v>29.436304286500071</v>
      </c>
      <c r="CB20" s="13">
        <f t="shared" si="7"/>
        <v>12.091049432498211</v>
      </c>
      <c r="CC20" s="13">
        <f t="shared" si="7"/>
        <v>473.29733361674374</v>
      </c>
      <c r="CD20" s="13">
        <f t="shared" si="7"/>
        <v>149.00017373446377</v>
      </c>
      <c r="CE20" s="13">
        <f t="shared" si="7"/>
        <v>11.02663611902326</v>
      </c>
      <c r="CF20" s="13">
        <f t="shared" si="7"/>
        <v>15.491306276357504</v>
      </c>
      <c r="CG20" s="13">
        <f t="shared" si="7"/>
        <v>226.64354876377146</v>
      </c>
      <c r="CH20" s="13">
        <f t="shared" si="10"/>
        <v>92.373441363939861</v>
      </c>
      <c r="CI20" s="13">
        <f t="shared" si="4"/>
        <v>2096.3266698526531</v>
      </c>
      <c r="CJ20" s="13">
        <f t="shared" si="4"/>
        <v>4199.641163144458</v>
      </c>
      <c r="CK20" s="13">
        <f t="shared" si="4"/>
        <v>251.37297892194633</v>
      </c>
      <c r="CL20" s="91">
        <f t="shared" si="4"/>
        <v>8.8235452391855457E-2</v>
      </c>
      <c r="CM20" s="91">
        <f t="shared" si="4"/>
        <v>78.62272805818364</v>
      </c>
      <c r="CN20" s="91">
        <f t="shared" si="4"/>
        <v>52.164555037862151</v>
      </c>
      <c r="CO20" s="91">
        <f t="shared" si="4"/>
        <v>5.7801994711161884</v>
      </c>
      <c r="CP20" s="12">
        <f t="shared" si="4"/>
        <v>8242.4757391547064</v>
      </c>
      <c r="CQ20" s="13">
        <f t="shared" si="4"/>
        <v>0</v>
      </c>
      <c r="CR20" s="13">
        <f t="shared" si="4"/>
        <v>0</v>
      </c>
      <c r="CS20" s="13">
        <f t="shared" si="4"/>
        <v>8035.0652941324988</v>
      </c>
      <c r="CT20" s="36">
        <v>0</v>
      </c>
      <c r="CU20" s="27">
        <f t="shared" si="8"/>
        <v>24311.592830118745</v>
      </c>
      <c r="CX20" s="109"/>
      <c r="DA20" s="105">
        <v>1</v>
      </c>
    </row>
    <row r="21" spans="2:105" x14ac:dyDescent="0.25">
      <c r="B21" t="s">
        <v>38</v>
      </c>
      <c r="C21" s="4" t="s">
        <v>18</v>
      </c>
      <c r="D21" s="90">
        <v>5641.4650962989153</v>
      </c>
      <c r="E21" s="91">
        <v>21843.190840788109</v>
      </c>
      <c r="F21" s="91">
        <v>13425.654163972993</v>
      </c>
      <c r="G21" s="91">
        <v>1449.1851313938066</v>
      </c>
      <c r="H21" s="91">
        <v>3769.1305705983727</v>
      </c>
      <c r="I21" s="91">
        <v>3688.7250823350282</v>
      </c>
      <c r="J21" s="91">
        <v>992.15519423488377</v>
      </c>
      <c r="K21" s="91">
        <v>2825.9464145522506</v>
      </c>
      <c r="L21" s="91">
        <v>4009.2277232273918</v>
      </c>
      <c r="M21" s="91">
        <v>4385.90929587765</v>
      </c>
      <c r="N21" s="91">
        <v>2003.1920211813872</v>
      </c>
      <c r="O21" s="91">
        <v>85172.645359232862</v>
      </c>
      <c r="P21" s="91">
        <v>37807.629450538705</v>
      </c>
      <c r="Q21" s="91">
        <v>3196.890991351976</v>
      </c>
      <c r="R21" s="91">
        <v>3333.708668878367</v>
      </c>
      <c r="S21" s="91">
        <v>15087.562209443991</v>
      </c>
      <c r="T21" s="91">
        <v>4894.3574035878055</v>
      </c>
      <c r="U21" s="91">
        <v>4587.3511417115542</v>
      </c>
      <c r="V21" s="91">
        <v>529169.25273819896</v>
      </c>
      <c r="W21" s="91">
        <v>43891.384218476705</v>
      </c>
      <c r="X21" s="91">
        <v>38.557203038081489</v>
      </c>
      <c r="Y21" s="91">
        <v>4194.1107000621569</v>
      </c>
      <c r="Z21" s="91">
        <v>6716.1796201656707</v>
      </c>
      <c r="AA21" s="91">
        <v>1455.8927511577212</v>
      </c>
      <c r="AB21" s="12">
        <f>'[2]TES 2010 (value)'!CK24</f>
        <v>537787.04130637238</v>
      </c>
      <c r="AC21" s="13">
        <f>'[2]TES 2010 (value)'!CL24</f>
        <v>102379.39932142965</v>
      </c>
      <c r="AD21" s="13">
        <f>'[2]TES 2010 (value)'!CM24</f>
        <v>66481.740033942915</v>
      </c>
      <c r="AE21" s="13">
        <f>'[2]TES 2010 (value)'!CN24</f>
        <v>102243.60786882386</v>
      </c>
      <c r="AF21" s="14">
        <f>'[2]TES 2010 (value)'!CO24</f>
        <v>1.0650017409999999</v>
      </c>
      <c r="AG21" s="27">
        <f t="shared" si="5"/>
        <v>1612472.1575226153</v>
      </c>
      <c r="AI21" t="s">
        <v>38</v>
      </c>
      <c r="AJ21" s="4" t="s">
        <v>18</v>
      </c>
      <c r="AK21" s="12">
        <f t="shared" si="11"/>
        <v>5641.4222091203528</v>
      </c>
      <c r="AL21" s="13">
        <f t="shared" si="11"/>
        <v>21843.17778608649</v>
      </c>
      <c r="AM21" s="13">
        <f t="shared" si="11"/>
        <v>13425.574990304356</v>
      </c>
      <c r="AN21" s="13">
        <f t="shared" si="11"/>
        <v>1449.0214871595342</v>
      </c>
      <c r="AO21" s="13">
        <f t="shared" si="11"/>
        <v>3768.9556451153544</v>
      </c>
      <c r="AP21" s="13">
        <f t="shared" si="11"/>
        <v>3688.5896321609903</v>
      </c>
      <c r="AQ21" s="13">
        <f t="shared" si="11"/>
        <v>992.07760184898405</v>
      </c>
      <c r="AR21" s="13">
        <f t="shared" si="11"/>
        <v>2826.1998390929111</v>
      </c>
      <c r="AS21" s="13">
        <f t="shared" si="11"/>
        <v>4009.3898748226966</v>
      </c>
      <c r="AT21" s="13">
        <f t="shared" si="11"/>
        <v>4385.8270158762498</v>
      </c>
      <c r="AU21" s="13">
        <f t="shared" si="11"/>
        <v>2003.1097250096786</v>
      </c>
      <c r="AV21" s="13">
        <f t="shared" si="11"/>
        <v>85173.506384751905</v>
      </c>
      <c r="AW21" s="13">
        <f t="shared" si="11"/>
        <v>37807.952960788964</v>
      </c>
      <c r="AX21" s="13">
        <f t="shared" si="11"/>
        <v>3196.6344604609194</v>
      </c>
      <c r="AY21" s="13">
        <f t="shared" si="11"/>
        <v>3333.5510650181527</v>
      </c>
      <c r="AZ21" s="13">
        <f t="shared" si="9"/>
        <v>15087.530856990019</v>
      </c>
      <c r="BA21" s="13">
        <f t="shared" si="1"/>
        <v>4894.1332495611114</v>
      </c>
      <c r="BB21" s="13">
        <f t="shared" si="1"/>
        <v>4587.2180114078101</v>
      </c>
      <c r="BC21" s="13">
        <f t="shared" si="1"/>
        <v>529176.19819269911</v>
      </c>
      <c r="BD21" s="13">
        <f t="shared" si="1"/>
        <v>43891.292168470412</v>
      </c>
      <c r="BE21" s="91">
        <f t="shared" si="1"/>
        <v>39.339635821541613</v>
      </c>
      <c r="BF21" s="91">
        <f t="shared" si="1"/>
        <v>4209.6996319788796</v>
      </c>
      <c r="BG21" s="91">
        <f t="shared" si="1"/>
        <v>6716.3560626754852</v>
      </c>
      <c r="BH21" s="91">
        <f t="shared" si="1"/>
        <v>1457.616656130961</v>
      </c>
      <c r="BI21" s="12">
        <f t="shared" si="2"/>
        <v>537787.04130637238</v>
      </c>
      <c r="BJ21" s="13">
        <f t="shared" si="2"/>
        <v>102379.39932142965</v>
      </c>
      <c r="BK21" s="13">
        <f t="shared" si="2"/>
        <v>66481.740033942915</v>
      </c>
      <c r="BL21" s="13">
        <f t="shared" si="2"/>
        <v>102243.60786882386</v>
      </c>
      <c r="BM21" s="36">
        <v>0</v>
      </c>
      <c r="BN21" s="27">
        <f t="shared" si="6"/>
        <v>1612496.1636739217</v>
      </c>
      <c r="BP21" t="s">
        <v>38</v>
      </c>
      <c r="BQ21" s="4" t="s">
        <v>18</v>
      </c>
      <c r="BR21" s="12">
        <f t="shared" si="7"/>
        <v>5641.4222091203528</v>
      </c>
      <c r="BS21" s="13">
        <f t="shared" si="7"/>
        <v>21843.17778608649</v>
      </c>
      <c r="BT21" s="13">
        <f t="shared" si="7"/>
        <v>13425.574990304356</v>
      </c>
      <c r="BU21" s="13">
        <f t="shared" si="7"/>
        <v>1449.0214871595342</v>
      </c>
      <c r="BV21" s="13">
        <f t="shared" si="7"/>
        <v>3768.9556451153544</v>
      </c>
      <c r="BW21" s="13">
        <f t="shared" si="7"/>
        <v>3688.5896321609903</v>
      </c>
      <c r="BX21" s="13">
        <f t="shared" si="7"/>
        <v>992.07760184898405</v>
      </c>
      <c r="BY21" s="13">
        <f t="shared" si="7"/>
        <v>2826.1998390929111</v>
      </c>
      <c r="BZ21" s="13">
        <f t="shared" si="7"/>
        <v>4009.3898748226966</v>
      </c>
      <c r="CA21" s="13">
        <f t="shared" si="7"/>
        <v>4385.8270158762498</v>
      </c>
      <c r="CB21" s="13">
        <f t="shared" si="7"/>
        <v>2003.1097250096786</v>
      </c>
      <c r="CC21" s="13">
        <f t="shared" si="7"/>
        <v>85173.506384751905</v>
      </c>
      <c r="CD21" s="13">
        <f t="shared" si="7"/>
        <v>37807.952960788964</v>
      </c>
      <c r="CE21" s="13">
        <f t="shared" si="7"/>
        <v>3196.6344604609194</v>
      </c>
      <c r="CF21" s="13">
        <f t="shared" si="7"/>
        <v>3333.5510650181527</v>
      </c>
      <c r="CG21" s="13">
        <f t="shared" si="7"/>
        <v>15087.530856990019</v>
      </c>
      <c r="CH21" s="13">
        <f t="shared" si="10"/>
        <v>4894.1332495611114</v>
      </c>
      <c r="CI21" s="13">
        <f t="shared" si="4"/>
        <v>4587.2180114078101</v>
      </c>
      <c r="CJ21" s="13">
        <f t="shared" si="4"/>
        <v>529176.19819269911</v>
      </c>
      <c r="CK21" s="13">
        <f t="shared" si="4"/>
        <v>43891.292168470412</v>
      </c>
      <c r="CL21" s="91">
        <f t="shared" si="4"/>
        <v>39.339635821541613</v>
      </c>
      <c r="CM21" s="91">
        <f t="shared" si="4"/>
        <v>4209.6996319788796</v>
      </c>
      <c r="CN21" s="91">
        <f t="shared" si="4"/>
        <v>6716.3560626754852</v>
      </c>
      <c r="CO21" s="91">
        <f t="shared" si="4"/>
        <v>1457.616656130961</v>
      </c>
      <c r="CP21" s="12">
        <f t="shared" si="4"/>
        <v>537787.04130637238</v>
      </c>
      <c r="CQ21" s="13">
        <f t="shared" si="4"/>
        <v>102379.39932142965</v>
      </c>
      <c r="CR21" s="13">
        <f t="shared" si="4"/>
        <v>66481.740033942915</v>
      </c>
      <c r="CS21" s="13">
        <f t="shared" si="4"/>
        <v>102243.60786882386</v>
      </c>
      <c r="CT21" s="36">
        <v>0</v>
      </c>
      <c r="CU21" s="27">
        <f t="shared" si="8"/>
        <v>1612496.1636739217</v>
      </c>
      <c r="CX21" s="46" t="s">
        <v>111</v>
      </c>
      <c r="CY21" s="84">
        <f>1-SUM(CP3:CP26)/(SUM(BR27:CO27,CY4:CY9)-SUM(CY10:CY12))</f>
        <v>2.5558265980385131E-2</v>
      </c>
      <c r="DA21" s="105">
        <v>1</v>
      </c>
    </row>
    <row r="22" spans="2:105" x14ac:dyDescent="0.25">
      <c r="B22" t="s">
        <v>39</v>
      </c>
      <c r="C22" s="4" t="s">
        <v>19</v>
      </c>
      <c r="D22" s="90">
        <v>13.010732605166131</v>
      </c>
      <c r="E22" s="91">
        <v>67.119586504246925</v>
      </c>
      <c r="F22" s="91">
        <v>20.078461855506227</v>
      </c>
      <c r="G22" s="91">
        <v>23.968033908851641</v>
      </c>
      <c r="H22" s="91">
        <v>5.2374914012013365</v>
      </c>
      <c r="I22" s="91">
        <v>8.1207120044249042</v>
      </c>
      <c r="J22" s="91">
        <v>18.689538865356237</v>
      </c>
      <c r="K22" s="91">
        <v>13.101936201317486</v>
      </c>
      <c r="L22" s="91">
        <v>15.555300847574859</v>
      </c>
      <c r="M22" s="91">
        <v>13.714337881555405</v>
      </c>
      <c r="N22" s="91">
        <v>13.816462165867724</v>
      </c>
      <c r="O22" s="91">
        <v>574.93517958353118</v>
      </c>
      <c r="P22" s="91">
        <v>82.280486691931856</v>
      </c>
      <c r="Q22" s="91">
        <v>5.6708744767768602</v>
      </c>
      <c r="R22" s="91">
        <v>23.536652138215086</v>
      </c>
      <c r="S22" s="91">
        <v>82.586128424250347</v>
      </c>
      <c r="T22" s="91">
        <v>39.042140818191427</v>
      </c>
      <c r="U22" s="91">
        <v>9.5887153956299436</v>
      </c>
      <c r="V22" s="91">
        <v>1700.935452952896</v>
      </c>
      <c r="W22" s="91">
        <v>0</v>
      </c>
      <c r="X22" s="91">
        <v>0.10502894029858902</v>
      </c>
      <c r="Y22" s="91">
        <v>41.852784001974314</v>
      </c>
      <c r="Z22" s="91">
        <v>3.1613303676518121</v>
      </c>
      <c r="AA22" s="91">
        <v>10.930296078981053</v>
      </c>
      <c r="AB22" s="12">
        <f>'[2]TES 2010 (value)'!CK25</f>
        <v>11443.469646223404</v>
      </c>
      <c r="AC22" s="13">
        <f>'[2]TES 2010 (value)'!CL25</f>
        <v>371151.62039681454</v>
      </c>
      <c r="AD22" s="13">
        <f>'[2]TES 2010 (value)'!CM25</f>
        <v>0</v>
      </c>
      <c r="AE22" s="13">
        <f>'[2]TES 2010 (value)'!CN25</f>
        <v>0</v>
      </c>
      <c r="AF22" s="14">
        <f>'[2]TES 2010 (value)'!CO25</f>
        <v>1</v>
      </c>
      <c r="AG22" s="27">
        <f t="shared" si="5"/>
        <v>385383.12770714937</v>
      </c>
      <c r="AI22" t="s">
        <v>39</v>
      </c>
      <c r="AJ22" s="4" t="s">
        <v>19</v>
      </c>
      <c r="AK22" s="12">
        <f t="shared" si="11"/>
        <v>13.010633695822026</v>
      </c>
      <c r="AL22" s="13">
        <f t="shared" si="11"/>
        <v>67.119546389861569</v>
      </c>
      <c r="AM22" s="13">
        <f t="shared" si="11"/>
        <v>20.078343448949177</v>
      </c>
      <c r="AN22" s="13">
        <f t="shared" si="11"/>
        <v>23.965327401262609</v>
      </c>
      <c r="AO22" s="13">
        <f t="shared" si="11"/>
        <v>5.2372483290402636</v>
      </c>
      <c r="AP22" s="13">
        <f t="shared" si="11"/>
        <v>8.1204138114639868</v>
      </c>
      <c r="AQ22" s="13">
        <f t="shared" si="11"/>
        <v>18.688077233224131</v>
      </c>
      <c r="AR22" s="13">
        <f t="shared" si="11"/>
        <v>13.103111153590635</v>
      </c>
      <c r="AS22" s="13">
        <f t="shared" si="11"/>
        <v>15.555929975432393</v>
      </c>
      <c r="AT22" s="13">
        <f t="shared" si="11"/>
        <v>13.714080599504188</v>
      </c>
      <c r="AU22" s="13">
        <f t="shared" si="11"/>
        <v>13.815894550815955</v>
      </c>
      <c r="AV22" s="13">
        <f t="shared" si="11"/>
        <v>574.94099170618313</v>
      </c>
      <c r="AW22" s="13">
        <f t="shared" si="11"/>
        <v>82.281190745088011</v>
      </c>
      <c r="AX22" s="13">
        <f t="shared" si="11"/>
        <v>5.6704194238874956</v>
      </c>
      <c r="AY22" s="13">
        <f t="shared" si="11"/>
        <v>23.535539423337468</v>
      </c>
      <c r="AZ22" s="13">
        <f t="shared" si="9"/>
        <v>82.585956807540228</v>
      </c>
      <c r="BA22" s="13">
        <f t="shared" si="1"/>
        <v>39.040352748307377</v>
      </c>
      <c r="BB22" s="13">
        <f t="shared" si="1"/>
        <v>9.5884371198769642</v>
      </c>
      <c r="BC22" s="13">
        <f t="shared" si="1"/>
        <v>1700.9577780780521</v>
      </c>
      <c r="BD22" s="13">
        <f t="shared" si="1"/>
        <v>0</v>
      </c>
      <c r="BE22" s="91">
        <f t="shared" si="1"/>
        <v>0.10716026932731883</v>
      </c>
      <c r="BF22" s="91">
        <f t="shared" si="1"/>
        <v>42.008345036718204</v>
      </c>
      <c r="BG22" s="91">
        <f t="shared" si="1"/>
        <v>3.161413419787992</v>
      </c>
      <c r="BH22" s="91">
        <f t="shared" si="1"/>
        <v>10.943238510183184</v>
      </c>
      <c r="BI22" s="12">
        <f t="shared" si="2"/>
        <v>11443.469646223404</v>
      </c>
      <c r="BJ22" s="13">
        <f t="shared" si="2"/>
        <v>371151.62039681454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6"/>
        <v>385382.3194729152</v>
      </c>
      <c r="BP22" t="s">
        <v>39</v>
      </c>
      <c r="BQ22" s="4" t="s">
        <v>19</v>
      </c>
      <c r="BR22" s="12">
        <f t="shared" si="7"/>
        <v>13.010633695822026</v>
      </c>
      <c r="BS22" s="13">
        <f t="shared" si="7"/>
        <v>67.119546389861569</v>
      </c>
      <c r="BT22" s="13">
        <f t="shared" si="7"/>
        <v>20.078343448949177</v>
      </c>
      <c r="BU22" s="13">
        <f t="shared" si="7"/>
        <v>23.965327401262609</v>
      </c>
      <c r="BV22" s="13">
        <f t="shared" si="7"/>
        <v>5.2372483290402636</v>
      </c>
      <c r="BW22" s="13">
        <f t="shared" si="7"/>
        <v>8.1204138114639868</v>
      </c>
      <c r="BX22" s="13">
        <f t="shared" si="7"/>
        <v>18.688077233224131</v>
      </c>
      <c r="BY22" s="13">
        <f t="shared" si="7"/>
        <v>13.103111153590635</v>
      </c>
      <c r="BZ22" s="13">
        <f t="shared" si="7"/>
        <v>15.555929975432393</v>
      </c>
      <c r="CA22" s="13">
        <f t="shared" si="7"/>
        <v>13.714080599504188</v>
      </c>
      <c r="CB22" s="13">
        <f t="shared" si="7"/>
        <v>13.815894550815955</v>
      </c>
      <c r="CC22" s="13">
        <f t="shared" si="7"/>
        <v>574.94099170618313</v>
      </c>
      <c r="CD22" s="13">
        <f t="shared" si="7"/>
        <v>82.281190745088011</v>
      </c>
      <c r="CE22" s="13">
        <f t="shared" si="7"/>
        <v>5.6704194238874956</v>
      </c>
      <c r="CF22" s="13">
        <f t="shared" si="7"/>
        <v>23.535539423337468</v>
      </c>
      <c r="CG22" s="13">
        <f t="shared" si="7"/>
        <v>82.585956807540228</v>
      </c>
      <c r="CH22" s="13">
        <f t="shared" si="10"/>
        <v>39.040352748307377</v>
      </c>
      <c r="CI22" s="13">
        <f t="shared" si="4"/>
        <v>9.5884371198769642</v>
      </c>
      <c r="CJ22" s="13">
        <f t="shared" si="4"/>
        <v>1700.9577780780521</v>
      </c>
      <c r="CK22" s="13">
        <f t="shared" si="4"/>
        <v>0</v>
      </c>
      <c r="CL22" s="91">
        <f t="shared" si="4"/>
        <v>0.10716026932731883</v>
      </c>
      <c r="CM22" s="91">
        <f t="shared" si="4"/>
        <v>42.008345036718204</v>
      </c>
      <c r="CN22" s="91">
        <f t="shared" si="4"/>
        <v>3.161413419787992</v>
      </c>
      <c r="CO22" s="91">
        <f t="shared" si="4"/>
        <v>10.943238510183184</v>
      </c>
      <c r="CP22" s="12">
        <f t="shared" si="4"/>
        <v>11443.469646223404</v>
      </c>
      <c r="CQ22" s="13">
        <f t="shared" si="4"/>
        <v>371151.62039681454</v>
      </c>
      <c r="CR22" s="13">
        <f t="shared" si="4"/>
        <v>0</v>
      </c>
      <c r="CS22" s="13">
        <f t="shared" si="4"/>
        <v>0</v>
      </c>
      <c r="CT22" s="36">
        <v>0</v>
      </c>
      <c r="CU22" s="27">
        <f t="shared" si="8"/>
        <v>385382.3194729152</v>
      </c>
      <c r="DA22" s="105">
        <v>1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2.2942829589057374</v>
      </c>
      <c r="F23" s="91">
        <v>0.2364290904487461</v>
      </c>
      <c r="G23" s="91">
        <v>0.10155973983704156</v>
      </c>
      <c r="H23" s="91">
        <v>2.0414987347111402</v>
      </c>
      <c r="I23" s="91">
        <v>8.465608547638622</v>
      </c>
      <c r="J23" s="91">
        <v>10.977066302903733</v>
      </c>
      <c r="K23" s="91">
        <v>4.0858449740297189</v>
      </c>
      <c r="L23" s="91">
        <v>0</v>
      </c>
      <c r="M23" s="91">
        <v>392.07662716907038</v>
      </c>
      <c r="N23" s="91">
        <v>1.1954990929736053</v>
      </c>
      <c r="O23" s="91">
        <v>502.70980788126474</v>
      </c>
      <c r="P23" s="91">
        <v>1.2135339321126777</v>
      </c>
      <c r="Q23" s="91">
        <v>0</v>
      </c>
      <c r="R23" s="91">
        <v>0.62554758306156144</v>
      </c>
      <c r="S23" s="91">
        <v>0</v>
      </c>
      <c r="T23" s="91">
        <v>2.4632668047642079E-3</v>
      </c>
      <c r="U23" s="91">
        <v>2.2452941624870508E-3</v>
      </c>
      <c r="V23" s="91">
        <v>52.038613877372043</v>
      </c>
      <c r="W23" s="91">
        <v>108.20162635627418</v>
      </c>
      <c r="X23" s="91">
        <v>5.3994192788485256</v>
      </c>
      <c r="Y23" s="91">
        <v>0</v>
      </c>
      <c r="Z23" s="91">
        <v>731.01090817371175</v>
      </c>
      <c r="AA23" s="91">
        <v>57.867094585807536</v>
      </c>
      <c r="AB23" s="12">
        <f>'[2]TES 2010 (value)'!CK26</f>
        <v>69.546245420166414</v>
      </c>
      <c r="AC23" s="13">
        <f>'[2]TES 2010 (value)'!CL26</f>
        <v>0</v>
      </c>
      <c r="AD23" s="13">
        <f>'[2]TES 2010 (value)'!CM26</f>
        <v>0</v>
      </c>
      <c r="AE23" s="13">
        <f>'[2]TES 2010 (value)'!CN26</f>
        <v>12.883539324000001</v>
      </c>
      <c r="AF23" s="14">
        <f>'[2]TES 2010 (value)'!CO26</f>
        <v>-36.782607924472856</v>
      </c>
      <c r="AG23" s="27">
        <f t="shared" si="5"/>
        <v>1926.1928536596324</v>
      </c>
      <c r="AI23" t="s">
        <v>40</v>
      </c>
      <c r="AJ23" s="4" t="s">
        <v>41</v>
      </c>
      <c r="AK23" s="12">
        <f t="shared" si="11"/>
        <v>0</v>
      </c>
      <c r="AL23" s="13">
        <f t="shared" si="11"/>
        <v>2.2942815877150684</v>
      </c>
      <c r="AM23" s="13">
        <f t="shared" si="11"/>
        <v>0.23642769618085907</v>
      </c>
      <c r="AN23" s="13">
        <f t="shared" si="11"/>
        <v>0.10154827155359142</v>
      </c>
      <c r="AO23" s="13">
        <f t="shared" si="11"/>
        <v>2.041403988682696</v>
      </c>
      <c r="AP23" s="13">
        <f t="shared" si="11"/>
        <v>8.465297690058966</v>
      </c>
      <c r="AQ23" s="13">
        <f t="shared" si="11"/>
        <v>10.976207831598467</v>
      </c>
      <c r="AR23" s="13">
        <f t="shared" si="11"/>
        <v>4.0862113834493812</v>
      </c>
      <c r="AS23" s="13">
        <f t="shared" si="11"/>
        <v>0</v>
      </c>
      <c r="AT23" s="13">
        <f t="shared" si="11"/>
        <v>392.06927178088148</v>
      </c>
      <c r="AU23" s="13">
        <f t="shared" si="11"/>
        <v>1.195449978860933</v>
      </c>
      <c r="AV23" s="13">
        <f t="shared" si="11"/>
        <v>502.71488986470479</v>
      </c>
      <c r="AW23" s="13">
        <f t="shared" si="11"/>
        <v>1.2135443160132762</v>
      </c>
      <c r="AX23" s="13">
        <f t="shared" si="11"/>
        <v>0</v>
      </c>
      <c r="AY23" s="13">
        <f t="shared" si="11"/>
        <v>0.62551800977738137</v>
      </c>
      <c r="AZ23" s="13">
        <f t="shared" si="9"/>
        <v>0</v>
      </c>
      <c r="BA23" s="13">
        <f t="shared" si="1"/>
        <v>2.4631539909405376E-3</v>
      </c>
      <c r="BB23" s="13">
        <f t="shared" si="1"/>
        <v>2.2452290014203231E-3</v>
      </c>
      <c r="BC23" s="13">
        <f t="shared" si="1"/>
        <v>52.039296894805631</v>
      </c>
      <c r="BD23" s="13">
        <f t="shared" si="1"/>
        <v>108.20139943336973</v>
      </c>
      <c r="BE23" s="91">
        <f t="shared" si="1"/>
        <v>5.5089884986709583</v>
      </c>
      <c r="BF23" s="91">
        <f t="shared" si="1"/>
        <v>0</v>
      </c>
      <c r="BG23" s="91">
        <f t="shared" si="1"/>
        <v>731.03011275230176</v>
      </c>
      <c r="BH23" s="91">
        <f t="shared" si="1"/>
        <v>57.935614311634929</v>
      </c>
      <c r="BI23" s="12">
        <f t="shared" si="2"/>
        <v>69.546245420166414</v>
      </c>
      <c r="BJ23" s="13">
        <f t="shared" si="2"/>
        <v>0</v>
      </c>
      <c r="BK23" s="13">
        <f t="shared" si="2"/>
        <v>0</v>
      </c>
      <c r="BL23" s="13">
        <f t="shared" si="2"/>
        <v>12.883539324000001</v>
      </c>
      <c r="BM23" s="36">
        <v>0</v>
      </c>
      <c r="BN23" s="27">
        <f t="shared" si="6"/>
        <v>1963.1699574174183</v>
      </c>
      <c r="BP23" t="s">
        <v>40</v>
      </c>
      <c r="BQ23" s="4" t="s">
        <v>41</v>
      </c>
      <c r="BR23" s="12">
        <f t="shared" si="7"/>
        <v>0</v>
      </c>
      <c r="BS23" s="13">
        <f t="shared" si="7"/>
        <v>2.2942815877150684</v>
      </c>
      <c r="BT23" s="13">
        <f t="shared" si="7"/>
        <v>0.23642769618085907</v>
      </c>
      <c r="BU23" s="13">
        <f t="shared" si="7"/>
        <v>0.10154827155359142</v>
      </c>
      <c r="BV23" s="13">
        <f t="shared" si="7"/>
        <v>2.041403988682696</v>
      </c>
      <c r="BW23" s="13">
        <f t="shared" si="7"/>
        <v>8.465297690058966</v>
      </c>
      <c r="BX23" s="13">
        <f t="shared" si="7"/>
        <v>10.976207831598467</v>
      </c>
      <c r="BY23" s="13">
        <f t="shared" si="7"/>
        <v>4.0862113834493812</v>
      </c>
      <c r="BZ23" s="13">
        <f t="shared" si="7"/>
        <v>0</v>
      </c>
      <c r="CA23" s="13">
        <f t="shared" si="7"/>
        <v>392.06927178088148</v>
      </c>
      <c r="CB23" s="13">
        <f t="shared" si="7"/>
        <v>1.195449978860933</v>
      </c>
      <c r="CC23" s="13">
        <f t="shared" si="7"/>
        <v>502.71488986470479</v>
      </c>
      <c r="CD23" s="13">
        <f t="shared" si="7"/>
        <v>1.2135443160132762</v>
      </c>
      <c r="CE23" s="13">
        <f t="shared" si="7"/>
        <v>0</v>
      </c>
      <c r="CF23" s="13">
        <f t="shared" si="7"/>
        <v>0.62551800977738137</v>
      </c>
      <c r="CG23" s="13">
        <f t="shared" si="7"/>
        <v>0</v>
      </c>
      <c r="CH23" s="13">
        <f t="shared" si="10"/>
        <v>2.4631539909405376E-3</v>
      </c>
      <c r="CI23" s="13">
        <f t="shared" si="4"/>
        <v>2.2452290014203231E-3</v>
      </c>
      <c r="CJ23" s="13">
        <f t="shared" si="4"/>
        <v>52.039296894805631</v>
      </c>
      <c r="CK23" s="13">
        <f t="shared" si="4"/>
        <v>108.20139943336973</v>
      </c>
      <c r="CL23" s="91">
        <f t="shared" si="4"/>
        <v>5.5089884986709583</v>
      </c>
      <c r="CM23" s="91">
        <f t="shared" si="4"/>
        <v>0</v>
      </c>
      <c r="CN23" s="91">
        <f t="shared" si="4"/>
        <v>731.03011275230176</v>
      </c>
      <c r="CO23" s="91">
        <f t="shared" si="4"/>
        <v>57.935614311634929</v>
      </c>
      <c r="CP23" s="12">
        <f t="shared" si="4"/>
        <v>69.546245420166414</v>
      </c>
      <c r="CQ23" s="13">
        <f t="shared" si="4"/>
        <v>0</v>
      </c>
      <c r="CR23" s="13">
        <f t="shared" si="4"/>
        <v>0</v>
      </c>
      <c r="CS23" s="13">
        <f t="shared" si="4"/>
        <v>12.883539324000001</v>
      </c>
      <c r="CT23" s="36">
        <v>0</v>
      </c>
      <c r="CU23" s="27">
        <f t="shared" si="8"/>
        <v>1963.1699574174183</v>
      </c>
      <c r="CX23" s="46" t="s">
        <v>112</v>
      </c>
      <c r="CY23" s="94">
        <f>SUM(BR27:CO27)+SUM(CY4:CY9)-SUM(CY10:CY12)</f>
        <v>1249956.3857319737</v>
      </c>
      <c r="DA23" s="105">
        <v>1</v>
      </c>
    </row>
    <row r="24" spans="2:105" x14ac:dyDescent="0.25">
      <c r="B24" t="s">
        <v>42</v>
      </c>
      <c r="C24" s="4" t="s">
        <v>43</v>
      </c>
      <c r="D24" s="90">
        <v>3738.5988149919426</v>
      </c>
      <c r="E24" s="91">
        <v>1397.472673387</v>
      </c>
      <c r="F24" s="91">
        <v>480.03459249052372</v>
      </c>
      <c r="G24" s="91">
        <v>81.835872189068326</v>
      </c>
      <c r="H24" s="91">
        <v>474.81509613621773</v>
      </c>
      <c r="I24" s="91">
        <v>204.69899713506064</v>
      </c>
      <c r="J24" s="91">
        <v>131.36872878738831</v>
      </c>
      <c r="K24" s="91">
        <v>6843.5428872090688</v>
      </c>
      <c r="L24" s="91">
        <v>158.05876449618955</v>
      </c>
      <c r="M24" s="91">
        <v>471.47892553712802</v>
      </c>
      <c r="N24" s="91">
        <v>6.8948845608245861</v>
      </c>
      <c r="O24" s="91">
        <v>3161.6020033595037</v>
      </c>
      <c r="P24" s="91">
        <v>3883.7679116708746</v>
      </c>
      <c r="Q24" s="91">
        <v>129.80064172252301</v>
      </c>
      <c r="R24" s="91">
        <v>1458.0530750098258</v>
      </c>
      <c r="S24" s="91">
        <v>6303.9394837079317</v>
      </c>
      <c r="T24" s="91">
        <v>949.86292362798997</v>
      </c>
      <c r="U24" s="91">
        <v>2257.3078057090893</v>
      </c>
      <c r="V24" s="91">
        <v>19849.192002163669</v>
      </c>
      <c r="W24" s="91">
        <v>1689.3921586594065</v>
      </c>
      <c r="X24" s="91">
        <v>0.52772997796984999</v>
      </c>
      <c r="Y24" s="91">
        <v>32120.316149624978</v>
      </c>
      <c r="Z24" s="91">
        <v>349.07067501944334</v>
      </c>
      <c r="AA24" s="91">
        <v>7513.2181326274103</v>
      </c>
      <c r="AB24" s="12">
        <f>'[2]TES 2010 (value)'!CK27</f>
        <v>43725.746373013695</v>
      </c>
      <c r="AC24" s="13">
        <f>'[2]TES 2010 (value)'!CL27</f>
        <v>0</v>
      </c>
      <c r="AD24" s="13">
        <f>'[2]TES 2010 (value)'!CM27</f>
        <v>0</v>
      </c>
      <c r="AE24" s="13">
        <f>'[2]TES 2010 (value)'!CN27</f>
        <v>14827.62551060302</v>
      </c>
      <c r="AF24" s="14">
        <f>'[2]TES 2010 (value)'!CO27</f>
        <v>-246.12671666432664</v>
      </c>
      <c r="AG24" s="27">
        <f t="shared" si="5"/>
        <v>151962.0960967534</v>
      </c>
      <c r="AI24" t="s">
        <v>42</v>
      </c>
      <c r="AJ24" s="4" t="s">
        <v>43</v>
      </c>
      <c r="AK24" s="12">
        <f t="shared" si="11"/>
        <v>3738.5703936595023</v>
      </c>
      <c r="AL24" s="13">
        <f t="shared" si="11"/>
        <v>1397.4718381798682</v>
      </c>
      <c r="AM24" s="13">
        <f t="shared" si="11"/>
        <v>480.03176163406818</v>
      </c>
      <c r="AN24" s="13">
        <f t="shared" si="11"/>
        <v>81.826631155365803</v>
      </c>
      <c r="AO24" s="13">
        <f t="shared" si="11"/>
        <v>474.79305995082154</v>
      </c>
      <c r="AP24" s="13">
        <f t="shared" si="11"/>
        <v>204.69148057739685</v>
      </c>
      <c r="AQ24" s="13">
        <f t="shared" si="11"/>
        <v>131.35845497825196</v>
      </c>
      <c r="AR24" s="13">
        <f t="shared" si="11"/>
        <v>6844.156600796754</v>
      </c>
      <c r="AS24" s="13">
        <f t="shared" si="11"/>
        <v>158.06515711905467</v>
      </c>
      <c r="AT24" s="13">
        <f t="shared" si="11"/>
        <v>471.4700805556119</v>
      </c>
      <c r="AU24" s="13">
        <f t="shared" si="11"/>
        <v>6.8946013016074321</v>
      </c>
      <c r="AV24" s="13">
        <f t="shared" si="11"/>
        <v>3161.633964560127</v>
      </c>
      <c r="AW24" s="13">
        <f t="shared" si="11"/>
        <v>3883.8011440831501</v>
      </c>
      <c r="AX24" s="13">
        <f t="shared" si="11"/>
        <v>129.79022601727348</v>
      </c>
      <c r="AY24" s="13">
        <f t="shared" si="11"/>
        <v>1457.9841443335599</v>
      </c>
      <c r="AZ24" s="13">
        <f t="shared" si="9"/>
        <v>6303.926383912898</v>
      </c>
      <c r="BA24" s="13">
        <f t="shared" si="1"/>
        <v>949.81942136986265</v>
      </c>
      <c r="BB24" s="13">
        <f t="shared" si="1"/>
        <v>2257.2422959923629</v>
      </c>
      <c r="BC24" s="13">
        <f t="shared" si="1"/>
        <v>19849.452526861962</v>
      </c>
      <c r="BD24" s="13">
        <f t="shared" si="1"/>
        <v>1689.3886156278616</v>
      </c>
      <c r="BE24" s="91">
        <f t="shared" si="1"/>
        <v>0.53843908555658238</v>
      </c>
      <c r="BF24" s="91">
        <f t="shared" si="1"/>
        <v>32239.702941583684</v>
      </c>
      <c r="BG24" s="91">
        <f t="shared" si="1"/>
        <v>349.07984554636289</v>
      </c>
      <c r="BH24" s="91">
        <f t="shared" si="1"/>
        <v>7522.1144432200508</v>
      </c>
      <c r="BI24" s="12">
        <f t="shared" si="2"/>
        <v>43725.746373013695</v>
      </c>
      <c r="BJ24" s="13">
        <f t="shared" si="2"/>
        <v>0</v>
      </c>
      <c r="BK24" s="13">
        <f t="shared" si="2"/>
        <v>0</v>
      </c>
      <c r="BL24" s="13">
        <f t="shared" si="2"/>
        <v>14827.62551060302</v>
      </c>
      <c r="BM24" s="36">
        <v>0</v>
      </c>
      <c r="BN24" s="27">
        <f t="shared" si="6"/>
        <v>152337.17633571971</v>
      </c>
      <c r="BP24" t="s">
        <v>42</v>
      </c>
      <c r="BQ24" s="4" t="s">
        <v>43</v>
      </c>
      <c r="BR24" s="12">
        <f t="shared" si="7"/>
        <v>3738.5703936595023</v>
      </c>
      <c r="BS24" s="13">
        <f t="shared" si="7"/>
        <v>1397.4718381798682</v>
      </c>
      <c r="BT24" s="13">
        <f t="shared" si="7"/>
        <v>480.03176163406818</v>
      </c>
      <c r="BU24" s="13">
        <f t="shared" si="7"/>
        <v>81.826631155365803</v>
      </c>
      <c r="BV24" s="13">
        <f t="shared" si="7"/>
        <v>474.79305995082154</v>
      </c>
      <c r="BW24" s="13">
        <f t="shared" si="7"/>
        <v>204.69148057739685</v>
      </c>
      <c r="BX24" s="13">
        <f t="shared" si="7"/>
        <v>131.35845497825196</v>
      </c>
      <c r="BY24" s="13">
        <f t="shared" si="7"/>
        <v>6844.156600796754</v>
      </c>
      <c r="BZ24" s="13">
        <f t="shared" si="7"/>
        <v>158.06515711905467</v>
      </c>
      <c r="CA24" s="13">
        <f t="shared" si="7"/>
        <v>471.4700805556119</v>
      </c>
      <c r="CB24" s="13">
        <f t="shared" si="7"/>
        <v>6.8946013016074321</v>
      </c>
      <c r="CC24" s="13">
        <f t="shared" si="7"/>
        <v>3161.633964560127</v>
      </c>
      <c r="CD24" s="13">
        <f t="shared" si="7"/>
        <v>3883.8011440831501</v>
      </c>
      <c r="CE24" s="13">
        <f t="shared" si="7"/>
        <v>129.79022601727348</v>
      </c>
      <c r="CF24" s="13">
        <f t="shared" si="7"/>
        <v>1457.9841443335599</v>
      </c>
      <c r="CG24" s="13">
        <f t="shared" si="7"/>
        <v>6303.926383912898</v>
      </c>
      <c r="CH24" s="13">
        <f t="shared" si="10"/>
        <v>949.81942136986265</v>
      </c>
      <c r="CI24" s="13">
        <f t="shared" si="4"/>
        <v>2257.2422959923629</v>
      </c>
      <c r="CJ24" s="13">
        <f t="shared" si="4"/>
        <v>19849.452526861962</v>
      </c>
      <c r="CK24" s="13">
        <f t="shared" si="4"/>
        <v>1689.3886156278616</v>
      </c>
      <c r="CL24" s="91">
        <f t="shared" si="4"/>
        <v>0.53843908555658238</v>
      </c>
      <c r="CM24" s="91">
        <f t="shared" si="4"/>
        <v>32239.702941583684</v>
      </c>
      <c r="CN24" s="91">
        <f t="shared" si="4"/>
        <v>349.07984554636289</v>
      </c>
      <c r="CO24" s="91">
        <f t="shared" si="4"/>
        <v>7522.1144432200508</v>
      </c>
      <c r="CP24" s="12">
        <f t="shared" si="4"/>
        <v>43725.746373013695</v>
      </c>
      <c r="CQ24" s="13">
        <f t="shared" si="4"/>
        <v>0</v>
      </c>
      <c r="CR24" s="13">
        <f t="shared" si="4"/>
        <v>0</v>
      </c>
      <c r="CS24" s="13">
        <f t="shared" si="4"/>
        <v>14827.62551060302</v>
      </c>
      <c r="CT24" s="36">
        <v>0</v>
      </c>
      <c r="CU24" s="27">
        <f t="shared" si="8"/>
        <v>152337.17633571971</v>
      </c>
      <c r="CX24" s="46" t="s">
        <v>113</v>
      </c>
      <c r="CY24" s="100">
        <f>1-SUM(CP3:CP26)/CY23</f>
        <v>2.5558265980385131E-2</v>
      </c>
      <c r="DA24" s="105">
        <v>1</v>
      </c>
    </row>
    <row r="25" spans="2:105" x14ac:dyDescent="0.25">
      <c r="B25" t="s">
        <v>44</v>
      </c>
      <c r="C25" s="4" t="s">
        <v>45</v>
      </c>
      <c r="D25" s="90">
        <v>742.45362101197622</v>
      </c>
      <c r="E25" s="91">
        <v>1464.3923425733631</v>
      </c>
      <c r="F25" s="91">
        <v>386.91368307811314</v>
      </c>
      <c r="G25" s="91">
        <v>164.23414525551209</v>
      </c>
      <c r="H25" s="91">
        <v>269.88321819908424</v>
      </c>
      <c r="I25" s="91">
        <v>642.66630791269006</v>
      </c>
      <c r="J25" s="91">
        <v>350.52207386441751</v>
      </c>
      <c r="K25" s="91">
        <v>426.25318047577554</v>
      </c>
      <c r="L25" s="91">
        <v>379.96075298168279</v>
      </c>
      <c r="M25" s="91">
        <v>497.36245346976807</v>
      </c>
      <c r="N25" s="91">
        <v>246.3799711926894</v>
      </c>
      <c r="O25" s="91">
        <v>2848.430004559546</v>
      </c>
      <c r="P25" s="91">
        <v>585.23100561872309</v>
      </c>
      <c r="Q25" s="91">
        <v>409.70460750610738</v>
      </c>
      <c r="R25" s="91">
        <v>151.0825506625817</v>
      </c>
      <c r="S25" s="91">
        <v>73.462694991337287</v>
      </c>
      <c r="T25" s="91">
        <v>9.0660195599759792</v>
      </c>
      <c r="U25" s="91">
        <v>12.183054387697863</v>
      </c>
      <c r="V25" s="91">
        <v>8198.3261380708209</v>
      </c>
      <c r="W25" s="91">
        <v>3022.0495077560295</v>
      </c>
      <c r="X25" s="91">
        <v>3.097785100229046</v>
      </c>
      <c r="Y25" s="91">
        <v>205.00784412931984</v>
      </c>
      <c r="Z25" s="91">
        <v>11345.167197934938</v>
      </c>
      <c r="AA25" s="91">
        <v>113.29907457744136</v>
      </c>
      <c r="AB25" s="12">
        <f>'[2]TES 2010 (value)'!CK28</f>
        <v>18611.07945014667</v>
      </c>
      <c r="AC25" s="13">
        <f>'[2]TES 2010 (value)'!CL28</f>
        <v>0</v>
      </c>
      <c r="AD25" s="13">
        <f>'[2]TES 2010 (value)'!CM28</f>
        <v>0</v>
      </c>
      <c r="AE25" s="13">
        <f>'[2]TES 2010 (value)'!CN28</f>
        <v>3359.699030282</v>
      </c>
      <c r="AF25" s="14">
        <f>'[2]TES 2010 (value)'!CO28</f>
        <v>0</v>
      </c>
      <c r="AG25" s="27">
        <f t="shared" si="5"/>
        <v>54517.90771529849</v>
      </c>
      <c r="AI25" t="s">
        <v>44</v>
      </c>
      <c r="AJ25" s="4" t="s">
        <v>45</v>
      </c>
      <c r="AK25" s="12">
        <f t="shared" si="11"/>
        <v>742.44797677940983</v>
      </c>
      <c r="AL25" s="13">
        <f t="shared" si="11"/>
        <v>1464.3914673713275</v>
      </c>
      <c r="AM25" s="13">
        <f t="shared" si="11"/>
        <v>386.91140137359724</v>
      </c>
      <c r="AN25" s="13">
        <f t="shared" si="11"/>
        <v>164.21559968092708</v>
      </c>
      <c r="AO25" s="13">
        <f t="shared" si="11"/>
        <v>269.87069290938734</v>
      </c>
      <c r="AP25" s="13">
        <f t="shared" si="11"/>
        <v>642.64270917293254</v>
      </c>
      <c r="AQ25" s="13">
        <f t="shared" si="11"/>
        <v>350.49466097157608</v>
      </c>
      <c r="AR25" s="13">
        <f t="shared" si="11"/>
        <v>426.2914059056389</v>
      </c>
      <c r="AS25" s="13">
        <f t="shared" si="11"/>
        <v>379.97612034081089</v>
      </c>
      <c r="AT25" s="13">
        <f t="shared" si="11"/>
        <v>497.35312291124364</v>
      </c>
      <c r="AU25" s="13">
        <f t="shared" si="11"/>
        <v>246.36984928315678</v>
      </c>
      <c r="AV25" s="13">
        <f t="shared" si="11"/>
        <v>2848.4587998483712</v>
      </c>
      <c r="AW25" s="13">
        <f t="shared" si="11"/>
        <v>585.23601329129713</v>
      </c>
      <c r="AX25" s="13">
        <f t="shared" si="11"/>
        <v>409.67173122464584</v>
      </c>
      <c r="AY25" s="13">
        <f t="shared" si="11"/>
        <v>151.07540810887934</v>
      </c>
      <c r="AZ25" s="13">
        <f t="shared" si="9"/>
        <v>73.462542333424011</v>
      </c>
      <c r="BA25" s="13">
        <f t="shared" si="1"/>
        <v>9.0656043502512134</v>
      </c>
      <c r="BB25" s="13">
        <f t="shared" si="1"/>
        <v>12.182700821188332</v>
      </c>
      <c r="BC25" s="13">
        <f t="shared" si="1"/>
        <v>8198.4337427755054</v>
      </c>
      <c r="BD25" s="13">
        <f t="shared" si="1"/>
        <v>3022.0431698452717</v>
      </c>
      <c r="BE25" s="91">
        <f t="shared" si="1"/>
        <v>3.1606477673197997</v>
      </c>
      <c r="BF25" s="91">
        <f t="shared" si="1"/>
        <v>205.76983005507967</v>
      </c>
      <c r="BG25" s="91">
        <f t="shared" si="1"/>
        <v>11345.465249787014</v>
      </c>
      <c r="BH25" s="91">
        <f t="shared" si="1"/>
        <v>113.43323063939867</v>
      </c>
      <c r="BI25" s="12">
        <f t="shared" si="2"/>
        <v>18611.07945014667</v>
      </c>
      <c r="BJ25" s="13">
        <f t="shared" si="2"/>
        <v>0</v>
      </c>
      <c r="BK25" s="13">
        <f t="shared" si="2"/>
        <v>0</v>
      </c>
      <c r="BL25" s="13">
        <f t="shared" si="2"/>
        <v>3359.699030282</v>
      </c>
      <c r="BM25" s="36">
        <v>0</v>
      </c>
      <c r="BN25" s="27">
        <f t="shared" si="6"/>
        <v>54519.202157976317</v>
      </c>
      <c r="BP25" t="s">
        <v>44</v>
      </c>
      <c r="BQ25" s="4" t="s">
        <v>45</v>
      </c>
      <c r="BR25" s="12">
        <f t="shared" si="7"/>
        <v>742.44797677940983</v>
      </c>
      <c r="BS25" s="13">
        <f t="shared" si="7"/>
        <v>1464.3914673713275</v>
      </c>
      <c r="BT25" s="13">
        <f t="shared" si="7"/>
        <v>386.91140137359724</v>
      </c>
      <c r="BU25" s="13">
        <f t="shared" si="7"/>
        <v>164.21559968092708</v>
      </c>
      <c r="BV25" s="13">
        <f t="shared" si="7"/>
        <v>269.87069290938734</v>
      </c>
      <c r="BW25" s="13">
        <f t="shared" si="7"/>
        <v>642.64270917293254</v>
      </c>
      <c r="BX25" s="13">
        <f t="shared" si="7"/>
        <v>350.49466097157608</v>
      </c>
      <c r="BY25" s="13">
        <f t="shared" si="7"/>
        <v>426.2914059056389</v>
      </c>
      <c r="BZ25" s="13">
        <f t="shared" si="7"/>
        <v>379.97612034081089</v>
      </c>
      <c r="CA25" s="13">
        <f t="shared" si="7"/>
        <v>497.35312291124364</v>
      </c>
      <c r="CB25" s="13">
        <f t="shared" si="7"/>
        <v>246.36984928315678</v>
      </c>
      <c r="CC25" s="13">
        <f t="shared" si="7"/>
        <v>2848.4587998483712</v>
      </c>
      <c r="CD25" s="13">
        <f t="shared" si="7"/>
        <v>585.23601329129713</v>
      </c>
      <c r="CE25" s="13">
        <f t="shared" si="7"/>
        <v>409.67173122464584</v>
      </c>
      <c r="CF25" s="13">
        <f t="shared" si="7"/>
        <v>151.07540810887934</v>
      </c>
      <c r="CG25" s="13">
        <f t="shared" si="7"/>
        <v>73.462542333424011</v>
      </c>
      <c r="CH25" s="13">
        <f t="shared" si="10"/>
        <v>9.0656043502512134</v>
      </c>
      <c r="CI25" s="13">
        <f t="shared" si="4"/>
        <v>12.182700821188332</v>
      </c>
      <c r="CJ25" s="13">
        <f t="shared" si="4"/>
        <v>8198.4337427755054</v>
      </c>
      <c r="CK25" s="13">
        <f t="shared" si="4"/>
        <v>3022.0431698452717</v>
      </c>
      <c r="CL25" s="91">
        <f t="shared" si="4"/>
        <v>3.1606477673197997</v>
      </c>
      <c r="CM25" s="91">
        <f t="shared" si="4"/>
        <v>205.76983005507967</v>
      </c>
      <c r="CN25" s="91">
        <f t="shared" si="4"/>
        <v>11345.465249787014</v>
      </c>
      <c r="CO25" s="91">
        <f t="shared" si="4"/>
        <v>113.43323063939867</v>
      </c>
      <c r="CP25" s="12">
        <f t="shared" si="4"/>
        <v>18611.07945014667</v>
      </c>
      <c r="CQ25" s="13">
        <f t="shared" si="4"/>
        <v>0</v>
      </c>
      <c r="CR25" s="13">
        <f t="shared" si="4"/>
        <v>0</v>
      </c>
      <c r="CS25" s="13">
        <f t="shared" si="4"/>
        <v>3359.699030282</v>
      </c>
      <c r="CT25" s="36">
        <v>0</v>
      </c>
      <c r="CU25" s="27">
        <f t="shared" si="8"/>
        <v>54519.202157976317</v>
      </c>
      <c r="CX25" s="52" t="s">
        <v>114</v>
      </c>
      <c r="CY25" s="100">
        <f>(SUM(CS3:CS26)-SUM(BR32:CO32))/(SUM(CP3:CS26)-SUM(BR32:CO32))</f>
        <v>-2.1754616574597551E-2</v>
      </c>
      <c r="DA25" s="106">
        <v>1</v>
      </c>
    </row>
    <row r="26" spans="2:105" x14ac:dyDescent="0.25">
      <c r="B26" t="s">
        <v>46</v>
      </c>
      <c r="C26" s="5" t="s">
        <v>47</v>
      </c>
      <c r="D26" s="92">
        <v>164.40998131567812</v>
      </c>
      <c r="E26" s="93">
        <v>1105.3480946269317</v>
      </c>
      <c r="F26" s="93">
        <v>197.93406634256573</v>
      </c>
      <c r="G26" s="93">
        <v>174.94926959846126</v>
      </c>
      <c r="H26" s="93">
        <v>272.89897711477505</v>
      </c>
      <c r="I26" s="93">
        <v>444.06461377869005</v>
      </c>
      <c r="J26" s="93">
        <v>581.76096362901637</v>
      </c>
      <c r="K26" s="93">
        <v>808.91194646877432</v>
      </c>
      <c r="L26" s="93">
        <v>74.190198811907962</v>
      </c>
      <c r="M26" s="93">
        <v>397.88116851834269</v>
      </c>
      <c r="N26" s="93">
        <v>96.41414545749376</v>
      </c>
      <c r="O26" s="93">
        <v>1492.8710920015048</v>
      </c>
      <c r="P26" s="93">
        <v>51.50801756016341</v>
      </c>
      <c r="Q26" s="93">
        <v>49.226399857336489</v>
      </c>
      <c r="R26" s="93">
        <v>65.852417398951673</v>
      </c>
      <c r="S26" s="93">
        <v>56.076649769948339</v>
      </c>
      <c r="T26" s="93">
        <v>2.7996102375461347</v>
      </c>
      <c r="U26" s="93">
        <v>1.8468400894020529</v>
      </c>
      <c r="V26" s="93">
        <v>3619.6593637413575</v>
      </c>
      <c r="W26" s="93">
        <v>1730.2424274695654</v>
      </c>
      <c r="X26" s="93">
        <v>0.21500881013396228</v>
      </c>
      <c r="Y26" s="93">
        <v>7296.8830530380947</v>
      </c>
      <c r="Z26" s="93">
        <v>421.3762505191811</v>
      </c>
      <c r="AA26" s="93">
        <v>8586.0744309540805</v>
      </c>
      <c r="AB26" s="15">
        <f>'[2]TES 2010 (value)'!CK29</f>
        <v>10119.282041498014</v>
      </c>
      <c r="AC26" s="16">
        <f>'[2]TES 2010 (value)'!CL29</f>
        <v>5.6524420398026303</v>
      </c>
      <c r="AD26" s="16">
        <f>'[2]TES 2010 (value)'!CM29</f>
        <v>0</v>
      </c>
      <c r="AE26" s="16">
        <f>'[2]TES 2010 (value)'!CN29</f>
        <v>457.5332449186256</v>
      </c>
      <c r="AF26" s="17">
        <f>'[2]TES 2010 (value)'!CO29</f>
        <v>-2.5362989353640302</v>
      </c>
      <c r="AG26" s="28">
        <f t="shared" si="5"/>
        <v>38273.326416630982</v>
      </c>
      <c r="AI26" t="s">
        <v>46</v>
      </c>
      <c r="AJ26" s="5" t="s">
        <v>47</v>
      </c>
      <c r="AK26" s="15">
        <f t="shared" si="11"/>
        <v>164.40873144882514</v>
      </c>
      <c r="AL26" s="16">
        <f t="shared" si="11"/>
        <v>1105.3474340096407</v>
      </c>
      <c r="AM26" s="16">
        <f t="shared" si="11"/>
        <v>197.93289908725072</v>
      </c>
      <c r="AN26" s="16">
        <f t="shared" si="11"/>
        <v>174.92951405540484</v>
      </c>
      <c r="AO26" s="16">
        <f t="shared" si="11"/>
        <v>272.88631186360027</v>
      </c>
      <c r="AP26" s="16">
        <f t="shared" si="11"/>
        <v>444.04830770331773</v>
      </c>
      <c r="AQ26" s="16">
        <f t="shared" si="11"/>
        <v>581.7154664916194</v>
      </c>
      <c r="AR26" s="16">
        <f t="shared" si="11"/>
        <v>808.98448787911843</v>
      </c>
      <c r="AS26" s="16">
        <f t="shared" si="11"/>
        <v>74.193199404521764</v>
      </c>
      <c r="AT26" s="16">
        <f t="shared" si="11"/>
        <v>397.87370423650412</v>
      </c>
      <c r="AU26" s="16">
        <f t="shared" si="11"/>
        <v>96.410184521654458</v>
      </c>
      <c r="AV26" s="16">
        <f t="shared" si="11"/>
        <v>1492.8861837026188</v>
      </c>
      <c r="AW26" s="16">
        <f t="shared" si="11"/>
        <v>51.5084583011433</v>
      </c>
      <c r="AX26" s="16">
        <f t="shared" si="11"/>
        <v>49.222449740722233</v>
      </c>
      <c r="AY26" s="16">
        <f t="shared" si="11"/>
        <v>65.849304170947249</v>
      </c>
      <c r="AZ26" s="16">
        <f t="shared" si="9"/>
        <v>56.076533240812857</v>
      </c>
      <c r="BA26" s="16">
        <f t="shared" si="1"/>
        <v>2.7994820197115606</v>
      </c>
      <c r="BB26" s="16">
        <f t="shared" si="1"/>
        <v>1.8467864919392745</v>
      </c>
      <c r="BC26" s="16">
        <f t="shared" si="1"/>
        <v>3619.7068725096519</v>
      </c>
      <c r="BD26" s="16">
        <f t="shared" si="1"/>
        <v>1730.2387987659104</v>
      </c>
      <c r="BE26" s="93">
        <f t="shared" si="1"/>
        <v>0.21937193630821852</v>
      </c>
      <c r="BF26" s="93">
        <f t="shared" si="1"/>
        <v>7324.0045625195717</v>
      </c>
      <c r="BG26" s="93">
        <f t="shared" si="1"/>
        <v>421.38732060476883</v>
      </c>
      <c r="BH26" s="93">
        <f t="shared" si="1"/>
        <v>8596.2410976954034</v>
      </c>
      <c r="BI26" s="15">
        <f t="shared" si="2"/>
        <v>10119.282041498014</v>
      </c>
      <c r="BJ26" s="16">
        <f t="shared" si="2"/>
        <v>5.6524420398026303</v>
      </c>
      <c r="BK26" s="16">
        <f t="shared" si="2"/>
        <v>0</v>
      </c>
      <c r="BL26" s="16">
        <f t="shared" si="2"/>
        <v>457.5332449186256</v>
      </c>
      <c r="BM26" s="37">
        <v>0</v>
      </c>
      <c r="BN26" s="28">
        <f t="shared" si="6"/>
        <v>38313.18519085741</v>
      </c>
      <c r="BP26" t="s">
        <v>46</v>
      </c>
      <c r="BQ26" s="5" t="s">
        <v>47</v>
      </c>
      <c r="BR26" s="15">
        <f t="shared" si="7"/>
        <v>164.40873144882514</v>
      </c>
      <c r="BS26" s="16">
        <f t="shared" si="7"/>
        <v>1105.3474340096407</v>
      </c>
      <c r="BT26" s="16">
        <f t="shared" si="7"/>
        <v>197.93289908725072</v>
      </c>
      <c r="BU26" s="16">
        <f t="shared" si="7"/>
        <v>174.92951405540484</v>
      </c>
      <c r="BV26" s="16">
        <f t="shared" si="7"/>
        <v>272.88631186360027</v>
      </c>
      <c r="BW26" s="16">
        <f t="shared" si="7"/>
        <v>444.04830770331773</v>
      </c>
      <c r="BX26" s="16">
        <f t="shared" si="7"/>
        <v>581.7154664916194</v>
      </c>
      <c r="BY26" s="16">
        <f t="shared" si="7"/>
        <v>808.98448787911843</v>
      </c>
      <c r="BZ26" s="16">
        <f t="shared" si="7"/>
        <v>74.193199404521764</v>
      </c>
      <c r="CA26" s="16">
        <f t="shared" si="7"/>
        <v>397.87370423650412</v>
      </c>
      <c r="CB26" s="16">
        <f t="shared" si="7"/>
        <v>96.410184521654458</v>
      </c>
      <c r="CC26" s="16">
        <f t="shared" si="7"/>
        <v>1492.8861837026188</v>
      </c>
      <c r="CD26" s="16">
        <f t="shared" si="7"/>
        <v>51.5084583011433</v>
      </c>
      <c r="CE26" s="16">
        <f t="shared" si="7"/>
        <v>49.222449740722233</v>
      </c>
      <c r="CF26" s="16">
        <f t="shared" si="7"/>
        <v>65.849304170947249</v>
      </c>
      <c r="CG26" s="16">
        <f t="shared" si="7"/>
        <v>56.076533240812857</v>
      </c>
      <c r="CH26" s="16">
        <f t="shared" si="10"/>
        <v>2.7994820197115606</v>
      </c>
      <c r="CI26" s="16">
        <f t="shared" si="4"/>
        <v>1.8467864919392745</v>
      </c>
      <c r="CJ26" s="16">
        <f t="shared" si="4"/>
        <v>3619.7068725096519</v>
      </c>
      <c r="CK26" s="16">
        <f t="shared" ref="CK26:CS37" si="12">BD26</f>
        <v>1730.2387987659104</v>
      </c>
      <c r="CL26" s="93">
        <f t="shared" si="12"/>
        <v>0.21937193630821852</v>
      </c>
      <c r="CM26" s="93">
        <f t="shared" si="12"/>
        <v>7324.0045625195717</v>
      </c>
      <c r="CN26" s="93">
        <f t="shared" si="12"/>
        <v>421.38732060476883</v>
      </c>
      <c r="CO26" s="93">
        <f t="shared" si="12"/>
        <v>8596.2410976954034</v>
      </c>
      <c r="CP26" s="15">
        <f t="shared" si="12"/>
        <v>10119.282041498014</v>
      </c>
      <c r="CQ26" s="16">
        <f t="shared" si="12"/>
        <v>5.6524420398026303</v>
      </c>
      <c r="CR26" s="16">
        <f t="shared" si="12"/>
        <v>0</v>
      </c>
      <c r="CS26" s="16">
        <f t="shared" si="12"/>
        <v>457.5332449186256</v>
      </c>
      <c r="CT26" s="37">
        <v>0</v>
      </c>
      <c r="CU26" s="28">
        <f t="shared" si="8"/>
        <v>38313.18519085741</v>
      </c>
    </row>
    <row r="27" spans="2:105" x14ac:dyDescent="0.25">
      <c r="B27" t="s">
        <v>56</v>
      </c>
      <c r="C27" s="18" t="s">
        <v>60</v>
      </c>
      <c r="D27" s="9">
        <f>'[2]TES 2010 (value)'!D102+'[2]TES 2010 (value)'!D103</f>
        <v>15292.231788803543</v>
      </c>
      <c r="E27" s="10">
        <f>'[2]TES 2010 (value)'!E102+'[2]TES 2010 (value)'!E103</f>
        <v>12974.470770022746</v>
      </c>
      <c r="F27" s="10">
        <f>'[2]TES 2010 (value)'!F102+'[2]TES 2010 (value)'!F103</f>
        <v>7508.8525173800699</v>
      </c>
      <c r="G27" s="10">
        <f>'[2]TES 2010 (value)'!G102+'[2]TES 2010 (value)'!G103</f>
        <v>1506.360000741</v>
      </c>
      <c r="H27" s="10">
        <f>'[2]TES 2010 (value)'!H102+'[2]TES 2010 (value)'!H103</f>
        <v>2637.9276587707022</v>
      </c>
      <c r="I27" s="10">
        <f>'[2]TES 2010 (value)'!I102+'[2]TES 2010 (value)'!I103</f>
        <v>2754.95129648693</v>
      </c>
      <c r="J27" s="10">
        <f>'[2]TES 2010 (value)'!J102+'[2]TES 2010 (value)'!J103</f>
        <v>1159.7713585934662</v>
      </c>
      <c r="K27" s="10">
        <f>'[2]TES 2010 (value)'!K102+'[2]TES 2010 (value)'!K103</f>
        <v>1709.3939573153721</v>
      </c>
      <c r="L27" s="10">
        <f>'[2]TES 2010 (value)'!L102+'[2]TES 2010 (value)'!L103</f>
        <v>4134.925812049657</v>
      </c>
      <c r="M27" s="10">
        <f>'[2]TES 2010 (value)'!M102+'[2]TES 2010 (value)'!M103</f>
        <v>2056.188906299386</v>
      </c>
      <c r="N27" s="10">
        <f>'[2]TES 2010 (value)'!N102+'[2]TES 2010 (value)'!N103</f>
        <v>1162.3274445065103</v>
      </c>
      <c r="O27" s="10">
        <f>'[2]TES 2010 (value)'!O102+'[2]TES 2010 (value)'!O103</f>
        <v>59300.731136366492</v>
      </c>
      <c r="P27" s="10">
        <f>'[2]TES 2010 (value)'!P102+'[2]TES 2010 (value)'!P103</f>
        <v>39866.366321120986</v>
      </c>
      <c r="Q27" s="10">
        <f>'[2]TES 2010 (value)'!Q102+'[2]TES 2010 (value)'!Q103</f>
        <v>3343.6075477684535</v>
      </c>
      <c r="R27" s="10">
        <f>'[2]TES 2010 (value)'!R102+'[2]TES 2010 (value)'!R103</f>
        <v>5337.3626575417447</v>
      </c>
      <c r="S27" s="10">
        <f>'[2]TES 2010 (value)'!S102+'[2]TES 2010 (value)'!S103</f>
        <v>9952.0259940302258</v>
      </c>
      <c r="T27" s="10">
        <f>'[2]TES 2010 (value)'!T102+'[2]TES 2010 (value)'!T103</f>
        <v>1362.842705418795</v>
      </c>
      <c r="U27" s="10">
        <f>'[2]TES 2010 (value)'!U102+'[2]TES 2010 (value)'!U103</f>
        <v>3344.1833800058794</v>
      </c>
      <c r="V27" s="10">
        <f>'[2]TES 2010 (value)'!V102+'[2]TES 2010 (value)'!V103</f>
        <v>399415.42876993259</v>
      </c>
      <c r="W27" s="10">
        <f>'[2]TES 2010 (value)'!W102+'[2]TES 2010 (value)'!W103</f>
        <v>177644.73109168166</v>
      </c>
      <c r="X27" s="10">
        <f>'[2]TES 2010 (value)'!X102+'[2]TES 2010 (value)'!X103</f>
        <v>22.684858768431543</v>
      </c>
      <c r="Y27" s="10">
        <f>'[2]TES 2010 (value)'!Y102+'[2]TES 2010 (value)'!Y103</f>
        <v>490.45319906070768</v>
      </c>
      <c r="Z27" s="10">
        <f>'[2]TES 2010 (value)'!Z102+'[2]TES 2010 (value)'!Z103</f>
        <v>4235.2790606833505</v>
      </c>
      <c r="AA27" s="11">
        <f>'[2]TES 2010 (value)'!AA102+'[2]TES 2010 (value)'!AA103</f>
        <v>1495.1176927950655</v>
      </c>
      <c r="AI27" t="s">
        <v>56</v>
      </c>
      <c r="AJ27" s="18" t="s">
        <v>60</v>
      </c>
      <c r="AK27" s="9">
        <f t="shared" si="11"/>
        <v>15292.115535194924</v>
      </c>
      <c r="AL27" s="10">
        <f t="shared" si="11"/>
        <v>12974.463015759837</v>
      </c>
      <c r="AM27" s="10">
        <f t="shared" si="11"/>
        <v>7508.8082362304294</v>
      </c>
      <c r="AN27" s="10">
        <f t="shared" si="11"/>
        <v>1506.1899002317416</v>
      </c>
      <c r="AO27" s="10">
        <f t="shared" si="11"/>
        <v>2637.8052324548089</v>
      </c>
      <c r="AP27" s="10">
        <f t="shared" si="11"/>
        <v>2754.850134534156</v>
      </c>
      <c r="AQ27" s="10">
        <f t="shared" si="11"/>
        <v>1159.6806576352549</v>
      </c>
      <c r="AR27" s="10">
        <f t="shared" si="11"/>
        <v>1709.5472519341977</v>
      </c>
      <c r="AS27" s="10">
        <f t="shared" si="11"/>
        <v>4135.0930474533752</v>
      </c>
      <c r="AT27" s="10">
        <f t="shared" si="11"/>
        <v>2056.1503320346951</v>
      </c>
      <c r="AU27" s="10">
        <f t="shared" si="11"/>
        <v>1162.2796931686739</v>
      </c>
      <c r="AV27" s="10">
        <f t="shared" si="11"/>
        <v>59301.330618073218</v>
      </c>
      <c r="AW27" s="10">
        <f t="shared" si="11"/>
        <v>39866.707447458</v>
      </c>
      <c r="AX27" s="10">
        <f t="shared" si="11"/>
        <v>3343.3392437737621</v>
      </c>
      <c r="AY27" s="10">
        <f t="shared" si="11"/>
        <v>5337.1103292666185</v>
      </c>
      <c r="AZ27" s="10">
        <f t="shared" si="9"/>
        <v>9952.0053133905985</v>
      </c>
      <c r="BA27" s="10">
        <f t="shared" si="1"/>
        <v>1362.7802893230792</v>
      </c>
      <c r="BB27" s="10">
        <f t="shared" si="1"/>
        <v>3344.0863278868233</v>
      </c>
      <c r="BC27" s="10">
        <f t="shared" si="1"/>
        <v>399420.67117899703</v>
      </c>
      <c r="BD27" s="10">
        <f t="shared" si="1"/>
        <v>177644.35853112323</v>
      </c>
      <c r="BE27" s="10">
        <f t="shared" si="1"/>
        <v>23.145197584269749</v>
      </c>
      <c r="BF27" s="10">
        <f t="shared" si="1"/>
        <v>492.27614606312773</v>
      </c>
      <c r="BG27" s="10">
        <f t="shared" si="1"/>
        <v>4235.3903268062795</v>
      </c>
      <c r="BH27" s="11">
        <f t="shared" si="1"/>
        <v>1496.8880435466156</v>
      </c>
      <c r="BP27" t="s">
        <v>56</v>
      </c>
      <c r="BQ27" s="18" t="s">
        <v>60</v>
      </c>
      <c r="BR27" s="9">
        <f t="shared" si="7"/>
        <v>15292.115535194924</v>
      </c>
      <c r="BS27" s="10">
        <f t="shared" si="7"/>
        <v>12974.463015759837</v>
      </c>
      <c r="BT27" s="10">
        <f t="shared" si="7"/>
        <v>7508.8082362304294</v>
      </c>
      <c r="BU27" s="10">
        <f t="shared" si="7"/>
        <v>1506.1899002317416</v>
      </c>
      <c r="BV27" s="10">
        <f t="shared" si="7"/>
        <v>2637.8052324548089</v>
      </c>
      <c r="BW27" s="10">
        <f t="shared" si="7"/>
        <v>2754.850134534156</v>
      </c>
      <c r="BX27" s="10">
        <f t="shared" si="7"/>
        <v>1159.6806576352549</v>
      </c>
      <c r="BY27" s="10">
        <f t="shared" si="7"/>
        <v>1709.5472519341977</v>
      </c>
      <c r="BZ27" s="10">
        <f t="shared" si="7"/>
        <v>4135.0930474533752</v>
      </c>
      <c r="CA27" s="10">
        <f t="shared" si="7"/>
        <v>2056.1503320346951</v>
      </c>
      <c r="CB27" s="10">
        <f t="shared" si="7"/>
        <v>1162.2796931686739</v>
      </c>
      <c r="CC27" s="10">
        <f t="shared" si="7"/>
        <v>59301.330618073218</v>
      </c>
      <c r="CD27" s="10">
        <f t="shared" si="7"/>
        <v>39866.707447458</v>
      </c>
      <c r="CE27" s="10">
        <f t="shared" si="7"/>
        <v>3343.3392437737621</v>
      </c>
      <c r="CF27" s="10">
        <f t="shared" si="7"/>
        <v>5337.1103292666185</v>
      </c>
      <c r="CG27" s="10">
        <f t="shared" si="7"/>
        <v>9952.0053133905985</v>
      </c>
      <c r="CH27" s="10">
        <f t="shared" si="10"/>
        <v>1362.7802893230792</v>
      </c>
      <c r="CI27" s="10">
        <f t="shared" si="10"/>
        <v>3344.0863278868233</v>
      </c>
      <c r="CJ27" s="10">
        <f t="shared" si="10"/>
        <v>399420.67117899703</v>
      </c>
      <c r="CK27" s="10">
        <f t="shared" si="12"/>
        <v>177644.35853112323</v>
      </c>
      <c r="CL27" s="10">
        <f t="shared" si="12"/>
        <v>23.145197584269749</v>
      </c>
      <c r="CM27" s="10">
        <f t="shared" si="12"/>
        <v>492.27614606312773</v>
      </c>
      <c r="CN27" s="10">
        <f t="shared" si="12"/>
        <v>4235.3903268062795</v>
      </c>
      <c r="CO27" s="11">
        <f t="shared" si="12"/>
        <v>1496.8880435466156</v>
      </c>
    </row>
    <row r="28" spans="2:105" x14ac:dyDescent="0.25">
      <c r="B28" t="s">
        <v>57</v>
      </c>
      <c r="C28" s="18" t="s">
        <v>75</v>
      </c>
      <c r="D28" s="12">
        <f>'[2]TES 2010 (value)'!D104</f>
        <v>4684.9029345307772</v>
      </c>
      <c r="E28" s="13">
        <f>'[2]TES 2010 (value)'!E104</f>
        <v>7594.3213693675498</v>
      </c>
      <c r="F28" s="13">
        <f>'[2]TES 2010 (value)'!F104</f>
        <v>4431.6432218512045</v>
      </c>
      <c r="G28" s="13">
        <f>'[2]TES 2010 (value)'!G104</f>
        <v>754.83343242725414</v>
      </c>
      <c r="H28" s="13">
        <f>'[2]TES 2010 (value)'!H104</f>
        <v>1535.3148081658935</v>
      </c>
      <c r="I28" s="13">
        <f>'[2]TES 2010 (value)'!I104</f>
        <v>1539.0410630187509</v>
      </c>
      <c r="J28" s="13">
        <f>'[2]TES 2010 (value)'!J104</f>
        <v>614.3897485397747</v>
      </c>
      <c r="K28" s="13">
        <f>'[2]TES 2010 (value)'!K104</f>
        <v>962.00138232876361</v>
      </c>
      <c r="L28" s="13">
        <f>'[2]TES 2010 (value)'!L104</f>
        <v>2345.5601998665556</v>
      </c>
      <c r="M28" s="13">
        <f>'[2]TES 2010 (value)'!M104</f>
        <v>1144.546358213624</v>
      </c>
      <c r="N28" s="13">
        <f>'[2]TES 2010 (value)'!N104</f>
        <v>570.26345115293202</v>
      </c>
      <c r="O28" s="13">
        <f>'[2]TES 2010 (value)'!O104</f>
        <v>38076.273872430756</v>
      </c>
      <c r="P28" s="13">
        <f>'[2]TES 2010 (value)'!P104</f>
        <v>26953.835526775147</v>
      </c>
      <c r="Q28" s="13">
        <f>'[2]TES 2010 (value)'!Q104</f>
        <v>2151.1222203176631</v>
      </c>
      <c r="R28" s="13">
        <f>'[2]TES 2010 (value)'!R104</f>
        <v>3510.9698754921164</v>
      </c>
      <c r="S28" s="13">
        <f>'[2]TES 2010 (value)'!S104</f>
        <v>5709.0681597568428</v>
      </c>
      <c r="T28" s="13">
        <f>'[2]TES 2010 (value)'!T104</f>
        <v>678.07513051915146</v>
      </c>
      <c r="U28" s="13">
        <f>'[2]TES 2010 (value)'!U104</f>
        <v>2144.6696767495068</v>
      </c>
      <c r="V28" s="13">
        <f>'[2]TES 2010 (value)'!V104</f>
        <v>214391.02281517076</v>
      </c>
      <c r="W28" s="13">
        <f>'[2]TES 2010 (value)'!W104</f>
        <v>79561.190408862371</v>
      </c>
      <c r="X28" s="13">
        <f>'[2]TES 2010 (value)'!X104</f>
        <v>14.046149064370463</v>
      </c>
      <c r="Y28" s="13">
        <f>'[2]TES 2010 (value)'!Y104</f>
        <v>379.26789165331155</v>
      </c>
      <c r="Z28" s="13">
        <f>'[2]TES 2010 (value)'!Z104</f>
        <v>3274.5619777178495</v>
      </c>
      <c r="AA28" s="14">
        <f>'[2]TES 2010 (value)'!AA104</f>
        <v>1022.6714105107244</v>
      </c>
      <c r="AI28" t="s">
        <v>57</v>
      </c>
      <c r="AJ28" s="18" t="s">
        <v>75</v>
      </c>
      <c r="AK28" s="12">
        <f t="shared" si="11"/>
        <v>4684.8673192667866</v>
      </c>
      <c r="AL28" s="13">
        <f t="shared" si="11"/>
        <v>7594.3168305801446</v>
      </c>
      <c r="AM28" s="13">
        <f t="shared" si="11"/>
        <v>4431.6170875975076</v>
      </c>
      <c r="AN28" s="13">
        <f t="shared" si="11"/>
        <v>754.74819546451079</v>
      </c>
      <c r="AO28" s="13">
        <f t="shared" si="11"/>
        <v>1535.2435541513739</v>
      </c>
      <c r="AP28" s="13">
        <f t="shared" si="11"/>
        <v>1538.9845493520547</v>
      </c>
      <c r="AQ28" s="13">
        <f t="shared" si="11"/>
        <v>614.34169963901957</v>
      </c>
      <c r="AR28" s="13">
        <f t="shared" si="11"/>
        <v>962.08765245659617</v>
      </c>
      <c r="AS28" s="13">
        <f t="shared" si="11"/>
        <v>2345.6550651010966</v>
      </c>
      <c r="AT28" s="13">
        <f t="shared" si="11"/>
        <v>1144.5248864344321</v>
      </c>
      <c r="AU28" s="13">
        <f t="shared" si="11"/>
        <v>570.24002329459438</v>
      </c>
      <c r="AV28" s="13">
        <f t="shared" si="11"/>
        <v>38076.658792299524</v>
      </c>
      <c r="AW28" s="13">
        <f t="shared" si="11"/>
        <v>26954.066163876796</v>
      </c>
      <c r="AX28" s="13">
        <f t="shared" si="11"/>
        <v>2150.9496059553207</v>
      </c>
      <c r="AY28" s="13">
        <f t="shared" si="11"/>
        <v>3510.8038914603862</v>
      </c>
      <c r="AZ28" s="13">
        <f t="shared" si="9"/>
        <v>5709.0562961241221</v>
      </c>
      <c r="BA28" s="13">
        <f t="shared" si="1"/>
        <v>678.04407572311322</v>
      </c>
      <c r="BB28" s="13">
        <f t="shared" si="1"/>
        <v>2144.6074359232266</v>
      </c>
      <c r="BC28" s="13">
        <f t="shared" si="1"/>
        <v>214393.83674112451</v>
      </c>
      <c r="BD28" s="13">
        <f t="shared" si="1"/>
        <v>79561.023551329665</v>
      </c>
      <c r="BE28" s="13">
        <f t="shared" si="1"/>
        <v>14.331184457069373</v>
      </c>
      <c r="BF28" s="13">
        <f t="shared" si="1"/>
        <v>380.67757817901406</v>
      </c>
      <c r="BG28" s="13">
        <f t="shared" si="1"/>
        <v>3274.6480045912463</v>
      </c>
      <c r="BH28" s="14">
        <f t="shared" si="1"/>
        <v>1023.8823433415719</v>
      </c>
      <c r="BP28" t="s">
        <v>57</v>
      </c>
      <c r="BQ28" s="18" t="s">
        <v>75</v>
      </c>
      <c r="BR28" s="12">
        <f t="shared" si="7"/>
        <v>4684.8673192667866</v>
      </c>
      <c r="BS28" s="13">
        <f t="shared" si="7"/>
        <v>7594.3168305801446</v>
      </c>
      <c r="BT28" s="13">
        <f t="shared" si="7"/>
        <v>4431.6170875975076</v>
      </c>
      <c r="BU28" s="13">
        <f t="shared" si="7"/>
        <v>754.74819546451079</v>
      </c>
      <c r="BV28" s="13">
        <f t="shared" si="7"/>
        <v>1535.2435541513739</v>
      </c>
      <c r="BW28" s="13">
        <f t="shared" si="7"/>
        <v>1538.9845493520547</v>
      </c>
      <c r="BX28" s="13">
        <f t="shared" si="7"/>
        <v>614.34169963901957</v>
      </c>
      <c r="BY28" s="13">
        <f t="shared" si="7"/>
        <v>962.08765245659617</v>
      </c>
      <c r="BZ28" s="13">
        <f t="shared" si="7"/>
        <v>2345.6550651010966</v>
      </c>
      <c r="CA28" s="13">
        <f t="shared" si="7"/>
        <v>1144.5248864344321</v>
      </c>
      <c r="CB28" s="13">
        <f t="shared" si="7"/>
        <v>570.24002329459438</v>
      </c>
      <c r="CC28" s="13">
        <f t="shared" si="7"/>
        <v>38076.658792299524</v>
      </c>
      <c r="CD28" s="13">
        <f t="shared" si="7"/>
        <v>26954.066163876796</v>
      </c>
      <c r="CE28" s="13">
        <f t="shared" si="7"/>
        <v>2150.9496059553207</v>
      </c>
      <c r="CF28" s="13">
        <f t="shared" si="7"/>
        <v>3510.8038914603862</v>
      </c>
      <c r="CG28" s="13">
        <f t="shared" si="7"/>
        <v>5709.0562961241221</v>
      </c>
      <c r="CH28" s="13">
        <f t="shared" si="10"/>
        <v>678.04407572311322</v>
      </c>
      <c r="CI28" s="13">
        <f t="shared" si="10"/>
        <v>2144.6074359232266</v>
      </c>
      <c r="CJ28" s="13">
        <f t="shared" si="10"/>
        <v>214393.83674112451</v>
      </c>
      <c r="CK28" s="13">
        <f t="shared" si="12"/>
        <v>79561.023551329665</v>
      </c>
      <c r="CL28" s="13">
        <f t="shared" si="12"/>
        <v>14.331184457069373</v>
      </c>
      <c r="CM28" s="13">
        <f t="shared" si="12"/>
        <v>380.67757817901406</v>
      </c>
      <c r="CN28" s="13">
        <f t="shared" si="12"/>
        <v>3274.6480045912463</v>
      </c>
      <c r="CO28" s="14">
        <f t="shared" si="12"/>
        <v>1023.8823433415719</v>
      </c>
    </row>
    <row r="29" spans="2:105" x14ac:dyDescent="0.25">
      <c r="B29" t="s">
        <v>64</v>
      </c>
      <c r="C29" s="18" t="s">
        <v>61</v>
      </c>
      <c r="D29" s="12">
        <f>'[2]TES 2010 (value)'!D105+'[2]TES 2010 (value)'!D106</f>
        <v>-5702.4120077101743</v>
      </c>
      <c r="E29" s="13">
        <f>'[2]TES 2010 (value)'!E105+'[2]TES 2010 (value)'!E106</f>
        <v>1567.5812837334051</v>
      </c>
      <c r="F29" s="13">
        <f>'[2]TES 2010 (value)'!F105+'[2]TES 2010 (value)'!F106</f>
        <v>988.87844014997211</v>
      </c>
      <c r="G29" s="13">
        <f>'[2]TES 2010 (value)'!G105+'[2]TES 2010 (value)'!G106</f>
        <v>171.15039372932725</v>
      </c>
      <c r="H29" s="13">
        <f>'[2]TES 2010 (value)'!H105+'[2]TES 2010 (value)'!H106</f>
        <v>448.71221167101584</v>
      </c>
      <c r="I29" s="13">
        <f>'[2]TES 2010 (value)'!I105+'[2]TES 2010 (value)'!I106</f>
        <v>453.72967988157347</v>
      </c>
      <c r="J29" s="13">
        <f>'[2]TES 2010 (value)'!J105+'[2]TES 2010 (value)'!J106</f>
        <v>137.27952677580717</v>
      </c>
      <c r="K29" s="13">
        <f>'[2]TES 2010 (value)'!K105+'[2]TES 2010 (value)'!K106</f>
        <v>484.53766132435845</v>
      </c>
      <c r="L29" s="13">
        <f>'[2]TES 2010 (value)'!L105+'[2]TES 2010 (value)'!L106</f>
        <v>547.90396523268237</v>
      </c>
      <c r="M29" s="13">
        <f>'[2]TES 2010 (value)'!M105+'[2]TES 2010 (value)'!M106</f>
        <v>369.18846495104088</v>
      </c>
      <c r="N29" s="13">
        <f>'[2]TES 2010 (value)'!N105+'[2]TES 2010 (value)'!N106</f>
        <v>162.71924312122712</v>
      </c>
      <c r="O29" s="13">
        <f>'[2]TES 2010 (value)'!O105+'[2]TES 2010 (value)'!O106</f>
        <v>6733.9077634082732</v>
      </c>
      <c r="P29" s="13">
        <f>'[2]TES 2010 (value)'!P105+'[2]TES 2010 (value)'!P106</f>
        <v>2457.7852451842327</v>
      </c>
      <c r="Q29" s="13">
        <f>'[2]TES 2010 (value)'!Q105+'[2]TES 2010 (value)'!Q106</f>
        <v>224.99439626468376</v>
      </c>
      <c r="R29" s="13">
        <f>'[2]TES 2010 (value)'!R105+'[2]TES 2010 (value)'!R106</f>
        <v>160.36312940325342</v>
      </c>
      <c r="S29" s="13">
        <f>'[2]TES 2010 (value)'!S105+'[2]TES 2010 (value)'!S106</f>
        <v>999.02754911080012</v>
      </c>
      <c r="T29" s="13">
        <f>'[2]TES 2010 (value)'!T105+'[2]TES 2010 (value)'!T106</f>
        <v>149.16329562056859</v>
      </c>
      <c r="U29" s="13">
        <f>'[2]TES 2010 (value)'!U105+'[2]TES 2010 (value)'!U106</f>
        <v>204.56556454774864</v>
      </c>
      <c r="V29" s="13">
        <f>'[2]TES 2010 (value)'!V105+'[2]TES 2010 (value)'!V106</f>
        <v>37896.521800667833</v>
      </c>
      <c r="W29" s="13">
        <f>'[2]TES 2010 (value)'!W105+'[2]TES 2010 (value)'!W106</f>
        <v>4365.8937447812641</v>
      </c>
      <c r="X29" s="13">
        <f>'[2]TES 2010 (value)'!X105+'[2]TES 2010 (value)'!X106</f>
        <v>2.1049072874828929</v>
      </c>
      <c r="Y29" s="13">
        <f>'[2]TES 2010 (value)'!Y105+'[2]TES 2010 (value)'!Y106</f>
        <v>407.81437416641432</v>
      </c>
      <c r="Z29" s="13">
        <f>'[2]TES 2010 (value)'!Z105+'[2]TES 2010 (value)'!Z106</f>
        <v>2156.5688083288492</v>
      </c>
      <c r="AA29" s="14">
        <f>'[2]TES 2010 (value)'!AA105+'[2]TES 2010 (value)'!AA106</f>
        <v>196.0900075459964</v>
      </c>
      <c r="AI29" t="s">
        <v>64</v>
      </c>
      <c r="AJ29" s="18" t="s">
        <v>61</v>
      </c>
      <c r="AK29" s="12">
        <f t="shared" si="11"/>
        <v>-5702.368657204971</v>
      </c>
      <c r="AL29" s="13">
        <f t="shared" si="11"/>
        <v>1567.5803468599386</v>
      </c>
      <c r="AM29" s="13">
        <f t="shared" si="11"/>
        <v>988.87260854333408</v>
      </c>
      <c r="AN29" s="13">
        <f t="shared" si="11"/>
        <v>171.13106716123011</v>
      </c>
      <c r="AO29" s="13">
        <f t="shared" si="11"/>
        <v>448.69138692141041</v>
      </c>
      <c r="AP29" s="13">
        <f t="shared" si="11"/>
        <v>453.71301890447859</v>
      </c>
      <c r="AQ29" s="13">
        <f t="shared" si="11"/>
        <v>137.26879070741828</v>
      </c>
      <c r="AR29" s="13">
        <f t="shared" si="11"/>
        <v>484.58111357583124</v>
      </c>
      <c r="AS29" s="13">
        <f t="shared" si="11"/>
        <v>547.92612498717119</v>
      </c>
      <c r="AT29" s="13">
        <f t="shared" si="11"/>
        <v>369.18153894656518</v>
      </c>
      <c r="AU29" s="13">
        <f t="shared" si="11"/>
        <v>162.71255820503805</v>
      </c>
      <c r="AV29" s="13">
        <f t="shared" si="11"/>
        <v>6733.9758376873178</v>
      </c>
      <c r="AW29" s="13">
        <f t="shared" si="11"/>
        <v>2457.8062758262304</v>
      </c>
      <c r="AX29" s="13">
        <f t="shared" si="11"/>
        <v>224.97634184458855</v>
      </c>
      <c r="AY29" s="13">
        <f t="shared" si="11"/>
        <v>160.35554810244392</v>
      </c>
      <c r="AZ29" s="13">
        <f t="shared" si="9"/>
        <v>999.02547309846523</v>
      </c>
      <c r="BA29" s="13">
        <f t="shared" si="1"/>
        <v>149.15646417149546</v>
      </c>
      <c r="BB29" s="13">
        <f t="shared" si="1"/>
        <v>204.55962781543786</v>
      </c>
      <c r="BC29" s="13">
        <f t="shared" si="1"/>
        <v>37897.019200255054</v>
      </c>
      <c r="BD29" s="13">
        <f t="shared" si="1"/>
        <v>4365.8845885298988</v>
      </c>
      <c r="BE29" s="13">
        <f t="shared" si="1"/>
        <v>2.1476217049743305</v>
      </c>
      <c r="BF29" s="13">
        <f t="shared" si="1"/>
        <v>409.33016403658797</v>
      </c>
      <c r="BG29" s="13">
        <f t="shared" si="1"/>
        <v>2156.6254641115484</v>
      </c>
      <c r="BH29" s="14">
        <f t="shared" si="1"/>
        <v>196.32219534893886</v>
      </c>
      <c r="BP29" t="s">
        <v>64</v>
      </c>
      <c r="BQ29" s="18" t="s">
        <v>61</v>
      </c>
      <c r="BR29" s="49">
        <f>AK29+AK38-BR38</f>
        <v>-5702.368657204971</v>
      </c>
      <c r="BS29" s="50">
        <f t="shared" ref="BS29:CO29" si="13">AL29+AL38-BS38</f>
        <v>1567.5803468599388</v>
      </c>
      <c r="BT29" s="50">
        <f t="shared" si="13"/>
        <v>925.02434130053189</v>
      </c>
      <c r="BU29" s="50">
        <f t="shared" si="13"/>
        <v>171.13106716123013</v>
      </c>
      <c r="BV29" s="50">
        <f t="shared" si="13"/>
        <v>448.69138692141053</v>
      </c>
      <c r="BW29" s="50">
        <f t="shared" si="13"/>
        <v>453.71301890447864</v>
      </c>
      <c r="BX29" s="50">
        <f t="shared" si="13"/>
        <v>137.26879070741828</v>
      </c>
      <c r="BY29" s="50">
        <f t="shared" si="13"/>
        <v>560.0729281100671</v>
      </c>
      <c r="BZ29" s="50">
        <f t="shared" si="13"/>
        <v>547.92612498717097</v>
      </c>
      <c r="CA29" s="50">
        <f t="shared" si="13"/>
        <v>373.71553211991613</v>
      </c>
      <c r="CB29" s="50">
        <f t="shared" si="13"/>
        <v>162.71204161501555</v>
      </c>
      <c r="CC29" s="50">
        <f t="shared" si="13"/>
        <v>6733.9758376873142</v>
      </c>
      <c r="CD29" s="50">
        <f t="shared" si="13"/>
        <v>2457.8062758262276</v>
      </c>
      <c r="CE29" s="50">
        <f t="shared" si="13"/>
        <v>224.97634184458855</v>
      </c>
      <c r="CF29" s="50">
        <f t="shared" si="13"/>
        <v>160.35554810244389</v>
      </c>
      <c r="CG29" s="50">
        <f t="shared" si="13"/>
        <v>999.02547309846523</v>
      </c>
      <c r="CH29" s="50">
        <f t="shared" si="13"/>
        <v>149.15646417149546</v>
      </c>
      <c r="CI29" s="50">
        <f t="shared" si="13"/>
        <v>204.55962781543784</v>
      </c>
      <c r="CJ29" s="50">
        <f t="shared" si="13"/>
        <v>37897.019200255054</v>
      </c>
      <c r="CK29" s="50">
        <f t="shared" si="13"/>
        <v>4365.8845885298988</v>
      </c>
      <c r="CL29" s="50">
        <f t="shared" si="13"/>
        <v>2.1476217049743305</v>
      </c>
      <c r="CM29" s="50">
        <f t="shared" si="13"/>
        <v>409.33016403658803</v>
      </c>
      <c r="CN29" s="50">
        <f t="shared" si="13"/>
        <v>2156.6254641115484</v>
      </c>
      <c r="CO29" s="50">
        <f t="shared" si="13"/>
        <v>196.32219534893898</v>
      </c>
    </row>
    <row r="30" spans="2:105" x14ac:dyDescent="0.25">
      <c r="B30" t="s">
        <v>58</v>
      </c>
      <c r="C30" s="18" t="s">
        <v>53</v>
      </c>
      <c r="D30" s="12">
        <f>'[2]TES 2010 (value)'!D109</f>
        <v>6861.8562184778057</v>
      </c>
      <c r="E30" s="13">
        <f>'[2]TES 2010 (value)'!E109</f>
        <v>4437.8846211163773</v>
      </c>
      <c r="F30" s="13">
        <f>'[2]TES 2010 (value)'!F109</f>
        <v>3380.4325771005351</v>
      </c>
      <c r="G30" s="13">
        <f>'[2]TES 2010 (value)'!G109</f>
        <v>306.96289748995906</v>
      </c>
      <c r="H30" s="13">
        <f>'[2]TES 2010 (value)'!H109</f>
        <v>887.6967101400752</v>
      </c>
      <c r="I30" s="13">
        <f>'[2]TES 2010 (value)'!I109</f>
        <v>779.07913182794834</v>
      </c>
      <c r="J30" s="13">
        <f>'[2]TES 2010 (value)'!J109</f>
        <v>202.63660983631297</v>
      </c>
      <c r="K30" s="13">
        <f>'[2]TES 2010 (value)'!K109</f>
        <v>815.63472346618209</v>
      </c>
      <c r="L30" s="13">
        <f>'[2]TES 2010 (value)'!L109</f>
        <v>815.41390449999994</v>
      </c>
      <c r="M30" s="13">
        <f>'[2]TES 2010 (value)'!M109</f>
        <v>880.3843894064496</v>
      </c>
      <c r="N30" s="13">
        <f>'[2]TES 2010 (value)'!N109</f>
        <v>405.84451787973126</v>
      </c>
      <c r="O30" s="13">
        <f>'[2]TES 2010 (value)'!O109</f>
        <v>12340.401293368819</v>
      </c>
      <c r="P30" s="13">
        <f>'[2]TES 2010 (value)'!P109</f>
        <v>3905.7001208573961</v>
      </c>
      <c r="Q30" s="13">
        <f>'[2]TES 2010 (value)'!Q109</f>
        <v>492.41214031813041</v>
      </c>
      <c r="R30" s="13">
        <f>'[2]TES 2010 (value)'!R109</f>
        <v>1432.4752645374365</v>
      </c>
      <c r="S30" s="13">
        <f>'[2]TES 2010 (value)'!S109</f>
        <v>4004.3929290000001</v>
      </c>
      <c r="T30" s="13">
        <f>'[2]TES 2010 (value)'!T109</f>
        <v>911.10751465769351</v>
      </c>
      <c r="U30" s="13">
        <f>'[2]TES 2010 (value)'!U109</f>
        <v>1654.5966859018467</v>
      </c>
      <c r="V30" s="13">
        <f>'[2]TES 2010 (value)'!V109</f>
        <v>124415.2944627</v>
      </c>
      <c r="W30" s="13">
        <f>'[2]TES 2010 (value)'!W109</f>
        <v>45133.755323720339</v>
      </c>
      <c r="X30" s="13">
        <f>'[2]TES 2010 (value)'!X109</f>
        <v>3.6148093410431339</v>
      </c>
      <c r="Y30" s="13">
        <f>'[2]TES 2010 (value)'!Y109</f>
        <v>430.85508099855298</v>
      </c>
      <c r="Z30" s="13">
        <f>'[2]TES 2010 (value)'!Z109</f>
        <v>1942.2348213692785</v>
      </c>
      <c r="AA30" s="14">
        <f>'[2]TES 2010 (value)'!AA109</f>
        <v>991.06824595007686</v>
      </c>
      <c r="AI30" t="s">
        <v>58</v>
      </c>
      <c r="AJ30" s="18" t="s">
        <v>53</v>
      </c>
      <c r="AK30" s="12">
        <f t="shared" si="11"/>
        <v>6861.8040537213301</v>
      </c>
      <c r="AL30" s="13">
        <f t="shared" si="11"/>
        <v>4437.8819687905343</v>
      </c>
      <c r="AM30" s="13">
        <f t="shared" si="11"/>
        <v>3380.4126420384937</v>
      </c>
      <c r="AN30" s="13">
        <f t="shared" si="11"/>
        <v>306.92823476314686</v>
      </c>
      <c r="AO30" s="13">
        <f t="shared" si="11"/>
        <v>887.65551210437786</v>
      </c>
      <c r="AP30" s="13">
        <f t="shared" si="11"/>
        <v>779.0505240023067</v>
      </c>
      <c r="AQ30" s="13">
        <f t="shared" si="11"/>
        <v>202.62076245868579</v>
      </c>
      <c r="AR30" s="13">
        <f t="shared" si="11"/>
        <v>815.70786776009959</v>
      </c>
      <c r="AS30" s="13">
        <f t="shared" si="11"/>
        <v>815.44688358589281</v>
      </c>
      <c r="AT30" s="13">
        <f t="shared" si="11"/>
        <v>880.3678733264519</v>
      </c>
      <c r="AU30" s="13">
        <f t="shared" si="11"/>
        <v>405.82784476513353</v>
      </c>
      <c r="AV30" s="13">
        <f t="shared" si="11"/>
        <v>12340.526044694599</v>
      </c>
      <c r="AW30" s="13">
        <f t="shared" si="11"/>
        <v>3905.7335409379962</v>
      </c>
      <c r="AX30" s="13">
        <f t="shared" si="11"/>
        <v>492.37262726452161</v>
      </c>
      <c r="AY30" s="13">
        <f t="shared" si="11"/>
        <v>1432.4075430735124</v>
      </c>
      <c r="AZ30" s="13">
        <f t="shared" si="9"/>
        <v>4004.384607738868</v>
      </c>
      <c r="BA30" s="13">
        <f t="shared" si="1"/>
        <v>911.06578733757351</v>
      </c>
      <c r="BB30" s="13">
        <f t="shared" si="1"/>
        <v>1654.5486675678312</v>
      </c>
      <c r="BC30" s="13">
        <f t="shared" si="1"/>
        <v>124416.9274388458</v>
      </c>
      <c r="BD30" s="13">
        <f t="shared" si="1"/>
        <v>45133.660668185192</v>
      </c>
      <c r="BE30" s="13">
        <f t="shared" si="1"/>
        <v>3.688163866567109</v>
      </c>
      <c r="BF30" s="13">
        <f t="shared" si="1"/>
        <v>432.4565100031715</v>
      </c>
      <c r="BG30" s="13">
        <f t="shared" si="1"/>
        <v>1942.2858463277985</v>
      </c>
      <c r="BH30" s="14">
        <f t="shared" si="1"/>
        <v>992.24175785653756</v>
      </c>
      <c r="BP30" t="s">
        <v>58</v>
      </c>
      <c r="BQ30" s="18" t="s">
        <v>53</v>
      </c>
      <c r="BR30" s="12">
        <f t="shared" si="7"/>
        <v>6861.8040537213301</v>
      </c>
      <c r="BS30" s="13">
        <f t="shared" si="7"/>
        <v>4437.8819687905343</v>
      </c>
      <c r="BT30" s="13">
        <f t="shared" si="7"/>
        <v>3380.4126420384937</v>
      </c>
      <c r="BU30" s="13">
        <f t="shared" si="7"/>
        <v>306.92823476314686</v>
      </c>
      <c r="BV30" s="13">
        <f t="shared" si="7"/>
        <v>887.65551210437786</v>
      </c>
      <c r="BW30" s="13">
        <f t="shared" si="7"/>
        <v>779.0505240023067</v>
      </c>
      <c r="BX30" s="13">
        <f t="shared" si="7"/>
        <v>202.62076245868579</v>
      </c>
      <c r="BY30" s="13">
        <f t="shared" si="7"/>
        <v>815.70786776009959</v>
      </c>
      <c r="BZ30" s="13">
        <f t="shared" si="7"/>
        <v>815.44688358589281</v>
      </c>
      <c r="CA30" s="13">
        <f t="shared" si="7"/>
        <v>880.3678733264519</v>
      </c>
      <c r="CB30" s="13">
        <f t="shared" si="7"/>
        <v>405.82784476513353</v>
      </c>
      <c r="CC30" s="13">
        <f t="shared" si="7"/>
        <v>12340.526044694599</v>
      </c>
      <c r="CD30" s="13">
        <f t="shared" si="7"/>
        <v>3905.7335409379962</v>
      </c>
      <c r="CE30" s="13">
        <f t="shared" si="7"/>
        <v>492.37262726452161</v>
      </c>
      <c r="CF30" s="13">
        <f t="shared" si="7"/>
        <v>1432.4075430735124</v>
      </c>
      <c r="CG30" s="13">
        <f t="shared" si="7"/>
        <v>4004.384607738868</v>
      </c>
      <c r="CH30" s="13">
        <f t="shared" si="10"/>
        <v>911.06578733757351</v>
      </c>
      <c r="CI30" s="13">
        <f t="shared" si="10"/>
        <v>1654.5486675678312</v>
      </c>
      <c r="CJ30" s="13">
        <f t="shared" si="10"/>
        <v>124416.9274388458</v>
      </c>
      <c r="CK30" s="13">
        <f t="shared" si="12"/>
        <v>45133.660668185192</v>
      </c>
      <c r="CL30" s="13">
        <f t="shared" si="12"/>
        <v>3.688163866567109</v>
      </c>
      <c r="CM30" s="13">
        <f t="shared" si="12"/>
        <v>432.4565100031715</v>
      </c>
      <c r="CN30" s="13">
        <f t="shared" si="12"/>
        <v>1942.2858463277985</v>
      </c>
      <c r="CO30" s="14">
        <f t="shared" si="12"/>
        <v>992.24175785653756</v>
      </c>
    </row>
    <row r="31" spans="2:105" x14ac:dyDescent="0.25">
      <c r="B31" t="s">
        <v>59</v>
      </c>
      <c r="C31" s="18" t="s">
        <v>62</v>
      </c>
      <c r="D31" s="15">
        <f>D41-SUM(D3:D30,D32:D40)</f>
        <v>11597.545722811716</v>
      </c>
      <c r="E31" s="16">
        <f t="shared" ref="E31:AA31" si="14">E41-SUM(E3:E30,E32:E40)</f>
        <v>9725.1235880761233</v>
      </c>
      <c r="F31" s="16">
        <f t="shared" si="14"/>
        <v>-227.55201250436949</v>
      </c>
      <c r="G31" s="16">
        <f t="shared" si="14"/>
        <v>-586.00373402755213</v>
      </c>
      <c r="H31" s="16">
        <f t="shared" si="14"/>
        <v>-58.165171613814891</v>
      </c>
      <c r="I31" s="16">
        <f t="shared" si="14"/>
        <v>-593.38654205727653</v>
      </c>
      <c r="J31" s="16">
        <f t="shared" si="14"/>
        <v>-1320.6990544897526</v>
      </c>
      <c r="K31" s="16">
        <f t="shared" si="14"/>
        <v>126.97321354100859</v>
      </c>
      <c r="L31" s="16">
        <f t="shared" si="14"/>
        <v>-772.37996211914287</v>
      </c>
      <c r="M31" s="16">
        <f t="shared" si="14"/>
        <v>377.91982786436711</v>
      </c>
      <c r="N31" s="16">
        <f t="shared" si="14"/>
        <v>-134.83016257587224</v>
      </c>
      <c r="O31" s="16">
        <f t="shared" si="14"/>
        <v>17523.377617003862</v>
      </c>
      <c r="P31" s="16">
        <f t="shared" si="14"/>
        <v>28111.581207200099</v>
      </c>
      <c r="Q31" s="16">
        <f t="shared" si="14"/>
        <v>743.46342877351162</v>
      </c>
      <c r="R31" s="16">
        <f t="shared" si="14"/>
        <v>2778.8773199349052</v>
      </c>
      <c r="S31" s="16">
        <f t="shared" si="14"/>
        <v>2429.7374147929295</v>
      </c>
      <c r="T31" s="16">
        <f t="shared" si="14"/>
        <v>860.46636570130795</v>
      </c>
      <c r="U31" s="16">
        <f t="shared" si="14"/>
        <v>-36.253283377081971</v>
      </c>
      <c r="V31" s="16">
        <f t="shared" si="14"/>
        <v>256654.75665037893</v>
      </c>
      <c r="W31" s="16">
        <f t="shared" si="14"/>
        <v>-9676.8096219943836</v>
      </c>
      <c r="X31" s="16">
        <f t="shared" si="14"/>
        <v>107.7763328510689</v>
      </c>
      <c r="Y31" s="16">
        <f t="shared" si="14"/>
        <v>62.569623020652216</v>
      </c>
      <c r="Z31" s="16">
        <f t="shared" si="14"/>
        <v>8727.2601035917178</v>
      </c>
      <c r="AA31" s="17">
        <f t="shared" si="14"/>
        <v>2270.8866124168126</v>
      </c>
      <c r="AI31" t="s">
        <v>59</v>
      </c>
      <c r="AJ31" s="18" t="s">
        <v>62</v>
      </c>
      <c r="AK31" s="15">
        <f t="shared" si="11"/>
        <v>11597.457556704896</v>
      </c>
      <c r="AL31" s="16">
        <f t="shared" si="11"/>
        <v>9725.1177758032009</v>
      </c>
      <c r="AM31" s="16">
        <f t="shared" si="11"/>
        <v>-227.55067058632099</v>
      </c>
      <c r="AN31" s="16">
        <f t="shared" si="11"/>
        <v>-585.93756157638745</v>
      </c>
      <c r="AO31" s="16">
        <f t="shared" si="11"/>
        <v>-58.162472166144184</v>
      </c>
      <c r="AP31" s="16">
        <f t="shared" si="11"/>
        <v>-593.36475287304643</v>
      </c>
      <c r="AQ31" s="16">
        <f t="shared" si="11"/>
        <v>-1320.5957680368986</v>
      </c>
      <c r="AR31" s="16">
        <f t="shared" si="11"/>
        <v>126.98460021421376</v>
      </c>
      <c r="AS31" s="16">
        <f t="shared" si="11"/>
        <v>-772.41120071462444</v>
      </c>
      <c r="AT31" s="16">
        <f t="shared" si="11"/>
        <v>377.91273805884032</v>
      </c>
      <c r="AU31" s="16">
        <f t="shared" si="11"/>
        <v>-134.82462341332891</v>
      </c>
      <c r="AV31" s="16">
        <f t="shared" si="11"/>
        <v>17523.554763965123</v>
      </c>
      <c r="AW31" s="16">
        <f t="shared" si="11"/>
        <v>28111.821750836494</v>
      </c>
      <c r="AX31" s="16">
        <f t="shared" si="11"/>
        <v>743.40377039405257</v>
      </c>
      <c r="AY31" s="16">
        <f t="shared" si="11"/>
        <v>2778.7459461898711</v>
      </c>
      <c r="AZ31" s="16">
        <f t="shared" si="9"/>
        <v>2429.7323657181087</v>
      </c>
      <c r="BA31" s="16">
        <f t="shared" si="1"/>
        <v>860.42695766777013</v>
      </c>
      <c r="BB31" s="16">
        <f t="shared" si="1"/>
        <v>-36.252231264331357</v>
      </c>
      <c r="BC31" s="16">
        <f t="shared" si="1"/>
        <v>256658.12529646966</v>
      </c>
      <c r="BD31" s="16">
        <f t="shared" si="1"/>
        <v>-9676.7893275698061</v>
      </c>
      <c r="BE31" s="16">
        <f t="shared" si="1"/>
        <v>109.96341410850604</v>
      </c>
      <c r="BF31" s="16">
        <f t="shared" si="1"/>
        <v>62.802185693189564</v>
      </c>
      <c r="BG31" s="16">
        <f t="shared" si="1"/>
        <v>8727.4893797224304</v>
      </c>
      <c r="BH31" s="17">
        <f t="shared" si="1"/>
        <v>2273.5755417501691</v>
      </c>
      <c r="BP31" t="s">
        <v>59</v>
      </c>
      <c r="BQ31" s="18" t="s">
        <v>62</v>
      </c>
      <c r="BR31" s="15">
        <f t="shared" si="7"/>
        <v>11597.457556704896</v>
      </c>
      <c r="BS31" s="16">
        <f t="shared" si="7"/>
        <v>9725.1177758032009</v>
      </c>
      <c r="BT31" s="16">
        <f t="shared" si="7"/>
        <v>-227.55067058632099</v>
      </c>
      <c r="BU31" s="16">
        <f t="shared" si="7"/>
        <v>-585.93756157638745</v>
      </c>
      <c r="BV31" s="16">
        <f t="shared" si="7"/>
        <v>-58.162472166144184</v>
      </c>
      <c r="BW31" s="16">
        <f t="shared" si="7"/>
        <v>-593.36475287304643</v>
      </c>
      <c r="BX31" s="16">
        <f t="shared" si="7"/>
        <v>-1320.5957680368986</v>
      </c>
      <c r="BY31" s="16">
        <f t="shared" si="7"/>
        <v>126.98460021421376</v>
      </c>
      <c r="BZ31" s="16">
        <f t="shared" si="7"/>
        <v>-772.41120071462444</v>
      </c>
      <c r="CA31" s="16">
        <f t="shared" si="7"/>
        <v>377.91273805884032</v>
      </c>
      <c r="CB31" s="16">
        <f t="shared" si="7"/>
        <v>-134.82462341332891</v>
      </c>
      <c r="CC31" s="16">
        <f t="shared" si="7"/>
        <v>17523.554763965123</v>
      </c>
      <c r="CD31" s="16">
        <f t="shared" si="7"/>
        <v>28111.821750836494</v>
      </c>
      <c r="CE31" s="16">
        <f t="shared" si="7"/>
        <v>743.40377039405257</v>
      </c>
      <c r="CF31" s="16">
        <f t="shared" si="7"/>
        <v>2778.7459461898711</v>
      </c>
      <c r="CG31" s="16">
        <f t="shared" si="7"/>
        <v>2429.7323657181087</v>
      </c>
      <c r="CH31" s="16">
        <f t="shared" si="10"/>
        <v>860.42695766777013</v>
      </c>
      <c r="CI31" s="16">
        <f t="shared" si="10"/>
        <v>-36.252231264331357</v>
      </c>
      <c r="CJ31" s="16">
        <f t="shared" si="10"/>
        <v>256658.12529646966</v>
      </c>
      <c r="CK31" s="16">
        <f t="shared" si="12"/>
        <v>-9676.7893275698061</v>
      </c>
      <c r="CL31" s="16">
        <f t="shared" si="12"/>
        <v>109.96341410850604</v>
      </c>
      <c r="CM31" s="16">
        <f t="shared" si="12"/>
        <v>62.802185693189564</v>
      </c>
      <c r="CN31" s="16">
        <f t="shared" si="12"/>
        <v>8727.4893797224304</v>
      </c>
      <c r="CO31" s="17">
        <f t="shared" si="12"/>
        <v>2273.5755417501691</v>
      </c>
    </row>
    <row r="32" spans="2:105" x14ac:dyDescent="0.25">
      <c r="B32" t="s">
        <v>63</v>
      </c>
      <c r="C32" s="19" t="s">
        <v>52</v>
      </c>
      <c r="D32" s="20">
        <f t="array" ref="D32:AA32">TRANSPOSE('[2]TES 2010 (value)'!$AO$6:$AO$29)</f>
        <v>10830.891302927583</v>
      </c>
      <c r="E32" s="21">
        <v>28860.292694932705</v>
      </c>
      <c r="F32" s="21">
        <v>49944.598890805959</v>
      </c>
      <c r="G32" s="21">
        <v>2431.2118864520285</v>
      </c>
      <c r="H32" s="21">
        <v>3731.5137834552224</v>
      </c>
      <c r="I32" s="21">
        <v>8681.8462418515101</v>
      </c>
      <c r="J32" s="21">
        <v>4761.5892486691282</v>
      </c>
      <c r="K32" s="21">
        <v>20904.438985062134</v>
      </c>
      <c r="L32" s="21">
        <v>10650.0345228939</v>
      </c>
      <c r="M32" s="21">
        <v>12056.315847019559</v>
      </c>
      <c r="N32" s="21">
        <v>10107.817636943086</v>
      </c>
      <c r="O32" s="21">
        <v>226861.95687673939</v>
      </c>
      <c r="P32" s="21">
        <v>0</v>
      </c>
      <c r="Q32" s="21">
        <v>1267.6784297532349</v>
      </c>
      <c r="R32" s="21">
        <v>0</v>
      </c>
      <c r="S32" s="21">
        <v>11312.819239633329</v>
      </c>
      <c r="T32" s="21">
        <v>5549.1705144328635</v>
      </c>
      <c r="U32" s="21">
        <v>7973.0343166613247</v>
      </c>
      <c r="V32" s="21">
        <v>84972.666777858816</v>
      </c>
      <c r="W32" s="21">
        <v>0</v>
      </c>
      <c r="X32" s="21">
        <v>1583.9809591411818</v>
      </c>
      <c r="Y32" s="21">
        <v>50766.03233913266</v>
      </c>
      <c r="Z32" s="21">
        <v>581.43573185216337</v>
      </c>
      <c r="AA32" s="22">
        <v>8886.3653504217818</v>
      </c>
      <c r="AI32" t="s">
        <v>63</v>
      </c>
      <c r="AJ32" s="19" t="s">
        <v>52</v>
      </c>
      <c r="AK32" s="20">
        <f t="shared" si="11"/>
        <v>10830.808965031067</v>
      </c>
      <c r="AL32" s="21">
        <f t="shared" si="11"/>
        <v>28860.275446422056</v>
      </c>
      <c r="AM32" s="21">
        <f t="shared" si="11"/>
        <v>49944.304357886038</v>
      </c>
      <c r="AN32" s="21">
        <f t="shared" si="11"/>
        <v>2430.9373502324015</v>
      </c>
      <c r="AO32" s="21">
        <f t="shared" si="11"/>
        <v>3731.340603768625</v>
      </c>
      <c r="AP32" s="21">
        <f t="shared" si="11"/>
        <v>8681.5274440126414</v>
      </c>
      <c r="AQ32" s="21">
        <f t="shared" si="11"/>
        <v>4761.2168643157274</v>
      </c>
      <c r="AR32" s="21">
        <f t="shared" si="11"/>
        <v>20906.313648297171</v>
      </c>
      <c r="AS32" s="21">
        <f t="shared" si="11"/>
        <v>10650.465259236946</v>
      </c>
      <c r="AT32" s="21">
        <f t="shared" si="11"/>
        <v>12056.089669591378</v>
      </c>
      <c r="AU32" s="21">
        <f t="shared" si="11"/>
        <v>10107.402382345896</v>
      </c>
      <c r="AV32" s="21">
        <f t="shared" si="11"/>
        <v>226864.25026487294</v>
      </c>
      <c r="AW32" s="21">
        <f t="shared" si="11"/>
        <v>0</v>
      </c>
      <c r="AX32" s="21">
        <f t="shared" si="11"/>
        <v>1267.5767063356905</v>
      </c>
      <c r="AY32" s="21">
        <f t="shared" si="11"/>
        <v>0</v>
      </c>
      <c r="AZ32" s="21">
        <f t="shared" si="9"/>
        <v>11312.795731220269</v>
      </c>
      <c r="BA32" s="21">
        <f t="shared" si="1"/>
        <v>5548.9163709747845</v>
      </c>
      <c r="BB32" s="21">
        <f t="shared" si="1"/>
        <v>7972.8029298658621</v>
      </c>
      <c r="BC32" s="21">
        <f t="shared" si="1"/>
        <v>84973.782061461956</v>
      </c>
      <c r="BD32" s="21">
        <f t="shared" si="1"/>
        <v>0</v>
      </c>
      <c r="BE32" s="21">
        <f t="shared" si="1"/>
        <v>1616.1243340012463</v>
      </c>
      <c r="BF32" s="21">
        <f t="shared" si="1"/>
        <v>50954.72269053544</v>
      </c>
      <c r="BG32" s="21">
        <f t="shared" si="1"/>
        <v>581.45100690221057</v>
      </c>
      <c r="BH32" s="22">
        <f t="shared" si="1"/>
        <v>8896.8875880037995</v>
      </c>
      <c r="BP32" t="s">
        <v>63</v>
      </c>
      <c r="BQ32" s="19" t="s">
        <v>52</v>
      </c>
      <c r="BR32" s="20">
        <f t="shared" si="7"/>
        <v>10830.808965031067</v>
      </c>
      <c r="BS32" s="21">
        <f t="shared" si="7"/>
        <v>28860.275446422056</v>
      </c>
      <c r="BT32" s="21">
        <f t="shared" si="7"/>
        <v>49944.304357886038</v>
      </c>
      <c r="BU32" s="21">
        <f t="shared" si="7"/>
        <v>2430.9373502324015</v>
      </c>
      <c r="BV32" s="21">
        <f t="shared" si="7"/>
        <v>3731.340603768625</v>
      </c>
      <c r="BW32" s="21">
        <f t="shared" si="7"/>
        <v>8681.5274440126414</v>
      </c>
      <c r="BX32" s="21">
        <f t="shared" si="7"/>
        <v>4761.2168643157274</v>
      </c>
      <c r="BY32" s="21">
        <f t="shared" si="7"/>
        <v>20906.313648297171</v>
      </c>
      <c r="BZ32" s="21">
        <f t="shared" si="7"/>
        <v>10650.465259236946</v>
      </c>
      <c r="CA32" s="21">
        <f t="shared" si="7"/>
        <v>12056.089669591378</v>
      </c>
      <c r="CB32" s="21">
        <f t="shared" si="7"/>
        <v>10107.402382345896</v>
      </c>
      <c r="CC32" s="21">
        <f t="shared" si="7"/>
        <v>226864.25026487294</v>
      </c>
      <c r="CD32" s="21">
        <f t="shared" si="7"/>
        <v>0</v>
      </c>
      <c r="CE32" s="21">
        <f t="shared" si="7"/>
        <v>1267.5767063356905</v>
      </c>
      <c r="CF32" s="21">
        <f t="shared" si="7"/>
        <v>0</v>
      </c>
      <c r="CG32" s="21">
        <f t="shared" si="7"/>
        <v>11312.795731220269</v>
      </c>
      <c r="CH32" s="21">
        <f t="shared" si="10"/>
        <v>5548.9163709747845</v>
      </c>
      <c r="CI32" s="21">
        <f t="shared" si="10"/>
        <v>7972.8029298658621</v>
      </c>
      <c r="CJ32" s="21">
        <f t="shared" si="10"/>
        <v>84973.782061461956</v>
      </c>
      <c r="CK32" s="21">
        <f t="shared" si="12"/>
        <v>0</v>
      </c>
      <c r="CL32" s="21">
        <f t="shared" si="12"/>
        <v>1616.1243340012463</v>
      </c>
      <c r="CM32" s="21">
        <f t="shared" si="12"/>
        <v>50954.72269053544</v>
      </c>
      <c r="CN32" s="21">
        <f t="shared" si="12"/>
        <v>581.45100690221057</v>
      </c>
      <c r="CO32" s="22">
        <f t="shared" si="12"/>
        <v>8896.8875880037995</v>
      </c>
    </row>
    <row r="33" spans="2:98" x14ac:dyDescent="0.25">
      <c r="B33" t="s">
        <v>65</v>
      </c>
      <c r="C33" s="23" t="s">
        <v>66</v>
      </c>
      <c r="D33" s="9">
        <f>'[2]TES 2010 (value)'!D44</f>
        <v>66.117657921231995</v>
      </c>
      <c r="E33" s="10">
        <f>'[2]TES 2010 (value)'!E44</f>
        <v>112.00038129694754</v>
      </c>
      <c r="F33" s="10">
        <f>'[2]TES 2010 (value)'!F44</f>
        <v>211.95410955951101</v>
      </c>
      <c r="G33" s="10">
        <f>'[2]TES 2010 (value)'!G44</f>
        <v>22.765133802571153</v>
      </c>
      <c r="H33" s="10">
        <f>'[2]TES 2010 (value)'!H44</f>
        <v>51.438392575104857</v>
      </c>
      <c r="I33" s="10">
        <f>'[2]TES 2010 (value)'!I44</f>
        <v>59.097790251048423</v>
      </c>
      <c r="J33" s="10">
        <f>'[2]TES 2010 (value)'!J44</f>
        <v>58.832225682694208</v>
      </c>
      <c r="K33" s="10">
        <f>'[2]TES 2010 (value)'!K44</f>
        <v>37.410879946915983</v>
      </c>
      <c r="L33" s="10">
        <f>'[2]TES 2010 (value)'!L44</f>
        <v>61.96291555195878</v>
      </c>
      <c r="M33" s="10">
        <f>'[2]TES 2010 (value)'!M44</f>
        <v>42.632948206427322</v>
      </c>
      <c r="N33" s="10">
        <f>'[2]TES 2010 (value)'!N44</f>
        <v>16.225496916212869</v>
      </c>
      <c r="O33" s="10">
        <f>'[2]TES 2010 (value)'!O44</f>
        <v>834.58203795355996</v>
      </c>
      <c r="P33" s="10">
        <f>'[2]TES 2010 (value)'!P44</f>
        <v>0</v>
      </c>
      <c r="Q33" s="33">
        <f>-SUM(D33:P33,R33:AA33)</f>
        <v>-1870.7150992930156</v>
      </c>
      <c r="R33" s="10">
        <f>'[2]TES 2010 (value)'!R44</f>
        <v>0</v>
      </c>
      <c r="S33" s="10">
        <f>'[2]TES 2010 (value)'!S44</f>
        <v>0</v>
      </c>
      <c r="T33" s="10">
        <f>'[2]TES 2010 (value)'!T44</f>
        <v>0</v>
      </c>
      <c r="U33" s="10">
        <f>'[2]TES 2010 (value)'!U44</f>
        <v>0</v>
      </c>
      <c r="V33" s="10">
        <f>'[2]TES 2010 (value)'!V44</f>
        <v>0</v>
      </c>
      <c r="W33" s="10">
        <f>'[2]TES 2010 (value)'!W44</f>
        <v>0</v>
      </c>
      <c r="X33" s="33">
        <f>'[2]TES 2010 (value)'!X44/10</f>
        <v>0.41621389044977608</v>
      </c>
      <c r="Y33" s="10">
        <f>'[2]TES 2010 (value)'!Y44</f>
        <v>179.27659839111277</v>
      </c>
      <c r="Z33" s="10">
        <f>'[2]TES 2010 (value)'!Z44</f>
        <v>0</v>
      </c>
      <c r="AA33" s="11">
        <f>'[2]TES 2010 (value)'!AA44</f>
        <v>116.00231734726904</v>
      </c>
      <c r="AI33" t="s">
        <v>65</v>
      </c>
      <c r="AJ33" s="23" t="s">
        <v>66</v>
      </c>
      <c r="AK33" s="9">
        <f>D33</f>
        <v>66.117657921231995</v>
      </c>
      <c r="AL33" s="10">
        <f t="shared" ref="AL33:BA40" si="15">E33</f>
        <v>112.00038129694754</v>
      </c>
      <c r="AM33" s="10">
        <f t="shared" si="15"/>
        <v>211.95410955951101</v>
      </c>
      <c r="AN33" s="10">
        <f t="shared" si="15"/>
        <v>22.765133802571153</v>
      </c>
      <c r="AO33" s="10">
        <f t="shared" si="15"/>
        <v>51.438392575104857</v>
      </c>
      <c r="AP33" s="10">
        <f t="shared" si="15"/>
        <v>59.097790251048423</v>
      </c>
      <c r="AQ33" s="10">
        <f t="shared" si="15"/>
        <v>58.832225682694208</v>
      </c>
      <c r="AR33" s="10">
        <f t="shared" si="15"/>
        <v>37.410879946915983</v>
      </c>
      <c r="AS33" s="10">
        <f t="shared" si="15"/>
        <v>61.96291555195878</v>
      </c>
      <c r="AT33" s="10">
        <f t="shared" si="15"/>
        <v>42.632948206427322</v>
      </c>
      <c r="AU33" s="10">
        <f t="shared" si="15"/>
        <v>16.225496916212869</v>
      </c>
      <c r="AV33" s="10">
        <f t="shared" si="15"/>
        <v>834.58203795355996</v>
      </c>
      <c r="AW33" s="10">
        <f t="shared" si="15"/>
        <v>0</v>
      </c>
      <c r="AX33" s="33">
        <f t="shared" si="15"/>
        <v>-1870.7150992930156</v>
      </c>
      <c r="AY33" s="10">
        <f t="shared" si="15"/>
        <v>0</v>
      </c>
      <c r="AZ33" s="10">
        <f t="shared" si="15"/>
        <v>0</v>
      </c>
      <c r="BA33" s="10">
        <f t="shared" si="15"/>
        <v>0</v>
      </c>
      <c r="BB33" s="10">
        <f t="shared" ref="BB33:BH40" si="16">U33</f>
        <v>0</v>
      </c>
      <c r="BC33" s="10">
        <f t="shared" si="16"/>
        <v>0</v>
      </c>
      <c r="BD33" s="10">
        <f t="shared" si="16"/>
        <v>0</v>
      </c>
      <c r="BE33" s="10">
        <f t="shared" si="16"/>
        <v>0.41621389044977608</v>
      </c>
      <c r="BF33" s="10">
        <f t="shared" si="16"/>
        <v>179.27659839111277</v>
      </c>
      <c r="BG33" s="10">
        <f t="shared" si="16"/>
        <v>0</v>
      </c>
      <c r="BH33" s="11">
        <f t="shared" si="16"/>
        <v>116.00231734726904</v>
      </c>
      <c r="BP33" t="s">
        <v>65</v>
      </c>
      <c r="BQ33" s="23" t="s">
        <v>66</v>
      </c>
      <c r="BR33" s="9">
        <f t="shared" si="7"/>
        <v>66.117657921231995</v>
      </c>
      <c r="BS33" s="10">
        <f t="shared" si="7"/>
        <v>112.00038129694754</v>
      </c>
      <c r="BT33" s="10">
        <f t="shared" si="7"/>
        <v>211.95410955951101</v>
      </c>
      <c r="BU33" s="10">
        <f t="shared" si="7"/>
        <v>22.765133802571153</v>
      </c>
      <c r="BV33" s="10">
        <f t="shared" si="7"/>
        <v>51.438392575104857</v>
      </c>
      <c r="BW33" s="10">
        <f t="shared" si="7"/>
        <v>59.097790251048423</v>
      </c>
      <c r="BX33" s="10">
        <f t="shared" si="7"/>
        <v>58.832225682694208</v>
      </c>
      <c r="BY33" s="10">
        <f t="shared" si="7"/>
        <v>37.410879946915983</v>
      </c>
      <c r="BZ33" s="10">
        <f t="shared" si="7"/>
        <v>61.96291555195878</v>
      </c>
      <c r="CA33" s="10">
        <f t="shared" si="7"/>
        <v>42.632948206427322</v>
      </c>
      <c r="CB33" s="10">
        <f t="shared" si="7"/>
        <v>16.225496916212869</v>
      </c>
      <c r="CC33" s="10">
        <f t="shared" si="7"/>
        <v>834.58203795355996</v>
      </c>
      <c r="CD33" s="10">
        <f t="shared" si="7"/>
        <v>0</v>
      </c>
      <c r="CE33" s="33">
        <f t="shared" si="7"/>
        <v>-1870.7150992930156</v>
      </c>
      <c r="CF33" s="10">
        <f t="shared" si="7"/>
        <v>0</v>
      </c>
      <c r="CG33" s="10">
        <f t="shared" si="7"/>
        <v>0</v>
      </c>
      <c r="CH33" s="10">
        <f t="shared" si="10"/>
        <v>0</v>
      </c>
      <c r="CI33" s="10">
        <f t="shared" si="10"/>
        <v>0</v>
      </c>
      <c r="CJ33" s="10">
        <f t="shared" si="10"/>
        <v>0</v>
      </c>
      <c r="CK33" s="10">
        <f t="shared" si="12"/>
        <v>0</v>
      </c>
      <c r="CL33" s="10">
        <f t="shared" si="12"/>
        <v>0.41621389044977608</v>
      </c>
      <c r="CM33" s="10">
        <f t="shared" si="12"/>
        <v>179.27659839111277</v>
      </c>
      <c r="CN33" s="10">
        <f t="shared" si="12"/>
        <v>0</v>
      </c>
      <c r="CO33" s="11">
        <f t="shared" si="12"/>
        <v>116.00231734726904</v>
      </c>
    </row>
    <row r="34" spans="2:98" x14ac:dyDescent="0.25">
      <c r="B34" t="s">
        <v>67</v>
      </c>
      <c r="C34" s="18" t="s">
        <v>68</v>
      </c>
      <c r="D34" s="12">
        <f>'[2]TES 2010 (value)'!D45</f>
        <v>1519.5242579512576</v>
      </c>
      <c r="E34" s="13">
        <f>'[2]TES 2010 (value)'!E45</f>
        <v>7938.4952203346447</v>
      </c>
      <c r="F34" s="13">
        <f>'[2]TES 2010 (value)'!F45</f>
        <v>2564.8597829974833</v>
      </c>
      <c r="G34" s="13">
        <f>'[2]TES 2010 (value)'!G45</f>
        <v>451.2067284701759</v>
      </c>
      <c r="H34" s="13">
        <f>'[2]TES 2010 (value)'!H45</f>
        <v>1002.5244571203139</v>
      </c>
      <c r="I34" s="13">
        <f>'[2]TES 2010 (value)'!I45</f>
        <v>1172.4374824681395</v>
      </c>
      <c r="J34" s="13">
        <f>'[2]TES 2010 (value)'!J45</f>
        <v>1193.1006907488681</v>
      </c>
      <c r="K34" s="13">
        <f>'[2]TES 2010 (value)'!K45</f>
        <v>758.0890394289238</v>
      </c>
      <c r="L34" s="13">
        <f>'[2]TES 2010 (value)'!L45</f>
        <v>1229.6303479017986</v>
      </c>
      <c r="M34" s="13">
        <f>'[2]TES 2010 (value)'!M45</f>
        <v>848.81776077590223</v>
      </c>
      <c r="N34" s="13">
        <f>'[2]TES 2010 (value)'!N45</f>
        <v>328.90930735625017</v>
      </c>
      <c r="O34" s="13">
        <f>'[2]TES 2010 (value)'!O45</f>
        <v>16638.109757371712</v>
      </c>
      <c r="P34" s="13">
        <f>'[2]TES 2010 (value)'!P45</f>
        <v>0</v>
      </c>
      <c r="Q34" s="13">
        <f>'[2]TES 2010 (value)'!Q45</f>
        <v>0</v>
      </c>
      <c r="R34" s="13">
        <f>'[2]TES 2010 (value)'!R45</f>
        <v>0</v>
      </c>
      <c r="S34" s="34">
        <f>-SUM(D34:R34,T34:AA34)</f>
        <v>-39433.824860773762</v>
      </c>
      <c r="T34" s="13">
        <f>'[2]TES 2010 (value)'!T45</f>
        <v>0</v>
      </c>
      <c r="U34" s="13">
        <f>'[2]TES 2010 (value)'!U45</f>
        <v>0</v>
      </c>
      <c r="V34" s="13">
        <f>'[2]TES 2010 (value)'!V45</f>
        <v>0</v>
      </c>
      <c r="W34" s="13">
        <f>'[2]TES 2010 (value)'!W45</f>
        <v>0</v>
      </c>
      <c r="X34" s="34">
        <f>'[2]TES 2010 (value)'!X45/10</f>
        <v>5.6481189731444843</v>
      </c>
      <c r="Y34" s="13">
        <f>'[2]TES 2010 (value)'!Y45</f>
        <v>2318.0968436088374</v>
      </c>
      <c r="Z34" s="13">
        <f>'[2]TES 2010 (value)'!Z45</f>
        <v>0</v>
      </c>
      <c r="AA34" s="14">
        <f>'[2]TES 2010 (value)'!AA45</f>
        <v>1464.375065266308</v>
      </c>
      <c r="AI34" t="s">
        <v>67</v>
      </c>
      <c r="AJ34" s="18" t="s">
        <v>68</v>
      </c>
      <c r="AK34" s="12">
        <f t="shared" ref="AK34:AK40" si="17">D34</f>
        <v>1519.5242579512576</v>
      </c>
      <c r="AL34" s="13">
        <f t="shared" si="15"/>
        <v>7938.4952203346447</v>
      </c>
      <c r="AM34" s="13">
        <f t="shared" si="15"/>
        <v>2564.8597829974833</v>
      </c>
      <c r="AN34" s="13">
        <f t="shared" si="15"/>
        <v>451.2067284701759</v>
      </c>
      <c r="AO34" s="13">
        <f t="shared" si="15"/>
        <v>1002.5244571203139</v>
      </c>
      <c r="AP34" s="13">
        <f t="shared" si="15"/>
        <v>1172.4374824681395</v>
      </c>
      <c r="AQ34" s="13">
        <f t="shared" si="15"/>
        <v>1193.1006907488681</v>
      </c>
      <c r="AR34" s="13">
        <f t="shared" si="15"/>
        <v>758.0890394289238</v>
      </c>
      <c r="AS34" s="13">
        <f t="shared" si="15"/>
        <v>1229.6303479017986</v>
      </c>
      <c r="AT34" s="13">
        <f t="shared" si="15"/>
        <v>848.81776077590223</v>
      </c>
      <c r="AU34" s="13">
        <f t="shared" si="15"/>
        <v>328.90930735625017</v>
      </c>
      <c r="AV34" s="13">
        <f t="shared" si="15"/>
        <v>16638.109757371712</v>
      </c>
      <c r="AW34" s="13">
        <f t="shared" si="15"/>
        <v>0</v>
      </c>
      <c r="AX34" s="13">
        <f t="shared" si="15"/>
        <v>0</v>
      </c>
      <c r="AY34" s="13">
        <f t="shared" si="15"/>
        <v>0</v>
      </c>
      <c r="AZ34" s="34">
        <f t="shared" si="15"/>
        <v>-39433.824860773762</v>
      </c>
      <c r="BA34" s="13">
        <f t="shared" si="15"/>
        <v>0</v>
      </c>
      <c r="BB34" s="13">
        <f t="shared" si="16"/>
        <v>0</v>
      </c>
      <c r="BC34" s="13">
        <f t="shared" si="16"/>
        <v>0</v>
      </c>
      <c r="BD34" s="13">
        <f t="shared" si="16"/>
        <v>0</v>
      </c>
      <c r="BE34" s="13">
        <f t="shared" si="16"/>
        <v>5.6481189731444843</v>
      </c>
      <c r="BF34" s="13">
        <f t="shared" si="16"/>
        <v>2318.0968436088374</v>
      </c>
      <c r="BG34" s="13">
        <f t="shared" si="16"/>
        <v>0</v>
      </c>
      <c r="BH34" s="14">
        <f t="shared" si="16"/>
        <v>1464.375065266308</v>
      </c>
      <c r="BP34" t="s">
        <v>67</v>
      </c>
      <c r="BQ34" s="18" t="s">
        <v>68</v>
      </c>
      <c r="BR34" s="12">
        <f t="shared" si="7"/>
        <v>1519.5242579512576</v>
      </c>
      <c r="BS34" s="13">
        <f t="shared" si="7"/>
        <v>7938.4952203346447</v>
      </c>
      <c r="BT34" s="13">
        <f t="shared" si="7"/>
        <v>2564.8597829974833</v>
      </c>
      <c r="BU34" s="13">
        <f t="shared" si="7"/>
        <v>451.2067284701759</v>
      </c>
      <c r="BV34" s="13">
        <f t="shared" si="7"/>
        <v>1002.5244571203139</v>
      </c>
      <c r="BW34" s="13">
        <f t="shared" si="7"/>
        <v>1172.4374824681395</v>
      </c>
      <c r="BX34" s="13">
        <f t="shared" si="7"/>
        <v>1193.1006907488681</v>
      </c>
      <c r="BY34" s="13">
        <f t="shared" si="7"/>
        <v>758.0890394289238</v>
      </c>
      <c r="BZ34" s="13">
        <f t="shared" si="7"/>
        <v>1229.6303479017986</v>
      </c>
      <c r="CA34" s="13">
        <f t="shared" si="7"/>
        <v>848.81776077590223</v>
      </c>
      <c r="CB34" s="13">
        <f t="shared" si="7"/>
        <v>328.90930735625017</v>
      </c>
      <c r="CC34" s="13">
        <f t="shared" si="7"/>
        <v>16638.109757371712</v>
      </c>
      <c r="CD34" s="13">
        <f t="shared" si="7"/>
        <v>0</v>
      </c>
      <c r="CE34" s="13">
        <f t="shared" si="7"/>
        <v>0</v>
      </c>
      <c r="CF34" s="13">
        <f t="shared" si="7"/>
        <v>0</v>
      </c>
      <c r="CG34" s="34">
        <f t="shared" si="7"/>
        <v>-39433.824860773762</v>
      </c>
      <c r="CH34" s="13">
        <f t="shared" si="10"/>
        <v>0</v>
      </c>
      <c r="CI34" s="13">
        <f t="shared" si="10"/>
        <v>0</v>
      </c>
      <c r="CJ34" s="13">
        <f t="shared" si="10"/>
        <v>0</v>
      </c>
      <c r="CK34" s="13">
        <f t="shared" si="12"/>
        <v>0</v>
      </c>
      <c r="CL34" s="13">
        <f t="shared" si="12"/>
        <v>5.6481189731444843</v>
      </c>
      <c r="CM34" s="13">
        <f t="shared" si="12"/>
        <v>2318.0968436088374</v>
      </c>
      <c r="CN34" s="13">
        <f t="shared" si="12"/>
        <v>0</v>
      </c>
      <c r="CO34" s="14">
        <f t="shared" si="12"/>
        <v>1464.375065266308</v>
      </c>
    </row>
    <row r="35" spans="2:98" x14ac:dyDescent="0.25">
      <c r="B35" t="s">
        <v>69</v>
      </c>
      <c r="C35" s="18" t="s">
        <v>70</v>
      </c>
      <c r="D35" s="12">
        <f>'[2]TES 2010 (value)'!D46</f>
        <v>253.87936838594518</v>
      </c>
      <c r="E35" s="13">
        <f>'[2]TES 2010 (value)'!E46</f>
        <v>427.09201227949836</v>
      </c>
      <c r="F35" s="13">
        <f>'[2]TES 2010 (value)'!F46</f>
        <v>281.5787681777033</v>
      </c>
      <c r="G35" s="13">
        <f>'[2]TES 2010 (value)'!G46</f>
        <v>90.926437745288595</v>
      </c>
      <c r="H35" s="13">
        <f>'[2]TES 2010 (value)'!H46</f>
        <v>153.51901236190707</v>
      </c>
      <c r="I35" s="13">
        <f>'[2]TES 2010 (value)'!I46</f>
        <v>239.45043753409783</v>
      </c>
      <c r="J35" s="13">
        <f>'[2]TES 2010 (value)'!J46</f>
        <v>317.64424977747842</v>
      </c>
      <c r="K35" s="13">
        <f>'[2]TES 2010 (value)'!K46</f>
        <v>200.17470780386154</v>
      </c>
      <c r="L35" s="13">
        <f>'[2]TES 2010 (value)'!L46</f>
        <v>252.13471649604321</v>
      </c>
      <c r="M35" s="13">
        <f>'[2]TES 2010 (value)'!M46</f>
        <v>181.98662876799762</v>
      </c>
      <c r="N35" s="13">
        <f>'[2]TES 2010 (value)'!N46</f>
        <v>87.17867350223122</v>
      </c>
      <c r="O35" s="13">
        <f>'[2]TES 2010 (value)'!O46</f>
        <v>3628.792874527323</v>
      </c>
      <c r="P35" s="13">
        <f>'[2]TES 2010 (value)'!P46</f>
        <v>0</v>
      </c>
      <c r="Q35" s="13">
        <f>'[2]TES 2010 (value)'!Q46</f>
        <v>0</v>
      </c>
      <c r="R35" s="13">
        <f>'[2]TES 2010 (value)'!R46</f>
        <v>0</v>
      </c>
      <c r="S35" s="13">
        <f>'[2]TES 2010 (value)'!S46</f>
        <v>0</v>
      </c>
      <c r="T35" s="34">
        <f>-SUM(D35:S35,U35:AA35)</f>
        <v>-9333.4818043288942</v>
      </c>
      <c r="U35" s="13">
        <f>'[2]TES 2010 (value)'!U46</f>
        <v>0</v>
      </c>
      <c r="V35" s="13">
        <f>'[2]TES 2010 (value)'!V46</f>
        <v>0</v>
      </c>
      <c r="W35" s="13">
        <f>'[2]TES 2010 (value)'!W46</f>
        <v>0</v>
      </c>
      <c r="X35" s="34">
        <f>'[2]TES 2010 (value)'!X46/10</f>
        <v>7.8576414172164375</v>
      </c>
      <c r="Y35" s="13">
        <f>'[2]TES 2010 (value)'!Y46</f>
        <v>2176.988164224163</v>
      </c>
      <c r="Z35" s="13">
        <f>'[2]TES 2010 (value)'!Z46</f>
        <v>0</v>
      </c>
      <c r="AA35" s="14">
        <f>'[2]TES 2010 (value)'!AA46</f>
        <v>1034.2781113281394</v>
      </c>
      <c r="AI35" t="s">
        <v>69</v>
      </c>
      <c r="AJ35" s="18" t="s">
        <v>70</v>
      </c>
      <c r="AK35" s="12">
        <f t="shared" si="17"/>
        <v>253.87936838594518</v>
      </c>
      <c r="AL35" s="13">
        <f t="shared" si="15"/>
        <v>427.09201227949836</v>
      </c>
      <c r="AM35" s="13">
        <f t="shared" si="15"/>
        <v>281.5787681777033</v>
      </c>
      <c r="AN35" s="13">
        <f t="shared" si="15"/>
        <v>90.926437745288595</v>
      </c>
      <c r="AO35" s="13">
        <f t="shared" si="15"/>
        <v>153.51901236190707</v>
      </c>
      <c r="AP35" s="13">
        <f t="shared" si="15"/>
        <v>239.45043753409783</v>
      </c>
      <c r="AQ35" s="13">
        <f t="shared" si="15"/>
        <v>317.64424977747842</v>
      </c>
      <c r="AR35" s="13">
        <f t="shared" si="15"/>
        <v>200.17470780386154</v>
      </c>
      <c r="AS35" s="13">
        <f t="shared" si="15"/>
        <v>252.13471649604321</v>
      </c>
      <c r="AT35" s="13">
        <f t="shared" si="15"/>
        <v>181.98662876799762</v>
      </c>
      <c r="AU35" s="13">
        <f t="shared" si="15"/>
        <v>87.17867350223122</v>
      </c>
      <c r="AV35" s="13">
        <f t="shared" si="15"/>
        <v>3628.792874527323</v>
      </c>
      <c r="AW35" s="13">
        <f t="shared" si="15"/>
        <v>0</v>
      </c>
      <c r="AX35" s="13">
        <f t="shared" si="15"/>
        <v>0</v>
      </c>
      <c r="AY35" s="13">
        <f t="shared" si="15"/>
        <v>0</v>
      </c>
      <c r="AZ35" s="13">
        <f t="shared" si="15"/>
        <v>0</v>
      </c>
      <c r="BA35" s="34">
        <f t="shared" si="15"/>
        <v>-9333.4818043288942</v>
      </c>
      <c r="BB35" s="13">
        <f t="shared" si="16"/>
        <v>0</v>
      </c>
      <c r="BC35" s="13">
        <f t="shared" si="16"/>
        <v>0</v>
      </c>
      <c r="BD35" s="13">
        <f t="shared" si="16"/>
        <v>0</v>
      </c>
      <c r="BE35" s="13">
        <f t="shared" si="16"/>
        <v>7.8576414172164375</v>
      </c>
      <c r="BF35" s="13">
        <f t="shared" si="16"/>
        <v>2176.988164224163</v>
      </c>
      <c r="BG35" s="13">
        <f t="shared" si="16"/>
        <v>0</v>
      </c>
      <c r="BH35" s="14">
        <f t="shared" si="16"/>
        <v>1034.2781113281394</v>
      </c>
      <c r="BP35" t="s">
        <v>69</v>
      </c>
      <c r="BQ35" s="18" t="s">
        <v>70</v>
      </c>
      <c r="BR35" s="12">
        <f t="shared" ref="BR35:CG37" si="18">AK35</f>
        <v>253.87936838594518</v>
      </c>
      <c r="BS35" s="13">
        <f t="shared" si="18"/>
        <v>427.09201227949836</v>
      </c>
      <c r="BT35" s="13">
        <f t="shared" si="18"/>
        <v>281.5787681777033</v>
      </c>
      <c r="BU35" s="13">
        <f t="shared" si="18"/>
        <v>90.926437745288595</v>
      </c>
      <c r="BV35" s="13">
        <f t="shared" si="18"/>
        <v>153.51901236190707</v>
      </c>
      <c r="BW35" s="13">
        <f t="shared" si="18"/>
        <v>239.45043753409783</v>
      </c>
      <c r="BX35" s="13">
        <f t="shared" si="18"/>
        <v>317.64424977747842</v>
      </c>
      <c r="BY35" s="13">
        <f t="shared" si="18"/>
        <v>200.17470780386154</v>
      </c>
      <c r="BZ35" s="13">
        <f t="shared" si="18"/>
        <v>252.13471649604321</v>
      </c>
      <c r="CA35" s="13">
        <f t="shared" si="18"/>
        <v>181.98662876799762</v>
      </c>
      <c r="CB35" s="13">
        <f t="shared" si="18"/>
        <v>87.17867350223122</v>
      </c>
      <c r="CC35" s="13">
        <f t="shared" si="18"/>
        <v>3628.792874527323</v>
      </c>
      <c r="CD35" s="13">
        <f t="shared" si="18"/>
        <v>0</v>
      </c>
      <c r="CE35" s="13">
        <f t="shared" si="18"/>
        <v>0</v>
      </c>
      <c r="CF35" s="13">
        <f t="shared" si="18"/>
        <v>0</v>
      </c>
      <c r="CG35" s="13">
        <f t="shared" si="18"/>
        <v>0</v>
      </c>
      <c r="CH35" s="34">
        <f t="shared" si="10"/>
        <v>-9333.4818043288942</v>
      </c>
      <c r="CI35" s="13">
        <f t="shared" si="10"/>
        <v>0</v>
      </c>
      <c r="CJ35" s="13">
        <f t="shared" si="10"/>
        <v>0</v>
      </c>
      <c r="CK35" s="13">
        <f t="shared" si="12"/>
        <v>0</v>
      </c>
      <c r="CL35" s="13">
        <f t="shared" si="12"/>
        <v>7.8576414172164375</v>
      </c>
      <c r="CM35" s="13">
        <f t="shared" si="12"/>
        <v>2176.988164224163</v>
      </c>
      <c r="CN35" s="13">
        <f t="shared" si="12"/>
        <v>0</v>
      </c>
      <c r="CO35" s="14">
        <f t="shared" si="12"/>
        <v>1034.2781113281394</v>
      </c>
    </row>
    <row r="36" spans="2:98" x14ac:dyDescent="0.25">
      <c r="B36" t="s">
        <v>71</v>
      </c>
      <c r="C36" s="18" t="s">
        <v>72</v>
      </c>
      <c r="D36" s="12">
        <f>'[2]TES 2010 (value)'!D47</f>
        <v>35.057474142601635</v>
      </c>
      <c r="E36" s="13">
        <f>'[2]TES 2010 (value)'!E47</f>
        <v>170.7392910878161</v>
      </c>
      <c r="F36" s="13">
        <f>'[2]TES 2010 (value)'!F47</f>
        <v>400.37948739589996</v>
      </c>
      <c r="G36" s="13">
        <f>'[2]TES 2010 (value)'!G47</f>
        <v>41.362099007033486</v>
      </c>
      <c r="H36" s="13">
        <f>'[2]TES 2010 (value)'!H47</f>
        <v>67.410268376307002</v>
      </c>
      <c r="I36" s="13">
        <f>'[2]TES 2010 (value)'!I47</f>
        <v>109.08422434222899</v>
      </c>
      <c r="J36" s="13">
        <f>'[2]TES 2010 (value)'!J47</f>
        <v>148.35511322000139</v>
      </c>
      <c r="K36" s="13">
        <f>'[2]TES 2010 (value)'!K47</f>
        <v>93.428591286625874</v>
      </c>
      <c r="L36" s="13">
        <f>'[2]TES 2010 (value)'!L47</f>
        <v>114.91218854503137</v>
      </c>
      <c r="M36" s="13">
        <f>'[2]TES 2010 (value)'!M47</f>
        <v>83.331655541315342</v>
      </c>
      <c r="N36" s="13">
        <f>'[2]TES 2010 (value)'!N47</f>
        <v>40.701934719178517</v>
      </c>
      <c r="O36" s="13">
        <f>'[2]TES 2010 (value)'!O47</f>
        <v>1664.5173077361376</v>
      </c>
      <c r="P36" s="13">
        <f>'[2]TES 2010 (value)'!P47</f>
        <v>0</v>
      </c>
      <c r="Q36" s="13">
        <f>'[2]TES 2010 (value)'!Q47</f>
        <v>0</v>
      </c>
      <c r="R36" s="13">
        <f>'[2]TES 2010 (value)'!R47</f>
        <v>0</v>
      </c>
      <c r="S36" s="13">
        <f>'[2]TES 2010 (value)'!S47</f>
        <v>0</v>
      </c>
      <c r="T36" s="13">
        <f>'[2]TES 2010 (value)'!T47</f>
        <v>0</v>
      </c>
      <c r="U36" s="34">
        <f>-SUM(D36:T36,V36:AA36)</f>
        <v>-2999.9156250622914</v>
      </c>
      <c r="V36" s="13">
        <f>'[2]TES 2010 (value)'!V47</f>
        <v>0</v>
      </c>
      <c r="W36" s="13">
        <f>'[2]TES 2010 (value)'!W47</f>
        <v>0</v>
      </c>
      <c r="X36" s="34">
        <f>'[2]TES 2010 (value)'!X47/10</f>
        <v>7.7314381403977686E-2</v>
      </c>
      <c r="Y36" s="13">
        <f>'[2]TES 2010 (value)'!Y47</f>
        <v>20.889735164336741</v>
      </c>
      <c r="Z36" s="13">
        <f>'[2]TES 2010 (value)'!Z47</f>
        <v>0</v>
      </c>
      <c r="AA36" s="14">
        <f>'[2]TES 2010 (value)'!AA47</f>
        <v>9.6689401163731539</v>
      </c>
      <c r="AI36" t="s">
        <v>71</v>
      </c>
      <c r="AJ36" s="18" t="s">
        <v>72</v>
      </c>
      <c r="AK36" s="12">
        <f t="shared" si="17"/>
        <v>35.057474142601635</v>
      </c>
      <c r="AL36" s="13">
        <f t="shared" si="15"/>
        <v>170.7392910878161</v>
      </c>
      <c r="AM36" s="13">
        <f t="shared" si="15"/>
        <v>400.37948739589996</v>
      </c>
      <c r="AN36" s="13">
        <f t="shared" si="15"/>
        <v>41.362099007033486</v>
      </c>
      <c r="AO36" s="13">
        <f t="shared" si="15"/>
        <v>67.410268376307002</v>
      </c>
      <c r="AP36" s="13">
        <f t="shared" si="15"/>
        <v>109.08422434222899</v>
      </c>
      <c r="AQ36" s="13">
        <f t="shared" si="15"/>
        <v>148.35511322000139</v>
      </c>
      <c r="AR36" s="13">
        <f t="shared" si="15"/>
        <v>93.428591286625874</v>
      </c>
      <c r="AS36" s="13">
        <f t="shared" si="15"/>
        <v>114.91218854503137</v>
      </c>
      <c r="AT36" s="13">
        <f t="shared" si="15"/>
        <v>83.331655541315342</v>
      </c>
      <c r="AU36" s="13">
        <f t="shared" si="15"/>
        <v>40.701934719178517</v>
      </c>
      <c r="AV36" s="13">
        <f t="shared" si="15"/>
        <v>1664.5173077361376</v>
      </c>
      <c r="AW36" s="13">
        <f t="shared" si="15"/>
        <v>0</v>
      </c>
      <c r="AX36" s="13">
        <f t="shared" si="15"/>
        <v>0</v>
      </c>
      <c r="AY36" s="13">
        <f t="shared" si="15"/>
        <v>0</v>
      </c>
      <c r="AZ36" s="13">
        <f t="shared" si="15"/>
        <v>0</v>
      </c>
      <c r="BA36" s="13">
        <f t="shared" si="15"/>
        <v>0</v>
      </c>
      <c r="BB36" s="34">
        <f t="shared" si="16"/>
        <v>-2999.9156250622914</v>
      </c>
      <c r="BC36" s="13">
        <f t="shared" si="16"/>
        <v>0</v>
      </c>
      <c r="BD36" s="13">
        <f t="shared" si="16"/>
        <v>0</v>
      </c>
      <c r="BE36" s="13">
        <f t="shared" si="16"/>
        <v>7.7314381403977686E-2</v>
      </c>
      <c r="BF36" s="13">
        <f t="shared" si="16"/>
        <v>20.889735164336741</v>
      </c>
      <c r="BG36" s="13">
        <f t="shared" si="16"/>
        <v>0</v>
      </c>
      <c r="BH36" s="14">
        <f t="shared" si="16"/>
        <v>9.6689401163731539</v>
      </c>
      <c r="BP36" t="s">
        <v>71</v>
      </c>
      <c r="BQ36" s="18" t="s">
        <v>72</v>
      </c>
      <c r="BR36" s="12">
        <f t="shared" si="18"/>
        <v>35.057474142601635</v>
      </c>
      <c r="BS36" s="13">
        <f t="shared" si="18"/>
        <v>170.7392910878161</v>
      </c>
      <c r="BT36" s="13">
        <f t="shared" si="18"/>
        <v>400.37948739589996</v>
      </c>
      <c r="BU36" s="13">
        <f t="shared" si="18"/>
        <v>41.362099007033486</v>
      </c>
      <c r="BV36" s="13">
        <f t="shared" si="18"/>
        <v>67.410268376307002</v>
      </c>
      <c r="BW36" s="13">
        <f t="shared" si="18"/>
        <v>109.08422434222899</v>
      </c>
      <c r="BX36" s="13">
        <f t="shared" si="18"/>
        <v>148.35511322000139</v>
      </c>
      <c r="BY36" s="13">
        <f t="shared" si="18"/>
        <v>93.428591286625874</v>
      </c>
      <c r="BZ36" s="13">
        <f t="shared" si="18"/>
        <v>114.91218854503137</v>
      </c>
      <c r="CA36" s="13">
        <f t="shared" si="18"/>
        <v>83.331655541315342</v>
      </c>
      <c r="CB36" s="13">
        <f t="shared" si="18"/>
        <v>40.701934719178517</v>
      </c>
      <c r="CC36" s="13">
        <f t="shared" si="18"/>
        <v>1664.5173077361376</v>
      </c>
      <c r="CD36" s="13">
        <f t="shared" si="18"/>
        <v>0</v>
      </c>
      <c r="CE36" s="13">
        <f t="shared" si="18"/>
        <v>0</v>
      </c>
      <c r="CF36" s="13">
        <f t="shared" si="18"/>
        <v>0</v>
      </c>
      <c r="CG36" s="13">
        <f t="shared" si="18"/>
        <v>0</v>
      </c>
      <c r="CH36" s="13">
        <f t="shared" si="10"/>
        <v>0</v>
      </c>
      <c r="CI36" s="34">
        <f t="shared" si="10"/>
        <v>-2999.9156250622914</v>
      </c>
      <c r="CJ36" s="13">
        <f t="shared" si="10"/>
        <v>0</v>
      </c>
      <c r="CK36" s="13">
        <f t="shared" si="12"/>
        <v>0</v>
      </c>
      <c r="CL36" s="13">
        <f t="shared" si="12"/>
        <v>7.7314381403977686E-2</v>
      </c>
      <c r="CM36" s="13">
        <f t="shared" si="12"/>
        <v>20.889735164336741</v>
      </c>
      <c r="CN36" s="13">
        <f t="shared" si="12"/>
        <v>0</v>
      </c>
      <c r="CO36" s="14">
        <f t="shared" si="12"/>
        <v>9.6689401163731539</v>
      </c>
    </row>
    <row r="37" spans="2:98" x14ac:dyDescent="0.25">
      <c r="B37" t="s">
        <v>73</v>
      </c>
      <c r="C37" s="18" t="s">
        <v>74</v>
      </c>
      <c r="D37" s="12">
        <f>'[2]TES 2010 (value)'!D48</f>
        <v>20786.70375437172</v>
      </c>
      <c r="E37" s="13">
        <f>'[2]TES 2010 (value)'!E48</f>
        <v>65994.460756194792</v>
      </c>
      <c r="F37" s="13">
        <f>'[2]TES 2010 (value)'!F48</f>
        <v>22304.927098673146</v>
      </c>
      <c r="G37" s="13">
        <f>'[2]TES 2010 (value)'!G48</f>
        <v>443.73553064467495</v>
      </c>
      <c r="H37" s="13">
        <f>'[2]TES 2010 (value)'!H48</f>
        <v>7060.5331278184321</v>
      </c>
      <c r="I37" s="13">
        <f>'[2]TES 2010 (value)'!I48</f>
        <v>3714.5737790726466</v>
      </c>
      <c r="J37" s="13">
        <f>'[2]TES 2010 (value)'!J48</f>
        <v>1176.5795930121956</v>
      </c>
      <c r="K37" s="13">
        <f>'[2]TES 2010 (value)'!K48</f>
        <v>2842.6662700986799</v>
      </c>
      <c r="L37" s="13">
        <f>'[2]TES 2010 (value)'!L48</f>
        <v>2150.3687815653138</v>
      </c>
      <c r="M37" s="13">
        <f>'[2]TES 2010 (value)'!M48</f>
        <v>2132.8912009120736</v>
      </c>
      <c r="N37" s="13">
        <f>'[2]TES 2010 (value)'!N48</f>
        <v>1508.9298860582505</v>
      </c>
      <c r="O37" s="13">
        <f>'[2]TES 2010 (value)'!O48</f>
        <v>143073.94130629281</v>
      </c>
      <c r="P37" s="13">
        <f>'[2]TES 2010 (value)'!P48</f>
        <v>0</v>
      </c>
      <c r="Q37" s="13">
        <f>'[2]TES 2010 (value)'!Q48</f>
        <v>0</v>
      </c>
      <c r="R37" s="13">
        <f>'[2]TES 2010 (value)'!R48</f>
        <v>0</v>
      </c>
      <c r="S37" s="13">
        <f>'[2]TES 2010 (value)'!S48</f>
        <v>0</v>
      </c>
      <c r="T37" s="13">
        <f>'[2]TES 2010 (value)'!T48</f>
        <v>0</v>
      </c>
      <c r="U37" s="13">
        <f>'[2]TES 2010 (value)'!U48</f>
        <v>0</v>
      </c>
      <c r="V37" s="34">
        <f>-SUM(D37:U37,W37:AA37)</f>
        <v>-286590.78871066443</v>
      </c>
      <c r="W37" s="13">
        <f>'[2]TES 2010 (value)'!W48</f>
        <v>0</v>
      </c>
      <c r="X37" s="13">
        <f>'[2]TES 2010 (value)'!X48</f>
        <v>55.706793776945339</v>
      </c>
      <c r="Y37" s="13">
        <f>'[2]TES 2010 (value)'!Y48</f>
        <v>13333.419403181486</v>
      </c>
      <c r="Z37" s="13">
        <f>'[2]TES 2010 (value)'!Z48</f>
        <v>0</v>
      </c>
      <c r="AA37" s="14">
        <f>'[2]TES 2010 (value)'!AA48</f>
        <v>11.351428991312828</v>
      </c>
      <c r="AI37" t="s">
        <v>73</v>
      </c>
      <c r="AJ37" s="18" t="s">
        <v>74</v>
      </c>
      <c r="AK37" s="12">
        <f t="shared" si="17"/>
        <v>20786.70375437172</v>
      </c>
      <c r="AL37" s="13">
        <f t="shared" si="15"/>
        <v>65994.460756194792</v>
      </c>
      <c r="AM37" s="13">
        <f t="shared" si="15"/>
        <v>22304.927098673146</v>
      </c>
      <c r="AN37" s="13">
        <f t="shared" si="15"/>
        <v>443.73553064467495</v>
      </c>
      <c r="AO37" s="13">
        <f t="shared" si="15"/>
        <v>7060.5331278184321</v>
      </c>
      <c r="AP37" s="13">
        <f t="shared" si="15"/>
        <v>3714.5737790726466</v>
      </c>
      <c r="AQ37" s="13">
        <f t="shared" si="15"/>
        <v>1176.5795930121956</v>
      </c>
      <c r="AR37" s="13">
        <f t="shared" si="15"/>
        <v>2842.6662700986799</v>
      </c>
      <c r="AS37" s="13">
        <f t="shared" si="15"/>
        <v>2150.3687815653138</v>
      </c>
      <c r="AT37" s="13">
        <f t="shared" si="15"/>
        <v>2132.8912009120736</v>
      </c>
      <c r="AU37" s="13">
        <f t="shared" si="15"/>
        <v>1508.9298860582505</v>
      </c>
      <c r="AV37" s="13">
        <f t="shared" si="15"/>
        <v>143073.94130629281</v>
      </c>
      <c r="AW37" s="13">
        <f t="shared" si="15"/>
        <v>0</v>
      </c>
      <c r="AX37" s="13">
        <f t="shared" si="15"/>
        <v>0</v>
      </c>
      <c r="AY37" s="13">
        <f t="shared" si="15"/>
        <v>0</v>
      </c>
      <c r="AZ37" s="13">
        <f t="shared" si="15"/>
        <v>0</v>
      </c>
      <c r="BA37" s="13">
        <f t="shared" si="15"/>
        <v>0</v>
      </c>
      <c r="BB37" s="13">
        <f t="shared" si="16"/>
        <v>0</v>
      </c>
      <c r="BC37" s="34">
        <f t="shared" si="16"/>
        <v>-286590.78871066443</v>
      </c>
      <c r="BD37" s="13">
        <f t="shared" si="16"/>
        <v>0</v>
      </c>
      <c r="BE37" s="13">
        <f t="shared" si="16"/>
        <v>55.706793776945339</v>
      </c>
      <c r="BF37" s="13">
        <f t="shared" si="16"/>
        <v>13333.419403181486</v>
      </c>
      <c r="BG37" s="13">
        <f t="shared" si="16"/>
        <v>0</v>
      </c>
      <c r="BH37" s="14">
        <f t="shared" si="16"/>
        <v>11.351428991312828</v>
      </c>
      <c r="BP37" t="s">
        <v>73</v>
      </c>
      <c r="BQ37" s="18" t="s">
        <v>74</v>
      </c>
      <c r="BR37" s="12">
        <f t="shared" si="18"/>
        <v>20786.70375437172</v>
      </c>
      <c r="BS37" s="13">
        <f t="shared" si="18"/>
        <v>65994.460756194792</v>
      </c>
      <c r="BT37" s="13">
        <f t="shared" si="18"/>
        <v>22304.927098673146</v>
      </c>
      <c r="BU37" s="13">
        <f t="shared" si="18"/>
        <v>443.73553064467495</v>
      </c>
      <c r="BV37" s="13">
        <f t="shared" si="18"/>
        <v>7060.5331278184321</v>
      </c>
      <c r="BW37" s="13">
        <f t="shared" si="18"/>
        <v>3714.5737790726466</v>
      </c>
      <c r="BX37" s="13">
        <f t="shared" si="18"/>
        <v>1176.5795930121956</v>
      </c>
      <c r="BY37" s="13">
        <f t="shared" si="18"/>
        <v>2842.6662700986799</v>
      </c>
      <c r="BZ37" s="13">
        <f t="shared" si="18"/>
        <v>2150.3687815653138</v>
      </c>
      <c r="CA37" s="13">
        <f t="shared" si="18"/>
        <v>2132.8912009120736</v>
      </c>
      <c r="CB37" s="13">
        <f t="shared" si="18"/>
        <v>1508.9298860582505</v>
      </c>
      <c r="CC37" s="13">
        <f t="shared" si="18"/>
        <v>143073.94130629281</v>
      </c>
      <c r="CD37" s="13">
        <f t="shared" si="18"/>
        <v>0</v>
      </c>
      <c r="CE37" s="13">
        <f t="shared" si="18"/>
        <v>0</v>
      </c>
      <c r="CF37" s="13">
        <f t="shared" si="18"/>
        <v>0</v>
      </c>
      <c r="CG37" s="13">
        <f t="shared" si="18"/>
        <v>0</v>
      </c>
      <c r="CH37" s="13">
        <f t="shared" si="10"/>
        <v>0</v>
      </c>
      <c r="CI37" s="13">
        <f t="shared" si="10"/>
        <v>0</v>
      </c>
      <c r="CJ37" s="34">
        <f t="shared" si="10"/>
        <v>-286590.78871066443</v>
      </c>
      <c r="CK37" s="13">
        <f t="shared" si="12"/>
        <v>0</v>
      </c>
      <c r="CL37" s="13">
        <f t="shared" si="12"/>
        <v>55.706793776945339</v>
      </c>
      <c r="CM37" s="13">
        <f t="shared" si="12"/>
        <v>13333.419403181486</v>
      </c>
      <c r="CN37" s="13">
        <f t="shared" si="12"/>
        <v>0</v>
      </c>
      <c r="CO37" s="14">
        <f t="shared" si="12"/>
        <v>11.351428991312828</v>
      </c>
    </row>
    <row r="38" spans="2:98" x14ac:dyDescent="0.25">
      <c r="B38" t="s">
        <v>76</v>
      </c>
      <c r="C38" s="18" t="s">
        <v>54</v>
      </c>
      <c r="D38" s="12">
        <f t="array" ref="D38:AA38">TRANSPOSE('[2]TES 2010 (value)'!$AV$6:$AV$29)</f>
        <v>2000.884803105243</v>
      </c>
      <c r="E38" s="13">
        <v>12224.52468076183</v>
      </c>
      <c r="F38" s="13">
        <v>13076.209805865716</v>
      </c>
      <c r="G38" s="13">
        <v>340.70807270558998</v>
      </c>
      <c r="H38" s="13">
        <v>256.54094990027778</v>
      </c>
      <c r="I38" s="13">
        <v>896.23385145564828</v>
      </c>
      <c r="J38" s="13">
        <v>14.621767228639218</v>
      </c>
      <c r="K38" s="13">
        <v>75.491814534235814</v>
      </c>
      <c r="L38" s="13">
        <v>905.18177255076262</v>
      </c>
      <c r="M38" s="13">
        <v>4.5339931733509635</v>
      </c>
      <c r="N38" s="13">
        <v>-5.1659002248686939E-4</v>
      </c>
      <c r="O38" s="13">
        <v>34474.083569991992</v>
      </c>
      <c r="P38" s="13">
        <v>20473.19401890464</v>
      </c>
      <c r="Q38" s="13">
        <v>351.76896554242148</v>
      </c>
      <c r="R38" s="13">
        <v>796.55051927126749</v>
      </c>
      <c r="S38" s="13">
        <v>274.21236956677467</v>
      </c>
      <c r="T38" s="13">
        <v>14.844511467373568</v>
      </c>
      <c r="U38" s="13">
        <v>177.54217174924244</v>
      </c>
      <c r="V38" s="13">
        <v>41788.728332187711</v>
      </c>
      <c r="W38" s="13">
        <v>0</v>
      </c>
      <c r="X38" s="13">
        <v>29.451102149977089</v>
      </c>
      <c r="Y38" s="13">
        <v>9361.1299174635569</v>
      </c>
      <c r="Z38" s="13">
        <v>3341.0110008812148</v>
      </c>
      <c r="AA38" s="14">
        <v>1768.6749072955795</v>
      </c>
      <c r="AI38" t="s">
        <v>76</v>
      </c>
      <c r="AJ38" s="18" t="s">
        <v>54</v>
      </c>
      <c r="AK38" s="12">
        <f t="shared" si="17"/>
        <v>2000.884803105243</v>
      </c>
      <c r="AL38" s="13">
        <f t="shared" si="15"/>
        <v>12224.52468076183</v>
      </c>
      <c r="AM38" s="13">
        <f t="shared" si="15"/>
        <v>13076.209805865716</v>
      </c>
      <c r="AN38" s="13">
        <f t="shared" si="15"/>
        <v>340.70807270558998</v>
      </c>
      <c r="AO38" s="13">
        <f t="shared" si="15"/>
        <v>256.54094990027778</v>
      </c>
      <c r="AP38" s="13">
        <f t="shared" si="15"/>
        <v>896.23385145564828</v>
      </c>
      <c r="AQ38" s="13">
        <f t="shared" si="15"/>
        <v>14.621767228639218</v>
      </c>
      <c r="AR38" s="13">
        <f t="shared" si="15"/>
        <v>75.491814534235814</v>
      </c>
      <c r="AS38" s="13">
        <f t="shared" si="15"/>
        <v>905.18177255076262</v>
      </c>
      <c r="AT38" s="13">
        <f t="shared" si="15"/>
        <v>4.5339931733509635</v>
      </c>
      <c r="AU38" s="13">
        <f t="shared" si="15"/>
        <v>-5.1659002248686939E-4</v>
      </c>
      <c r="AV38" s="13">
        <f t="shared" si="15"/>
        <v>34474.083569991992</v>
      </c>
      <c r="AW38" s="13">
        <f t="shared" si="15"/>
        <v>20473.19401890464</v>
      </c>
      <c r="AX38" s="13">
        <f t="shared" si="15"/>
        <v>351.76896554242148</v>
      </c>
      <c r="AY38" s="13">
        <f t="shared" si="15"/>
        <v>796.55051927126749</v>
      </c>
      <c r="AZ38" s="13">
        <f t="shared" si="15"/>
        <v>274.21236956677467</v>
      </c>
      <c r="BA38" s="13">
        <f t="shared" si="15"/>
        <v>14.844511467373568</v>
      </c>
      <c r="BB38" s="13">
        <f t="shared" si="16"/>
        <v>177.54217174924244</v>
      </c>
      <c r="BC38" s="13">
        <f t="shared" si="16"/>
        <v>41788.728332187711</v>
      </c>
      <c r="BD38" s="13">
        <f t="shared" si="16"/>
        <v>0</v>
      </c>
      <c r="BE38" s="13">
        <f t="shared" si="16"/>
        <v>29.451102149977089</v>
      </c>
      <c r="BF38" s="13">
        <f t="shared" si="16"/>
        <v>9361.1299174635569</v>
      </c>
      <c r="BG38" s="13">
        <f t="shared" si="16"/>
        <v>3341.0110008812148</v>
      </c>
      <c r="BH38" s="14">
        <f t="shared" si="16"/>
        <v>1768.6749072955795</v>
      </c>
      <c r="BP38" t="s">
        <v>76</v>
      </c>
      <c r="BQ38" s="18" t="s">
        <v>54</v>
      </c>
      <c r="BR38" s="49">
        <f t="array" ref="BR38:CO38">AK47:BH47/(1+AK47:BH47)*TRANSPOSE(CP3:CP26+CQ3:CQ26+CR3:CR26)</f>
        <v>2000.884803105243</v>
      </c>
      <c r="BS38" s="50">
        <v>12224.52468076183</v>
      </c>
      <c r="BT38" s="50">
        <v>13140.058073108517</v>
      </c>
      <c r="BU38" s="50">
        <v>340.70807270558998</v>
      </c>
      <c r="BV38" s="50">
        <v>256.54094990027772</v>
      </c>
      <c r="BW38" s="50">
        <v>896.23385145564828</v>
      </c>
      <c r="BX38" s="50">
        <v>14.621767228639216</v>
      </c>
      <c r="BY38" s="50">
        <v>0</v>
      </c>
      <c r="BZ38" s="50">
        <v>905.18177255076273</v>
      </c>
      <c r="CA38" s="50">
        <v>0</v>
      </c>
      <c r="CB38" s="50">
        <v>0</v>
      </c>
      <c r="CC38" s="50">
        <v>34474.083569991992</v>
      </c>
      <c r="CD38" s="50">
        <v>20473.194018904644</v>
      </c>
      <c r="CE38" s="50">
        <v>351.76896554242148</v>
      </c>
      <c r="CF38" s="50">
        <v>796.55051927126749</v>
      </c>
      <c r="CG38" s="50">
        <v>274.21236956677467</v>
      </c>
      <c r="CH38" s="50">
        <v>14.844511467373568</v>
      </c>
      <c r="CI38" s="50">
        <v>177.54217174924244</v>
      </c>
      <c r="CJ38" s="50">
        <v>41788.728332187711</v>
      </c>
      <c r="CK38" s="50">
        <v>0</v>
      </c>
      <c r="CL38" s="50">
        <v>29.451102149977089</v>
      </c>
      <c r="CM38" s="50">
        <v>9361.1299174635569</v>
      </c>
      <c r="CN38" s="50">
        <v>3341.0110008812153</v>
      </c>
      <c r="CO38" s="51">
        <v>1768.6749072955793</v>
      </c>
    </row>
    <row r="39" spans="2:98" x14ac:dyDescent="0.25">
      <c r="B39" t="s">
        <v>77</v>
      </c>
      <c r="C39" s="18" t="s">
        <v>78</v>
      </c>
      <c r="D39" s="12">
        <f t="array" ref="D39:AA39">TRANSPOSE('[2]TES 2010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4.2140202020000004</v>
      </c>
      <c r="Y39" s="13">
        <v>23659.157060000001</v>
      </c>
      <c r="Z39" s="13">
        <v>1341.586603</v>
      </c>
      <c r="AA39" s="14">
        <v>184.68794399999999</v>
      </c>
      <c r="AI39" t="s">
        <v>77</v>
      </c>
      <c r="AJ39" s="18" t="s">
        <v>78</v>
      </c>
      <c r="AK39" s="12">
        <f t="shared" si="17"/>
        <v>0</v>
      </c>
      <c r="AL39" s="13">
        <f t="shared" si="15"/>
        <v>0</v>
      </c>
      <c r="AM39" s="13">
        <f t="shared" si="15"/>
        <v>0</v>
      </c>
      <c r="AN39" s="13">
        <f t="shared" si="15"/>
        <v>0</v>
      </c>
      <c r="AO39" s="13">
        <f t="shared" si="15"/>
        <v>0</v>
      </c>
      <c r="AP39" s="13">
        <f t="shared" si="15"/>
        <v>0</v>
      </c>
      <c r="AQ39" s="13">
        <f t="shared" si="15"/>
        <v>0</v>
      </c>
      <c r="AR39" s="13">
        <f t="shared" si="15"/>
        <v>0</v>
      </c>
      <c r="AS39" s="13">
        <f t="shared" si="15"/>
        <v>0</v>
      </c>
      <c r="AT39" s="13">
        <f t="shared" si="15"/>
        <v>0</v>
      </c>
      <c r="AU39" s="13">
        <f t="shared" si="15"/>
        <v>0</v>
      </c>
      <c r="AV39" s="13">
        <f t="shared" si="15"/>
        <v>0</v>
      </c>
      <c r="AW39" s="13">
        <f t="shared" si="15"/>
        <v>0</v>
      </c>
      <c r="AX39" s="13">
        <f t="shared" si="15"/>
        <v>0</v>
      </c>
      <c r="AY39" s="13">
        <f t="shared" si="15"/>
        <v>0</v>
      </c>
      <c r="AZ39" s="13">
        <f t="shared" si="15"/>
        <v>0</v>
      </c>
      <c r="BA39" s="13">
        <f t="shared" si="15"/>
        <v>0</v>
      </c>
      <c r="BB39" s="13">
        <f t="shared" si="16"/>
        <v>0</v>
      </c>
      <c r="BC39" s="13">
        <f t="shared" si="16"/>
        <v>0</v>
      </c>
      <c r="BD39" s="13">
        <f t="shared" si="16"/>
        <v>0</v>
      </c>
      <c r="BE39" s="13">
        <f t="shared" si="16"/>
        <v>4.2140202020000004</v>
      </c>
      <c r="BF39" s="13">
        <f t="shared" si="16"/>
        <v>23659.157060000001</v>
      </c>
      <c r="BG39" s="13">
        <f t="shared" si="16"/>
        <v>1341.586603</v>
      </c>
      <c r="BH39" s="14">
        <f t="shared" si="16"/>
        <v>184.68794399999999</v>
      </c>
      <c r="BP39" t="s">
        <v>77</v>
      </c>
      <c r="BQ39" s="18" t="s">
        <v>78</v>
      </c>
      <c r="BR39" s="12">
        <f t="shared" ref="BR39:CG40" si="19">AK39</f>
        <v>0</v>
      </c>
      <c r="BS39" s="13">
        <f t="shared" si="19"/>
        <v>0</v>
      </c>
      <c r="BT39" s="13">
        <f t="shared" si="19"/>
        <v>0</v>
      </c>
      <c r="BU39" s="13">
        <f t="shared" si="19"/>
        <v>0</v>
      </c>
      <c r="BV39" s="13">
        <f t="shared" si="19"/>
        <v>0</v>
      </c>
      <c r="BW39" s="13">
        <f t="shared" si="19"/>
        <v>0</v>
      </c>
      <c r="BX39" s="13">
        <f t="shared" si="19"/>
        <v>0</v>
      </c>
      <c r="BY39" s="13">
        <f t="shared" si="19"/>
        <v>0</v>
      </c>
      <c r="BZ39" s="13">
        <f t="shared" si="19"/>
        <v>0</v>
      </c>
      <c r="CA39" s="13">
        <f t="shared" si="19"/>
        <v>0</v>
      </c>
      <c r="CB39" s="13">
        <f t="shared" si="19"/>
        <v>0</v>
      </c>
      <c r="CC39" s="13">
        <f t="shared" si="19"/>
        <v>0</v>
      </c>
      <c r="CD39" s="13">
        <f t="shared" si="19"/>
        <v>0</v>
      </c>
      <c r="CE39" s="13">
        <f t="shared" si="19"/>
        <v>0</v>
      </c>
      <c r="CF39" s="13">
        <f t="shared" si="19"/>
        <v>0</v>
      </c>
      <c r="CG39" s="13">
        <f t="shared" si="19"/>
        <v>0</v>
      </c>
      <c r="CH39" s="13">
        <f t="shared" ref="CH39:CO40" si="20">BA39</f>
        <v>0</v>
      </c>
      <c r="CI39" s="13">
        <f t="shared" si="20"/>
        <v>0</v>
      </c>
      <c r="CJ39" s="13">
        <f t="shared" si="20"/>
        <v>0</v>
      </c>
      <c r="CK39" s="13">
        <f t="shared" si="20"/>
        <v>0</v>
      </c>
      <c r="CL39" s="13">
        <f t="shared" si="20"/>
        <v>4.2140202020000004</v>
      </c>
      <c r="CM39" s="13">
        <f t="shared" si="20"/>
        <v>23659.157060000001</v>
      </c>
      <c r="CN39" s="13">
        <f t="shared" si="20"/>
        <v>1341.586603</v>
      </c>
      <c r="CO39" s="14">
        <f t="shared" si="20"/>
        <v>184.68794399999999</v>
      </c>
    </row>
    <row r="40" spans="2:98" x14ac:dyDescent="0.25">
      <c r="B40" t="s">
        <v>79</v>
      </c>
      <c r="C40" s="24" t="s">
        <v>80</v>
      </c>
      <c r="D40" s="15">
        <f t="array" ref="D40:AA40">TRANSPOSE('[2]TES 2010 (value)'!$AX$6:$AX$29)+TRANSPOSE('[2]TES 2010 (value)'!$AY$6:$AY$29)</f>
        <v>-3022.4634375330193</v>
      </c>
      <c r="E40" s="16">
        <v>14192.453612070463</v>
      </c>
      <c r="F40" s="16">
        <v>406.33527977548169</v>
      </c>
      <c r="G40" s="16">
        <v>5.9003354136365544</v>
      </c>
      <c r="H40" s="16">
        <v>11.593531722703567</v>
      </c>
      <c r="I40" s="16">
        <v>16.761511910548933</v>
      </c>
      <c r="J40" s="16">
        <v>46.162957971311066</v>
      </c>
      <c r="K40" s="16">
        <v>59.405013887704477</v>
      </c>
      <c r="L40" s="16">
        <v>66.494638938322709</v>
      </c>
      <c r="M40" s="16">
        <v>2.7400594142945089</v>
      </c>
      <c r="N40" s="16">
        <v>10.665243034311221</v>
      </c>
      <c r="O40" s="16">
        <v>2454.3612721160243</v>
      </c>
      <c r="P40" s="16">
        <v>743.79331123863778</v>
      </c>
      <c r="Q40" s="16">
        <v>-1908.4181750870082</v>
      </c>
      <c r="R40" s="16">
        <v>-3797.4324926952968</v>
      </c>
      <c r="S40" s="16">
        <v>0</v>
      </c>
      <c r="T40" s="16">
        <v>-145.00409746700996</v>
      </c>
      <c r="U40" s="16">
        <v>320.71448948859364</v>
      </c>
      <c r="V40" s="16">
        <v>28262.574795466786</v>
      </c>
      <c r="W40" s="16">
        <v>0</v>
      </c>
      <c r="X40" s="16">
        <v>0.64122967286120203</v>
      </c>
      <c r="Y40" s="16">
        <v>0</v>
      </c>
      <c r="Z40" s="16">
        <v>563.11635981104519</v>
      </c>
      <c r="AA40" s="17">
        <v>22.281171545677974</v>
      </c>
      <c r="AI40" t="s">
        <v>79</v>
      </c>
      <c r="AJ40" s="24" t="s">
        <v>80</v>
      </c>
      <c r="AK40" s="15">
        <f t="shared" si="17"/>
        <v>-3022.4634375330193</v>
      </c>
      <c r="AL40" s="16">
        <f t="shared" si="15"/>
        <v>14192.453612070463</v>
      </c>
      <c r="AM40" s="16">
        <f t="shared" si="15"/>
        <v>406.33527977548169</v>
      </c>
      <c r="AN40" s="16">
        <f t="shared" si="15"/>
        <v>5.9003354136365544</v>
      </c>
      <c r="AO40" s="16">
        <f t="shared" si="15"/>
        <v>11.593531722703567</v>
      </c>
      <c r="AP40" s="16">
        <f t="shared" si="15"/>
        <v>16.761511910548933</v>
      </c>
      <c r="AQ40" s="16">
        <f t="shared" si="15"/>
        <v>46.162957971311066</v>
      </c>
      <c r="AR40" s="16">
        <f t="shared" si="15"/>
        <v>59.405013887704477</v>
      </c>
      <c r="AS40" s="16">
        <f t="shared" si="15"/>
        <v>66.494638938322709</v>
      </c>
      <c r="AT40" s="16">
        <f t="shared" si="15"/>
        <v>2.7400594142945089</v>
      </c>
      <c r="AU40" s="16">
        <f t="shared" si="15"/>
        <v>10.665243034311221</v>
      </c>
      <c r="AV40" s="16">
        <f t="shared" si="15"/>
        <v>2454.3612721160243</v>
      </c>
      <c r="AW40" s="16">
        <f t="shared" si="15"/>
        <v>743.79331123863778</v>
      </c>
      <c r="AX40" s="16">
        <f t="shared" si="15"/>
        <v>-1908.4181750870082</v>
      </c>
      <c r="AY40" s="16">
        <f t="shared" si="15"/>
        <v>-3797.4324926952968</v>
      </c>
      <c r="AZ40" s="16">
        <f t="shared" si="15"/>
        <v>0</v>
      </c>
      <c r="BA40" s="16">
        <f t="shared" si="15"/>
        <v>-145.00409746700996</v>
      </c>
      <c r="BB40" s="16">
        <f t="shared" si="16"/>
        <v>320.71448948859364</v>
      </c>
      <c r="BC40" s="16">
        <f t="shared" si="16"/>
        <v>28262.574795466786</v>
      </c>
      <c r="BD40" s="16">
        <f t="shared" si="16"/>
        <v>0</v>
      </c>
      <c r="BE40" s="16">
        <f t="shared" si="16"/>
        <v>0.64122967286120203</v>
      </c>
      <c r="BF40" s="16">
        <f t="shared" si="16"/>
        <v>0</v>
      </c>
      <c r="BG40" s="16">
        <f t="shared" si="16"/>
        <v>563.11635981104519</v>
      </c>
      <c r="BH40" s="17">
        <f t="shared" si="16"/>
        <v>22.281171545677974</v>
      </c>
      <c r="BP40" t="s">
        <v>79</v>
      </c>
      <c r="BQ40" s="24" t="s">
        <v>80</v>
      </c>
      <c r="BR40" s="15">
        <f t="shared" si="19"/>
        <v>-3022.4634375330193</v>
      </c>
      <c r="BS40" s="16">
        <f t="shared" si="19"/>
        <v>14192.453612070463</v>
      </c>
      <c r="BT40" s="50">
        <f>AM40-CY19</f>
        <v>883.13402688817428</v>
      </c>
      <c r="BU40" s="16">
        <f t="shared" si="19"/>
        <v>5.9003354136365544</v>
      </c>
      <c r="BV40" s="16">
        <f t="shared" si="19"/>
        <v>11.593531722703567</v>
      </c>
      <c r="BW40" s="16">
        <f t="shared" si="19"/>
        <v>16.761511910548933</v>
      </c>
      <c r="BX40" s="16">
        <f t="shared" si="19"/>
        <v>46.162957971311066</v>
      </c>
      <c r="BY40" s="16">
        <f t="shared" si="19"/>
        <v>59.405013887704477</v>
      </c>
      <c r="BZ40" s="16">
        <f t="shared" si="19"/>
        <v>66.494638938322709</v>
      </c>
      <c r="CA40" s="16">
        <f t="shared" si="19"/>
        <v>2.7400594142945089</v>
      </c>
      <c r="CB40" s="16">
        <f t="shared" si="19"/>
        <v>10.665243034311221</v>
      </c>
      <c r="CC40" s="16">
        <f t="shared" si="19"/>
        <v>2454.3612721160243</v>
      </c>
      <c r="CD40" s="16">
        <f t="shared" si="19"/>
        <v>743.79331123863778</v>
      </c>
      <c r="CE40" s="16">
        <f t="shared" si="19"/>
        <v>-1908.4181750870082</v>
      </c>
      <c r="CF40" s="16">
        <f t="shared" si="19"/>
        <v>-3797.4324926952968</v>
      </c>
      <c r="CG40" s="16">
        <f t="shared" si="19"/>
        <v>0</v>
      </c>
      <c r="CH40" s="16">
        <f t="shared" si="20"/>
        <v>-145.00409746700996</v>
      </c>
      <c r="CI40" s="16">
        <f t="shared" si="20"/>
        <v>320.71448948859364</v>
      </c>
      <c r="CJ40" s="16">
        <f t="shared" si="20"/>
        <v>28262.574795466786</v>
      </c>
      <c r="CK40" s="16">
        <f t="shared" si="20"/>
        <v>0</v>
      </c>
      <c r="CL40" s="16">
        <f t="shared" si="20"/>
        <v>0.64122967286120203</v>
      </c>
      <c r="CM40" s="16">
        <f t="shared" si="20"/>
        <v>0</v>
      </c>
      <c r="CN40" s="16">
        <f t="shared" si="20"/>
        <v>563.11635981104519</v>
      </c>
      <c r="CO40" s="17">
        <f t="shared" si="20"/>
        <v>22.281171545677974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107743.21143412264</v>
      </c>
      <c r="E41" s="31">
        <v>271793.57301572041</v>
      </c>
      <c r="F41" s="31">
        <v>182163.23168974344</v>
      </c>
      <c r="G41" s="31">
        <v>10263.294222247659</v>
      </c>
      <c r="H41" s="31">
        <v>30963.814926692357</v>
      </c>
      <c r="I41" s="31">
        <v>35659.359618937677</v>
      </c>
      <c r="J41" s="31">
        <v>13889.872448460181</v>
      </c>
      <c r="K41" s="31">
        <v>49393.655549583229</v>
      </c>
      <c r="L41" s="31">
        <v>41110.702446219708</v>
      </c>
      <c r="M41" s="31">
        <v>41404.075506079032</v>
      </c>
      <c r="N41" s="31">
        <v>24123.672329163579</v>
      </c>
      <c r="O41" s="31">
        <v>876582.11034134205</v>
      </c>
      <c r="P41" s="31">
        <v>255996.41186057992</v>
      </c>
      <c r="Q41" s="31">
        <v>8802.4567557854407</v>
      </c>
      <c r="R41" s="31">
        <v>16417.778965416925</v>
      </c>
      <c r="S41" s="31">
        <v>25205.901162151888</v>
      </c>
      <c r="T41" s="31">
        <v>8984.536746591466</v>
      </c>
      <c r="U41" s="31">
        <v>24312.371004677643</v>
      </c>
      <c r="V41" s="31">
        <v>1612472.1575226153</v>
      </c>
      <c r="W41" s="31">
        <v>385383.12770714937</v>
      </c>
      <c r="X41" s="31">
        <v>1926.1928536596324</v>
      </c>
      <c r="Y41" s="31">
        <v>151962.0960967534</v>
      </c>
      <c r="Z41" s="31">
        <v>54517.90771529849</v>
      </c>
      <c r="AA41" s="32">
        <v>38273.326416630982</v>
      </c>
      <c r="AI41" s="29" t="s">
        <v>81</v>
      </c>
      <c r="AJ41" s="30" t="s">
        <v>83</v>
      </c>
      <c r="AK41" s="31">
        <f>SUM(AK3:AK40)</f>
        <v>107742.55686364487</v>
      </c>
      <c r="AL41" s="31">
        <f t="shared" ref="AL41:BH41" si="21">SUM(AL3:AL40)</f>
        <v>271793.47097573348</v>
      </c>
      <c r="AM41" s="31">
        <f t="shared" si="21"/>
        <v>182162.38888074047</v>
      </c>
      <c r="AN41" s="31">
        <f t="shared" si="21"/>
        <v>10262.29298186419</v>
      </c>
      <c r="AO41" s="31">
        <f t="shared" si="21"/>
        <v>30962.777186458716</v>
      </c>
      <c r="AP41" s="31">
        <f t="shared" si="21"/>
        <v>35658.278150250248</v>
      </c>
      <c r="AQ41" s="31">
        <f t="shared" si="21"/>
        <v>13889.017300158792</v>
      </c>
      <c r="AR41" s="31">
        <f t="shared" si="21"/>
        <v>49397.720372386168</v>
      </c>
      <c r="AS41" s="31">
        <f t="shared" si="21"/>
        <v>41112.171799081254</v>
      </c>
      <c r="AT41" s="31">
        <f t="shared" si="21"/>
        <v>41403.360613128752</v>
      </c>
      <c r="AU41" s="31">
        <f t="shared" si="21"/>
        <v>24122.76312940428</v>
      </c>
      <c r="AV41" s="31">
        <f t="shared" si="21"/>
        <v>876588.92204488185</v>
      </c>
      <c r="AW41" s="31">
        <f t="shared" si="21"/>
        <v>255998.42080828411</v>
      </c>
      <c r="AX41" s="31">
        <f t="shared" si="21"/>
        <v>8801.4753876675823</v>
      </c>
      <c r="AY41" s="31">
        <f t="shared" si="21"/>
        <v>16416.860932010852</v>
      </c>
      <c r="AZ41" s="31">
        <f t="shared" si="21"/>
        <v>25205.767408482745</v>
      </c>
      <c r="BA41" s="31">
        <f t="shared" si="21"/>
        <v>8983.6918484621401</v>
      </c>
      <c r="BB41" s="31">
        <f t="shared" si="21"/>
        <v>24311.592830118068</v>
      </c>
      <c r="BC41" s="31">
        <f t="shared" si="21"/>
        <v>1612496.1636739215</v>
      </c>
      <c r="BD41" s="31">
        <f t="shared" si="21"/>
        <v>385382.31947291474</v>
      </c>
      <c r="BE41" s="31">
        <f t="shared" si="21"/>
        <v>1963.1699574176419</v>
      </c>
      <c r="BF41" s="31">
        <f t="shared" si="21"/>
        <v>152337.17633571872</v>
      </c>
      <c r="BG41" s="31">
        <f t="shared" si="21"/>
        <v>54519.202157975902</v>
      </c>
      <c r="BH41" s="32">
        <f t="shared" si="21"/>
        <v>38313.18519085829</v>
      </c>
      <c r="BP41" s="29" t="s">
        <v>81</v>
      </c>
      <c r="BQ41" s="30" t="s">
        <v>83</v>
      </c>
      <c r="BR41" s="31">
        <f>SUM(BR3:BR40)</f>
        <v>107742.55686364487</v>
      </c>
      <c r="BS41" s="31">
        <f t="shared" ref="BS41:CO41" si="22">SUM(BS3:BS40)</f>
        <v>271793.47097573348</v>
      </c>
      <c r="BT41" s="31">
        <f t="shared" si="22"/>
        <v>182639.18762785316</v>
      </c>
      <c r="BU41" s="31">
        <f t="shared" si="22"/>
        <v>10262.29298186419</v>
      </c>
      <c r="BV41" s="31">
        <f t="shared" si="22"/>
        <v>30962.777186458716</v>
      </c>
      <c r="BW41" s="31">
        <f t="shared" si="22"/>
        <v>35658.278150250248</v>
      </c>
      <c r="BX41" s="31">
        <f t="shared" si="22"/>
        <v>13889.017300158792</v>
      </c>
      <c r="BY41" s="31">
        <f t="shared" si="22"/>
        <v>49397.720372386168</v>
      </c>
      <c r="BZ41" s="31">
        <f t="shared" si="22"/>
        <v>41112.171799081254</v>
      </c>
      <c r="CA41" s="31">
        <f t="shared" si="22"/>
        <v>41403.360613128752</v>
      </c>
      <c r="CB41" s="31">
        <f t="shared" si="22"/>
        <v>24122.76312940428</v>
      </c>
      <c r="CC41" s="31">
        <f t="shared" si="22"/>
        <v>876588.92204488185</v>
      </c>
      <c r="CD41" s="31">
        <f t="shared" si="22"/>
        <v>255998.42080828411</v>
      </c>
      <c r="CE41" s="31">
        <f t="shared" si="22"/>
        <v>8801.4753876675823</v>
      </c>
      <c r="CF41" s="31">
        <f t="shared" si="22"/>
        <v>16416.860932010852</v>
      </c>
      <c r="CG41" s="31">
        <f t="shared" si="22"/>
        <v>25205.767408482745</v>
      </c>
      <c r="CH41" s="31">
        <f t="shared" si="22"/>
        <v>8983.6918484621401</v>
      </c>
      <c r="CI41" s="31">
        <f t="shared" si="22"/>
        <v>24311.592830118068</v>
      </c>
      <c r="CJ41" s="31">
        <f t="shared" si="22"/>
        <v>1612496.1636739215</v>
      </c>
      <c r="CK41" s="31">
        <f t="shared" si="22"/>
        <v>385382.31947291474</v>
      </c>
      <c r="CL41" s="31">
        <f t="shared" si="22"/>
        <v>1963.1699574176419</v>
      </c>
      <c r="CM41" s="31">
        <f t="shared" si="22"/>
        <v>152337.17633571872</v>
      </c>
      <c r="CN41" s="31">
        <f t="shared" si="22"/>
        <v>54519.202157975902</v>
      </c>
      <c r="CO41" s="32">
        <f t="shared" si="22"/>
        <v>38313.18519085829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75272.616252850086</v>
      </c>
      <c r="E43" s="31">
        <f t="shared" ref="E43:AA43" si="23">SUM(E3:E31)</f>
        <v>141873.51436676175</v>
      </c>
      <c r="F43" s="31">
        <f t="shared" si="23"/>
        <v>92972.388466492499</v>
      </c>
      <c r="G43" s="31">
        <f t="shared" si="23"/>
        <v>6435.4779980066578</v>
      </c>
      <c r="H43" s="31">
        <f t="shared" si="23"/>
        <v>18628.741403362084</v>
      </c>
      <c r="I43" s="31">
        <f t="shared" si="23"/>
        <v>20769.874300051812</v>
      </c>
      <c r="J43" s="31">
        <f t="shared" si="23"/>
        <v>6172.9866021498656</v>
      </c>
      <c r="K43" s="31">
        <f t="shared" si="23"/>
        <v>24422.550247534142</v>
      </c>
      <c r="L43" s="31">
        <f t="shared" si="23"/>
        <v>25679.982561776571</v>
      </c>
      <c r="M43" s="31">
        <f t="shared" si="23"/>
        <v>26050.825412268103</v>
      </c>
      <c r="N43" s="31">
        <f t="shared" si="23"/>
        <v>12023.244667224079</v>
      </c>
      <c r="O43" s="31">
        <f t="shared" si="23"/>
        <v>446951.76533861313</v>
      </c>
      <c r="P43" s="31">
        <f t="shared" si="23"/>
        <v>234779.42453043663</v>
      </c>
      <c r="Q43" s="31">
        <f t="shared" si="23"/>
        <v>10962.142634869806</v>
      </c>
      <c r="R43" s="31">
        <f t="shared" si="23"/>
        <v>19418.660938840956</v>
      </c>
      <c r="S43" s="31">
        <f t="shared" si="23"/>
        <v>53052.694413725541</v>
      </c>
      <c r="T43" s="31">
        <f t="shared" si="23"/>
        <v>12899.007622487132</v>
      </c>
      <c r="U43" s="31">
        <f t="shared" si="23"/>
        <v>18840.995651840774</v>
      </c>
      <c r="V43" s="31">
        <f t="shared" si="23"/>
        <v>1744038.9763277664</v>
      </c>
      <c r="W43" s="31">
        <f t="shared" si="23"/>
        <v>385383.12770714937</v>
      </c>
      <c r="X43" s="31">
        <f t="shared" si="23"/>
        <v>238.1994600544524</v>
      </c>
      <c r="Y43" s="31">
        <f t="shared" si="23"/>
        <v>50147.106035587261</v>
      </c>
      <c r="Z43" s="31">
        <f t="shared" si="23"/>
        <v>48690.758019754066</v>
      </c>
      <c r="AA43" s="32">
        <f t="shared" si="23"/>
        <v>24775.64118031854</v>
      </c>
      <c r="AJ43" s="44" t="s">
        <v>86</v>
      </c>
      <c r="AK43" s="38">
        <f t="array" ref="AK43:BH43">TRANSPOSE(BN3:BN26)-AK41:BH41</f>
        <v>-3.0559021979570389E-10</v>
      </c>
      <c r="AL43" s="39">
        <v>6.4028427004814148E-10</v>
      </c>
      <c r="AM43" s="39">
        <v>-8.440110832452774E-10</v>
      </c>
      <c r="AN43" s="39">
        <v>-5.8389559853821993E-10</v>
      </c>
      <c r="AO43" s="39">
        <v>-8.2218321040272713E-10</v>
      </c>
      <c r="AP43" s="39">
        <v>7.3487171903252602E-10</v>
      </c>
      <c r="AQ43" s="39">
        <v>7.3487171903252602E-10</v>
      </c>
      <c r="AR43" s="39">
        <v>-8.440110832452774E-10</v>
      </c>
      <c r="AS43" s="39">
        <v>-2.3283064365386963E-10</v>
      </c>
      <c r="AT43" s="39">
        <v>-1.1932570487260818E-9</v>
      </c>
      <c r="AU43" s="39">
        <v>-1.5279510989785194E-10</v>
      </c>
      <c r="AV43" s="39">
        <v>-6.9849193096160889E-10</v>
      </c>
      <c r="AW43" s="39">
        <v>-2.0372681319713593E-10</v>
      </c>
      <c r="AX43" s="39">
        <v>-8.0399331636726856E-10</v>
      </c>
      <c r="AY43" s="39">
        <v>-9.8953023552894592E-10</v>
      </c>
      <c r="AZ43" s="39">
        <v>9.822542779147625E-11</v>
      </c>
      <c r="BA43" s="39">
        <v>-1.3278622645884752E-10</v>
      </c>
      <c r="BB43" s="39">
        <v>6.7666405811905861E-10</v>
      </c>
      <c r="BC43" s="39">
        <v>2.3283064365386963E-10</v>
      </c>
      <c r="BD43" s="39">
        <v>4.6566128730773926E-10</v>
      </c>
      <c r="BE43" s="39">
        <v>-2.2350832296069711E-10</v>
      </c>
      <c r="BF43" s="39">
        <v>9.8953023552894592E-10</v>
      </c>
      <c r="BG43" s="39">
        <v>4.1472958400845528E-10</v>
      </c>
      <c r="BH43" s="40">
        <v>-8.8039087131619453E-10</v>
      </c>
      <c r="BJ43" s="45">
        <f>SUMSQ(AK43:BH43)</f>
        <v>1.0413860683787197E-17</v>
      </c>
      <c r="BQ43" s="44" t="s">
        <v>86</v>
      </c>
      <c r="BR43" s="38">
        <f t="array" ref="BR43:CO43">TRANSPOSE(CU3:CU26)-BR41:CO41</f>
        <v>-3.0559021979570389E-10</v>
      </c>
      <c r="BS43" s="39">
        <v>6.4028427004814148E-10</v>
      </c>
      <c r="BT43" s="39">
        <v>-7.8580342233181E-10</v>
      </c>
      <c r="BU43" s="39">
        <v>-5.8389559853821993E-10</v>
      </c>
      <c r="BV43" s="39">
        <v>-8.2218321040272713E-10</v>
      </c>
      <c r="BW43" s="39">
        <v>7.3487171903252602E-10</v>
      </c>
      <c r="BX43" s="39">
        <v>7.3487171903252602E-10</v>
      </c>
      <c r="BY43" s="39">
        <v>-8.440110832452774E-10</v>
      </c>
      <c r="BZ43" s="39">
        <v>-2.3283064365386963E-10</v>
      </c>
      <c r="CA43" s="39">
        <v>-1.1932570487260818E-9</v>
      </c>
      <c r="CB43" s="39">
        <v>-1.5279510989785194E-10</v>
      </c>
      <c r="CC43" s="39">
        <v>-6.9849193096160889E-10</v>
      </c>
      <c r="CD43" s="39">
        <v>-2.0372681319713593E-10</v>
      </c>
      <c r="CE43" s="39">
        <v>-8.0399331636726856E-10</v>
      </c>
      <c r="CF43" s="39">
        <v>-9.8953023552894592E-10</v>
      </c>
      <c r="CG43" s="39">
        <v>9.822542779147625E-11</v>
      </c>
      <c r="CH43" s="39">
        <v>-1.3278622645884752E-10</v>
      </c>
      <c r="CI43" s="39">
        <v>6.7666405811905861E-10</v>
      </c>
      <c r="CJ43" s="39">
        <v>2.3283064365386963E-10</v>
      </c>
      <c r="CK43" s="39">
        <v>4.6566128730773926E-10</v>
      </c>
      <c r="CL43" s="39">
        <v>-2.2350832296069711E-10</v>
      </c>
      <c r="CM43" s="39">
        <v>9.8953023552894592E-10</v>
      </c>
      <c r="CN43" s="39">
        <v>4.1472958400845528E-10</v>
      </c>
      <c r="CO43" s="40">
        <v>-8.8039087131619453E-10</v>
      </c>
    </row>
    <row r="44" spans="2:98" x14ac:dyDescent="0.25"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'[2]TES 2010 (value)'!$D$112:$AA$112</f>
        <v>738.20563414082119</v>
      </c>
      <c r="E45" s="31">
        <v>548.59940203693293</v>
      </c>
      <c r="F45" s="31">
        <v>226.74843699688509</v>
      </c>
      <c r="G45" s="31">
        <v>42.306613975436719</v>
      </c>
      <c r="H45" s="31">
        <v>81.210759728770526</v>
      </c>
      <c r="I45" s="31">
        <v>82.753409472555489</v>
      </c>
      <c r="J45" s="31">
        <v>24.446341845362436</v>
      </c>
      <c r="K45" s="31">
        <v>31.740118434446408</v>
      </c>
      <c r="L45" s="31">
        <v>150.77842348999999</v>
      </c>
      <c r="M45" s="31">
        <v>51.278290601001778</v>
      </c>
      <c r="N45" s="31">
        <v>27.57947018720094</v>
      </c>
      <c r="O45" s="31">
        <v>1872.0372123541788</v>
      </c>
      <c r="P45" s="31">
        <v>1662.9295492337753</v>
      </c>
      <c r="Q45" s="31">
        <v>96.051649458729997</v>
      </c>
      <c r="R45" s="31">
        <v>187.82315690614433</v>
      </c>
      <c r="S45" s="31">
        <v>384.18701069999997</v>
      </c>
      <c r="T45" s="31">
        <v>43.095738012491545</v>
      </c>
      <c r="U45" s="31">
        <v>69.700555790118344</v>
      </c>
      <c r="V45" s="31">
        <v>12160.511179234567</v>
      </c>
      <c r="W45" s="31">
        <v>5520.2314183933968</v>
      </c>
      <c r="X45" s="31">
        <v>0.81888719828434442</v>
      </c>
      <c r="Y45" s="31">
        <v>17.386834374181714</v>
      </c>
      <c r="Z45" s="31">
        <v>91.512567190676336</v>
      </c>
      <c r="AA45" s="32">
        <v>40.461266522342456</v>
      </c>
      <c r="AI45" s="46" t="s">
        <v>84</v>
      </c>
      <c r="AJ45" s="44" t="s">
        <v>85</v>
      </c>
      <c r="AK45" s="41">
        <v>-7.6021348763950531E-6</v>
      </c>
      <c r="AL45" s="42">
        <v>-5.9765543020464667E-7</v>
      </c>
      <c r="AM45" s="42">
        <v>-5.8971926186306662E-6</v>
      </c>
      <c r="AN45" s="42">
        <v>-1.1292155206914268E-4</v>
      </c>
      <c r="AO45" s="42">
        <v>-4.6410035349597935E-5</v>
      </c>
      <c r="AP45" s="42">
        <v>-3.672005124114551E-5</v>
      </c>
      <c r="AQ45" s="42">
        <v>-7.8205895963229851E-5</v>
      </c>
      <c r="AR45" s="42">
        <v>8.9677758699046543E-5</v>
      </c>
      <c r="AS45" s="42">
        <v>4.0444595941929147E-5</v>
      </c>
      <c r="AT45" s="42">
        <v>-1.8760078207270893E-5</v>
      </c>
      <c r="AU45" s="42">
        <v>-4.1082517720903871E-5</v>
      </c>
      <c r="AV45" s="42">
        <v>1.0109179014125358E-5</v>
      </c>
      <c r="AW45" s="42">
        <v>8.5567451586382345E-6</v>
      </c>
      <c r="AX45" s="42">
        <v>-8.0243865602683631E-5</v>
      </c>
      <c r="AY45" s="42">
        <v>-4.727583477395242E-5</v>
      </c>
      <c r="AZ45" s="42">
        <v>-2.0780331200173664E-6</v>
      </c>
      <c r="BA45" s="42">
        <v>-4.5798458962039595E-5</v>
      </c>
      <c r="BB45" s="42">
        <v>-2.9021171397563713E-5</v>
      </c>
      <c r="BC45" s="42">
        <v>1.3125204203068906E-5</v>
      </c>
      <c r="BD45" s="42">
        <v>-2.0972226766676687E-6</v>
      </c>
      <c r="BE45" s="42">
        <v>2.0292778568179362E-2</v>
      </c>
      <c r="BF45" s="42">
        <v>3.7168622937137443E-3</v>
      </c>
      <c r="BG45" s="42">
        <v>2.6271261311298835E-5</v>
      </c>
      <c r="BH45" s="43">
        <v>1.1840878882520805E-3</v>
      </c>
      <c r="BO45" s="53"/>
      <c r="BP45" s="80" t="s">
        <v>109</v>
      </c>
      <c r="BQ45" s="60" t="s">
        <v>41</v>
      </c>
      <c r="BR45" s="61">
        <f t="array" ref="BR45:CL45">TRANSPOSE([3]AME!$G$29:$G$49)</f>
        <v>0</v>
      </c>
      <c r="BS45" s="62">
        <v>0</v>
      </c>
      <c r="BT45" s="62">
        <v>0</v>
      </c>
      <c r="BU45" s="62">
        <v>0</v>
      </c>
      <c r="BV45" s="62">
        <v>581452.69319999998</v>
      </c>
      <c r="BW45" s="62">
        <v>411513.58429999999</v>
      </c>
      <c r="BX45" s="62">
        <v>1249991.8729999999</v>
      </c>
      <c r="BY45" s="62">
        <v>205222.6801</v>
      </c>
      <c r="BZ45" s="62">
        <v>0</v>
      </c>
      <c r="CA45" s="62">
        <v>16475712.390000001</v>
      </c>
      <c r="CB45" s="62">
        <v>0</v>
      </c>
      <c r="CC45" s="62">
        <v>1642289.469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f>SUM([3]AME!$G$50:$G$51)</f>
        <v>0</v>
      </c>
      <c r="CN45" s="89">
        <f>SUM([3]AME!$G$52:$G$59)</f>
        <v>15815555.869999999</v>
      </c>
      <c r="CO45" s="89">
        <f>SUM([3]AME!$G$60:$G$65)</f>
        <v>0</v>
      </c>
      <c r="CP45" s="61">
        <f t="array" ref="CP45:CP46">[3]AME!$G$3:$G$4</f>
        <v>912854.60990000004</v>
      </c>
      <c r="CQ45" s="62"/>
      <c r="CR45" s="62"/>
      <c r="CS45" s="63"/>
      <c r="CT45" s="63"/>
    </row>
    <row r="46" spans="2:98" x14ac:dyDescent="0.25">
      <c r="BO46" s="53"/>
      <c r="BP46" s="53"/>
      <c r="BQ46" s="64" t="s">
        <v>43</v>
      </c>
      <c r="BR46" s="65">
        <f t="array" ref="BR46:CL46">TRANSPOSE([3]AME!$G$68:$G$88)</f>
        <v>6762049.6600000001</v>
      </c>
      <c r="BS46" s="66">
        <v>6384427.5329999998</v>
      </c>
      <c r="BT46" s="66">
        <v>399606.9154</v>
      </c>
      <c r="BU46" s="66">
        <v>4061659.645</v>
      </c>
      <c r="BV46" s="66">
        <v>14130199.65</v>
      </c>
      <c r="BW46" s="66">
        <v>11047296.720000001</v>
      </c>
      <c r="BX46" s="66">
        <v>3023551.37</v>
      </c>
      <c r="BY46" s="66">
        <v>6313867.3629999999</v>
      </c>
      <c r="BZ46" s="66">
        <v>281031.23479999998</v>
      </c>
      <c r="CA46" s="66">
        <v>0</v>
      </c>
      <c r="CB46" s="66">
        <v>0</v>
      </c>
      <c r="CC46" s="66">
        <v>7498449.4850000003</v>
      </c>
      <c r="CD46" s="66">
        <v>3.3341230070000001</v>
      </c>
      <c r="CE46" s="66">
        <v>591418.71160000004</v>
      </c>
      <c r="CF46" s="66">
        <v>3344045.9610000001</v>
      </c>
      <c r="CG46" s="66">
        <v>34861439.880000003</v>
      </c>
      <c r="CH46" s="66">
        <v>10905123.310000001</v>
      </c>
      <c r="CI46" s="66">
        <v>7709755.9299999997</v>
      </c>
      <c r="CJ46" s="66">
        <v>12423458.74</v>
      </c>
      <c r="CK46" s="66">
        <v>1167507.5819999999</v>
      </c>
      <c r="CL46" s="91">
        <v>0</v>
      </c>
      <c r="CM46" s="91">
        <f>SUM([3]AME!$G$89:$G$90)</f>
        <v>16749210.76</v>
      </c>
      <c r="CN46" s="91">
        <f>SUM([3]AME!$G$91:$G$98)</f>
        <v>2941553.1809999999</v>
      </c>
      <c r="CO46" s="91">
        <f>SUM([3]AME!$G$99:$G$104)</f>
        <v>0</v>
      </c>
      <c r="CP46" s="65">
        <v>110961412.5</v>
      </c>
      <c r="CQ46" s="66"/>
      <c r="CR46" s="66"/>
      <c r="CS46" s="67"/>
      <c r="CT46" s="67"/>
    </row>
    <row r="47" spans="2:98" x14ac:dyDescent="0.25">
      <c r="C47" t="s">
        <v>106</v>
      </c>
      <c r="D47" s="87">
        <f>D31/(D43-D31)</f>
        <v>0.18213636241424555</v>
      </c>
      <c r="E47" s="87">
        <f t="shared" ref="E47:AA47" si="24">E31/(E43-E31)</f>
        <v>7.3592448086357634E-2</v>
      </c>
      <c r="F47" s="87">
        <f t="shared" si="24"/>
        <v>-2.4415467578077438E-3</v>
      </c>
      <c r="G47" s="87">
        <f t="shared" si="24"/>
        <v>-8.3458699515519444E-2</v>
      </c>
      <c r="H47" s="87">
        <f t="shared" si="24"/>
        <v>-3.1126163862618822E-3</v>
      </c>
      <c r="I47" s="87">
        <f t="shared" si="24"/>
        <v>-2.7776028502523982E-2</v>
      </c>
      <c r="J47" s="87">
        <f t="shared" si="24"/>
        <v>-0.1762415872514716</v>
      </c>
      <c r="K47" s="87">
        <f t="shared" si="24"/>
        <v>5.2261863697805628E-3</v>
      </c>
      <c r="L47" s="87">
        <f t="shared" si="24"/>
        <v>-2.9198902798243984E-2</v>
      </c>
      <c r="M47" s="87">
        <f t="shared" si="24"/>
        <v>1.4720570938957256E-2</v>
      </c>
      <c r="N47" s="87">
        <f t="shared" si="24"/>
        <v>-1.1089762521069361E-2</v>
      </c>
      <c r="O47" s="87">
        <f t="shared" si="24"/>
        <v>4.0806286025887865E-2</v>
      </c>
      <c r="P47" s="87">
        <f t="shared" si="24"/>
        <v>0.13602300558792058</v>
      </c>
      <c r="Q47" s="87">
        <f t="shared" si="24"/>
        <v>7.2755334987908579E-2</v>
      </c>
      <c r="R47" s="87">
        <f t="shared" si="24"/>
        <v>0.16700201057768305</v>
      </c>
      <c r="S47" s="87">
        <f t="shared" si="24"/>
        <v>4.7996750068238024E-2</v>
      </c>
      <c r="T47" s="87">
        <f t="shared" si="24"/>
        <v>7.1475966011769462E-2</v>
      </c>
      <c r="U47" s="87">
        <f t="shared" si="24"/>
        <v>-1.9204749326289256E-3</v>
      </c>
      <c r="V47" s="87">
        <f t="shared" si="24"/>
        <v>0.17255444373750795</v>
      </c>
      <c r="W47" s="87">
        <f t="shared" si="24"/>
        <v>-2.449453540497112E-2</v>
      </c>
      <c r="X47" s="87">
        <f t="shared" si="24"/>
        <v>0.82635906040652674</v>
      </c>
      <c r="Y47" s="87">
        <f t="shared" si="24"/>
        <v>1.2492802669718433E-3</v>
      </c>
      <c r="Z47" s="87">
        <f t="shared" si="24"/>
        <v>0.21838078643416675</v>
      </c>
      <c r="AA47" s="87">
        <f t="shared" si="24"/>
        <v>0.10090697081654701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5.9372812842390453E-2</v>
      </c>
      <c r="AL47" s="47">
        <v>8.1982223395218171E-2</v>
      </c>
      <c r="AM47" s="47">
        <v>0.15461482757670431</v>
      </c>
      <c r="AN47" s="47">
        <v>0.20650099248087275</v>
      </c>
      <c r="AO47" s="47">
        <v>0.15635611949230233</v>
      </c>
      <c r="AP47" s="47">
        <v>0.27405371127578682</v>
      </c>
      <c r="AQ47" s="47">
        <v>0.13953476924099401</v>
      </c>
      <c r="AR47" s="47">
        <v>0</v>
      </c>
      <c r="AS47" s="47">
        <v>0.17943925580744874</v>
      </c>
      <c r="AT47" s="47">
        <v>0</v>
      </c>
      <c r="AU47" s="47">
        <v>0</v>
      </c>
      <c r="AV47" s="47">
        <v>0.12209950629094804</v>
      </c>
      <c r="AW47" s="47">
        <v>0.11465428821369897</v>
      </c>
      <c r="AX47" s="47">
        <v>7.1063215891754197E-2</v>
      </c>
      <c r="AY47" s="47">
        <v>7.025808503502802E-2</v>
      </c>
      <c r="AZ47" s="47">
        <v>0.50863250009554206</v>
      </c>
      <c r="BA47" s="47">
        <v>3.8426616414907341E-2</v>
      </c>
      <c r="BB47" s="47">
        <v>2.2014089795702903E-2</v>
      </c>
      <c r="BC47" s="47">
        <v>6.2853477055589635E-2</v>
      </c>
      <c r="BD47" s="47">
        <v>0</v>
      </c>
      <c r="BE47" s="47">
        <v>0.73453041311050604</v>
      </c>
      <c r="BF47" s="47">
        <v>0.27240606423097924</v>
      </c>
      <c r="BG47" s="47">
        <v>0.21879476257632163</v>
      </c>
      <c r="BH47" s="48">
        <v>0.2116586842663572</v>
      </c>
      <c r="BO47" s="53"/>
      <c r="BP47" s="53"/>
      <c r="BQ47" s="64" t="s">
        <v>45</v>
      </c>
      <c r="BR47" s="65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91"/>
      <c r="CM47" s="91"/>
      <c r="CN47" s="91"/>
      <c r="CO47" s="91"/>
      <c r="CP47" s="65"/>
      <c r="CQ47" s="66"/>
      <c r="CR47" s="66"/>
      <c r="CS47" s="67"/>
      <c r="CT47" s="67"/>
    </row>
    <row r="48" spans="2:98" x14ac:dyDescent="0.25">
      <c r="C48" t="s">
        <v>107</v>
      </c>
      <c r="D48" s="95">
        <f>SUM(D30:D31)</f>
        <v>18459.401941289521</v>
      </c>
      <c r="E48" s="95">
        <f t="shared" ref="E48:AA48" si="25">SUM(E30:E31)</f>
        <v>14163.0082091925</v>
      </c>
      <c r="F48" s="95">
        <f t="shared" si="25"/>
        <v>3152.8805645961656</v>
      </c>
      <c r="G48" s="95">
        <f t="shared" si="25"/>
        <v>-279.04083653759307</v>
      </c>
      <c r="H48" s="95">
        <f t="shared" si="25"/>
        <v>829.53153852626031</v>
      </c>
      <c r="I48" s="95">
        <f t="shared" si="25"/>
        <v>185.69258977067182</v>
      </c>
      <c r="J48" s="95">
        <f t="shared" si="25"/>
        <v>-1118.0624446534396</v>
      </c>
      <c r="K48" s="95">
        <f t="shared" si="25"/>
        <v>942.60793700719069</v>
      </c>
      <c r="L48" s="95">
        <f t="shared" si="25"/>
        <v>43.03394238085707</v>
      </c>
      <c r="M48" s="95">
        <f t="shared" si="25"/>
        <v>1258.3042172708167</v>
      </c>
      <c r="N48" s="95">
        <f t="shared" si="25"/>
        <v>271.01435530385902</v>
      </c>
      <c r="O48" s="95">
        <f t="shared" si="25"/>
        <v>29863.778910372683</v>
      </c>
      <c r="P48" s="95">
        <f t="shared" si="25"/>
        <v>32017.281328057496</v>
      </c>
      <c r="Q48" s="95">
        <f t="shared" si="25"/>
        <v>1235.8755690916421</v>
      </c>
      <c r="R48" s="95">
        <f t="shared" si="25"/>
        <v>4211.3525844723417</v>
      </c>
      <c r="S48" s="95">
        <f t="shared" si="25"/>
        <v>6434.1303437929291</v>
      </c>
      <c r="T48" s="95">
        <f t="shared" si="25"/>
        <v>1771.5738803590016</v>
      </c>
      <c r="U48" s="95">
        <f t="shared" si="25"/>
        <v>1618.3434025247648</v>
      </c>
      <c r="V48" s="95">
        <f t="shared" si="25"/>
        <v>381070.05111307895</v>
      </c>
      <c r="W48" s="95">
        <f t="shared" si="25"/>
        <v>35456.945701725956</v>
      </c>
      <c r="X48" s="95">
        <f t="shared" si="25"/>
        <v>111.39114219211203</v>
      </c>
      <c r="Y48" s="95">
        <f t="shared" si="25"/>
        <v>493.42470401920519</v>
      </c>
      <c r="Z48" s="95">
        <f t="shared" si="25"/>
        <v>10669.494924960996</v>
      </c>
      <c r="AA48" s="95">
        <f t="shared" si="25"/>
        <v>3261.9548583668893</v>
      </c>
      <c r="BO48" s="53"/>
      <c r="BP48" s="53"/>
      <c r="BQ48" s="68" t="s">
        <v>47</v>
      </c>
      <c r="BR48" s="69">
        <f t="array" ref="BR48:CL48">TRANSPOSE([3]AME!$G$119:$G$139)</f>
        <v>764512.66240000003</v>
      </c>
      <c r="BS48" s="70">
        <v>4967902.5760000004</v>
      </c>
      <c r="BT48" s="70">
        <v>697895.4963</v>
      </c>
      <c r="BU48" s="70">
        <v>1219208.939</v>
      </c>
      <c r="BV48" s="70">
        <v>1530247.3119999999</v>
      </c>
      <c r="BW48" s="70">
        <v>2158921.7069999999</v>
      </c>
      <c r="BX48" s="70">
        <v>4382337.915</v>
      </c>
      <c r="BY48" s="70">
        <v>3527191.4780000001</v>
      </c>
      <c r="BZ48" s="70">
        <v>242523.3653</v>
      </c>
      <c r="CA48" s="70">
        <v>1700717.9350000001</v>
      </c>
      <c r="CB48" s="70">
        <v>539749.47</v>
      </c>
      <c r="CC48" s="70">
        <v>8215466.9189999998</v>
      </c>
      <c r="CD48" s="70">
        <v>562277.10109999997</v>
      </c>
      <c r="CE48" s="70">
        <v>34125.693149999999</v>
      </c>
      <c r="CF48" s="70">
        <v>44575.565459999998</v>
      </c>
      <c r="CG48" s="70">
        <v>38850.941590000002</v>
      </c>
      <c r="CH48" s="70">
        <v>1934.6562819999999</v>
      </c>
      <c r="CI48" s="70">
        <v>1275.6281200000001</v>
      </c>
      <c r="CJ48" s="70">
        <v>9906228.6510000005</v>
      </c>
      <c r="CK48" s="70">
        <v>5415121.9450000003</v>
      </c>
      <c r="CL48" s="93">
        <v>0</v>
      </c>
      <c r="CM48" s="93">
        <f>SUM([3]AME!$G$140:$G$141)</f>
        <v>0.91227497570000005</v>
      </c>
      <c r="CN48" s="93">
        <f>SUM([3]AME!$G$142:$G$149)</f>
        <v>6948979.6749999998</v>
      </c>
      <c r="CO48" s="93">
        <f>SUM([3]AME!$G$150:$G$155)</f>
        <v>523728.89480000001</v>
      </c>
      <c r="CP48" s="69">
        <f>[3]AME!$G$5</f>
        <v>34859840.57</v>
      </c>
      <c r="CQ48" s="70"/>
      <c r="CR48" s="70"/>
      <c r="CS48" s="71"/>
      <c r="CT48" s="71"/>
    </row>
    <row r="50" spans="68:94" x14ac:dyDescent="0.25">
      <c r="BP50" s="80" t="s">
        <v>115</v>
      </c>
      <c r="BQ50" s="60" t="s">
        <v>41</v>
      </c>
      <c r="BR50" s="61">
        <f t="array" ref="BR50:CL50">TRANSPOSE([3]AME!$G$29:$G$49)</f>
        <v>0</v>
      </c>
      <c r="BS50" s="62">
        <v>0</v>
      </c>
      <c r="BT50" s="62">
        <v>0</v>
      </c>
      <c r="BU50" s="62">
        <v>0</v>
      </c>
      <c r="BV50" s="62">
        <v>581452.69319999998</v>
      </c>
      <c r="BW50" s="62">
        <v>411513.58429999999</v>
      </c>
      <c r="BX50" s="62">
        <v>1249991.8729999999</v>
      </c>
      <c r="BY50" s="62">
        <v>205222.6801</v>
      </c>
      <c r="BZ50" s="62">
        <v>0</v>
      </c>
      <c r="CA50" s="62">
        <v>16475712.390000001</v>
      </c>
      <c r="CB50" s="62">
        <v>0</v>
      </c>
      <c r="CC50" s="62">
        <v>1642289.469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SUM([3]AME!$G$50:$G$51)</f>
        <v>0</v>
      </c>
      <c r="CN50" s="89">
        <f>SUM([3]AME!$G$52:$G$59)</f>
        <v>15815555.869999999</v>
      </c>
      <c r="CO50" s="89">
        <f>SUM([3]AME!$G$60:$G$65)</f>
        <v>0</v>
      </c>
      <c r="CP50" s="101">
        <f t="array" ref="CP50:CP51">[3]AME!$G$3:$G$4</f>
        <v>912854.60990000004</v>
      </c>
    </row>
    <row r="51" spans="68:94" x14ac:dyDescent="0.25">
      <c r="BP51" s="53"/>
      <c r="BQ51" s="64" t="s">
        <v>43</v>
      </c>
      <c r="BR51" s="65">
        <f t="array" ref="BR51:CL51">TRANSPOSE([3]AME!$G$68:$G$88)</f>
        <v>6762049.6600000001</v>
      </c>
      <c r="BS51" s="66">
        <v>6384427.5329999998</v>
      </c>
      <c r="BT51" s="66">
        <v>399606.9154</v>
      </c>
      <c r="BU51" s="66">
        <v>4061659.645</v>
      </c>
      <c r="BV51" s="66">
        <v>14130199.65</v>
      </c>
      <c r="BW51" s="66">
        <v>11047296.720000001</v>
      </c>
      <c r="BX51" s="66">
        <v>3023551.37</v>
      </c>
      <c r="BY51" s="66">
        <v>6313867.3629999999</v>
      </c>
      <c r="BZ51" s="66">
        <v>281031.23479999998</v>
      </c>
      <c r="CA51" s="66">
        <v>0</v>
      </c>
      <c r="CB51" s="66">
        <v>0</v>
      </c>
      <c r="CC51" s="66">
        <v>7498449.4850000003</v>
      </c>
      <c r="CD51" s="66">
        <v>3.3341230070000001</v>
      </c>
      <c r="CE51" s="66">
        <v>591418.71160000004</v>
      </c>
      <c r="CF51" s="66">
        <v>3344045.9610000001</v>
      </c>
      <c r="CG51" s="66">
        <v>34861439.880000003</v>
      </c>
      <c r="CH51" s="66">
        <v>10905123.310000001</v>
      </c>
      <c r="CI51" s="66">
        <v>7709755.9299999997</v>
      </c>
      <c r="CJ51" s="66">
        <v>12423458.74</v>
      </c>
      <c r="CK51" s="66">
        <v>1167507.5819999999</v>
      </c>
      <c r="CL51" s="91">
        <v>0</v>
      </c>
      <c r="CM51" s="91">
        <f>SUM([3]AME!$G$89:$G$90)</f>
        <v>16749210.76</v>
      </c>
      <c r="CN51" s="91">
        <f>SUM([3]AME!$G$91:$G$98)</f>
        <v>2941553.1809999999</v>
      </c>
      <c r="CO51" s="91">
        <f>SUM([3]AME!$G$99:$G$104)</f>
        <v>0</v>
      </c>
      <c r="CP51" s="102">
        <v>110961412.5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TRANSPOSE([3]AME!$G$119:$G$139)</f>
        <v>764512.66240000003</v>
      </c>
      <c r="BS53" s="70">
        <v>4967902.5760000004</v>
      </c>
      <c r="BT53" s="70">
        <v>697895.4963</v>
      </c>
      <c r="BU53" s="70">
        <v>1219208.939</v>
      </c>
      <c r="BV53" s="70">
        <v>1530247.3119999999</v>
      </c>
      <c r="BW53" s="70">
        <v>2158921.7069999999</v>
      </c>
      <c r="BX53" s="70">
        <v>4382337.915</v>
      </c>
      <c r="BY53" s="70">
        <v>3527191.4780000001</v>
      </c>
      <c r="BZ53" s="70">
        <v>242523.3653</v>
      </c>
      <c r="CA53" s="70">
        <v>1700717.9350000001</v>
      </c>
      <c r="CB53" s="70">
        <v>539749.47</v>
      </c>
      <c r="CC53" s="70">
        <v>8215466.9189999998</v>
      </c>
      <c r="CD53" s="70">
        <v>562277.10109999997</v>
      </c>
      <c r="CE53" s="70">
        <v>34125.693149999999</v>
      </c>
      <c r="CF53" s="70">
        <v>44575.565459999998</v>
      </c>
      <c r="CG53" s="70">
        <v>38850.941590000002</v>
      </c>
      <c r="CH53" s="70">
        <v>1934.6562819999999</v>
      </c>
      <c r="CI53" s="70">
        <v>1275.6281200000001</v>
      </c>
      <c r="CJ53" s="70">
        <v>9906228.6510000005</v>
      </c>
      <c r="CK53" s="70">
        <v>5415121.9450000003</v>
      </c>
      <c r="CL53" s="93">
        <v>0</v>
      </c>
      <c r="CM53" s="93">
        <f>SUM([3]AME!$G$140:$G$141)</f>
        <v>0.91227497570000005</v>
      </c>
      <c r="CN53" s="93">
        <f>SUM([3]AME!$G$142:$G$149)</f>
        <v>6948979.6749999998</v>
      </c>
      <c r="CO53" s="93">
        <f>SUM([3]AME!$G$150:$G$155)</f>
        <v>523728.89480000001</v>
      </c>
      <c r="CP53" s="103">
        <f>[3]AME!$G$5</f>
        <v>34859840.57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0"/>
  <dimension ref="B1:DA56"/>
  <sheetViews>
    <sheetView showGridLines="0" tabSelected="1" topLeftCell="CO5" workbookViewId="0">
      <selection activeCell="CX19" sqref="CX19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AME'!$V$1080</f>
        <v>0.1233331876</v>
      </c>
      <c r="DA2" s="104">
        <f t="array" ref="DA2:DA25">IFERROR('[2]TES 2025 (volume)'!$CK$6:$CK$29/'[2]TES 2010 (volume)'!$CK$6:$CK$29,1)</f>
        <v>1.0533290123229413</v>
      </c>
    </row>
    <row r="3" spans="2:105" x14ac:dyDescent="0.25">
      <c r="B3" t="s">
        <v>20</v>
      </c>
      <c r="C3" s="3" t="s">
        <v>0</v>
      </c>
      <c r="D3" s="88">
        <f t="array" ref="D3:AA26">'[2]TES 2025 (value)'!$D$77:$AA$100</f>
        <v>21189.21716676448</v>
      </c>
      <c r="E3" s="89">
        <v>55415.422698286726</v>
      </c>
      <c r="F3" s="89">
        <v>2.1053981265847046</v>
      </c>
      <c r="G3" s="89">
        <v>0.99278139757633355</v>
      </c>
      <c r="H3" s="89">
        <v>0.47542103223225202</v>
      </c>
      <c r="I3" s="89">
        <v>399.73466629849543</v>
      </c>
      <c r="J3" s="89">
        <v>0.17163454667825298</v>
      </c>
      <c r="K3" s="89">
        <v>93.524841704357399</v>
      </c>
      <c r="L3" s="89">
        <v>0</v>
      </c>
      <c r="M3" s="89">
        <v>20.919730560971736</v>
      </c>
      <c r="N3" s="89">
        <v>9.6373227244972917</v>
      </c>
      <c r="O3" s="89">
        <v>4885.9142338005549</v>
      </c>
      <c r="P3" s="89">
        <v>3841.6984612810152</v>
      </c>
      <c r="Q3" s="89">
        <v>0</v>
      </c>
      <c r="R3" s="89">
        <v>5.5542316262874474</v>
      </c>
      <c r="S3" s="89">
        <v>0</v>
      </c>
      <c r="T3" s="89">
        <v>40.270621658041954</v>
      </c>
      <c r="U3" s="89">
        <v>2.4282933891469804E-2</v>
      </c>
      <c r="V3" s="89">
        <v>4142.6465144539006</v>
      </c>
      <c r="W3" s="89">
        <v>848.1022847357259</v>
      </c>
      <c r="X3" s="89">
        <v>0.35954758977545681</v>
      </c>
      <c r="Y3" s="89">
        <v>46.853160217517356</v>
      </c>
      <c r="Z3" s="89">
        <v>395.81561964531852</v>
      </c>
      <c r="AA3" s="89">
        <v>285.66100690782747</v>
      </c>
      <c r="AB3" s="9">
        <f>'[2]TES 2025 (value)'!CK6</f>
        <v>47935.770473515629</v>
      </c>
      <c r="AC3" s="10">
        <f>'[2]TES 2025 (value)'!CL6</f>
        <v>0</v>
      </c>
      <c r="AD3" s="10">
        <f>'[2]TES 2025 (value)'!CM6</f>
        <v>2483.6472999071766</v>
      </c>
      <c r="AE3" s="10">
        <f>'[2]TES 2025 (value)'!CN6</f>
        <v>20305.973014482221</v>
      </c>
      <c r="AF3" s="11">
        <f>'[2]TES 2025 (value)'!CO6</f>
        <v>1.446365986</v>
      </c>
      <c r="AG3" s="26">
        <f>SUM(D3:AF3)</f>
        <v>162351.93878018347</v>
      </c>
      <c r="AI3" t="s">
        <v>20</v>
      </c>
      <c r="AJ3" s="3" t="s">
        <v>0</v>
      </c>
      <c r="AK3" s="9">
        <f t="shared" ref="AK3:AZ18" si="0">D3*(1+AK$45)</f>
        <v>21189.195254698643</v>
      </c>
      <c r="AL3" s="10">
        <f t="shared" si="0"/>
        <v>55415.892564171096</v>
      </c>
      <c r="AM3" s="10">
        <f t="shared" si="0"/>
        <v>2.1053909683359096</v>
      </c>
      <c r="AN3" s="10">
        <f t="shared" si="0"/>
        <v>0.99271721878222019</v>
      </c>
      <c r="AO3" s="10">
        <f t="shared" si="0"/>
        <v>0.47540873202054873</v>
      </c>
      <c r="AP3" s="10">
        <f t="shared" si="0"/>
        <v>399.72382454046812</v>
      </c>
      <c r="AQ3" s="10">
        <f t="shared" si="0"/>
        <v>0.17163013329424368</v>
      </c>
      <c r="AR3" s="10">
        <f t="shared" si="0"/>
        <v>93.536150670618269</v>
      </c>
      <c r="AS3" s="10">
        <f t="shared" si="0"/>
        <v>0</v>
      </c>
      <c r="AT3" s="10">
        <f t="shared" si="0"/>
        <v>20.919525279151348</v>
      </c>
      <c r="AU3" s="10">
        <f t="shared" si="0"/>
        <v>9.6370630252058245</v>
      </c>
      <c r="AV3" s="10">
        <f t="shared" si="0"/>
        <v>4885.9774716704987</v>
      </c>
      <c r="AW3" s="10">
        <f t="shared" si="0"/>
        <v>3841.7439805709196</v>
      </c>
      <c r="AX3" s="10">
        <f t="shared" si="0"/>
        <v>0</v>
      </c>
      <c r="AY3" s="10">
        <f t="shared" si="0"/>
        <v>5.5540601167538455</v>
      </c>
      <c r="AZ3" s="10">
        <f t="shared" si="0"/>
        <v>0</v>
      </c>
      <c r="BA3" s="10">
        <f t="shared" ref="BA3:BH32" si="1">T3*(1+BA$45)</f>
        <v>40.26924567067465</v>
      </c>
      <c r="BB3" s="10">
        <f t="shared" si="1"/>
        <v>2.4282505844442352E-2</v>
      </c>
      <c r="BC3" s="10">
        <f t="shared" si="1"/>
        <v>4142.71062435155</v>
      </c>
      <c r="BD3" s="10">
        <f t="shared" si="1"/>
        <v>848.10141146189676</v>
      </c>
      <c r="BE3" s="89">
        <f t="shared" si="1"/>
        <v>0.37474592372637944</v>
      </c>
      <c r="BF3" s="89">
        <f t="shared" si="1"/>
        <v>47.088173404933492</v>
      </c>
      <c r="BG3" s="89">
        <f t="shared" si="1"/>
        <v>395.8275858715258</v>
      </c>
      <c r="BH3" s="89">
        <f t="shared" si="1"/>
        <v>286.09193291636115</v>
      </c>
      <c r="BI3" s="9">
        <f t="shared" ref="BI3:BL26" si="2">AB3*(1+AB$43)</f>
        <v>47935.770473515629</v>
      </c>
      <c r="BJ3" s="10">
        <f t="shared" si="2"/>
        <v>0</v>
      </c>
      <c r="BK3" s="10">
        <f t="shared" si="2"/>
        <v>2483.6472999071766</v>
      </c>
      <c r="BL3" s="10">
        <f t="shared" si="2"/>
        <v>20305.973014482221</v>
      </c>
      <c r="BM3" s="35">
        <v>0</v>
      </c>
      <c r="BN3" s="26">
        <f>SUM(AK3:BM3)</f>
        <v>162351.80383180731</v>
      </c>
      <c r="BP3" t="s">
        <v>20</v>
      </c>
      <c r="BQ3" s="3" t="s">
        <v>0</v>
      </c>
      <c r="BR3" s="88">
        <f t="array" ref="BR3:CO26">AK3:BH26</f>
        <v>21189.195254698643</v>
      </c>
      <c r="BS3" s="89">
        <v>55415.892564171096</v>
      </c>
      <c r="BT3" s="89">
        <v>2.1053909683359096</v>
      </c>
      <c r="BU3" s="89">
        <v>0.99271721878222019</v>
      </c>
      <c r="BV3" s="89">
        <v>0.47540873202054873</v>
      </c>
      <c r="BW3" s="89">
        <v>399.72382454046812</v>
      </c>
      <c r="BX3" s="89">
        <v>0.17163013329424368</v>
      </c>
      <c r="BY3" s="89">
        <v>93.536150670618269</v>
      </c>
      <c r="BZ3" s="89">
        <v>0</v>
      </c>
      <c r="CA3" s="89">
        <v>20.919525279151348</v>
      </c>
      <c r="CB3" s="89">
        <v>9.6370630252058245</v>
      </c>
      <c r="CC3" s="89">
        <v>4885.9774716704987</v>
      </c>
      <c r="CD3" s="89">
        <v>3841.7439805709196</v>
      </c>
      <c r="CE3" s="89">
        <v>0</v>
      </c>
      <c r="CF3" s="89">
        <v>5.5540601167538455</v>
      </c>
      <c r="CG3" s="89">
        <v>0</v>
      </c>
      <c r="CH3" s="89">
        <v>40.26924567067465</v>
      </c>
      <c r="CI3" s="89">
        <v>2.4282505844442352E-2</v>
      </c>
      <c r="CJ3" s="89">
        <v>4142.71062435155</v>
      </c>
      <c r="CK3" s="89">
        <v>848.10141146189676</v>
      </c>
      <c r="CL3" s="89">
        <v>0.37474592372637944</v>
      </c>
      <c r="CM3" s="89">
        <v>47.088173404933492</v>
      </c>
      <c r="CN3" s="89">
        <v>395.8275858715258</v>
      </c>
      <c r="CO3" s="89">
        <v>286.09193291636115</v>
      </c>
      <c r="CP3" s="9">
        <f t="shared" ref="CP3:CS25" si="3">BI3</f>
        <v>47935.770473515629</v>
      </c>
      <c r="CQ3" s="10">
        <f t="shared" si="3"/>
        <v>0</v>
      </c>
      <c r="CR3" s="10">
        <f t="shared" si="3"/>
        <v>2483.6472999071766</v>
      </c>
      <c r="CS3" s="10">
        <f t="shared" si="3"/>
        <v>20305.973014482221</v>
      </c>
      <c r="CT3" s="35">
        <v>0</v>
      </c>
      <c r="CU3" s="26">
        <f>SUM(BR3:CT3)</f>
        <v>162351.80383180731</v>
      </c>
      <c r="CX3" s="53"/>
      <c r="CY3" s="53"/>
      <c r="DA3" s="105">
        <v>1.2334536104601561</v>
      </c>
    </row>
    <row r="4" spans="2:105" x14ac:dyDescent="0.25">
      <c r="B4" t="s">
        <v>21</v>
      </c>
      <c r="C4" s="4" t="s">
        <v>1</v>
      </c>
      <c r="D4" s="90">
        <v>9421.536706188519</v>
      </c>
      <c r="E4" s="91">
        <v>50212.155588657028</v>
      </c>
      <c r="F4" s="91">
        <v>112.14739717915116</v>
      </c>
      <c r="G4" s="91">
        <v>9.9094977762838106</v>
      </c>
      <c r="H4" s="91">
        <v>14.154650934805442</v>
      </c>
      <c r="I4" s="91">
        <v>358.85053347750204</v>
      </c>
      <c r="J4" s="91">
        <v>20.770108672782701</v>
      </c>
      <c r="K4" s="91">
        <v>746.3889674036883</v>
      </c>
      <c r="L4" s="91">
        <v>98.806863225705655</v>
      </c>
      <c r="M4" s="91">
        <v>88.337296161204307</v>
      </c>
      <c r="N4" s="91">
        <v>45.636651782261566</v>
      </c>
      <c r="O4" s="91">
        <v>4907.9176849048854</v>
      </c>
      <c r="P4" s="91">
        <v>308.05064360317232</v>
      </c>
      <c r="Q4" s="91">
        <v>10.83194601603525</v>
      </c>
      <c r="R4" s="91">
        <v>36.98018287482094</v>
      </c>
      <c r="S4" s="91">
        <v>105.99472789191988</v>
      </c>
      <c r="T4" s="91">
        <v>113.50665254172584</v>
      </c>
      <c r="U4" s="91">
        <v>383.90051729409117</v>
      </c>
      <c r="V4" s="91">
        <v>48211.803598439335</v>
      </c>
      <c r="W4" s="91">
        <v>5251.9454604242665</v>
      </c>
      <c r="X4" s="91">
        <v>0.3611409071153141</v>
      </c>
      <c r="Y4" s="91">
        <v>449.76246145651447</v>
      </c>
      <c r="Z4" s="91">
        <v>41.970834265729295</v>
      </c>
      <c r="AA4" s="91">
        <v>145.61160170718222</v>
      </c>
      <c r="AB4" s="12">
        <f>'[2]TES 2025 (value)'!CK7</f>
        <v>263387.19981566281</v>
      </c>
      <c r="AC4" s="13">
        <f>'[2]TES 2025 (value)'!CL7</f>
        <v>0</v>
      </c>
      <c r="AD4" s="13">
        <f>'[2]TES 2025 (value)'!CM7</f>
        <v>0</v>
      </c>
      <c r="AE4" s="13">
        <f>'[2]TES 2025 (value)'!CN7</f>
        <v>59707.856132733381</v>
      </c>
      <c r="AF4" s="14">
        <f>'[2]TES 2025 (value)'!CO7</f>
        <v>1.418350435</v>
      </c>
      <c r="AG4" s="27">
        <f t="shared" ref="AG4:AG26" si="4">SUM(D4:AF4)</f>
        <v>444193.8060126169</v>
      </c>
      <c r="AI4" t="s">
        <v>21</v>
      </c>
      <c r="AJ4" s="4" t="s">
        <v>1</v>
      </c>
      <c r="AK4" s="12">
        <f t="shared" si="0"/>
        <v>9421.5269632456366</v>
      </c>
      <c r="AL4" s="13">
        <f t="shared" si="0"/>
        <v>50212.581336178977</v>
      </c>
      <c r="AM4" s="13">
        <f t="shared" si="0"/>
        <v>112.14701588358497</v>
      </c>
      <c r="AN4" s="13">
        <f t="shared" si="0"/>
        <v>9.9088571724015218</v>
      </c>
      <c r="AO4" s="13">
        <f t="shared" si="0"/>
        <v>14.154284722140709</v>
      </c>
      <c r="AP4" s="13">
        <f t="shared" si="0"/>
        <v>358.84080059471768</v>
      </c>
      <c r="AQ4" s="13">
        <f t="shared" si="0"/>
        <v>20.76957459344225</v>
      </c>
      <c r="AR4" s="13">
        <f t="shared" si="0"/>
        <v>746.47922029795723</v>
      </c>
      <c r="AS4" s="13">
        <f t="shared" si="0"/>
        <v>98.813499237603793</v>
      </c>
      <c r="AT4" s="13">
        <f t="shared" si="0"/>
        <v>88.336429322077905</v>
      </c>
      <c r="AU4" s="13">
        <f t="shared" si="0"/>
        <v>45.635422000249321</v>
      </c>
      <c r="AV4" s="13">
        <f t="shared" si="0"/>
        <v>4907.9812075631635</v>
      </c>
      <c r="AW4" s="13">
        <f t="shared" si="0"/>
        <v>308.05429361545015</v>
      </c>
      <c r="AX4" s="13">
        <f t="shared" si="0"/>
        <v>10.831297126718578</v>
      </c>
      <c r="AY4" s="13">
        <f t="shared" si="0"/>
        <v>36.979040960989444</v>
      </c>
      <c r="AZ4" s="13">
        <f t="shared" si="0"/>
        <v>105.99519886915054</v>
      </c>
      <c r="BA4" s="13">
        <f t="shared" si="1"/>
        <v>113.50277418788943</v>
      </c>
      <c r="BB4" s="13">
        <f t="shared" si="1"/>
        <v>383.89375009388385</v>
      </c>
      <c r="BC4" s="13">
        <f t="shared" si="1"/>
        <v>48212.549704529585</v>
      </c>
      <c r="BD4" s="13">
        <f t="shared" si="1"/>
        <v>5251.940052601879</v>
      </c>
      <c r="BE4" s="91">
        <f t="shared" si="1"/>
        <v>0.37640659173054258</v>
      </c>
      <c r="BF4" s="91">
        <f t="shared" si="1"/>
        <v>452.01844822787217</v>
      </c>
      <c r="BG4" s="91">
        <f t="shared" si="1"/>
        <v>41.972103120397996</v>
      </c>
      <c r="BH4" s="91">
        <f t="shared" si="1"/>
        <v>145.83126006027385</v>
      </c>
      <c r="BI4" s="12">
        <f t="shared" si="2"/>
        <v>263387.19981566281</v>
      </c>
      <c r="BJ4" s="13">
        <f t="shared" si="2"/>
        <v>0</v>
      </c>
      <c r="BK4" s="13">
        <f t="shared" si="2"/>
        <v>0</v>
      </c>
      <c r="BL4" s="13">
        <f t="shared" si="2"/>
        <v>59707.856132733381</v>
      </c>
      <c r="BM4" s="36">
        <v>0</v>
      </c>
      <c r="BN4" s="27">
        <f t="shared" ref="BN4:BN26" si="5">SUM(AK4:BM4)</f>
        <v>444196.17488919396</v>
      </c>
      <c r="BP4" t="s">
        <v>21</v>
      </c>
      <c r="BQ4" s="4" t="s">
        <v>1</v>
      </c>
      <c r="BR4" s="90">
        <v>9421.5269632456366</v>
      </c>
      <c r="BS4" s="91">
        <v>50212.581336178977</v>
      </c>
      <c r="BT4" s="91">
        <v>112.14701588358497</v>
      </c>
      <c r="BU4" s="91">
        <v>9.9088571724015218</v>
      </c>
      <c r="BV4" s="91">
        <v>14.154284722140709</v>
      </c>
      <c r="BW4" s="91">
        <v>358.84080059471768</v>
      </c>
      <c r="BX4" s="91">
        <v>20.76957459344225</v>
      </c>
      <c r="BY4" s="91">
        <v>746.47922029795723</v>
      </c>
      <c r="BZ4" s="91">
        <v>98.813499237603793</v>
      </c>
      <c r="CA4" s="91">
        <v>88.336429322077905</v>
      </c>
      <c r="CB4" s="91">
        <v>45.635422000249321</v>
      </c>
      <c r="CC4" s="91">
        <v>4907.9812075631635</v>
      </c>
      <c r="CD4" s="91">
        <v>308.05429361545015</v>
      </c>
      <c r="CE4" s="91">
        <v>10.831297126718578</v>
      </c>
      <c r="CF4" s="91">
        <v>36.979040960989444</v>
      </c>
      <c r="CG4" s="91">
        <v>105.99519886915054</v>
      </c>
      <c r="CH4" s="91">
        <v>113.50277418788943</v>
      </c>
      <c r="CI4" s="91">
        <v>383.89375009388385</v>
      </c>
      <c r="CJ4" s="91">
        <v>48212.549704529585</v>
      </c>
      <c r="CK4" s="91">
        <v>5251.940052601879</v>
      </c>
      <c r="CL4" s="91">
        <v>0.37640659173054258</v>
      </c>
      <c r="CM4" s="91">
        <v>452.01844822787217</v>
      </c>
      <c r="CN4" s="91">
        <v>41.972103120397996</v>
      </c>
      <c r="CO4" s="91">
        <v>145.83126006027385</v>
      </c>
      <c r="CP4" s="12">
        <f t="shared" si="3"/>
        <v>263387.19981566281</v>
      </c>
      <c r="CQ4" s="13">
        <f t="shared" si="3"/>
        <v>0</v>
      </c>
      <c r="CR4" s="13">
        <f t="shared" si="3"/>
        <v>0</v>
      </c>
      <c r="CS4" s="13">
        <f t="shared" si="3"/>
        <v>59707.856132733381</v>
      </c>
      <c r="CT4" s="36">
        <v>0</v>
      </c>
      <c r="CU4" s="27">
        <f t="shared" ref="CU4:CU26" si="6">SUM(BR4:CT4)</f>
        <v>444196.17488919396</v>
      </c>
      <c r="CX4" s="59" t="s">
        <v>94</v>
      </c>
      <c r="CY4" s="81">
        <f>'[1]scen AME'!$V$465*(1-'[1]scen AME'!$V$1081)</f>
        <v>14528.648911898525</v>
      </c>
      <c r="DA4" s="105">
        <v>1.0189631523710589</v>
      </c>
    </row>
    <row r="5" spans="2:105" x14ac:dyDescent="0.25">
      <c r="B5" t="s">
        <v>22</v>
      </c>
      <c r="C5" s="4" t="s">
        <v>2</v>
      </c>
      <c r="D5" s="90">
        <v>323.89240674576126</v>
      </c>
      <c r="E5" s="91">
        <v>520.59569146270417</v>
      </c>
      <c r="F5" s="91">
        <v>54092.234377096829</v>
      </c>
      <c r="G5" s="91">
        <v>27.680326486495954</v>
      </c>
      <c r="H5" s="91">
        <v>165.06445050635782</v>
      </c>
      <c r="I5" s="91">
        <v>43.332694821860535</v>
      </c>
      <c r="J5" s="91">
        <v>12.502925529028152</v>
      </c>
      <c r="K5" s="91">
        <v>39.172812423452925</v>
      </c>
      <c r="L5" s="91">
        <v>21.523094490744878</v>
      </c>
      <c r="M5" s="91">
        <v>50.512224906099334</v>
      </c>
      <c r="N5" s="91">
        <v>36.240251124110031</v>
      </c>
      <c r="O5" s="91">
        <v>1578.2331279933483</v>
      </c>
      <c r="P5" s="91">
        <v>219.10830474685125</v>
      </c>
      <c r="Q5" s="91">
        <v>10.745239350640251</v>
      </c>
      <c r="R5" s="91">
        <v>101.27164716060227</v>
      </c>
      <c r="S5" s="91">
        <v>992.97227056734869</v>
      </c>
      <c r="T5" s="91">
        <v>119.63925580187416</v>
      </c>
      <c r="U5" s="91">
        <v>162.44640692951376</v>
      </c>
      <c r="V5" s="91">
        <v>16396.266030457416</v>
      </c>
      <c r="W5" s="91">
        <v>570.91067676237867</v>
      </c>
      <c r="X5" s="91">
        <v>0.11612345606358929</v>
      </c>
      <c r="Y5" s="91">
        <v>93.312463313129797</v>
      </c>
      <c r="Z5" s="91">
        <v>105.42742367789806</v>
      </c>
      <c r="AA5" s="91">
        <v>9.9399331532341133</v>
      </c>
      <c r="AB5" s="12">
        <f>'[2]TES 2025 (value)'!CK8</f>
        <v>104370.14881235742</v>
      </c>
      <c r="AC5" s="13">
        <f>'[2]TES 2025 (value)'!CL8</f>
        <v>166.84285419809794</v>
      </c>
      <c r="AD5" s="13">
        <f>'[2]TES 2025 (value)'!CM8</f>
        <v>46683.135999604252</v>
      </c>
      <c r="AE5" s="13">
        <f>'[2]TES 2025 (value)'!CN8</f>
        <v>98299.487013622929</v>
      </c>
      <c r="AF5" s="14">
        <f>'[2]TES 2025 (value)'!CO8</f>
        <v>1.4675705699999999</v>
      </c>
      <c r="AG5" s="27">
        <f t="shared" si="4"/>
        <v>325214.2224093164</v>
      </c>
      <c r="AI5" t="s">
        <v>22</v>
      </c>
      <c r="AJ5" s="4" t="s">
        <v>2</v>
      </c>
      <c r="AK5" s="12">
        <f t="shared" si="0"/>
        <v>323.89207180409329</v>
      </c>
      <c r="AL5" s="13">
        <f t="shared" si="0"/>
        <v>520.60010557962426</v>
      </c>
      <c r="AM5" s="13">
        <f t="shared" si="0"/>
        <v>54092.050466193396</v>
      </c>
      <c r="AN5" s="13">
        <f t="shared" si="0"/>
        <v>27.678537079503734</v>
      </c>
      <c r="AO5" s="13">
        <f t="shared" si="0"/>
        <v>165.0601799176622</v>
      </c>
      <c r="AP5" s="13">
        <f t="shared" si="0"/>
        <v>43.331519535773189</v>
      </c>
      <c r="AQ5" s="13">
        <f t="shared" si="0"/>
        <v>12.502604030747838</v>
      </c>
      <c r="AR5" s="13">
        <f t="shared" si="0"/>
        <v>39.177549175806284</v>
      </c>
      <c r="AS5" s="13">
        <f t="shared" si="0"/>
        <v>21.524540012912698</v>
      </c>
      <c r="AT5" s="13">
        <f t="shared" si="0"/>
        <v>50.511729238076732</v>
      </c>
      <c r="AU5" s="13">
        <f t="shared" si="0"/>
        <v>36.239274549203436</v>
      </c>
      <c r="AV5" s="13">
        <f t="shared" si="0"/>
        <v>1578.253554897406</v>
      </c>
      <c r="AW5" s="13">
        <f t="shared" si="0"/>
        <v>219.11090090439583</v>
      </c>
      <c r="AX5" s="13">
        <f t="shared" si="0"/>
        <v>10.744595655499102</v>
      </c>
      <c r="AY5" s="13">
        <f t="shared" si="0"/>
        <v>101.26851998583891</v>
      </c>
      <c r="AZ5" s="13">
        <f t="shared" si="0"/>
        <v>992.97668274274088</v>
      </c>
      <c r="BA5" s="13">
        <f t="shared" si="1"/>
        <v>119.63516790608712</v>
      </c>
      <c r="BB5" s="13">
        <f t="shared" si="1"/>
        <v>162.44354340808275</v>
      </c>
      <c r="BC5" s="13">
        <f t="shared" si="1"/>
        <v>16396.519772342799</v>
      </c>
      <c r="BD5" s="13">
        <f t="shared" si="1"/>
        <v>570.91008890716148</v>
      </c>
      <c r="BE5" s="91">
        <f t="shared" si="1"/>
        <v>0.12103207766189264</v>
      </c>
      <c r="BF5" s="91">
        <f t="shared" si="1"/>
        <v>93.780514119672205</v>
      </c>
      <c r="BG5" s="91">
        <f t="shared" si="1"/>
        <v>105.43061094069813</v>
      </c>
      <c r="BH5" s="91">
        <f t="shared" si="1"/>
        <v>9.9549277643824148</v>
      </c>
      <c r="BI5" s="12">
        <f t="shared" si="2"/>
        <v>104370.14881235742</v>
      </c>
      <c r="BJ5" s="13">
        <f t="shared" si="2"/>
        <v>166.84285419809794</v>
      </c>
      <c r="BK5" s="13">
        <f t="shared" si="2"/>
        <v>46683.135999604252</v>
      </c>
      <c r="BL5" s="13">
        <f t="shared" si="2"/>
        <v>98299.487013622929</v>
      </c>
      <c r="BM5" s="36">
        <v>0</v>
      </c>
      <c r="BN5" s="27">
        <f t="shared" si="5"/>
        <v>325213.33316855191</v>
      </c>
      <c r="BP5" t="s">
        <v>22</v>
      </c>
      <c r="BQ5" s="4" t="s">
        <v>2</v>
      </c>
      <c r="BR5" s="90">
        <v>323.89207180409329</v>
      </c>
      <c r="BS5" s="91">
        <v>520.60010557962426</v>
      </c>
      <c r="BT5" s="91">
        <v>54092.050466193396</v>
      </c>
      <c r="BU5" s="91">
        <v>27.678537079503734</v>
      </c>
      <c r="BV5" s="91">
        <v>165.0601799176622</v>
      </c>
      <c r="BW5" s="91">
        <v>43.331519535773189</v>
      </c>
      <c r="BX5" s="91">
        <v>12.502604030747838</v>
      </c>
      <c r="BY5" s="91">
        <v>39.177549175806284</v>
      </c>
      <c r="BZ5" s="91">
        <v>21.524540012912698</v>
      </c>
      <c r="CA5" s="91">
        <v>50.511729238076732</v>
      </c>
      <c r="CB5" s="91">
        <v>36.239274549203436</v>
      </c>
      <c r="CC5" s="91">
        <v>1578.253554897406</v>
      </c>
      <c r="CD5" s="91">
        <v>219.11090090439583</v>
      </c>
      <c r="CE5" s="91">
        <v>10.744595655499102</v>
      </c>
      <c r="CF5" s="91">
        <v>101.26851998583891</v>
      </c>
      <c r="CG5" s="91">
        <v>992.97668274274088</v>
      </c>
      <c r="CH5" s="91">
        <v>119.63516790608712</v>
      </c>
      <c r="CI5" s="91">
        <v>162.44354340808275</v>
      </c>
      <c r="CJ5" s="91">
        <v>16396.519772342799</v>
      </c>
      <c r="CK5" s="91">
        <v>570.91008890716148</v>
      </c>
      <c r="CL5" s="91">
        <v>0.12103207766189264</v>
      </c>
      <c r="CM5" s="91">
        <v>93.780514119672205</v>
      </c>
      <c r="CN5" s="91">
        <v>105.43061094069813</v>
      </c>
      <c r="CO5" s="91">
        <v>9.9549277643824148</v>
      </c>
      <c r="CP5" s="49">
        <f>BI5-CY19</f>
        <v>106363.68627067792</v>
      </c>
      <c r="CQ5" s="13">
        <f t="shared" si="3"/>
        <v>166.84285419809794</v>
      </c>
      <c r="CR5" s="13">
        <f t="shared" si="3"/>
        <v>46683.135999604252</v>
      </c>
      <c r="CS5" s="13">
        <f t="shared" si="3"/>
        <v>98299.487013622929</v>
      </c>
      <c r="CT5" s="36">
        <v>0</v>
      </c>
      <c r="CU5" s="27">
        <f t="shared" si="6"/>
        <v>327206.87062687241</v>
      </c>
      <c r="CX5" s="85" t="s">
        <v>103</v>
      </c>
      <c r="CY5" s="81">
        <f>'[1]scen AME'!$V$1161</f>
        <v>445648.9693</v>
      </c>
      <c r="DA5" s="105">
        <v>1.2727233617961828</v>
      </c>
    </row>
    <row r="6" spans="2:105" x14ac:dyDescent="0.25">
      <c r="B6" t="s">
        <v>23</v>
      </c>
      <c r="C6" s="4" t="s">
        <v>3</v>
      </c>
      <c r="D6" s="90">
        <v>408.71175091653822</v>
      </c>
      <c r="E6" s="91">
        <v>1301.5261725889675</v>
      </c>
      <c r="F6" s="91">
        <v>1096.028457891307</v>
      </c>
      <c r="G6" s="91">
        <v>509.97213526168326</v>
      </c>
      <c r="H6" s="91">
        <v>120.21125557613841</v>
      </c>
      <c r="I6" s="91">
        <v>69.703405951629989</v>
      </c>
      <c r="J6" s="91">
        <v>8.7404140505917312</v>
      </c>
      <c r="K6" s="91">
        <v>50.735068974410204</v>
      </c>
      <c r="L6" s="91">
        <v>140.97219697748989</v>
      </c>
      <c r="M6" s="91">
        <v>20.337501376264022</v>
      </c>
      <c r="N6" s="91">
        <v>7.568822231437597</v>
      </c>
      <c r="O6" s="91">
        <v>2377.1365554988056</v>
      </c>
      <c r="P6" s="91">
        <v>1078.0908897614504</v>
      </c>
      <c r="Q6" s="91">
        <v>4.647249158218635</v>
      </c>
      <c r="R6" s="91">
        <v>2.7053812526302119</v>
      </c>
      <c r="S6" s="91">
        <v>34.734077850091417</v>
      </c>
      <c r="T6" s="91">
        <v>15.382000287335302</v>
      </c>
      <c r="U6" s="91">
        <v>6.9294866545321137</v>
      </c>
      <c r="V6" s="91">
        <v>901.34884618450621</v>
      </c>
      <c r="W6" s="91">
        <v>447.42541083080511</v>
      </c>
      <c r="X6" s="91">
        <v>0.17493015190156036</v>
      </c>
      <c r="Y6" s="91">
        <v>0.90373499869125484</v>
      </c>
      <c r="Z6" s="91">
        <v>9.7647647959303394E-3</v>
      </c>
      <c r="AA6" s="91">
        <v>5.5100199966333756</v>
      </c>
      <c r="AB6" s="12">
        <f>'[2]TES 2025 (value)'!CK9</f>
        <v>3396.6729016516665</v>
      </c>
      <c r="AC6" s="13">
        <f>'[2]TES 2025 (value)'!CL9</f>
        <v>0</v>
      </c>
      <c r="AD6" s="13">
        <f>'[2]TES 2025 (value)'!CM9</f>
        <v>0</v>
      </c>
      <c r="AE6" s="13">
        <f>'[2]TES 2025 (value)'!CN9</f>
        <v>4860.5627291869941</v>
      </c>
      <c r="AF6" s="14">
        <f>'[2]TES 2025 (value)'!CO9</f>
        <v>1</v>
      </c>
      <c r="AG6" s="27">
        <f t="shared" si="4"/>
        <v>16867.741160025515</v>
      </c>
      <c r="AI6" t="s">
        <v>23</v>
      </c>
      <c r="AJ6" s="4" t="s">
        <v>3</v>
      </c>
      <c r="AK6" s="12">
        <f t="shared" si="0"/>
        <v>408.71132826200011</v>
      </c>
      <c r="AL6" s="13">
        <f t="shared" si="0"/>
        <v>1301.5372081945143</v>
      </c>
      <c r="AM6" s="13">
        <f t="shared" si="0"/>
        <v>1096.0247314491253</v>
      </c>
      <c r="AN6" s="13">
        <f t="shared" si="0"/>
        <v>509.93916788663734</v>
      </c>
      <c r="AO6" s="13">
        <f t="shared" si="0"/>
        <v>120.20814544050609</v>
      </c>
      <c r="AP6" s="13">
        <f t="shared" si="0"/>
        <v>69.701515428929014</v>
      </c>
      <c r="AQ6" s="13">
        <f t="shared" si="0"/>
        <v>8.7401893009457403</v>
      </c>
      <c r="AR6" s="13">
        <f t="shared" si="0"/>
        <v>50.741203827704993</v>
      </c>
      <c r="AS6" s="13">
        <f t="shared" si="0"/>
        <v>140.98166487421193</v>
      </c>
      <c r="AT6" s="13">
        <f t="shared" si="0"/>
        <v>20.337301807761335</v>
      </c>
      <c r="AU6" s="13">
        <f t="shared" si="0"/>
        <v>7.5686182725345974</v>
      </c>
      <c r="AV6" s="13">
        <f t="shared" si="0"/>
        <v>2377.1673225252293</v>
      </c>
      <c r="AW6" s="13">
        <f t="shared" si="0"/>
        <v>1078.1036637811319</v>
      </c>
      <c r="AX6" s="13">
        <f t="shared" si="0"/>
        <v>4.6469707640754025</v>
      </c>
      <c r="AY6" s="13">
        <f t="shared" si="0"/>
        <v>2.7052977129602676</v>
      </c>
      <c r="AZ6" s="13">
        <f t="shared" si="0"/>
        <v>34.734232187577071</v>
      </c>
      <c r="BA6" s="13">
        <f t="shared" si="1"/>
        <v>15.381474707217395</v>
      </c>
      <c r="BB6" s="13">
        <f t="shared" si="1"/>
        <v>6.9293645051173236</v>
      </c>
      <c r="BC6" s="13">
        <f t="shared" si="1"/>
        <v>901.36279508940891</v>
      </c>
      <c r="BD6" s="13">
        <f t="shared" si="1"/>
        <v>447.42495012587739</v>
      </c>
      <c r="BE6" s="91">
        <f t="shared" si="1"/>
        <v>0.18232457462136195</v>
      </c>
      <c r="BF6" s="91">
        <f t="shared" si="1"/>
        <v>0.9082680897706169</v>
      </c>
      <c r="BG6" s="91">
        <f t="shared" si="1"/>
        <v>9.7650600025331359E-3</v>
      </c>
      <c r="BH6" s="91">
        <f t="shared" si="1"/>
        <v>5.518331984852531</v>
      </c>
      <c r="BI6" s="12">
        <f t="shared" si="2"/>
        <v>3396.6729016516665</v>
      </c>
      <c r="BJ6" s="13">
        <f t="shared" si="2"/>
        <v>0</v>
      </c>
      <c r="BK6" s="13">
        <f t="shared" si="2"/>
        <v>0</v>
      </c>
      <c r="BL6" s="13">
        <f t="shared" si="2"/>
        <v>4860.5627291869941</v>
      </c>
      <c r="BM6" s="36">
        <v>0</v>
      </c>
      <c r="BN6" s="27">
        <f t="shared" si="5"/>
        <v>16866.801466691373</v>
      </c>
      <c r="BP6" t="s">
        <v>23</v>
      </c>
      <c r="BQ6" s="4" t="s">
        <v>3</v>
      </c>
      <c r="BR6" s="90">
        <v>408.71132826200011</v>
      </c>
      <c r="BS6" s="91">
        <v>1301.5372081945143</v>
      </c>
      <c r="BT6" s="91">
        <v>1096.0247314491253</v>
      </c>
      <c r="BU6" s="91">
        <v>509.93916788663734</v>
      </c>
      <c r="BV6" s="91">
        <v>120.20814544050609</v>
      </c>
      <c r="BW6" s="91">
        <v>69.701515428929014</v>
      </c>
      <c r="BX6" s="91">
        <v>8.7401893009457403</v>
      </c>
      <c r="BY6" s="91">
        <v>50.741203827704993</v>
      </c>
      <c r="BZ6" s="91">
        <v>140.98166487421193</v>
      </c>
      <c r="CA6" s="91">
        <v>20.337301807761335</v>
      </c>
      <c r="CB6" s="91">
        <v>7.5686182725345974</v>
      </c>
      <c r="CC6" s="91">
        <v>2377.1673225252293</v>
      </c>
      <c r="CD6" s="91">
        <v>1078.1036637811319</v>
      </c>
      <c r="CE6" s="91">
        <v>4.6469707640754025</v>
      </c>
      <c r="CF6" s="91">
        <v>2.7052977129602676</v>
      </c>
      <c r="CG6" s="91">
        <v>34.734232187577071</v>
      </c>
      <c r="CH6" s="91">
        <v>15.381474707217395</v>
      </c>
      <c r="CI6" s="91">
        <v>6.9293645051173236</v>
      </c>
      <c r="CJ6" s="91">
        <v>901.36279508940891</v>
      </c>
      <c r="CK6" s="91">
        <v>447.42495012587739</v>
      </c>
      <c r="CL6" s="91">
        <v>0.18232457462136195</v>
      </c>
      <c r="CM6" s="91">
        <v>0.9082680897706169</v>
      </c>
      <c r="CN6" s="91">
        <v>9.7650600025331359E-3</v>
      </c>
      <c r="CO6" s="91">
        <v>5.518331984852531</v>
      </c>
      <c r="CP6" s="12">
        <f t="shared" si="3"/>
        <v>3396.6729016516665</v>
      </c>
      <c r="CQ6" s="13">
        <f t="shared" si="3"/>
        <v>0</v>
      </c>
      <c r="CR6" s="13">
        <f t="shared" si="3"/>
        <v>0</v>
      </c>
      <c r="CS6" s="13">
        <f t="shared" si="3"/>
        <v>4860.5627291869941</v>
      </c>
      <c r="CT6" s="36">
        <v>0</v>
      </c>
      <c r="CU6" s="27">
        <f t="shared" si="6"/>
        <v>16866.801466691373</v>
      </c>
      <c r="CX6" s="86" t="s">
        <v>104</v>
      </c>
      <c r="CY6" s="81">
        <f>'[1]scen AME'!$V$1162</f>
        <v>27755.81624</v>
      </c>
      <c r="DA6" s="105">
        <v>1.2827622089693473</v>
      </c>
    </row>
    <row r="7" spans="2:105" x14ac:dyDescent="0.25">
      <c r="B7" t="s">
        <v>24</v>
      </c>
      <c r="C7" s="4" t="s">
        <v>4</v>
      </c>
      <c r="D7" s="90">
        <v>77.980296578462728</v>
      </c>
      <c r="E7" s="91">
        <v>96.950494936393824</v>
      </c>
      <c r="F7" s="91">
        <v>749.83204502296701</v>
      </c>
      <c r="G7" s="91">
        <v>737.83601463928369</v>
      </c>
      <c r="H7" s="91">
        <v>6398.8384643877689</v>
      </c>
      <c r="I7" s="91">
        <v>133.6310743089945</v>
      </c>
      <c r="J7" s="91">
        <v>59.862198464747607</v>
      </c>
      <c r="K7" s="91">
        <v>116.12545939675726</v>
      </c>
      <c r="L7" s="91">
        <v>131.93016335847605</v>
      </c>
      <c r="M7" s="91">
        <v>169.19382328304192</v>
      </c>
      <c r="N7" s="91">
        <v>43.25907213009215</v>
      </c>
      <c r="O7" s="91">
        <v>2754.5276620507593</v>
      </c>
      <c r="P7" s="91">
        <v>30979.088227882054</v>
      </c>
      <c r="Q7" s="91">
        <v>3.7418973586996218</v>
      </c>
      <c r="R7" s="91">
        <v>63.611191347543475</v>
      </c>
      <c r="S7" s="91">
        <v>235.25347050309628</v>
      </c>
      <c r="T7" s="91">
        <v>7.6114986797537245</v>
      </c>
      <c r="U7" s="91">
        <v>1.6132239635438843</v>
      </c>
      <c r="V7" s="91">
        <v>3917.5501268035582</v>
      </c>
      <c r="W7" s="91">
        <v>590.07173909999676</v>
      </c>
      <c r="X7" s="91">
        <v>0.20270183520798216</v>
      </c>
      <c r="Y7" s="91">
        <v>39.363293644998905</v>
      </c>
      <c r="Z7" s="91">
        <v>42.883201352853078</v>
      </c>
      <c r="AA7" s="91">
        <v>1.0512861265358457</v>
      </c>
      <c r="AB7" s="12">
        <f>'[2]TES 2025 (value)'!CK10</f>
        <v>3276.3610729280485</v>
      </c>
      <c r="AC7" s="13">
        <f>'[2]TES 2025 (value)'!CL10</f>
        <v>0</v>
      </c>
      <c r="AD7" s="13">
        <f>'[2]TES 2025 (value)'!CM10</f>
        <v>12.005785566388868</v>
      </c>
      <c r="AE7" s="13">
        <f>'[2]TES 2025 (value)'!CN10</f>
        <v>4152.4673618820034</v>
      </c>
      <c r="AF7" s="14">
        <f>'[2]TES 2025 (value)'!CO10</f>
        <v>1.5045274230000001</v>
      </c>
      <c r="AG7" s="27">
        <f t="shared" si="4"/>
        <v>54794.347374955039</v>
      </c>
      <c r="AI7" t="s">
        <v>24</v>
      </c>
      <c r="AJ7" s="4" t="s">
        <v>4</v>
      </c>
      <c r="AK7" s="12">
        <f t="shared" si="0"/>
        <v>77.980215937947364</v>
      </c>
      <c r="AL7" s="13">
        <f t="shared" si="0"/>
        <v>96.951316977042893</v>
      </c>
      <c r="AM7" s="13">
        <f t="shared" si="0"/>
        <v>749.82949563135082</v>
      </c>
      <c r="AN7" s="13">
        <f t="shared" si="0"/>
        <v>737.78831690261313</v>
      </c>
      <c r="AO7" s="13">
        <f t="shared" si="0"/>
        <v>6398.6729120406262</v>
      </c>
      <c r="AP7" s="13">
        <f t="shared" si="0"/>
        <v>133.62744991537861</v>
      </c>
      <c r="AQ7" s="13">
        <f t="shared" si="0"/>
        <v>59.860659177496991</v>
      </c>
      <c r="AR7" s="13">
        <f t="shared" si="0"/>
        <v>116.13950121579073</v>
      </c>
      <c r="AS7" s="13">
        <f t="shared" si="0"/>
        <v>131.93902397913729</v>
      </c>
      <c r="AT7" s="13">
        <f t="shared" si="0"/>
        <v>169.19216301232569</v>
      </c>
      <c r="AU7" s="13">
        <f t="shared" si="0"/>
        <v>43.257906417300035</v>
      </c>
      <c r="AV7" s="13">
        <f t="shared" si="0"/>
        <v>2754.5633136102656</v>
      </c>
      <c r="AW7" s="13">
        <f t="shared" si="0"/>
        <v>30979.455291073566</v>
      </c>
      <c r="AX7" s="13">
        <f t="shared" si="0"/>
        <v>3.7416731997888828</v>
      </c>
      <c r="AY7" s="13">
        <f t="shared" si="0"/>
        <v>63.609227092810514</v>
      </c>
      <c r="AZ7" s="13">
        <f t="shared" si="0"/>
        <v>235.25451582893695</v>
      </c>
      <c r="BA7" s="13">
        <f t="shared" si="1"/>
        <v>7.6112386061417867</v>
      </c>
      <c r="BB7" s="13">
        <f t="shared" si="1"/>
        <v>1.6131955264643578</v>
      </c>
      <c r="BC7" s="13">
        <f t="shared" si="1"/>
        <v>3917.6107532018741</v>
      </c>
      <c r="BD7" s="13">
        <f t="shared" si="1"/>
        <v>590.07113151501983</v>
      </c>
      <c r="BE7" s="91">
        <f t="shared" si="1"/>
        <v>0.21127018685756424</v>
      </c>
      <c r="BF7" s="91">
        <f t="shared" si="1"/>
        <v>39.560738023644035</v>
      </c>
      <c r="BG7" s="91">
        <f t="shared" si="1"/>
        <v>42.884497790038509</v>
      </c>
      <c r="BH7" s="91">
        <f t="shared" si="1"/>
        <v>1.0528720151358992</v>
      </c>
      <c r="BI7" s="12">
        <f t="shared" si="2"/>
        <v>3276.3610729280485</v>
      </c>
      <c r="BJ7" s="13">
        <f t="shared" si="2"/>
        <v>0</v>
      </c>
      <c r="BK7" s="13">
        <f t="shared" si="2"/>
        <v>12.005785566388868</v>
      </c>
      <c r="BL7" s="13">
        <f t="shared" si="2"/>
        <v>4152.4673618820034</v>
      </c>
      <c r="BM7" s="36">
        <v>0</v>
      </c>
      <c r="BN7" s="27">
        <f t="shared" si="5"/>
        <v>54793.312899253993</v>
      </c>
      <c r="BP7" t="s">
        <v>24</v>
      </c>
      <c r="BQ7" s="4" t="s">
        <v>4</v>
      </c>
      <c r="BR7" s="90">
        <v>77.980215937947364</v>
      </c>
      <c r="BS7" s="91">
        <v>96.951316977042893</v>
      </c>
      <c r="BT7" s="91">
        <v>749.82949563135082</v>
      </c>
      <c r="BU7" s="91">
        <v>737.78831690261313</v>
      </c>
      <c r="BV7" s="91">
        <v>6398.6729120406262</v>
      </c>
      <c r="BW7" s="91">
        <v>133.62744991537861</v>
      </c>
      <c r="BX7" s="91">
        <v>59.860659177496991</v>
      </c>
      <c r="BY7" s="91">
        <v>116.13950121579073</v>
      </c>
      <c r="BZ7" s="91">
        <v>131.93902397913729</v>
      </c>
      <c r="CA7" s="91">
        <v>169.19216301232569</v>
      </c>
      <c r="CB7" s="91">
        <v>43.257906417300035</v>
      </c>
      <c r="CC7" s="91">
        <v>2754.5633136102656</v>
      </c>
      <c r="CD7" s="91">
        <v>30979.455291073566</v>
      </c>
      <c r="CE7" s="91">
        <v>3.7416731997888828</v>
      </c>
      <c r="CF7" s="91">
        <v>63.609227092810514</v>
      </c>
      <c r="CG7" s="91">
        <v>235.25451582893695</v>
      </c>
      <c r="CH7" s="91">
        <v>7.6112386061417867</v>
      </c>
      <c r="CI7" s="91">
        <v>1.6131955264643578</v>
      </c>
      <c r="CJ7" s="91">
        <v>3917.6107532018741</v>
      </c>
      <c r="CK7" s="91">
        <v>590.07113151501983</v>
      </c>
      <c r="CL7" s="91">
        <v>0.21127018685756424</v>
      </c>
      <c r="CM7" s="91">
        <v>39.560738023644035</v>
      </c>
      <c r="CN7" s="91">
        <v>42.884497790038509</v>
      </c>
      <c r="CO7" s="91">
        <v>1.0528720151358992</v>
      </c>
      <c r="CP7" s="12">
        <f t="shared" si="3"/>
        <v>3276.3610729280485</v>
      </c>
      <c r="CQ7" s="13">
        <f t="shared" si="3"/>
        <v>0</v>
      </c>
      <c r="CR7" s="13">
        <f t="shared" si="3"/>
        <v>12.005785566388868</v>
      </c>
      <c r="CS7" s="13">
        <f t="shared" si="3"/>
        <v>4152.4673618820034</v>
      </c>
      <c r="CT7" s="36">
        <v>0</v>
      </c>
      <c r="CU7" s="27">
        <f t="shared" si="6"/>
        <v>54793.312899253993</v>
      </c>
      <c r="CX7" s="59" t="s">
        <v>95</v>
      </c>
      <c r="CY7" s="81">
        <f>'[1]scen AME'!$V$463</f>
        <v>56537.185299999997</v>
      </c>
      <c r="DA7" s="105">
        <v>1.2449692982687357</v>
      </c>
    </row>
    <row r="8" spans="2:105" x14ac:dyDescent="0.25">
      <c r="B8" t="s">
        <v>25</v>
      </c>
      <c r="C8" s="4" t="s">
        <v>5</v>
      </c>
      <c r="D8" s="90">
        <v>172.66075568970538</v>
      </c>
      <c r="E8" s="91">
        <v>3236.672587949532</v>
      </c>
      <c r="F8" s="91">
        <v>176.63093936715472</v>
      </c>
      <c r="G8" s="91">
        <v>318.02288914649063</v>
      </c>
      <c r="H8" s="91">
        <v>197.19484211130001</v>
      </c>
      <c r="I8" s="91">
        <v>9825.0854263226793</v>
      </c>
      <c r="J8" s="91">
        <v>45.326614927412841</v>
      </c>
      <c r="K8" s="91">
        <v>319.73508410898376</v>
      </c>
      <c r="L8" s="91">
        <v>759.71861804766399</v>
      </c>
      <c r="M8" s="91">
        <v>49.660639943068738</v>
      </c>
      <c r="N8" s="91">
        <v>79.529180500666072</v>
      </c>
      <c r="O8" s="91">
        <v>11525.399447466021</v>
      </c>
      <c r="P8" s="91">
        <v>726.18061720788808</v>
      </c>
      <c r="Q8" s="91">
        <v>3.2920657386645589</v>
      </c>
      <c r="R8" s="91">
        <v>30.425915984826304</v>
      </c>
      <c r="S8" s="91">
        <v>94.713913875011968</v>
      </c>
      <c r="T8" s="91">
        <v>54.254860869078655</v>
      </c>
      <c r="U8" s="91">
        <v>11.149368111288544</v>
      </c>
      <c r="V8" s="91">
        <v>7184.5070106405747</v>
      </c>
      <c r="W8" s="91">
        <v>1186.0322173326651</v>
      </c>
      <c r="X8" s="91">
        <v>0.8481246439313358</v>
      </c>
      <c r="Y8" s="91">
        <v>24.781360882370244</v>
      </c>
      <c r="Z8" s="91">
        <v>41.718031865176251</v>
      </c>
      <c r="AA8" s="91">
        <v>6.8407639619177107</v>
      </c>
      <c r="AB8" s="12">
        <f>'[2]TES 2025 (value)'!CK11</f>
        <v>7068.0336636465163</v>
      </c>
      <c r="AC8" s="13">
        <f>'[2]TES 2025 (value)'!CL11</f>
        <v>0</v>
      </c>
      <c r="AD8" s="13">
        <f>'[2]TES 2025 (value)'!CM11</f>
        <v>0</v>
      </c>
      <c r="AE8" s="13">
        <f>'[2]TES 2025 (value)'!CN11</f>
        <v>10828.774653060389</v>
      </c>
      <c r="AF8" s="14">
        <f>'[2]TES 2025 (value)'!CO11</f>
        <v>1.4677107359999999</v>
      </c>
      <c r="AG8" s="27">
        <f t="shared" si="4"/>
        <v>53968.65730413697</v>
      </c>
      <c r="AI8" t="s">
        <v>25</v>
      </c>
      <c r="AJ8" s="4" t="s">
        <v>5</v>
      </c>
      <c r="AK8" s="12">
        <f t="shared" si="0"/>
        <v>172.66057713880301</v>
      </c>
      <c r="AL8" s="13">
        <f t="shared" si="0"/>
        <v>3236.7000316096883</v>
      </c>
      <c r="AM8" s="13">
        <f t="shared" si="0"/>
        <v>176.63033883075596</v>
      </c>
      <c r="AN8" s="13">
        <f t="shared" si="0"/>
        <v>318.00233041566054</v>
      </c>
      <c r="AO8" s="13">
        <f t="shared" si="0"/>
        <v>197.1897402370868</v>
      </c>
      <c r="AP8" s="13">
        <f t="shared" si="0"/>
        <v>9824.8189465605501</v>
      </c>
      <c r="AQ8" s="13">
        <f t="shared" si="0"/>
        <v>45.325449405894076</v>
      </c>
      <c r="AR8" s="13">
        <f t="shared" si="0"/>
        <v>319.77374627844284</v>
      </c>
      <c r="AS8" s="13">
        <f t="shared" si="0"/>
        <v>759.76964184929091</v>
      </c>
      <c r="AT8" s="13">
        <f t="shared" si="0"/>
        <v>49.660152631507081</v>
      </c>
      <c r="AU8" s="13">
        <f t="shared" si="0"/>
        <v>79.527037408396836</v>
      </c>
      <c r="AV8" s="13">
        <f t="shared" si="0"/>
        <v>11525.548619489195</v>
      </c>
      <c r="AW8" s="13">
        <f t="shared" si="0"/>
        <v>726.18922153390974</v>
      </c>
      <c r="AX8" s="13">
        <f t="shared" si="0"/>
        <v>3.2918685269830719</v>
      </c>
      <c r="AY8" s="13">
        <f t="shared" si="0"/>
        <v>30.424976460692079</v>
      </c>
      <c r="AZ8" s="13">
        <f t="shared" si="0"/>
        <v>94.714334727046293</v>
      </c>
      <c r="BA8" s="13">
        <f t="shared" si="1"/>
        <v>54.253007061014685</v>
      </c>
      <c r="BB8" s="13">
        <f t="shared" si="1"/>
        <v>11.1491715759811</v>
      </c>
      <c r="BC8" s="13">
        <f t="shared" si="1"/>
        <v>7184.6181951231292</v>
      </c>
      <c r="BD8" s="13">
        <f t="shared" si="1"/>
        <v>1186.0309960991954</v>
      </c>
      <c r="BE8" s="91">
        <f t="shared" si="1"/>
        <v>0.88397547963997136</v>
      </c>
      <c r="BF8" s="91">
        <f t="shared" si="1"/>
        <v>24.905662990967347</v>
      </c>
      <c r="BG8" s="91">
        <f t="shared" si="1"/>
        <v>41.719293077168516</v>
      </c>
      <c r="BH8" s="91">
        <f t="shared" si="1"/>
        <v>6.8510834071277511</v>
      </c>
      <c r="BI8" s="12">
        <f t="shared" si="2"/>
        <v>7068.0336636465163</v>
      </c>
      <c r="BJ8" s="13">
        <f t="shared" si="2"/>
        <v>0</v>
      </c>
      <c r="BK8" s="13">
        <f t="shared" si="2"/>
        <v>0</v>
      </c>
      <c r="BL8" s="13">
        <f t="shared" si="2"/>
        <v>10828.774653060389</v>
      </c>
      <c r="BM8" s="36">
        <v>0</v>
      </c>
      <c r="BN8" s="27">
        <f t="shared" si="5"/>
        <v>53967.446714625039</v>
      </c>
      <c r="BP8" t="s">
        <v>25</v>
      </c>
      <c r="BQ8" s="4" t="s">
        <v>5</v>
      </c>
      <c r="BR8" s="90">
        <v>172.66057713880301</v>
      </c>
      <c r="BS8" s="91">
        <v>3236.7000316096883</v>
      </c>
      <c r="BT8" s="91">
        <v>176.63033883075596</v>
      </c>
      <c r="BU8" s="91">
        <v>318.00233041566054</v>
      </c>
      <c r="BV8" s="91">
        <v>197.1897402370868</v>
      </c>
      <c r="BW8" s="91">
        <v>9824.8189465605501</v>
      </c>
      <c r="BX8" s="91">
        <v>45.325449405894076</v>
      </c>
      <c r="BY8" s="91">
        <v>319.77374627844284</v>
      </c>
      <c r="BZ8" s="91">
        <v>759.76964184929091</v>
      </c>
      <c r="CA8" s="91">
        <v>49.660152631507081</v>
      </c>
      <c r="CB8" s="91">
        <v>79.527037408396836</v>
      </c>
      <c r="CC8" s="91">
        <v>11525.548619489195</v>
      </c>
      <c r="CD8" s="91">
        <v>726.18922153390974</v>
      </c>
      <c r="CE8" s="91">
        <v>3.2918685269830719</v>
      </c>
      <c r="CF8" s="91">
        <v>30.424976460692079</v>
      </c>
      <c r="CG8" s="91">
        <v>94.714334727046293</v>
      </c>
      <c r="CH8" s="91">
        <v>54.253007061014685</v>
      </c>
      <c r="CI8" s="91">
        <v>11.1491715759811</v>
      </c>
      <c r="CJ8" s="91">
        <v>7184.6181951231292</v>
      </c>
      <c r="CK8" s="91">
        <v>1186.0309960991954</v>
      </c>
      <c r="CL8" s="91">
        <v>0.88397547963997136</v>
      </c>
      <c r="CM8" s="91">
        <v>24.905662990967347</v>
      </c>
      <c r="CN8" s="91">
        <v>41.719293077168516</v>
      </c>
      <c r="CO8" s="91">
        <v>6.8510834071277511</v>
      </c>
      <c r="CP8" s="12">
        <f t="shared" si="3"/>
        <v>7068.0336636465163</v>
      </c>
      <c r="CQ8" s="13">
        <f t="shared" si="3"/>
        <v>0</v>
      </c>
      <c r="CR8" s="13">
        <f t="shared" si="3"/>
        <v>0</v>
      </c>
      <c r="CS8" s="13">
        <f t="shared" si="3"/>
        <v>10828.774653060389</v>
      </c>
      <c r="CT8" s="36">
        <v>0</v>
      </c>
      <c r="CU8" s="27">
        <f t="shared" si="6"/>
        <v>53967.446714625039</v>
      </c>
      <c r="CX8" s="59" t="s">
        <v>96</v>
      </c>
      <c r="CY8" s="81">
        <f>'[1]scen AME'!$V$462-CY7</f>
        <v>645764.22309999994</v>
      </c>
      <c r="DA8" s="105">
        <v>1.0807410094764036</v>
      </c>
    </row>
    <row r="9" spans="2:105" x14ac:dyDescent="0.25">
      <c r="B9" t="s">
        <v>26</v>
      </c>
      <c r="C9" s="4" t="s">
        <v>6</v>
      </c>
      <c r="D9" s="90">
        <v>4336.2009901856163</v>
      </c>
      <c r="E9" s="91">
        <v>483.35559542861108</v>
      </c>
      <c r="F9" s="91">
        <v>374.3194542036108</v>
      </c>
      <c r="G9" s="91">
        <v>354.13352193102332</v>
      </c>
      <c r="H9" s="91">
        <v>84.40174730394736</v>
      </c>
      <c r="I9" s="91">
        <v>307.64759858318092</v>
      </c>
      <c r="J9" s="91">
        <v>2901.9250119860544</v>
      </c>
      <c r="K9" s="91">
        <v>1956.6823575809535</v>
      </c>
      <c r="L9" s="91">
        <v>170.64908393740677</v>
      </c>
      <c r="M9" s="91">
        <v>370.1100153223199</v>
      </c>
      <c r="N9" s="91">
        <v>98.307074499220846</v>
      </c>
      <c r="O9" s="91">
        <v>4044.2085362261591</v>
      </c>
      <c r="P9" s="91">
        <v>276.93784009293745</v>
      </c>
      <c r="Q9" s="91">
        <v>1.9321187697114632</v>
      </c>
      <c r="R9" s="91">
        <v>7.8327193410855109</v>
      </c>
      <c r="S9" s="91">
        <v>6.7002465694555706</v>
      </c>
      <c r="T9" s="91">
        <v>6.5437879481786805</v>
      </c>
      <c r="U9" s="91">
        <v>3.9838806215003788</v>
      </c>
      <c r="V9" s="91">
        <v>547.87912692348493</v>
      </c>
      <c r="W9" s="91">
        <v>42.015994493973544</v>
      </c>
      <c r="X9" s="91">
        <v>0.29758055903719366</v>
      </c>
      <c r="Y9" s="91">
        <v>46.596044644830585</v>
      </c>
      <c r="Z9" s="91">
        <v>1.661122531051629E-2</v>
      </c>
      <c r="AA9" s="91">
        <v>67.601559630099018</v>
      </c>
      <c r="AB9" s="12">
        <f>'[2]TES 2025 (value)'!CK12</f>
        <v>176.33238074525568</v>
      </c>
      <c r="AC9" s="13">
        <f>'[2]TES 2025 (value)'!CL12</f>
        <v>0</v>
      </c>
      <c r="AD9" s="13">
        <f>'[2]TES 2025 (value)'!CM12</f>
        <v>0</v>
      </c>
      <c r="AE9" s="13">
        <f>'[2]TES 2025 (value)'!CN12</f>
        <v>5882.6573445953682</v>
      </c>
      <c r="AF9" s="14">
        <f>'[2]TES 2025 (value)'!CO12</f>
        <v>1</v>
      </c>
      <c r="AG9" s="27">
        <f t="shared" si="4"/>
        <v>22550.268223348336</v>
      </c>
      <c r="AI9" t="s">
        <v>26</v>
      </c>
      <c r="AJ9" s="4" t="s">
        <v>6</v>
      </c>
      <c r="AK9" s="12">
        <f t="shared" si="0"/>
        <v>4336.1965060595239</v>
      </c>
      <c r="AL9" s="13">
        <f t="shared" si="0"/>
        <v>483.35969378775468</v>
      </c>
      <c r="AM9" s="13">
        <f t="shared" si="0"/>
        <v>374.31818153610521</v>
      </c>
      <c r="AN9" s="13">
        <f t="shared" si="0"/>
        <v>354.11062881230845</v>
      </c>
      <c r="AO9" s="13">
        <f t="shared" si="0"/>
        <v>84.399563640858048</v>
      </c>
      <c r="AP9" s="13">
        <f t="shared" si="0"/>
        <v>307.63925444617524</v>
      </c>
      <c r="AQ9" s="13">
        <f t="shared" si="0"/>
        <v>2901.850392338134</v>
      </c>
      <c r="AR9" s="13">
        <f t="shared" si="0"/>
        <v>1956.9189584065939</v>
      </c>
      <c r="AS9" s="13">
        <f t="shared" si="0"/>
        <v>170.66054497679661</v>
      </c>
      <c r="AT9" s="13">
        <f t="shared" si="0"/>
        <v>370.1063834945835</v>
      </c>
      <c r="AU9" s="13">
        <f t="shared" si="0"/>
        <v>98.304425394451457</v>
      </c>
      <c r="AV9" s="13">
        <f t="shared" si="0"/>
        <v>4044.2608799884933</v>
      </c>
      <c r="AW9" s="13">
        <f t="shared" si="0"/>
        <v>276.94112145766604</v>
      </c>
      <c r="AX9" s="13">
        <f t="shared" si="0"/>
        <v>1.9320030258528482</v>
      </c>
      <c r="AY9" s="13">
        <f t="shared" si="0"/>
        <v>7.8324774739594325</v>
      </c>
      <c r="AZ9" s="13">
        <f t="shared" si="0"/>
        <v>6.7002763413474069</v>
      </c>
      <c r="BA9" s="13">
        <f t="shared" si="1"/>
        <v>6.5435643566576092</v>
      </c>
      <c r="BB9" s="13">
        <f t="shared" si="1"/>
        <v>3.983810395708661</v>
      </c>
      <c r="BC9" s="13">
        <f t="shared" si="1"/>
        <v>547.88760567604777</v>
      </c>
      <c r="BD9" s="13">
        <f t="shared" si="1"/>
        <v>42.01595123095084</v>
      </c>
      <c r="BE9" s="91">
        <f t="shared" si="1"/>
        <v>0.31015950224850553</v>
      </c>
      <c r="BF9" s="91">
        <f t="shared" si="1"/>
        <v>46.829768152959538</v>
      </c>
      <c r="BG9" s="91">
        <f t="shared" si="1"/>
        <v>1.6611727498074789E-2</v>
      </c>
      <c r="BH9" s="91">
        <f t="shared" si="1"/>
        <v>67.703538092533861</v>
      </c>
      <c r="BI9" s="12">
        <f t="shared" si="2"/>
        <v>176.33238074525568</v>
      </c>
      <c r="BJ9" s="13">
        <f t="shared" si="2"/>
        <v>0</v>
      </c>
      <c r="BK9" s="13">
        <f t="shared" si="2"/>
        <v>0</v>
      </c>
      <c r="BL9" s="13">
        <f t="shared" si="2"/>
        <v>5882.6573445953682</v>
      </c>
      <c r="BM9" s="36">
        <v>0</v>
      </c>
      <c r="BN9" s="27">
        <f t="shared" si="5"/>
        <v>22549.812025655829</v>
      </c>
      <c r="BP9" t="s">
        <v>26</v>
      </c>
      <c r="BQ9" s="4" t="s">
        <v>6</v>
      </c>
      <c r="BR9" s="90">
        <v>4336.1965060595239</v>
      </c>
      <c r="BS9" s="91">
        <v>483.35969378775468</v>
      </c>
      <c r="BT9" s="91">
        <v>374.31818153610521</v>
      </c>
      <c r="BU9" s="91">
        <v>354.11062881230845</v>
      </c>
      <c r="BV9" s="91">
        <v>84.399563640858048</v>
      </c>
      <c r="BW9" s="91">
        <v>307.63925444617524</v>
      </c>
      <c r="BX9" s="91">
        <v>2901.850392338134</v>
      </c>
      <c r="BY9" s="91">
        <v>1956.9189584065939</v>
      </c>
      <c r="BZ9" s="91">
        <v>170.66054497679661</v>
      </c>
      <c r="CA9" s="91">
        <v>370.1063834945835</v>
      </c>
      <c r="CB9" s="91">
        <v>98.304425394451457</v>
      </c>
      <c r="CC9" s="91">
        <v>4044.2608799884933</v>
      </c>
      <c r="CD9" s="91">
        <v>276.94112145766604</v>
      </c>
      <c r="CE9" s="91">
        <v>1.9320030258528482</v>
      </c>
      <c r="CF9" s="91">
        <v>7.8324774739594325</v>
      </c>
      <c r="CG9" s="91">
        <v>6.7002763413474069</v>
      </c>
      <c r="CH9" s="91">
        <v>6.5435643566576092</v>
      </c>
      <c r="CI9" s="91">
        <v>3.983810395708661</v>
      </c>
      <c r="CJ9" s="91">
        <v>547.88760567604777</v>
      </c>
      <c r="CK9" s="91">
        <v>42.01595123095084</v>
      </c>
      <c r="CL9" s="91">
        <v>0.31015950224850553</v>
      </c>
      <c r="CM9" s="91">
        <v>46.829768152959538</v>
      </c>
      <c r="CN9" s="91">
        <v>1.6611727498074789E-2</v>
      </c>
      <c r="CO9" s="91">
        <v>67.703538092533861</v>
      </c>
      <c r="CP9" s="12">
        <f t="shared" si="3"/>
        <v>176.33238074525568</v>
      </c>
      <c r="CQ9" s="13">
        <f t="shared" si="3"/>
        <v>0</v>
      </c>
      <c r="CR9" s="13">
        <f t="shared" si="3"/>
        <v>0</v>
      </c>
      <c r="CS9" s="13">
        <f t="shared" si="3"/>
        <v>5882.6573445953682</v>
      </c>
      <c r="CT9" s="36">
        <v>0</v>
      </c>
      <c r="CU9" s="27">
        <f t="shared" si="6"/>
        <v>22549.812025655829</v>
      </c>
      <c r="CX9" s="59" t="s">
        <v>108</v>
      </c>
      <c r="CY9" s="81">
        <f>'[1]scen AME'!$V$1261</f>
        <v>8277.0739730000005</v>
      </c>
      <c r="DA9" s="105">
        <v>1.1000669584560792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349.38516034879871</v>
      </c>
      <c r="F10" s="91">
        <v>656.00262101588169</v>
      </c>
      <c r="G10" s="91">
        <v>106.1675623840206</v>
      </c>
      <c r="H10" s="91">
        <v>201.28264314284485</v>
      </c>
      <c r="I10" s="91">
        <v>1239.2903070838329</v>
      </c>
      <c r="J10" s="91">
        <v>179.25497958626795</v>
      </c>
      <c r="K10" s="91">
        <v>7192.4737394832355</v>
      </c>
      <c r="L10" s="91">
        <v>14255.559214352337</v>
      </c>
      <c r="M10" s="91">
        <v>163.14828165664545</v>
      </c>
      <c r="N10" s="91">
        <v>95.630966291375515</v>
      </c>
      <c r="O10" s="91">
        <v>14988.958125390078</v>
      </c>
      <c r="P10" s="91">
        <v>170.84011423708841</v>
      </c>
      <c r="Q10" s="91">
        <v>1.9617263863763386</v>
      </c>
      <c r="R10" s="91">
        <v>21.830344204662836</v>
      </c>
      <c r="S10" s="91">
        <v>7.7393539707181027</v>
      </c>
      <c r="T10" s="91">
        <v>6.8837173612632228</v>
      </c>
      <c r="U10" s="91">
        <v>4.1177198592781235</v>
      </c>
      <c r="V10" s="91">
        <v>2052.2218684854247</v>
      </c>
      <c r="W10" s="91">
        <v>325.72601918976522</v>
      </c>
      <c r="X10" s="91">
        <v>1.1029942912275688</v>
      </c>
      <c r="Y10" s="91">
        <v>1612.0591753691142</v>
      </c>
      <c r="Z10" s="91">
        <v>27.128648425535363</v>
      </c>
      <c r="AA10" s="91">
        <v>7.4795174843114207</v>
      </c>
      <c r="AB10" s="12">
        <f>'[2]TES 2025 (value)'!CK13</f>
        <v>36.019750165917316</v>
      </c>
      <c r="AC10" s="13">
        <f>'[2]TES 2025 (value)'!CL13</f>
        <v>0</v>
      </c>
      <c r="AD10" s="13">
        <f>'[2]TES 2025 (value)'!CM13</f>
        <v>0</v>
      </c>
      <c r="AE10" s="13">
        <f>'[2]TES 2025 (value)'!CN13</f>
        <v>38545.239816599293</v>
      </c>
      <c r="AF10" s="14">
        <f>'[2]TES 2025 (value)'!CO13</f>
        <v>1</v>
      </c>
      <c r="AG10" s="27">
        <f t="shared" si="4"/>
        <v>82248.504366765294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349.38812277621258</v>
      </c>
      <c r="AM10" s="13">
        <f t="shared" si="0"/>
        <v>656.00039063963493</v>
      </c>
      <c r="AN10" s="13">
        <f t="shared" si="0"/>
        <v>106.16069913482556</v>
      </c>
      <c r="AO10" s="13">
        <f t="shared" si="0"/>
        <v>201.27743550802225</v>
      </c>
      <c r="AP10" s="13">
        <f t="shared" si="0"/>
        <v>1239.2566945734159</v>
      </c>
      <c r="AQ10" s="13">
        <f t="shared" si="0"/>
        <v>179.25037025163337</v>
      </c>
      <c r="AR10" s="13">
        <f t="shared" si="0"/>
        <v>7193.3434489782712</v>
      </c>
      <c r="AS10" s="13">
        <f t="shared" si="0"/>
        <v>14256.516638335579</v>
      </c>
      <c r="AT10" s="13">
        <f t="shared" si="0"/>
        <v>163.14668070981901</v>
      </c>
      <c r="AU10" s="13">
        <f t="shared" si="0"/>
        <v>95.628389300348218</v>
      </c>
      <c r="AV10" s="13">
        <f t="shared" si="0"/>
        <v>14989.152125886027</v>
      </c>
      <c r="AW10" s="13">
        <f t="shared" si="0"/>
        <v>170.84213847734716</v>
      </c>
      <c r="AX10" s="13">
        <f t="shared" si="0"/>
        <v>1.9616088688690996</v>
      </c>
      <c r="AY10" s="13">
        <f t="shared" si="0"/>
        <v>21.829670103832186</v>
      </c>
      <c r="AZ10" s="13">
        <f t="shared" si="0"/>
        <v>7.739388359782283</v>
      </c>
      <c r="BA10" s="13">
        <f t="shared" si="1"/>
        <v>6.8834821548586724</v>
      </c>
      <c r="BB10" s="13">
        <f t="shared" si="1"/>
        <v>4.11764727423739</v>
      </c>
      <c r="BC10" s="13">
        <f t="shared" si="1"/>
        <v>2052.2536278289949</v>
      </c>
      <c r="BD10" s="13">
        <f t="shared" si="1"/>
        <v>325.72568379624823</v>
      </c>
      <c r="BE10" s="91">
        <f t="shared" si="1"/>
        <v>1.1496186493396812</v>
      </c>
      <c r="BF10" s="91">
        <f t="shared" si="1"/>
        <v>1620.1451862880804</v>
      </c>
      <c r="BG10" s="91">
        <f t="shared" si="1"/>
        <v>27.1294685739268</v>
      </c>
      <c r="BH10" s="91">
        <f t="shared" si="1"/>
        <v>7.4908005034751541</v>
      </c>
      <c r="BI10" s="12">
        <f t="shared" si="2"/>
        <v>36.019750165917316</v>
      </c>
      <c r="BJ10" s="13">
        <f t="shared" si="2"/>
        <v>0</v>
      </c>
      <c r="BK10" s="13">
        <f t="shared" si="2"/>
        <v>0</v>
      </c>
      <c r="BL10" s="13">
        <f t="shared" si="2"/>
        <v>38545.239816599293</v>
      </c>
      <c r="BM10" s="36">
        <v>0</v>
      </c>
      <c r="BN10" s="27">
        <f t="shared" si="5"/>
        <v>82257.648883737987</v>
      </c>
      <c r="BP10" t="s">
        <v>27</v>
      </c>
      <c r="BQ10" s="4" t="s">
        <v>7</v>
      </c>
      <c r="BR10" s="90">
        <v>0</v>
      </c>
      <c r="BS10" s="91">
        <v>349.38812277621258</v>
      </c>
      <c r="BT10" s="91">
        <v>656.00039063963493</v>
      </c>
      <c r="BU10" s="91">
        <v>106.16069913482556</v>
      </c>
      <c r="BV10" s="91">
        <v>201.27743550802225</v>
      </c>
      <c r="BW10" s="91">
        <v>1239.2566945734159</v>
      </c>
      <c r="BX10" s="91">
        <v>179.25037025163337</v>
      </c>
      <c r="BY10" s="91">
        <v>7193.3434489782712</v>
      </c>
      <c r="BZ10" s="91">
        <v>14256.516638335579</v>
      </c>
      <c r="CA10" s="91">
        <v>163.14668070981901</v>
      </c>
      <c r="CB10" s="91">
        <v>95.628389300348218</v>
      </c>
      <c r="CC10" s="91">
        <v>14989.152125886027</v>
      </c>
      <c r="CD10" s="91">
        <v>170.84213847734716</v>
      </c>
      <c r="CE10" s="91">
        <v>1.9616088688690996</v>
      </c>
      <c r="CF10" s="91">
        <v>21.829670103832186</v>
      </c>
      <c r="CG10" s="91">
        <v>7.739388359782283</v>
      </c>
      <c r="CH10" s="91">
        <v>6.8834821548586724</v>
      </c>
      <c r="CI10" s="91">
        <v>4.11764727423739</v>
      </c>
      <c r="CJ10" s="91">
        <v>2052.2536278289949</v>
      </c>
      <c r="CK10" s="91">
        <v>325.72568379624823</v>
      </c>
      <c r="CL10" s="91">
        <v>1.1496186493396812</v>
      </c>
      <c r="CM10" s="91">
        <v>1620.1451862880804</v>
      </c>
      <c r="CN10" s="91">
        <v>27.1294685739268</v>
      </c>
      <c r="CO10" s="91">
        <v>7.4908005034751541</v>
      </c>
      <c r="CP10" s="12">
        <f t="shared" si="3"/>
        <v>36.019750165917316</v>
      </c>
      <c r="CQ10" s="13">
        <f t="shared" si="3"/>
        <v>0</v>
      </c>
      <c r="CR10" s="13">
        <f t="shared" si="3"/>
        <v>0</v>
      </c>
      <c r="CS10" s="13">
        <f t="shared" si="3"/>
        <v>38545.239816599293</v>
      </c>
      <c r="CT10" s="36">
        <v>0</v>
      </c>
      <c r="CU10" s="27">
        <f t="shared" si="6"/>
        <v>82257.648883737987</v>
      </c>
      <c r="CX10" s="59" t="s">
        <v>97</v>
      </c>
      <c r="CY10" s="81">
        <f>'[1]scen AME'!$V$466</f>
        <v>13664.6406270557</v>
      </c>
      <c r="DA10" s="105">
        <v>1.1227109516306766</v>
      </c>
    </row>
    <row r="11" spans="2:105" x14ac:dyDescent="0.25">
      <c r="B11" t="s">
        <v>28</v>
      </c>
      <c r="C11" s="4" t="s">
        <v>8</v>
      </c>
      <c r="D11" s="90">
        <v>355.93653742461515</v>
      </c>
      <c r="E11" s="91">
        <v>4588.4928898979142</v>
      </c>
      <c r="F11" s="91">
        <v>5888.7417326524501</v>
      </c>
      <c r="G11" s="91">
        <v>72.091753807338449</v>
      </c>
      <c r="H11" s="91">
        <v>276.08889836390171</v>
      </c>
      <c r="I11" s="91">
        <v>466.93743761825118</v>
      </c>
      <c r="J11" s="91">
        <v>225.40351565440218</v>
      </c>
      <c r="K11" s="91">
        <v>513.93320301249082</v>
      </c>
      <c r="L11" s="91">
        <v>2962.0545141050598</v>
      </c>
      <c r="M11" s="91">
        <v>208.73113430617602</v>
      </c>
      <c r="N11" s="91">
        <v>169.22380308004844</v>
      </c>
      <c r="O11" s="91">
        <v>13214.482403549166</v>
      </c>
      <c r="P11" s="91">
        <v>7083.3848846261135</v>
      </c>
      <c r="Q11" s="91">
        <v>3.3179457069314293</v>
      </c>
      <c r="R11" s="91">
        <v>16.596643296512092</v>
      </c>
      <c r="S11" s="91">
        <v>45.991800766121244</v>
      </c>
      <c r="T11" s="91">
        <v>31.839722405172523</v>
      </c>
      <c r="U11" s="91">
        <v>52.497644360953608</v>
      </c>
      <c r="V11" s="91">
        <v>7204.1954445783185</v>
      </c>
      <c r="W11" s="91">
        <v>1.5133381786652007</v>
      </c>
      <c r="X11" s="91">
        <v>0.97241684820883856</v>
      </c>
      <c r="Y11" s="91">
        <v>867.27946814007692</v>
      </c>
      <c r="Z11" s="91">
        <v>555.84228147861688</v>
      </c>
      <c r="AA11" s="91">
        <v>11.015014070041147</v>
      </c>
      <c r="AB11" s="12">
        <f>'[2]TES 2025 (value)'!CK14</f>
        <v>9039.247462114281</v>
      </c>
      <c r="AC11" s="13">
        <f>'[2]TES 2025 (value)'!CL14</f>
        <v>0</v>
      </c>
      <c r="AD11" s="13">
        <f>'[2]TES 2025 (value)'!CM14</f>
        <v>0</v>
      </c>
      <c r="AE11" s="13">
        <f>'[2]TES 2025 (value)'!CN14</f>
        <v>13859.886405107036</v>
      </c>
      <c r="AF11" s="14">
        <f>'[2]TES 2025 (value)'!CO14</f>
        <v>1</v>
      </c>
      <c r="AG11" s="27">
        <f t="shared" si="4"/>
        <v>67716.698295148875</v>
      </c>
      <c r="AI11" t="s">
        <v>28</v>
      </c>
      <c r="AJ11" s="4" t="s">
        <v>8</v>
      </c>
      <c r="AK11" s="12">
        <f t="shared" si="0"/>
        <v>355.93616934566347</v>
      </c>
      <c r="AL11" s="13">
        <f t="shared" si="0"/>
        <v>4588.5317956061926</v>
      </c>
      <c r="AM11" s="13">
        <f t="shared" si="0"/>
        <v>5888.7217112237813</v>
      </c>
      <c r="AN11" s="13">
        <f t="shared" si="0"/>
        <v>72.087093403914125</v>
      </c>
      <c r="AO11" s="13">
        <f t="shared" si="0"/>
        <v>276.08175532295786</v>
      </c>
      <c r="AP11" s="13">
        <f t="shared" si="0"/>
        <v>466.92477316070131</v>
      </c>
      <c r="AQ11" s="13">
        <f t="shared" si="0"/>
        <v>225.39771966349659</v>
      </c>
      <c r="AR11" s="13">
        <f t="shared" si="0"/>
        <v>513.99534749888926</v>
      </c>
      <c r="AS11" s="13">
        <f t="shared" si="0"/>
        <v>2962.2534499720314</v>
      </c>
      <c r="AT11" s="13">
        <f t="shared" si="0"/>
        <v>208.72908606243325</v>
      </c>
      <c r="AU11" s="13">
        <f t="shared" si="0"/>
        <v>169.21924296485716</v>
      </c>
      <c r="AV11" s="13">
        <f t="shared" si="0"/>
        <v>13214.653437193971</v>
      </c>
      <c r="AW11" s="13">
        <f t="shared" si="0"/>
        <v>7083.4688138187139</v>
      </c>
      <c r="AX11" s="13">
        <f t="shared" si="0"/>
        <v>3.3177469449066432</v>
      </c>
      <c r="AY11" s="13">
        <f t="shared" si="0"/>
        <v>16.596130807523036</v>
      </c>
      <c r="AZ11" s="13">
        <f t="shared" si="0"/>
        <v>45.992005126200169</v>
      </c>
      <c r="BA11" s="13">
        <f t="shared" si="1"/>
        <v>31.838634489118483</v>
      </c>
      <c r="BB11" s="13">
        <f t="shared" si="1"/>
        <v>52.496718959570181</v>
      </c>
      <c r="BC11" s="13">
        <f t="shared" si="1"/>
        <v>7204.3069337509978</v>
      </c>
      <c r="BD11" s="13">
        <f t="shared" si="1"/>
        <v>1.5133366204113794</v>
      </c>
      <c r="BE11" s="91">
        <f t="shared" si="1"/>
        <v>1.0135216043492188</v>
      </c>
      <c r="BF11" s="91">
        <f t="shared" si="1"/>
        <v>871.62970003995133</v>
      </c>
      <c r="BG11" s="91">
        <f t="shared" si="1"/>
        <v>555.85908560191479</v>
      </c>
      <c r="BH11" s="91">
        <f t="shared" si="1"/>
        <v>11.03163046476203</v>
      </c>
      <c r="BI11" s="12">
        <f t="shared" si="2"/>
        <v>9039.247462114281</v>
      </c>
      <c r="BJ11" s="13">
        <f t="shared" si="2"/>
        <v>0</v>
      </c>
      <c r="BK11" s="13">
        <f t="shared" si="2"/>
        <v>0</v>
      </c>
      <c r="BL11" s="13">
        <f t="shared" si="2"/>
        <v>13859.886405107036</v>
      </c>
      <c r="BM11" s="36">
        <v>0</v>
      </c>
      <c r="BN11" s="27">
        <f t="shared" si="5"/>
        <v>67720.729706868617</v>
      </c>
      <c r="BP11" t="s">
        <v>28</v>
      </c>
      <c r="BQ11" s="4" t="s">
        <v>8</v>
      </c>
      <c r="BR11" s="90">
        <v>355.93616934566347</v>
      </c>
      <c r="BS11" s="91">
        <v>4588.5317956061926</v>
      </c>
      <c r="BT11" s="91">
        <v>5888.7217112237813</v>
      </c>
      <c r="BU11" s="91">
        <v>72.087093403914125</v>
      </c>
      <c r="BV11" s="91">
        <v>276.08175532295786</v>
      </c>
      <c r="BW11" s="91">
        <v>466.92477316070131</v>
      </c>
      <c r="BX11" s="91">
        <v>225.39771966349659</v>
      </c>
      <c r="BY11" s="91">
        <v>513.99534749888926</v>
      </c>
      <c r="BZ11" s="91">
        <v>2962.2534499720314</v>
      </c>
      <c r="CA11" s="91">
        <v>208.72908606243325</v>
      </c>
      <c r="CB11" s="91">
        <v>169.21924296485716</v>
      </c>
      <c r="CC11" s="91">
        <v>13214.653437193971</v>
      </c>
      <c r="CD11" s="91">
        <v>7083.4688138187139</v>
      </c>
      <c r="CE11" s="91">
        <v>3.3177469449066432</v>
      </c>
      <c r="CF11" s="91">
        <v>16.596130807523036</v>
      </c>
      <c r="CG11" s="91">
        <v>45.992005126200169</v>
      </c>
      <c r="CH11" s="91">
        <v>31.838634489118483</v>
      </c>
      <c r="CI11" s="91">
        <v>52.496718959570181</v>
      </c>
      <c r="CJ11" s="91">
        <v>7204.3069337509978</v>
      </c>
      <c r="CK11" s="91">
        <v>1.5133366204113794</v>
      </c>
      <c r="CL11" s="91">
        <v>1.0135216043492188</v>
      </c>
      <c r="CM11" s="91">
        <v>871.62970003995133</v>
      </c>
      <c r="CN11" s="91">
        <v>555.85908560191479</v>
      </c>
      <c r="CO11" s="91">
        <v>11.03163046476203</v>
      </c>
      <c r="CP11" s="12">
        <f t="shared" si="3"/>
        <v>9039.247462114281</v>
      </c>
      <c r="CQ11" s="13">
        <f t="shared" si="3"/>
        <v>0</v>
      </c>
      <c r="CR11" s="13">
        <f t="shared" si="3"/>
        <v>0</v>
      </c>
      <c r="CS11" s="13">
        <f t="shared" si="3"/>
        <v>13859.886405107036</v>
      </c>
      <c r="CT11" s="36">
        <v>0</v>
      </c>
      <c r="CU11" s="27">
        <f t="shared" si="6"/>
        <v>67720.729706868617</v>
      </c>
      <c r="CX11" s="59" t="s">
        <v>98</v>
      </c>
      <c r="CY11" s="81">
        <f>'[1]scen AME'!$V$505</f>
        <v>315256.22610000003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29.437228033648768</v>
      </c>
      <c r="E12" s="91">
        <v>83.93381676738943</v>
      </c>
      <c r="F12" s="91">
        <v>4765.0137779248935</v>
      </c>
      <c r="G12" s="91">
        <v>23.725899093382669</v>
      </c>
      <c r="H12" s="91">
        <v>417.88848602525405</v>
      </c>
      <c r="I12" s="91">
        <v>23.710454608583703</v>
      </c>
      <c r="J12" s="91">
        <v>0.62475986293050001</v>
      </c>
      <c r="K12" s="91">
        <v>140.57576520042056</v>
      </c>
      <c r="L12" s="91">
        <v>176.59001831223199</v>
      </c>
      <c r="M12" s="91">
        <v>10330.393133006201</v>
      </c>
      <c r="N12" s="91">
        <v>36.368933181967734</v>
      </c>
      <c r="O12" s="91">
        <v>17785.265030004084</v>
      </c>
      <c r="P12" s="91">
        <v>3618.1187603072922</v>
      </c>
      <c r="Q12" s="91">
        <v>13.815831890440045</v>
      </c>
      <c r="R12" s="91">
        <v>20.226914386173025</v>
      </c>
      <c r="S12" s="91">
        <v>41.300541696591551</v>
      </c>
      <c r="T12" s="91">
        <v>17.482125294296679</v>
      </c>
      <c r="U12" s="91">
        <v>5.2071699973207028</v>
      </c>
      <c r="V12" s="91">
        <v>664.53610652387238</v>
      </c>
      <c r="W12" s="91">
        <v>0</v>
      </c>
      <c r="X12" s="91">
        <v>1.3087744119847871</v>
      </c>
      <c r="Y12" s="91">
        <v>136.37378330016429</v>
      </c>
      <c r="Z12" s="91">
        <v>77.530223089685961</v>
      </c>
      <c r="AA12" s="91">
        <v>6.5904140813988841</v>
      </c>
      <c r="AB12" s="12">
        <f>'[2]TES 2025 (value)'!CK15</f>
        <v>0</v>
      </c>
      <c r="AC12" s="13">
        <f>'[2]TES 2025 (value)'!CL15</f>
        <v>0</v>
      </c>
      <c r="AD12" s="13">
        <f>'[2]TES 2025 (value)'!CM15</f>
        <v>0</v>
      </c>
      <c r="AE12" s="13">
        <f>'[2]TES 2025 (value)'!CN15</f>
        <v>26190.913958116656</v>
      </c>
      <c r="AF12" s="14">
        <f>'[2]TES 2025 (value)'!CO15</f>
        <v>1.5156743070000001</v>
      </c>
      <c r="AG12" s="27">
        <f t="shared" si="4"/>
        <v>64608.447579423868</v>
      </c>
      <c r="AI12" t="s">
        <v>29</v>
      </c>
      <c r="AJ12" s="4" t="s">
        <v>9</v>
      </c>
      <c r="AK12" s="12">
        <f t="shared" si="0"/>
        <v>29.437197592199535</v>
      </c>
      <c r="AL12" s="13">
        <f t="shared" si="0"/>
        <v>83.93452843997305</v>
      </c>
      <c r="AM12" s="13">
        <f t="shared" si="0"/>
        <v>4764.9975771153158</v>
      </c>
      <c r="AN12" s="13">
        <f t="shared" si="0"/>
        <v>23.724365322104536</v>
      </c>
      <c r="AO12" s="13">
        <f t="shared" si="0"/>
        <v>417.87767430995751</v>
      </c>
      <c r="AP12" s="13">
        <f t="shared" si="0"/>
        <v>23.709811524475025</v>
      </c>
      <c r="AQ12" s="13">
        <f t="shared" si="0"/>
        <v>0.62474379795266144</v>
      </c>
      <c r="AR12" s="13">
        <f t="shared" si="0"/>
        <v>140.5927635353739</v>
      </c>
      <c r="AS12" s="13">
        <f t="shared" si="0"/>
        <v>176.60187835337038</v>
      </c>
      <c r="AT12" s="13">
        <f t="shared" si="0"/>
        <v>10330.291762584557</v>
      </c>
      <c r="AU12" s="13">
        <f t="shared" si="0"/>
        <v>36.367953139434263</v>
      </c>
      <c r="AV12" s="13">
        <f t="shared" si="0"/>
        <v>17785.495222803846</v>
      </c>
      <c r="AW12" s="13">
        <f t="shared" si="0"/>
        <v>3618.1616304592367</v>
      </c>
      <c r="AX12" s="13">
        <f t="shared" si="0"/>
        <v>13.815004251001909</v>
      </c>
      <c r="AY12" s="13">
        <f t="shared" si="0"/>
        <v>20.226289797771607</v>
      </c>
      <c r="AZ12" s="13">
        <f t="shared" si="0"/>
        <v>41.300725211518568</v>
      </c>
      <c r="BA12" s="13">
        <f t="shared" si="1"/>
        <v>17.481527956024554</v>
      </c>
      <c r="BB12" s="13">
        <f t="shared" si="1"/>
        <v>5.2070782080151456</v>
      </c>
      <c r="BC12" s="13">
        <f t="shared" si="1"/>
        <v>664.54639061198486</v>
      </c>
      <c r="BD12" s="13">
        <f t="shared" si="1"/>
        <v>0</v>
      </c>
      <c r="BE12" s="91">
        <f t="shared" si="1"/>
        <v>1.3640972430798017</v>
      </c>
      <c r="BF12" s="91">
        <f t="shared" si="1"/>
        <v>137.05782760677195</v>
      </c>
      <c r="BG12" s="91">
        <f t="shared" si="1"/>
        <v>77.532566969364652</v>
      </c>
      <c r="BH12" s="91">
        <f t="shared" si="1"/>
        <v>6.6003558682231454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26190.913958116656</v>
      </c>
      <c r="BM12" s="36">
        <v>0</v>
      </c>
      <c r="BN12" s="27">
        <f t="shared" si="5"/>
        <v>64607.862930818213</v>
      </c>
      <c r="BP12" t="s">
        <v>29</v>
      </c>
      <c r="BQ12" s="4" t="s">
        <v>9</v>
      </c>
      <c r="BR12" s="90">
        <v>29.437197592199535</v>
      </c>
      <c r="BS12" s="91">
        <v>83.93452843997305</v>
      </c>
      <c r="BT12" s="91">
        <v>4764.9975771153158</v>
      </c>
      <c r="BU12" s="91">
        <v>23.724365322104536</v>
      </c>
      <c r="BV12" s="91">
        <v>417.87767430995751</v>
      </c>
      <c r="BW12" s="91">
        <v>23.709811524475025</v>
      </c>
      <c r="BX12" s="91">
        <v>0.62474379795266144</v>
      </c>
      <c r="BY12" s="91">
        <v>140.5927635353739</v>
      </c>
      <c r="BZ12" s="91">
        <v>176.60187835337038</v>
      </c>
      <c r="CA12" s="91">
        <v>10330.291762584557</v>
      </c>
      <c r="CB12" s="91">
        <v>36.367953139434263</v>
      </c>
      <c r="CC12" s="91">
        <v>17785.495222803846</v>
      </c>
      <c r="CD12" s="91">
        <v>3618.1616304592367</v>
      </c>
      <c r="CE12" s="91">
        <v>13.815004251001909</v>
      </c>
      <c r="CF12" s="91">
        <v>20.226289797771607</v>
      </c>
      <c r="CG12" s="91">
        <v>41.300725211518568</v>
      </c>
      <c r="CH12" s="91">
        <v>17.481527956024554</v>
      </c>
      <c r="CI12" s="91">
        <v>5.2070782080151456</v>
      </c>
      <c r="CJ12" s="91">
        <v>664.54639061198486</v>
      </c>
      <c r="CK12" s="91">
        <v>0</v>
      </c>
      <c r="CL12" s="91">
        <v>1.3640972430798017</v>
      </c>
      <c r="CM12" s="91">
        <v>137.05782760677195</v>
      </c>
      <c r="CN12" s="91">
        <v>77.532566969364652</v>
      </c>
      <c r="CO12" s="91">
        <v>6.6003558682231454</v>
      </c>
      <c r="CP12" s="12">
        <f t="shared" si="3"/>
        <v>0</v>
      </c>
      <c r="CQ12" s="13">
        <f t="shared" si="3"/>
        <v>0</v>
      </c>
      <c r="CR12" s="13">
        <f t="shared" si="3"/>
        <v>0</v>
      </c>
      <c r="CS12" s="13">
        <f t="shared" si="3"/>
        <v>26190.913958116656</v>
      </c>
      <c r="CT12" s="36">
        <v>0</v>
      </c>
      <c r="CU12" s="27">
        <f t="shared" si="6"/>
        <v>64607.862930818213</v>
      </c>
      <c r="CX12" s="59" t="s">
        <v>99</v>
      </c>
      <c r="CY12" s="82">
        <f>'[1]scen AME'!$V$1083</f>
        <v>31893.99366</v>
      </c>
      <c r="DA12" s="105">
        <v>1.3402536384438848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164.87236828188767</v>
      </c>
      <c r="F13" s="91">
        <v>611.1866783466578</v>
      </c>
      <c r="G13" s="91">
        <v>188.13225828007356</v>
      </c>
      <c r="H13" s="91">
        <v>160.12726722076934</v>
      </c>
      <c r="I13" s="91">
        <v>26.694151039177235</v>
      </c>
      <c r="J13" s="91">
        <v>124.77478258092245</v>
      </c>
      <c r="K13" s="91">
        <v>25.56051351800857</v>
      </c>
      <c r="L13" s="91">
        <v>52.215622859642892</v>
      </c>
      <c r="M13" s="91">
        <v>1091.9618461663792</v>
      </c>
      <c r="N13" s="91">
        <v>6290.3472124380369</v>
      </c>
      <c r="O13" s="91">
        <v>11242.267981388341</v>
      </c>
      <c r="P13" s="91">
        <v>1912.3456288929176</v>
      </c>
      <c r="Q13" s="91">
        <v>0</v>
      </c>
      <c r="R13" s="91">
        <v>12.780036117182235</v>
      </c>
      <c r="S13" s="91">
        <v>0</v>
      </c>
      <c r="T13" s="91">
        <v>6.3351761343979587E-2</v>
      </c>
      <c r="U13" s="91">
        <v>5.5873934154159068E-2</v>
      </c>
      <c r="V13" s="91">
        <v>509.89138949204352</v>
      </c>
      <c r="W13" s="91">
        <v>0</v>
      </c>
      <c r="X13" s="91">
        <v>0.82730276523371515</v>
      </c>
      <c r="Y13" s="91">
        <v>109.65083185365052</v>
      </c>
      <c r="Z13" s="91">
        <v>4.618081462637743E-2</v>
      </c>
      <c r="AA13" s="91">
        <v>0</v>
      </c>
      <c r="AB13" s="12">
        <f>'[2]TES 2025 (value)'!CK16</f>
        <v>295.94229241883448</v>
      </c>
      <c r="AC13" s="13">
        <f>'[2]TES 2025 (value)'!CL16</f>
        <v>0</v>
      </c>
      <c r="AD13" s="13">
        <f>'[2]TES 2025 (value)'!CM16</f>
        <v>0</v>
      </c>
      <c r="AE13" s="13">
        <f>'[2]TES 2025 (value)'!CN16</f>
        <v>15019.159722276403</v>
      </c>
      <c r="AF13" s="14">
        <f>'[2]TES 2025 (value)'!CO16</f>
        <v>1.5048543649999999</v>
      </c>
      <c r="AG13" s="27">
        <f t="shared" si="4"/>
        <v>37840.408146811278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164.87376623028106</v>
      </c>
      <c r="AM13" s="13">
        <f t="shared" si="0"/>
        <v>611.18460034238467</v>
      </c>
      <c r="AN13" s="13">
        <f t="shared" si="0"/>
        <v>188.12009638673055</v>
      </c>
      <c r="AO13" s="13">
        <f t="shared" si="0"/>
        <v>160.12312436811297</v>
      </c>
      <c r="AP13" s="13">
        <f t="shared" si="0"/>
        <v>26.693427030101439</v>
      </c>
      <c r="AQ13" s="13">
        <f t="shared" si="0"/>
        <v>124.77157414159093</v>
      </c>
      <c r="AR13" s="13">
        <f t="shared" si="0"/>
        <v>25.56360427956152</v>
      </c>
      <c r="AS13" s="13">
        <f t="shared" si="0"/>
        <v>52.21912973642506</v>
      </c>
      <c r="AT13" s="13">
        <f t="shared" si="0"/>
        <v>1091.9511309272455</v>
      </c>
      <c r="AU13" s="13">
        <f t="shared" si="0"/>
        <v>6290.1777049139191</v>
      </c>
      <c r="AV13" s="13">
        <f t="shared" si="0"/>
        <v>11242.413488870965</v>
      </c>
      <c r="AW13" s="13">
        <f t="shared" si="0"/>
        <v>1912.3682877808956</v>
      </c>
      <c r="AX13" s="13">
        <f t="shared" si="0"/>
        <v>0</v>
      </c>
      <c r="AY13" s="13">
        <f t="shared" si="0"/>
        <v>12.779641481491584</v>
      </c>
      <c r="AZ13" s="13">
        <f t="shared" si="0"/>
        <v>0</v>
      </c>
      <c r="BA13" s="13">
        <f t="shared" si="1"/>
        <v>6.3349596708329167E-2</v>
      </c>
      <c r="BB13" s="13">
        <f t="shared" si="1"/>
        <v>5.5872949237281491E-2</v>
      </c>
      <c r="BC13" s="13">
        <f t="shared" si="1"/>
        <v>509.89928036196898</v>
      </c>
      <c r="BD13" s="13">
        <f t="shared" si="1"/>
        <v>0</v>
      </c>
      <c r="BE13" s="91">
        <f t="shared" si="1"/>
        <v>0.86227344522741556</v>
      </c>
      <c r="BF13" s="91">
        <f t="shared" si="1"/>
        <v>110.200835127221</v>
      </c>
      <c r="BG13" s="91">
        <f t="shared" si="1"/>
        <v>4.6182210756410783E-2</v>
      </c>
      <c r="BH13" s="91">
        <f t="shared" si="1"/>
        <v>0</v>
      </c>
      <c r="BI13" s="12">
        <f t="shared" si="2"/>
        <v>295.94229241883448</v>
      </c>
      <c r="BJ13" s="13">
        <f t="shared" si="2"/>
        <v>0</v>
      </c>
      <c r="BK13" s="13">
        <f t="shared" si="2"/>
        <v>0</v>
      </c>
      <c r="BL13" s="13">
        <f t="shared" si="2"/>
        <v>15019.159722276403</v>
      </c>
      <c r="BM13" s="36">
        <v>0</v>
      </c>
      <c r="BN13" s="27">
        <f t="shared" si="5"/>
        <v>37839.469384876065</v>
      </c>
      <c r="BP13" t="s">
        <v>30</v>
      </c>
      <c r="BQ13" s="4" t="s">
        <v>10</v>
      </c>
      <c r="BR13" s="90">
        <v>0</v>
      </c>
      <c r="BS13" s="91">
        <v>164.87376623028106</v>
      </c>
      <c r="BT13" s="91">
        <v>611.18460034238467</v>
      </c>
      <c r="BU13" s="91">
        <v>188.12009638673055</v>
      </c>
      <c r="BV13" s="91">
        <v>160.12312436811297</v>
      </c>
      <c r="BW13" s="91">
        <v>26.693427030101439</v>
      </c>
      <c r="BX13" s="91">
        <v>124.77157414159093</v>
      </c>
      <c r="BY13" s="91">
        <v>25.56360427956152</v>
      </c>
      <c r="BZ13" s="91">
        <v>52.21912973642506</v>
      </c>
      <c r="CA13" s="91">
        <v>1091.9511309272455</v>
      </c>
      <c r="CB13" s="91">
        <v>6290.1777049139191</v>
      </c>
      <c r="CC13" s="91">
        <v>11242.413488870965</v>
      </c>
      <c r="CD13" s="91">
        <v>1912.3682877808956</v>
      </c>
      <c r="CE13" s="91">
        <v>0</v>
      </c>
      <c r="CF13" s="91">
        <v>12.779641481491584</v>
      </c>
      <c r="CG13" s="91">
        <v>0</v>
      </c>
      <c r="CH13" s="91">
        <v>6.3349596708329167E-2</v>
      </c>
      <c r="CI13" s="91">
        <v>5.5872949237281491E-2</v>
      </c>
      <c r="CJ13" s="91">
        <v>509.89928036196898</v>
      </c>
      <c r="CK13" s="91">
        <v>0</v>
      </c>
      <c r="CL13" s="91">
        <v>0.86227344522741556</v>
      </c>
      <c r="CM13" s="91">
        <v>110.200835127221</v>
      </c>
      <c r="CN13" s="91">
        <v>4.6182210756410783E-2</v>
      </c>
      <c r="CO13" s="91">
        <v>0</v>
      </c>
      <c r="CP13" s="12">
        <f t="shared" si="3"/>
        <v>295.94229241883448</v>
      </c>
      <c r="CQ13" s="13">
        <f t="shared" si="3"/>
        <v>0</v>
      </c>
      <c r="CR13" s="13">
        <f t="shared" si="3"/>
        <v>0</v>
      </c>
      <c r="CS13" s="13">
        <f t="shared" si="3"/>
        <v>15019.159722276403</v>
      </c>
      <c r="CT13" s="36">
        <v>0</v>
      </c>
      <c r="CU13" s="27">
        <f t="shared" si="6"/>
        <v>37839.469384876065</v>
      </c>
      <c r="CX13" s="53"/>
      <c r="CY13" s="53"/>
      <c r="DA13" s="105">
        <v>1.202632520520786</v>
      </c>
    </row>
    <row r="14" spans="2:105" x14ac:dyDescent="0.25">
      <c r="B14" t="s">
        <v>31</v>
      </c>
      <c r="C14" s="4" t="s">
        <v>11</v>
      </c>
      <c r="D14" s="90">
        <v>11686.937270559223</v>
      </c>
      <c r="E14" s="91">
        <v>9124.5608325526955</v>
      </c>
      <c r="F14" s="91">
        <v>41522.519126787694</v>
      </c>
      <c r="G14" s="91">
        <v>1250.1089784786509</v>
      </c>
      <c r="H14" s="91">
        <v>6105.133651950051</v>
      </c>
      <c r="I14" s="91">
        <v>3084.6220173914166</v>
      </c>
      <c r="J14" s="91">
        <v>1393.3209757329021</v>
      </c>
      <c r="K14" s="91">
        <v>2774.2161411523966</v>
      </c>
      <c r="L14" s="91">
        <v>3099.2882005163679</v>
      </c>
      <c r="M14" s="91">
        <v>9005.5638509232467</v>
      </c>
      <c r="N14" s="91">
        <v>3699.0239696013496</v>
      </c>
      <c r="O14" s="91">
        <v>241123.49003077843</v>
      </c>
      <c r="P14" s="91">
        <v>59108.475058974298</v>
      </c>
      <c r="Q14" s="91">
        <v>102.3341449005185</v>
      </c>
      <c r="R14" s="91">
        <v>595.2236295987434</v>
      </c>
      <c r="S14" s="91">
        <v>1858.0994145711602</v>
      </c>
      <c r="T14" s="91">
        <v>1486.2532079959335</v>
      </c>
      <c r="U14" s="91">
        <v>2744.9248886998716</v>
      </c>
      <c r="V14" s="91">
        <v>96378.507814149765</v>
      </c>
      <c r="W14" s="91">
        <v>34176.340170929463</v>
      </c>
      <c r="X14" s="91">
        <v>17.743231633165156</v>
      </c>
      <c r="Y14" s="91">
        <v>1821.7951652086156</v>
      </c>
      <c r="Z14" s="91">
        <v>7244.307415754929</v>
      </c>
      <c r="AA14" s="91">
        <v>396.71960432549452</v>
      </c>
      <c r="AB14" s="12">
        <f>'[2]TES 2025 (value)'!CK17</f>
        <v>323930.26152727479</v>
      </c>
      <c r="AC14" s="13">
        <f>'[2]TES 2025 (value)'!CL17</f>
        <v>66486.031299609371</v>
      </c>
      <c r="AD14" s="13">
        <f>'[2]TES 2025 (value)'!CM17</f>
        <v>133851.79924764435</v>
      </c>
      <c r="AE14" s="13">
        <f>'[2]TES 2025 (value)'!CN17</f>
        <v>379551.83031757065</v>
      </c>
      <c r="AF14" s="14">
        <f>'[2]TES 2025 (value)'!CO17</f>
        <v>1.408904811</v>
      </c>
      <c r="AG14" s="27">
        <f t="shared" si="4"/>
        <v>1443620.8400900762</v>
      </c>
      <c r="AI14" t="s">
        <v>31</v>
      </c>
      <c r="AJ14" s="4" t="s">
        <v>11</v>
      </c>
      <c r="AK14" s="12">
        <f t="shared" si="0"/>
        <v>11686.925184933933</v>
      </c>
      <c r="AL14" s="13">
        <f t="shared" si="0"/>
        <v>9124.6381994595286</v>
      </c>
      <c r="AM14" s="13">
        <f t="shared" si="0"/>
        <v>41522.377952290219</v>
      </c>
      <c r="AN14" s="13">
        <f t="shared" si="0"/>
        <v>1250.0281646288497</v>
      </c>
      <c r="AO14" s="13">
        <f t="shared" si="0"/>
        <v>6104.975698407181</v>
      </c>
      <c r="AP14" s="13">
        <f t="shared" si="0"/>
        <v>3084.538355081545</v>
      </c>
      <c r="AQ14" s="13">
        <f t="shared" si="0"/>
        <v>1393.2851480942759</v>
      </c>
      <c r="AR14" s="13">
        <f t="shared" si="0"/>
        <v>2774.5515976596616</v>
      </c>
      <c r="AS14" s="13">
        <f t="shared" si="0"/>
        <v>3099.4963531962826</v>
      </c>
      <c r="AT14" s="13">
        <f t="shared" si="0"/>
        <v>9005.4754808299731</v>
      </c>
      <c r="AU14" s="13">
        <f t="shared" si="0"/>
        <v>3698.9242910981502</v>
      </c>
      <c r="AV14" s="13">
        <f t="shared" si="0"/>
        <v>241126.61086654698</v>
      </c>
      <c r="AW14" s="13">
        <f t="shared" si="0"/>
        <v>59109.175419983665</v>
      </c>
      <c r="AX14" s="13">
        <f t="shared" si="0"/>
        <v>102.32801455854131</v>
      </c>
      <c r="AY14" s="13">
        <f t="shared" si="0"/>
        <v>595.20524964378831</v>
      </c>
      <c r="AZ14" s="13">
        <f t="shared" si="0"/>
        <v>1858.1076708545997</v>
      </c>
      <c r="BA14" s="13">
        <f t="shared" si="1"/>
        <v>1486.2024249299013</v>
      </c>
      <c r="BB14" s="13">
        <f t="shared" si="1"/>
        <v>2744.8765025804496</v>
      </c>
      <c r="BC14" s="13">
        <f t="shared" si="1"/>
        <v>96379.999328390724</v>
      </c>
      <c r="BD14" s="13">
        <f t="shared" si="1"/>
        <v>34176.304980240813</v>
      </c>
      <c r="BE14" s="91">
        <f t="shared" si="1"/>
        <v>18.493250733273239</v>
      </c>
      <c r="BF14" s="91">
        <f t="shared" si="1"/>
        <v>1830.9332017168745</v>
      </c>
      <c r="BG14" s="91">
        <f t="shared" si="1"/>
        <v>7244.5264243461761</v>
      </c>
      <c r="BH14" s="91">
        <f t="shared" si="1"/>
        <v>397.3180647084834</v>
      </c>
      <c r="BI14" s="12">
        <f t="shared" si="2"/>
        <v>323930.26152727479</v>
      </c>
      <c r="BJ14" s="13">
        <f t="shared" si="2"/>
        <v>66486.031299609371</v>
      </c>
      <c r="BK14" s="13">
        <f t="shared" si="2"/>
        <v>133851.79924764435</v>
      </c>
      <c r="BL14" s="13">
        <f t="shared" si="2"/>
        <v>379551.83031757065</v>
      </c>
      <c r="BM14" s="36">
        <v>0</v>
      </c>
      <c r="BN14" s="27">
        <f t="shared" si="5"/>
        <v>1443635.2202170128</v>
      </c>
      <c r="BP14" t="s">
        <v>31</v>
      </c>
      <c r="BQ14" s="4" t="s">
        <v>11</v>
      </c>
      <c r="BR14" s="90">
        <v>11686.925184933933</v>
      </c>
      <c r="BS14" s="91">
        <v>9124.6381994595286</v>
      </c>
      <c r="BT14" s="91">
        <v>41522.377952290219</v>
      </c>
      <c r="BU14" s="91">
        <v>1250.0281646288497</v>
      </c>
      <c r="BV14" s="91">
        <v>6104.975698407181</v>
      </c>
      <c r="BW14" s="91">
        <v>3084.538355081545</v>
      </c>
      <c r="BX14" s="91">
        <v>1393.2851480942759</v>
      </c>
      <c r="BY14" s="91">
        <v>2774.5515976596616</v>
      </c>
      <c r="BZ14" s="91">
        <v>3099.4963531962826</v>
      </c>
      <c r="CA14" s="91">
        <v>9005.4754808299731</v>
      </c>
      <c r="CB14" s="91">
        <v>3698.9242910981502</v>
      </c>
      <c r="CC14" s="91">
        <v>241126.61086654698</v>
      </c>
      <c r="CD14" s="91">
        <v>59109.175419983665</v>
      </c>
      <c r="CE14" s="91">
        <v>102.32801455854131</v>
      </c>
      <c r="CF14" s="91">
        <v>595.20524964378831</v>
      </c>
      <c r="CG14" s="91">
        <v>1858.1076708545997</v>
      </c>
      <c r="CH14" s="91">
        <v>1486.2024249299013</v>
      </c>
      <c r="CI14" s="91">
        <v>2744.8765025804496</v>
      </c>
      <c r="CJ14" s="91">
        <v>96379.999328390724</v>
      </c>
      <c r="CK14" s="91">
        <v>34176.304980240813</v>
      </c>
      <c r="CL14" s="91">
        <v>18.493250733273239</v>
      </c>
      <c r="CM14" s="91">
        <v>1830.9332017168745</v>
      </c>
      <c r="CN14" s="91">
        <v>7244.5264243461761</v>
      </c>
      <c r="CO14" s="91">
        <v>397.3180647084834</v>
      </c>
      <c r="CP14" s="12">
        <f t="shared" si="3"/>
        <v>323930.26152727479</v>
      </c>
      <c r="CQ14" s="13">
        <f t="shared" si="3"/>
        <v>66486.031299609371</v>
      </c>
      <c r="CR14" s="13">
        <f t="shared" si="3"/>
        <v>133851.79924764435</v>
      </c>
      <c r="CS14" s="13">
        <f t="shared" si="3"/>
        <v>379551.83031757065</v>
      </c>
      <c r="CT14" s="36">
        <v>0</v>
      </c>
      <c r="CU14" s="27">
        <f t="shared" si="6"/>
        <v>1443635.2202170128</v>
      </c>
      <c r="CX14" s="59" t="s">
        <v>100</v>
      </c>
      <c r="CY14" s="83">
        <f>'[1]scen AME'!$V$2</f>
        <v>68869.917961327606</v>
      </c>
      <c r="DA14" s="105">
        <v>1.5296770419807957</v>
      </c>
    </row>
    <row r="15" spans="2:105" x14ac:dyDescent="0.25">
      <c r="B15" t="s">
        <v>32</v>
      </c>
      <c r="C15" s="4" t="s">
        <v>12</v>
      </c>
      <c r="D15" s="90">
        <v>394.8238315046932</v>
      </c>
      <c r="E15" s="91">
        <v>392.92751768936688</v>
      </c>
      <c r="F15" s="91">
        <v>290.67177347494874</v>
      </c>
      <c r="G15" s="91">
        <v>63.197222551387576</v>
      </c>
      <c r="H15" s="91">
        <v>133.55105896501414</v>
      </c>
      <c r="I15" s="91">
        <v>85.734589263665526</v>
      </c>
      <c r="J15" s="91">
        <v>42.644842115910329</v>
      </c>
      <c r="K15" s="91">
        <v>112.94992204062359</v>
      </c>
      <c r="L15" s="91">
        <v>78.3869554237844</v>
      </c>
      <c r="M15" s="91">
        <v>124.11167813149154</v>
      </c>
      <c r="N15" s="91">
        <v>94.36663147805622</v>
      </c>
      <c r="O15" s="91">
        <v>3011.9114239729897</v>
      </c>
      <c r="P15" s="91">
        <v>63266.282374326402</v>
      </c>
      <c r="Q15" s="91">
        <v>58.019662351325501</v>
      </c>
      <c r="R15" s="91">
        <v>107.76860992667108</v>
      </c>
      <c r="S15" s="91">
        <v>274.29416908765506</v>
      </c>
      <c r="T15" s="91">
        <v>305.58206013687766</v>
      </c>
      <c r="U15" s="91">
        <v>251.44205425902592</v>
      </c>
      <c r="V15" s="91">
        <v>23149.130304725029</v>
      </c>
      <c r="W15" s="91">
        <v>10757.389715948828</v>
      </c>
      <c r="X15" s="91">
        <v>0.22071819241272331</v>
      </c>
      <c r="Y15" s="91">
        <v>889.14117400788746</v>
      </c>
      <c r="Z15" s="91">
        <v>3995.408051165894</v>
      </c>
      <c r="AA15" s="91">
        <v>317.28060691027235</v>
      </c>
      <c r="AB15" s="12">
        <f>'[2]TES 2025 (value)'!CK18</f>
        <v>181162.14916669141</v>
      </c>
      <c r="AC15" s="13">
        <f>'[2]TES 2025 (value)'!CL18</f>
        <v>0</v>
      </c>
      <c r="AD15" s="13">
        <f>'[2]TES 2025 (value)'!CM18</f>
        <v>191853.77840498302</v>
      </c>
      <c r="AE15" s="13">
        <f>'[2]TES 2025 (value)'!CN18</f>
        <v>0</v>
      </c>
      <c r="AF15" s="14">
        <f>'[2]TES 2025 (value)'!CO18</f>
        <v>1</v>
      </c>
      <c r="AG15" s="27">
        <f t="shared" si="4"/>
        <v>481214.16451932467</v>
      </c>
      <c r="AI15" t="s">
        <v>32</v>
      </c>
      <c r="AJ15" s="4" t="s">
        <v>12</v>
      </c>
      <c r="AK15" s="12">
        <f t="shared" si="0"/>
        <v>394.82342321184683</v>
      </c>
      <c r="AL15" s="13">
        <f t="shared" si="0"/>
        <v>392.93084931126208</v>
      </c>
      <c r="AM15" s="13">
        <f t="shared" si="0"/>
        <v>290.67078520539252</v>
      </c>
      <c r="AN15" s="13">
        <f t="shared" si="0"/>
        <v>63.193137138884317</v>
      </c>
      <c r="AO15" s="13">
        <f t="shared" si="0"/>
        <v>133.54760369865633</v>
      </c>
      <c r="AP15" s="13">
        <f t="shared" si="0"/>
        <v>85.732263937018288</v>
      </c>
      <c r="AQ15" s="13">
        <f t="shared" si="0"/>
        <v>42.64374555308008</v>
      </c>
      <c r="AR15" s="13">
        <f t="shared" si="0"/>
        <v>112.96357987563563</v>
      </c>
      <c r="AS15" s="13">
        <f t="shared" si="0"/>
        <v>78.392220005128948</v>
      </c>
      <c r="AT15" s="13">
        <f t="shared" si="0"/>
        <v>124.11046024433263</v>
      </c>
      <c r="AU15" s="13">
        <f t="shared" si="0"/>
        <v>94.364088557368234</v>
      </c>
      <c r="AV15" s="13">
        <f t="shared" si="0"/>
        <v>3011.95040682324</v>
      </c>
      <c r="AW15" s="13">
        <f t="shared" si="0"/>
        <v>63267.032000117601</v>
      </c>
      <c r="AX15" s="13">
        <f t="shared" si="0"/>
        <v>58.016186674932641</v>
      </c>
      <c r="AY15" s="13">
        <f t="shared" si="0"/>
        <v>107.76528213170877</v>
      </c>
      <c r="AZ15" s="13">
        <f t="shared" si="0"/>
        <v>274.29538788703042</v>
      </c>
      <c r="BA15" s="13">
        <f t="shared" si="1"/>
        <v>305.57161885146633</v>
      </c>
      <c r="BB15" s="13">
        <f t="shared" si="1"/>
        <v>251.43762196824991</v>
      </c>
      <c r="BC15" s="13">
        <f t="shared" si="1"/>
        <v>23149.488551167087</v>
      </c>
      <c r="BD15" s="13">
        <f t="shared" si="1"/>
        <v>10757.378639281453</v>
      </c>
      <c r="BE15" s="91">
        <f t="shared" si="1"/>
        <v>0.2300481083758022</v>
      </c>
      <c r="BF15" s="91">
        <f t="shared" si="1"/>
        <v>893.60106316790177</v>
      </c>
      <c r="BG15" s="91">
        <f t="shared" si="1"/>
        <v>3995.5288396192996</v>
      </c>
      <c r="BH15" s="91">
        <f t="shared" si="1"/>
        <v>317.75923179156428</v>
      </c>
      <c r="BI15" s="12">
        <f t="shared" si="2"/>
        <v>181162.14916669141</v>
      </c>
      <c r="BJ15" s="13">
        <f t="shared" si="2"/>
        <v>0</v>
      </c>
      <c r="BK15" s="13">
        <f t="shared" si="2"/>
        <v>191853.77840498302</v>
      </c>
      <c r="BL15" s="13">
        <f t="shared" si="2"/>
        <v>0</v>
      </c>
      <c r="BM15" s="36">
        <v>0</v>
      </c>
      <c r="BN15" s="27">
        <f t="shared" si="5"/>
        <v>481219.35460600292</v>
      </c>
      <c r="BP15" t="s">
        <v>32</v>
      </c>
      <c r="BQ15" s="4" t="s">
        <v>12</v>
      </c>
      <c r="BR15" s="90">
        <v>394.82342321184683</v>
      </c>
      <c r="BS15" s="91">
        <v>392.93084931126208</v>
      </c>
      <c r="BT15" s="91">
        <v>290.67078520539252</v>
      </c>
      <c r="BU15" s="91">
        <v>63.193137138884317</v>
      </c>
      <c r="BV15" s="91">
        <v>133.54760369865633</v>
      </c>
      <c r="BW15" s="91">
        <v>85.732263937018288</v>
      </c>
      <c r="BX15" s="91">
        <v>42.64374555308008</v>
      </c>
      <c r="BY15" s="91">
        <v>112.96357987563563</v>
      </c>
      <c r="BZ15" s="91">
        <v>78.392220005128948</v>
      </c>
      <c r="CA15" s="91">
        <v>124.11046024433263</v>
      </c>
      <c r="CB15" s="91">
        <v>94.364088557368234</v>
      </c>
      <c r="CC15" s="91">
        <v>3011.95040682324</v>
      </c>
      <c r="CD15" s="91">
        <v>63267.032000117601</v>
      </c>
      <c r="CE15" s="91">
        <v>58.016186674932641</v>
      </c>
      <c r="CF15" s="91">
        <v>107.76528213170877</v>
      </c>
      <c r="CG15" s="91">
        <v>274.29538788703042</v>
      </c>
      <c r="CH15" s="91">
        <v>305.57161885146633</v>
      </c>
      <c r="CI15" s="91">
        <v>251.43762196824991</v>
      </c>
      <c r="CJ15" s="91">
        <v>23149.488551167087</v>
      </c>
      <c r="CK15" s="91">
        <v>10757.378639281453</v>
      </c>
      <c r="CL15" s="91">
        <v>0.2300481083758022</v>
      </c>
      <c r="CM15" s="91">
        <v>893.60106316790177</v>
      </c>
      <c r="CN15" s="91">
        <v>3995.5288396192996</v>
      </c>
      <c r="CO15" s="91">
        <v>317.75923179156428</v>
      </c>
      <c r="CP15" s="12">
        <f t="shared" si="3"/>
        <v>181162.14916669141</v>
      </c>
      <c r="CQ15" s="13">
        <f t="shared" si="3"/>
        <v>0</v>
      </c>
      <c r="CR15" s="13">
        <f t="shared" si="3"/>
        <v>191853.77840498302</v>
      </c>
      <c r="CS15" s="13">
        <f t="shared" si="3"/>
        <v>0</v>
      </c>
      <c r="CT15" s="36">
        <v>0</v>
      </c>
      <c r="CU15" s="27">
        <f t="shared" si="6"/>
        <v>481219.35460600292</v>
      </c>
      <c r="CX15" s="59" t="s">
        <v>101</v>
      </c>
      <c r="CY15" s="81">
        <f>SUM(D45:AA45)</f>
        <v>25240.131938786399</v>
      </c>
      <c r="DA15" s="105">
        <v>1.1928735985983761</v>
      </c>
    </row>
    <row r="16" spans="2:105" x14ac:dyDescent="0.25">
      <c r="B16" t="s">
        <v>33</v>
      </c>
      <c r="C16" s="4" t="s">
        <v>13</v>
      </c>
      <c r="D16" s="90">
        <v>1.4267941486991376</v>
      </c>
      <c r="E16" s="91">
        <v>42.33506224825328</v>
      </c>
      <c r="F16" s="91">
        <v>13.730225722421379</v>
      </c>
      <c r="G16" s="91">
        <v>3.9381085028725362</v>
      </c>
      <c r="H16" s="91">
        <v>7.5057053616229021</v>
      </c>
      <c r="I16" s="91">
        <v>12.382382334344527</v>
      </c>
      <c r="J16" s="91">
        <v>3.8172502381585409</v>
      </c>
      <c r="K16" s="91">
        <v>8.6897103161233353</v>
      </c>
      <c r="L16" s="91">
        <v>9.4401292354409883</v>
      </c>
      <c r="M16" s="91">
        <v>17.281857140003307</v>
      </c>
      <c r="N16" s="91">
        <v>5.592449333891544</v>
      </c>
      <c r="O16" s="91">
        <v>245.59584643844138</v>
      </c>
      <c r="P16" s="91">
        <v>84.873994154111884</v>
      </c>
      <c r="Q16" s="91">
        <v>33.883044030146401</v>
      </c>
      <c r="R16" s="91">
        <v>3.378533155415461</v>
      </c>
      <c r="S16" s="91">
        <v>69.387158107829691</v>
      </c>
      <c r="T16" s="91">
        <v>29.991384117135453</v>
      </c>
      <c r="U16" s="91">
        <v>26.210127722059383</v>
      </c>
      <c r="V16" s="91">
        <v>1843.8023780710753</v>
      </c>
      <c r="W16" s="91">
        <v>1174.527570613224</v>
      </c>
      <c r="X16" s="91">
        <v>1.8066209778247265E-2</v>
      </c>
      <c r="Y16" s="91">
        <v>39.875708779980407</v>
      </c>
      <c r="Z16" s="91">
        <v>25.682447148716133</v>
      </c>
      <c r="AA16" s="91">
        <v>2.3297717608422905</v>
      </c>
      <c r="AB16" s="12">
        <f>'[2]TES 2025 (value)'!CK19</f>
        <v>8058.0782776671731</v>
      </c>
      <c r="AC16" s="13">
        <f>'[2]TES 2025 (value)'!CL19</f>
        <v>435.93753550698904</v>
      </c>
      <c r="AD16" s="13">
        <f>'[2]TES 2025 (value)'!CM19</f>
        <v>0</v>
      </c>
      <c r="AE16" s="13">
        <f>'[2]TES 2025 (value)'!CN19</f>
        <v>2317.7057026679217</v>
      </c>
      <c r="AF16" s="14">
        <f>'[2]TES 2025 (value)'!CO19</f>
        <v>1.4713756440000001</v>
      </c>
      <c r="AG16" s="27">
        <f t="shared" si="4"/>
        <v>14518.888596376672</v>
      </c>
      <c r="AI16" t="s">
        <v>33</v>
      </c>
      <c r="AJ16" s="4" t="s">
        <v>13</v>
      </c>
      <c r="AK16" s="12">
        <f t="shared" si="0"/>
        <v>1.4267926732313525</v>
      </c>
      <c r="AL16" s="13">
        <f t="shared" si="0"/>
        <v>42.335421206111839</v>
      </c>
      <c r="AM16" s="13">
        <f t="shared" si="0"/>
        <v>13.7301790403376</v>
      </c>
      <c r="AN16" s="13">
        <f t="shared" si="0"/>
        <v>3.9378539221003552</v>
      </c>
      <c r="AO16" s="13">
        <f t="shared" si="0"/>
        <v>7.5055111721389052</v>
      </c>
      <c r="AP16" s="13">
        <f t="shared" si="0"/>
        <v>12.382046494587836</v>
      </c>
      <c r="AQ16" s="13">
        <f t="shared" si="0"/>
        <v>3.8171520819802733</v>
      </c>
      <c r="AR16" s="13">
        <f t="shared" si="0"/>
        <v>8.6907610705431342</v>
      </c>
      <c r="AS16" s="13">
        <f t="shared" si="0"/>
        <v>9.4407632481793868</v>
      </c>
      <c r="AT16" s="13">
        <f t="shared" si="0"/>
        <v>17.281687556026924</v>
      </c>
      <c r="AU16" s="13">
        <f t="shared" si="0"/>
        <v>5.5922986327921729</v>
      </c>
      <c r="AV16" s="13">
        <f t="shared" si="0"/>
        <v>245.59902515944478</v>
      </c>
      <c r="AW16" s="13">
        <f t="shared" si="0"/>
        <v>84.874999804082648</v>
      </c>
      <c r="AX16" s="13">
        <f t="shared" si="0"/>
        <v>33.881014261418336</v>
      </c>
      <c r="AY16" s="13">
        <f t="shared" si="0"/>
        <v>3.3784288294375884</v>
      </c>
      <c r="AZ16" s="13">
        <f t="shared" si="0"/>
        <v>69.387466422896097</v>
      </c>
      <c r="BA16" s="13">
        <f t="shared" si="1"/>
        <v>29.990359356057176</v>
      </c>
      <c r="BB16" s="13">
        <f t="shared" si="1"/>
        <v>26.209665703453613</v>
      </c>
      <c r="BC16" s="13">
        <f t="shared" si="1"/>
        <v>1843.8309120001304</v>
      </c>
      <c r="BD16" s="13">
        <f t="shared" si="1"/>
        <v>1174.526361225857</v>
      </c>
      <c r="BE16" s="91">
        <f t="shared" si="1"/>
        <v>1.8829881395706037E-2</v>
      </c>
      <c r="BF16" s="91">
        <f t="shared" si="1"/>
        <v>40.075723408179535</v>
      </c>
      <c r="BG16" s="91">
        <f t="shared" si="1"/>
        <v>25.6832235758122</v>
      </c>
      <c r="BH16" s="91">
        <f t="shared" si="1"/>
        <v>2.3332862735738731</v>
      </c>
      <c r="BI16" s="12">
        <f t="shared" si="2"/>
        <v>8058.0782776671731</v>
      </c>
      <c r="BJ16" s="13">
        <f t="shared" si="2"/>
        <v>435.93753550698904</v>
      </c>
      <c r="BK16" s="13">
        <f t="shared" si="2"/>
        <v>0</v>
      </c>
      <c r="BL16" s="13">
        <f t="shared" si="2"/>
        <v>2317.7057026679217</v>
      </c>
      <c r="BM16" s="36">
        <v>0</v>
      </c>
      <c r="BN16" s="27">
        <f t="shared" si="5"/>
        <v>14517.651278841851</v>
      </c>
      <c r="BP16" t="s">
        <v>33</v>
      </c>
      <c r="BQ16" s="4" t="s">
        <v>13</v>
      </c>
      <c r="BR16" s="90">
        <v>1.4267926732313525</v>
      </c>
      <c r="BS16" s="91">
        <v>42.335421206111839</v>
      </c>
      <c r="BT16" s="91">
        <v>13.7301790403376</v>
      </c>
      <c r="BU16" s="91">
        <v>3.9378539221003552</v>
      </c>
      <c r="BV16" s="91">
        <v>7.5055111721389052</v>
      </c>
      <c r="BW16" s="91">
        <v>12.382046494587836</v>
      </c>
      <c r="BX16" s="91">
        <v>3.8171520819802733</v>
      </c>
      <c r="BY16" s="91">
        <v>8.6907610705431342</v>
      </c>
      <c r="BZ16" s="91">
        <v>9.4407632481793868</v>
      </c>
      <c r="CA16" s="91">
        <v>17.281687556026924</v>
      </c>
      <c r="CB16" s="91">
        <v>5.5922986327921729</v>
      </c>
      <c r="CC16" s="91">
        <v>245.59902515944478</v>
      </c>
      <c r="CD16" s="91">
        <v>84.874999804082648</v>
      </c>
      <c r="CE16" s="91">
        <v>33.881014261418336</v>
      </c>
      <c r="CF16" s="91">
        <v>3.3784288294375884</v>
      </c>
      <c r="CG16" s="91">
        <v>69.387466422896097</v>
      </c>
      <c r="CH16" s="91">
        <v>29.990359356057176</v>
      </c>
      <c r="CI16" s="91">
        <v>26.209665703453613</v>
      </c>
      <c r="CJ16" s="91">
        <v>1843.8309120001304</v>
      </c>
      <c r="CK16" s="91">
        <v>1174.526361225857</v>
      </c>
      <c r="CL16" s="91">
        <v>1.8829881395706037E-2</v>
      </c>
      <c r="CM16" s="91">
        <v>40.075723408179535</v>
      </c>
      <c r="CN16" s="91">
        <v>25.6832235758122</v>
      </c>
      <c r="CO16" s="91">
        <v>2.3332862735738731</v>
      </c>
      <c r="CP16" s="12">
        <f t="shared" si="3"/>
        <v>8058.0782776671731</v>
      </c>
      <c r="CQ16" s="13">
        <f t="shared" si="3"/>
        <v>435.93753550698904</v>
      </c>
      <c r="CR16" s="13">
        <f t="shared" si="3"/>
        <v>0</v>
      </c>
      <c r="CS16" s="13">
        <f t="shared" si="3"/>
        <v>2317.7057026679217</v>
      </c>
      <c r="CT16" s="36">
        <v>0</v>
      </c>
      <c r="CU16" s="27">
        <f t="shared" si="6"/>
        <v>14517.651278841851</v>
      </c>
      <c r="CX16" s="53"/>
      <c r="CY16" s="53"/>
      <c r="DA16" s="105">
        <v>1.070557824854693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133.58005641336953</v>
      </c>
      <c r="F17" s="91">
        <v>34.561391548453571</v>
      </c>
      <c r="G17" s="91">
        <v>2.9912907574687959</v>
      </c>
      <c r="H17" s="91">
        <v>12.890725693518494</v>
      </c>
      <c r="I17" s="91">
        <v>6.1766561981187733</v>
      </c>
      <c r="J17" s="91">
        <v>1.4217120581263354</v>
      </c>
      <c r="K17" s="91">
        <v>16.96161614099805</v>
      </c>
      <c r="L17" s="91">
        <v>15.96744424782575</v>
      </c>
      <c r="M17" s="91">
        <v>5.8744650608384053</v>
      </c>
      <c r="N17" s="91">
        <v>1.9876146843109648</v>
      </c>
      <c r="O17" s="91">
        <v>293.63766219374941</v>
      </c>
      <c r="P17" s="91">
        <v>103.39653339190431</v>
      </c>
      <c r="Q17" s="91">
        <v>3.8538347348214086</v>
      </c>
      <c r="R17" s="91">
        <v>540.96772211271298</v>
      </c>
      <c r="S17" s="91">
        <v>37.577568822248793</v>
      </c>
      <c r="T17" s="91">
        <v>30.2138916072564</v>
      </c>
      <c r="U17" s="91">
        <v>39.713778895025037</v>
      </c>
      <c r="V17" s="91">
        <v>2312.5391970414403</v>
      </c>
      <c r="W17" s="91">
        <v>2437.3277682570292</v>
      </c>
      <c r="X17" s="91">
        <v>2.160061403426931E-2</v>
      </c>
      <c r="Y17" s="91">
        <v>27.870932841752104</v>
      </c>
      <c r="Z17" s="91">
        <v>19.544085880296215</v>
      </c>
      <c r="AA17" s="91">
        <v>2.6230239773839372</v>
      </c>
      <c r="AB17" s="12">
        <f>'[2]TES 2025 (value)'!CK20</f>
        <v>13857.165825554543</v>
      </c>
      <c r="AC17" s="13">
        <f>'[2]TES 2025 (value)'!CL20</f>
        <v>2427.4031487129787</v>
      </c>
      <c r="AD17" s="13">
        <f>'[2]TES 2025 (value)'!CM20</f>
        <v>0</v>
      </c>
      <c r="AE17" s="13">
        <f>'[2]TES 2025 (value)'!CN20</f>
        <v>0</v>
      </c>
      <c r="AF17" s="14">
        <f>'[2]TES 2025 (value)'!CO20</f>
        <v>1</v>
      </c>
      <c r="AG17" s="27">
        <f t="shared" si="4"/>
        <v>22367.269547440206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133.58118903508898</v>
      </c>
      <c r="AM17" s="13">
        <f t="shared" si="0"/>
        <v>34.561274041443241</v>
      </c>
      <c r="AN17" s="13">
        <f t="shared" si="0"/>
        <v>2.9910973841500317</v>
      </c>
      <c r="AO17" s="13">
        <f t="shared" si="0"/>
        <v>12.890392181443325</v>
      </c>
      <c r="AP17" s="13">
        <f t="shared" si="0"/>
        <v>6.1764886724634733</v>
      </c>
      <c r="AQ17" s="13">
        <f t="shared" si="0"/>
        <v>1.4216755004438371</v>
      </c>
      <c r="AR17" s="13">
        <f t="shared" si="0"/>
        <v>16.963667129175874</v>
      </c>
      <c r="AS17" s="13">
        <f t="shared" si="0"/>
        <v>15.968516644484769</v>
      </c>
      <c r="AT17" s="13">
        <f t="shared" si="0"/>
        <v>5.874407415694364</v>
      </c>
      <c r="AU17" s="13">
        <f t="shared" si="0"/>
        <v>1.98756112357216</v>
      </c>
      <c r="AV17" s="13">
        <f t="shared" si="0"/>
        <v>293.6414627148809</v>
      </c>
      <c r="AW17" s="13">
        <f t="shared" si="0"/>
        <v>103.39775851064438</v>
      </c>
      <c r="AX17" s="13">
        <f t="shared" si="0"/>
        <v>3.8536038702857156</v>
      </c>
      <c r="AY17" s="13">
        <f t="shared" si="0"/>
        <v>540.95101752998107</v>
      </c>
      <c r="AZ17" s="13">
        <f t="shared" si="0"/>
        <v>37.577735794509117</v>
      </c>
      <c r="BA17" s="13">
        <f t="shared" si="1"/>
        <v>30.212859243427459</v>
      </c>
      <c r="BB17" s="13">
        <f t="shared" si="1"/>
        <v>39.713078841024938</v>
      </c>
      <c r="BC17" s="13">
        <f t="shared" si="1"/>
        <v>2312.574984949174</v>
      </c>
      <c r="BD17" s="13">
        <f t="shared" si="1"/>
        <v>2437.3252585897503</v>
      </c>
      <c r="BE17" s="91">
        <f t="shared" si="1"/>
        <v>2.2513687449231809E-2</v>
      </c>
      <c r="BF17" s="91">
        <f t="shared" si="1"/>
        <v>28.010732093990214</v>
      </c>
      <c r="BG17" s="91">
        <f t="shared" si="1"/>
        <v>19.544676733564888</v>
      </c>
      <c r="BH17" s="91">
        <f t="shared" si="1"/>
        <v>2.6269808676333191</v>
      </c>
      <c r="BI17" s="12">
        <f t="shared" si="2"/>
        <v>13857.165825554543</v>
      </c>
      <c r="BJ17" s="13">
        <f t="shared" si="2"/>
        <v>2427.4031487129787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5"/>
        <v>22366.4379068218</v>
      </c>
      <c r="BP17" t="s">
        <v>34</v>
      </c>
      <c r="BQ17" s="4" t="s">
        <v>14</v>
      </c>
      <c r="BR17" s="90">
        <v>0</v>
      </c>
      <c r="BS17" s="91">
        <v>133.58118903508898</v>
      </c>
      <c r="BT17" s="91">
        <v>34.561274041443241</v>
      </c>
      <c r="BU17" s="91">
        <v>2.9910973841500317</v>
      </c>
      <c r="BV17" s="91">
        <v>12.890392181443325</v>
      </c>
      <c r="BW17" s="91">
        <v>6.1764886724634733</v>
      </c>
      <c r="BX17" s="91">
        <v>1.4216755004438371</v>
      </c>
      <c r="BY17" s="91">
        <v>16.963667129175874</v>
      </c>
      <c r="BZ17" s="91">
        <v>15.968516644484769</v>
      </c>
      <c r="CA17" s="91">
        <v>5.874407415694364</v>
      </c>
      <c r="CB17" s="91">
        <v>1.98756112357216</v>
      </c>
      <c r="CC17" s="91">
        <v>293.6414627148809</v>
      </c>
      <c r="CD17" s="91">
        <v>103.39775851064438</v>
      </c>
      <c r="CE17" s="91">
        <v>3.8536038702857156</v>
      </c>
      <c r="CF17" s="91">
        <v>540.95101752998107</v>
      </c>
      <c r="CG17" s="91">
        <v>37.577735794509117</v>
      </c>
      <c r="CH17" s="91">
        <v>30.212859243427459</v>
      </c>
      <c r="CI17" s="91">
        <v>39.713078841024938</v>
      </c>
      <c r="CJ17" s="91">
        <v>2312.574984949174</v>
      </c>
      <c r="CK17" s="91">
        <v>2437.3252585897503</v>
      </c>
      <c r="CL17" s="91">
        <v>2.2513687449231809E-2</v>
      </c>
      <c r="CM17" s="91">
        <v>28.010732093990214</v>
      </c>
      <c r="CN17" s="91">
        <v>19.544676733564888</v>
      </c>
      <c r="CO17" s="91">
        <v>2.6269808676333191</v>
      </c>
      <c r="CP17" s="12">
        <f t="shared" si="3"/>
        <v>13857.165825554543</v>
      </c>
      <c r="CQ17" s="13">
        <f t="shared" si="3"/>
        <v>2427.4031487129787</v>
      </c>
      <c r="CR17" s="13">
        <f t="shared" si="3"/>
        <v>0</v>
      </c>
      <c r="CS17" s="13">
        <f t="shared" si="3"/>
        <v>0</v>
      </c>
      <c r="CT17" s="36">
        <v>0</v>
      </c>
      <c r="CU17" s="27">
        <f t="shared" si="6"/>
        <v>22366.4379068218</v>
      </c>
      <c r="CX17" s="52" t="s">
        <v>105</v>
      </c>
      <c r="CY17" s="94">
        <f>'[1]scen AME'!$V$461</f>
        <v>2047402.372</v>
      </c>
      <c r="DA17" s="105">
        <v>1.0830206125914419</v>
      </c>
    </row>
    <row r="18" spans="2:105" x14ac:dyDescent="0.25">
      <c r="B18" t="s">
        <v>35</v>
      </c>
      <c r="C18" s="4" t="s">
        <v>15</v>
      </c>
      <c r="D18" s="90">
        <v>55.18624667227764</v>
      </c>
      <c r="E18" s="91">
        <v>524.69587193944642</v>
      </c>
      <c r="F18" s="91">
        <v>216.62576462330392</v>
      </c>
      <c r="G18" s="91">
        <v>54.995723278853568</v>
      </c>
      <c r="H18" s="91">
        <v>135.16721025326606</v>
      </c>
      <c r="I18" s="91">
        <v>94.053757939135735</v>
      </c>
      <c r="J18" s="91">
        <v>14.714467735217729</v>
      </c>
      <c r="K18" s="91">
        <v>54.12521375206677</v>
      </c>
      <c r="L18" s="91">
        <v>72.756579996379344</v>
      </c>
      <c r="M18" s="91">
        <v>228.94041419335241</v>
      </c>
      <c r="N18" s="91">
        <v>48.149915144549972</v>
      </c>
      <c r="O18" s="91">
        <v>1604.256731648949</v>
      </c>
      <c r="P18" s="91">
        <v>685.70698890375513</v>
      </c>
      <c r="Q18" s="91">
        <v>68.612742761865931</v>
      </c>
      <c r="R18" s="91">
        <v>82.60566297518956</v>
      </c>
      <c r="S18" s="91">
        <v>8580.2014927189066</v>
      </c>
      <c r="T18" s="91">
        <v>622.86785635730223</v>
      </c>
      <c r="U18" s="91">
        <v>438.14150454254428</v>
      </c>
      <c r="V18" s="91">
        <v>18577.139740098512</v>
      </c>
      <c r="W18" s="91">
        <v>1212.7531436337365</v>
      </c>
      <c r="X18" s="91">
        <v>0.11799498643631326</v>
      </c>
      <c r="Y18" s="91">
        <v>328.47113476243408</v>
      </c>
      <c r="Z18" s="91">
        <v>337.87621948838773</v>
      </c>
      <c r="AA18" s="91">
        <v>21.004740288363664</v>
      </c>
      <c r="AB18" s="12">
        <f>'[2]TES 2025 (value)'!CK21</f>
        <v>1246.9054000657545</v>
      </c>
      <c r="AC18" s="13">
        <f>'[2]TES 2025 (value)'!CL21</f>
        <v>7.212343698464581</v>
      </c>
      <c r="AD18" s="13">
        <f>'[2]TES 2025 (value)'!CM21</f>
        <v>0</v>
      </c>
      <c r="AE18" s="13">
        <f>'[2]TES 2025 (value)'!CN21</f>
        <v>6913.9565395102782</v>
      </c>
      <c r="AF18" s="14">
        <f>'[2]TES 2025 (value)'!CO21</f>
        <v>1.5308068269999999</v>
      </c>
      <c r="AG18" s="27">
        <f t="shared" si="4"/>
        <v>42228.77220879573</v>
      </c>
      <c r="AI18" t="s">
        <v>35</v>
      </c>
      <c r="AJ18" s="4" t="s">
        <v>15</v>
      </c>
      <c r="AK18" s="12">
        <f t="shared" si="0"/>
        <v>55.186189603408089</v>
      </c>
      <c r="AL18" s="13">
        <f t="shared" si="0"/>
        <v>524.70032082168689</v>
      </c>
      <c r="AM18" s="13">
        <f t="shared" si="0"/>
        <v>216.62502810649079</v>
      </c>
      <c r="AN18" s="13">
        <f t="shared" si="0"/>
        <v>54.992168055911186</v>
      </c>
      <c r="AO18" s="13">
        <f t="shared" si="0"/>
        <v>135.16371317343842</v>
      </c>
      <c r="AP18" s="13">
        <f t="shared" si="0"/>
        <v>94.051206976782197</v>
      </c>
      <c r="AQ18" s="13">
        <f t="shared" si="0"/>
        <v>14.714089369685469</v>
      </c>
      <c r="AR18" s="13">
        <f t="shared" si="0"/>
        <v>54.131758539580225</v>
      </c>
      <c r="AS18" s="13">
        <f t="shared" si="0"/>
        <v>72.761466433563584</v>
      </c>
      <c r="AT18" s="13">
        <f t="shared" si="0"/>
        <v>228.93816763932301</v>
      </c>
      <c r="AU18" s="13">
        <f t="shared" si="0"/>
        <v>48.148617637015491</v>
      </c>
      <c r="AV18" s="13">
        <f t="shared" si="0"/>
        <v>1604.2774953737501</v>
      </c>
      <c r="AW18" s="13">
        <f t="shared" si="0"/>
        <v>685.71511366823938</v>
      </c>
      <c r="AX18" s="13">
        <f t="shared" si="0"/>
        <v>68.60863250543558</v>
      </c>
      <c r="AY18" s="13">
        <f t="shared" si="0"/>
        <v>82.603112188747261</v>
      </c>
      <c r="AZ18" s="13">
        <f t="shared" ref="AZ18:AZ32" si="7">S18*(1+AZ$45)</f>
        <v>8580.2396180070027</v>
      </c>
      <c r="BA18" s="13">
        <f t="shared" si="1"/>
        <v>622.84657388718972</v>
      </c>
      <c r="BB18" s="13">
        <f t="shared" si="1"/>
        <v>438.13378121020475</v>
      </c>
      <c r="BC18" s="13">
        <f t="shared" si="1"/>
        <v>18577.427232290567</v>
      </c>
      <c r="BD18" s="13">
        <f t="shared" si="1"/>
        <v>1212.7518948862676</v>
      </c>
      <c r="BE18" s="91">
        <f t="shared" si="1"/>
        <v>0.12298271896294106</v>
      </c>
      <c r="BF18" s="91">
        <f t="shared" si="1"/>
        <v>330.11873010064249</v>
      </c>
      <c r="BG18" s="91">
        <f t="shared" si="1"/>
        <v>337.88643410113116</v>
      </c>
      <c r="BH18" s="91">
        <f t="shared" si="1"/>
        <v>21.036426408183551</v>
      </c>
      <c r="BI18" s="12">
        <f t="shared" si="2"/>
        <v>1246.9054000657545</v>
      </c>
      <c r="BJ18" s="13">
        <f t="shared" si="2"/>
        <v>7.212343698464581</v>
      </c>
      <c r="BK18" s="13">
        <f t="shared" si="2"/>
        <v>0</v>
      </c>
      <c r="BL18" s="13">
        <f t="shared" si="2"/>
        <v>6913.9565395102782</v>
      </c>
      <c r="BM18" s="36">
        <v>0</v>
      </c>
      <c r="BN18" s="27">
        <f t="shared" si="5"/>
        <v>42229.255036977695</v>
      </c>
      <c r="BP18" t="s">
        <v>35</v>
      </c>
      <c r="BQ18" s="4" t="s">
        <v>15</v>
      </c>
      <c r="BR18" s="90">
        <v>55.186189603408089</v>
      </c>
      <c r="BS18" s="91">
        <v>524.70032082168689</v>
      </c>
      <c r="BT18" s="91">
        <v>216.62502810649079</v>
      </c>
      <c r="BU18" s="91">
        <v>54.992168055911186</v>
      </c>
      <c r="BV18" s="91">
        <v>135.16371317343842</v>
      </c>
      <c r="BW18" s="91">
        <v>94.051206976782197</v>
      </c>
      <c r="BX18" s="91">
        <v>14.714089369685469</v>
      </c>
      <c r="BY18" s="91">
        <v>54.131758539580225</v>
      </c>
      <c r="BZ18" s="91">
        <v>72.761466433563584</v>
      </c>
      <c r="CA18" s="91">
        <v>228.93816763932301</v>
      </c>
      <c r="CB18" s="91">
        <v>48.148617637015491</v>
      </c>
      <c r="CC18" s="91">
        <v>1604.2774953737501</v>
      </c>
      <c r="CD18" s="91">
        <v>685.71511366823938</v>
      </c>
      <c r="CE18" s="91">
        <v>68.60863250543558</v>
      </c>
      <c r="CF18" s="91">
        <v>82.603112188747261</v>
      </c>
      <c r="CG18" s="91">
        <v>8580.2396180070027</v>
      </c>
      <c r="CH18" s="91">
        <v>622.84657388718972</v>
      </c>
      <c r="CI18" s="91">
        <v>438.13378121020475</v>
      </c>
      <c r="CJ18" s="91">
        <v>18577.427232290567</v>
      </c>
      <c r="CK18" s="91">
        <v>1212.7518948862676</v>
      </c>
      <c r="CL18" s="91">
        <v>0.12298271896294106</v>
      </c>
      <c r="CM18" s="91">
        <v>330.11873010064249</v>
      </c>
      <c r="CN18" s="91">
        <v>337.88643410113116</v>
      </c>
      <c r="CO18" s="91">
        <v>21.036426408183551</v>
      </c>
      <c r="CP18" s="12">
        <f t="shared" si="3"/>
        <v>1246.9054000657545</v>
      </c>
      <c r="CQ18" s="13">
        <f t="shared" si="3"/>
        <v>7.212343698464581</v>
      </c>
      <c r="CR18" s="13">
        <f t="shared" si="3"/>
        <v>0</v>
      </c>
      <c r="CS18" s="13">
        <f t="shared" si="3"/>
        <v>6913.9565395102782</v>
      </c>
      <c r="CT18" s="36">
        <v>0</v>
      </c>
      <c r="CU18" s="27">
        <f t="shared" si="6"/>
        <v>42229.255036977695</v>
      </c>
      <c r="CX18" s="53"/>
      <c r="CY18" s="53"/>
      <c r="DA18" s="105">
        <v>1.2555943460851593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28.087285046018643</v>
      </c>
      <c r="F19" s="91">
        <v>11.478597185132084</v>
      </c>
      <c r="G19" s="91">
        <v>2.9225408961611539</v>
      </c>
      <c r="H19" s="91">
        <v>7.4439563340880355</v>
      </c>
      <c r="I19" s="91">
        <v>5.0259405272771778</v>
      </c>
      <c r="J19" s="91">
        <v>0.73555171612898562</v>
      </c>
      <c r="K19" s="91">
        <v>2.7730554732728248</v>
      </c>
      <c r="L19" s="91">
        <v>3.630526875177412</v>
      </c>
      <c r="M19" s="91">
        <v>13.525252755832092</v>
      </c>
      <c r="N19" s="91">
        <v>2.6246765463839243</v>
      </c>
      <c r="O19" s="91">
        <v>83.893932561798536</v>
      </c>
      <c r="P19" s="91">
        <v>35.975924238875791</v>
      </c>
      <c r="Q19" s="91">
        <v>4.6755053263419333</v>
      </c>
      <c r="R19" s="91">
        <v>2.090666945925451</v>
      </c>
      <c r="S19" s="91">
        <v>102.76566198260031</v>
      </c>
      <c r="T19" s="91">
        <v>600.78330408084582</v>
      </c>
      <c r="U19" s="91">
        <v>27.262385936196349</v>
      </c>
      <c r="V19" s="91">
        <v>540.46978921988432</v>
      </c>
      <c r="W19" s="91">
        <v>5.74417660145859</v>
      </c>
      <c r="X19" s="91">
        <v>6.160315945690816E-3</v>
      </c>
      <c r="Y19" s="91">
        <v>80.777934988813442</v>
      </c>
      <c r="Z19" s="91">
        <v>84.208066932649075</v>
      </c>
      <c r="AA19" s="91">
        <v>4.4966657527588794</v>
      </c>
      <c r="AB19" s="12">
        <f>'[2]TES 2025 (value)'!CK22</f>
        <v>653.07022827673245</v>
      </c>
      <c r="AC19" s="13">
        <f>'[2]TES 2025 (value)'!CL22</f>
        <v>0</v>
      </c>
      <c r="AD19" s="13">
        <f>'[2]TES 2025 (value)'!CM22</f>
        <v>0</v>
      </c>
      <c r="AE19" s="13">
        <f>'[2]TES 2025 (value)'!CN22</f>
        <v>10650.571159898305</v>
      </c>
      <c r="AF19" s="14">
        <f>'[2]TES 2025 (value)'!CO22</f>
        <v>1.2571544450000001</v>
      </c>
      <c r="AG19" s="27">
        <f t="shared" si="4"/>
        <v>12956.296100859605</v>
      </c>
      <c r="AI19" t="s">
        <v>36</v>
      </c>
      <c r="AJ19" s="4" t="s">
        <v>16</v>
      </c>
      <c r="AK19" s="12">
        <f t="shared" ref="AK19:AY32" si="8">D19*(1+AK$45)</f>
        <v>0</v>
      </c>
      <c r="AL19" s="13">
        <f t="shared" si="8"/>
        <v>28.087523197356035</v>
      </c>
      <c r="AM19" s="13">
        <f t="shared" si="8"/>
        <v>11.478558158473216</v>
      </c>
      <c r="AN19" s="13">
        <f t="shared" si="8"/>
        <v>2.9223519672076899</v>
      </c>
      <c r="AO19" s="13">
        <f t="shared" si="8"/>
        <v>7.4437637421903036</v>
      </c>
      <c r="AP19" s="13">
        <f t="shared" si="8"/>
        <v>5.025804211776796</v>
      </c>
      <c r="AQ19" s="13">
        <f t="shared" si="8"/>
        <v>0.73553280226668449</v>
      </c>
      <c r="AR19" s="13">
        <f t="shared" si="8"/>
        <v>2.7733907894328444</v>
      </c>
      <c r="AS19" s="13">
        <f t="shared" si="8"/>
        <v>3.6307707066153676</v>
      </c>
      <c r="AT19" s="13">
        <f t="shared" si="8"/>
        <v>13.525120034786818</v>
      </c>
      <c r="AU19" s="13">
        <f t="shared" si="8"/>
        <v>2.6246058185833814</v>
      </c>
      <c r="AV19" s="13">
        <f t="shared" si="8"/>
        <v>83.895018392073595</v>
      </c>
      <c r="AW19" s="13">
        <f t="shared" si="8"/>
        <v>35.976350508282806</v>
      </c>
      <c r="AX19" s="13">
        <f t="shared" si="8"/>
        <v>4.6752252395087996</v>
      </c>
      <c r="AY19" s="13">
        <f t="shared" si="8"/>
        <v>2.0906023880645375</v>
      </c>
      <c r="AZ19" s="13">
        <f t="shared" si="7"/>
        <v>102.76611861179168</v>
      </c>
      <c r="BA19" s="13">
        <f t="shared" si="1"/>
        <v>600.76277620710391</v>
      </c>
      <c r="BB19" s="13">
        <f t="shared" si="1"/>
        <v>27.261905368925795</v>
      </c>
      <c r="BC19" s="13">
        <f t="shared" si="1"/>
        <v>540.47815330857702</v>
      </c>
      <c r="BD19" s="13">
        <f t="shared" si="1"/>
        <v>5.7441706867957167</v>
      </c>
      <c r="BE19" s="91">
        <f t="shared" si="1"/>
        <v>6.4207169097030463E-3</v>
      </c>
      <c r="BF19" s="91">
        <f t="shared" si="1"/>
        <v>81.183113207027134</v>
      </c>
      <c r="BG19" s="91">
        <f t="shared" si="1"/>
        <v>84.210612695694749</v>
      </c>
      <c r="BH19" s="91">
        <f t="shared" si="1"/>
        <v>4.5034490734701018</v>
      </c>
      <c r="BI19" s="12">
        <f t="shared" si="2"/>
        <v>653.07022827673245</v>
      </c>
      <c r="BJ19" s="13">
        <f t="shared" si="2"/>
        <v>0</v>
      </c>
      <c r="BK19" s="13">
        <f t="shared" si="2"/>
        <v>0</v>
      </c>
      <c r="BL19" s="13">
        <f t="shared" si="2"/>
        <v>10650.571159898305</v>
      </c>
      <c r="BM19" s="36">
        <v>0</v>
      </c>
      <c r="BN19" s="27">
        <f t="shared" si="5"/>
        <v>12955.442726007954</v>
      </c>
      <c r="BP19" t="s">
        <v>36</v>
      </c>
      <c r="BQ19" s="4" t="s">
        <v>16</v>
      </c>
      <c r="BR19" s="90">
        <v>0</v>
      </c>
      <c r="BS19" s="91">
        <v>28.087523197356035</v>
      </c>
      <c r="BT19" s="91">
        <v>11.478558158473216</v>
      </c>
      <c r="BU19" s="91">
        <v>2.9223519672076899</v>
      </c>
      <c r="BV19" s="91">
        <v>7.4437637421903036</v>
      </c>
      <c r="BW19" s="91">
        <v>5.025804211776796</v>
      </c>
      <c r="BX19" s="91">
        <v>0.73553280226668449</v>
      </c>
      <c r="BY19" s="91">
        <v>2.7733907894328444</v>
      </c>
      <c r="BZ19" s="91">
        <v>3.6307707066153676</v>
      </c>
      <c r="CA19" s="91">
        <v>13.525120034786818</v>
      </c>
      <c r="CB19" s="91">
        <v>2.6246058185833814</v>
      </c>
      <c r="CC19" s="91">
        <v>83.895018392073595</v>
      </c>
      <c r="CD19" s="91">
        <v>35.976350508282806</v>
      </c>
      <c r="CE19" s="91">
        <v>4.6752252395087996</v>
      </c>
      <c r="CF19" s="91">
        <v>2.0906023880645375</v>
      </c>
      <c r="CG19" s="91">
        <v>102.76611861179168</v>
      </c>
      <c r="CH19" s="91">
        <v>600.76277620710391</v>
      </c>
      <c r="CI19" s="91">
        <v>27.261905368925795</v>
      </c>
      <c r="CJ19" s="91">
        <v>540.47815330857702</v>
      </c>
      <c r="CK19" s="91">
        <v>5.7441706867957167</v>
      </c>
      <c r="CL19" s="91">
        <v>6.4207169097030463E-3</v>
      </c>
      <c r="CM19" s="91">
        <v>81.183113207027134</v>
      </c>
      <c r="CN19" s="91">
        <v>84.210612695694749</v>
      </c>
      <c r="CO19" s="91">
        <v>4.5034490734701018</v>
      </c>
      <c r="CP19" s="12">
        <f t="shared" si="3"/>
        <v>653.07022827673245</v>
      </c>
      <c r="CQ19" s="13">
        <f t="shared" si="3"/>
        <v>0</v>
      </c>
      <c r="CR19" s="13">
        <f t="shared" si="3"/>
        <v>0</v>
      </c>
      <c r="CS19" s="13">
        <f t="shared" si="3"/>
        <v>10650.571159898305</v>
      </c>
      <c r="CT19" s="36">
        <v>0</v>
      </c>
      <c r="CU19" s="27">
        <f t="shared" si="6"/>
        <v>12955.442726007954</v>
      </c>
      <c r="CX19" s="59" t="s">
        <v>117</v>
      </c>
      <c r="CY19" s="94">
        <f t="array" ref="CY19">SUM('[1]scen AME'!$V$1263:$V$1268*'[1]scen AME'!$V$293:$V$298,'[1]scen AME'!$V$299*'[1]scen AME'!$V$1269,'[1]scen AME'!$V$1262*('[1]scen AME'!$V$292-'[1]scen AME'!$V$299))</f>
        <v>-1993.5374583204973</v>
      </c>
      <c r="DA19" s="105">
        <v>1.5152876555474712</v>
      </c>
    </row>
    <row r="20" spans="2:105" x14ac:dyDescent="0.25">
      <c r="B20" t="s">
        <v>37</v>
      </c>
      <c r="C20" s="4" t="s">
        <v>17</v>
      </c>
      <c r="D20" s="90">
        <v>9.3682695982092739</v>
      </c>
      <c r="E20" s="91">
        <v>213.86087609186271</v>
      </c>
      <c r="F20" s="91">
        <v>66.801847908559353</v>
      </c>
      <c r="G20" s="91">
        <v>18.736953778808083</v>
      </c>
      <c r="H20" s="91">
        <v>62.557175022181227</v>
      </c>
      <c r="I20" s="91">
        <v>29.219312289049487</v>
      </c>
      <c r="J20" s="91">
        <v>15.231645436505801</v>
      </c>
      <c r="K20" s="91">
        <v>32.238497048241726</v>
      </c>
      <c r="L20" s="91">
        <v>37.732117286065417</v>
      </c>
      <c r="M20" s="91">
        <v>40.422487811909178</v>
      </c>
      <c r="N20" s="91">
        <v>16.382750837796468</v>
      </c>
      <c r="O20" s="91">
        <v>664.90760806496462</v>
      </c>
      <c r="P20" s="91">
        <v>248.62188775252395</v>
      </c>
      <c r="Q20" s="91">
        <v>16.030079014923277</v>
      </c>
      <c r="R20" s="91">
        <v>20.566663764909649</v>
      </c>
      <c r="S20" s="91">
        <v>305.87372889188225</v>
      </c>
      <c r="T20" s="91">
        <v>137.24122079641023</v>
      </c>
      <c r="U20" s="91">
        <v>3079.5689605679136</v>
      </c>
      <c r="V20" s="91">
        <v>6010.7844885952145</v>
      </c>
      <c r="W20" s="91">
        <v>353.84568886694711</v>
      </c>
      <c r="X20" s="91">
        <v>4.8907161286088852E-2</v>
      </c>
      <c r="Y20" s="91">
        <v>108.85209792951768</v>
      </c>
      <c r="Z20" s="91">
        <v>75.680393631830142</v>
      </c>
      <c r="AA20" s="91">
        <v>7.7075489890798927</v>
      </c>
      <c r="AB20" s="12">
        <f>'[2]TES 2025 (value)'!CK23</f>
        <v>16272.6143626785</v>
      </c>
      <c r="AC20" s="13">
        <f>'[2]TES 2025 (value)'!CL23</f>
        <v>0</v>
      </c>
      <c r="AD20" s="13">
        <f>'[2]TES 2025 (value)'!CM23</f>
        <v>0</v>
      </c>
      <c r="AE20" s="13">
        <f>'[2]TES 2025 (value)'!CN23</f>
        <v>11551.057403426592</v>
      </c>
      <c r="AF20" s="14">
        <f>'[2]TES 2025 (value)'!CO23</f>
        <v>1.392792134</v>
      </c>
      <c r="AG20" s="27">
        <f t="shared" si="4"/>
        <v>39397.345765375685</v>
      </c>
      <c r="AI20" t="s">
        <v>37</v>
      </c>
      <c r="AJ20" s="4" t="s">
        <v>17</v>
      </c>
      <c r="AK20" s="12">
        <f t="shared" si="8"/>
        <v>9.3682599103506519</v>
      </c>
      <c r="AL20" s="13">
        <f t="shared" si="8"/>
        <v>213.86268941250134</v>
      </c>
      <c r="AM20" s="13">
        <f t="shared" si="8"/>
        <v>66.801620785602765</v>
      </c>
      <c r="AN20" s="13">
        <f t="shared" si="8"/>
        <v>18.735742520114258</v>
      </c>
      <c r="AO20" s="13">
        <f t="shared" si="8"/>
        <v>62.555556527322636</v>
      </c>
      <c r="AP20" s="13">
        <f t="shared" si="8"/>
        <v>29.21851979157486</v>
      </c>
      <c r="AQ20" s="13">
        <f t="shared" si="8"/>
        <v>15.231253772346655</v>
      </c>
      <c r="AR20" s="13">
        <f t="shared" si="8"/>
        <v>32.242395307450465</v>
      </c>
      <c r="AS20" s="13">
        <f t="shared" si="8"/>
        <v>37.734651429657049</v>
      </c>
      <c r="AT20" s="13">
        <f t="shared" si="8"/>
        <v>40.422091152790728</v>
      </c>
      <c r="AU20" s="13">
        <f t="shared" si="8"/>
        <v>16.382309367804595</v>
      </c>
      <c r="AV20" s="13">
        <f t="shared" si="8"/>
        <v>664.91621389364502</v>
      </c>
      <c r="AW20" s="13">
        <f t="shared" si="8"/>
        <v>248.6248336088683</v>
      </c>
      <c r="AX20" s="13">
        <f t="shared" si="8"/>
        <v>16.029118730686005</v>
      </c>
      <c r="AY20" s="13">
        <f t="shared" si="8"/>
        <v>20.566028685361765</v>
      </c>
      <c r="AZ20" s="13">
        <f t="shared" si="7"/>
        <v>305.87508801195008</v>
      </c>
      <c r="BA20" s="13">
        <f t="shared" si="1"/>
        <v>137.2365314676064</v>
      </c>
      <c r="BB20" s="13">
        <f t="shared" si="1"/>
        <v>3079.5146755154856</v>
      </c>
      <c r="BC20" s="13">
        <f t="shared" si="1"/>
        <v>6010.8775090296185</v>
      </c>
      <c r="BD20" s="13">
        <f t="shared" si="1"/>
        <v>353.845324519173</v>
      </c>
      <c r="BE20" s="91">
        <f t="shared" si="1"/>
        <v>5.0974501996902184E-2</v>
      </c>
      <c r="BF20" s="91">
        <f t="shared" si="1"/>
        <v>109.39809479232449</v>
      </c>
      <c r="BG20" s="91">
        <f t="shared" si="1"/>
        <v>75.682681587799308</v>
      </c>
      <c r="BH20" s="91">
        <f t="shared" si="1"/>
        <v>7.7191759988611537</v>
      </c>
      <c r="BI20" s="12">
        <f t="shared" si="2"/>
        <v>16272.6143626785</v>
      </c>
      <c r="BJ20" s="13">
        <f t="shared" si="2"/>
        <v>0</v>
      </c>
      <c r="BK20" s="13">
        <f t="shared" si="2"/>
        <v>0</v>
      </c>
      <c r="BL20" s="13">
        <f t="shared" si="2"/>
        <v>11551.057403426592</v>
      </c>
      <c r="BM20" s="36">
        <v>0</v>
      </c>
      <c r="BN20" s="27">
        <f t="shared" si="5"/>
        <v>39396.56310642598</v>
      </c>
      <c r="BP20" t="s">
        <v>37</v>
      </c>
      <c r="BQ20" s="4" t="s">
        <v>17</v>
      </c>
      <c r="BR20" s="90">
        <v>9.3682599103506519</v>
      </c>
      <c r="BS20" s="91">
        <v>213.86268941250134</v>
      </c>
      <c r="BT20" s="91">
        <v>66.801620785602765</v>
      </c>
      <c r="BU20" s="91">
        <v>18.735742520114258</v>
      </c>
      <c r="BV20" s="91">
        <v>62.555556527322636</v>
      </c>
      <c r="BW20" s="91">
        <v>29.21851979157486</v>
      </c>
      <c r="BX20" s="91">
        <v>15.231253772346655</v>
      </c>
      <c r="BY20" s="91">
        <v>32.242395307450465</v>
      </c>
      <c r="BZ20" s="91">
        <v>37.734651429657049</v>
      </c>
      <c r="CA20" s="91">
        <v>40.422091152790728</v>
      </c>
      <c r="CB20" s="91">
        <v>16.382309367804595</v>
      </c>
      <c r="CC20" s="91">
        <v>664.91621389364502</v>
      </c>
      <c r="CD20" s="91">
        <v>248.6248336088683</v>
      </c>
      <c r="CE20" s="91">
        <v>16.029118730686005</v>
      </c>
      <c r="CF20" s="91">
        <v>20.566028685361765</v>
      </c>
      <c r="CG20" s="91">
        <v>305.87508801195008</v>
      </c>
      <c r="CH20" s="91">
        <v>137.2365314676064</v>
      </c>
      <c r="CI20" s="91">
        <v>3079.5146755154856</v>
      </c>
      <c r="CJ20" s="91">
        <v>6010.8775090296185</v>
      </c>
      <c r="CK20" s="91">
        <v>353.845324519173</v>
      </c>
      <c r="CL20" s="91">
        <v>5.0974501996902184E-2</v>
      </c>
      <c r="CM20" s="91">
        <v>109.39809479232449</v>
      </c>
      <c r="CN20" s="91">
        <v>75.682681587799308</v>
      </c>
      <c r="CO20" s="91">
        <v>7.7191759988611537</v>
      </c>
      <c r="CP20" s="12">
        <f t="shared" si="3"/>
        <v>16272.6143626785</v>
      </c>
      <c r="CQ20" s="13">
        <f t="shared" si="3"/>
        <v>0</v>
      </c>
      <c r="CR20" s="13">
        <f t="shared" si="3"/>
        <v>0</v>
      </c>
      <c r="CS20" s="13">
        <f t="shared" si="3"/>
        <v>11551.057403426592</v>
      </c>
      <c r="CT20" s="36">
        <v>0</v>
      </c>
      <c r="CU20" s="27">
        <f t="shared" si="6"/>
        <v>39396.56310642598</v>
      </c>
      <c r="CX20" s="109"/>
      <c r="DA20" s="105">
        <v>1.2623380246045044</v>
      </c>
    </row>
    <row r="21" spans="2:105" x14ac:dyDescent="0.25">
      <c r="B21" t="s">
        <v>38</v>
      </c>
      <c r="C21" s="4" t="s">
        <v>18</v>
      </c>
      <c r="D21" s="90">
        <v>8964.9221627234001</v>
      </c>
      <c r="E21" s="91">
        <v>36518.040247319572</v>
      </c>
      <c r="F21" s="91">
        <v>22163.079244270295</v>
      </c>
      <c r="G21" s="91">
        <v>2444.7538881609134</v>
      </c>
      <c r="H21" s="91">
        <v>6972.4184077028649</v>
      </c>
      <c r="I21" s="91">
        <v>6113.4497490884442</v>
      </c>
      <c r="J21" s="91">
        <v>1610.4463852732817</v>
      </c>
      <c r="K21" s="91">
        <v>4503.9867846162133</v>
      </c>
      <c r="L21" s="91">
        <v>6694.0866661090677</v>
      </c>
      <c r="M21" s="91">
        <v>7075.2610377366464</v>
      </c>
      <c r="N21" s="91">
        <v>3195.5877473238202</v>
      </c>
      <c r="O21" s="91">
        <v>141098.26335875547</v>
      </c>
      <c r="P21" s="91">
        <v>74433.079692081621</v>
      </c>
      <c r="Q21" s="91">
        <v>5482.7135891586831</v>
      </c>
      <c r="R21" s="91">
        <v>5215.6718773963776</v>
      </c>
      <c r="S21" s="91">
        <v>24009.494724176835</v>
      </c>
      <c r="T21" s="91">
        <v>8580.9357593357454</v>
      </c>
      <c r="U21" s="91">
        <v>7931.3233998292262</v>
      </c>
      <c r="V21" s="91">
        <v>894233.88153628702</v>
      </c>
      <c r="W21" s="91">
        <v>72419.473233476951</v>
      </c>
      <c r="X21" s="91">
        <v>24.831179890355724</v>
      </c>
      <c r="Y21" s="91">
        <v>5776.6580418312105</v>
      </c>
      <c r="Z21" s="91">
        <v>9666.2490157183911</v>
      </c>
      <c r="AA21" s="91">
        <v>1919.1507524839369</v>
      </c>
      <c r="AB21" s="12">
        <f>'[2]TES 2025 (value)'!CK24</f>
        <v>882790.30089182034</v>
      </c>
      <c r="AC21" s="13">
        <f>'[2]TES 2025 (value)'!CL24</f>
        <v>168841.90983196831</v>
      </c>
      <c r="AD21" s="13">
        <f>'[2]TES 2025 (value)'!CM24</f>
        <v>114675.54842759938</v>
      </c>
      <c r="AE21" s="13">
        <f>'[2]TES 2025 (value)'!CN24</f>
        <v>241374.16415133883</v>
      </c>
      <c r="AF21" s="14">
        <f>'[2]TES 2025 (value)'!CO24</f>
        <v>1.3860982449999999</v>
      </c>
      <c r="AG21" s="27">
        <f t="shared" si="4"/>
        <v>2764731.0678817183</v>
      </c>
      <c r="AI21" t="s">
        <v>38</v>
      </c>
      <c r="AJ21" s="4" t="s">
        <v>18</v>
      </c>
      <c r="AK21" s="12">
        <f t="shared" si="8"/>
        <v>8964.9128919720024</v>
      </c>
      <c r="AL21" s="13">
        <f t="shared" si="8"/>
        <v>36518.349882804439</v>
      </c>
      <c r="AM21" s="13">
        <f t="shared" si="8"/>
        <v>22163.003890904445</v>
      </c>
      <c r="AN21" s="13">
        <f t="shared" si="8"/>
        <v>2444.5958459606572</v>
      </c>
      <c r="AO21" s="13">
        <f t="shared" si="8"/>
        <v>6972.2380155521514</v>
      </c>
      <c r="AP21" s="13">
        <f t="shared" si="8"/>
        <v>6113.28393774287</v>
      </c>
      <c r="AQ21" s="13">
        <f t="shared" si="8"/>
        <v>1610.4049745056818</v>
      </c>
      <c r="AR21" s="13">
        <f t="shared" si="8"/>
        <v>4504.5314039243931</v>
      </c>
      <c r="AS21" s="13">
        <f t="shared" si="8"/>
        <v>6694.5362506552547</v>
      </c>
      <c r="AT21" s="13">
        <f t="shared" si="8"/>
        <v>7075.191609382332</v>
      </c>
      <c r="AU21" s="13">
        <f t="shared" si="8"/>
        <v>3195.5016350395763</v>
      </c>
      <c r="AV21" s="13">
        <f t="shared" si="8"/>
        <v>141100.08957861946</v>
      </c>
      <c r="AW21" s="13">
        <f t="shared" si="8"/>
        <v>74433.961630361562</v>
      </c>
      <c r="AX21" s="13">
        <f t="shared" si="8"/>
        <v>5482.3851463960336</v>
      </c>
      <c r="AY21" s="13">
        <f t="shared" si="8"/>
        <v>5215.5108222745712</v>
      </c>
      <c r="AZ21" s="13">
        <f t="shared" si="7"/>
        <v>24009.601408023849</v>
      </c>
      <c r="BA21" s="13">
        <f t="shared" si="1"/>
        <v>8580.6425614977597</v>
      </c>
      <c r="BB21" s="13">
        <f t="shared" si="1"/>
        <v>7931.1835905532871</v>
      </c>
      <c r="BC21" s="13">
        <f t="shared" si="1"/>
        <v>894247.72033291624</v>
      </c>
      <c r="BD21" s="13">
        <f t="shared" si="1"/>
        <v>72419.398664604974</v>
      </c>
      <c r="BE21" s="91">
        <f t="shared" si="1"/>
        <v>25.88081163619707</v>
      </c>
      <c r="BF21" s="91">
        <f t="shared" si="1"/>
        <v>5805.6334794051363</v>
      </c>
      <c r="BG21" s="91">
        <f t="shared" si="1"/>
        <v>9666.5412440099426</v>
      </c>
      <c r="BH21" s="91">
        <f t="shared" si="1"/>
        <v>1922.0458342540896</v>
      </c>
      <c r="BI21" s="12">
        <f t="shared" si="2"/>
        <v>882790.30089182034</v>
      </c>
      <c r="BJ21" s="13">
        <f t="shared" si="2"/>
        <v>168841.90983196831</v>
      </c>
      <c r="BK21" s="13">
        <f t="shared" si="2"/>
        <v>114675.54842759938</v>
      </c>
      <c r="BL21" s="13">
        <f t="shared" si="2"/>
        <v>241374.16415133883</v>
      </c>
      <c r="BM21" s="36">
        <v>0</v>
      </c>
      <c r="BN21" s="27">
        <f t="shared" si="5"/>
        <v>2764779.0687457239</v>
      </c>
      <c r="BP21" t="s">
        <v>38</v>
      </c>
      <c r="BQ21" s="4" t="s">
        <v>18</v>
      </c>
      <c r="BR21" s="90">
        <v>8964.9128919720024</v>
      </c>
      <c r="BS21" s="91">
        <v>36518.349882804439</v>
      </c>
      <c r="BT21" s="91">
        <v>22163.003890904445</v>
      </c>
      <c r="BU21" s="91">
        <v>2444.5958459606572</v>
      </c>
      <c r="BV21" s="91">
        <v>6972.2380155521514</v>
      </c>
      <c r="BW21" s="91">
        <v>6113.28393774287</v>
      </c>
      <c r="BX21" s="91">
        <v>1610.4049745056818</v>
      </c>
      <c r="BY21" s="91">
        <v>4504.5314039243931</v>
      </c>
      <c r="BZ21" s="91">
        <v>6694.5362506552547</v>
      </c>
      <c r="CA21" s="91">
        <v>7075.191609382332</v>
      </c>
      <c r="CB21" s="91">
        <v>3195.5016350395763</v>
      </c>
      <c r="CC21" s="91">
        <v>141100.08957861946</v>
      </c>
      <c r="CD21" s="91">
        <v>74433.961630361562</v>
      </c>
      <c r="CE21" s="91">
        <v>5482.3851463960336</v>
      </c>
      <c r="CF21" s="91">
        <v>5215.5108222745712</v>
      </c>
      <c r="CG21" s="91">
        <v>24009.601408023849</v>
      </c>
      <c r="CH21" s="91">
        <v>8580.6425614977597</v>
      </c>
      <c r="CI21" s="91">
        <v>7931.1835905532871</v>
      </c>
      <c r="CJ21" s="91">
        <v>894247.72033291624</v>
      </c>
      <c r="CK21" s="91">
        <v>72419.398664604974</v>
      </c>
      <c r="CL21" s="91">
        <v>25.88081163619707</v>
      </c>
      <c r="CM21" s="91">
        <v>5805.6334794051363</v>
      </c>
      <c r="CN21" s="91">
        <v>9666.5412440099426</v>
      </c>
      <c r="CO21" s="91">
        <v>1922.0458342540896</v>
      </c>
      <c r="CP21" s="12">
        <f t="shared" si="3"/>
        <v>882790.30089182034</v>
      </c>
      <c r="CQ21" s="13">
        <f t="shared" si="3"/>
        <v>168841.90983196831</v>
      </c>
      <c r="CR21" s="13">
        <f t="shared" si="3"/>
        <v>114675.54842759938</v>
      </c>
      <c r="CS21" s="13">
        <f t="shared" si="3"/>
        <v>241374.16415133883</v>
      </c>
      <c r="CT21" s="36">
        <v>0</v>
      </c>
      <c r="CU21" s="27">
        <f t="shared" si="6"/>
        <v>2764779.0687457239</v>
      </c>
      <c r="CX21" s="46" t="s">
        <v>111</v>
      </c>
      <c r="CY21" s="84">
        <f>'AME2010'!CY21</f>
        <v>2.5558265980385131E-2</v>
      </c>
      <c r="DA21" s="105">
        <v>1.2761505888111104</v>
      </c>
    </row>
    <row r="22" spans="2:105" x14ac:dyDescent="0.25">
      <c r="B22" t="s">
        <v>39</v>
      </c>
      <c r="C22" s="4" t="s">
        <v>19</v>
      </c>
      <c r="D22" s="90">
        <v>24.494914024284832</v>
      </c>
      <c r="E22" s="91">
        <v>132.90719663614149</v>
      </c>
      <c r="F22" s="91">
        <v>39.223257557250953</v>
      </c>
      <c r="G22" s="91">
        <v>47.88487263724231</v>
      </c>
      <c r="H22" s="91">
        <v>11.472872852886846</v>
      </c>
      <c r="I22" s="91">
        <v>15.813537388085624</v>
      </c>
      <c r="J22" s="91">
        <v>35.950930701251984</v>
      </c>
      <c r="K22" s="91">
        <v>24.725364919070085</v>
      </c>
      <c r="L22" s="91">
        <v>30.778315116756179</v>
      </c>
      <c r="M22" s="91">
        <v>25.621114967190842</v>
      </c>
      <c r="N22" s="91">
        <v>26.116770177809823</v>
      </c>
      <c r="O22" s="91">
        <v>1127.434114782079</v>
      </c>
      <c r="P22" s="91">
        <v>191.59090554940519</v>
      </c>
      <c r="Q22" s="91">
        <v>11.514305541435059</v>
      </c>
      <c r="R22" s="91">
        <v>43.63739786663659</v>
      </c>
      <c r="S22" s="91">
        <v>155.68306370087157</v>
      </c>
      <c r="T22" s="91">
        <v>81.024003306066788</v>
      </c>
      <c r="U22" s="91">
        <v>19.64367522636018</v>
      </c>
      <c r="V22" s="91">
        <v>3393.7695542333477</v>
      </c>
      <c r="W22" s="91">
        <v>0</v>
      </c>
      <c r="X22" s="91">
        <v>8.2924895043423555E-2</v>
      </c>
      <c r="Y22" s="91">
        <v>56.623685845471833</v>
      </c>
      <c r="Z22" s="91">
        <v>4.4673338877112663</v>
      </c>
      <c r="AA22" s="91">
        <v>14.306389723298503</v>
      </c>
      <c r="AB22" s="12">
        <f>'[2]TES 2025 (value)'!CK25</f>
        <v>18630.183313525689</v>
      </c>
      <c r="AC22" s="13">
        <f>'[2]TES 2025 (value)'!CL25</f>
        <v>583333.66198044759</v>
      </c>
      <c r="AD22" s="13">
        <f>'[2]TES 2025 (value)'!CM25</f>
        <v>0</v>
      </c>
      <c r="AE22" s="13">
        <f>'[2]TES 2025 (value)'!CN25</f>
        <v>0</v>
      </c>
      <c r="AF22" s="14">
        <f>'[2]TES 2025 (value)'!CO25</f>
        <v>1</v>
      </c>
      <c r="AG22" s="27">
        <f t="shared" si="4"/>
        <v>607479.611795509</v>
      </c>
      <c r="AI22" t="s">
        <v>39</v>
      </c>
      <c r="AJ22" s="4" t="s">
        <v>19</v>
      </c>
      <c r="AK22" s="12">
        <f t="shared" si="8"/>
        <v>24.494888693751641</v>
      </c>
      <c r="AL22" s="13">
        <f t="shared" si="8"/>
        <v>132.90832355270092</v>
      </c>
      <c r="AM22" s="13">
        <f t="shared" si="8"/>
        <v>39.223124200128325</v>
      </c>
      <c r="AN22" s="13">
        <f t="shared" si="8"/>
        <v>47.881777098395958</v>
      </c>
      <c r="AO22" s="13">
        <f t="shared" si="8"/>
        <v>11.47257602385454</v>
      </c>
      <c r="AP22" s="13">
        <f t="shared" si="8"/>
        <v>15.813108487216192</v>
      </c>
      <c r="AQ22" s="13">
        <f t="shared" si="8"/>
        <v>35.950006264617592</v>
      </c>
      <c r="AR22" s="13">
        <f t="shared" si="8"/>
        <v>24.728354694968786</v>
      </c>
      <c r="AS22" s="13">
        <f t="shared" si="8"/>
        <v>30.780382232932642</v>
      </c>
      <c r="AT22" s="13">
        <f t="shared" si="8"/>
        <v>25.620863551470858</v>
      </c>
      <c r="AU22" s="13">
        <f t="shared" si="8"/>
        <v>26.116066402819147</v>
      </c>
      <c r="AV22" s="13">
        <f t="shared" si="8"/>
        <v>1127.4487070423006</v>
      </c>
      <c r="AW22" s="13">
        <f t="shared" si="8"/>
        <v>191.59317566041486</v>
      </c>
      <c r="AX22" s="13">
        <f t="shared" si="8"/>
        <v>11.51361577527082</v>
      </c>
      <c r="AY22" s="13">
        <f t="shared" si="8"/>
        <v>43.636050384165699</v>
      </c>
      <c r="AZ22" s="13">
        <f t="shared" si="7"/>
        <v>155.68375546337393</v>
      </c>
      <c r="BA22" s="13">
        <f t="shared" si="1"/>
        <v>81.021234836139897</v>
      </c>
      <c r="BB22" s="13">
        <f t="shared" si="1"/>
        <v>19.643328957790391</v>
      </c>
      <c r="BC22" s="13">
        <f t="shared" si="1"/>
        <v>3393.8220748184394</v>
      </c>
      <c r="BD22" s="13">
        <f t="shared" si="1"/>
        <v>0</v>
      </c>
      <c r="BE22" s="91">
        <f t="shared" si="1"/>
        <v>8.6430189706926244E-2</v>
      </c>
      <c r="BF22" s="91">
        <f t="shared" si="1"/>
        <v>56.907707517265465</v>
      </c>
      <c r="BG22" s="91">
        <f t="shared" si="1"/>
        <v>4.4674689433411876</v>
      </c>
      <c r="BH22" s="91">
        <f t="shared" si="1"/>
        <v>14.327971231697994</v>
      </c>
      <c r="BI22" s="12">
        <f t="shared" si="2"/>
        <v>18630.183313525689</v>
      </c>
      <c r="BJ22" s="13">
        <f t="shared" si="2"/>
        <v>583333.66198044759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5"/>
        <v>607478.98628599604</v>
      </c>
      <c r="BP22" t="s">
        <v>39</v>
      </c>
      <c r="BQ22" s="4" t="s">
        <v>19</v>
      </c>
      <c r="BR22" s="90">
        <v>24.494888693751641</v>
      </c>
      <c r="BS22" s="91">
        <v>132.90832355270092</v>
      </c>
      <c r="BT22" s="91">
        <v>39.223124200128325</v>
      </c>
      <c r="BU22" s="91">
        <v>47.881777098395958</v>
      </c>
      <c r="BV22" s="91">
        <v>11.47257602385454</v>
      </c>
      <c r="BW22" s="91">
        <v>15.813108487216192</v>
      </c>
      <c r="BX22" s="91">
        <v>35.950006264617592</v>
      </c>
      <c r="BY22" s="91">
        <v>24.728354694968786</v>
      </c>
      <c r="BZ22" s="91">
        <v>30.780382232932642</v>
      </c>
      <c r="CA22" s="91">
        <v>25.620863551470858</v>
      </c>
      <c r="CB22" s="91">
        <v>26.116066402819147</v>
      </c>
      <c r="CC22" s="91">
        <v>1127.4487070423006</v>
      </c>
      <c r="CD22" s="91">
        <v>191.59317566041486</v>
      </c>
      <c r="CE22" s="91">
        <v>11.51361577527082</v>
      </c>
      <c r="CF22" s="91">
        <v>43.636050384165699</v>
      </c>
      <c r="CG22" s="91">
        <v>155.68375546337393</v>
      </c>
      <c r="CH22" s="91">
        <v>81.021234836139897</v>
      </c>
      <c r="CI22" s="91">
        <v>19.643328957790391</v>
      </c>
      <c r="CJ22" s="91">
        <v>3393.8220748184394</v>
      </c>
      <c r="CK22" s="91">
        <v>0</v>
      </c>
      <c r="CL22" s="91">
        <v>8.6430189706926244E-2</v>
      </c>
      <c r="CM22" s="91">
        <v>56.907707517265465</v>
      </c>
      <c r="CN22" s="91">
        <v>4.4674689433411876</v>
      </c>
      <c r="CO22" s="91">
        <v>14.327971231697994</v>
      </c>
      <c r="CP22" s="12">
        <f t="shared" si="3"/>
        <v>18630.183313525689</v>
      </c>
      <c r="CQ22" s="13">
        <f t="shared" si="3"/>
        <v>583333.66198044759</v>
      </c>
      <c r="CR22" s="13">
        <f t="shared" si="3"/>
        <v>0</v>
      </c>
      <c r="CS22" s="13">
        <f t="shared" si="3"/>
        <v>0</v>
      </c>
      <c r="CT22" s="36">
        <v>0</v>
      </c>
      <c r="CU22" s="27">
        <f t="shared" si="6"/>
        <v>607478.98628599604</v>
      </c>
      <c r="DA22" s="105">
        <v>0.63862066950509211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2.5250815825096802</v>
      </c>
      <c r="F23" s="91">
        <v>0.23901290638244752</v>
      </c>
      <c r="G23" s="91">
        <v>0.11270436894615572</v>
      </c>
      <c r="H23" s="91">
        <v>2.5967340956275793</v>
      </c>
      <c r="I23" s="91">
        <v>8.4514666695433114</v>
      </c>
      <c r="J23" s="91">
        <v>11.088734101027832</v>
      </c>
      <c r="K23" s="91">
        <v>4.491694837030427</v>
      </c>
      <c r="L23" s="91">
        <v>0</v>
      </c>
      <c r="M23" s="91">
        <v>476.89047289393733</v>
      </c>
      <c r="N23" s="91">
        <v>1.0940660034994254</v>
      </c>
      <c r="O23" s="91">
        <v>558.16148806122919</v>
      </c>
      <c r="P23" s="91">
        <v>1.499099664586526</v>
      </c>
      <c r="Q23" s="91">
        <v>0</v>
      </c>
      <c r="R23" s="91">
        <v>0.63053777191002991</v>
      </c>
      <c r="S23" s="91">
        <v>0</v>
      </c>
      <c r="T23" s="91">
        <v>3.1256311076228904E-3</v>
      </c>
      <c r="U23" s="91">
        <v>2.7566922054347754E-3</v>
      </c>
      <c r="V23" s="91">
        <v>67.956123161897764</v>
      </c>
      <c r="W23" s="91">
        <v>144.75732196593216</v>
      </c>
      <c r="X23" s="91">
        <v>3.5072823712445662</v>
      </c>
      <c r="Y23" s="91">
        <v>0</v>
      </c>
      <c r="Z23" s="91">
        <v>493.63317171667114</v>
      </c>
      <c r="AA23" s="91">
        <v>55.955232729885843</v>
      </c>
      <c r="AB23" s="12">
        <f>'[2]TES 2025 (value)'!CK26</f>
        <v>65.357461932598909</v>
      </c>
      <c r="AC23" s="13">
        <f>'[2]TES 2025 (value)'!CL26</f>
        <v>0</v>
      </c>
      <c r="AD23" s="13">
        <f>'[2]TES 2025 (value)'!CM26</f>
        <v>0</v>
      </c>
      <c r="AE23" s="13">
        <f>'[2]TES 2025 (value)'!CN26</f>
        <v>27.95917236</v>
      </c>
      <c r="AF23" s="14">
        <f>'[2]TES 2025 (value)'!CO26</f>
        <v>-68.739157888042243</v>
      </c>
      <c r="AG23" s="27">
        <f t="shared" si="4"/>
        <v>1858.173583629731</v>
      </c>
      <c r="AI23" t="s">
        <v>40</v>
      </c>
      <c r="AJ23" s="4" t="s">
        <v>41</v>
      </c>
      <c r="AK23" s="12">
        <f t="shared" si="8"/>
        <v>0</v>
      </c>
      <c r="AL23" s="13">
        <f t="shared" si="8"/>
        <v>2.5251029926087663</v>
      </c>
      <c r="AM23" s="13">
        <f t="shared" si="8"/>
        <v>0.23901209375046714</v>
      </c>
      <c r="AN23" s="13">
        <f t="shared" si="8"/>
        <v>0.11269708312219898</v>
      </c>
      <c r="AO23" s="13">
        <f t="shared" si="8"/>
        <v>2.5966669122744084</v>
      </c>
      <c r="AP23" s="13">
        <f t="shared" si="8"/>
        <v>8.4512374455997001</v>
      </c>
      <c r="AQ23" s="13">
        <f t="shared" si="8"/>
        <v>11.088448967045704</v>
      </c>
      <c r="AR23" s="13">
        <f t="shared" si="8"/>
        <v>4.4922379700038748</v>
      </c>
      <c r="AS23" s="13">
        <f t="shared" si="8"/>
        <v>0</v>
      </c>
      <c r="AT23" s="13">
        <f t="shared" si="8"/>
        <v>476.8857932474134</v>
      </c>
      <c r="AU23" s="13">
        <f t="shared" si="8"/>
        <v>1.0940365214353658</v>
      </c>
      <c r="AV23" s="13">
        <f t="shared" si="8"/>
        <v>558.16871228619516</v>
      </c>
      <c r="AW23" s="13">
        <f t="shared" si="8"/>
        <v>1.4991174270301211</v>
      </c>
      <c r="AX23" s="13">
        <f t="shared" si="8"/>
        <v>0</v>
      </c>
      <c r="AY23" s="13">
        <f t="shared" si="8"/>
        <v>0.63051830148703447</v>
      </c>
      <c r="AZ23" s="13">
        <f t="shared" si="7"/>
        <v>0</v>
      </c>
      <c r="BA23" s="13">
        <f t="shared" si="1"/>
        <v>3.1255243094474002E-3</v>
      </c>
      <c r="BB23" s="13">
        <f t="shared" si="1"/>
        <v>2.7566436118871668E-3</v>
      </c>
      <c r="BC23" s="13">
        <f t="shared" si="1"/>
        <v>67.9571748229761</v>
      </c>
      <c r="BD23" s="13">
        <f t="shared" si="1"/>
        <v>144.75717291223532</v>
      </c>
      <c r="BE23" s="91">
        <f t="shared" si="1"/>
        <v>3.6555377072673956</v>
      </c>
      <c r="BF23" s="91">
        <f t="shared" si="1"/>
        <v>0</v>
      </c>
      <c r="BG23" s="91">
        <f t="shared" si="1"/>
        <v>493.64809514541679</v>
      </c>
      <c r="BH23" s="91">
        <f t="shared" si="1"/>
        <v>56.039642448096501</v>
      </c>
      <c r="BI23" s="12">
        <f t="shared" si="2"/>
        <v>65.357461932598909</v>
      </c>
      <c r="BJ23" s="13">
        <f t="shared" si="2"/>
        <v>0</v>
      </c>
      <c r="BK23" s="13">
        <f t="shared" si="2"/>
        <v>0</v>
      </c>
      <c r="BL23" s="13">
        <f t="shared" si="2"/>
        <v>27.95917236</v>
      </c>
      <c r="BM23" s="36">
        <v>0</v>
      </c>
      <c r="BN23" s="27">
        <f t="shared" si="5"/>
        <v>1927.1637207444785</v>
      </c>
      <c r="BP23" t="s">
        <v>40</v>
      </c>
      <c r="BQ23" s="4" t="s">
        <v>41</v>
      </c>
      <c r="BR23" s="90">
        <v>0</v>
      </c>
      <c r="BS23" s="91">
        <v>2.5251029926087663</v>
      </c>
      <c r="BT23" s="91">
        <v>0.23901209375046714</v>
      </c>
      <c r="BU23" s="91">
        <v>0.11269708312219898</v>
      </c>
      <c r="BV23" s="91">
        <v>2.5966669122744084</v>
      </c>
      <c r="BW23" s="91">
        <v>8.4512374455997001</v>
      </c>
      <c r="BX23" s="91">
        <v>11.088448967045704</v>
      </c>
      <c r="BY23" s="91">
        <v>4.4922379700038748</v>
      </c>
      <c r="BZ23" s="91">
        <v>0</v>
      </c>
      <c r="CA23" s="91">
        <v>476.8857932474134</v>
      </c>
      <c r="CB23" s="91">
        <v>1.0940365214353658</v>
      </c>
      <c r="CC23" s="91">
        <v>558.16871228619516</v>
      </c>
      <c r="CD23" s="91">
        <v>1.4991174270301211</v>
      </c>
      <c r="CE23" s="91">
        <v>0</v>
      </c>
      <c r="CF23" s="91">
        <v>0.63051830148703447</v>
      </c>
      <c r="CG23" s="91">
        <v>0</v>
      </c>
      <c r="CH23" s="91">
        <v>3.1255243094474002E-3</v>
      </c>
      <c r="CI23" s="91">
        <v>2.7566436118871668E-3</v>
      </c>
      <c r="CJ23" s="91">
        <v>67.9571748229761</v>
      </c>
      <c r="CK23" s="91">
        <v>144.75717291223532</v>
      </c>
      <c r="CL23" s="91">
        <v>3.6555377072673956</v>
      </c>
      <c r="CM23" s="91">
        <v>0</v>
      </c>
      <c r="CN23" s="91">
        <v>493.64809514541679</v>
      </c>
      <c r="CO23" s="91">
        <v>56.039642448096501</v>
      </c>
      <c r="CP23" s="12">
        <f t="shared" si="3"/>
        <v>65.357461932598909</v>
      </c>
      <c r="CQ23" s="13">
        <f t="shared" si="3"/>
        <v>0</v>
      </c>
      <c r="CR23" s="13">
        <f t="shared" si="3"/>
        <v>0</v>
      </c>
      <c r="CS23" s="13">
        <f t="shared" si="3"/>
        <v>27.95917236</v>
      </c>
      <c r="CT23" s="36">
        <v>0</v>
      </c>
      <c r="CU23" s="27">
        <f t="shared" si="6"/>
        <v>1927.1637207444785</v>
      </c>
      <c r="CX23" s="46" t="s">
        <v>112</v>
      </c>
      <c r="CY23" s="94">
        <f>SUM(BR27:CO27)+SUM(CY4:CY9)-SUM(CY10:CY12)</f>
        <v>2030359.5636718497</v>
      </c>
      <c r="DA23" s="105">
        <v>0.79354743482269341</v>
      </c>
    </row>
    <row r="24" spans="2:105" x14ac:dyDescent="0.25">
      <c r="B24" t="s">
        <v>42</v>
      </c>
      <c r="C24" s="4" t="s">
        <v>43</v>
      </c>
      <c r="D24" s="90">
        <v>5873.6326361773754</v>
      </c>
      <c r="E24" s="91">
        <v>2222.3444075366574</v>
      </c>
      <c r="F24" s="91">
        <v>613.52291376692017</v>
      </c>
      <c r="G24" s="91">
        <v>136.77593152513123</v>
      </c>
      <c r="H24" s="91">
        <v>777.46167296870942</v>
      </c>
      <c r="I24" s="91">
        <v>260.55695978857364</v>
      </c>
      <c r="J24" s="91">
        <v>182.73896216176584</v>
      </c>
      <c r="K24" s="91">
        <v>10414.149564547162</v>
      </c>
      <c r="L24" s="91">
        <v>227.21107561251711</v>
      </c>
      <c r="M24" s="91">
        <v>844.94712167762293</v>
      </c>
      <c r="N24" s="91">
        <v>8.5287674657874177</v>
      </c>
      <c r="O24" s="91">
        <v>4891.4954776694558</v>
      </c>
      <c r="P24" s="91">
        <v>7631.082352448424</v>
      </c>
      <c r="Q24" s="91">
        <v>238.70045350789627</v>
      </c>
      <c r="R24" s="91">
        <v>2355.2913624818225</v>
      </c>
      <c r="S24" s="91">
        <v>10806.18972136238</v>
      </c>
      <c r="T24" s="91">
        <v>2271.9237506482309</v>
      </c>
      <c r="U24" s="91">
        <v>4087.1410157494893</v>
      </c>
      <c r="V24" s="91">
        <v>26611.988098469141</v>
      </c>
      <c r="W24" s="91">
        <v>2137.6667573530726</v>
      </c>
      <c r="X24" s="91">
        <v>0.31818979956792443</v>
      </c>
      <c r="Y24" s="91">
        <v>46105.0699500384</v>
      </c>
      <c r="Z24" s="91">
        <v>201.478592032097</v>
      </c>
      <c r="AA24" s="91">
        <v>9169.8536413638685</v>
      </c>
      <c r="AB24" s="12">
        <f>'[2]TES 2025 (value)'!CK27</f>
        <v>57996.901329890992</v>
      </c>
      <c r="AC24" s="13">
        <f>'[2]TES 2025 (value)'!CL27</f>
        <v>0</v>
      </c>
      <c r="AD24" s="13">
        <f>'[2]TES 2025 (value)'!CM27</f>
        <v>0</v>
      </c>
      <c r="AE24" s="13">
        <f>'[2]TES 2025 (value)'!CN27</f>
        <v>24104.174323984706</v>
      </c>
      <c r="AF24" s="14">
        <f>'[2]TES 2025 (value)'!CO27</f>
        <v>-524.0475829544763</v>
      </c>
      <c r="AG24" s="27">
        <f t="shared" si="4"/>
        <v>219647.09744707332</v>
      </c>
      <c r="AI24" t="s">
        <v>42</v>
      </c>
      <c r="AJ24" s="4" t="s">
        <v>43</v>
      </c>
      <c r="AK24" s="12">
        <f t="shared" si="8"/>
        <v>5873.6265621717148</v>
      </c>
      <c r="AL24" s="13">
        <f t="shared" si="8"/>
        <v>2222.3632507353477</v>
      </c>
      <c r="AM24" s="13">
        <f t="shared" si="8"/>
        <v>613.5208278195629</v>
      </c>
      <c r="AN24" s="13">
        <f t="shared" si="8"/>
        <v>136.7670895843269</v>
      </c>
      <c r="AO24" s="13">
        <f t="shared" si="8"/>
        <v>777.44155828610099</v>
      </c>
      <c r="AP24" s="13">
        <f t="shared" si="8"/>
        <v>260.5498928620633</v>
      </c>
      <c r="AQ24" s="13">
        <f t="shared" si="8"/>
        <v>182.73426324054577</v>
      </c>
      <c r="AR24" s="13">
        <f t="shared" si="8"/>
        <v>10415.40883709887</v>
      </c>
      <c r="AS24" s="13">
        <f t="shared" si="8"/>
        <v>227.22633543710754</v>
      </c>
      <c r="AT24" s="13">
        <f t="shared" si="8"/>
        <v>844.93883035270539</v>
      </c>
      <c r="AU24" s="13">
        <f t="shared" si="8"/>
        <v>8.5285376390055134</v>
      </c>
      <c r="AV24" s="13">
        <f t="shared" si="8"/>
        <v>4891.5587877768467</v>
      </c>
      <c r="AW24" s="13">
        <f t="shared" si="8"/>
        <v>7631.1727711664435</v>
      </c>
      <c r="AX24" s="13">
        <f t="shared" si="8"/>
        <v>238.68615412217773</v>
      </c>
      <c r="AY24" s="13">
        <f t="shared" si="8"/>
        <v>2355.2186332637675</v>
      </c>
      <c r="AZ24" s="13">
        <f t="shared" si="7"/>
        <v>10806.237737611962</v>
      </c>
      <c r="BA24" s="13">
        <f t="shared" si="1"/>
        <v>2271.8461223859481</v>
      </c>
      <c r="BB24" s="13">
        <f t="shared" si="1"/>
        <v>4087.0689697368293</v>
      </c>
      <c r="BC24" s="13">
        <f t="shared" si="1"/>
        <v>26612.399934677538</v>
      </c>
      <c r="BD24" s="13">
        <f t="shared" si="1"/>
        <v>2137.664556240697</v>
      </c>
      <c r="BE24" s="91">
        <f t="shared" si="1"/>
        <v>0.33163991012667016</v>
      </c>
      <c r="BF24" s="91">
        <f t="shared" si="1"/>
        <v>46336.330752825219</v>
      </c>
      <c r="BG24" s="91">
        <f t="shared" si="1"/>
        <v>201.48468309644244</v>
      </c>
      <c r="BH24" s="91">
        <f t="shared" si="1"/>
        <v>9183.6865703704734</v>
      </c>
      <c r="BI24" s="12">
        <f t="shared" si="2"/>
        <v>57996.901329890992</v>
      </c>
      <c r="BJ24" s="13">
        <f t="shared" si="2"/>
        <v>0</v>
      </c>
      <c r="BK24" s="13">
        <f t="shared" si="2"/>
        <v>0</v>
      </c>
      <c r="BL24" s="13">
        <f t="shared" si="2"/>
        <v>24104.174323984706</v>
      </c>
      <c r="BM24" s="36">
        <v>0</v>
      </c>
      <c r="BN24" s="27">
        <f t="shared" si="5"/>
        <v>220417.86895228754</v>
      </c>
      <c r="BP24" t="s">
        <v>42</v>
      </c>
      <c r="BQ24" s="4" t="s">
        <v>43</v>
      </c>
      <c r="BR24" s="90">
        <v>5873.6265621717148</v>
      </c>
      <c r="BS24" s="91">
        <v>2222.3632507353477</v>
      </c>
      <c r="BT24" s="91">
        <v>613.5208278195629</v>
      </c>
      <c r="BU24" s="91">
        <v>136.7670895843269</v>
      </c>
      <c r="BV24" s="91">
        <v>777.44155828610099</v>
      </c>
      <c r="BW24" s="91">
        <v>260.5498928620633</v>
      </c>
      <c r="BX24" s="91">
        <v>182.73426324054577</v>
      </c>
      <c r="BY24" s="91">
        <v>10415.40883709887</v>
      </c>
      <c r="BZ24" s="91">
        <v>227.22633543710754</v>
      </c>
      <c r="CA24" s="91">
        <v>844.93883035270539</v>
      </c>
      <c r="CB24" s="91">
        <v>8.5285376390055134</v>
      </c>
      <c r="CC24" s="91">
        <v>4891.5587877768467</v>
      </c>
      <c r="CD24" s="91">
        <v>7631.1727711664435</v>
      </c>
      <c r="CE24" s="91">
        <v>238.68615412217773</v>
      </c>
      <c r="CF24" s="91">
        <v>2355.2186332637675</v>
      </c>
      <c r="CG24" s="91">
        <v>10806.237737611962</v>
      </c>
      <c r="CH24" s="91">
        <v>2271.8461223859481</v>
      </c>
      <c r="CI24" s="91">
        <v>4087.0689697368293</v>
      </c>
      <c r="CJ24" s="91">
        <v>26612.399934677538</v>
      </c>
      <c r="CK24" s="91">
        <v>2137.664556240697</v>
      </c>
      <c r="CL24" s="91">
        <v>0.33163991012667016</v>
      </c>
      <c r="CM24" s="91">
        <v>46336.330752825219</v>
      </c>
      <c r="CN24" s="91">
        <v>201.48468309644244</v>
      </c>
      <c r="CO24" s="91">
        <v>9183.6865703704734</v>
      </c>
      <c r="CP24" s="12">
        <f t="shared" si="3"/>
        <v>57996.901329890992</v>
      </c>
      <c r="CQ24" s="13">
        <f t="shared" si="3"/>
        <v>0</v>
      </c>
      <c r="CR24" s="13">
        <f t="shared" si="3"/>
        <v>0</v>
      </c>
      <c r="CS24" s="13">
        <f t="shared" si="3"/>
        <v>24104.174323984706</v>
      </c>
      <c r="CT24" s="36">
        <v>0</v>
      </c>
      <c r="CU24" s="27">
        <f t="shared" si="6"/>
        <v>220417.86895228754</v>
      </c>
      <c r="CX24" s="46" t="s">
        <v>113</v>
      </c>
      <c r="CY24" s="100">
        <f>1-SUM(CP3:CP26)/CY23</f>
        <v>2.419037395275847E-2</v>
      </c>
      <c r="DA24" s="105">
        <v>1.0314106194922854</v>
      </c>
    </row>
    <row r="25" spans="2:105" x14ac:dyDescent="0.25">
      <c r="B25" t="s">
        <v>44</v>
      </c>
      <c r="C25" s="4" t="s">
        <v>45</v>
      </c>
      <c r="D25" s="90">
        <v>1109.3357882494793</v>
      </c>
      <c r="E25" s="91">
        <v>2100.33006123215</v>
      </c>
      <c r="F25" s="91">
        <v>473.98402254438844</v>
      </c>
      <c r="G25" s="91">
        <v>265.46642695419689</v>
      </c>
      <c r="H25" s="91">
        <v>427.17638822465671</v>
      </c>
      <c r="I25" s="91">
        <v>789.9185076432899</v>
      </c>
      <c r="J25" s="91">
        <v>452.11139640015045</v>
      </c>
      <c r="K25" s="91">
        <v>589.74507064671729</v>
      </c>
      <c r="L25" s="91">
        <v>475.82832880331347</v>
      </c>
      <c r="M25" s="91">
        <v>750.04076933980161</v>
      </c>
      <c r="N25" s="91">
        <v>295.59632201163748</v>
      </c>
      <c r="O25" s="91">
        <v>4022.149702767189</v>
      </c>
      <c r="P25" s="91">
        <v>1109.7447649595751</v>
      </c>
      <c r="Q25" s="91">
        <v>697.68078226314788</v>
      </c>
      <c r="R25" s="91">
        <v>229.83283763618101</v>
      </c>
      <c r="S25" s="91">
        <v>115.66552445626171</v>
      </c>
      <c r="T25" s="91">
        <v>19.059131799959829</v>
      </c>
      <c r="U25" s="91">
        <v>21.324077179964814</v>
      </c>
      <c r="V25" s="91">
        <v>11363.534261396779</v>
      </c>
      <c r="W25" s="91">
        <v>3969.1616070204695</v>
      </c>
      <c r="X25" s="91">
        <v>1.8832582415346284</v>
      </c>
      <c r="Y25" s="91">
        <v>219.94707085702956</v>
      </c>
      <c r="Z25" s="91">
        <v>15138.938013143166</v>
      </c>
      <c r="AA25" s="91">
        <v>105.63278892135448</v>
      </c>
      <c r="AB25" s="12">
        <f>'[2]TES 2025 (value)'!CK28</f>
        <v>24522.066087887059</v>
      </c>
      <c r="AC25" s="13">
        <f>'[2]TES 2025 (value)'!CL28</f>
        <v>0</v>
      </c>
      <c r="AD25" s="13">
        <f>'[2]TES 2025 (value)'!CM28</f>
        <v>0</v>
      </c>
      <c r="AE25" s="13">
        <f>'[2]TES 2025 (value)'!CN28</f>
        <v>4430.6413750078291</v>
      </c>
      <c r="AF25" s="14">
        <f>'[2]TES 2025 (value)'!CO28</f>
        <v>0</v>
      </c>
      <c r="AG25" s="27">
        <f t="shared" si="4"/>
        <v>73696.794365587295</v>
      </c>
      <c r="AI25" t="s">
        <v>44</v>
      </c>
      <c r="AJ25" s="4" t="s">
        <v>45</v>
      </c>
      <c r="AK25" s="12">
        <f t="shared" si="8"/>
        <v>1109.3346410698248</v>
      </c>
      <c r="AL25" s="13">
        <f t="shared" si="8"/>
        <v>2100.3478698744671</v>
      </c>
      <c r="AM25" s="13">
        <f t="shared" si="8"/>
        <v>473.98241102231316</v>
      </c>
      <c r="AN25" s="13">
        <f t="shared" si="8"/>
        <v>265.44926575919357</v>
      </c>
      <c r="AO25" s="13">
        <f t="shared" si="8"/>
        <v>427.16533621043442</v>
      </c>
      <c r="AP25" s="13">
        <f t="shared" si="8"/>
        <v>789.89708316839892</v>
      </c>
      <c r="AQ25" s="13">
        <f t="shared" si="8"/>
        <v>452.09977087809841</v>
      </c>
      <c r="AR25" s="13">
        <f t="shared" si="8"/>
        <v>589.81638225746076</v>
      </c>
      <c r="AS25" s="13">
        <f t="shared" si="8"/>
        <v>475.8602861223531</v>
      </c>
      <c r="AT25" s="13">
        <f t="shared" si="8"/>
        <v>750.03340931506102</v>
      </c>
      <c r="AU25" s="13">
        <f t="shared" si="8"/>
        <v>295.58835650528459</v>
      </c>
      <c r="AV25" s="13">
        <f t="shared" si="8"/>
        <v>4022.2017610243802</v>
      </c>
      <c r="AW25" s="13">
        <f t="shared" si="8"/>
        <v>1109.7579140378241</v>
      </c>
      <c r="AX25" s="13">
        <f t="shared" si="8"/>
        <v>697.63898759343783</v>
      </c>
      <c r="AY25" s="13">
        <f t="shared" si="8"/>
        <v>229.82574061080618</v>
      </c>
      <c r="AZ25" s="13">
        <f t="shared" si="7"/>
        <v>115.66603840473324</v>
      </c>
      <c r="BA25" s="13">
        <f t="shared" si="1"/>
        <v>19.0584805777162</v>
      </c>
      <c r="BB25" s="13">
        <f t="shared" si="1"/>
        <v>21.323701290136558</v>
      </c>
      <c r="BC25" s="13">
        <f t="shared" si="1"/>
        <v>11363.71011879033</v>
      </c>
      <c r="BD25" s="13">
        <f t="shared" si="1"/>
        <v>3969.1575200547609</v>
      </c>
      <c r="BE25" s="91">
        <f t="shared" si="1"/>
        <v>1.9628649152674318</v>
      </c>
      <c r="BF25" s="91">
        <f t="shared" si="1"/>
        <v>221.05031473524349</v>
      </c>
      <c r="BG25" s="91">
        <f t="shared" si="1"/>
        <v>15139.39569077844</v>
      </c>
      <c r="BH25" s="91">
        <f t="shared" si="1"/>
        <v>105.79213834251944</v>
      </c>
      <c r="BI25" s="12">
        <f t="shared" si="2"/>
        <v>24522.066087887059</v>
      </c>
      <c r="BJ25" s="13">
        <f t="shared" si="2"/>
        <v>0</v>
      </c>
      <c r="BK25" s="13">
        <f t="shared" si="2"/>
        <v>0</v>
      </c>
      <c r="BL25" s="13">
        <f t="shared" si="2"/>
        <v>4430.6413750078291</v>
      </c>
      <c r="BM25" s="36">
        <v>0</v>
      </c>
      <c r="BN25" s="27">
        <f t="shared" si="5"/>
        <v>73698.823546233383</v>
      </c>
      <c r="BP25" t="s">
        <v>44</v>
      </c>
      <c r="BQ25" s="4" t="s">
        <v>45</v>
      </c>
      <c r="BR25" s="90">
        <v>1109.3346410698248</v>
      </c>
      <c r="BS25" s="91">
        <v>2100.3478698744671</v>
      </c>
      <c r="BT25" s="91">
        <v>473.98241102231316</v>
      </c>
      <c r="BU25" s="91">
        <v>265.44926575919357</v>
      </c>
      <c r="BV25" s="91">
        <v>427.16533621043442</v>
      </c>
      <c r="BW25" s="91">
        <v>789.89708316839892</v>
      </c>
      <c r="BX25" s="91">
        <v>452.09977087809841</v>
      </c>
      <c r="BY25" s="91">
        <v>589.81638225746076</v>
      </c>
      <c r="BZ25" s="91">
        <v>475.8602861223531</v>
      </c>
      <c r="CA25" s="91">
        <v>750.03340931506102</v>
      </c>
      <c r="CB25" s="91">
        <v>295.58835650528459</v>
      </c>
      <c r="CC25" s="91">
        <v>4022.2017610243802</v>
      </c>
      <c r="CD25" s="91">
        <v>1109.7579140378241</v>
      </c>
      <c r="CE25" s="91">
        <v>697.63898759343783</v>
      </c>
      <c r="CF25" s="91">
        <v>229.82574061080618</v>
      </c>
      <c r="CG25" s="91">
        <v>115.66603840473324</v>
      </c>
      <c r="CH25" s="91">
        <v>19.0584805777162</v>
      </c>
      <c r="CI25" s="91">
        <v>21.323701290136558</v>
      </c>
      <c r="CJ25" s="91">
        <v>11363.71011879033</v>
      </c>
      <c r="CK25" s="91">
        <v>3969.1575200547609</v>
      </c>
      <c r="CL25" s="91">
        <v>1.9628649152674318</v>
      </c>
      <c r="CM25" s="91">
        <v>221.05031473524349</v>
      </c>
      <c r="CN25" s="91">
        <v>15139.39569077844</v>
      </c>
      <c r="CO25" s="91">
        <v>105.79213834251944</v>
      </c>
      <c r="CP25" s="12">
        <f t="shared" si="3"/>
        <v>24522.066087887059</v>
      </c>
      <c r="CQ25" s="13">
        <f t="shared" si="3"/>
        <v>0</v>
      </c>
      <c r="CR25" s="13">
        <f t="shared" si="3"/>
        <v>0</v>
      </c>
      <c r="CS25" s="13">
        <f t="shared" si="3"/>
        <v>4430.6413750078291</v>
      </c>
      <c r="CT25" s="36">
        <v>0</v>
      </c>
      <c r="CU25" s="27">
        <f t="shared" si="6"/>
        <v>73698.823546233383</v>
      </c>
      <c r="CX25" s="52" t="s">
        <v>114</v>
      </c>
      <c r="CY25" s="100">
        <f>(SUM(CS3:CS26)-SUM(BR32:CO32))/(SUM(CP3:CS26)-SUM(BR32:CO32))</f>
        <v>-3.1312196125003161E-2</v>
      </c>
      <c r="DA25" s="106">
        <v>0.67980481621693012</v>
      </c>
    </row>
    <row r="26" spans="2:105" x14ac:dyDescent="0.25">
      <c r="B26" t="s">
        <v>46</v>
      </c>
      <c r="C26" s="5" t="s">
        <v>47</v>
      </c>
      <c r="D26" s="92">
        <v>263.44165617568086</v>
      </c>
      <c r="E26" s="93">
        <v>1699.2797918645433</v>
      </c>
      <c r="F26" s="93">
        <v>258.67118830363637</v>
      </c>
      <c r="G26" s="93">
        <v>292.0772625581414</v>
      </c>
      <c r="H26" s="93">
        <v>446.14575494973462</v>
      </c>
      <c r="I26" s="93">
        <v>564.15893077957196</v>
      </c>
      <c r="J26" s="93">
        <v>769.51078842751303</v>
      </c>
      <c r="K26" s="93">
        <v>1173.3518696123222</v>
      </c>
      <c r="L26" s="93">
        <v>97.648532018479173</v>
      </c>
      <c r="M26" s="93">
        <v>572.28400093188986</v>
      </c>
      <c r="N26" s="93">
        <v>125.67752006068692</v>
      </c>
      <c r="O26" s="93">
        <v>2352.759366491196</v>
      </c>
      <c r="P26" s="93">
        <v>109.50964411873414</v>
      </c>
      <c r="Q26" s="93">
        <v>87.143973354771944</v>
      </c>
      <c r="R26" s="93">
        <v>104.26620410712982</v>
      </c>
      <c r="S26" s="93">
        <v>91.785310021480768</v>
      </c>
      <c r="T26" s="93">
        <v>6.1181636905494496</v>
      </c>
      <c r="U26" s="93">
        <v>3.3374750857035176</v>
      </c>
      <c r="V26" s="93">
        <v>5932.8118081975217</v>
      </c>
      <c r="W26" s="93">
        <v>2687.2463174286554</v>
      </c>
      <c r="X26" s="93">
        <v>0.1338534390694236</v>
      </c>
      <c r="Y26" s="93">
        <v>7982.8979787781718</v>
      </c>
      <c r="Z26" s="93">
        <v>1166.686673880808</v>
      </c>
      <c r="AA26" s="93">
        <v>8553.2274158988566</v>
      </c>
      <c r="AB26" s="15">
        <f>'[2]TES 2025 (value)'!CK29</f>
        <v>11084.086611275645</v>
      </c>
      <c r="AC26" s="16">
        <f>'[2]TES 2025 (value)'!CL29</f>
        <v>11.373820023101919</v>
      </c>
      <c r="AD26" s="16">
        <f>'[2]TES 2025 (value)'!CM29</f>
        <v>0</v>
      </c>
      <c r="AE26" s="16">
        <f>'[2]TES 2025 (value)'!CN29</f>
        <v>668.13755576217716</v>
      </c>
      <c r="AF26" s="17">
        <f>'[2]TES 2025 (value)'!CO29</f>
        <v>-4.89669066436345</v>
      </c>
      <c r="AG26" s="28">
        <f t="shared" si="4"/>
        <v>47098.872776571414</v>
      </c>
      <c r="AI26" t="s">
        <v>46</v>
      </c>
      <c r="AJ26" s="5" t="s">
        <v>47</v>
      </c>
      <c r="AK26" s="15">
        <f t="shared" si="8"/>
        <v>263.44138374697957</v>
      </c>
      <c r="AL26" s="16">
        <f t="shared" si="8"/>
        <v>1699.2942000123714</v>
      </c>
      <c r="AM26" s="16">
        <f t="shared" si="8"/>
        <v>258.67030883447632</v>
      </c>
      <c r="AN26" s="16">
        <f t="shared" si="8"/>
        <v>292.05838109385866</v>
      </c>
      <c r="AO26" s="16">
        <f t="shared" si="8"/>
        <v>446.13421215531798</v>
      </c>
      <c r="AP26" s="16">
        <f t="shared" si="8"/>
        <v>564.14362944313029</v>
      </c>
      <c r="AQ26" s="16">
        <f t="shared" si="8"/>
        <v>769.49100134691435</v>
      </c>
      <c r="AR26" s="16">
        <f t="shared" si="8"/>
        <v>1173.4937505977775</v>
      </c>
      <c r="AS26" s="16">
        <f t="shared" si="8"/>
        <v>97.65509023517744</v>
      </c>
      <c r="AT26" s="16">
        <f t="shared" si="8"/>
        <v>572.27838520461523</v>
      </c>
      <c r="AU26" s="16">
        <f t="shared" si="8"/>
        <v>125.67413339782981</v>
      </c>
      <c r="AV26" s="16">
        <f t="shared" si="8"/>
        <v>2352.7898180062466</v>
      </c>
      <c r="AW26" s="16">
        <f t="shared" si="8"/>
        <v>109.51094167013966</v>
      </c>
      <c r="AX26" s="16">
        <f t="shared" si="8"/>
        <v>87.138752982251759</v>
      </c>
      <c r="AY26" s="16">
        <f t="shared" si="8"/>
        <v>104.26298446321864</v>
      </c>
      <c r="AZ26" s="16">
        <f t="shared" si="7"/>
        <v>91.785717860549639</v>
      </c>
      <c r="BA26" s="16">
        <f t="shared" si="1"/>
        <v>6.1179546419774962</v>
      </c>
      <c r="BB26" s="16">
        <f t="shared" si="1"/>
        <v>3.3374162544150079</v>
      </c>
      <c r="BC26" s="16">
        <f t="shared" si="1"/>
        <v>5932.9036219587178</v>
      </c>
      <c r="BD26" s="16">
        <f t="shared" si="1"/>
        <v>2687.2435504252835</v>
      </c>
      <c r="BE26" s="93">
        <f t="shared" si="1"/>
        <v>0.13951151973887563</v>
      </c>
      <c r="BF26" s="93">
        <f t="shared" si="1"/>
        <v>8022.9398092566425</v>
      </c>
      <c r="BG26" s="93">
        <f t="shared" si="1"/>
        <v>1166.721944941271</v>
      </c>
      <c r="BH26" s="93">
        <f t="shared" si="1"/>
        <v>8566.1301504733492</v>
      </c>
      <c r="BI26" s="15">
        <f t="shared" si="2"/>
        <v>11084.086611275645</v>
      </c>
      <c r="BJ26" s="16">
        <f t="shared" si="2"/>
        <v>11.373820023101919</v>
      </c>
      <c r="BK26" s="16">
        <f t="shared" si="2"/>
        <v>0</v>
      </c>
      <c r="BL26" s="16">
        <f t="shared" si="2"/>
        <v>668.13755576217716</v>
      </c>
      <c r="BM26" s="37">
        <v>0</v>
      </c>
      <c r="BN26" s="28">
        <f t="shared" si="5"/>
        <v>47156.954637583185</v>
      </c>
      <c r="BP26" t="s">
        <v>46</v>
      </c>
      <c r="BQ26" s="5" t="s">
        <v>47</v>
      </c>
      <c r="BR26" s="92">
        <v>263.44138374697957</v>
      </c>
      <c r="BS26" s="93">
        <v>1699.2942000123714</v>
      </c>
      <c r="BT26" s="93">
        <v>258.67030883447632</v>
      </c>
      <c r="BU26" s="93">
        <v>292.05838109385866</v>
      </c>
      <c r="BV26" s="93">
        <v>446.13421215531798</v>
      </c>
      <c r="BW26" s="93">
        <v>564.14362944313029</v>
      </c>
      <c r="BX26" s="93">
        <v>769.49100134691435</v>
      </c>
      <c r="BY26" s="93">
        <v>1173.4937505977775</v>
      </c>
      <c r="BZ26" s="93">
        <v>97.65509023517744</v>
      </c>
      <c r="CA26" s="93">
        <v>572.27838520461523</v>
      </c>
      <c r="CB26" s="93">
        <v>125.67413339782981</v>
      </c>
      <c r="CC26" s="93">
        <v>2352.7898180062466</v>
      </c>
      <c r="CD26" s="93">
        <v>109.51094167013966</v>
      </c>
      <c r="CE26" s="93">
        <v>87.138752982251759</v>
      </c>
      <c r="CF26" s="93">
        <v>104.26298446321864</v>
      </c>
      <c r="CG26" s="93">
        <v>91.785717860549639</v>
      </c>
      <c r="CH26" s="93">
        <v>6.1179546419774962</v>
      </c>
      <c r="CI26" s="93">
        <v>3.3374162544150079</v>
      </c>
      <c r="CJ26" s="93">
        <v>5932.9036219587178</v>
      </c>
      <c r="CK26" s="93">
        <v>2687.2435504252835</v>
      </c>
      <c r="CL26" s="93">
        <v>0.13951151973887563</v>
      </c>
      <c r="CM26" s="93">
        <v>8022.9398092566425</v>
      </c>
      <c r="CN26" s="93">
        <v>1166.721944941271</v>
      </c>
      <c r="CO26" s="93">
        <v>8566.1301504733492</v>
      </c>
      <c r="CP26" s="15">
        <f t="shared" ref="CK26:CS37" si="9">BI26</f>
        <v>11084.086611275645</v>
      </c>
      <c r="CQ26" s="16">
        <f t="shared" si="9"/>
        <v>11.373820023101919</v>
      </c>
      <c r="CR26" s="16">
        <f t="shared" si="9"/>
        <v>0</v>
      </c>
      <c r="CS26" s="16">
        <f t="shared" si="9"/>
        <v>668.13755576217716</v>
      </c>
      <c r="CT26" s="37">
        <v>0</v>
      </c>
      <c r="CU26" s="28">
        <f t="shared" si="6"/>
        <v>47156.954637583185</v>
      </c>
    </row>
    <row r="27" spans="2:105" x14ac:dyDescent="0.25">
      <c r="B27" t="s">
        <v>56</v>
      </c>
      <c r="C27" s="18" t="s">
        <v>60</v>
      </c>
      <c r="D27" s="9">
        <f>'[2]TES 2025 (value)'!D102+'[2]TES 2025 (value)'!D103</f>
        <v>21834.239165952298</v>
      </c>
      <c r="E27" s="10">
        <f>'[2]TES 2025 (value)'!E102+'[2]TES 2025 (value)'!E103</f>
        <v>19811.104080303492</v>
      </c>
      <c r="F27" s="10">
        <f>'[2]TES 2025 (value)'!F102+'[2]TES 2025 (value)'!F103</f>
        <v>10558.681943391415</v>
      </c>
      <c r="G27" s="10">
        <f>'[2]TES 2025 (value)'!G102+'[2]TES 2025 (value)'!G103</f>
        <v>2223.4171046293359</v>
      </c>
      <c r="H27" s="10">
        <f>'[2]TES 2025 (value)'!H102+'[2]TES 2025 (value)'!H103</f>
        <v>4140.1031922301463</v>
      </c>
      <c r="I27" s="10">
        <f>'[2]TES 2025 (value)'!I102+'[2]TES 2025 (value)'!I103</f>
        <v>3713.5288410630615</v>
      </c>
      <c r="J27" s="10">
        <f>'[2]TES 2025 (value)'!J102+'[2]TES 2025 (value)'!J103</f>
        <v>1526.0530953056566</v>
      </c>
      <c r="K27" s="10">
        <f>'[2]TES 2025 (value)'!K102+'[2]TES 2025 (value)'!K103</f>
        <v>2408.5715154345958</v>
      </c>
      <c r="L27" s="10">
        <f>'[2]TES 2025 (value)'!L102+'[2]TES 2025 (value)'!L103</f>
        <v>5741.3996371014728</v>
      </c>
      <c r="M27" s="10">
        <f>'[2]TES 2025 (value)'!M102+'[2]TES 2025 (value)'!M103</f>
        <v>2705.5949941510312</v>
      </c>
      <c r="N27" s="10">
        <f>'[2]TES 2025 (value)'!N102+'[2]TES 2025 (value)'!N103</f>
        <v>1440.033073924908</v>
      </c>
      <c r="O27" s="10">
        <f>'[2]TES 2025 (value)'!O102+'[2]TES 2025 (value)'!O103</f>
        <v>89756.083124383178</v>
      </c>
      <c r="P27" s="10">
        <f>'[2]TES 2025 (value)'!P102+'[2]TES 2025 (value)'!P103</f>
        <v>67004.258358732797</v>
      </c>
      <c r="Q27" s="10">
        <f>'[2]TES 2025 (value)'!Q102+'[2]TES 2025 (value)'!Q103</f>
        <v>5296.2754515263632</v>
      </c>
      <c r="R27" s="10">
        <f>'[2]TES 2025 (value)'!R102+'[2]TES 2025 (value)'!R103</f>
        <v>7435.212031437869</v>
      </c>
      <c r="S27" s="10">
        <f>'[2]TES 2025 (value)'!S102+'[2]TES 2025 (value)'!S103</f>
        <v>13585.354162524827</v>
      </c>
      <c r="T27" s="10">
        <f>'[2]TES 2025 (value)'!T102+'[2]TES 2025 (value)'!T103</f>
        <v>2457.2341215115616</v>
      </c>
      <c r="U27" s="10">
        <f>'[2]TES 2025 (value)'!U102+'[2]TES 2025 (value)'!U103</f>
        <v>5577.4003791104915</v>
      </c>
      <c r="V27" s="10">
        <f>'[2]TES 2025 (value)'!V102+'[2]TES 2025 (value)'!V103</f>
        <v>640154.35926520638</v>
      </c>
      <c r="W27" s="10">
        <f>'[2]TES 2025 (value)'!W102+'[2]TES 2025 (value)'!W103</f>
        <v>276630.03914872836</v>
      </c>
      <c r="X27" s="10">
        <f>'[2]TES 2025 (value)'!X102+'[2]TES 2025 (value)'!X103</f>
        <v>13.311539857165595</v>
      </c>
      <c r="Y27" s="10">
        <f>'[2]TES 2025 (value)'!Y102+'[2]TES 2025 (value)'!Y103</f>
        <v>874.07879056380102</v>
      </c>
      <c r="Z27" s="10">
        <f>'[2]TES 2025 (value)'!Z102+'[2]TES 2025 (value)'!Z103</f>
        <v>5993.857418489285</v>
      </c>
      <c r="AA27" s="11">
        <f>'[2]TES 2025 (value)'!AA102+'[2]TES 2025 (value)'!AA103</f>
        <v>1763.2896568109463</v>
      </c>
      <c r="AI27" t="s">
        <v>56</v>
      </c>
      <c r="AJ27" s="18" t="s">
        <v>60</v>
      </c>
      <c r="AK27" s="9">
        <f t="shared" si="8"/>
        <v>21834.216586860191</v>
      </c>
      <c r="AL27" s="10">
        <f t="shared" si="8"/>
        <v>19811.27205812421</v>
      </c>
      <c r="AM27" s="10">
        <f t="shared" si="8"/>
        <v>10558.646044398563</v>
      </c>
      <c r="AN27" s="10">
        <f t="shared" si="8"/>
        <v>2223.2733708436963</v>
      </c>
      <c r="AO27" s="10">
        <f t="shared" si="8"/>
        <v>4139.9960784461837</v>
      </c>
      <c r="AP27" s="10">
        <f t="shared" si="8"/>
        <v>3713.4281212993865</v>
      </c>
      <c r="AQ27" s="10">
        <f t="shared" si="8"/>
        <v>1526.0138546139744</v>
      </c>
      <c r="AR27" s="10">
        <f t="shared" si="8"/>
        <v>2408.8627584189044</v>
      </c>
      <c r="AS27" s="10">
        <f t="shared" si="8"/>
        <v>5741.7852378083462</v>
      </c>
      <c r="AT27" s="10">
        <f t="shared" si="8"/>
        <v>2705.5684445994484</v>
      </c>
      <c r="AU27" s="10">
        <f t="shared" si="8"/>
        <v>1439.9942690016239</v>
      </c>
      <c r="AV27" s="10">
        <f t="shared" si="8"/>
        <v>89757.244827851493</v>
      </c>
      <c r="AW27" s="10">
        <f t="shared" si="8"/>
        <v>67005.052274833142</v>
      </c>
      <c r="AX27" s="10">
        <f t="shared" si="8"/>
        <v>5295.9581773677255</v>
      </c>
      <c r="AY27" s="10">
        <f t="shared" si="8"/>
        <v>7434.9824389697214</v>
      </c>
      <c r="AZ27" s="10">
        <f t="shared" si="7"/>
        <v>13585.414527720421</v>
      </c>
      <c r="BA27" s="10">
        <f t="shared" si="1"/>
        <v>2457.1501614689673</v>
      </c>
      <c r="BB27" s="10">
        <f t="shared" si="1"/>
        <v>5577.3020635748217</v>
      </c>
      <c r="BC27" s="10">
        <f t="shared" si="1"/>
        <v>640164.26603140263</v>
      </c>
      <c r="BD27" s="10">
        <f t="shared" si="1"/>
        <v>276629.75430835254</v>
      </c>
      <c r="BE27" s="10">
        <f t="shared" si="1"/>
        <v>13.874228174104578</v>
      </c>
      <c r="BF27" s="10">
        <f t="shared" si="1"/>
        <v>878.46312753636744</v>
      </c>
      <c r="BG27" s="10">
        <f t="shared" si="1"/>
        <v>5994.0386237024304</v>
      </c>
      <c r="BH27" s="11">
        <f t="shared" si="1"/>
        <v>1765.9496186374599</v>
      </c>
      <c r="BP27" t="s">
        <v>56</v>
      </c>
      <c r="BQ27" s="18" t="s">
        <v>60</v>
      </c>
      <c r="BR27" s="9">
        <f t="shared" ref="BR27:CG37" si="10">AK27</f>
        <v>21834.216586860191</v>
      </c>
      <c r="BS27" s="10">
        <f t="shared" si="10"/>
        <v>19811.27205812421</v>
      </c>
      <c r="BT27" s="10">
        <f t="shared" si="10"/>
        <v>10558.646044398563</v>
      </c>
      <c r="BU27" s="10">
        <f t="shared" si="10"/>
        <v>2223.2733708436963</v>
      </c>
      <c r="BV27" s="10">
        <f t="shared" si="10"/>
        <v>4139.9960784461837</v>
      </c>
      <c r="BW27" s="10">
        <f t="shared" si="10"/>
        <v>3713.4281212993865</v>
      </c>
      <c r="BX27" s="10">
        <f t="shared" si="10"/>
        <v>1526.0138546139744</v>
      </c>
      <c r="BY27" s="10">
        <f t="shared" si="10"/>
        <v>2408.8627584189044</v>
      </c>
      <c r="BZ27" s="10">
        <f t="shared" si="10"/>
        <v>5741.7852378083462</v>
      </c>
      <c r="CA27" s="10">
        <f t="shared" si="10"/>
        <v>2705.5684445994484</v>
      </c>
      <c r="CB27" s="10">
        <f t="shared" si="10"/>
        <v>1439.9942690016239</v>
      </c>
      <c r="CC27" s="10">
        <f t="shared" si="10"/>
        <v>89757.244827851493</v>
      </c>
      <c r="CD27" s="10">
        <f t="shared" si="10"/>
        <v>67005.052274833142</v>
      </c>
      <c r="CE27" s="10">
        <f t="shared" si="10"/>
        <v>5295.9581773677255</v>
      </c>
      <c r="CF27" s="10">
        <f t="shared" si="10"/>
        <v>7434.9824389697214</v>
      </c>
      <c r="CG27" s="10">
        <f t="shared" si="10"/>
        <v>13585.414527720421</v>
      </c>
      <c r="CH27" s="10">
        <f t="shared" ref="CH27:CJ37" si="11">BA27</f>
        <v>2457.1501614689673</v>
      </c>
      <c r="CI27" s="10">
        <f t="shared" si="11"/>
        <v>5577.3020635748217</v>
      </c>
      <c r="CJ27" s="10">
        <f t="shared" si="11"/>
        <v>640164.26603140263</v>
      </c>
      <c r="CK27" s="10">
        <f t="shared" si="9"/>
        <v>276629.75430835254</v>
      </c>
      <c r="CL27" s="10">
        <f t="shared" si="9"/>
        <v>13.874228174104578</v>
      </c>
      <c r="CM27" s="10">
        <f t="shared" si="9"/>
        <v>878.46312753636744</v>
      </c>
      <c r="CN27" s="10">
        <f t="shared" si="9"/>
        <v>5994.0386237024304</v>
      </c>
      <c r="CO27" s="11">
        <f t="shared" si="9"/>
        <v>1765.9496186374599</v>
      </c>
    </row>
    <row r="28" spans="2:105" x14ac:dyDescent="0.25">
      <c r="B28" t="s">
        <v>57</v>
      </c>
      <c r="C28" s="18" t="s">
        <v>75</v>
      </c>
      <c r="D28" s="12">
        <f>'[2]TES 2025 (value)'!D104</f>
        <v>6741.2591792024941</v>
      </c>
      <c r="E28" s="13">
        <f>'[2]TES 2025 (value)'!E104</f>
        <v>11641.22613180752</v>
      </c>
      <c r="F28" s="13">
        <f>'[2]TES 2025 (value)'!F104</f>
        <v>6255.88163699908</v>
      </c>
      <c r="G28" s="13">
        <f>'[2]TES 2025 (value)'!G104</f>
        <v>1119.6671252172328</v>
      </c>
      <c r="H28" s="13">
        <f>'[2]TES 2025 (value)'!H104</f>
        <v>2419.6312132877515</v>
      </c>
      <c r="I28" s="13">
        <f>'[2]TES 2025 (value)'!I104</f>
        <v>2083.4344116649695</v>
      </c>
      <c r="J28" s="13">
        <f>'[2]TES 2025 (value)'!J104</f>
        <v>812.48529560762108</v>
      </c>
      <c r="K28" s="13">
        <f>'[2]TES 2025 (value)'!K104</f>
        <v>1361.5221486468624</v>
      </c>
      <c r="L28" s="13">
        <f>'[2]TES 2025 (value)'!L104</f>
        <v>3270.20861232283</v>
      </c>
      <c r="M28" s="13">
        <f>'[2]TES 2025 (value)'!M104</f>
        <v>1512.934517104592</v>
      </c>
      <c r="N28" s="13">
        <f>'[2]TES 2025 (value)'!N104</f>
        <v>710.44994169548977</v>
      </c>
      <c r="O28" s="13">
        <f>'[2]TES 2025 (value)'!O104</f>
        <v>57836.968382867533</v>
      </c>
      <c r="P28" s="13">
        <f>'[2]TES 2025 (value)'!P104</f>
        <v>45472.423026587581</v>
      </c>
      <c r="Q28" s="13">
        <f>'[2]TES 2025 (value)'!Q104</f>
        <v>3419.4583557202432</v>
      </c>
      <c r="R28" s="13">
        <f>'[2]TES 2025 (value)'!R104</f>
        <v>4908.0830668008193</v>
      </c>
      <c r="S28" s="13">
        <f>'[2]TES 2025 (value)'!S104</f>
        <v>7823.0312943597419</v>
      </c>
      <c r="T28" s="13">
        <f>'[2]TES 2025 (value)'!T104</f>
        <v>1227.6881406845116</v>
      </c>
      <c r="U28" s="13">
        <f>'[2]TES 2025 (value)'!U104</f>
        <v>3589.5671807713111</v>
      </c>
      <c r="V28" s="13">
        <f>'[2]TES 2025 (value)'!V104</f>
        <v>345118.83324980305</v>
      </c>
      <c r="W28" s="13">
        <f>'[2]TES 2025 (value)'!W104</f>
        <v>124455.88083558892</v>
      </c>
      <c r="X28" s="13">
        <f>'[2]TES 2025 (value)'!X104</f>
        <v>8.2829726357129836</v>
      </c>
      <c r="Y28" s="13">
        <f>'[2]TES 2025 (value)'!Y104</f>
        <v>692.70434273964406</v>
      </c>
      <c r="Z28" s="13">
        <f>'[2]TES 2025 (value)'!Z104</f>
        <v>4648.9843068491045</v>
      </c>
      <c r="AA28" s="14">
        <f>'[2]TES 2025 (value)'!AA104</f>
        <v>1230.2343863532838</v>
      </c>
      <c r="AI28" t="s">
        <v>57</v>
      </c>
      <c r="AJ28" s="18" t="s">
        <v>75</v>
      </c>
      <c r="AK28" s="12">
        <f t="shared" si="8"/>
        <v>6741.2522079720902</v>
      </c>
      <c r="AL28" s="13">
        <f t="shared" si="8"/>
        <v>11641.324837451999</v>
      </c>
      <c r="AM28" s="13">
        <f t="shared" si="8"/>
        <v>6255.8603673130174</v>
      </c>
      <c r="AN28" s="13">
        <f t="shared" si="8"/>
        <v>1119.5947438389351</v>
      </c>
      <c r="AO28" s="13">
        <f t="shared" si="8"/>
        <v>2419.5686119845918</v>
      </c>
      <c r="AP28" s="13">
        <f t="shared" si="8"/>
        <v>2083.3779039520755</v>
      </c>
      <c r="AQ28" s="13">
        <f t="shared" si="8"/>
        <v>812.46440348723604</v>
      </c>
      <c r="AR28" s="13">
        <f t="shared" si="8"/>
        <v>1361.6867830665726</v>
      </c>
      <c r="AS28" s="13">
        <f t="shared" si="8"/>
        <v>3270.4282442649069</v>
      </c>
      <c r="AT28" s="13">
        <f t="shared" si="8"/>
        <v>1512.9196709309813</v>
      </c>
      <c r="AU28" s="13">
        <f t="shared" si="8"/>
        <v>710.43079702722912</v>
      </c>
      <c r="AV28" s="13">
        <f t="shared" si="8"/>
        <v>57837.716960617676</v>
      </c>
      <c r="AW28" s="13">
        <f t="shared" si="8"/>
        <v>45472.961817548734</v>
      </c>
      <c r="AX28" s="13">
        <f t="shared" si="8"/>
        <v>3419.2535125653249</v>
      </c>
      <c r="AY28" s="13">
        <f t="shared" si="8"/>
        <v>4907.9315097368899</v>
      </c>
      <c r="AZ28" s="13">
        <f t="shared" si="7"/>
        <v>7823.0660552359441</v>
      </c>
      <c r="BA28" s="13">
        <f t="shared" si="1"/>
        <v>1227.6461924030345</v>
      </c>
      <c r="BB28" s="13">
        <f t="shared" si="1"/>
        <v>3589.5039057334416</v>
      </c>
      <c r="BC28" s="13">
        <f t="shared" si="1"/>
        <v>345124.1741672575</v>
      </c>
      <c r="BD28" s="13">
        <f t="shared" si="1"/>
        <v>124455.75268587683</v>
      </c>
      <c r="BE28" s="13">
        <f t="shared" si="1"/>
        <v>8.6330998172149886</v>
      </c>
      <c r="BF28" s="13">
        <f t="shared" si="1"/>
        <v>696.17891424706136</v>
      </c>
      <c r="BG28" s="13">
        <f t="shared" si="1"/>
        <v>4649.1248541016357</v>
      </c>
      <c r="BH28" s="14">
        <f t="shared" si="1"/>
        <v>1232.0902223996895</v>
      </c>
      <c r="BP28" t="s">
        <v>57</v>
      </c>
      <c r="BQ28" s="18" t="s">
        <v>75</v>
      </c>
      <c r="BR28" s="12">
        <f t="shared" si="10"/>
        <v>6741.2522079720902</v>
      </c>
      <c r="BS28" s="13">
        <f t="shared" si="10"/>
        <v>11641.324837451999</v>
      </c>
      <c r="BT28" s="13">
        <f t="shared" si="10"/>
        <v>6255.8603673130174</v>
      </c>
      <c r="BU28" s="13">
        <f t="shared" si="10"/>
        <v>1119.5947438389351</v>
      </c>
      <c r="BV28" s="13">
        <f t="shared" si="10"/>
        <v>2419.5686119845918</v>
      </c>
      <c r="BW28" s="13">
        <f t="shared" si="10"/>
        <v>2083.3779039520755</v>
      </c>
      <c r="BX28" s="13">
        <f t="shared" si="10"/>
        <v>812.46440348723604</v>
      </c>
      <c r="BY28" s="13">
        <f t="shared" si="10"/>
        <v>1361.6867830665726</v>
      </c>
      <c r="BZ28" s="13">
        <f t="shared" si="10"/>
        <v>3270.4282442649069</v>
      </c>
      <c r="CA28" s="13">
        <f t="shared" si="10"/>
        <v>1512.9196709309813</v>
      </c>
      <c r="CB28" s="13">
        <f t="shared" si="10"/>
        <v>710.43079702722912</v>
      </c>
      <c r="CC28" s="13">
        <f t="shared" si="10"/>
        <v>57837.716960617676</v>
      </c>
      <c r="CD28" s="13">
        <f t="shared" si="10"/>
        <v>45472.961817548734</v>
      </c>
      <c r="CE28" s="13">
        <f t="shared" si="10"/>
        <v>3419.2535125653249</v>
      </c>
      <c r="CF28" s="13">
        <f t="shared" si="10"/>
        <v>4907.9315097368899</v>
      </c>
      <c r="CG28" s="13">
        <f t="shared" si="10"/>
        <v>7823.0660552359441</v>
      </c>
      <c r="CH28" s="13">
        <f t="shared" si="11"/>
        <v>1227.6461924030345</v>
      </c>
      <c r="CI28" s="13">
        <f t="shared" si="11"/>
        <v>3589.5039057334416</v>
      </c>
      <c r="CJ28" s="13">
        <f t="shared" si="11"/>
        <v>345124.1741672575</v>
      </c>
      <c r="CK28" s="13">
        <f t="shared" si="9"/>
        <v>124455.75268587683</v>
      </c>
      <c r="CL28" s="13">
        <f t="shared" si="9"/>
        <v>8.6330998172149886</v>
      </c>
      <c r="CM28" s="13">
        <f t="shared" si="9"/>
        <v>696.17891424706136</v>
      </c>
      <c r="CN28" s="13">
        <f t="shared" si="9"/>
        <v>4649.1248541016357</v>
      </c>
      <c r="CO28" s="14">
        <f t="shared" si="9"/>
        <v>1232.0902223996895</v>
      </c>
      <c r="CQ28" s="99">
        <f>SUM(CP3:CP26)/SUM('AMS2010'!CP3:CP26)</f>
        <v>1.6266245323683288</v>
      </c>
    </row>
    <row r="29" spans="2:105" x14ac:dyDescent="0.25">
      <c r="B29" t="s">
        <v>64</v>
      </c>
      <c r="C29" s="18" t="s">
        <v>61</v>
      </c>
      <c r="D29" s="12">
        <f>'[2]TES 2025 (value)'!D105+'[2]TES 2025 (value)'!D106</f>
        <v>-8589.1739643840137</v>
      </c>
      <c r="E29" s="13">
        <f>'[2]TES 2025 (value)'!E105+'[2]TES 2025 (value)'!E106</f>
        <v>2473.8173180994781</v>
      </c>
      <c r="F29" s="13">
        <f>'[2]TES 2025 (value)'!F105+'[2]TES 2025 (value)'!F106</f>
        <v>1647.0425843952662</v>
      </c>
      <c r="G29" s="13">
        <f>'[2]TES 2025 (value)'!G105+'[2]TES 2025 (value)'!G106</f>
        <v>277.0939120455065</v>
      </c>
      <c r="H29" s="13">
        <f>'[2]TES 2025 (value)'!H105+'[2]TES 2025 (value)'!H106</f>
        <v>796.19747347157022</v>
      </c>
      <c r="I29" s="13">
        <f>'[2]TES 2025 (value)'!I105+'[2]TES 2025 (value)'!I106</f>
        <v>671.70070154754433</v>
      </c>
      <c r="J29" s="13">
        <f>'[2]TES 2025 (value)'!J105+'[2]TES 2025 (value)'!J106</f>
        <v>202.47770968948714</v>
      </c>
      <c r="K29" s="13">
        <f>'[2]TES 2025 (value)'!K105+'[2]TES 2025 (value)'!K106</f>
        <v>744.33646308843697</v>
      </c>
      <c r="L29" s="13">
        <f>'[2]TES 2025 (value)'!L105+'[2]TES 2025 (value)'!L106</f>
        <v>860.51634949876791</v>
      </c>
      <c r="M29" s="13">
        <f>'[2]TES 2025 (value)'!M105+'[2]TES 2025 (value)'!M106</f>
        <v>545.8165202994129</v>
      </c>
      <c r="N29" s="13">
        <f>'[2]TES 2025 (value)'!N105+'[2]TES 2025 (value)'!N106</f>
        <v>233.95514051563941</v>
      </c>
      <c r="O29" s="13">
        <f>'[2]TES 2025 (value)'!O105+'[2]TES 2025 (value)'!O106</f>
        <v>10619.270479489347</v>
      </c>
      <c r="P29" s="13">
        <f>'[2]TES 2025 (value)'!P105+'[2]TES 2025 (value)'!P106</f>
        <v>4584.9591579158459</v>
      </c>
      <c r="Q29" s="13">
        <f>'[2]TES 2025 (value)'!Q105+'[2]TES 2025 (value)'!Q106</f>
        <v>-744.37512716256799</v>
      </c>
      <c r="R29" s="13">
        <f>'[2]TES 2025 (value)'!R105+'[2]TES 2025 (value)'!R106</f>
        <v>-1437.8301890695443</v>
      </c>
      <c r="S29" s="13">
        <f>'[2]TES 2025 (value)'!S105+'[2]TES 2025 (value)'!S106</f>
        <v>1559.1905192880317</v>
      </c>
      <c r="T29" s="13">
        <f>'[2]TES 2025 (value)'!T105+'[2]TES 2025 (value)'!T106</f>
        <v>250.42601307535304</v>
      </c>
      <c r="U29" s="13">
        <f>'[2]TES 2025 (value)'!U105+'[2]TES 2025 (value)'!U106</f>
        <v>353.84418667890213</v>
      </c>
      <c r="V29" s="13">
        <f>'[2]TES 2025 (value)'!V105+'[2]TES 2025 (value)'!V106</f>
        <v>62498.928923901462</v>
      </c>
      <c r="W29" s="13">
        <f>'[2]TES 2025 (value)'!W105+'[2]TES 2025 (value)'!W106</f>
        <v>6881.9641390756669</v>
      </c>
      <c r="X29" s="13">
        <f>'[2]TES 2025 (value)'!X105+'[2]TES 2025 (value)'!X106</f>
        <v>1.3258491089707667</v>
      </c>
      <c r="Y29" s="13">
        <f>'[2]TES 2025 (value)'!Y105+'[2]TES 2025 (value)'!Y106</f>
        <v>575.01030575661957</v>
      </c>
      <c r="Z29" s="13">
        <f>'[2]TES 2025 (value)'!Z105+'[2]TES 2025 (value)'!Z106</f>
        <v>2937.9603216938267</v>
      </c>
      <c r="AA29" s="14">
        <f>'[2]TES 2025 (value)'!AA105+'[2]TES 2025 (value)'!AA106</f>
        <v>240.79530970880941</v>
      </c>
      <c r="AI29" t="s">
        <v>64</v>
      </c>
      <c r="AJ29" s="18" t="s">
        <v>61</v>
      </c>
      <c r="AK29" s="12">
        <f t="shared" si="8"/>
        <v>-8589.1650821990843</v>
      </c>
      <c r="AL29" s="13">
        <f t="shared" si="8"/>
        <v>2473.8382935302398</v>
      </c>
      <c r="AM29" s="13">
        <f t="shared" si="8"/>
        <v>1647.0369845324915</v>
      </c>
      <c r="AN29" s="13">
        <f t="shared" si="8"/>
        <v>277.07599918656831</v>
      </c>
      <c r="AO29" s="13">
        <f t="shared" si="8"/>
        <v>796.17687405165111</v>
      </c>
      <c r="AP29" s="13">
        <f t="shared" si="8"/>
        <v>671.68248342165498</v>
      </c>
      <c r="AQ29" s="13">
        <f t="shared" si="8"/>
        <v>202.47250320918653</v>
      </c>
      <c r="AR29" s="13">
        <f t="shared" si="8"/>
        <v>744.42646779514814</v>
      </c>
      <c r="AS29" s="13">
        <f t="shared" si="8"/>
        <v>860.57414302188351</v>
      </c>
      <c r="AT29" s="13">
        <f t="shared" si="8"/>
        <v>545.81116429310305</v>
      </c>
      <c r="AU29" s="13">
        <f t="shared" si="8"/>
        <v>233.94883606927357</v>
      </c>
      <c r="AV29" s="13">
        <f t="shared" si="8"/>
        <v>10619.407923581351</v>
      </c>
      <c r="AW29" s="13">
        <f t="shared" si="8"/>
        <v>4585.0134839092088</v>
      </c>
      <c r="AX29" s="13">
        <f t="shared" si="8"/>
        <v>-744.33053526127003</v>
      </c>
      <c r="AY29" s="13">
        <f t="shared" si="8"/>
        <v>-1437.7857902036492</v>
      </c>
      <c r="AZ29" s="13">
        <f t="shared" si="7"/>
        <v>1559.1974473989619</v>
      </c>
      <c r="BA29" s="13">
        <f t="shared" si="1"/>
        <v>250.41745639020021</v>
      </c>
      <c r="BB29" s="13">
        <f t="shared" si="1"/>
        <v>353.83794929618034</v>
      </c>
      <c r="BC29" s="13">
        <f t="shared" si="1"/>
        <v>62499.896131680965</v>
      </c>
      <c r="BD29" s="13">
        <f t="shared" si="1"/>
        <v>6881.9570528558988</v>
      </c>
      <c r="BE29" s="13">
        <f t="shared" si="1"/>
        <v>1.3818936997278772</v>
      </c>
      <c r="BF29" s="13">
        <f t="shared" si="1"/>
        <v>577.89452966223496</v>
      </c>
      <c r="BG29" s="13">
        <f t="shared" si="1"/>
        <v>2938.0491415787747</v>
      </c>
      <c r="BH29" s="14">
        <f t="shared" si="1"/>
        <v>241.15855481114124</v>
      </c>
      <c r="BP29" t="s">
        <v>64</v>
      </c>
      <c r="BQ29" s="18" t="s">
        <v>61</v>
      </c>
      <c r="BR29" s="49">
        <f>AK29+AK38-BR38</f>
        <v>-8589.1650821990843</v>
      </c>
      <c r="BS29" s="50">
        <f t="shared" ref="BS29:CO29" si="12">AL29+AL38-BS38</f>
        <v>2473.8382935302398</v>
      </c>
      <c r="BT29" s="50">
        <f t="shared" si="12"/>
        <v>1385.4668119658236</v>
      </c>
      <c r="BU29" s="50">
        <f t="shared" si="12"/>
        <v>277.07599918656831</v>
      </c>
      <c r="BV29" s="50">
        <f t="shared" si="12"/>
        <v>796.17687405165111</v>
      </c>
      <c r="BW29" s="50">
        <f t="shared" si="12"/>
        <v>671.68248342165498</v>
      </c>
      <c r="BX29" s="50">
        <f t="shared" si="12"/>
        <v>202.47250320918653</v>
      </c>
      <c r="BY29" s="50">
        <f t="shared" si="12"/>
        <v>864.62847765488243</v>
      </c>
      <c r="BZ29" s="50">
        <f t="shared" si="12"/>
        <v>860.5741430218834</v>
      </c>
      <c r="CA29" s="50">
        <f t="shared" si="12"/>
        <v>552.59111370724054</v>
      </c>
      <c r="CB29" s="50">
        <f t="shared" si="12"/>
        <v>233.94883606927357</v>
      </c>
      <c r="CC29" s="50">
        <f t="shared" si="12"/>
        <v>10619.407923581348</v>
      </c>
      <c r="CD29" s="50">
        <f t="shared" si="12"/>
        <v>4585.0134839092061</v>
      </c>
      <c r="CE29" s="50">
        <f t="shared" si="12"/>
        <v>-744.33053526127003</v>
      </c>
      <c r="CF29" s="50">
        <f t="shared" si="12"/>
        <v>-1437.785790203649</v>
      </c>
      <c r="CG29" s="50">
        <f t="shared" si="12"/>
        <v>1559.1974473989617</v>
      </c>
      <c r="CH29" s="50">
        <f t="shared" si="12"/>
        <v>250.41745639020024</v>
      </c>
      <c r="CI29" s="50">
        <f t="shared" si="12"/>
        <v>353.83794929618028</v>
      </c>
      <c r="CJ29" s="50">
        <f t="shared" si="12"/>
        <v>62499.896131680958</v>
      </c>
      <c r="CK29" s="50">
        <f t="shared" si="12"/>
        <v>6881.9570528558988</v>
      </c>
      <c r="CL29" s="50">
        <f t="shared" si="12"/>
        <v>1.3818936997278755</v>
      </c>
      <c r="CM29" s="50">
        <f t="shared" si="12"/>
        <v>577.89452966223507</v>
      </c>
      <c r="CN29" s="50">
        <f t="shared" si="12"/>
        <v>2938.0491415787756</v>
      </c>
      <c r="CO29" s="50">
        <f t="shared" si="12"/>
        <v>241.15855481114113</v>
      </c>
    </row>
    <row r="30" spans="2:105" x14ac:dyDescent="0.25">
      <c r="B30" t="s">
        <v>58</v>
      </c>
      <c r="C30" s="18" t="s">
        <v>53</v>
      </c>
      <c r="D30" s="12">
        <f>'[2]TES 2025 (value)'!D109</f>
        <v>10199.353099510881</v>
      </c>
      <c r="E30" s="13">
        <f>'[2]TES 2025 (value)'!E109</f>
        <v>6832.4209722754122</v>
      </c>
      <c r="F30" s="13">
        <f>'[2]TES 2025 (value)'!F109</f>
        <v>4916.2077039132519</v>
      </c>
      <c r="G30" s="13">
        <f>'[2]TES 2025 (value)'!G109</f>
        <v>473.00680474383125</v>
      </c>
      <c r="H30" s="13">
        <f>'[2]TES 2025 (value)'!H109</f>
        <v>1475.8514323025499</v>
      </c>
      <c r="I30" s="13">
        <f>'[2]TES 2025 (value)'!I109</f>
        <v>972.38964090728541</v>
      </c>
      <c r="J30" s="13">
        <f>'[2]TES 2025 (value)'!J109</f>
        <v>329.68951187576664</v>
      </c>
      <c r="K30" s="13">
        <f>'[2]TES 2025 (value)'!K109</f>
        <v>1350.1609937712499</v>
      </c>
      <c r="L30" s="13">
        <f>'[2]TES 2025 (value)'!L109</f>
        <v>1252.2591769999999</v>
      </c>
      <c r="M30" s="13">
        <f>'[2]TES 2025 (value)'!M109</f>
        <v>1260.8527094499859</v>
      </c>
      <c r="N30" s="13">
        <f>'[2]TES 2025 (value)'!N109</f>
        <v>573.63128403973963</v>
      </c>
      <c r="O30" s="13">
        <f>'[2]TES 2025 (value)'!O109</f>
        <v>19140.103257172505</v>
      </c>
      <c r="P30" s="13">
        <f>'[2]TES 2025 (value)'!P109</f>
        <v>6375.0409299732682</v>
      </c>
      <c r="Q30" s="13">
        <f>'[2]TES 2025 (value)'!Q109</f>
        <v>1390.0546225602345</v>
      </c>
      <c r="R30" s="13">
        <f>'[2]TES 2025 (value)'!R109</f>
        <v>2461.0879185159583</v>
      </c>
      <c r="S30" s="13">
        <f>'[2]TES 2025 (value)'!S109</f>
        <v>7174.2499809999999</v>
      </c>
      <c r="T30" s="13">
        <f>'[2]TES 2025 (value)'!T109</f>
        <v>1770.7260885183603</v>
      </c>
      <c r="U30" s="13">
        <f>'[2]TES 2025 (value)'!U109</f>
        <v>3039.9436281740391</v>
      </c>
      <c r="V30" s="13">
        <f>'[2]TES 2025 (value)'!V109</f>
        <v>205087.83499917641</v>
      </c>
      <c r="W30" s="13">
        <f>'[2]TES 2025 (value)'!W109</f>
        <v>64032.009867098895</v>
      </c>
      <c r="X30" s="13">
        <f>'[2]TES 2025 (value)'!X109</f>
        <v>2.425896703122854</v>
      </c>
      <c r="Y30" s="13">
        <f>'[2]TES 2025 (value)'!Y109</f>
        <v>597.8278028404269</v>
      </c>
      <c r="Z30" s="13">
        <f>'[2]TES 2025 (value)'!Z109</f>
        <v>4356.6956207676594</v>
      </c>
      <c r="AA30" s="14">
        <f>'[2]TES 2025 (value)'!AA109</f>
        <v>1370.433587581198</v>
      </c>
      <c r="AI30" t="s">
        <v>58</v>
      </c>
      <c r="AJ30" s="18" t="s">
        <v>53</v>
      </c>
      <c r="AK30" s="12">
        <f t="shared" si="8"/>
        <v>10199.342552217187</v>
      </c>
      <c r="AL30" s="13">
        <f t="shared" si="8"/>
        <v>6832.478904189782</v>
      </c>
      <c r="AM30" s="13">
        <f t="shared" si="8"/>
        <v>4916.1909890518546</v>
      </c>
      <c r="AN30" s="13">
        <f t="shared" si="8"/>
        <v>472.97622700898449</v>
      </c>
      <c r="AO30" s="13">
        <f t="shared" si="8"/>
        <v>1475.8132487056344</v>
      </c>
      <c r="AP30" s="13">
        <f t="shared" si="8"/>
        <v>972.36326737983381</v>
      </c>
      <c r="AQ30" s="13">
        <f t="shared" si="8"/>
        <v>329.68103429099182</v>
      </c>
      <c r="AR30" s="13">
        <f t="shared" si="8"/>
        <v>1350.3242544071093</v>
      </c>
      <c r="AS30" s="13">
        <f t="shared" si="8"/>
        <v>1252.3432805382242</v>
      </c>
      <c r="AT30" s="13">
        <f t="shared" si="8"/>
        <v>1260.8403369130317</v>
      </c>
      <c r="AU30" s="13">
        <f t="shared" si="8"/>
        <v>573.61582625729454</v>
      </c>
      <c r="AV30" s="13">
        <f t="shared" si="8"/>
        <v>19140.350985499808</v>
      </c>
      <c r="AW30" s="13">
        <f t="shared" si="8"/>
        <v>6375.1164661818411</v>
      </c>
      <c r="AX30" s="13">
        <f t="shared" si="8"/>
        <v>1389.9713511339521</v>
      </c>
      <c r="AY30" s="13">
        <f t="shared" si="8"/>
        <v>2461.0119223981405</v>
      </c>
      <c r="AZ30" s="13">
        <f t="shared" si="7"/>
        <v>7174.2818590797433</v>
      </c>
      <c r="BA30" s="13">
        <f t="shared" si="1"/>
        <v>1770.6655854362511</v>
      </c>
      <c r="BB30" s="13">
        <f t="shared" si="1"/>
        <v>3039.890041616522</v>
      </c>
      <c r="BC30" s="13">
        <f t="shared" si="1"/>
        <v>205091.00885435936</v>
      </c>
      <c r="BD30" s="13">
        <f t="shared" si="1"/>
        <v>64031.9439346289</v>
      </c>
      <c r="BE30" s="13">
        <f t="shared" si="1"/>
        <v>2.5284410929977215</v>
      </c>
      <c r="BF30" s="13">
        <f t="shared" si="1"/>
        <v>600.82647820873183</v>
      </c>
      <c r="BG30" s="13">
        <f t="shared" si="1"/>
        <v>4356.8273316015102</v>
      </c>
      <c r="BH30" s="14">
        <f t="shared" si="1"/>
        <v>1372.5009172536984</v>
      </c>
      <c r="BP30" t="s">
        <v>58</v>
      </c>
      <c r="BQ30" s="18" t="s">
        <v>53</v>
      </c>
      <c r="BR30" s="12">
        <f t="shared" si="10"/>
        <v>10199.342552217187</v>
      </c>
      <c r="BS30" s="13">
        <f t="shared" si="10"/>
        <v>6832.478904189782</v>
      </c>
      <c r="BT30" s="13">
        <f t="shared" si="10"/>
        <v>4916.1909890518546</v>
      </c>
      <c r="BU30" s="13">
        <f t="shared" si="10"/>
        <v>472.97622700898449</v>
      </c>
      <c r="BV30" s="13">
        <f t="shared" si="10"/>
        <v>1475.8132487056344</v>
      </c>
      <c r="BW30" s="13">
        <f t="shared" si="10"/>
        <v>972.36326737983381</v>
      </c>
      <c r="BX30" s="13">
        <f t="shared" si="10"/>
        <v>329.68103429099182</v>
      </c>
      <c r="BY30" s="13">
        <f t="shared" si="10"/>
        <v>1350.3242544071093</v>
      </c>
      <c r="BZ30" s="13">
        <f t="shared" si="10"/>
        <v>1252.3432805382242</v>
      </c>
      <c r="CA30" s="13">
        <f t="shared" si="10"/>
        <v>1260.8403369130317</v>
      </c>
      <c r="CB30" s="13">
        <f t="shared" si="10"/>
        <v>573.61582625729454</v>
      </c>
      <c r="CC30" s="13">
        <f t="shared" si="10"/>
        <v>19140.350985499808</v>
      </c>
      <c r="CD30" s="13">
        <f t="shared" si="10"/>
        <v>6375.1164661818411</v>
      </c>
      <c r="CE30" s="13">
        <f t="shared" si="10"/>
        <v>1389.9713511339521</v>
      </c>
      <c r="CF30" s="13">
        <f t="shared" si="10"/>
        <v>2461.0119223981405</v>
      </c>
      <c r="CG30" s="13">
        <f t="shared" si="10"/>
        <v>7174.2818590797433</v>
      </c>
      <c r="CH30" s="13">
        <f t="shared" si="11"/>
        <v>1770.6655854362511</v>
      </c>
      <c r="CI30" s="13">
        <f t="shared" si="11"/>
        <v>3039.890041616522</v>
      </c>
      <c r="CJ30" s="13">
        <f t="shared" si="11"/>
        <v>205091.00885435936</v>
      </c>
      <c r="CK30" s="13">
        <f t="shared" si="9"/>
        <v>64031.9439346289</v>
      </c>
      <c r="CL30" s="13">
        <f t="shared" si="9"/>
        <v>2.5284410929977215</v>
      </c>
      <c r="CM30" s="13">
        <f t="shared" si="9"/>
        <v>600.82647820873183</v>
      </c>
      <c r="CN30" s="13">
        <f t="shared" si="9"/>
        <v>4356.8273316015102</v>
      </c>
      <c r="CO30" s="14">
        <f t="shared" si="9"/>
        <v>1372.5009172536984</v>
      </c>
    </row>
    <row r="31" spans="2:105" x14ac:dyDescent="0.25">
      <c r="B31" t="s">
        <v>59</v>
      </c>
      <c r="C31" s="18" t="s">
        <v>62</v>
      </c>
      <c r="D31" s="15">
        <f>D41-SUM(D3:D30,D32:D40)</f>
        <v>18493.446815491392</v>
      </c>
      <c r="E31" s="16">
        <f t="shared" ref="E31:AA31" si="13">E41-SUM(E3:E30,E32:E40)</f>
        <v>14852.414768961258</v>
      </c>
      <c r="F31" s="16">
        <f t="shared" si="13"/>
        <v>-2735.4756153845228</v>
      </c>
      <c r="G31" s="16">
        <f t="shared" si="13"/>
        <v>-608.6226842428041</v>
      </c>
      <c r="H31" s="16">
        <f t="shared" si="13"/>
        <v>1084.509502752946</v>
      </c>
      <c r="I31" s="16">
        <f t="shared" si="13"/>
        <v>-674.23059489637672</v>
      </c>
      <c r="J31" s="16">
        <f t="shared" si="13"/>
        <v>-1880.0000163756376</v>
      </c>
      <c r="K31" s="16">
        <f t="shared" si="13"/>
        <v>734.38487154990435</v>
      </c>
      <c r="L31" s="16">
        <f t="shared" si="13"/>
        <v>-405.51802731922362</v>
      </c>
      <c r="M31" s="16">
        <f t="shared" si="13"/>
        <v>819.77275489573367</v>
      </c>
      <c r="N31" s="16">
        <f t="shared" si="13"/>
        <v>-85.517462827898271</v>
      </c>
      <c r="O31" s="16">
        <f t="shared" si="13"/>
        <v>37125.497438610531</v>
      </c>
      <c r="P31" s="16">
        <f t="shared" si="13"/>
        <v>57368.172942951787</v>
      </c>
      <c r="Q31" s="16">
        <f t="shared" si="13"/>
        <v>1758.0492354253893</v>
      </c>
      <c r="R31" s="16">
        <f t="shared" si="13"/>
        <v>3943.8743783706959</v>
      </c>
      <c r="S31" s="16">
        <f t="shared" si="13"/>
        <v>4716.3212242577429</v>
      </c>
      <c r="T31" s="16">
        <f t="shared" si="13"/>
        <v>1427.2542920811957</v>
      </c>
      <c r="U31" s="16">
        <f t="shared" si="13"/>
        <v>727.68174320538674</v>
      </c>
      <c r="V31" s="16">
        <f t="shared" si="13"/>
        <v>440769.8785322886</v>
      </c>
      <c r="W31" s="16">
        <f t="shared" si="13"/>
        <v>-5260.2588081269059</v>
      </c>
      <c r="X31" s="16">
        <f t="shared" si="13"/>
        <v>99.013565154120215</v>
      </c>
      <c r="Y31" s="16">
        <f t="shared" si="13"/>
        <v>623.29128821793711</v>
      </c>
      <c r="Z31" s="16">
        <f t="shared" si="13"/>
        <v>8652.9065287526028</v>
      </c>
      <c r="AA31" s="17">
        <f t="shared" si="13"/>
        <v>3347.5119848171162</v>
      </c>
      <c r="AI31" t="s">
        <v>59</v>
      </c>
      <c r="AJ31" s="18" t="s">
        <v>62</v>
      </c>
      <c r="AK31" s="15">
        <f t="shared" si="8"/>
        <v>18493.427691159381</v>
      </c>
      <c r="AL31" s="16">
        <f t="shared" si="8"/>
        <v>14852.540702188158</v>
      </c>
      <c r="AM31" s="16">
        <f t="shared" si="8"/>
        <v>-2735.4663149036396</v>
      </c>
      <c r="AN31" s="16">
        <f t="shared" si="8"/>
        <v>-608.58333955923115</v>
      </c>
      <c r="AO31" s="16">
        <f t="shared" si="8"/>
        <v>1084.4814440521866</v>
      </c>
      <c r="AP31" s="16">
        <f t="shared" si="8"/>
        <v>-674.21230815374281</v>
      </c>
      <c r="AQ31" s="16">
        <f t="shared" si="8"/>
        <v>-1879.9516743479376</v>
      </c>
      <c r="AR31" s="16">
        <f t="shared" si="8"/>
        <v>734.47367291629541</v>
      </c>
      <c r="AS31" s="16">
        <f t="shared" si="8"/>
        <v>-405.54526249668345</v>
      </c>
      <c r="AT31" s="16">
        <f t="shared" si="8"/>
        <v>819.76471060267079</v>
      </c>
      <c r="AU31" s="16">
        <f t="shared" si="8"/>
        <v>-85.515158367921231</v>
      </c>
      <c r="AV31" s="16">
        <f t="shared" si="8"/>
        <v>37125.977949987988</v>
      </c>
      <c r="AW31" s="16">
        <f t="shared" si="8"/>
        <v>57368.852683572193</v>
      </c>
      <c r="AX31" s="16">
        <f t="shared" si="8"/>
        <v>1757.9439192277864</v>
      </c>
      <c r="AY31" s="16">
        <f t="shared" si="8"/>
        <v>3943.7525951789366</v>
      </c>
      <c r="AZ31" s="16">
        <f t="shared" si="7"/>
        <v>4716.3421807708946</v>
      </c>
      <c r="BA31" s="16">
        <f t="shared" si="1"/>
        <v>1427.2055249205466</v>
      </c>
      <c r="BB31" s="16">
        <f t="shared" si="1"/>
        <v>727.66891600713711</v>
      </c>
      <c r="BC31" s="16">
        <f t="shared" si="1"/>
        <v>440776.69970607234</v>
      </c>
      <c r="BD31" s="16">
        <f t="shared" si="1"/>
        <v>-5260.2533917444316</v>
      </c>
      <c r="BE31" s="16">
        <f t="shared" si="1"/>
        <v>103.1989394179932</v>
      </c>
      <c r="BF31" s="16">
        <f t="shared" si="1"/>
        <v>626.41768719834226</v>
      </c>
      <c r="BG31" s="16">
        <f t="shared" si="1"/>
        <v>8653.1681218574086</v>
      </c>
      <c r="BH31" s="17">
        <f t="shared" si="1"/>
        <v>3352.5617814055649</v>
      </c>
      <c r="BP31" t="s">
        <v>59</v>
      </c>
      <c r="BQ31" s="18" t="s">
        <v>62</v>
      </c>
      <c r="BR31" s="15">
        <f t="shared" si="10"/>
        <v>18493.427691159381</v>
      </c>
      <c r="BS31" s="16">
        <f t="shared" si="10"/>
        <v>14852.540702188158</v>
      </c>
      <c r="BT31" s="16">
        <f t="shared" si="10"/>
        <v>-2735.4663149036396</v>
      </c>
      <c r="BU31" s="16">
        <f t="shared" si="10"/>
        <v>-608.58333955923115</v>
      </c>
      <c r="BV31" s="16">
        <f t="shared" si="10"/>
        <v>1084.4814440521866</v>
      </c>
      <c r="BW31" s="16">
        <f t="shared" si="10"/>
        <v>-674.21230815374281</v>
      </c>
      <c r="BX31" s="16">
        <f t="shared" si="10"/>
        <v>-1879.9516743479376</v>
      </c>
      <c r="BY31" s="16">
        <f t="shared" si="10"/>
        <v>734.47367291629541</v>
      </c>
      <c r="BZ31" s="16">
        <f t="shared" si="10"/>
        <v>-405.54526249668345</v>
      </c>
      <c r="CA31" s="16">
        <f t="shared" si="10"/>
        <v>819.76471060267079</v>
      </c>
      <c r="CB31" s="16">
        <f t="shared" si="10"/>
        <v>-85.515158367921231</v>
      </c>
      <c r="CC31" s="16">
        <f t="shared" si="10"/>
        <v>37125.977949987988</v>
      </c>
      <c r="CD31" s="16">
        <f t="shared" si="10"/>
        <v>57368.852683572193</v>
      </c>
      <c r="CE31" s="16">
        <f t="shared" si="10"/>
        <v>1757.9439192277864</v>
      </c>
      <c r="CF31" s="16">
        <f t="shared" si="10"/>
        <v>3943.7525951789366</v>
      </c>
      <c r="CG31" s="16">
        <f t="shared" si="10"/>
        <v>4716.3421807708946</v>
      </c>
      <c r="CH31" s="16">
        <f t="shared" si="11"/>
        <v>1427.2055249205466</v>
      </c>
      <c r="CI31" s="16">
        <f t="shared" si="11"/>
        <v>727.66891600713711</v>
      </c>
      <c r="CJ31" s="16">
        <f t="shared" si="11"/>
        <v>440776.69970607234</v>
      </c>
      <c r="CK31" s="16">
        <f t="shared" si="9"/>
        <v>-5260.2533917444316</v>
      </c>
      <c r="CL31" s="16">
        <f t="shared" si="9"/>
        <v>103.1989394179932</v>
      </c>
      <c r="CM31" s="16">
        <f t="shared" si="9"/>
        <v>626.41768719834226</v>
      </c>
      <c r="CN31" s="16">
        <f t="shared" si="9"/>
        <v>8653.1681218574086</v>
      </c>
      <c r="CO31" s="17">
        <f t="shared" si="9"/>
        <v>3352.5617814055649</v>
      </c>
    </row>
    <row r="32" spans="2:105" x14ac:dyDescent="0.25">
      <c r="B32" t="s">
        <v>63</v>
      </c>
      <c r="C32" s="19" t="s">
        <v>52</v>
      </c>
      <c r="D32" s="20">
        <f t="array" ref="D32:AA32">TRANSPOSE('[2]TES 2025 (value)'!$AO$6:$AO$29)</f>
        <v>17118.345902421719</v>
      </c>
      <c r="E32" s="21">
        <v>54182.661241034046</v>
      </c>
      <c r="F32" s="21">
        <v>106673.54235151982</v>
      </c>
      <c r="G32" s="21">
        <v>4118.9219942050549</v>
      </c>
      <c r="H32" s="21">
        <v>6930.4448130128631</v>
      </c>
      <c r="I32" s="21">
        <v>13903.324393982792</v>
      </c>
      <c r="J32" s="21">
        <v>8637.5297413923472</v>
      </c>
      <c r="K32" s="21">
        <v>38118.616999681297</v>
      </c>
      <c r="L32" s="21">
        <v>19694.04297806694</v>
      </c>
      <c r="M32" s="21">
        <v>20990.960427667487</v>
      </c>
      <c r="N32" s="21">
        <v>17531.99844647013</v>
      </c>
      <c r="O32" s="21">
        <v>406183.9824656276</v>
      </c>
      <c r="P32" s="21">
        <v>0</v>
      </c>
      <c r="Q32" s="21">
        <v>2675.7008342839367</v>
      </c>
      <c r="R32" s="21">
        <v>0</v>
      </c>
      <c r="S32" s="21">
        <v>25831.251984807423</v>
      </c>
      <c r="T32" s="21">
        <v>3256.6701854574744</v>
      </c>
      <c r="U32" s="21">
        <v>11809.525312270638</v>
      </c>
      <c r="V32" s="21">
        <v>225935.70399174042</v>
      </c>
      <c r="W32" s="21">
        <v>0</v>
      </c>
      <c r="X32" s="21">
        <v>1452.2375845366391</v>
      </c>
      <c r="Y32" s="21">
        <v>83436.232062947747</v>
      </c>
      <c r="Z32" s="21">
        <v>787.74043438303454</v>
      </c>
      <c r="AA32" s="22">
        <v>9432.6324447052048</v>
      </c>
      <c r="AI32" t="s">
        <v>63</v>
      </c>
      <c r="AJ32" s="19" t="s">
        <v>52</v>
      </c>
      <c r="AK32" s="20">
        <f t="shared" si="8"/>
        <v>17118.328200100794</v>
      </c>
      <c r="AL32" s="21">
        <f t="shared" si="8"/>
        <v>54183.120654367049</v>
      </c>
      <c r="AM32" s="21">
        <f t="shared" si="8"/>
        <v>106673.17966678749</v>
      </c>
      <c r="AN32" s="21">
        <f t="shared" si="8"/>
        <v>4118.6557246644688</v>
      </c>
      <c r="AO32" s="21">
        <f t="shared" si="8"/>
        <v>6930.2655068134763</v>
      </c>
      <c r="AP32" s="21">
        <f t="shared" si="8"/>
        <v>13902.947302648055</v>
      </c>
      <c r="AQ32" s="21">
        <f t="shared" si="8"/>
        <v>8637.3076372974647</v>
      </c>
      <c r="AR32" s="21">
        <f t="shared" si="8"/>
        <v>38123.226279373244</v>
      </c>
      <c r="AS32" s="21">
        <f t="shared" si="8"/>
        <v>19695.365658488707</v>
      </c>
      <c r="AT32" s="21">
        <f t="shared" si="8"/>
        <v>20990.754446880321</v>
      </c>
      <c r="AU32" s="21">
        <f t="shared" si="8"/>
        <v>17531.526007421991</v>
      </c>
      <c r="AV32" s="21">
        <f t="shared" si="8"/>
        <v>406189.23966185073</v>
      </c>
      <c r="AW32" s="21">
        <f t="shared" si="8"/>
        <v>0</v>
      </c>
      <c r="AX32" s="21">
        <f t="shared" si="8"/>
        <v>2675.5405460325546</v>
      </c>
      <c r="AY32" s="21">
        <f t="shared" si="8"/>
        <v>0</v>
      </c>
      <c r="AZ32" s="21">
        <f t="shared" si="7"/>
        <v>25831.366763455062</v>
      </c>
      <c r="BA32" s="21">
        <f t="shared" si="1"/>
        <v>3256.5589098711994</v>
      </c>
      <c r="BB32" s="21">
        <f t="shared" si="1"/>
        <v>11809.317140052728</v>
      </c>
      <c r="BC32" s="21">
        <f t="shared" si="1"/>
        <v>225939.20047998961</v>
      </c>
      <c r="BD32" s="21">
        <f t="shared" si="1"/>
        <v>0</v>
      </c>
      <c r="BE32" s="21">
        <f t="shared" si="1"/>
        <v>1513.6247066131718</v>
      </c>
      <c r="BF32" s="21">
        <f t="shared" si="1"/>
        <v>83854.744170819919</v>
      </c>
      <c r="BG32" s="21">
        <f t="shared" si="1"/>
        <v>787.76424920933903</v>
      </c>
      <c r="BH32" s="22">
        <f t="shared" si="1"/>
        <v>9446.8617814052395</v>
      </c>
      <c r="BP32" t="s">
        <v>63</v>
      </c>
      <c r="BQ32" s="19" t="s">
        <v>52</v>
      </c>
      <c r="BR32" s="20">
        <f t="shared" si="10"/>
        <v>17118.328200100794</v>
      </c>
      <c r="BS32" s="21">
        <f t="shared" si="10"/>
        <v>54183.120654367049</v>
      </c>
      <c r="BT32" s="21">
        <f t="shared" si="10"/>
        <v>106673.17966678749</v>
      </c>
      <c r="BU32" s="21">
        <f t="shared" si="10"/>
        <v>4118.6557246644688</v>
      </c>
      <c r="BV32" s="21">
        <f t="shared" si="10"/>
        <v>6930.2655068134763</v>
      </c>
      <c r="BW32" s="21">
        <f t="shared" si="10"/>
        <v>13902.947302648055</v>
      </c>
      <c r="BX32" s="21">
        <f t="shared" si="10"/>
        <v>8637.3076372974647</v>
      </c>
      <c r="BY32" s="21">
        <f t="shared" si="10"/>
        <v>38123.226279373244</v>
      </c>
      <c r="BZ32" s="21">
        <f t="shared" si="10"/>
        <v>19695.365658488707</v>
      </c>
      <c r="CA32" s="21">
        <f t="shared" si="10"/>
        <v>20990.754446880321</v>
      </c>
      <c r="CB32" s="21">
        <f t="shared" si="10"/>
        <v>17531.526007421991</v>
      </c>
      <c r="CC32" s="21">
        <f t="shared" si="10"/>
        <v>406189.23966185073</v>
      </c>
      <c r="CD32" s="21">
        <f t="shared" si="10"/>
        <v>0</v>
      </c>
      <c r="CE32" s="21">
        <f t="shared" si="10"/>
        <v>2675.5405460325546</v>
      </c>
      <c r="CF32" s="21">
        <f t="shared" si="10"/>
        <v>0</v>
      </c>
      <c r="CG32" s="21">
        <f t="shared" si="10"/>
        <v>25831.366763455062</v>
      </c>
      <c r="CH32" s="21">
        <f t="shared" si="11"/>
        <v>3256.5589098711994</v>
      </c>
      <c r="CI32" s="21">
        <f t="shared" si="11"/>
        <v>11809.317140052728</v>
      </c>
      <c r="CJ32" s="21">
        <f t="shared" si="11"/>
        <v>225939.20047998961</v>
      </c>
      <c r="CK32" s="21">
        <f t="shared" si="9"/>
        <v>0</v>
      </c>
      <c r="CL32" s="21">
        <f t="shared" si="9"/>
        <v>1513.6247066131718</v>
      </c>
      <c r="CM32" s="21">
        <f t="shared" si="9"/>
        <v>83854.744170819919</v>
      </c>
      <c r="CN32" s="21">
        <f t="shared" si="9"/>
        <v>787.76424920933903</v>
      </c>
      <c r="CO32" s="22">
        <f t="shared" si="9"/>
        <v>9446.8617814052395</v>
      </c>
    </row>
    <row r="33" spans="2:98" x14ac:dyDescent="0.25">
      <c r="B33" t="s">
        <v>65</v>
      </c>
      <c r="C33" s="23" t="s">
        <v>66</v>
      </c>
      <c r="D33" s="9">
        <f>'[2]TES 2025 (value)'!D44</f>
        <v>120.55698229421044</v>
      </c>
      <c r="E33" s="10">
        <f>'[2]TES 2025 (value)'!E44</f>
        <v>225.03943530182499</v>
      </c>
      <c r="F33" s="10">
        <f>'[2]TES 2025 (value)'!F44</f>
        <v>427.64621306349557</v>
      </c>
      <c r="G33" s="10">
        <f>'[2]TES 2025 (value)'!G44</f>
        <v>45.053226749549978</v>
      </c>
      <c r="H33" s="10">
        <f>'[2]TES 2025 (value)'!H44</f>
        <v>107.76939315464116</v>
      </c>
      <c r="I33" s="10">
        <f>'[2]TES 2025 (value)'!I44</f>
        <v>106.40259806254483</v>
      </c>
      <c r="J33" s="10">
        <f>'[2]TES 2025 (value)'!J44</f>
        <v>116.00474183268315</v>
      </c>
      <c r="K33" s="10">
        <f>'[2]TES 2025 (value)'!K44</f>
        <v>75.553914085547689</v>
      </c>
      <c r="L33" s="10">
        <f>'[2]TES 2025 (value)'!L44</f>
        <v>121.51765094067639</v>
      </c>
      <c r="M33" s="10">
        <f>'[2]TES 2025 (value)'!M44</f>
        <v>79.266853112164767</v>
      </c>
      <c r="N33" s="10">
        <f>'[2]TES 2025 (value)'!N44</f>
        <v>30.458732177368013</v>
      </c>
      <c r="O33" s="10">
        <f>'[2]TES 2025 (value)'!O44</f>
        <v>1696.3286727897348</v>
      </c>
      <c r="P33" s="10">
        <f>'[2]TES 2025 (value)'!P44</f>
        <v>0</v>
      </c>
      <c r="Q33" s="33">
        <f>-SUM(D33:P33,R33:AA33)</f>
        <v>-3558.6213124336423</v>
      </c>
      <c r="R33" s="10">
        <f>'[2]TES 2025 (value)'!R44</f>
        <v>0</v>
      </c>
      <c r="S33" s="10">
        <f>'[2]TES 2025 (value)'!S44</f>
        <v>0</v>
      </c>
      <c r="T33" s="10">
        <f>'[2]TES 2025 (value)'!T44</f>
        <v>0</v>
      </c>
      <c r="U33" s="10">
        <f>'[2]TES 2025 (value)'!U44</f>
        <v>0</v>
      </c>
      <c r="V33" s="10">
        <f>'[2]TES 2025 (value)'!V44</f>
        <v>0</v>
      </c>
      <c r="W33" s="10">
        <f>'[2]TES 2025 (value)'!W44</f>
        <v>0</v>
      </c>
      <c r="X33" s="33">
        <f>'[2]TES 2025 (value)'!X44/10</f>
        <v>0.45788148155869957</v>
      </c>
      <c r="Y33" s="10">
        <f>'[2]TES 2025 (value)'!Y44</f>
        <v>253.03052512673645</v>
      </c>
      <c r="Z33" s="10">
        <f>'[2]TES 2025 (value)'!Z44</f>
        <v>0</v>
      </c>
      <c r="AA33" s="11">
        <f>'[2]TES 2025 (value)'!AA44</f>
        <v>153.53449226090504</v>
      </c>
      <c r="AI33" t="s">
        <v>65</v>
      </c>
      <c r="AJ33" s="23" t="s">
        <v>66</v>
      </c>
      <c r="AK33" s="9">
        <f>D33</f>
        <v>120.55698229421044</v>
      </c>
      <c r="AL33" s="10">
        <f t="shared" ref="AL33:BA40" si="14">E33</f>
        <v>225.03943530182499</v>
      </c>
      <c r="AM33" s="10">
        <f t="shared" si="14"/>
        <v>427.64621306349557</v>
      </c>
      <c r="AN33" s="10">
        <f t="shared" si="14"/>
        <v>45.053226749549978</v>
      </c>
      <c r="AO33" s="10">
        <f t="shared" si="14"/>
        <v>107.76939315464116</v>
      </c>
      <c r="AP33" s="10">
        <f t="shared" si="14"/>
        <v>106.40259806254483</v>
      </c>
      <c r="AQ33" s="10">
        <f t="shared" si="14"/>
        <v>116.00474183268315</v>
      </c>
      <c r="AR33" s="10">
        <f t="shared" si="14"/>
        <v>75.553914085547689</v>
      </c>
      <c r="AS33" s="10">
        <f t="shared" si="14"/>
        <v>121.51765094067639</v>
      </c>
      <c r="AT33" s="10">
        <f t="shared" si="14"/>
        <v>79.266853112164767</v>
      </c>
      <c r="AU33" s="10">
        <f t="shared" si="14"/>
        <v>30.458732177368013</v>
      </c>
      <c r="AV33" s="10">
        <f t="shared" si="14"/>
        <v>1696.3286727897348</v>
      </c>
      <c r="AW33" s="10">
        <f t="shared" si="14"/>
        <v>0</v>
      </c>
      <c r="AX33" s="33">
        <f t="shared" si="14"/>
        <v>-3558.6213124336423</v>
      </c>
      <c r="AY33" s="10">
        <f t="shared" si="14"/>
        <v>0</v>
      </c>
      <c r="AZ33" s="10">
        <f t="shared" si="14"/>
        <v>0</v>
      </c>
      <c r="BA33" s="10">
        <f t="shared" si="14"/>
        <v>0</v>
      </c>
      <c r="BB33" s="10">
        <f t="shared" ref="BB33:BH40" si="15">U33</f>
        <v>0</v>
      </c>
      <c r="BC33" s="10">
        <f t="shared" si="15"/>
        <v>0</v>
      </c>
      <c r="BD33" s="10">
        <f t="shared" si="15"/>
        <v>0</v>
      </c>
      <c r="BE33" s="10">
        <f t="shared" si="15"/>
        <v>0.45788148155869957</v>
      </c>
      <c r="BF33" s="10">
        <f t="shared" si="15"/>
        <v>253.03052512673645</v>
      </c>
      <c r="BG33" s="10">
        <f t="shared" si="15"/>
        <v>0</v>
      </c>
      <c r="BH33" s="11">
        <f t="shared" si="15"/>
        <v>153.53449226090504</v>
      </c>
      <c r="BP33" t="s">
        <v>65</v>
      </c>
      <c r="BQ33" s="23" t="s">
        <v>66</v>
      </c>
      <c r="BR33" s="9">
        <f t="shared" si="10"/>
        <v>120.55698229421044</v>
      </c>
      <c r="BS33" s="10">
        <f t="shared" si="10"/>
        <v>225.03943530182499</v>
      </c>
      <c r="BT33" s="10">
        <f t="shared" si="10"/>
        <v>427.64621306349557</v>
      </c>
      <c r="BU33" s="10">
        <f t="shared" si="10"/>
        <v>45.053226749549978</v>
      </c>
      <c r="BV33" s="10">
        <f t="shared" si="10"/>
        <v>107.76939315464116</v>
      </c>
      <c r="BW33" s="10">
        <f t="shared" si="10"/>
        <v>106.40259806254483</v>
      </c>
      <c r="BX33" s="10">
        <f t="shared" si="10"/>
        <v>116.00474183268315</v>
      </c>
      <c r="BY33" s="10">
        <f t="shared" si="10"/>
        <v>75.553914085547689</v>
      </c>
      <c r="BZ33" s="10">
        <f t="shared" si="10"/>
        <v>121.51765094067639</v>
      </c>
      <c r="CA33" s="10">
        <f t="shared" si="10"/>
        <v>79.266853112164767</v>
      </c>
      <c r="CB33" s="10">
        <f t="shared" si="10"/>
        <v>30.458732177368013</v>
      </c>
      <c r="CC33" s="10">
        <f t="shared" si="10"/>
        <v>1696.3286727897348</v>
      </c>
      <c r="CD33" s="10">
        <f t="shared" si="10"/>
        <v>0</v>
      </c>
      <c r="CE33" s="33">
        <f t="shared" si="10"/>
        <v>-3558.6213124336423</v>
      </c>
      <c r="CF33" s="10">
        <f t="shared" si="10"/>
        <v>0</v>
      </c>
      <c r="CG33" s="10">
        <f t="shared" si="10"/>
        <v>0</v>
      </c>
      <c r="CH33" s="10">
        <f t="shared" si="11"/>
        <v>0</v>
      </c>
      <c r="CI33" s="10">
        <f t="shared" si="11"/>
        <v>0</v>
      </c>
      <c r="CJ33" s="10">
        <f t="shared" si="11"/>
        <v>0</v>
      </c>
      <c r="CK33" s="10">
        <f t="shared" si="9"/>
        <v>0</v>
      </c>
      <c r="CL33" s="10">
        <f t="shared" si="9"/>
        <v>0.45788148155869957</v>
      </c>
      <c r="CM33" s="10">
        <f t="shared" si="9"/>
        <v>253.03052512673645</v>
      </c>
      <c r="CN33" s="10">
        <f t="shared" si="9"/>
        <v>0</v>
      </c>
      <c r="CO33" s="11">
        <f t="shared" si="9"/>
        <v>153.53449226090504</v>
      </c>
    </row>
    <row r="34" spans="2:98" x14ac:dyDescent="0.25">
      <c r="B34" t="s">
        <v>67</v>
      </c>
      <c r="C34" s="18" t="s">
        <v>68</v>
      </c>
      <c r="D34" s="12">
        <f>'[2]TES 2025 (value)'!D45</f>
        <v>2427.7175857091561</v>
      </c>
      <c r="E34" s="13">
        <f>'[2]TES 2025 (value)'!E45</f>
        <v>13915.757077318673</v>
      </c>
      <c r="F34" s="13">
        <f>'[2]TES 2025 (value)'!F45</f>
        <v>4651.4574135649927</v>
      </c>
      <c r="G34" s="13">
        <f>'[2]TES 2025 (value)'!G45</f>
        <v>779.43224031125897</v>
      </c>
      <c r="H34" s="13">
        <f>'[2]TES 2025 (value)'!H45</f>
        <v>1848.3004460985392</v>
      </c>
      <c r="I34" s="13">
        <f>'[2]TES 2025 (value)'!I45</f>
        <v>1843.5764709445705</v>
      </c>
      <c r="J34" s="13">
        <f>'[2]TES 2025 (value)'!J45</f>
        <v>2038.2620023972445</v>
      </c>
      <c r="K34" s="13">
        <f>'[2]TES 2025 (value)'!K45</f>
        <v>1325.9312995842588</v>
      </c>
      <c r="L34" s="13">
        <f>'[2]TES 2025 (value)'!L45</f>
        <v>2109.1540655558415</v>
      </c>
      <c r="M34" s="13">
        <f>'[2]TES 2025 (value)'!M45</f>
        <v>1378.2819068471892</v>
      </c>
      <c r="N34" s="13">
        <f>'[2]TES 2025 (value)'!N45</f>
        <v>535.13185052335348</v>
      </c>
      <c r="O34" s="13">
        <f>'[2]TES 2025 (value)'!O45</f>
        <v>29465.477690467367</v>
      </c>
      <c r="P34" s="13">
        <f>'[2]TES 2025 (value)'!P45</f>
        <v>0</v>
      </c>
      <c r="Q34" s="13">
        <f>'[2]TES 2025 (value)'!Q45</f>
        <v>0</v>
      </c>
      <c r="R34" s="13">
        <f>'[2]TES 2025 (value)'!R45</f>
        <v>0</v>
      </c>
      <c r="S34" s="34">
        <f>-SUM(D34:R34,T34:AA34)</f>
        <v>-66873.903204244736</v>
      </c>
      <c r="T34" s="13">
        <f>'[2]TES 2025 (value)'!T45</f>
        <v>0</v>
      </c>
      <c r="U34" s="13">
        <f>'[2]TES 2025 (value)'!U45</f>
        <v>0</v>
      </c>
      <c r="V34" s="13">
        <f>'[2]TES 2025 (value)'!V45</f>
        <v>0</v>
      </c>
      <c r="W34" s="13">
        <f>'[2]TES 2025 (value)'!W45</f>
        <v>0</v>
      </c>
      <c r="X34" s="34">
        <f>'[2]TES 2025 (value)'!X45/10</f>
        <v>5.394152094260761</v>
      </c>
      <c r="Y34" s="13">
        <f>'[2]TES 2025 (value)'!Y45</f>
        <v>2852.4342198174354</v>
      </c>
      <c r="Z34" s="13">
        <f>'[2]TES 2025 (value)'!Z45</f>
        <v>0</v>
      </c>
      <c r="AA34" s="14">
        <f>'[2]TES 2025 (value)'!AA45</f>
        <v>1697.5947830105958</v>
      </c>
      <c r="AI34" t="s">
        <v>67</v>
      </c>
      <c r="AJ34" s="18" t="s">
        <v>68</v>
      </c>
      <c r="AK34" s="12">
        <f t="shared" ref="AK34:AK40" si="16">D34</f>
        <v>2427.7175857091561</v>
      </c>
      <c r="AL34" s="13">
        <f t="shared" si="14"/>
        <v>13915.757077318673</v>
      </c>
      <c r="AM34" s="13">
        <f t="shared" si="14"/>
        <v>4651.4574135649927</v>
      </c>
      <c r="AN34" s="13">
        <f t="shared" si="14"/>
        <v>779.43224031125897</v>
      </c>
      <c r="AO34" s="13">
        <f t="shared" si="14"/>
        <v>1848.3004460985392</v>
      </c>
      <c r="AP34" s="13">
        <f t="shared" si="14"/>
        <v>1843.5764709445705</v>
      </c>
      <c r="AQ34" s="13">
        <f t="shared" si="14"/>
        <v>2038.2620023972445</v>
      </c>
      <c r="AR34" s="13">
        <f t="shared" si="14"/>
        <v>1325.9312995842588</v>
      </c>
      <c r="AS34" s="13">
        <f t="shared" si="14"/>
        <v>2109.1540655558415</v>
      </c>
      <c r="AT34" s="13">
        <f t="shared" si="14"/>
        <v>1378.2819068471892</v>
      </c>
      <c r="AU34" s="13">
        <f t="shared" si="14"/>
        <v>535.13185052335348</v>
      </c>
      <c r="AV34" s="13">
        <f t="shared" si="14"/>
        <v>29465.477690467367</v>
      </c>
      <c r="AW34" s="13">
        <f t="shared" si="14"/>
        <v>0</v>
      </c>
      <c r="AX34" s="13">
        <f t="shared" si="14"/>
        <v>0</v>
      </c>
      <c r="AY34" s="13">
        <f t="shared" si="14"/>
        <v>0</v>
      </c>
      <c r="AZ34" s="34">
        <f t="shared" si="14"/>
        <v>-66873.903204244736</v>
      </c>
      <c r="BA34" s="13">
        <f t="shared" si="14"/>
        <v>0</v>
      </c>
      <c r="BB34" s="13">
        <f t="shared" si="15"/>
        <v>0</v>
      </c>
      <c r="BC34" s="13">
        <f t="shared" si="15"/>
        <v>0</v>
      </c>
      <c r="BD34" s="13">
        <f t="shared" si="15"/>
        <v>0</v>
      </c>
      <c r="BE34" s="13">
        <f t="shared" si="15"/>
        <v>5.394152094260761</v>
      </c>
      <c r="BF34" s="13">
        <f t="shared" si="15"/>
        <v>2852.4342198174354</v>
      </c>
      <c r="BG34" s="13">
        <f t="shared" si="15"/>
        <v>0</v>
      </c>
      <c r="BH34" s="14">
        <f t="shared" si="15"/>
        <v>1697.5947830105958</v>
      </c>
      <c r="BP34" t="s">
        <v>67</v>
      </c>
      <c r="BQ34" s="18" t="s">
        <v>68</v>
      </c>
      <c r="BR34" s="12">
        <f t="shared" si="10"/>
        <v>2427.7175857091561</v>
      </c>
      <c r="BS34" s="13">
        <f t="shared" si="10"/>
        <v>13915.757077318673</v>
      </c>
      <c r="BT34" s="13">
        <f t="shared" si="10"/>
        <v>4651.4574135649927</v>
      </c>
      <c r="BU34" s="13">
        <f t="shared" si="10"/>
        <v>779.43224031125897</v>
      </c>
      <c r="BV34" s="13">
        <f t="shared" si="10"/>
        <v>1848.3004460985392</v>
      </c>
      <c r="BW34" s="13">
        <f t="shared" si="10"/>
        <v>1843.5764709445705</v>
      </c>
      <c r="BX34" s="13">
        <f t="shared" si="10"/>
        <v>2038.2620023972445</v>
      </c>
      <c r="BY34" s="13">
        <f t="shared" si="10"/>
        <v>1325.9312995842588</v>
      </c>
      <c r="BZ34" s="13">
        <f t="shared" si="10"/>
        <v>2109.1540655558415</v>
      </c>
      <c r="CA34" s="13">
        <f t="shared" si="10"/>
        <v>1378.2819068471892</v>
      </c>
      <c r="CB34" s="13">
        <f t="shared" si="10"/>
        <v>535.13185052335348</v>
      </c>
      <c r="CC34" s="13">
        <f t="shared" si="10"/>
        <v>29465.477690467367</v>
      </c>
      <c r="CD34" s="13">
        <f t="shared" si="10"/>
        <v>0</v>
      </c>
      <c r="CE34" s="13">
        <f t="shared" si="10"/>
        <v>0</v>
      </c>
      <c r="CF34" s="13">
        <f t="shared" si="10"/>
        <v>0</v>
      </c>
      <c r="CG34" s="34">
        <f t="shared" si="10"/>
        <v>-66873.903204244736</v>
      </c>
      <c r="CH34" s="13">
        <f t="shared" si="11"/>
        <v>0</v>
      </c>
      <c r="CI34" s="13">
        <f t="shared" si="11"/>
        <v>0</v>
      </c>
      <c r="CJ34" s="13">
        <f t="shared" si="11"/>
        <v>0</v>
      </c>
      <c r="CK34" s="13">
        <f t="shared" si="9"/>
        <v>0</v>
      </c>
      <c r="CL34" s="13">
        <f t="shared" si="9"/>
        <v>5.394152094260761</v>
      </c>
      <c r="CM34" s="13">
        <f t="shared" si="9"/>
        <v>2852.4342198174354</v>
      </c>
      <c r="CN34" s="13">
        <f t="shared" si="9"/>
        <v>0</v>
      </c>
      <c r="CO34" s="14">
        <f t="shared" si="9"/>
        <v>1697.5947830105958</v>
      </c>
    </row>
    <row r="35" spans="2:98" x14ac:dyDescent="0.25">
      <c r="B35" t="s">
        <v>69</v>
      </c>
      <c r="C35" s="18" t="s">
        <v>70</v>
      </c>
      <c r="D35" s="12">
        <f>'[2]TES 2025 (value)'!D46</f>
        <v>324.17932215197357</v>
      </c>
      <c r="E35" s="13">
        <f>'[2]TES 2025 (value)'!E46</f>
        <v>610.56552667017945</v>
      </c>
      <c r="F35" s="13">
        <f>'[2]TES 2025 (value)'!F46</f>
        <v>428.63526312677487</v>
      </c>
      <c r="G35" s="13">
        <f>'[2]TES 2025 (value)'!G46</f>
        <v>122.96617640889801</v>
      </c>
      <c r="H35" s="13">
        <f>'[2]TES 2025 (value)'!H46</f>
        <v>222.97933918884556</v>
      </c>
      <c r="I35" s="13">
        <f>'[2]TES 2025 (value)'!I46</f>
        <v>302.68944161808355</v>
      </c>
      <c r="J35" s="13">
        <f>'[2]TES 2025 (value)'!J46</f>
        <v>454.86545696606765</v>
      </c>
      <c r="K35" s="13">
        <f>'[2]TES 2025 (value)'!K46</f>
        <v>289.24605482612498</v>
      </c>
      <c r="L35" s="13">
        <f>'[2]TES 2025 (value)'!L46</f>
        <v>361.95022603198686</v>
      </c>
      <c r="M35" s="13">
        <f>'[2]TES 2025 (value)'!M46</f>
        <v>246.9739663534132</v>
      </c>
      <c r="N35" s="13">
        <f>'[2]TES 2025 (value)'!N46</f>
        <v>119.23979160156611</v>
      </c>
      <c r="O35" s="13">
        <f>'[2]TES 2025 (value)'!O46</f>
        <v>5152.7055984672415</v>
      </c>
      <c r="P35" s="13">
        <f>'[2]TES 2025 (value)'!P46</f>
        <v>0</v>
      </c>
      <c r="Q35" s="13">
        <f>'[2]TES 2025 (value)'!Q46</f>
        <v>0</v>
      </c>
      <c r="R35" s="13">
        <f>'[2]TES 2025 (value)'!R46</f>
        <v>0</v>
      </c>
      <c r="S35" s="13">
        <f>'[2]TES 2025 (value)'!S46</f>
        <v>0</v>
      </c>
      <c r="T35" s="34">
        <f>-SUM(D35:S35,U35:AA35)</f>
        <v>-11772.998610137987</v>
      </c>
      <c r="U35" s="13">
        <f>'[2]TES 2025 (value)'!U46</f>
        <v>0</v>
      </c>
      <c r="V35" s="13">
        <f>'[2]TES 2025 (value)'!V46</f>
        <v>0</v>
      </c>
      <c r="W35" s="13">
        <f>'[2]TES 2025 (value)'!W46</f>
        <v>0</v>
      </c>
      <c r="X35" s="34">
        <f>'[2]TES 2025 (value)'!X46/10</f>
        <v>6.1794647338916295</v>
      </c>
      <c r="Y35" s="13">
        <f>'[2]TES 2025 (value)'!Y46</f>
        <v>2151.2426145623695</v>
      </c>
      <c r="Z35" s="13">
        <f>'[2]TES 2025 (value)'!Z46</f>
        <v>0</v>
      </c>
      <c r="AA35" s="14">
        <f>'[2]TES 2025 (value)'!AA46</f>
        <v>978.58036743057153</v>
      </c>
      <c r="AI35" t="s">
        <v>69</v>
      </c>
      <c r="AJ35" s="18" t="s">
        <v>70</v>
      </c>
      <c r="AK35" s="12">
        <f t="shared" si="16"/>
        <v>324.17932215197357</v>
      </c>
      <c r="AL35" s="13">
        <f t="shared" si="14"/>
        <v>610.56552667017945</v>
      </c>
      <c r="AM35" s="13">
        <f t="shared" si="14"/>
        <v>428.63526312677487</v>
      </c>
      <c r="AN35" s="13">
        <f t="shared" si="14"/>
        <v>122.96617640889801</v>
      </c>
      <c r="AO35" s="13">
        <f t="shared" si="14"/>
        <v>222.97933918884556</v>
      </c>
      <c r="AP35" s="13">
        <f t="shared" si="14"/>
        <v>302.68944161808355</v>
      </c>
      <c r="AQ35" s="13">
        <f t="shared" si="14"/>
        <v>454.86545696606765</v>
      </c>
      <c r="AR35" s="13">
        <f t="shared" si="14"/>
        <v>289.24605482612498</v>
      </c>
      <c r="AS35" s="13">
        <f t="shared" si="14"/>
        <v>361.95022603198686</v>
      </c>
      <c r="AT35" s="13">
        <f t="shared" si="14"/>
        <v>246.9739663534132</v>
      </c>
      <c r="AU35" s="13">
        <f t="shared" si="14"/>
        <v>119.23979160156611</v>
      </c>
      <c r="AV35" s="13">
        <f t="shared" si="14"/>
        <v>5152.7055984672415</v>
      </c>
      <c r="AW35" s="13">
        <f t="shared" si="14"/>
        <v>0</v>
      </c>
      <c r="AX35" s="13">
        <f t="shared" si="14"/>
        <v>0</v>
      </c>
      <c r="AY35" s="13">
        <f t="shared" si="14"/>
        <v>0</v>
      </c>
      <c r="AZ35" s="13">
        <f t="shared" si="14"/>
        <v>0</v>
      </c>
      <c r="BA35" s="34">
        <f t="shared" si="14"/>
        <v>-11772.998610137987</v>
      </c>
      <c r="BB35" s="13">
        <f t="shared" si="15"/>
        <v>0</v>
      </c>
      <c r="BC35" s="13">
        <f t="shared" si="15"/>
        <v>0</v>
      </c>
      <c r="BD35" s="13">
        <f t="shared" si="15"/>
        <v>0</v>
      </c>
      <c r="BE35" s="13">
        <f t="shared" si="15"/>
        <v>6.1794647338916295</v>
      </c>
      <c r="BF35" s="13">
        <f t="shared" si="15"/>
        <v>2151.2426145623695</v>
      </c>
      <c r="BG35" s="13">
        <f t="shared" si="15"/>
        <v>0</v>
      </c>
      <c r="BH35" s="14">
        <f t="shared" si="15"/>
        <v>978.58036743057153</v>
      </c>
      <c r="BP35" t="s">
        <v>69</v>
      </c>
      <c r="BQ35" s="18" t="s">
        <v>70</v>
      </c>
      <c r="BR35" s="12">
        <f t="shared" si="10"/>
        <v>324.17932215197357</v>
      </c>
      <c r="BS35" s="13">
        <f t="shared" si="10"/>
        <v>610.56552667017945</v>
      </c>
      <c r="BT35" s="13">
        <f t="shared" si="10"/>
        <v>428.63526312677487</v>
      </c>
      <c r="BU35" s="13">
        <f t="shared" si="10"/>
        <v>122.96617640889801</v>
      </c>
      <c r="BV35" s="13">
        <f t="shared" si="10"/>
        <v>222.97933918884556</v>
      </c>
      <c r="BW35" s="13">
        <f t="shared" si="10"/>
        <v>302.68944161808355</v>
      </c>
      <c r="BX35" s="13">
        <f t="shared" si="10"/>
        <v>454.86545696606765</v>
      </c>
      <c r="BY35" s="13">
        <f t="shared" si="10"/>
        <v>289.24605482612498</v>
      </c>
      <c r="BZ35" s="13">
        <f t="shared" si="10"/>
        <v>361.95022603198686</v>
      </c>
      <c r="CA35" s="13">
        <f t="shared" si="10"/>
        <v>246.9739663534132</v>
      </c>
      <c r="CB35" s="13">
        <f t="shared" si="10"/>
        <v>119.23979160156611</v>
      </c>
      <c r="CC35" s="13">
        <f t="shared" si="10"/>
        <v>5152.7055984672415</v>
      </c>
      <c r="CD35" s="13">
        <f t="shared" si="10"/>
        <v>0</v>
      </c>
      <c r="CE35" s="13">
        <f t="shared" si="10"/>
        <v>0</v>
      </c>
      <c r="CF35" s="13">
        <f t="shared" si="10"/>
        <v>0</v>
      </c>
      <c r="CG35" s="13">
        <f t="shared" si="10"/>
        <v>0</v>
      </c>
      <c r="CH35" s="34">
        <f t="shared" si="11"/>
        <v>-11772.998610137987</v>
      </c>
      <c r="CI35" s="13">
        <f t="shared" si="11"/>
        <v>0</v>
      </c>
      <c r="CJ35" s="13">
        <f t="shared" si="11"/>
        <v>0</v>
      </c>
      <c r="CK35" s="13">
        <f t="shared" si="9"/>
        <v>0</v>
      </c>
      <c r="CL35" s="13">
        <f t="shared" si="9"/>
        <v>6.1794647338916295</v>
      </c>
      <c r="CM35" s="13">
        <f t="shared" si="9"/>
        <v>2151.2426145623695</v>
      </c>
      <c r="CN35" s="13">
        <f t="shared" si="9"/>
        <v>0</v>
      </c>
      <c r="CO35" s="14">
        <f t="shared" si="9"/>
        <v>978.58036743057153</v>
      </c>
    </row>
    <row r="36" spans="2:98" x14ac:dyDescent="0.25">
      <c r="B36" t="s">
        <v>71</v>
      </c>
      <c r="C36" s="18" t="s">
        <v>72</v>
      </c>
      <c r="D36" s="12">
        <f>'[2]TES 2025 (value)'!D47</f>
        <v>61.617900006974644</v>
      </c>
      <c r="E36" s="13">
        <f>'[2]TES 2025 (value)'!E47</f>
        <v>341.80656326496307</v>
      </c>
      <c r="F36" s="13">
        <f>'[2]TES 2025 (value)'!F47</f>
        <v>866.25325506580521</v>
      </c>
      <c r="G36" s="13">
        <f>'[2]TES 2025 (value)'!G47</f>
        <v>76.635610678978267</v>
      </c>
      <c r="H36" s="13">
        <f>'[2]TES 2025 (value)'!H47</f>
        <v>135.45043727917096</v>
      </c>
      <c r="I36" s="13">
        <f>'[2]TES 2025 (value)'!I47</f>
        <v>189.25034417391035</v>
      </c>
      <c r="J36" s="13">
        <f>'[2]TES 2025 (value)'!J47</f>
        <v>290.31401002972791</v>
      </c>
      <c r="K36" s="13">
        <f>'[2]TES 2025 (value)'!K47</f>
        <v>184.36782649213421</v>
      </c>
      <c r="L36" s="13">
        <f>'[2]TES 2025 (value)'!L47</f>
        <v>227.07280359865098</v>
      </c>
      <c r="M36" s="13">
        <f>'[2]TES 2025 (value)'!M47</f>
        <v>155.43356241750183</v>
      </c>
      <c r="N36" s="13">
        <f>'[2]TES 2025 (value)'!N47</f>
        <v>76.097188603636624</v>
      </c>
      <c r="O36" s="13">
        <f>'[2]TES 2025 (value)'!O47</f>
        <v>3237.1269424200232</v>
      </c>
      <c r="P36" s="13">
        <f>'[2]TES 2025 (value)'!P47</f>
        <v>0</v>
      </c>
      <c r="Q36" s="13">
        <f>'[2]TES 2025 (value)'!Q47</f>
        <v>0</v>
      </c>
      <c r="R36" s="13">
        <f>'[2]TES 2025 (value)'!R47</f>
        <v>0</v>
      </c>
      <c r="S36" s="13">
        <f>'[2]TES 2025 (value)'!S47</f>
        <v>0</v>
      </c>
      <c r="T36" s="13">
        <f>'[2]TES 2025 (value)'!T47</f>
        <v>0</v>
      </c>
      <c r="U36" s="34">
        <f>-SUM(D36:T36,V36:AA36)</f>
        <v>-5880.8264782545957</v>
      </c>
      <c r="V36" s="13">
        <f>'[2]TES 2025 (value)'!V47</f>
        <v>0</v>
      </c>
      <c r="W36" s="13">
        <f>'[2]TES 2025 (value)'!W47</f>
        <v>0</v>
      </c>
      <c r="X36" s="34">
        <f>'[2]TES 2025 (value)'!X47/10</f>
        <v>7.9803235479892987E-2</v>
      </c>
      <c r="Y36" s="13">
        <f>'[2]TES 2025 (value)'!Y47</f>
        <v>27.192487428207439</v>
      </c>
      <c r="Z36" s="13">
        <f>'[2]TES 2025 (value)'!Z47</f>
        <v>0</v>
      </c>
      <c r="AA36" s="14">
        <f>'[2]TES 2025 (value)'!AA47</f>
        <v>12.127743559431083</v>
      </c>
      <c r="AI36" t="s">
        <v>71</v>
      </c>
      <c r="AJ36" s="18" t="s">
        <v>72</v>
      </c>
      <c r="AK36" s="12">
        <f t="shared" si="16"/>
        <v>61.617900006974644</v>
      </c>
      <c r="AL36" s="13">
        <f t="shared" si="14"/>
        <v>341.80656326496307</v>
      </c>
      <c r="AM36" s="13">
        <f t="shared" si="14"/>
        <v>866.25325506580521</v>
      </c>
      <c r="AN36" s="13">
        <f t="shared" si="14"/>
        <v>76.635610678978267</v>
      </c>
      <c r="AO36" s="13">
        <f t="shared" si="14"/>
        <v>135.45043727917096</v>
      </c>
      <c r="AP36" s="13">
        <f t="shared" si="14"/>
        <v>189.25034417391035</v>
      </c>
      <c r="AQ36" s="13">
        <f t="shared" si="14"/>
        <v>290.31401002972791</v>
      </c>
      <c r="AR36" s="13">
        <f t="shared" si="14"/>
        <v>184.36782649213421</v>
      </c>
      <c r="AS36" s="13">
        <f t="shared" si="14"/>
        <v>227.07280359865098</v>
      </c>
      <c r="AT36" s="13">
        <f t="shared" si="14"/>
        <v>155.43356241750183</v>
      </c>
      <c r="AU36" s="13">
        <f t="shared" si="14"/>
        <v>76.097188603636624</v>
      </c>
      <c r="AV36" s="13">
        <f t="shared" si="14"/>
        <v>3237.1269424200232</v>
      </c>
      <c r="AW36" s="13">
        <f t="shared" si="14"/>
        <v>0</v>
      </c>
      <c r="AX36" s="13">
        <f t="shared" si="14"/>
        <v>0</v>
      </c>
      <c r="AY36" s="13">
        <f t="shared" si="14"/>
        <v>0</v>
      </c>
      <c r="AZ36" s="13">
        <f t="shared" si="14"/>
        <v>0</v>
      </c>
      <c r="BA36" s="13">
        <f t="shared" si="14"/>
        <v>0</v>
      </c>
      <c r="BB36" s="34">
        <f t="shared" si="15"/>
        <v>-5880.8264782545957</v>
      </c>
      <c r="BC36" s="13">
        <f t="shared" si="15"/>
        <v>0</v>
      </c>
      <c r="BD36" s="13">
        <f t="shared" si="15"/>
        <v>0</v>
      </c>
      <c r="BE36" s="13">
        <f t="shared" si="15"/>
        <v>7.9803235479892987E-2</v>
      </c>
      <c r="BF36" s="13">
        <f t="shared" si="15"/>
        <v>27.192487428207439</v>
      </c>
      <c r="BG36" s="13">
        <f t="shared" si="15"/>
        <v>0</v>
      </c>
      <c r="BH36" s="14">
        <f t="shared" si="15"/>
        <v>12.127743559431083</v>
      </c>
      <c r="BP36" t="s">
        <v>71</v>
      </c>
      <c r="BQ36" s="18" t="s">
        <v>72</v>
      </c>
      <c r="BR36" s="12">
        <f t="shared" si="10"/>
        <v>61.617900006974644</v>
      </c>
      <c r="BS36" s="13">
        <f t="shared" si="10"/>
        <v>341.80656326496307</v>
      </c>
      <c r="BT36" s="13">
        <f t="shared" si="10"/>
        <v>866.25325506580521</v>
      </c>
      <c r="BU36" s="13">
        <f t="shared" si="10"/>
        <v>76.635610678978267</v>
      </c>
      <c r="BV36" s="13">
        <f t="shared" si="10"/>
        <v>135.45043727917096</v>
      </c>
      <c r="BW36" s="13">
        <f t="shared" si="10"/>
        <v>189.25034417391035</v>
      </c>
      <c r="BX36" s="13">
        <f t="shared" si="10"/>
        <v>290.31401002972791</v>
      </c>
      <c r="BY36" s="13">
        <f t="shared" si="10"/>
        <v>184.36782649213421</v>
      </c>
      <c r="BZ36" s="13">
        <f t="shared" si="10"/>
        <v>227.07280359865098</v>
      </c>
      <c r="CA36" s="13">
        <f t="shared" si="10"/>
        <v>155.43356241750183</v>
      </c>
      <c r="CB36" s="13">
        <f t="shared" si="10"/>
        <v>76.097188603636624</v>
      </c>
      <c r="CC36" s="13">
        <f t="shared" si="10"/>
        <v>3237.1269424200232</v>
      </c>
      <c r="CD36" s="13">
        <f t="shared" si="10"/>
        <v>0</v>
      </c>
      <c r="CE36" s="13">
        <f t="shared" si="10"/>
        <v>0</v>
      </c>
      <c r="CF36" s="13">
        <f t="shared" si="10"/>
        <v>0</v>
      </c>
      <c r="CG36" s="13">
        <f t="shared" si="10"/>
        <v>0</v>
      </c>
      <c r="CH36" s="13">
        <f t="shared" si="11"/>
        <v>0</v>
      </c>
      <c r="CI36" s="34">
        <f t="shared" si="11"/>
        <v>-5880.8264782545957</v>
      </c>
      <c r="CJ36" s="13">
        <f t="shared" si="11"/>
        <v>0</v>
      </c>
      <c r="CK36" s="13">
        <f t="shared" si="9"/>
        <v>0</v>
      </c>
      <c r="CL36" s="13">
        <f t="shared" si="9"/>
        <v>7.9803235479892987E-2</v>
      </c>
      <c r="CM36" s="13">
        <f t="shared" si="9"/>
        <v>27.192487428207439</v>
      </c>
      <c r="CN36" s="13">
        <f t="shared" si="9"/>
        <v>0</v>
      </c>
      <c r="CO36" s="14">
        <f t="shared" si="9"/>
        <v>12.127743559431083</v>
      </c>
    </row>
    <row r="37" spans="2:98" x14ac:dyDescent="0.25">
      <c r="B37" t="s">
        <v>73</v>
      </c>
      <c r="C37" s="18" t="s">
        <v>74</v>
      </c>
      <c r="D37" s="12">
        <f>'[2]TES 2025 (value)'!D48</f>
        <v>30637.631691903527</v>
      </c>
      <c r="E37" s="13">
        <f>'[2]TES 2025 (value)'!E48</f>
        <v>106149.77301718506</v>
      </c>
      <c r="F37" s="13">
        <f>'[2]TES 2025 (value)'!F48</f>
        <v>36709.933993497296</v>
      </c>
      <c r="G37" s="13">
        <f>'[2]TES 2025 (value)'!G48</f>
        <v>708.3694387008909</v>
      </c>
      <c r="H37" s="13">
        <f>'[2]TES 2025 (value)'!H48</f>
        <v>12022.750878146582</v>
      </c>
      <c r="I37" s="13">
        <f>'[2]TES 2025 (value)'!I48</f>
        <v>5369.2329174238184</v>
      </c>
      <c r="J37" s="13">
        <f>'[2]TES 2025 (value)'!J48</f>
        <v>1812.6179193570526</v>
      </c>
      <c r="K37" s="13">
        <f>'[2]TES 2025 (value)'!K48</f>
        <v>4529.1844303769931</v>
      </c>
      <c r="L37" s="13">
        <f>'[2]TES 2025 (value)'!L48</f>
        <v>3362.5066715649355</v>
      </c>
      <c r="M37" s="13">
        <f>'[2]TES 2025 (value)'!M48</f>
        <v>3157.4252214718308</v>
      </c>
      <c r="N37" s="13">
        <f>'[2]TES 2025 (value)'!N48</f>
        <v>2225.6632434184039</v>
      </c>
      <c r="O37" s="13">
        <f>'[2]TES 2025 (value)'!O48</f>
        <v>233011.04704212106</v>
      </c>
      <c r="P37" s="13">
        <f>'[2]TES 2025 (value)'!P48</f>
        <v>0</v>
      </c>
      <c r="Q37" s="13">
        <f>'[2]TES 2025 (value)'!Q48</f>
        <v>0</v>
      </c>
      <c r="R37" s="13">
        <f>'[2]TES 2025 (value)'!R48</f>
        <v>0</v>
      </c>
      <c r="S37" s="13">
        <f>'[2]TES 2025 (value)'!S48</f>
        <v>0</v>
      </c>
      <c r="T37" s="13">
        <f>'[2]TES 2025 (value)'!T48</f>
        <v>0</v>
      </c>
      <c r="U37" s="13">
        <f>'[2]TES 2025 (value)'!U48</f>
        <v>0</v>
      </c>
      <c r="V37" s="34">
        <f>-SUM(D37:U37,W37:AA37)</f>
        <v>-454776.82201159297</v>
      </c>
      <c r="W37" s="13">
        <f>'[2]TES 2025 (value)'!W48</f>
        <v>0</v>
      </c>
      <c r="X37" s="13">
        <f>'[2]TES 2025 (value)'!X48</f>
        <v>47.733809270232982</v>
      </c>
      <c r="Y37" s="13">
        <f>'[2]TES 2025 (value)'!Y48</f>
        <v>15020.914430814271</v>
      </c>
      <c r="Z37" s="13">
        <f>'[2]TES 2025 (value)'!Z48</f>
        <v>0</v>
      </c>
      <c r="AA37" s="14">
        <f>'[2]TES 2025 (value)'!AA48</f>
        <v>12.037306340907634</v>
      </c>
      <c r="AI37" t="s">
        <v>73</v>
      </c>
      <c r="AJ37" s="18" t="s">
        <v>74</v>
      </c>
      <c r="AK37" s="12">
        <f t="shared" si="16"/>
        <v>30637.631691903527</v>
      </c>
      <c r="AL37" s="13">
        <f t="shared" si="14"/>
        <v>106149.77301718506</v>
      </c>
      <c r="AM37" s="13">
        <f t="shared" si="14"/>
        <v>36709.933993497296</v>
      </c>
      <c r="AN37" s="13">
        <f t="shared" si="14"/>
        <v>708.3694387008909</v>
      </c>
      <c r="AO37" s="13">
        <f t="shared" si="14"/>
        <v>12022.750878146582</v>
      </c>
      <c r="AP37" s="13">
        <f t="shared" si="14"/>
        <v>5369.2329174238184</v>
      </c>
      <c r="AQ37" s="13">
        <f t="shared" si="14"/>
        <v>1812.6179193570526</v>
      </c>
      <c r="AR37" s="13">
        <f t="shared" si="14"/>
        <v>4529.1844303769931</v>
      </c>
      <c r="AS37" s="13">
        <f t="shared" si="14"/>
        <v>3362.5066715649355</v>
      </c>
      <c r="AT37" s="13">
        <f t="shared" si="14"/>
        <v>3157.4252214718308</v>
      </c>
      <c r="AU37" s="13">
        <f t="shared" si="14"/>
        <v>2225.6632434184039</v>
      </c>
      <c r="AV37" s="13">
        <f t="shared" si="14"/>
        <v>233011.04704212106</v>
      </c>
      <c r="AW37" s="13">
        <f t="shared" si="14"/>
        <v>0</v>
      </c>
      <c r="AX37" s="13">
        <f t="shared" si="14"/>
        <v>0</v>
      </c>
      <c r="AY37" s="13">
        <f t="shared" si="14"/>
        <v>0</v>
      </c>
      <c r="AZ37" s="13">
        <f t="shared" si="14"/>
        <v>0</v>
      </c>
      <c r="BA37" s="13">
        <f t="shared" si="14"/>
        <v>0</v>
      </c>
      <c r="BB37" s="13">
        <f t="shared" si="15"/>
        <v>0</v>
      </c>
      <c r="BC37" s="34">
        <f t="shared" si="15"/>
        <v>-454776.82201159297</v>
      </c>
      <c r="BD37" s="13">
        <f t="shared" si="15"/>
        <v>0</v>
      </c>
      <c r="BE37" s="13">
        <f t="shared" si="15"/>
        <v>47.733809270232982</v>
      </c>
      <c r="BF37" s="13">
        <f t="shared" si="15"/>
        <v>15020.914430814271</v>
      </c>
      <c r="BG37" s="13">
        <f t="shared" si="15"/>
        <v>0</v>
      </c>
      <c r="BH37" s="14">
        <f t="shared" si="15"/>
        <v>12.037306340907634</v>
      </c>
      <c r="BP37" t="s">
        <v>73</v>
      </c>
      <c r="BQ37" s="18" t="s">
        <v>74</v>
      </c>
      <c r="BR37" s="12">
        <f t="shared" si="10"/>
        <v>30637.631691903527</v>
      </c>
      <c r="BS37" s="13">
        <f t="shared" si="10"/>
        <v>106149.77301718506</v>
      </c>
      <c r="BT37" s="13">
        <f t="shared" si="10"/>
        <v>36709.933993497296</v>
      </c>
      <c r="BU37" s="13">
        <f t="shared" si="10"/>
        <v>708.3694387008909</v>
      </c>
      <c r="BV37" s="13">
        <f t="shared" si="10"/>
        <v>12022.750878146582</v>
      </c>
      <c r="BW37" s="13">
        <f t="shared" si="10"/>
        <v>5369.2329174238184</v>
      </c>
      <c r="BX37" s="13">
        <f t="shared" si="10"/>
        <v>1812.6179193570526</v>
      </c>
      <c r="BY37" s="13">
        <f t="shared" si="10"/>
        <v>4529.1844303769931</v>
      </c>
      <c r="BZ37" s="13">
        <f t="shared" si="10"/>
        <v>3362.5066715649355</v>
      </c>
      <c r="CA37" s="13">
        <f t="shared" si="10"/>
        <v>3157.4252214718308</v>
      </c>
      <c r="CB37" s="13">
        <f t="shared" si="10"/>
        <v>2225.6632434184039</v>
      </c>
      <c r="CC37" s="13">
        <f t="shared" si="10"/>
        <v>233011.04704212106</v>
      </c>
      <c r="CD37" s="13">
        <f t="shared" si="10"/>
        <v>0</v>
      </c>
      <c r="CE37" s="13">
        <f t="shared" si="10"/>
        <v>0</v>
      </c>
      <c r="CF37" s="13">
        <f t="shared" si="10"/>
        <v>0</v>
      </c>
      <c r="CG37" s="13">
        <f t="shared" si="10"/>
        <v>0</v>
      </c>
      <c r="CH37" s="13">
        <f t="shared" si="11"/>
        <v>0</v>
      </c>
      <c r="CI37" s="13">
        <f t="shared" si="11"/>
        <v>0</v>
      </c>
      <c r="CJ37" s="34">
        <f t="shared" si="11"/>
        <v>-454776.82201159297</v>
      </c>
      <c r="CK37" s="13">
        <f t="shared" si="9"/>
        <v>0</v>
      </c>
      <c r="CL37" s="13">
        <f t="shared" si="9"/>
        <v>47.733809270232982</v>
      </c>
      <c r="CM37" s="13">
        <f t="shared" si="9"/>
        <v>15020.914430814271</v>
      </c>
      <c r="CN37" s="13">
        <f t="shared" si="9"/>
        <v>0</v>
      </c>
      <c r="CO37" s="14">
        <f t="shared" si="9"/>
        <v>12.037306340907634</v>
      </c>
    </row>
    <row r="38" spans="2:98" x14ac:dyDescent="0.25">
      <c r="B38" t="s">
        <v>76</v>
      </c>
      <c r="C38" s="18" t="s">
        <v>54</v>
      </c>
      <c r="D38" s="12">
        <f t="array" ref="D38:AA38">TRANSPOSE('[2]TES 2025 (value)'!$AV$6:$AV$29)</f>
        <v>2865.4530327889806</v>
      </c>
      <c r="E38" s="13">
        <v>20332.796346423092</v>
      </c>
      <c r="F38" s="13">
        <v>19841.4505451605</v>
      </c>
      <c r="G38" s="13">
        <v>589.5004024612</v>
      </c>
      <c r="H38" s="13">
        <v>452.37858173006629</v>
      </c>
      <c r="I38" s="13">
        <v>1497.7743686588749</v>
      </c>
      <c r="J38" s="13">
        <v>21.977502952024558</v>
      </c>
      <c r="K38" s="13">
        <v>120.20200985973428</v>
      </c>
      <c r="L38" s="13">
        <v>1398.9486115910415</v>
      </c>
      <c r="M38" s="13">
        <v>6.7799494141374907</v>
      </c>
      <c r="N38" s="13">
        <v>1.4542082579768355E-5</v>
      </c>
      <c r="O38" s="13">
        <v>55966.206109584607</v>
      </c>
      <c r="P38" s="13">
        <v>41794.524598258453</v>
      </c>
      <c r="Q38" s="13">
        <v>572.1898636148718</v>
      </c>
      <c r="R38" s="13">
        <v>1075.8906420763421</v>
      </c>
      <c r="S38" s="13">
        <v>440.8583052122375</v>
      </c>
      <c r="T38" s="13">
        <v>24.642978860674422</v>
      </c>
      <c r="U38" s="13">
        <v>357.50643982369121</v>
      </c>
      <c r="V38" s="13">
        <v>69886.31380957755</v>
      </c>
      <c r="W38" s="13">
        <v>0</v>
      </c>
      <c r="X38" s="13">
        <v>28.851799180464582</v>
      </c>
      <c r="Y38" s="13">
        <v>12967.136139409926</v>
      </c>
      <c r="Z38" s="13">
        <v>4495.20116269542</v>
      </c>
      <c r="AA38" s="14">
        <v>1991.0223209521801</v>
      </c>
      <c r="AI38" t="s">
        <v>76</v>
      </c>
      <c r="AJ38" s="18" t="s">
        <v>54</v>
      </c>
      <c r="AK38" s="12">
        <f t="shared" si="16"/>
        <v>2865.4530327889806</v>
      </c>
      <c r="AL38" s="13">
        <f t="shared" si="14"/>
        <v>20332.796346423092</v>
      </c>
      <c r="AM38" s="13">
        <f t="shared" si="14"/>
        <v>19841.4505451605</v>
      </c>
      <c r="AN38" s="13">
        <f t="shared" si="14"/>
        <v>589.5004024612</v>
      </c>
      <c r="AO38" s="13">
        <f t="shared" si="14"/>
        <v>452.37858173006629</v>
      </c>
      <c r="AP38" s="13">
        <f t="shared" si="14"/>
        <v>1497.7743686588749</v>
      </c>
      <c r="AQ38" s="13">
        <f t="shared" si="14"/>
        <v>21.977502952024558</v>
      </c>
      <c r="AR38" s="13">
        <f t="shared" si="14"/>
        <v>120.20200985973428</v>
      </c>
      <c r="AS38" s="13">
        <f t="shared" si="14"/>
        <v>1398.9486115910415</v>
      </c>
      <c r="AT38" s="13">
        <f t="shared" si="14"/>
        <v>6.7799494141374907</v>
      </c>
      <c r="AU38" s="13">
        <f t="shared" si="14"/>
        <v>1.4542082579768355E-5</v>
      </c>
      <c r="AV38" s="13">
        <f t="shared" si="14"/>
        <v>55966.206109584607</v>
      </c>
      <c r="AW38" s="13">
        <f t="shared" si="14"/>
        <v>41794.524598258453</v>
      </c>
      <c r="AX38" s="13">
        <f t="shared" si="14"/>
        <v>572.1898636148718</v>
      </c>
      <c r="AY38" s="13">
        <f t="shared" si="14"/>
        <v>1075.8906420763421</v>
      </c>
      <c r="AZ38" s="13">
        <f t="shared" si="14"/>
        <v>440.8583052122375</v>
      </c>
      <c r="BA38" s="13">
        <f t="shared" si="14"/>
        <v>24.642978860674422</v>
      </c>
      <c r="BB38" s="13">
        <f t="shared" si="15"/>
        <v>357.50643982369121</v>
      </c>
      <c r="BC38" s="13">
        <f t="shared" si="15"/>
        <v>69886.31380957755</v>
      </c>
      <c r="BD38" s="13">
        <f t="shared" si="15"/>
        <v>0</v>
      </c>
      <c r="BE38" s="13">
        <f t="shared" si="15"/>
        <v>28.851799180464582</v>
      </c>
      <c r="BF38" s="13">
        <f t="shared" si="15"/>
        <v>12967.136139409926</v>
      </c>
      <c r="BG38" s="13">
        <f t="shared" si="15"/>
        <v>4495.20116269542</v>
      </c>
      <c r="BH38" s="14">
        <f t="shared" si="15"/>
        <v>1991.0223209521801</v>
      </c>
      <c r="BP38" t="s">
        <v>76</v>
      </c>
      <c r="BQ38" s="18" t="s">
        <v>54</v>
      </c>
      <c r="BR38" s="49">
        <f t="array" ref="BR38:CO38">AK47:BH47/(1+AK47:BH47)*TRANSPOSE(CP3:CP26+CQ3:CQ26+CR3:CR26)</f>
        <v>2865.4530327889811</v>
      </c>
      <c r="BS38" s="50">
        <v>20332.796346423092</v>
      </c>
      <c r="BT38" s="50">
        <v>20103.02071772717</v>
      </c>
      <c r="BU38" s="50">
        <v>589.5004024612</v>
      </c>
      <c r="BV38" s="50">
        <v>452.37858173006629</v>
      </c>
      <c r="BW38" s="50">
        <v>1497.7743686588747</v>
      </c>
      <c r="BX38" s="50">
        <v>21.977502952024555</v>
      </c>
      <c r="BY38" s="50">
        <v>0</v>
      </c>
      <c r="BZ38" s="50">
        <v>1398.9486115910415</v>
      </c>
      <c r="CA38" s="50">
        <v>0</v>
      </c>
      <c r="CB38" s="50">
        <v>1.4542082579768355E-5</v>
      </c>
      <c r="CC38" s="50">
        <v>55966.206109584607</v>
      </c>
      <c r="CD38" s="50">
        <v>41794.524598258453</v>
      </c>
      <c r="CE38" s="50">
        <v>572.1898636148718</v>
      </c>
      <c r="CF38" s="50">
        <v>1075.8906420763419</v>
      </c>
      <c r="CG38" s="50">
        <v>440.8583052122375</v>
      </c>
      <c r="CH38" s="50">
        <v>24.642978860674422</v>
      </c>
      <c r="CI38" s="50">
        <v>357.50643982369121</v>
      </c>
      <c r="CJ38" s="50">
        <v>69886.31380957755</v>
      </c>
      <c r="CK38" s="50">
        <v>0</v>
      </c>
      <c r="CL38" s="50">
        <v>28.851799180464582</v>
      </c>
      <c r="CM38" s="50">
        <v>12967.136139409926</v>
      </c>
      <c r="CN38" s="50">
        <v>4495.201162695419</v>
      </c>
      <c r="CO38" s="51">
        <v>1991.0223209521801</v>
      </c>
    </row>
    <row r="39" spans="2:98" x14ac:dyDescent="0.25">
      <c r="B39" t="s">
        <v>77</v>
      </c>
      <c r="C39" s="18" t="s">
        <v>78</v>
      </c>
      <c r="D39" s="12">
        <f t="array" ref="D39:AA39">TRANSPOSE('[2]TES 2025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136.79846455970133</v>
      </c>
      <c r="Y39" s="13">
        <v>32711.085783157872</v>
      </c>
      <c r="Z39" s="13">
        <v>1425.123979</v>
      </c>
      <c r="AA39" s="14">
        <v>3726.0039658196579</v>
      </c>
      <c r="AI39" t="s">
        <v>77</v>
      </c>
      <c r="AJ39" s="18" t="s">
        <v>78</v>
      </c>
      <c r="AK39" s="12">
        <f t="shared" si="16"/>
        <v>0</v>
      </c>
      <c r="AL39" s="13">
        <f t="shared" si="14"/>
        <v>0</v>
      </c>
      <c r="AM39" s="13">
        <f t="shared" si="14"/>
        <v>0</v>
      </c>
      <c r="AN39" s="13">
        <f t="shared" si="14"/>
        <v>0</v>
      </c>
      <c r="AO39" s="13">
        <f t="shared" si="14"/>
        <v>0</v>
      </c>
      <c r="AP39" s="13">
        <f t="shared" si="14"/>
        <v>0</v>
      </c>
      <c r="AQ39" s="13">
        <f t="shared" si="14"/>
        <v>0</v>
      </c>
      <c r="AR39" s="13">
        <f t="shared" si="14"/>
        <v>0</v>
      </c>
      <c r="AS39" s="13">
        <f t="shared" si="14"/>
        <v>0</v>
      </c>
      <c r="AT39" s="13">
        <f t="shared" si="14"/>
        <v>0</v>
      </c>
      <c r="AU39" s="13">
        <f t="shared" si="14"/>
        <v>0</v>
      </c>
      <c r="AV39" s="13">
        <f t="shared" si="14"/>
        <v>0</v>
      </c>
      <c r="AW39" s="13">
        <f t="shared" si="14"/>
        <v>0</v>
      </c>
      <c r="AX39" s="13">
        <f t="shared" si="14"/>
        <v>0</v>
      </c>
      <c r="AY39" s="13">
        <f t="shared" si="14"/>
        <v>0</v>
      </c>
      <c r="AZ39" s="13">
        <f t="shared" si="14"/>
        <v>0</v>
      </c>
      <c r="BA39" s="13">
        <f t="shared" si="14"/>
        <v>0</v>
      </c>
      <c r="BB39" s="13">
        <f t="shared" si="15"/>
        <v>0</v>
      </c>
      <c r="BC39" s="13">
        <f t="shared" si="15"/>
        <v>0</v>
      </c>
      <c r="BD39" s="13">
        <f t="shared" si="15"/>
        <v>0</v>
      </c>
      <c r="BE39" s="13">
        <f t="shared" si="15"/>
        <v>136.79846455970133</v>
      </c>
      <c r="BF39" s="13">
        <f t="shared" si="15"/>
        <v>32711.085783157872</v>
      </c>
      <c r="BG39" s="13">
        <f t="shared" si="15"/>
        <v>1425.123979</v>
      </c>
      <c r="BH39" s="14">
        <f t="shared" si="15"/>
        <v>3726.0039658196579</v>
      </c>
      <c r="BP39" t="s">
        <v>77</v>
      </c>
      <c r="BQ39" s="18" t="s">
        <v>78</v>
      </c>
      <c r="BR39" s="12">
        <f t="shared" ref="BR39:CG40" si="17">AK39</f>
        <v>0</v>
      </c>
      <c r="BS39" s="13">
        <f t="shared" si="17"/>
        <v>0</v>
      </c>
      <c r="BT39" s="13">
        <f t="shared" si="17"/>
        <v>0</v>
      </c>
      <c r="BU39" s="13">
        <f t="shared" si="17"/>
        <v>0</v>
      </c>
      <c r="BV39" s="13">
        <f t="shared" si="17"/>
        <v>0</v>
      </c>
      <c r="BW39" s="13">
        <f t="shared" si="17"/>
        <v>0</v>
      </c>
      <c r="BX39" s="13">
        <f t="shared" si="17"/>
        <v>0</v>
      </c>
      <c r="BY39" s="13">
        <f t="shared" si="17"/>
        <v>0</v>
      </c>
      <c r="BZ39" s="13">
        <f t="shared" si="17"/>
        <v>0</v>
      </c>
      <c r="CA39" s="13">
        <f t="shared" si="17"/>
        <v>0</v>
      </c>
      <c r="CB39" s="13">
        <f t="shared" si="17"/>
        <v>0</v>
      </c>
      <c r="CC39" s="13">
        <f t="shared" si="17"/>
        <v>0</v>
      </c>
      <c r="CD39" s="13">
        <f t="shared" si="17"/>
        <v>0</v>
      </c>
      <c r="CE39" s="13">
        <f t="shared" si="17"/>
        <v>0</v>
      </c>
      <c r="CF39" s="13">
        <f t="shared" si="17"/>
        <v>0</v>
      </c>
      <c r="CG39" s="13">
        <f t="shared" si="17"/>
        <v>0</v>
      </c>
      <c r="CH39" s="13">
        <f t="shared" ref="CH39:CO40" si="18">BA39</f>
        <v>0</v>
      </c>
      <c r="CI39" s="13">
        <f t="shared" si="18"/>
        <v>0</v>
      </c>
      <c r="CJ39" s="13">
        <f t="shared" si="18"/>
        <v>0</v>
      </c>
      <c r="CK39" s="13">
        <f t="shared" si="18"/>
        <v>0</v>
      </c>
      <c r="CL39" s="13">
        <f t="shared" si="18"/>
        <v>136.79846455970133</v>
      </c>
      <c r="CM39" s="13">
        <f t="shared" si="18"/>
        <v>32711.085783157872</v>
      </c>
      <c r="CN39" s="13">
        <f t="shared" si="18"/>
        <v>1425.123979</v>
      </c>
      <c r="CO39" s="14">
        <f t="shared" si="18"/>
        <v>3726.0039658196579</v>
      </c>
    </row>
    <row r="40" spans="2:98" x14ac:dyDescent="0.25">
      <c r="B40" t="s">
        <v>79</v>
      </c>
      <c r="C40" s="24" t="s">
        <v>80</v>
      </c>
      <c r="D40" s="15">
        <f t="array" ref="D40:AA40">TRANSPOSE('[2]TES 2025 (value)'!$AX$6:$AX$29)+TRANSPOSE('[2]TES 2025 (value)'!$AY$6:$AY$29)</f>
        <v>-4581.8313412267717</v>
      </c>
      <c r="E40" s="16">
        <v>23235.586181213384</v>
      </c>
      <c r="F40" s="16">
        <v>743.61387557636579</v>
      </c>
      <c r="G40" s="16">
        <v>9.6732634641570918</v>
      </c>
      <c r="H40" s="16">
        <v>20.73123131983553</v>
      </c>
      <c r="I40" s="16">
        <v>25.402211571190289</v>
      </c>
      <c r="J40" s="16">
        <v>74.900664358532737</v>
      </c>
      <c r="K40" s="16">
        <v>99.113521459145019</v>
      </c>
      <c r="L40" s="16">
        <v>109.86527828702106</v>
      </c>
      <c r="M40" s="16">
        <v>4.2840459872496224</v>
      </c>
      <c r="N40" s="16">
        <v>16.788411473566772</v>
      </c>
      <c r="O40" s="16">
        <v>4047.7753536174114</v>
      </c>
      <c r="P40" s="16">
        <v>1391.1019117020194</v>
      </c>
      <c r="Q40" s="16">
        <v>-3149.2914644797538</v>
      </c>
      <c r="R40" s="16">
        <v>-5640.7952140238831</v>
      </c>
      <c r="S40" s="16">
        <v>0</v>
      </c>
      <c r="T40" s="16">
        <v>-270.82156330302888</v>
      </c>
      <c r="U40" s="16">
        <v>520.74169855016248</v>
      </c>
      <c r="V40" s="16">
        <v>47906.875964988525</v>
      </c>
      <c r="W40" s="16">
        <v>0</v>
      </c>
      <c r="X40" s="16">
        <v>0.57579586884802447</v>
      </c>
      <c r="Y40" s="16">
        <v>0</v>
      </c>
      <c r="Z40" s="16">
        <v>655.77629196926</v>
      </c>
      <c r="AA40" s="17">
        <v>25.485126976022141</v>
      </c>
      <c r="AI40" t="s">
        <v>79</v>
      </c>
      <c r="AJ40" s="24" t="s">
        <v>80</v>
      </c>
      <c r="AK40" s="15">
        <f t="shared" si="16"/>
        <v>-4581.8313412267717</v>
      </c>
      <c r="AL40" s="16">
        <f t="shared" si="14"/>
        <v>23235.586181213384</v>
      </c>
      <c r="AM40" s="16">
        <f t="shared" si="14"/>
        <v>743.61387557636579</v>
      </c>
      <c r="AN40" s="16">
        <f t="shared" si="14"/>
        <v>9.6732634641570918</v>
      </c>
      <c r="AO40" s="16">
        <f t="shared" si="14"/>
        <v>20.73123131983553</v>
      </c>
      <c r="AP40" s="16">
        <f t="shared" si="14"/>
        <v>25.402211571190289</v>
      </c>
      <c r="AQ40" s="16">
        <f t="shared" si="14"/>
        <v>74.900664358532737</v>
      </c>
      <c r="AR40" s="16">
        <f t="shared" si="14"/>
        <v>99.113521459145019</v>
      </c>
      <c r="AS40" s="16">
        <f t="shared" si="14"/>
        <v>109.86527828702106</v>
      </c>
      <c r="AT40" s="16">
        <f t="shared" si="14"/>
        <v>4.2840459872496224</v>
      </c>
      <c r="AU40" s="16">
        <f t="shared" si="14"/>
        <v>16.788411473566772</v>
      </c>
      <c r="AV40" s="16">
        <f t="shared" si="14"/>
        <v>4047.7753536174114</v>
      </c>
      <c r="AW40" s="16">
        <f t="shared" si="14"/>
        <v>1391.1019117020194</v>
      </c>
      <c r="AX40" s="16">
        <f t="shared" si="14"/>
        <v>-3149.2914644797538</v>
      </c>
      <c r="AY40" s="16">
        <f t="shared" si="14"/>
        <v>-5640.7952140238831</v>
      </c>
      <c r="AZ40" s="16">
        <f t="shared" si="14"/>
        <v>0</v>
      </c>
      <c r="BA40" s="16">
        <f t="shared" si="14"/>
        <v>-270.82156330302888</v>
      </c>
      <c r="BB40" s="16">
        <f t="shared" si="15"/>
        <v>520.74169855016248</v>
      </c>
      <c r="BC40" s="16">
        <f t="shared" si="15"/>
        <v>47906.875964988525</v>
      </c>
      <c r="BD40" s="16">
        <f t="shared" si="15"/>
        <v>0</v>
      </c>
      <c r="BE40" s="16">
        <f t="shared" si="15"/>
        <v>0.57579586884802447</v>
      </c>
      <c r="BF40" s="16">
        <f t="shared" si="15"/>
        <v>0</v>
      </c>
      <c r="BG40" s="16">
        <f t="shared" si="15"/>
        <v>655.77629196926</v>
      </c>
      <c r="BH40" s="17">
        <f t="shared" si="15"/>
        <v>25.485126976022141</v>
      </c>
      <c r="BP40" t="s">
        <v>79</v>
      </c>
      <c r="BQ40" s="24" t="s">
        <v>80</v>
      </c>
      <c r="BR40" s="15">
        <f t="shared" si="17"/>
        <v>-4581.8313412267717</v>
      </c>
      <c r="BS40" s="16">
        <f t="shared" si="17"/>
        <v>23235.586181213384</v>
      </c>
      <c r="BT40" s="50">
        <f>AM40-CY19</f>
        <v>2737.151333896863</v>
      </c>
      <c r="BU40" s="16">
        <f t="shared" si="17"/>
        <v>9.6732634641570918</v>
      </c>
      <c r="BV40" s="16">
        <f t="shared" si="17"/>
        <v>20.73123131983553</v>
      </c>
      <c r="BW40" s="16">
        <f t="shared" si="17"/>
        <v>25.402211571190289</v>
      </c>
      <c r="BX40" s="16">
        <f t="shared" si="17"/>
        <v>74.900664358532737</v>
      </c>
      <c r="BY40" s="16">
        <f t="shared" si="17"/>
        <v>99.113521459145019</v>
      </c>
      <c r="BZ40" s="16">
        <f t="shared" si="17"/>
        <v>109.86527828702106</v>
      </c>
      <c r="CA40" s="16">
        <f t="shared" si="17"/>
        <v>4.2840459872496224</v>
      </c>
      <c r="CB40" s="16">
        <f t="shared" si="17"/>
        <v>16.788411473566772</v>
      </c>
      <c r="CC40" s="16">
        <f t="shared" si="17"/>
        <v>4047.7753536174114</v>
      </c>
      <c r="CD40" s="16">
        <f t="shared" si="17"/>
        <v>1391.1019117020194</v>
      </c>
      <c r="CE40" s="16">
        <f t="shared" si="17"/>
        <v>-3149.2914644797538</v>
      </c>
      <c r="CF40" s="16">
        <f t="shared" si="17"/>
        <v>-5640.7952140238831</v>
      </c>
      <c r="CG40" s="16">
        <f t="shared" si="17"/>
        <v>0</v>
      </c>
      <c r="CH40" s="16">
        <f t="shared" si="18"/>
        <v>-270.82156330302888</v>
      </c>
      <c r="CI40" s="16">
        <f t="shared" si="18"/>
        <v>520.74169855016248</v>
      </c>
      <c r="CJ40" s="16">
        <f t="shared" si="18"/>
        <v>47906.875964988525</v>
      </c>
      <c r="CK40" s="16">
        <f t="shared" si="18"/>
        <v>0</v>
      </c>
      <c r="CL40" s="16">
        <f t="shared" si="18"/>
        <v>0.57579586884802447</v>
      </c>
      <c r="CM40" s="16">
        <f t="shared" si="18"/>
        <v>0</v>
      </c>
      <c r="CN40" s="16">
        <f t="shared" si="18"/>
        <v>655.77629196926</v>
      </c>
      <c r="CO40" s="17">
        <f t="shared" si="18"/>
        <v>25.485126976022141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162351.93878018347</v>
      </c>
      <c r="E41" s="31">
        <v>444193.8060126169</v>
      </c>
      <c r="F41" s="31">
        <v>325214.2224093164</v>
      </c>
      <c r="G41" s="31">
        <v>16867.741160025515</v>
      </c>
      <c r="H41" s="31">
        <v>54794.347374955039</v>
      </c>
      <c r="I41" s="31">
        <v>53968.65730413697</v>
      </c>
      <c r="J41" s="31">
        <v>22550.268223348336</v>
      </c>
      <c r="K41" s="31">
        <v>82248.504366765294</v>
      </c>
      <c r="L41" s="31">
        <v>67716.698295148875</v>
      </c>
      <c r="M41" s="31">
        <v>64608.447579423868</v>
      </c>
      <c r="N41" s="31">
        <v>37840.408146811278</v>
      </c>
      <c r="O41" s="31">
        <v>1443620.8400900762</v>
      </c>
      <c r="P41" s="31">
        <v>481214.16451932467</v>
      </c>
      <c r="Q41" s="31">
        <v>14518.888596376672</v>
      </c>
      <c r="R41" s="31">
        <v>22367.269547440206</v>
      </c>
      <c r="S41" s="31">
        <v>42228.77220879573</v>
      </c>
      <c r="T41" s="31">
        <v>12956.296100859605</v>
      </c>
      <c r="U41" s="31">
        <v>39397.345765375685</v>
      </c>
      <c r="V41" s="31">
        <v>2764731.0678817183</v>
      </c>
      <c r="W41" s="31">
        <v>607479.611795509</v>
      </c>
      <c r="X41" s="31">
        <v>1858.173583629731</v>
      </c>
      <c r="Y41" s="31">
        <v>219647.09744707332</v>
      </c>
      <c r="Z41" s="31">
        <v>73696.794365587295</v>
      </c>
      <c r="AA41" s="32">
        <v>47098.872776571414</v>
      </c>
      <c r="AI41" s="29" t="s">
        <v>81</v>
      </c>
      <c r="AJ41" s="30" t="s">
        <v>83</v>
      </c>
      <c r="AK41" s="31">
        <f>SUM(AK3:AK40)</f>
        <v>162351.80383181013</v>
      </c>
      <c r="AL41" s="31">
        <f t="shared" ref="AL41:BH41" si="19">SUM(AL3:AL40)</f>
        <v>444196.17488919548</v>
      </c>
      <c r="AM41" s="31">
        <f t="shared" si="19"/>
        <v>325213.33316855144</v>
      </c>
      <c r="AN41" s="31">
        <f t="shared" si="19"/>
        <v>16866.801466690609</v>
      </c>
      <c r="AO41" s="31">
        <f t="shared" si="19"/>
        <v>54793.312899253855</v>
      </c>
      <c r="AP41" s="31">
        <f t="shared" si="19"/>
        <v>53967.446714625956</v>
      </c>
      <c r="AQ41" s="31">
        <f t="shared" si="19"/>
        <v>22549.812025655865</v>
      </c>
      <c r="AR41" s="31">
        <f t="shared" si="19"/>
        <v>82257.648883741189</v>
      </c>
      <c r="AS41" s="31">
        <f t="shared" si="19"/>
        <v>67720.729706869621</v>
      </c>
      <c r="AT41" s="31">
        <f t="shared" si="19"/>
        <v>64607.862930819108</v>
      </c>
      <c r="AU41" s="31">
        <f t="shared" si="19"/>
        <v>37839.469384876596</v>
      </c>
      <c r="AV41" s="31">
        <f t="shared" si="19"/>
        <v>1443635.2202170149</v>
      </c>
      <c r="AW41" s="31">
        <f t="shared" si="19"/>
        <v>481219.35460600356</v>
      </c>
      <c r="AX41" s="31">
        <f t="shared" si="19"/>
        <v>14517.651278841229</v>
      </c>
      <c r="AY41" s="31">
        <f t="shared" si="19"/>
        <v>22366.437906822226</v>
      </c>
      <c r="AZ41" s="31">
        <f t="shared" si="19"/>
        <v>42229.255036977083</v>
      </c>
      <c r="BA41" s="31">
        <f t="shared" si="19"/>
        <v>12955.442726008856</v>
      </c>
      <c r="BB41" s="31">
        <f t="shared" si="19"/>
        <v>39396.563106426096</v>
      </c>
      <c r="BC41" s="31">
        <f t="shared" si="19"/>
        <v>2764779.0687457239</v>
      </c>
      <c r="BD41" s="31">
        <f t="shared" si="19"/>
        <v>607478.98628599627</v>
      </c>
      <c r="BE41" s="31">
        <f t="shared" si="19"/>
        <v>1927.1637207447984</v>
      </c>
      <c r="BF41" s="31">
        <f t="shared" si="19"/>
        <v>220417.86895228777</v>
      </c>
      <c r="BG41" s="31">
        <f t="shared" si="19"/>
        <v>73698.823546233412</v>
      </c>
      <c r="BH41" s="32">
        <f t="shared" si="19"/>
        <v>47156.954637582188</v>
      </c>
      <c r="BP41" s="29" t="s">
        <v>81</v>
      </c>
      <c r="BQ41" s="30" t="s">
        <v>83</v>
      </c>
      <c r="BR41" s="31">
        <f>SUM(BR3:BR40)</f>
        <v>162351.80383181016</v>
      </c>
      <c r="BS41" s="31">
        <f t="shared" ref="BS41:CO41" si="20">SUM(BS3:BS40)</f>
        <v>444196.17488919548</v>
      </c>
      <c r="BT41" s="31">
        <f t="shared" si="20"/>
        <v>327206.87062687194</v>
      </c>
      <c r="BU41" s="31">
        <f t="shared" si="20"/>
        <v>16866.801466690609</v>
      </c>
      <c r="BV41" s="31">
        <f t="shared" si="20"/>
        <v>54793.312899253855</v>
      </c>
      <c r="BW41" s="31">
        <f t="shared" si="20"/>
        <v>53967.446714625956</v>
      </c>
      <c r="BX41" s="31">
        <f t="shared" si="20"/>
        <v>22549.812025655865</v>
      </c>
      <c r="BY41" s="31">
        <f t="shared" si="20"/>
        <v>82257.648883741203</v>
      </c>
      <c r="BZ41" s="31">
        <f t="shared" si="20"/>
        <v>67720.729706869621</v>
      </c>
      <c r="CA41" s="31">
        <f t="shared" si="20"/>
        <v>64607.862930819108</v>
      </c>
      <c r="CB41" s="31">
        <f t="shared" si="20"/>
        <v>37839.469384876596</v>
      </c>
      <c r="CC41" s="31">
        <f t="shared" si="20"/>
        <v>1443635.2202170149</v>
      </c>
      <c r="CD41" s="31">
        <f t="shared" si="20"/>
        <v>481219.35460600356</v>
      </c>
      <c r="CE41" s="31">
        <f t="shared" si="20"/>
        <v>14517.651278841229</v>
      </c>
      <c r="CF41" s="31">
        <f t="shared" si="20"/>
        <v>22366.437906822226</v>
      </c>
      <c r="CG41" s="31">
        <f t="shared" si="20"/>
        <v>42229.255036977083</v>
      </c>
      <c r="CH41" s="31">
        <f t="shared" si="20"/>
        <v>12955.442726008856</v>
      </c>
      <c r="CI41" s="31">
        <f t="shared" si="20"/>
        <v>39396.563106426096</v>
      </c>
      <c r="CJ41" s="31">
        <f t="shared" si="20"/>
        <v>2764779.0687457239</v>
      </c>
      <c r="CK41" s="31">
        <f t="shared" si="20"/>
        <v>607478.98628599627</v>
      </c>
      <c r="CL41" s="31">
        <f t="shared" si="20"/>
        <v>1927.1637207447984</v>
      </c>
      <c r="CM41" s="31">
        <f t="shared" si="20"/>
        <v>220417.86895228777</v>
      </c>
      <c r="CN41" s="31">
        <f t="shared" si="20"/>
        <v>73698.823546233412</v>
      </c>
      <c r="CO41" s="32">
        <f t="shared" si="20"/>
        <v>47156.954637582188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113378.2677041337</v>
      </c>
      <c r="E43" s="31">
        <f t="shared" ref="E43:AA43" si="21">SUM(E3:E31)</f>
        <v>225199.82062420566</v>
      </c>
      <c r="F43" s="31">
        <f t="shared" si="21"/>
        <v>154871.68949874135</v>
      </c>
      <c r="G43" s="31">
        <f t="shared" si="21"/>
        <v>10417.188807045528</v>
      </c>
      <c r="H43" s="31">
        <f t="shared" si="21"/>
        <v>33053.542255024498</v>
      </c>
      <c r="I43" s="31">
        <f t="shared" si="21"/>
        <v>30731.004557701188</v>
      </c>
      <c r="J43" s="31">
        <f t="shared" si="21"/>
        <v>9103.7961840626522</v>
      </c>
      <c r="K43" s="31">
        <f t="shared" si="21"/>
        <v>37506.28831040005</v>
      </c>
      <c r="L43" s="31">
        <f t="shared" si="21"/>
        <v>40331.640009511779</v>
      </c>
      <c r="M43" s="31">
        <f t="shared" si="21"/>
        <v>38589.041646152895</v>
      </c>
      <c r="N43" s="31">
        <f t="shared" si="21"/>
        <v>17305.030468001172</v>
      </c>
      <c r="O43" s="31">
        <f t="shared" si="21"/>
        <v>704860.19021498121</v>
      </c>
      <c r="P43" s="31">
        <f t="shared" si="21"/>
        <v>438028.53800936422</v>
      </c>
      <c r="Q43" s="31">
        <f t="shared" si="21"/>
        <v>17978.910675391257</v>
      </c>
      <c r="R43" s="31">
        <f t="shared" si="21"/>
        <v>26932.17411938775</v>
      </c>
      <c r="S43" s="31">
        <f t="shared" si="21"/>
        <v>82830.565123020817</v>
      </c>
      <c r="T43" s="31">
        <f t="shared" si="21"/>
        <v>21718.803109982473</v>
      </c>
      <c r="U43" s="31">
        <f t="shared" si="21"/>
        <v>32590.398792985787</v>
      </c>
      <c r="V43" s="31">
        <f t="shared" si="21"/>
        <v>2875778.9961270047</v>
      </c>
      <c r="W43" s="31">
        <f t="shared" si="21"/>
        <v>607479.611795509</v>
      </c>
      <c r="X43" s="31">
        <f t="shared" si="21"/>
        <v>179.86482866865396</v>
      </c>
      <c r="Y43" s="31">
        <f t="shared" si="21"/>
        <v>70227.829183808761</v>
      </c>
      <c r="Z43" s="31">
        <f t="shared" si="21"/>
        <v>66332.952497539576</v>
      </c>
      <c r="AA43" s="32">
        <f t="shared" si="21"/>
        <v>29069.854225515937</v>
      </c>
      <c r="AJ43" s="44" t="s">
        <v>86</v>
      </c>
      <c r="AK43" s="38">
        <f t="array" ref="AK43:BH43">TRANSPOSE(BN3:BN26)-AK41:BH41</f>
        <v>-2.8230715543031693E-9</v>
      </c>
      <c r="AL43" s="39">
        <v>-1.5133991837501526E-9</v>
      </c>
      <c r="AM43" s="39">
        <v>4.6566128730773926E-10</v>
      </c>
      <c r="AN43" s="39">
        <v>7.6397554948925972E-10</v>
      </c>
      <c r="AO43" s="39">
        <v>1.3824319466948509E-10</v>
      </c>
      <c r="AP43" s="39">
        <v>-9.1677065938711166E-10</v>
      </c>
      <c r="AQ43" s="39">
        <v>-3.637978807091713E-11</v>
      </c>
      <c r="AR43" s="39">
        <v>-3.2014213502407074E-9</v>
      </c>
      <c r="AS43" s="39">
        <v>-1.0040821507573128E-9</v>
      </c>
      <c r="AT43" s="39">
        <v>-8.9494278654456139E-10</v>
      </c>
      <c r="AU43" s="39">
        <v>-5.3114490583539009E-10</v>
      </c>
      <c r="AV43" s="39">
        <v>-2.0954757928848267E-9</v>
      </c>
      <c r="AW43" s="39">
        <v>-6.4028427004814148E-10</v>
      </c>
      <c r="AX43" s="39">
        <v>6.2209437601268291E-10</v>
      </c>
      <c r="AY43" s="39">
        <v>-4.2564352042973042E-10</v>
      </c>
      <c r="AZ43" s="39">
        <v>6.1118043959140778E-10</v>
      </c>
      <c r="BA43" s="39">
        <v>-9.0221874415874481E-10</v>
      </c>
      <c r="BB43" s="39">
        <v>-1.1641532182693481E-10</v>
      </c>
      <c r="BC43" s="39">
        <v>0</v>
      </c>
      <c r="BD43" s="39">
        <v>-2.3283064365386963E-10</v>
      </c>
      <c r="BE43" s="39">
        <v>-3.1991476134862751E-10</v>
      </c>
      <c r="BF43" s="39">
        <v>-2.3283064365386963E-10</v>
      </c>
      <c r="BG43" s="39">
        <v>-2.9103830456733704E-11</v>
      </c>
      <c r="BH43" s="40">
        <v>9.9680619314312935E-10</v>
      </c>
      <c r="BJ43" s="45">
        <f>SUMSQ(AK43:BH43)</f>
        <v>3.2037313980808389E-17</v>
      </c>
      <c r="BQ43" s="44" t="s">
        <v>86</v>
      </c>
      <c r="BR43" s="38">
        <f t="array" ref="BR43:CO43">TRANSPOSE(CU3:CU26)-BR41:CO41</f>
        <v>-2.852175384759903E-9</v>
      </c>
      <c r="BS43" s="39">
        <v>-1.5133991837501526E-9</v>
      </c>
      <c r="BT43" s="39">
        <v>4.6566128730773926E-10</v>
      </c>
      <c r="BU43" s="39">
        <v>7.6397554948925972E-10</v>
      </c>
      <c r="BV43" s="39">
        <v>1.3824319466948509E-10</v>
      </c>
      <c r="BW43" s="39">
        <v>-9.1677065938711166E-10</v>
      </c>
      <c r="BX43" s="39">
        <v>-3.637978807091713E-11</v>
      </c>
      <c r="BY43" s="39">
        <v>-3.2159732654690742E-9</v>
      </c>
      <c r="BZ43" s="39">
        <v>-1.0040821507573128E-9</v>
      </c>
      <c r="CA43" s="39">
        <v>-8.9494278654456139E-10</v>
      </c>
      <c r="CB43" s="39">
        <v>-5.3114490583539009E-10</v>
      </c>
      <c r="CC43" s="39">
        <v>-2.0954757928848267E-9</v>
      </c>
      <c r="CD43" s="39">
        <v>-6.4028427004814148E-10</v>
      </c>
      <c r="CE43" s="39">
        <v>6.2209437601268291E-10</v>
      </c>
      <c r="CF43" s="39">
        <v>-4.2564352042973042E-10</v>
      </c>
      <c r="CG43" s="39">
        <v>6.1118043959140778E-10</v>
      </c>
      <c r="CH43" s="39">
        <v>-9.0221874415874481E-10</v>
      </c>
      <c r="CI43" s="39">
        <v>-1.1641532182693481E-10</v>
      </c>
      <c r="CJ43" s="39">
        <v>0</v>
      </c>
      <c r="CK43" s="39">
        <v>-2.3283064365386963E-10</v>
      </c>
      <c r="CL43" s="39">
        <v>-3.1991476134862751E-10</v>
      </c>
      <c r="CM43" s="39">
        <v>-2.3283064365386963E-10</v>
      </c>
      <c r="CN43" s="39">
        <v>-2.9103830456733704E-11</v>
      </c>
      <c r="CO43" s="40">
        <v>9.9680619314312935E-10</v>
      </c>
    </row>
    <row r="44" spans="2:98" x14ac:dyDescent="0.25"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'[2]TES 2025 (value)'!$D$112:$AA$112</f>
        <v>701.17498081547956</v>
      </c>
      <c r="E45" s="31">
        <v>557.0802916395894</v>
      </c>
      <c r="F45" s="31">
        <v>212.02916485916936</v>
      </c>
      <c r="G45" s="31">
        <v>41.534515870534918</v>
      </c>
      <c r="H45" s="31">
        <v>84.76456450183403</v>
      </c>
      <c r="I45" s="31">
        <v>74.184586126156262</v>
      </c>
      <c r="J45" s="31">
        <v>21.397068813970201</v>
      </c>
      <c r="K45" s="31">
        <v>29.734793452010916</v>
      </c>
      <c r="L45" s="31">
        <v>139.22664747000002</v>
      </c>
      <c r="M45" s="31">
        <v>44.890664001846595</v>
      </c>
      <c r="N45" s="31">
        <v>22.73704109288381</v>
      </c>
      <c r="O45" s="31">
        <v>1884.1303490657767</v>
      </c>
      <c r="P45" s="31">
        <v>1858.7272197248649</v>
      </c>
      <c r="Q45" s="31">
        <v>101.1697991124795</v>
      </c>
      <c r="R45" s="31">
        <v>173.98551199294505</v>
      </c>
      <c r="S45" s="31">
        <v>348.73290989999998</v>
      </c>
      <c r="T45" s="31">
        <v>51.668508495409718</v>
      </c>
      <c r="U45" s="31">
        <v>77.298109312619331</v>
      </c>
      <c r="V45" s="31">
        <v>12961.763905451549</v>
      </c>
      <c r="W45" s="31">
        <v>5716.1310805421972</v>
      </c>
      <c r="X45" s="31">
        <v>0.31812357426375071</v>
      </c>
      <c r="Y45" s="31">
        <v>20.339069944572778</v>
      </c>
      <c r="Z45" s="31">
        <v>86.118230175291913</v>
      </c>
      <c r="AA45" s="32">
        <v>30.994802850954699</v>
      </c>
      <c r="AI45" s="46" t="s">
        <v>84</v>
      </c>
      <c r="AJ45" s="44" t="s">
        <v>85</v>
      </c>
      <c r="AK45" s="41">
        <v>-1.0341139865253064E-6</v>
      </c>
      <c r="AL45" s="42">
        <v>8.4789732080638729E-6</v>
      </c>
      <c r="AM45" s="42">
        <v>-3.3999502064238282E-6</v>
      </c>
      <c r="AN45" s="42">
        <v>-6.4645443871239083E-5</v>
      </c>
      <c r="AO45" s="42">
        <v>-2.5872249794119233E-5</v>
      </c>
      <c r="AP45" s="42">
        <v>-2.712238627611323E-5</v>
      </c>
      <c r="AQ45" s="42">
        <v>-2.5713844297258757E-5</v>
      </c>
      <c r="AR45" s="42">
        <v>1.209193841420747E-4</v>
      </c>
      <c r="AS45" s="42">
        <v>6.7161446902525595E-5</v>
      </c>
      <c r="AT45" s="42">
        <v>-9.8128329037946151E-6</v>
      </c>
      <c r="AU45" s="42">
        <v>-2.6947244467268286E-5</v>
      </c>
      <c r="AV45" s="42">
        <v>1.2942893984140798E-5</v>
      </c>
      <c r="AW45" s="42">
        <v>1.1848740957512513E-5</v>
      </c>
      <c r="AX45" s="42">
        <v>-5.9905146841635094E-5</v>
      </c>
      <c r="AY45" s="42">
        <v>-3.0879074756350741E-5</v>
      </c>
      <c r="AZ45" s="42">
        <v>4.4434024222788951E-6</v>
      </c>
      <c r="BA45" s="42">
        <v>-3.4168515673531466E-5</v>
      </c>
      <c r="BB45" s="42">
        <v>-1.7627483950891801E-5</v>
      </c>
      <c r="BC45" s="42">
        <v>1.5475589680710657E-5</v>
      </c>
      <c r="BD45" s="42">
        <v>-1.0296798450585494E-6</v>
      </c>
      <c r="BE45" s="42">
        <v>4.2270715708076979E-2</v>
      </c>
      <c r="BF45" s="42">
        <v>5.0159516738054613E-3</v>
      </c>
      <c r="BG45" s="42">
        <v>3.0231819092995964E-5</v>
      </c>
      <c r="BH45" s="43">
        <v>1.5085223328109574E-3</v>
      </c>
      <c r="BP45" s="80" t="s">
        <v>109</v>
      </c>
      <c r="BQ45" s="60" t="s">
        <v>41</v>
      </c>
      <c r="BR45" s="61">
        <f t="array" ref="BR45:CO48">'[2]TES 2025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'[2]TES 2025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'[2]TES 2025 (volume)'!$AO$65:$AO$68</f>
        <v>0</v>
      </c>
    </row>
    <row r="46" spans="2:98" x14ac:dyDescent="0.25">
      <c r="BP46" s="53"/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0.1949041653058024</v>
      </c>
      <c r="E47" s="87">
        <f t="shared" ref="E47:AA47" si="22">E31/(E43-E31)</f>
        <v>7.0608975226356258E-2</v>
      </c>
      <c r="F47" s="87">
        <f t="shared" si="22"/>
        <v>-1.7356289692817717E-2</v>
      </c>
      <c r="G47" s="87">
        <f t="shared" si="22"/>
        <v>-5.5199808623944503E-2</v>
      </c>
      <c r="H47" s="87">
        <f t="shared" si="22"/>
        <v>3.3923750873441315E-2</v>
      </c>
      <c r="I47" s="87">
        <f t="shared" si="22"/>
        <v>-2.1468732573416516E-2</v>
      </c>
      <c r="J47" s="87">
        <f t="shared" si="22"/>
        <v>-0.17116122532395669</v>
      </c>
      <c r="K47" s="87">
        <f t="shared" si="22"/>
        <v>1.9971358642642746E-2</v>
      </c>
      <c r="L47" s="87">
        <f t="shared" si="22"/>
        <v>-9.9544996966305158E-3</v>
      </c>
      <c r="M47" s="87">
        <f t="shared" si="22"/>
        <v>2.1704755717034674E-2</v>
      </c>
      <c r="N47" s="87">
        <f t="shared" si="22"/>
        <v>-4.9174679928455445E-3</v>
      </c>
      <c r="O47" s="87">
        <f t="shared" si="22"/>
        <v>5.5599174103485048E-2</v>
      </c>
      <c r="P47" s="87">
        <f t="shared" si="22"/>
        <v>0.15070697715782144</v>
      </c>
      <c r="Q47" s="87">
        <f t="shared" si="22"/>
        <v>0.10838198957139286</v>
      </c>
      <c r="R47" s="87">
        <f t="shared" si="22"/>
        <v>0.17156007285453162</v>
      </c>
      <c r="S47" s="87">
        <f t="shared" si="22"/>
        <v>6.037722429177126E-2</v>
      </c>
      <c r="T47" s="87">
        <f t="shared" si="22"/>
        <v>7.0337375667552146E-2</v>
      </c>
      <c r="U47" s="87">
        <f t="shared" si="22"/>
        <v>2.283803173685723E-2</v>
      </c>
      <c r="V47" s="87">
        <f t="shared" si="22"/>
        <v>0.18101364604649933</v>
      </c>
      <c r="W47" s="87">
        <f t="shared" si="22"/>
        <v>-8.5848156134263019E-3</v>
      </c>
      <c r="X47" s="87">
        <f t="shared" si="22"/>
        <v>1.2246384391546539</v>
      </c>
      <c r="Y47" s="87">
        <f t="shared" si="22"/>
        <v>8.9547507542237434E-3</v>
      </c>
      <c r="Z47" s="87">
        <f t="shared" si="22"/>
        <v>0.15001559696112315</v>
      </c>
      <c r="AA47" s="87">
        <f t="shared" si="22"/>
        <v>0.13014024747406405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6.0256869188879923E-2</v>
      </c>
      <c r="AL47" s="47">
        <v>8.3655330066860337E-2</v>
      </c>
      <c r="AM47" s="47">
        <v>0.15102489216637949</v>
      </c>
      <c r="AN47" s="47">
        <v>0.20999792589561217</v>
      </c>
      <c r="AO47" s="47">
        <v>0.15951355844326442</v>
      </c>
      <c r="AP47" s="47">
        <v>0.26888772844140962</v>
      </c>
      <c r="AQ47" s="47">
        <v>0.14238295067982834</v>
      </c>
      <c r="AR47" s="47">
        <v>0</v>
      </c>
      <c r="AS47" s="47">
        <v>0.18310129472163719</v>
      </c>
      <c r="AT47" s="47">
        <v>0</v>
      </c>
      <c r="AU47" s="47">
        <v>4.9138239673293824E-8</v>
      </c>
      <c r="AV47" s="47">
        <v>0.11950882067080573</v>
      </c>
      <c r="AW47" s="47">
        <v>0.12618304319426152</v>
      </c>
      <c r="AX47" s="47">
        <v>7.2229542438597E-2</v>
      </c>
      <c r="AY47" s="47">
        <v>7.0741889503907598E-2</v>
      </c>
      <c r="AZ47" s="47">
        <v>0.54208815085772766</v>
      </c>
      <c r="BA47" s="47">
        <v>3.9213733783143502E-2</v>
      </c>
      <c r="BB47" s="47">
        <v>2.2463337449964507E-2</v>
      </c>
      <c r="BC47" s="47">
        <v>6.3740374749593126E-2</v>
      </c>
      <c r="BD47" s="47">
        <v>0</v>
      </c>
      <c r="BE47" s="47">
        <v>0.79033763546116531</v>
      </c>
      <c r="BF47" s="47">
        <v>0.28796810475376577</v>
      </c>
      <c r="BG47" s="47">
        <v>0.22445855502030879</v>
      </c>
      <c r="BH47" s="48">
        <v>0.21868700702018284</v>
      </c>
      <c r="BP47" s="53"/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P48" s="53"/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TRANSPOSE([3]AME!$V$29:$V$49)</f>
        <v>0</v>
      </c>
      <c r="BS50" s="62">
        <v>0</v>
      </c>
      <c r="BT50" s="62">
        <v>0</v>
      </c>
      <c r="BU50" s="62">
        <v>0</v>
      </c>
      <c r="BV50" s="62">
        <v>548845.17260000005</v>
      </c>
      <c r="BW50" s="62">
        <v>304771.03009999997</v>
      </c>
      <c r="BX50" s="62">
        <v>935613.67169999995</v>
      </c>
      <c r="BY50" s="62">
        <v>169148.17360000001</v>
      </c>
      <c r="BZ50" s="62">
        <v>0</v>
      </c>
      <c r="CA50" s="62">
        <v>14864315.5</v>
      </c>
      <c r="CB50" s="62">
        <v>0</v>
      </c>
      <c r="CC50" s="62">
        <v>1135290.3289999999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SUM([3]AME!$V$50:$V$51)</f>
        <v>0</v>
      </c>
      <c r="CN50" s="89">
        <f>SUM([3]AME!$V$52:$V$59)</f>
        <v>7911382.6359999999</v>
      </c>
      <c r="CO50" s="89">
        <f>SUM([3]AME!$V$60:$V$65)</f>
        <v>0</v>
      </c>
      <c r="CP50" s="101">
        <f t="array" ref="CP50:CP51">[3]AME!$V$3:$V$4</f>
        <v>582967.82209999999</v>
      </c>
    </row>
    <row r="51" spans="68:94" x14ac:dyDescent="0.25">
      <c r="BP51" s="53"/>
      <c r="BQ51" s="64" t="s">
        <v>43</v>
      </c>
      <c r="BR51" s="65">
        <f t="array" ref="BR51:CL51">TRANSPOSE([3]AME!$V$68:$V$88)</f>
        <v>6183144.9840000002</v>
      </c>
      <c r="BS51" s="66">
        <v>4806758.0080000004</v>
      </c>
      <c r="BT51" s="66">
        <v>308461.76169999997</v>
      </c>
      <c r="BU51" s="66">
        <v>4272655.0580000002</v>
      </c>
      <c r="BV51" s="66">
        <v>14548882.32</v>
      </c>
      <c r="BW51" s="66">
        <v>8834781.3220000006</v>
      </c>
      <c r="BX51" s="66">
        <v>2547197.3080000002</v>
      </c>
      <c r="BY51" s="66">
        <v>5975528.9809999997</v>
      </c>
      <c r="BZ51" s="66">
        <v>254072.64319999999</v>
      </c>
      <c r="CA51" s="66">
        <v>0</v>
      </c>
      <c r="CB51" s="66">
        <v>0</v>
      </c>
      <c r="CC51" s="66">
        <v>6263319.0360000003</v>
      </c>
      <c r="CD51" s="66">
        <v>4.1145311529999997</v>
      </c>
      <c r="CE51" s="66">
        <v>559049.98210000002</v>
      </c>
      <c r="CF51" s="66">
        <v>3052461.7480000001</v>
      </c>
      <c r="CG51" s="66">
        <v>29490880.640000001</v>
      </c>
      <c r="CH51" s="66">
        <v>10489873.43</v>
      </c>
      <c r="CI51" s="66">
        <v>8770309.1579999998</v>
      </c>
      <c r="CJ51" s="66">
        <v>10079573.23</v>
      </c>
      <c r="CK51" s="66">
        <v>902656.10730000003</v>
      </c>
      <c r="CL51" s="91">
        <v>0</v>
      </c>
      <c r="CM51" s="91">
        <f>SUM([3]AME!$V$89:$V$90)</f>
        <v>8183896.7570000002</v>
      </c>
      <c r="CN51" s="91">
        <f>SUM([3]AME!$V$91:$V$98)</f>
        <v>1067579.639</v>
      </c>
      <c r="CO51" s="91">
        <f>SUM([3]AME!$V$99:$V$104)</f>
        <v>0</v>
      </c>
      <c r="CP51" s="102">
        <v>84692240.030000001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TRANSPOSE([3]AME!$V$119:$V$139)</f>
        <v>625480.88320000004</v>
      </c>
      <c r="BS53" s="70">
        <v>3827762.0049999999</v>
      </c>
      <c r="BT53" s="70">
        <v>477291.11749999999</v>
      </c>
      <c r="BU53" s="70">
        <v>1245329.959</v>
      </c>
      <c r="BV53" s="70">
        <v>1530427.132</v>
      </c>
      <c r="BW53" s="70">
        <v>1677365.023</v>
      </c>
      <c r="BX53" s="70">
        <v>3552480.85</v>
      </c>
      <c r="BY53" s="70">
        <v>3163150.4109999998</v>
      </c>
      <c r="BZ53" s="70">
        <v>195276.7561</v>
      </c>
      <c r="CA53" s="70">
        <v>1521160.5919999999</v>
      </c>
      <c r="CB53" s="70">
        <v>337739.54509999999</v>
      </c>
      <c r="CC53" s="70">
        <v>5849958.4040000001</v>
      </c>
      <c r="CD53" s="70">
        <v>476596.22289999999</v>
      </c>
      <c r="CE53" s="70">
        <v>35771.871149999999</v>
      </c>
      <c r="CF53" s="70">
        <v>41901.095939999999</v>
      </c>
      <c r="CG53" s="70">
        <v>37656.861949999999</v>
      </c>
      <c r="CH53" s="70">
        <v>2504.7031910000001</v>
      </c>
      <c r="CI53" s="70">
        <v>1410.441499</v>
      </c>
      <c r="CJ53" s="70">
        <v>8748733.7660000008</v>
      </c>
      <c r="CK53" s="70">
        <v>4537609.5279999999</v>
      </c>
      <c r="CL53" s="93">
        <v>0</v>
      </c>
      <c r="CM53" s="93">
        <f>SUM([3]AME!$V$140:$V$141)</f>
        <v>0.67801997349999998</v>
      </c>
      <c r="CN53" s="93">
        <f>SUM([3]AME!$V$142:$V$149)</f>
        <v>7827597.6100000003</v>
      </c>
      <c r="CO53" s="93">
        <f>SUM([3]AME!$V$150:$V$155)</f>
        <v>854562.1361</v>
      </c>
      <c r="CP53" s="103">
        <f>[3]AME!$V$5</f>
        <v>20841125.129999999</v>
      </c>
    </row>
    <row r="56" spans="68:94" x14ac:dyDescent="0.25">
      <c r="BT56" s="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/>
  <dimension ref="B1:DA55"/>
  <sheetViews>
    <sheetView showGridLines="0" topLeftCell="CN15" workbookViewId="0">
      <selection activeCell="CX20" sqref="CX20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AME'!$AA$1080</f>
        <v>0.1301212612</v>
      </c>
      <c r="DA2" s="104">
        <f t="array" ref="DA2:DA25">IFERROR('[2]TES 2030 (volume)'!$CK$6:$CK$29/'[2]TES 2010 (volume)'!$CK$6:$CK$29,1)</f>
        <v>1.0769731287279944</v>
      </c>
    </row>
    <row r="3" spans="2:105" x14ac:dyDescent="0.25">
      <c r="B3" t="s">
        <v>20</v>
      </c>
      <c r="C3" s="3" t="s">
        <v>0</v>
      </c>
      <c r="D3" s="88">
        <f t="array" ref="D3:AA26">'[2]TES 2030 (value)'!$D$77:$AA$100</f>
        <v>25281.423297752608</v>
      </c>
      <c r="E3" s="89">
        <v>67666.189556215439</v>
      </c>
      <c r="F3" s="89">
        <v>2.5570545845672719</v>
      </c>
      <c r="G3" s="89">
        <v>1.1989937560224422</v>
      </c>
      <c r="H3" s="89">
        <v>0.5658488387518873</v>
      </c>
      <c r="I3" s="89">
        <v>482.97915686880651</v>
      </c>
      <c r="J3" s="89">
        <v>0.20602344444885573</v>
      </c>
      <c r="K3" s="89">
        <v>111.32924737632278</v>
      </c>
      <c r="L3" s="89">
        <v>0</v>
      </c>
      <c r="M3" s="89">
        <v>25.053293461451208</v>
      </c>
      <c r="N3" s="89">
        <v>11.615699855429932</v>
      </c>
      <c r="O3" s="89">
        <v>5898.3636751659906</v>
      </c>
      <c r="P3" s="89">
        <v>4543.848255916746</v>
      </c>
      <c r="Q3" s="89">
        <v>0</v>
      </c>
      <c r="R3" s="89">
        <v>6.5831701876918887</v>
      </c>
      <c r="S3" s="89">
        <v>0</v>
      </c>
      <c r="T3" s="89">
        <v>47.194691364083965</v>
      </c>
      <c r="U3" s="89">
        <v>2.9704874808583397E-2</v>
      </c>
      <c r="V3" s="89">
        <v>5023.9491273548037</v>
      </c>
      <c r="W3" s="89">
        <v>1033.7172864545885</v>
      </c>
      <c r="X3" s="89">
        <v>0.38723870548158207</v>
      </c>
      <c r="Y3" s="89">
        <v>52.330799595460768</v>
      </c>
      <c r="Z3" s="89">
        <v>470.75128840423565</v>
      </c>
      <c r="AA3" s="89">
        <v>304.00738210081153</v>
      </c>
      <c r="AB3" s="9">
        <f>'[2]TES 2030 (value)'!CK6</f>
        <v>54949.931352042506</v>
      </c>
      <c r="AC3" s="10">
        <f>'[2]TES 2030 (value)'!CL6</f>
        <v>0</v>
      </c>
      <c r="AD3" s="10">
        <f>'[2]TES 2030 (value)'!CM6</f>
        <v>3033.4352886382417</v>
      </c>
      <c r="AE3" s="10">
        <f>'[2]TES 2030 (value)'!CN6</f>
        <v>24362.111778160797</v>
      </c>
      <c r="AF3" s="11">
        <f>'[2]TES 2030 (value)'!CO6</f>
        <v>1.6253621840000001</v>
      </c>
      <c r="AG3" s="26">
        <f>SUM(D3:AF3)</f>
        <v>193311.38457330412</v>
      </c>
      <c r="AI3" t="s">
        <v>20</v>
      </c>
      <c r="AJ3" s="3" t="s">
        <v>0</v>
      </c>
      <c r="AK3" s="9">
        <f t="shared" ref="AK3:AZ18" si="0">D3*(1+AK$45)</f>
        <v>25281.428456020451</v>
      </c>
      <c r="AL3" s="10">
        <f t="shared" si="0"/>
        <v>67666.768590854801</v>
      </c>
      <c r="AM3" s="10">
        <f t="shared" si="0"/>
        <v>2.5570472439270331</v>
      </c>
      <c r="AN3" s="10">
        <f t="shared" si="0"/>
        <v>1.198930870262054</v>
      </c>
      <c r="AO3" s="10">
        <f t="shared" si="0"/>
        <v>0.56583613947613309</v>
      </c>
      <c r="AP3" s="10">
        <f t="shared" si="0"/>
        <v>482.96761373791736</v>
      </c>
      <c r="AQ3" s="10">
        <f t="shared" si="0"/>
        <v>0.2060205946489064</v>
      </c>
      <c r="AR3" s="10">
        <f t="shared" si="0"/>
        <v>111.34281303804954</v>
      </c>
      <c r="AS3" s="10">
        <f t="shared" si="0"/>
        <v>0</v>
      </c>
      <c r="AT3" s="10">
        <f t="shared" si="0"/>
        <v>25.053097384518495</v>
      </c>
      <c r="AU3" s="10">
        <f t="shared" si="0"/>
        <v>11.615427432646168</v>
      </c>
      <c r="AV3" s="10">
        <f t="shared" si="0"/>
        <v>5898.4408456866113</v>
      </c>
      <c r="AW3" s="10">
        <f t="shared" si="0"/>
        <v>4543.9051067660894</v>
      </c>
      <c r="AX3" s="10">
        <f t="shared" si="0"/>
        <v>0</v>
      </c>
      <c r="AY3" s="10">
        <f t="shared" si="0"/>
        <v>6.5830025622210169</v>
      </c>
      <c r="AZ3" s="10">
        <f t="shared" si="0"/>
        <v>0</v>
      </c>
      <c r="BA3" s="10">
        <f t="shared" ref="BA3:BH32" si="1">T3*(1+BA$45)</f>
        <v>47.193201621820414</v>
      </c>
      <c r="BB3" s="10">
        <f t="shared" si="1"/>
        <v>2.9704423548290781E-2</v>
      </c>
      <c r="BC3" s="10">
        <f t="shared" si="1"/>
        <v>5024.0267574732034</v>
      </c>
      <c r="BD3" s="10">
        <f t="shared" si="1"/>
        <v>1033.7165198893033</v>
      </c>
      <c r="BE3" s="89">
        <f t="shared" si="1"/>
        <v>0.40540751678846237</v>
      </c>
      <c r="BF3" s="89">
        <f t="shared" si="1"/>
        <v>52.61161681276846</v>
      </c>
      <c r="BG3" s="89">
        <f t="shared" si="1"/>
        <v>470.76597258471571</v>
      </c>
      <c r="BH3" s="89">
        <f t="shared" si="1"/>
        <v>304.55589926482043</v>
      </c>
      <c r="BI3" s="9">
        <f t="shared" ref="BI3:BL26" si="2">AB3*(1+AB$43)</f>
        <v>54949.931352042506</v>
      </c>
      <c r="BJ3" s="10">
        <f t="shared" si="2"/>
        <v>0</v>
      </c>
      <c r="BK3" s="10">
        <f t="shared" si="2"/>
        <v>3033.4352886382417</v>
      </c>
      <c r="BL3" s="10">
        <f t="shared" si="2"/>
        <v>24362.111778160797</v>
      </c>
      <c r="BM3" s="35">
        <v>0</v>
      </c>
      <c r="BN3" s="26">
        <f>SUM(AK3:BM3)</f>
        <v>193311.41628676013</v>
      </c>
      <c r="BP3" t="s">
        <v>20</v>
      </c>
      <c r="BQ3" s="3" t="s">
        <v>0</v>
      </c>
      <c r="BR3" s="88">
        <f t="array" ref="BR3:CO26">AK3:BH26</f>
        <v>25281.428456020451</v>
      </c>
      <c r="BS3" s="89">
        <v>67666.768590854801</v>
      </c>
      <c r="BT3" s="89">
        <v>2.5570472439270331</v>
      </c>
      <c r="BU3" s="89">
        <v>1.198930870262054</v>
      </c>
      <c r="BV3" s="89">
        <v>0.56583613947613309</v>
      </c>
      <c r="BW3" s="89">
        <v>482.96761373791736</v>
      </c>
      <c r="BX3" s="89">
        <v>0.2060205946489064</v>
      </c>
      <c r="BY3" s="89">
        <v>111.34281303804954</v>
      </c>
      <c r="BZ3" s="89">
        <v>0</v>
      </c>
      <c r="CA3" s="89">
        <v>25.053097384518495</v>
      </c>
      <c r="CB3" s="89">
        <v>11.615427432646168</v>
      </c>
      <c r="CC3" s="89">
        <v>5898.4408456866113</v>
      </c>
      <c r="CD3" s="89">
        <v>4543.9051067660894</v>
      </c>
      <c r="CE3" s="89">
        <v>0</v>
      </c>
      <c r="CF3" s="89">
        <v>6.5830025622210169</v>
      </c>
      <c r="CG3" s="89">
        <v>0</v>
      </c>
      <c r="CH3" s="89">
        <v>47.193201621820414</v>
      </c>
      <c r="CI3" s="89">
        <v>2.9704423548290781E-2</v>
      </c>
      <c r="CJ3" s="89">
        <v>5024.0267574732034</v>
      </c>
      <c r="CK3" s="89">
        <v>1033.7165198893033</v>
      </c>
      <c r="CL3" s="89">
        <v>0.40540751678846237</v>
      </c>
      <c r="CM3" s="89">
        <v>52.61161681276846</v>
      </c>
      <c r="CN3" s="89">
        <v>470.76597258471571</v>
      </c>
      <c r="CO3" s="89">
        <v>304.55589926482043</v>
      </c>
      <c r="CP3" s="9">
        <f t="shared" ref="CP3:CS25" si="3">BI3</f>
        <v>54949.931352042506</v>
      </c>
      <c r="CQ3" s="10">
        <f t="shared" si="3"/>
        <v>0</v>
      </c>
      <c r="CR3" s="10">
        <f t="shared" si="3"/>
        <v>3033.4352886382417</v>
      </c>
      <c r="CS3" s="10">
        <f t="shared" si="3"/>
        <v>24362.111778160797</v>
      </c>
      <c r="CT3" s="35">
        <v>0</v>
      </c>
      <c r="CU3" s="26">
        <f>SUM(BR3:CT3)</f>
        <v>193311.41628676013</v>
      </c>
      <c r="CX3" s="53"/>
      <c r="CY3" s="53"/>
      <c r="DA3" s="105">
        <v>1.3550232660775243</v>
      </c>
    </row>
    <row r="4" spans="2:105" x14ac:dyDescent="0.25">
      <c r="B4" t="s">
        <v>21</v>
      </c>
      <c r="C4" s="4" t="s">
        <v>1</v>
      </c>
      <c r="D4" s="90">
        <v>11206.111853422724</v>
      </c>
      <c r="E4" s="91">
        <v>61053.319866946855</v>
      </c>
      <c r="F4" s="91">
        <v>135.47167719040991</v>
      </c>
      <c r="G4" s="91">
        <v>11.906957984076524</v>
      </c>
      <c r="H4" s="91">
        <v>16.762304741061286</v>
      </c>
      <c r="I4" s="91">
        <v>432.16438756243463</v>
      </c>
      <c r="J4" s="91">
        <v>24.803939261137682</v>
      </c>
      <c r="K4" s="91">
        <v>888.23521051047499</v>
      </c>
      <c r="L4" s="91">
        <v>118.26118477719329</v>
      </c>
      <c r="M4" s="91">
        <v>105.30316193371323</v>
      </c>
      <c r="N4" s="91">
        <v>54.758763073515475</v>
      </c>
      <c r="O4" s="91">
        <v>5900.8701555486077</v>
      </c>
      <c r="P4" s="91">
        <v>362.74727011974772</v>
      </c>
      <c r="Q4" s="91">
        <v>13.17997961062774</v>
      </c>
      <c r="R4" s="91">
        <v>43.682893802521221</v>
      </c>
      <c r="S4" s="91">
        <v>124.99058204894655</v>
      </c>
      <c r="T4" s="91">
        <v>133.40863945984827</v>
      </c>
      <c r="U4" s="91">
        <v>468.08917009238951</v>
      </c>
      <c r="V4" s="91">
        <v>58297.509187195697</v>
      </c>
      <c r="W4" s="91">
        <v>6372.4797081058923</v>
      </c>
      <c r="X4" s="91">
        <v>0.38737546874135631</v>
      </c>
      <c r="Y4" s="91">
        <v>485.65014418529762</v>
      </c>
      <c r="Z4" s="91">
        <v>49.663199263592048</v>
      </c>
      <c r="AA4" s="91">
        <v>157.26020526387569</v>
      </c>
      <c r="AB4" s="12">
        <f>'[2]TES 2030 (value)'!CK7</f>
        <v>323954.00940424291</v>
      </c>
      <c r="AC4" s="13">
        <f>'[2]TES 2030 (value)'!CL7</f>
        <v>0</v>
      </c>
      <c r="AD4" s="13">
        <f>'[2]TES 2030 (value)'!CM7</f>
        <v>0</v>
      </c>
      <c r="AE4" s="13">
        <f>'[2]TES 2030 (value)'!CN7</f>
        <v>71591.396469736719</v>
      </c>
      <c r="AF4" s="14">
        <f>'[2]TES 2030 (value)'!CO7</f>
        <v>1.5887208500000001</v>
      </c>
      <c r="AG4" s="27">
        <f t="shared" ref="AG4:AG26" si="4">SUM(D4:AF4)</f>
        <v>542004.01241239894</v>
      </c>
      <c r="AI4" t="s">
        <v>21</v>
      </c>
      <c r="AJ4" s="4" t="s">
        <v>1</v>
      </c>
      <c r="AK4" s="12">
        <f t="shared" si="0"/>
        <v>11206.114139849629</v>
      </c>
      <c r="AL4" s="13">
        <f t="shared" si="0"/>
        <v>61053.842313788962</v>
      </c>
      <c r="AM4" s="13">
        <f t="shared" si="0"/>
        <v>135.47128828637526</v>
      </c>
      <c r="AN4" s="13">
        <f t="shared" si="0"/>
        <v>11.906333478650222</v>
      </c>
      <c r="AO4" s="13">
        <f t="shared" si="0"/>
        <v>16.76192854672173</v>
      </c>
      <c r="AP4" s="13">
        <f t="shared" si="0"/>
        <v>432.15405889706614</v>
      </c>
      <c r="AQ4" s="13">
        <f t="shared" si="0"/>
        <v>24.803596162976991</v>
      </c>
      <c r="AR4" s="13">
        <f t="shared" si="0"/>
        <v>888.34344351019024</v>
      </c>
      <c r="AS4" s="13">
        <f t="shared" si="0"/>
        <v>118.26934089749405</v>
      </c>
      <c r="AT4" s="13">
        <f t="shared" si="0"/>
        <v>105.30233778973276</v>
      </c>
      <c r="AU4" s="13">
        <f t="shared" si="0"/>
        <v>54.757478817305554</v>
      </c>
      <c r="AV4" s="13">
        <f t="shared" si="0"/>
        <v>5900.9473588624587</v>
      </c>
      <c r="AW4" s="13">
        <f t="shared" si="0"/>
        <v>362.75180867148663</v>
      </c>
      <c r="AX4" s="13">
        <f t="shared" si="0"/>
        <v>13.179262085013976</v>
      </c>
      <c r="AY4" s="13">
        <f t="shared" si="0"/>
        <v>43.681781516884676</v>
      </c>
      <c r="AZ4" s="13">
        <f t="shared" si="0"/>
        <v>124.99124663103557</v>
      </c>
      <c r="BA4" s="13">
        <f t="shared" si="1"/>
        <v>133.40442829789802</v>
      </c>
      <c r="BB4" s="13">
        <f t="shared" si="1"/>
        <v>468.08205913645293</v>
      </c>
      <c r="BC4" s="13">
        <f t="shared" si="1"/>
        <v>58298.410000963093</v>
      </c>
      <c r="BD4" s="13">
        <f t="shared" si="1"/>
        <v>6372.4749825181625</v>
      </c>
      <c r="BE4" s="91">
        <f t="shared" si="1"/>
        <v>0.40555069682895967</v>
      </c>
      <c r="BF4" s="91">
        <f t="shared" si="1"/>
        <v>488.25623702411264</v>
      </c>
      <c r="BG4" s="91">
        <f t="shared" si="1"/>
        <v>49.664748411516157</v>
      </c>
      <c r="BH4" s="91">
        <f t="shared" si="1"/>
        <v>157.54394811645614</v>
      </c>
      <c r="BI4" s="12">
        <f t="shared" si="2"/>
        <v>323954.00940424291</v>
      </c>
      <c r="BJ4" s="13">
        <f t="shared" si="2"/>
        <v>0</v>
      </c>
      <c r="BK4" s="13">
        <f t="shared" si="2"/>
        <v>0</v>
      </c>
      <c r="BL4" s="13">
        <f t="shared" si="2"/>
        <v>71591.396469736719</v>
      </c>
      <c r="BM4" s="36">
        <v>0</v>
      </c>
      <c r="BN4" s="27">
        <f t="shared" ref="BN4:BN26" si="5">SUM(AK4:BM4)</f>
        <v>542006.92554693611</v>
      </c>
      <c r="BP4" t="s">
        <v>21</v>
      </c>
      <c r="BQ4" s="4" t="s">
        <v>1</v>
      </c>
      <c r="BR4" s="90">
        <v>11206.114139849629</v>
      </c>
      <c r="BS4" s="91">
        <v>61053.842313788962</v>
      </c>
      <c r="BT4" s="91">
        <v>135.47128828637526</v>
      </c>
      <c r="BU4" s="91">
        <v>11.906333478650222</v>
      </c>
      <c r="BV4" s="91">
        <v>16.76192854672173</v>
      </c>
      <c r="BW4" s="91">
        <v>432.15405889706614</v>
      </c>
      <c r="BX4" s="91">
        <v>24.803596162976991</v>
      </c>
      <c r="BY4" s="91">
        <v>888.34344351019024</v>
      </c>
      <c r="BZ4" s="91">
        <v>118.26934089749405</v>
      </c>
      <c r="CA4" s="91">
        <v>105.30233778973276</v>
      </c>
      <c r="CB4" s="91">
        <v>54.757478817305554</v>
      </c>
      <c r="CC4" s="91">
        <v>5900.9473588624587</v>
      </c>
      <c r="CD4" s="91">
        <v>362.75180867148663</v>
      </c>
      <c r="CE4" s="91">
        <v>13.179262085013976</v>
      </c>
      <c r="CF4" s="91">
        <v>43.681781516884676</v>
      </c>
      <c r="CG4" s="91">
        <v>124.99124663103557</v>
      </c>
      <c r="CH4" s="91">
        <v>133.40442829789802</v>
      </c>
      <c r="CI4" s="91">
        <v>468.08205913645293</v>
      </c>
      <c r="CJ4" s="91">
        <v>58298.410000963093</v>
      </c>
      <c r="CK4" s="91">
        <v>6372.4749825181625</v>
      </c>
      <c r="CL4" s="91">
        <v>0.40555069682895967</v>
      </c>
      <c r="CM4" s="91">
        <v>488.25623702411264</v>
      </c>
      <c r="CN4" s="91">
        <v>49.664748411516157</v>
      </c>
      <c r="CO4" s="91">
        <v>157.54394811645614</v>
      </c>
      <c r="CP4" s="12">
        <f t="shared" si="3"/>
        <v>323954.00940424291</v>
      </c>
      <c r="CQ4" s="13">
        <f t="shared" si="3"/>
        <v>0</v>
      </c>
      <c r="CR4" s="13">
        <f t="shared" si="3"/>
        <v>0</v>
      </c>
      <c r="CS4" s="13">
        <f t="shared" si="3"/>
        <v>71591.396469736719</v>
      </c>
      <c r="CT4" s="36">
        <v>0</v>
      </c>
      <c r="CU4" s="27">
        <f t="shared" ref="CU4:CU26" si="6">SUM(BR4:CT4)</f>
        <v>542006.92554693611</v>
      </c>
      <c r="CX4" s="59" t="s">
        <v>94</v>
      </c>
      <c r="CY4" s="81">
        <f>'[1]scen AME'!$AA$465*(1-'[1]scen AME'!$AA$1081)</f>
        <v>17370.521852472248</v>
      </c>
      <c r="DA4" s="105">
        <v>1.1497293764200884</v>
      </c>
    </row>
    <row r="5" spans="2:105" x14ac:dyDescent="0.25">
      <c r="B5" t="s">
        <v>22</v>
      </c>
      <c r="C5" s="4" t="s">
        <v>2</v>
      </c>
      <c r="D5" s="90">
        <v>382.10208549565624</v>
      </c>
      <c r="E5" s="91">
        <v>628.54043022191274</v>
      </c>
      <c r="F5" s="91">
        <v>64941.003259599995</v>
      </c>
      <c r="G5" s="91">
        <v>33.059619846726264</v>
      </c>
      <c r="H5" s="91">
        <v>194.2299580654541</v>
      </c>
      <c r="I5" s="91">
        <v>51.76581695888089</v>
      </c>
      <c r="J5" s="91">
        <v>14.844577975685562</v>
      </c>
      <c r="K5" s="91">
        <v>46.347034356412216</v>
      </c>
      <c r="L5" s="91">
        <v>25.590099528428564</v>
      </c>
      <c r="M5" s="91">
        <v>59.838702605222458</v>
      </c>
      <c r="N5" s="91">
        <v>43.211235700071974</v>
      </c>
      <c r="O5" s="91">
        <v>1883.8169928930777</v>
      </c>
      <c r="P5" s="91">
        <v>256.20090489133753</v>
      </c>
      <c r="Q5" s="91">
        <v>12.985843488020597</v>
      </c>
      <c r="R5" s="91">
        <v>118.77512101602871</v>
      </c>
      <c r="S5" s="91">
        <v>1162.2474016525073</v>
      </c>
      <c r="T5" s="91">
        <v>139.52991556681062</v>
      </c>
      <c r="U5" s="91">
        <v>196.72487292598097</v>
      </c>
      <c r="V5" s="91">
        <v>19694.097743472619</v>
      </c>
      <c r="W5" s="91">
        <v>688.03090910128071</v>
      </c>
      <c r="X5" s="91">
        <v>0.12365856722530974</v>
      </c>
      <c r="Y5" s="91">
        <v>102.30638304225059</v>
      </c>
      <c r="Z5" s="91">
        <v>123.96729216831237</v>
      </c>
      <c r="AA5" s="91">
        <v>10.746510478818369</v>
      </c>
      <c r="AB5" s="12">
        <f>'[2]TES 2030 (value)'!CK8</f>
        <v>130726.86525103021</v>
      </c>
      <c r="AC5" s="13">
        <f>'[2]TES 2030 (value)'!CL8</f>
        <v>200.12533646854337</v>
      </c>
      <c r="AD5" s="13">
        <f>'[2]TES 2030 (value)'!CM8</f>
        <v>56275.213922577779</v>
      </c>
      <c r="AE5" s="13">
        <f>'[2]TES 2030 (value)'!CN8</f>
        <v>117776.08060625674</v>
      </c>
      <c r="AF5" s="14">
        <f>'[2]TES 2030 (value)'!CO8</f>
        <v>1.6331691189999999</v>
      </c>
      <c r="AG5" s="27">
        <f t="shared" si="4"/>
        <v>395790.00465507095</v>
      </c>
      <c r="AI5" t="s">
        <v>22</v>
      </c>
      <c r="AJ5" s="4" t="s">
        <v>2</v>
      </c>
      <c r="AK5" s="12">
        <f t="shared" si="0"/>
        <v>382.10216345744175</v>
      </c>
      <c r="AL5" s="13">
        <f t="shared" si="0"/>
        <v>628.54580878222077</v>
      </c>
      <c r="AM5" s="13">
        <f t="shared" si="0"/>
        <v>64940.816830829746</v>
      </c>
      <c r="AN5" s="13">
        <f t="shared" si="0"/>
        <v>33.057885909979916</v>
      </c>
      <c r="AO5" s="13">
        <f t="shared" si="0"/>
        <v>194.2255989864417</v>
      </c>
      <c r="AP5" s="13">
        <f t="shared" si="0"/>
        <v>51.764579763461086</v>
      </c>
      <c r="AQ5" s="13">
        <f t="shared" si="0"/>
        <v>14.844372639454649</v>
      </c>
      <c r="AR5" s="13">
        <f t="shared" si="0"/>
        <v>46.352681822868107</v>
      </c>
      <c r="AS5" s="13">
        <f t="shared" si="0"/>
        <v>25.591864401075959</v>
      </c>
      <c r="AT5" s="13">
        <f t="shared" si="0"/>
        <v>59.838234283990261</v>
      </c>
      <c r="AU5" s="13">
        <f t="shared" si="0"/>
        <v>43.210222267797917</v>
      </c>
      <c r="AV5" s="13">
        <f t="shared" si="0"/>
        <v>1883.8416395825839</v>
      </c>
      <c r="AW5" s="13">
        <f t="shared" si="0"/>
        <v>256.20411037669385</v>
      </c>
      <c r="AX5" s="13">
        <f t="shared" si="0"/>
        <v>12.985136531288171</v>
      </c>
      <c r="AY5" s="13">
        <f t="shared" si="0"/>
        <v>118.77209667744705</v>
      </c>
      <c r="AZ5" s="13">
        <f t="shared" si="0"/>
        <v>1162.25358138856</v>
      </c>
      <c r="BA5" s="13">
        <f t="shared" si="1"/>
        <v>139.52551118135452</v>
      </c>
      <c r="BB5" s="13">
        <f t="shared" si="1"/>
        <v>196.72188438876972</v>
      </c>
      <c r="BC5" s="13">
        <f t="shared" si="1"/>
        <v>19694.402056892373</v>
      </c>
      <c r="BD5" s="13">
        <f t="shared" si="1"/>
        <v>688.03039888381898</v>
      </c>
      <c r="BE5" s="91">
        <f t="shared" si="1"/>
        <v>0.12946049028359938</v>
      </c>
      <c r="BF5" s="91">
        <f t="shared" si="1"/>
        <v>102.85537893034765</v>
      </c>
      <c r="BG5" s="91">
        <f t="shared" si="1"/>
        <v>123.97115908941628</v>
      </c>
      <c r="BH5" s="91">
        <f t="shared" si="1"/>
        <v>10.765900289059484</v>
      </c>
      <c r="BI5" s="12">
        <f t="shared" si="2"/>
        <v>130726.86525103021</v>
      </c>
      <c r="BJ5" s="13">
        <f t="shared" si="2"/>
        <v>200.12533646854337</v>
      </c>
      <c r="BK5" s="13">
        <f t="shared" si="2"/>
        <v>56275.213922577779</v>
      </c>
      <c r="BL5" s="13">
        <f t="shared" si="2"/>
        <v>117776.08060625674</v>
      </c>
      <c r="BM5" s="36">
        <v>0</v>
      </c>
      <c r="BN5" s="27">
        <f t="shared" si="5"/>
        <v>395789.09367417969</v>
      </c>
      <c r="BP5" t="s">
        <v>22</v>
      </c>
      <c r="BQ5" s="4" t="s">
        <v>2</v>
      </c>
      <c r="BR5" s="90">
        <v>382.10216345744175</v>
      </c>
      <c r="BS5" s="91">
        <v>628.54580878222077</v>
      </c>
      <c r="BT5" s="91">
        <v>64940.816830829746</v>
      </c>
      <c r="BU5" s="91">
        <v>33.057885909979916</v>
      </c>
      <c r="BV5" s="91">
        <v>194.2255989864417</v>
      </c>
      <c r="BW5" s="91">
        <v>51.764579763461086</v>
      </c>
      <c r="BX5" s="91">
        <v>14.844372639454649</v>
      </c>
      <c r="BY5" s="91">
        <v>46.352681822868107</v>
      </c>
      <c r="BZ5" s="91">
        <v>25.591864401075959</v>
      </c>
      <c r="CA5" s="91">
        <v>59.838234283990261</v>
      </c>
      <c r="CB5" s="91">
        <v>43.210222267797917</v>
      </c>
      <c r="CC5" s="91">
        <v>1883.8416395825839</v>
      </c>
      <c r="CD5" s="91">
        <v>256.20411037669385</v>
      </c>
      <c r="CE5" s="91">
        <v>12.985136531288171</v>
      </c>
      <c r="CF5" s="91">
        <v>118.77209667744705</v>
      </c>
      <c r="CG5" s="91">
        <v>1162.25358138856</v>
      </c>
      <c r="CH5" s="91">
        <v>139.52551118135452</v>
      </c>
      <c r="CI5" s="91">
        <v>196.72188438876972</v>
      </c>
      <c r="CJ5" s="91">
        <v>19694.402056892373</v>
      </c>
      <c r="CK5" s="91">
        <v>688.03039888381898</v>
      </c>
      <c r="CL5" s="91">
        <v>0.12946049028359938</v>
      </c>
      <c r="CM5" s="91">
        <v>102.85537893034765</v>
      </c>
      <c r="CN5" s="91">
        <v>123.97115908941628</v>
      </c>
      <c r="CO5" s="91">
        <v>10.765900289059484</v>
      </c>
      <c r="CP5" s="49">
        <f>BI5-CY19</f>
        <v>132415.62959107381</v>
      </c>
      <c r="CQ5" s="13">
        <f t="shared" si="3"/>
        <v>200.12533646854337</v>
      </c>
      <c r="CR5" s="13">
        <f t="shared" si="3"/>
        <v>56275.213922577779</v>
      </c>
      <c r="CS5" s="13">
        <f t="shared" si="3"/>
        <v>117776.08060625674</v>
      </c>
      <c r="CT5" s="36">
        <v>0</v>
      </c>
      <c r="CU5" s="27">
        <f t="shared" si="6"/>
        <v>397477.85801422334</v>
      </c>
      <c r="CX5" s="85" t="s">
        <v>103</v>
      </c>
      <c r="CY5" s="81">
        <f>'[1]scen AME'!$AA$1161</f>
        <v>549880.78319999995</v>
      </c>
      <c r="DA5" s="105">
        <v>1.4025591315994805</v>
      </c>
    </row>
    <row r="6" spans="2:105" x14ac:dyDescent="0.25">
      <c r="B6" t="s">
        <v>23</v>
      </c>
      <c r="C6" s="4" t="s">
        <v>3</v>
      </c>
      <c r="D6" s="90">
        <v>482.96663393835854</v>
      </c>
      <c r="E6" s="91">
        <v>1574.2076843147936</v>
      </c>
      <c r="F6" s="91">
        <v>1318.0347394644634</v>
      </c>
      <c r="G6" s="91">
        <v>610.15909587437352</v>
      </c>
      <c r="H6" s="91">
        <v>141.70877564147975</v>
      </c>
      <c r="I6" s="91">
        <v>83.423221150327393</v>
      </c>
      <c r="J6" s="91">
        <v>10.395157658833053</v>
      </c>
      <c r="K6" s="91">
        <v>60.142193855501276</v>
      </c>
      <c r="L6" s="91">
        <v>167.98473904499059</v>
      </c>
      <c r="M6" s="91">
        <v>24.131648168392271</v>
      </c>
      <c r="N6" s="91">
        <v>9.0380726552135187</v>
      </c>
      <c r="O6" s="91">
        <v>2842.6303018284334</v>
      </c>
      <c r="P6" s="91">
        <v>1262.9371525419253</v>
      </c>
      <c r="Q6" s="91">
        <v>5.6267395400949134</v>
      </c>
      <c r="R6" s="91">
        <v>3.1762898964914199</v>
      </c>
      <c r="S6" s="91">
        <v>40.728157971041924</v>
      </c>
      <c r="T6" s="91">
        <v>17.972587391752043</v>
      </c>
      <c r="U6" s="91">
        <v>8.4065246290076789</v>
      </c>
      <c r="V6" s="91">
        <v>1084.5574160742608</v>
      </c>
      <c r="W6" s="91">
        <v>540.13560450761179</v>
      </c>
      <c r="X6" s="91">
        <v>0.1866240433558522</v>
      </c>
      <c r="Y6" s="91">
        <v>0.99970756528447646</v>
      </c>
      <c r="Z6" s="91">
        <v>1.126687472974241E-2</v>
      </c>
      <c r="AA6" s="91">
        <v>5.8076406654958133</v>
      </c>
      <c r="AB6" s="12">
        <f>'[2]TES 2030 (value)'!CK9</f>
        <v>4178.6651936473136</v>
      </c>
      <c r="AC6" s="13">
        <f>'[2]TES 2030 (value)'!CL9</f>
        <v>0</v>
      </c>
      <c r="AD6" s="13">
        <f>'[2]TES 2030 (value)'!CM9</f>
        <v>0</v>
      </c>
      <c r="AE6" s="13">
        <f>'[2]TES 2030 (value)'!CN9</f>
        <v>5823.9840874220927</v>
      </c>
      <c r="AF6" s="14">
        <f>'[2]TES 2030 (value)'!CO9</f>
        <v>1</v>
      </c>
      <c r="AG6" s="27">
        <f t="shared" si="4"/>
        <v>20299.017256365623</v>
      </c>
      <c r="AI6" t="s">
        <v>23</v>
      </c>
      <c r="AJ6" s="4" t="s">
        <v>3</v>
      </c>
      <c r="AK6" s="12">
        <f t="shared" si="0"/>
        <v>482.966732479933</v>
      </c>
      <c r="AL6" s="13">
        <f t="shared" si="0"/>
        <v>1574.2211551602004</v>
      </c>
      <c r="AM6" s="13">
        <f t="shared" si="0"/>
        <v>1318.0309557287142</v>
      </c>
      <c r="AN6" s="13">
        <f t="shared" si="0"/>
        <v>610.12709377385454</v>
      </c>
      <c r="AO6" s="13">
        <f t="shared" si="0"/>
        <v>141.70559528889189</v>
      </c>
      <c r="AP6" s="13">
        <f t="shared" si="0"/>
        <v>83.42122734759856</v>
      </c>
      <c r="AQ6" s="13">
        <f t="shared" si="0"/>
        <v>10.395013868790864</v>
      </c>
      <c r="AR6" s="13">
        <f t="shared" si="0"/>
        <v>60.149522286049191</v>
      </c>
      <c r="AS6" s="13">
        <f t="shared" si="0"/>
        <v>167.99632445015055</v>
      </c>
      <c r="AT6" s="13">
        <f t="shared" si="0"/>
        <v>24.131459304618271</v>
      </c>
      <c r="AU6" s="13">
        <f t="shared" si="0"/>
        <v>9.0378606854705641</v>
      </c>
      <c r="AV6" s="13">
        <f t="shared" si="0"/>
        <v>2842.6674930347417</v>
      </c>
      <c r="AW6" s="13">
        <f t="shared" si="0"/>
        <v>1262.9529539168273</v>
      </c>
      <c r="AX6" s="13">
        <f t="shared" si="0"/>
        <v>5.6264332171823392</v>
      </c>
      <c r="AY6" s="13">
        <f t="shared" si="0"/>
        <v>3.1762090194862163</v>
      </c>
      <c r="AZ6" s="13">
        <f t="shared" si="0"/>
        <v>40.728374524992333</v>
      </c>
      <c r="BA6" s="13">
        <f t="shared" si="1"/>
        <v>17.972020071101163</v>
      </c>
      <c r="BB6" s="13">
        <f t="shared" si="1"/>
        <v>8.4063969216603684</v>
      </c>
      <c r="BC6" s="13">
        <f t="shared" si="1"/>
        <v>1084.5741746676476</v>
      </c>
      <c r="BD6" s="13">
        <f t="shared" si="1"/>
        <v>540.13520396366312</v>
      </c>
      <c r="BE6" s="91">
        <f t="shared" si="1"/>
        <v>0.19538023683822298</v>
      </c>
      <c r="BF6" s="91">
        <f t="shared" si="1"/>
        <v>1.0050721899180544</v>
      </c>
      <c r="BG6" s="91">
        <f t="shared" si="1"/>
        <v>1.1267226178216483E-2</v>
      </c>
      <c r="BH6" s="91">
        <f t="shared" si="1"/>
        <v>5.8181193274460812</v>
      </c>
      <c r="BI6" s="12">
        <f t="shared" si="2"/>
        <v>4178.6651936473136</v>
      </c>
      <c r="BJ6" s="13">
        <f t="shared" si="2"/>
        <v>0</v>
      </c>
      <c r="BK6" s="13">
        <f t="shared" si="2"/>
        <v>0</v>
      </c>
      <c r="BL6" s="13">
        <f t="shared" si="2"/>
        <v>5823.9840874220927</v>
      </c>
      <c r="BM6" s="36">
        <v>0</v>
      </c>
      <c r="BN6" s="27">
        <f t="shared" si="5"/>
        <v>20298.101319761365</v>
      </c>
      <c r="BP6" t="s">
        <v>23</v>
      </c>
      <c r="BQ6" s="4" t="s">
        <v>3</v>
      </c>
      <c r="BR6" s="90">
        <v>482.966732479933</v>
      </c>
      <c r="BS6" s="91">
        <v>1574.2211551602004</v>
      </c>
      <c r="BT6" s="91">
        <v>1318.0309557287142</v>
      </c>
      <c r="BU6" s="91">
        <v>610.12709377385454</v>
      </c>
      <c r="BV6" s="91">
        <v>141.70559528889189</v>
      </c>
      <c r="BW6" s="91">
        <v>83.42122734759856</v>
      </c>
      <c r="BX6" s="91">
        <v>10.395013868790864</v>
      </c>
      <c r="BY6" s="91">
        <v>60.149522286049191</v>
      </c>
      <c r="BZ6" s="91">
        <v>167.99632445015055</v>
      </c>
      <c r="CA6" s="91">
        <v>24.131459304618271</v>
      </c>
      <c r="CB6" s="91">
        <v>9.0378606854705641</v>
      </c>
      <c r="CC6" s="91">
        <v>2842.6674930347417</v>
      </c>
      <c r="CD6" s="91">
        <v>1262.9529539168273</v>
      </c>
      <c r="CE6" s="91">
        <v>5.6264332171823392</v>
      </c>
      <c r="CF6" s="91">
        <v>3.1762090194862163</v>
      </c>
      <c r="CG6" s="91">
        <v>40.728374524992333</v>
      </c>
      <c r="CH6" s="91">
        <v>17.972020071101163</v>
      </c>
      <c r="CI6" s="91">
        <v>8.4063969216603684</v>
      </c>
      <c r="CJ6" s="91">
        <v>1084.5741746676476</v>
      </c>
      <c r="CK6" s="91">
        <v>540.13520396366312</v>
      </c>
      <c r="CL6" s="91">
        <v>0.19538023683822298</v>
      </c>
      <c r="CM6" s="91">
        <v>1.0050721899180544</v>
      </c>
      <c r="CN6" s="91">
        <v>1.1267226178216483E-2</v>
      </c>
      <c r="CO6" s="91">
        <v>5.8181193274460812</v>
      </c>
      <c r="CP6" s="12">
        <f t="shared" si="3"/>
        <v>4178.6651936473136</v>
      </c>
      <c r="CQ6" s="13">
        <f t="shared" si="3"/>
        <v>0</v>
      </c>
      <c r="CR6" s="13">
        <f t="shared" si="3"/>
        <v>0</v>
      </c>
      <c r="CS6" s="13">
        <f t="shared" si="3"/>
        <v>5823.9840874220927</v>
      </c>
      <c r="CT6" s="36">
        <v>0</v>
      </c>
      <c r="CU6" s="27">
        <f t="shared" si="6"/>
        <v>20298.101319761365</v>
      </c>
      <c r="CX6" s="86" t="s">
        <v>104</v>
      </c>
      <c r="CY6" s="81">
        <f>'[1]scen AME'!$AA$1162</f>
        <v>28495.654750000002</v>
      </c>
      <c r="DA6" s="105">
        <v>1.4138717585718417</v>
      </c>
    </row>
    <row r="7" spans="2:105" x14ac:dyDescent="0.25">
      <c r="B7" t="s">
        <v>24</v>
      </c>
      <c r="C7" s="4" t="s">
        <v>4</v>
      </c>
      <c r="D7" s="90">
        <v>92.5209574742223</v>
      </c>
      <c r="E7" s="91">
        <v>117.73773563547773</v>
      </c>
      <c r="F7" s="91">
        <v>905.35766850113407</v>
      </c>
      <c r="G7" s="91">
        <v>886.36481680249915</v>
      </c>
      <c r="H7" s="91">
        <v>7573.9005889793571</v>
      </c>
      <c r="I7" s="91">
        <v>160.58266632171549</v>
      </c>
      <c r="J7" s="91">
        <v>71.484438783140618</v>
      </c>
      <c r="K7" s="91">
        <v>138.22049627229748</v>
      </c>
      <c r="L7" s="91">
        <v>157.8477946804156</v>
      </c>
      <c r="M7" s="91">
        <v>201.61280003548364</v>
      </c>
      <c r="N7" s="91">
        <v>51.877956905817349</v>
      </c>
      <c r="O7" s="91">
        <v>3307.1725745124577</v>
      </c>
      <c r="P7" s="91">
        <v>36440.500367580942</v>
      </c>
      <c r="Q7" s="91">
        <v>4.5489530793652202</v>
      </c>
      <c r="R7" s="91">
        <v>75.038500420034183</v>
      </c>
      <c r="S7" s="91">
        <v>276.9709582044764</v>
      </c>
      <c r="T7" s="91">
        <v>8.929504686899417</v>
      </c>
      <c r="U7" s="91">
        <v>1.9650125433141143</v>
      </c>
      <c r="V7" s="91">
        <v>4732.8310441604335</v>
      </c>
      <c r="W7" s="91">
        <v>715.22495788629783</v>
      </c>
      <c r="X7" s="91">
        <v>0.21712212014840793</v>
      </c>
      <c r="Y7" s="91">
        <v>43.411063054209208</v>
      </c>
      <c r="Z7" s="91">
        <v>50.72180730929918</v>
      </c>
      <c r="AA7" s="91">
        <v>1.1125581712679595</v>
      </c>
      <c r="AB7" s="12">
        <f>'[2]TES 2030 (value)'!CK10</f>
        <v>4031.4907886936958</v>
      </c>
      <c r="AC7" s="13">
        <f>'[2]TES 2030 (value)'!CL10</f>
        <v>0</v>
      </c>
      <c r="AD7" s="13">
        <f>'[2]TES 2030 (value)'!CM10</f>
        <v>14.54009048377031</v>
      </c>
      <c r="AE7" s="13">
        <f>'[2]TES 2030 (value)'!CN10</f>
        <v>4976.987521262492</v>
      </c>
      <c r="AF7" s="14">
        <f>'[2]TES 2030 (value)'!CO10</f>
        <v>1.6829894080000001</v>
      </c>
      <c r="AG7" s="27">
        <f t="shared" si="4"/>
        <v>65040.853733968666</v>
      </c>
      <c r="AI7" t="s">
        <v>24</v>
      </c>
      <c r="AJ7" s="4" t="s">
        <v>4</v>
      </c>
      <c r="AK7" s="12">
        <f t="shared" si="0"/>
        <v>92.520976351635724</v>
      </c>
      <c r="AL7" s="13">
        <f t="shared" si="0"/>
        <v>117.73874314347752</v>
      </c>
      <c r="AM7" s="13">
        <f t="shared" si="0"/>
        <v>905.3550694541791</v>
      </c>
      <c r="AN7" s="13">
        <f t="shared" si="0"/>
        <v>886.31832804873716</v>
      </c>
      <c r="AO7" s="13">
        <f t="shared" si="0"/>
        <v>7573.7306088618288</v>
      </c>
      <c r="AP7" s="13">
        <f t="shared" si="0"/>
        <v>160.57882841958346</v>
      </c>
      <c r="AQ7" s="13">
        <f t="shared" si="0"/>
        <v>71.483449981353687</v>
      </c>
      <c r="AR7" s="13">
        <f t="shared" si="0"/>
        <v>138.23733867930483</v>
      </c>
      <c r="AS7" s="13">
        <f t="shared" si="0"/>
        <v>157.85868097083326</v>
      </c>
      <c r="AT7" s="13">
        <f t="shared" si="0"/>
        <v>201.61122213437903</v>
      </c>
      <c r="AU7" s="13">
        <f t="shared" si="0"/>
        <v>51.876740213098685</v>
      </c>
      <c r="AV7" s="13">
        <f t="shared" si="0"/>
        <v>3307.2158435008437</v>
      </c>
      <c r="AW7" s="13">
        <f t="shared" si="0"/>
        <v>36440.956296846118</v>
      </c>
      <c r="AX7" s="13">
        <f t="shared" si="0"/>
        <v>4.5487054317628202</v>
      </c>
      <c r="AY7" s="13">
        <f t="shared" si="0"/>
        <v>75.036589735119804</v>
      </c>
      <c r="AZ7" s="13">
        <f t="shared" si="0"/>
        <v>276.97243087493672</v>
      </c>
      <c r="BA7" s="13">
        <f t="shared" si="1"/>
        <v>8.9292228191693788</v>
      </c>
      <c r="BB7" s="13">
        <f t="shared" si="1"/>
        <v>1.9649826919129216</v>
      </c>
      <c r="BC7" s="13">
        <f t="shared" si="1"/>
        <v>4732.9041759189386</v>
      </c>
      <c r="BD7" s="13">
        <f t="shared" si="1"/>
        <v>715.22442750276741</v>
      </c>
      <c r="BE7" s="91">
        <f t="shared" si="1"/>
        <v>0.22730924962612964</v>
      </c>
      <c r="BF7" s="91">
        <f t="shared" si="1"/>
        <v>43.644015235744554</v>
      </c>
      <c r="BG7" s="91">
        <f t="shared" si="1"/>
        <v>50.723389478463979</v>
      </c>
      <c r="BH7" s="91">
        <f t="shared" si="1"/>
        <v>1.1145655476963925</v>
      </c>
      <c r="BI7" s="12">
        <f t="shared" si="2"/>
        <v>4031.4907886936958</v>
      </c>
      <c r="BJ7" s="13">
        <f t="shared" si="2"/>
        <v>0</v>
      </c>
      <c r="BK7" s="13">
        <f t="shared" si="2"/>
        <v>14.54009048377031</v>
      </c>
      <c r="BL7" s="13">
        <f t="shared" si="2"/>
        <v>4976.987521262492</v>
      </c>
      <c r="BM7" s="36">
        <v>0</v>
      </c>
      <c r="BN7" s="27">
        <f t="shared" si="5"/>
        <v>65039.790341531479</v>
      </c>
      <c r="BP7" t="s">
        <v>24</v>
      </c>
      <c r="BQ7" s="4" t="s">
        <v>4</v>
      </c>
      <c r="BR7" s="90">
        <v>92.520976351635724</v>
      </c>
      <c r="BS7" s="91">
        <v>117.73874314347752</v>
      </c>
      <c r="BT7" s="91">
        <v>905.3550694541791</v>
      </c>
      <c r="BU7" s="91">
        <v>886.31832804873716</v>
      </c>
      <c r="BV7" s="91">
        <v>7573.7306088618288</v>
      </c>
      <c r="BW7" s="91">
        <v>160.57882841958346</v>
      </c>
      <c r="BX7" s="91">
        <v>71.483449981353687</v>
      </c>
      <c r="BY7" s="91">
        <v>138.23733867930483</v>
      </c>
      <c r="BZ7" s="91">
        <v>157.85868097083326</v>
      </c>
      <c r="CA7" s="91">
        <v>201.61122213437903</v>
      </c>
      <c r="CB7" s="91">
        <v>51.876740213098685</v>
      </c>
      <c r="CC7" s="91">
        <v>3307.2158435008437</v>
      </c>
      <c r="CD7" s="91">
        <v>36440.956296846118</v>
      </c>
      <c r="CE7" s="91">
        <v>4.5487054317628202</v>
      </c>
      <c r="CF7" s="91">
        <v>75.036589735119804</v>
      </c>
      <c r="CG7" s="91">
        <v>276.97243087493672</v>
      </c>
      <c r="CH7" s="91">
        <v>8.9292228191693788</v>
      </c>
      <c r="CI7" s="91">
        <v>1.9649826919129216</v>
      </c>
      <c r="CJ7" s="91">
        <v>4732.9041759189386</v>
      </c>
      <c r="CK7" s="91">
        <v>715.22442750276741</v>
      </c>
      <c r="CL7" s="91">
        <v>0.22730924962612964</v>
      </c>
      <c r="CM7" s="91">
        <v>43.644015235744554</v>
      </c>
      <c r="CN7" s="91">
        <v>50.723389478463979</v>
      </c>
      <c r="CO7" s="91">
        <v>1.1145655476963925</v>
      </c>
      <c r="CP7" s="12">
        <f t="shared" si="3"/>
        <v>4031.4907886936958</v>
      </c>
      <c r="CQ7" s="13">
        <f t="shared" si="3"/>
        <v>0</v>
      </c>
      <c r="CR7" s="13">
        <f t="shared" si="3"/>
        <v>14.54009048377031</v>
      </c>
      <c r="CS7" s="13">
        <f t="shared" si="3"/>
        <v>4976.987521262492</v>
      </c>
      <c r="CT7" s="36">
        <v>0</v>
      </c>
      <c r="CU7" s="27">
        <f t="shared" si="6"/>
        <v>65039.790341531479</v>
      </c>
      <c r="CX7" s="59" t="s">
        <v>95</v>
      </c>
      <c r="CY7" s="81">
        <f>'[1]scen AME'!$AA$463</f>
        <v>72571.385079999905</v>
      </c>
      <c r="DA7" s="105">
        <v>1.3726911272760949</v>
      </c>
    </row>
    <row r="8" spans="2:105" x14ac:dyDescent="0.25">
      <c r="B8" t="s">
        <v>25</v>
      </c>
      <c r="C8" s="4" t="s">
        <v>5</v>
      </c>
      <c r="D8" s="90">
        <v>204.29818019587373</v>
      </c>
      <c r="E8" s="91">
        <v>3915.5787128536358</v>
      </c>
      <c r="F8" s="91">
        <v>212.19461118786066</v>
      </c>
      <c r="G8" s="91">
        <v>380.31297007273002</v>
      </c>
      <c r="H8" s="91">
        <v>232.3021078940387</v>
      </c>
      <c r="I8" s="91">
        <v>11743.633508476356</v>
      </c>
      <c r="J8" s="91">
        <v>53.882648106299406</v>
      </c>
      <c r="K8" s="91">
        <v>378.79063677552693</v>
      </c>
      <c r="L8" s="91">
        <v>906.04067814353891</v>
      </c>
      <c r="M8" s="91">
        <v>58.888026432217728</v>
      </c>
      <c r="N8" s="91">
        <v>94.943237182889376</v>
      </c>
      <c r="O8" s="91">
        <v>13776.765174870157</v>
      </c>
      <c r="P8" s="91">
        <v>850.38886350610233</v>
      </c>
      <c r="Q8" s="91">
        <v>3.9909509004973471</v>
      </c>
      <c r="R8" s="91">
        <v>35.712499351709347</v>
      </c>
      <c r="S8" s="91">
        <v>111.0977630374866</v>
      </c>
      <c r="T8" s="91">
        <v>63.364350220575041</v>
      </c>
      <c r="U8" s="91">
        <v>13.543016534539003</v>
      </c>
      <c r="V8" s="91">
        <v>8639.8571624798496</v>
      </c>
      <c r="W8" s="91">
        <v>1433.6637248633695</v>
      </c>
      <c r="X8" s="91">
        <v>0.90445639128194477</v>
      </c>
      <c r="Y8" s="91">
        <v>27.20463450572645</v>
      </c>
      <c r="Z8" s="91">
        <v>49.09200043552169</v>
      </c>
      <c r="AA8" s="91">
        <v>7.4413346559990572</v>
      </c>
      <c r="AB8" s="12">
        <f>'[2]TES 2030 (value)'!CK11</f>
        <v>8685.7213394954179</v>
      </c>
      <c r="AC8" s="13">
        <f>'[2]TES 2030 (value)'!CL11</f>
        <v>0</v>
      </c>
      <c r="AD8" s="13">
        <f>'[2]TES 2030 (value)'!CM11</f>
        <v>0</v>
      </c>
      <c r="AE8" s="13">
        <f>'[2]TES 2030 (value)'!CN11</f>
        <v>12974.065993298933</v>
      </c>
      <c r="AF8" s="14">
        <f>'[2]TES 2030 (value)'!CO11</f>
        <v>1.635804638</v>
      </c>
      <c r="AG8" s="27">
        <f t="shared" si="4"/>
        <v>64855.314386506121</v>
      </c>
      <c r="AI8" t="s">
        <v>25</v>
      </c>
      <c r="AJ8" s="4" t="s">
        <v>5</v>
      </c>
      <c r="AK8" s="12">
        <f t="shared" si="0"/>
        <v>204.29822187963183</v>
      </c>
      <c r="AL8" s="13">
        <f t="shared" si="0"/>
        <v>3915.6122193318752</v>
      </c>
      <c r="AM8" s="13">
        <f t="shared" si="0"/>
        <v>212.19400203218964</v>
      </c>
      <c r="AN8" s="13">
        <f t="shared" si="0"/>
        <v>380.29302312122309</v>
      </c>
      <c r="AO8" s="13">
        <f t="shared" si="0"/>
        <v>232.29689436645964</v>
      </c>
      <c r="AP8" s="13">
        <f t="shared" si="0"/>
        <v>11743.352837360895</v>
      </c>
      <c r="AQ8" s="13">
        <f t="shared" si="0"/>
        <v>53.881902779629165</v>
      </c>
      <c r="AR8" s="13">
        <f t="shared" si="0"/>
        <v>378.83679307106343</v>
      </c>
      <c r="AS8" s="13">
        <f t="shared" si="0"/>
        <v>906.10316505995388</v>
      </c>
      <c r="AT8" s="13">
        <f t="shared" si="0"/>
        <v>58.887565551351337</v>
      </c>
      <c r="AU8" s="13">
        <f t="shared" si="0"/>
        <v>94.941010480986364</v>
      </c>
      <c r="AV8" s="13">
        <f t="shared" si="0"/>
        <v>13776.945421494402</v>
      </c>
      <c r="AW8" s="13">
        <f t="shared" si="0"/>
        <v>850.39950323842595</v>
      </c>
      <c r="AX8" s="13">
        <f t="shared" si="0"/>
        <v>3.9907336308520991</v>
      </c>
      <c r="AY8" s="13">
        <f t="shared" si="0"/>
        <v>35.711590014057549</v>
      </c>
      <c r="AZ8" s="13">
        <f t="shared" si="0"/>
        <v>111.09835375066062</v>
      </c>
      <c r="BA8" s="13">
        <f t="shared" si="1"/>
        <v>63.362350068697836</v>
      </c>
      <c r="BB8" s="13">
        <f t="shared" si="1"/>
        <v>13.542810796401957</v>
      </c>
      <c r="BC8" s="13">
        <f t="shared" si="1"/>
        <v>8639.9906656498624</v>
      </c>
      <c r="BD8" s="13">
        <f t="shared" si="1"/>
        <v>1433.6626617130705</v>
      </c>
      <c r="BE8" s="91">
        <f t="shared" si="1"/>
        <v>0.94689248373832025</v>
      </c>
      <c r="BF8" s="91">
        <f t="shared" si="1"/>
        <v>27.350619849325778</v>
      </c>
      <c r="BG8" s="91">
        <f t="shared" si="1"/>
        <v>49.093531765997632</v>
      </c>
      <c r="BH8" s="91">
        <f t="shared" si="1"/>
        <v>7.4547609739843095</v>
      </c>
      <c r="BI8" s="12">
        <f t="shared" si="2"/>
        <v>8685.7213394954179</v>
      </c>
      <c r="BJ8" s="13">
        <f t="shared" si="2"/>
        <v>0</v>
      </c>
      <c r="BK8" s="13">
        <f t="shared" si="2"/>
        <v>0</v>
      </c>
      <c r="BL8" s="13">
        <f t="shared" si="2"/>
        <v>12974.065993298933</v>
      </c>
      <c r="BM8" s="36">
        <v>0</v>
      </c>
      <c r="BN8" s="27">
        <f t="shared" si="5"/>
        <v>64854.034863259076</v>
      </c>
      <c r="BP8" t="s">
        <v>25</v>
      </c>
      <c r="BQ8" s="4" t="s">
        <v>5</v>
      </c>
      <c r="BR8" s="90">
        <v>204.29822187963183</v>
      </c>
      <c r="BS8" s="91">
        <v>3915.6122193318752</v>
      </c>
      <c r="BT8" s="91">
        <v>212.19400203218964</v>
      </c>
      <c r="BU8" s="91">
        <v>380.29302312122309</v>
      </c>
      <c r="BV8" s="91">
        <v>232.29689436645964</v>
      </c>
      <c r="BW8" s="91">
        <v>11743.352837360895</v>
      </c>
      <c r="BX8" s="91">
        <v>53.881902779629165</v>
      </c>
      <c r="BY8" s="91">
        <v>378.83679307106343</v>
      </c>
      <c r="BZ8" s="91">
        <v>906.10316505995388</v>
      </c>
      <c r="CA8" s="91">
        <v>58.887565551351337</v>
      </c>
      <c r="CB8" s="91">
        <v>94.941010480986364</v>
      </c>
      <c r="CC8" s="91">
        <v>13776.945421494402</v>
      </c>
      <c r="CD8" s="91">
        <v>850.39950323842595</v>
      </c>
      <c r="CE8" s="91">
        <v>3.9907336308520991</v>
      </c>
      <c r="CF8" s="91">
        <v>35.711590014057549</v>
      </c>
      <c r="CG8" s="91">
        <v>111.09835375066062</v>
      </c>
      <c r="CH8" s="91">
        <v>63.362350068697836</v>
      </c>
      <c r="CI8" s="91">
        <v>13.542810796401957</v>
      </c>
      <c r="CJ8" s="91">
        <v>8639.9906656498624</v>
      </c>
      <c r="CK8" s="91">
        <v>1433.6626617130705</v>
      </c>
      <c r="CL8" s="91">
        <v>0.94689248373832025</v>
      </c>
      <c r="CM8" s="91">
        <v>27.350619849325778</v>
      </c>
      <c r="CN8" s="91">
        <v>49.093531765997632</v>
      </c>
      <c r="CO8" s="91">
        <v>7.4547609739843095</v>
      </c>
      <c r="CP8" s="12">
        <f t="shared" si="3"/>
        <v>8685.7213394954179</v>
      </c>
      <c r="CQ8" s="13">
        <f t="shared" si="3"/>
        <v>0</v>
      </c>
      <c r="CR8" s="13">
        <f t="shared" si="3"/>
        <v>0</v>
      </c>
      <c r="CS8" s="13">
        <f t="shared" si="3"/>
        <v>12974.065993298933</v>
      </c>
      <c r="CT8" s="36">
        <v>0</v>
      </c>
      <c r="CU8" s="27">
        <f t="shared" si="6"/>
        <v>64854.034863259076</v>
      </c>
      <c r="CX8" s="59" t="s">
        <v>96</v>
      </c>
      <c r="CY8" s="81">
        <f>'[1]scen AME'!$AA$462-CY7</f>
        <v>783297.86472000007</v>
      </c>
      <c r="DA8" s="105">
        <v>1.1943786373054854</v>
      </c>
    </row>
    <row r="9" spans="2:105" x14ac:dyDescent="0.25">
      <c r="B9" t="s">
        <v>26</v>
      </c>
      <c r="C9" s="4" t="s">
        <v>6</v>
      </c>
      <c r="D9" s="90">
        <v>5110.4756133824749</v>
      </c>
      <c r="E9" s="91">
        <v>583.26978063390618</v>
      </c>
      <c r="F9" s="91">
        <v>449.10912070480407</v>
      </c>
      <c r="G9" s="91">
        <v>422.74020308868364</v>
      </c>
      <c r="H9" s="91">
        <v>99.271705455866524</v>
      </c>
      <c r="I9" s="91">
        <v>367.36629222721297</v>
      </c>
      <c r="J9" s="91">
        <v>3442.8040226300491</v>
      </c>
      <c r="K9" s="91">
        <v>2314.0816177332649</v>
      </c>
      <c r="L9" s="91">
        <v>202.88946352480616</v>
      </c>
      <c r="M9" s="91">
        <v>438.24653222458028</v>
      </c>
      <c r="N9" s="91">
        <v>117.15282222797472</v>
      </c>
      <c r="O9" s="91">
        <v>4823.5529782817521</v>
      </c>
      <c r="P9" s="91">
        <v>323.68263433301723</v>
      </c>
      <c r="Q9" s="91">
        <v>2.3341049657521804</v>
      </c>
      <c r="R9" s="91">
        <v>9.1763008806542778</v>
      </c>
      <c r="S9" s="91">
        <v>7.8389049071634531</v>
      </c>
      <c r="T9" s="91">
        <v>7.6287310218135245</v>
      </c>
      <c r="U9" s="91">
        <v>4.8221969241454063</v>
      </c>
      <c r="V9" s="91">
        <v>657.70678494008985</v>
      </c>
      <c r="W9" s="91">
        <v>50.607754150438467</v>
      </c>
      <c r="X9" s="91">
        <v>0.31664650713834952</v>
      </c>
      <c r="Y9" s="91">
        <v>51.163427564524198</v>
      </c>
      <c r="Z9" s="91">
        <v>1.9116596475919168E-2</v>
      </c>
      <c r="AA9" s="91">
        <v>71.551809431344068</v>
      </c>
      <c r="AB9" s="12">
        <f>'[2]TES 2030 (value)'!CK12</f>
        <v>216.81654868584909</v>
      </c>
      <c r="AC9" s="13">
        <f>'[2]TES 2030 (value)'!CL12</f>
        <v>0</v>
      </c>
      <c r="AD9" s="13">
        <f>'[2]TES 2030 (value)'!CM12</f>
        <v>0</v>
      </c>
      <c r="AE9" s="13">
        <f>'[2]TES 2030 (value)'!CN12</f>
        <v>7046.478236080261</v>
      </c>
      <c r="AF9" s="14">
        <f>'[2]TES 2030 (value)'!CO12</f>
        <v>1</v>
      </c>
      <c r="AG9" s="27">
        <f t="shared" si="4"/>
        <v>26822.10334910404</v>
      </c>
      <c r="AI9" t="s">
        <v>26</v>
      </c>
      <c r="AJ9" s="4" t="s">
        <v>6</v>
      </c>
      <c r="AK9" s="12">
        <f t="shared" si="0"/>
        <v>5110.4766560928356</v>
      </c>
      <c r="AL9" s="13">
        <f t="shared" si="0"/>
        <v>583.27477180319318</v>
      </c>
      <c r="AM9" s="13">
        <f t="shared" si="0"/>
        <v>449.10783142904796</v>
      </c>
      <c r="AN9" s="13">
        <f t="shared" si="0"/>
        <v>422.71803088054298</v>
      </c>
      <c r="AO9" s="13">
        <f t="shared" si="0"/>
        <v>99.269477513215008</v>
      </c>
      <c r="AP9" s="13">
        <f t="shared" si="0"/>
        <v>367.35751222680273</v>
      </c>
      <c r="AQ9" s="13">
        <f t="shared" si="0"/>
        <v>3442.7564003666921</v>
      </c>
      <c r="AR9" s="13">
        <f t="shared" si="0"/>
        <v>2314.3635925886965</v>
      </c>
      <c r="AS9" s="13">
        <f t="shared" si="0"/>
        <v>202.90345620444472</v>
      </c>
      <c r="AT9" s="13">
        <f t="shared" si="0"/>
        <v>438.24310233477581</v>
      </c>
      <c r="AU9" s="13">
        <f t="shared" si="0"/>
        <v>117.15007464510376</v>
      </c>
      <c r="AV9" s="13">
        <f t="shared" si="0"/>
        <v>4823.6160866479149</v>
      </c>
      <c r="AW9" s="13">
        <f t="shared" si="0"/>
        <v>323.68668412333659</v>
      </c>
      <c r="AX9" s="13">
        <f t="shared" si="0"/>
        <v>2.3339778957454262</v>
      </c>
      <c r="AY9" s="13">
        <f t="shared" si="0"/>
        <v>9.176067227002294</v>
      </c>
      <c r="AZ9" s="13">
        <f t="shared" si="0"/>
        <v>7.8389465870701587</v>
      </c>
      <c r="BA9" s="13">
        <f t="shared" si="1"/>
        <v>7.6284902141571553</v>
      </c>
      <c r="BB9" s="13">
        <f t="shared" si="1"/>
        <v>4.8221236679539876</v>
      </c>
      <c r="BC9" s="13">
        <f t="shared" si="1"/>
        <v>657.71694783272528</v>
      </c>
      <c r="BD9" s="13">
        <f t="shared" si="1"/>
        <v>50.607716621659563</v>
      </c>
      <c r="BE9" s="91">
        <f t="shared" si="1"/>
        <v>0.33150321065930743</v>
      </c>
      <c r="BF9" s="91">
        <f t="shared" si="1"/>
        <v>51.437980437166331</v>
      </c>
      <c r="BG9" s="91">
        <f t="shared" si="1"/>
        <v>1.9117192781356308E-2</v>
      </c>
      <c r="BH9" s="91">
        <f t="shared" si="1"/>
        <v>71.68090957133991</v>
      </c>
      <c r="BI9" s="12">
        <f t="shared" si="2"/>
        <v>216.81654868584909</v>
      </c>
      <c r="BJ9" s="13">
        <f t="shared" si="2"/>
        <v>0</v>
      </c>
      <c r="BK9" s="13">
        <f t="shared" si="2"/>
        <v>0</v>
      </c>
      <c r="BL9" s="13">
        <f t="shared" si="2"/>
        <v>7046.478236080261</v>
      </c>
      <c r="BM9" s="36">
        <v>0</v>
      </c>
      <c r="BN9" s="27">
        <f t="shared" si="5"/>
        <v>26821.812242080974</v>
      </c>
      <c r="BP9" t="s">
        <v>26</v>
      </c>
      <c r="BQ9" s="4" t="s">
        <v>6</v>
      </c>
      <c r="BR9" s="90">
        <v>5110.4766560928356</v>
      </c>
      <c r="BS9" s="91">
        <v>583.27477180319318</v>
      </c>
      <c r="BT9" s="91">
        <v>449.10783142904796</v>
      </c>
      <c r="BU9" s="91">
        <v>422.71803088054298</v>
      </c>
      <c r="BV9" s="91">
        <v>99.269477513215008</v>
      </c>
      <c r="BW9" s="91">
        <v>367.35751222680273</v>
      </c>
      <c r="BX9" s="91">
        <v>3442.7564003666921</v>
      </c>
      <c r="BY9" s="91">
        <v>2314.3635925886965</v>
      </c>
      <c r="BZ9" s="91">
        <v>202.90345620444472</v>
      </c>
      <c r="CA9" s="91">
        <v>438.24310233477581</v>
      </c>
      <c r="CB9" s="91">
        <v>117.15007464510376</v>
      </c>
      <c r="CC9" s="91">
        <v>4823.6160866479149</v>
      </c>
      <c r="CD9" s="91">
        <v>323.68668412333659</v>
      </c>
      <c r="CE9" s="91">
        <v>2.3339778957454262</v>
      </c>
      <c r="CF9" s="91">
        <v>9.176067227002294</v>
      </c>
      <c r="CG9" s="91">
        <v>7.8389465870701587</v>
      </c>
      <c r="CH9" s="91">
        <v>7.6284902141571553</v>
      </c>
      <c r="CI9" s="91">
        <v>4.8221236679539876</v>
      </c>
      <c r="CJ9" s="91">
        <v>657.71694783272528</v>
      </c>
      <c r="CK9" s="91">
        <v>50.607716621659563</v>
      </c>
      <c r="CL9" s="91">
        <v>0.33150321065930743</v>
      </c>
      <c r="CM9" s="91">
        <v>51.437980437166331</v>
      </c>
      <c r="CN9" s="91">
        <v>1.9117192781356308E-2</v>
      </c>
      <c r="CO9" s="91">
        <v>71.68090957133991</v>
      </c>
      <c r="CP9" s="12">
        <f t="shared" si="3"/>
        <v>216.81654868584909</v>
      </c>
      <c r="CQ9" s="13">
        <f t="shared" si="3"/>
        <v>0</v>
      </c>
      <c r="CR9" s="13">
        <f t="shared" si="3"/>
        <v>0</v>
      </c>
      <c r="CS9" s="13">
        <f t="shared" si="3"/>
        <v>7046.478236080261</v>
      </c>
      <c r="CT9" s="36">
        <v>0</v>
      </c>
      <c r="CU9" s="27">
        <f t="shared" si="6"/>
        <v>26821.812242080974</v>
      </c>
      <c r="CX9" s="59" t="s">
        <v>108</v>
      </c>
      <c r="CY9" s="81">
        <f>'[1]scen AME'!$AA$1261</f>
        <v>9900.9403440000006</v>
      </c>
      <c r="DA9" s="105">
        <v>1.2167118560098249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419.80013561687895</v>
      </c>
      <c r="F10" s="91">
        <v>783.76452080883598</v>
      </c>
      <c r="G10" s="91">
        <v>126.20278147496941</v>
      </c>
      <c r="H10" s="91">
        <v>235.74770569729463</v>
      </c>
      <c r="I10" s="91">
        <v>1473.5938092236645</v>
      </c>
      <c r="J10" s="91">
        <v>211.81763735689043</v>
      </c>
      <c r="K10" s="91">
        <v>8469.5230834299218</v>
      </c>
      <c r="L10" s="91">
        <v>16869.2804691403</v>
      </c>
      <c r="M10" s="91">
        <v>192.40219325283965</v>
      </c>
      <c r="N10" s="91">
        <v>113.45531561351623</v>
      </c>
      <c r="O10" s="91">
        <v>17798.259275277251</v>
      </c>
      <c r="P10" s="91">
        <v>198.82695192765649</v>
      </c>
      <c r="Q10" s="91">
        <v>2.3599004755787933</v>
      </c>
      <c r="R10" s="91">
        <v>25.457599778155696</v>
      </c>
      <c r="S10" s="91">
        <v>9.016504741458311</v>
      </c>
      <c r="T10" s="91">
        <v>7.9911757466095557</v>
      </c>
      <c r="U10" s="91">
        <v>4.9631067629881951</v>
      </c>
      <c r="V10" s="91">
        <v>2453.1865314704705</v>
      </c>
      <c r="W10" s="91">
        <v>390.67860402877187</v>
      </c>
      <c r="X10" s="91">
        <v>1.1684657265146645</v>
      </c>
      <c r="Y10" s="91">
        <v>1766.4339271162044</v>
      </c>
      <c r="Z10" s="91">
        <v>31.882717754678691</v>
      </c>
      <c r="AA10" s="91">
        <v>8.2546387440414062</v>
      </c>
      <c r="AB10" s="12">
        <f>'[2]TES 2030 (value)'!CK13</f>
        <v>44.280755265711385</v>
      </c>
      <c r="AC10" s="13">
        <f>'[2]TES 2030 (value)'!CL13</f>
        <v>0</v>
      </c>
      <c r="AD10" s="13">
        <f>'[2]TES 2030 (value)'!CM13</f>
        <v>0</v>
      </c>
      <c r="AE10" s="13">
        <f>'[2]TES 2030 (value)'!CN13</f>
        <v>46270.04428748208</v>
      </c>
      <c r="AF10" s="14">
        <f>'[2]TES 2030 (value)'!CO13</f>
        <v>1</v>
      </c>
      <c r="AG10" s="27">
        <f t="shared" si="4"/>
        <v>97909.39209391328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419.80372794004251</v>
      </c>
      <c r="AM10" s="13">
        <f t="shared" si="0"/>
        <v>783.76227082425851</v>
      </c>
      <c r="AN10" s="13">
        <f t="shared" si="0"/>
        <v>126.19616229297927</v>
      </c>
      <c r="AO10" s="13">
        <f t="shared" si="0"/>
        <v>235.74241484058868</v>
      </c>
      <c r="AP10" s="13">
        <f t="shared" si="0"/>
        <v>1473.5585905481266</v>
      </c>
      <c r="AQ10" s="13">
        <f t="shared" si="0"/>
        <v>211.81470740931181</v>
      </c>
      <c r="AR10" s="13">
        <f t="shared" si="0"/>
        <v>8470.5551094953498</v>
      </c>
      <c r="AS10" s="13">
        <f t="shared" si="0"/>
        <v>16870.443892973341</v>
      </c>
      <c r="AT10" s="13">
        <f t="shared" si="0"/>
        <v>192.40068743756794</v>
      </c>
      <c r="AU10" s="13">
        <f t="shared" si="0"/>
        <v>113.4526547481963</v>
      </c>
      <c r="AV10" s="13">
        <f t="shared" si="0"/>
        <v>17798.492136628305</v>
      </c>
      <c r="AW10" s="13">
        <f t="shared" si="0"/>
        <v>198.82943957258934</v>
      </c>
      <c r="AX10" s="13">
        <f t="shared" si="0"/>
        <v>2.3597720012497589</v>
      </c>
      <c r="AY10" s="13">
        <f t="shared" si="0"/>
        <v>25.456951558220858</v>
      </c>
      <c r="AZ10" s="13">
        <f t="shared" si="0"/>
        <v>9.0165526827308327</v>
      </c>
      <c r="BA10" s="13">
        <f t="shared" si="1"/>
        <v>7.9909234980641983</v>
      </c>
      <c r="BB10" s="13">
        <f t="shared" si="1"/>
        <v>4.9630313661711885</v>
      </c>
      <c r="BC10" s="13">
        <f t="shared" si="1"/>
        <v>2453.2244381363357</v>
      </c>
      <c r="BD10" s="13">
        <f t="shared" si="1"/>
        <v>390.67831431643037</v>
      </c>
      <c r="BE10" s="91">
        <f t="shared" si="1"/>
        <v>1.2232888446665546</v>
      </c>
      <c r="BF10" s="91">
        <f t="shared" si="1"/>
        <v>1775.9129540717508</v>
      </c>
      <c r="BG10" s="91">
        <f t="shared" si="1"/>
        <v>31.883712274700699</v>
      </c>
      <c r="BH10" s="91">
        <f t="shared" si="1"/>
        <v>8.2695324976157778</v>
      </c>
      <c r="BI10" s="12">
        <f t="shared" si="2"/>
        <v>44.280755265711385</v>
      </c>
      <c r="BJ10" s="13">
        <f t="shared" si="2"/>
        <v>0</v>
      </c>
      <c r="BK10" s="13">
        <f t="shared" si="2"/>
        <v>0</v>
      </c>
      <c r="BL10" s="13">
        <f t="shared" si="2"/>
        <v>46270.04428748208</v>
      </c>
      <c r="BM10" s="36">
        <v>0</v>
      </c>
      <c r="BN10" s="27">
        <f t="shared" si="5"/>
        <v>97920.356308706367</v>
      </c>
      <c r="BP10" t="s">
        <v>27</v>
      </c>
      <c r="BQ10" s="4" t="s">
        <v>7</v>
      </c>
      <c r="BR10" s="90">
        <v>0</v>
      </c>
      <c r="BS10" s="91">
        <v>419.80372794004251</v>
      </c>
      <c r="BT10" s="91">
        <v>783.76227082425851</v>
      </c>
      <c r="BU10" s="91">
        <v>126.19616229297927</v>
      </c>
      <c r="BV10" s="91">
        <v>235.74241484058868</v>
      </c>
      <c r="BW10" s="91">
        <v>1473.5585905481266</v>
      </c>
      <c r="BX10" s="91">
        <v>211.81470740931181</v>
      </c>
      <c r="BY10" s="91">
        <v>8470.5551094953498</v>
      </c>
      <c r="BZ10" s="91">
        <v>16870.443892973341</v>
      </c>
      <c r="CA10" s="91">
        <v>192.40068743756794</v>
      </c>
      <c r="CB10" s="91">
        <v>113.4526547481963</v>
      </c>
      <c r="CC10" s="91">
        <v>17798.492136628305</v>
      </c>
      <c r="CD10" s="91">
        <v>198.82943957258934</v>
      </c>
      <c r="CE10" s="91">
        <v>2.3597720012497589</v>
      </c>
      <c r="CF10" s="91">
        <v>25.456951558220858</v>
      </c>
      <c r="CG10" s="91">
        <v>9.0165526827308327</v>
      </c>
      <c r="CH10" s="91">
        <v>7.9909234980641983</v>
      </c>
      <c r="CI10" s="91">
        <v>4.9630313661711885</v>
      </c>
      <c r="CJ10" s="91">
        <v>2453.2244381363357</v>
      </c>
      <c r="CK10" s="91">
        <v>390.67831431643037</v>
      </c>
      <c r="CL10" s="91">
        <v>1.2232888446665546</v>
      </c>
      <c r="CM10" s="91">
        <v>1775.9129540717508</v>
      </c>
      <c r="CN10" s="91">
        <v>31.883712274700699</v>
      </c>
      <c r="CO10" s="91">
        <v>8.2695324976157778</v>
      </c>
      <c r="CP10" s="12">
        <f t="shared" si="3"/>
        <v>44.280755265711385</v>
      </c>
      <c r="CQ10" s="13">
        <f t="shared" si="3"/>
        <v>0</v>
      </c>
      <c r="CR10" s="13">
        <f t="shared" si="3"/>
        <v>0</v>
      </c>
      <c r="CS10" s="13">
        <f t="shared" si="3"/>
        <v>46270.04428748208</v>
      </c>
      <c r="CT10" s="36">
        <v>0</v>
      </c>
      <c r="CU10" s="27">
        <f t="shared" si="6"/>
        <v>97920.356308706367</v>
      </c>
      <c r="CX10" s="59" t="s">
        <v>97</v>
      </c>
      <c r="CY10" s="81">
        <f>'[1]scen AME'!$AA$466</f>
        <v>16337.509431042799</v>
      </c>
      <c r="DA10" s="105">
        <v>1.2437958038108947</v>
      </c>
    </row>
    <row r="11" spans="2:105" x14ac:dyDescent="0.25">
      <c r="B11" t="s">
        <v>28</v>
      </c>
      <c r="C11" s="4" t="s">
        <v>8</v>
      </c>
      <c r="D11" s="90">
        <v>420.00933481379099</v>
      </c>
      <c r="E11" s="91">
        <v>5541.7844013605636</v>
      </c>
      <c r="F11" s="91">
        <v>7071.3235871009065</v>
      </c>
      <c r="G11" s="91">
        <v>86.132246397471334</v>
      </c>
      <c r="H11" s="91">
        <v>325.00547568627218</v>
      </c>
      <c r="I11" s="91">
        <v>558.05869807836064</v>
      </c>
      <c r="J11" s="91">
        <v>267.70155674528462</v>
      </c>
      <c r="K11" s="91">
        <v>608.38798121117395</v>
      </c>
      <c r="L11" s="91">
        <v>3524.6405459491498</v>
      </c>
      <c r="M11" s="91">
        <v>247.35128620194277</v>
      </c>
      <c r="N11" s="91">
        <v>201.83145486736768</v>
      </c>
      <c r="O11" s="91">
        <v>15778.577043525103</v>
      </c>
      <c r="P11" s="91">
        <v>8285.9564226769289</v>
      </c>
      <c r="Q11" s="91">
        <v>4.0116294827340671</v>
      </c>
      <c r="R11" s="91">
        <v>19.457948293650215</v>
      </c>
      <c r="S11" s="91">
        <v>53.853014029335355</v>
      </c>
      <c r="T11" s="91">
        <v>37.149939625499819</v>
      </c>
      <c r="U11" s="91">
        <v>63.598388993436821</v>
      </c>
      <c r="V11" s="91">
        <v>8655.7220450057866</v>
      </c>
      <c r="W11" s="91">
        <v>1.8243361500371826</v>
      </c>
      <c r="X11" s="91">
        <v>1.0358737296776102</v>
      </c>
      <c r="Y11" s="91">
        <v>951.79288866576462</v>
      </c>
      <c r="Z11" s="91">
        <v>654.253939361932</v>
      </c>
      <c r="AA11" s="91">
        <v>11.921474002697433</v>
      </c>
      <c r="AB11" s="12">
        <f>'[2]TES 2030 (value)'!CK14</f>
        <v>11098.87672971147</v>
      </c>
      <c r="AC11" s="13">
        <f>'[2]TES 2030 (value)'!CL14</f>
        <v>0</v>
      </c>
      <c r="AD11" s="13">
        <f>'[2]TES 2030 (value)'!CM14</f>
        <v>0</v>
      </c>
      <c r="AE11" s="13">
        <f>'[2]TES 2030 (value)'!CN14</f>
        <v>16601.462544489899</v>
      </c>
      <c r="AF11" s="14">
        <f>'[2]TES 2030 (value)'!CO14</f>
        <v>1</v>
      </c>
      <c r="AG11" s="27">
        <f t="shared" si="4"/>
        <v>81072.72078615622</v>
      </c>
      <c r="AI11" t="s">
        <v>28</v>
      </c>
      <c r="AJ11" s="4" t="s">
        <v>8</v>
      </c>
      <c r="AK11" s="12">
        <f t="shared" si="0"/>
        <v>420.00942050994104</v>
      </c>
      <c r="AL11" s="13">
        <f t="shared" si="0"/>
        <v>5541.8318236427003</v>
      </c>
      <c r="AM11" s="13">
        <f t="shared" si="0"/>
        <v>7071.3032871656696</v>
      </c>
      <c r="AN11" s="13">
        <f t="shared" si="0"/>
        <v>86.127728866181911</v>
      </c>
      <c r="AO11" s="13">
        <f t="shared" si="0"/>
        <v>324.99818162843428</v>
      </c>
      <c r="AP11" s="13">
        <f t="shared" si="0"/>
        <v>558.04536055746735</v>
      </c>
      <c r="AQ11" s="13">
        <f t="shared" si="0"/>
        <v>267.69785378863867</v>
      </c>
      <c r="AR11" s="13">
        <f t="shared" si="0"/>
        <v>608.46211434102293</v>
      </c>
      <c r="AS11" s="13">
        <f t="shared" si="0"/>
        <v>3524.8836298685592</v>
      </c>
      <c r="AT11" s="13">
        <f t="shared" si="0"/>
        <v>247.34935033344803</v>
      </c>
      <c r="AU11" s="13">
        <f t="shared" si="0"/>
        <v>201.82672131816528</v>
      </c>
      <c r="AV11" s="13">
        <f t="shared" si="0"/>
        <v>15778.783480610398</v>
      </c>
      <c r="AW11" s="13">
        <f t="shared" si="0"/>
        <v>8286.0600933176975</v>
      </c>
      <c r="AX11" s="13">
        <f t="shared" si="0"/>
        <v>4.0114110873349977</v>
      </c>
      <c r="AY11" s="13">
        <f t="shared" si="0"/>
        <v>19.457452841208315</v>
      </c>
      <c r="AZ11" s="13">
        <f t="shared" si="0"/>
        <v>53.85330036889772</v>
      </c>
      <c r="BA11" s="13">
        <f t="shared" si="1"/>
        <v>37.148766954727982</v>
      </c>
      <c r="BB11" s="13">
        <f t="shared" si="1"/>
        <v>63.597422841321652</v>
      </c>
      <c r="BC11" s="13">
        <f t="shared" si="1"/>
        <v>8655.8557933201428</v>
      </c>
      <c r="BD11" s="13">
        <f t="shared" si="1"/>
        <v>1.8243347971791242</v>
      </c>
      <c r="BE11" s="91">
        <f t="shared" si="1"/>
        <v>1.0844757781450043</v>
      </c>
      <c r="BF11" s="91">
        <f t="shared" si="1"/>
        <v>956.90039385419198</v>
      </c>
      <c r="BG11" s="91">
        <f t="shared" si="1"/>
        <v>654.27434755445745</v>
      </c>
      <c r="BH11" s="91">
        <f t="shared" si="1"/>
        <v>11.942983786655892</v>
      </c>
      <c r="BI11" s="12">
        <f t="shared" si="2"/>
        <v>11098.87672971147</v>
      </c>
      <c r="BJ11" s="13">
        <f t="shared" si="2"/>
        <v>0</v>
      </c>
      <c r="BK11" s="13">
        <f t="shared" si="2"/>
        <v>0</v>
      </c>
      <c r="BL11" s="13">
        <f t="shared" si="2"/>
        <v>16601.462544489899</v>
      </c>
      <c r="BM11" s="36">
        <v>0</v>
      </c>
      <c r="BN11" s="27">
        <f t="shared" si="5"/>
        <v>81077.669003333955</v>
      </c>
      <c r="BP11" t="s">
        <v>28</v>
      </c>
      <c r="BQ11" s="4" t="s">
        <v>8</v>
      </c>
      <c r="BR11" s="90">
        <v>420.00942050994104</v>
      </c>
      <c r="BS11" s="91">
        <v>5541.8318236427003</v>
      </c>
      <c r="BT11" s="91">
        <v>7071.3032871656696</v>
      </c>
      <c r="BU11" s="91">
        <v>86.127728866181911</v>
      </c>
      <c r="BV11" s="91">
        <v>324.99818162843428</v>
      </c>
      <c r="BW11" s="91">
        <v>558.04536055746735</v>
      </c>
      <c r="BX11" s="91">
        <v>267.69785378863867</v>
      </c>
      <c r="BY11" s="91">
        <v>608.46211434102293</v>
      </c>
      <c r="BZ11" s="91">
        <v>3524.8836298685592</v>
      </c>
      <c r="CA11" s="91">
        <v>247.34935033344803</v>
      </c>
      <c r="CB11" s="91">
        <v>201.82672131816528</v>
      </c>
      <c r="CC11" s="91">
        <v>15778.783480610398</v>
      </c>
      <c r="CD11" s="91">
        <v>8286.0600933176975</v>
      </c>
      <c r="CE11" s="91">
        <v>4.0114110873349977</v>
      </c>
      <c r="CF11" s="91">
        <v>19.457452841208315</v>
      </c>
      <c r="CG11" s="91">
        <v>53.85330036889772</v>
      </c>
      <c r="CH11" s="91">
        <v>37.148766954727982</v>
      </c>
      <c r="CI11" s="91">
        <v>63.597422841321652</v>
      </c>
      <c r="CJ11" s="91">
        <v>8655.8557933201428</v>
      </c>
      <c r="CK11" s="91">
        <v>1.8243347971791242</v>
      </c>
      <c r="CL11" s="91">
        <v>1.0844757781450043</v>
      </c>
      <c r="CM11" s="91">
        <v>956.90039385419198</v>
      </c>
      <c r="CN11" s="91">
        <v>654.27434755445745</v>
      </c>
      <c r="CO11" s="91">
        <v>11.942983786655892</v>
      </c>
      <c r="CP11" s="12">
        <f t="shared" si="3"/>
        <v>11098.87672971147</v>
      </c>
      <c r="CQ11" s="13">
        <f t="shared" si="3"/>
        <v>0</v>
      </c>
      <c r="CR11" s="13">
        <f t="shared" si="3"/>
        <v>0</v>
      </c>
      <c r="CS11" s="13">
        <f t="shared" si="3"/>
        <v>16601.462544489899</v>
      </c>
      <c r="CT11" s="36">
        <v>0</v>
      </c>
      <c r="CU11" s="27">
        <f t="shared" si="6"/>
        <v>81077.669003333955</v>
      </c>
      <c r="CX11" s="59" t="s">
        <v>98</v>
      </c>
      <c r="CY11" s="81">
        <f>'[1]scen AME'!$AA$505</f>
        <v>382669.48050000001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34.784138162030835</v>
      </c>
      <c r="E12" s="91">
        <v>101.41250817811182</v>
      </c>
      <c r="F12" s="91">
        <v>5728.3924304238626</v>
      </c>
      <c r="G12" s="91">
        <v>28.380908416253746</v>
      </c>
      <c r="H12" s="91">
        <v>492.59477690518491</v>
      </c>
      <c r="I12" s="91">
        <v>28.346131053923191</v>
      </c>
      <c r="J12" s="91">
        <v>0.74204774972217913</v>
      </c>
      <c r="K12" s="91">
        <v>166.59122767493605</v>
      </c>
      <c r="L12" s="91">
        <v>210.41966528653612</v>
      </c>
      <c r="M12" s="91">
        <v>12252.898130187459</v>
      </c>
      <c r="N12" s="91">
        <v>43.376051061973499</v>
      </c>
      <c r="O12" s="91">
        <v>21244.809995842868</v>
      </c>
      <c r="P12" s="91">
        <v>4237.5440907851889</v>
      </c>
      <c r="Q12" s="91">
        <v>16.727340185019774</v>
      </c>
      <c r="R12" s="91">
        <v>23.721805689485077</v>
      </c>
      <c r="S12" s="91">
        <v>48.426421147308659</v>
      </c>
      <c r="T12" s="91">
        <v>20.42572609148522</v>
      </c>
      <c r="U12" s="91">
        <v>6.3167084577886117</v>
      </c>
      <c r="V12" s="91">
        <v>799.51217975035718</v>
      </c>
      <c r="W12" s="91">
        <v>0</v>
      </c>
      <c r="X12" s="91">
        <v>1.3947422866200585</v>
      </c>
      <c r="Y12" s="91">
        <v>149.84208710031129</v>
      </c>
      <c r="Z12" s="91">
        <v>91.364860463662595</v>
      </c>
      <c r="AA12" s="91">
        <v>7.2720680281016792</v>
      </c>
      <c r="AB12" s="12">
        <f>'[2]TES 2030 (value)'!CK15</f>
        <v>0</v>
      </c>
      <c r="AC12" s="13">
        <f>'[2]TES 2030 (value)'!CL15</f>
        <v>0</v>
      </c>
      <c r="AD12" s="13">
        <f>'[2]TES 2030 (value)'!CM15</f>
        <v>0</v>
      </c>
      <c r="AE12" s="13">
        <f>'[2]TES 2030 (value)'!CN15</f>
        <v>31402.031574303714</v>
      </c>
      <c r="AF12" s="14">
        <f>'[2]TES 2030 (value)'!CO15</f>
        <v>1.6923458520000001</v>
      </c>
      <c r="AG12" s="27">
        <f t="shared" si="4"/>
        <v>77139.01996108389</v>
      </c>
      <c r="AI12" t="s">
        <v>29</v>
      </c>
      <c r="AJ12" s="4" t="s">
        <v>9</v>
      </c>
      <c r="AK12" s="12">
        <f t="shared" si="0"/>
        <v>34.784145259174821</v>
      </c>
      <c r="AL12" s="13">
        <f t="shared" si="0"/>
        <v>101.41337598750799</v>
      </c>
      <c r="AM12" s="13">
        <f t="shared" si="0"/>
        <v>5728.3759856955294</v>
      </c>
      <c r="AN12" s="13">
        <f t="shared" si="0"/>
        <v>28.379419872216467</v>
      </c>
      <c r="AO12" s="13">
        <f t="shared" si="0"/>
        <v>492.58372166131312</v>
      </c>
      <c r="AP12" s="13">
        <f t="shared" si="0"/>
        <v>28.34545358555566</v>
      </c>
      <c r="AQ12" s="13">
        <f t="shared" si="0"/>
        <v>0.74203748541636083</v>
      </c>
      <c r="AR12" s="13">
        <f t="shared" si="0"/>
        <v>166.61152710473138</v>
      </c>
      <c r="AS12" s="13">
        <f t="shared" si="0"/>
        <v>210.43417730167408</v>
      </c>
      <c r="AT12" s="13">
        <f t="shared" si="0"/>
        <v>12252.802234185365</v>
      </c>
      <c r="AU12" s="13">
        <f t="shared" si="0"/>
        <v>43.375033764287949</v>
      </c>
      <c r="AV12" s="13">
        <f t="shared" si="0"/>
        <v>21245.087949719258</v>
      </c>
      <c r="AW12" s="13">
        <f t="shared" si="0"/>
        <v>4237.5971092768114</v>
      </c>
      <c r="AX12" s="13">
        <f t="shared" si="0"/>
        <v>16.726429539071336</v>
      </c>
      <c r="AY12" s="13">
        <f t="shared" si="0"/>
        <v>23.72120166760272</v>
      </c>
      <c r="AZ12" s="13">
        <f t="shared" si="0"/>
        <v>48.426678633365626</v>
      </c>
      <c r="BA12" s="13">
        <f t="shared" si="1"/>
        <v>20.425081335336962</v>
      </c>
      <c r="BB12" s="13">
        <f t="shared" si="1"/>
        <v>6.316612497791291</v>
      </c>
      <c r="BC12" s="13">
        <f t="shared" si="1"/>
        <v>799.52453382154761</v>
      </c>
      <c r="BD12" s="13">
        <f t="shared" si="1"/>
        <v>0</v>
      </c>
      <c r="BE12" s="91">
        <f t="shared" si="1"/>
        <v>1.4601820504365706</v>
      </c>
      <c r="BF12" s="91">
        <f t="shared" si="1"/>
        <v>150.64616879331749</v>
      </c>
      <c r="BG12" s="91">
        <f t="shared" si="1"/>
        <v>91.367710414652919</v>
      </c>
      <c r="BH12" s="91">
        <f t="shared" si="1"/>
        <v>7.2851889401785153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31402.031574303714</v>
      </c>
      <c r="BM12" s="36">
        <v>0</v>
      </c>
      <c r="BN12" s="27">
        <f t="shared" si="5"/>
        <v>77138.463532895868</v>
      </c>
      <c r="BP12" t="s">
        <v>29</v>
      </c>
      <c r="BQ12" s="4" t="s">
        <v>9</v>
      </c>
      <c r="BR12" s="90">
        <v>34.784145259174821</v>
      </c>
      <c r="BS12" s="91">
        <v>101.41337598750799</v>
      </c>
      <c r="BT12" s="91">
        <v>5728.3759856955294</v>
      </c>
      <c r="BU12" s="91">
        <v>28.379419872216467</v>
      </c>
      <c r="BV12" s="91">
        <v>492.58372166131312</v>
      </c>
      <c r="BW12" s="91">
        <v>28.34545358555566</v>
      </c>
      <c r="BX12" s="91">
        <v>0.74203748541636083</v>
      </c>
      <c r="BY12" s="91">
        <v>166.61152710473138</v>
      </c>
      <c r="BZ12" s="91">
        <v>210.43417730167408</v>
      </c>
      <c r="CA12" s="91">
        <v>12252.802234185365</v>
      </c>
      <c r="CB12" s="91">
        <v>43.375033764287949</v>
      </c>
      <c r="CC12" s="91">
        <v>21245.087949719258</v>
      </c>
      <c r="CD12" s="91">
        <v>4237.5971092768114</v>
      </c>
      <c r="CE12" s="91">
        <v>16.726429539071336</v>
      </c>
      <c r="CF12" s="91">
        <v>23.72120166760272</v>
      </c>
      <c r="CG12" s="91">
        <v>48.426678633365626</v>
      </c>
      <c r="CH12" s="91">
        <v>20.425081335336962</v>
      </c>
      <c r="CI12" s="91">
        <v>6.316612497791291</v>
      </c>
      <c r="CJ12" s="91">
        <v>799.52453382154761</v>
      </c>
      <c r="CK12" s="91">
        <v>0</v>
      </c>
      <c r="CL12" s="91">
        <v>1.4601820504365706</v>
      </c>
      <c r="CM12" s="91">
        <v>150.64616879331749</v>
      </c>
      <c r="CN12" s="91">
        <v>91.367710414652919</v>
      </c>
      <c r="CO12" s="91">
        <v>7.2851889401785153</v>
      </c>
      <c r="CP12" s="12">
        <f t="shared" si="3"/>
        <v>0</v>
      </c>
      <c r="CQ12" s="13">
        <f t="shared" si="3"/>
        <v>0</v>
      </c>
      <c r="CR12" s="13">
        <f t="shared" si="3"/>
        <v>0</v>
      </c>
      <c r="CS12" s="13">
        <f t="shared" si="3"/>
        <v>31402.031574303714</v>
      </c>
      <c r="CT12" s="36">
        <v>0</v>
      </c>
      <c r="CU12" s="27">
        <f t="shared" si="6"/>
        <v>77138.463532895868</v>
      </c>
      <c r="CX12" s="59" t="s">
        <v>99</v>
      </c>
      <c r="CY12" s="82">
        <f>'[1]scen AME'!$AA$1083</f>
        <v>38699.690289999999</v>
      </c>
      <c r="DA12" s="105">
        <v>1.4814812608384744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198.21398977506624</v>
      </c>
      <c r="F13" s="91">
        <v>730.73034008589093</v>
      </c>
      <c r="G13" s="91">
        <v>223.79626941835681</v>
      </c>
      <c r="H13" s="91">
        <v>187.67983650750347</v>
      </c>
      <c r="I13" s="91">
        <v>31.7498659793001</v>
      </c>
      <c r="J13" s="91">
        <v>147.54651067570074</v>
      </c>
      <c r="K13" s="91">
        <v>30.095932224206756</v>
      </c>
      <c r="L13" s="91">
        <v>61.864532596084636</v>
      </c>
      <c r="M13" s="91">
        <v>1288.3918614444999</v>
      </c>
      <c r="N13" s="91">
        <v>7467.1674197585235</v>
      </c>
      <c r="O13" s="91">
        <v>13355.218960748087</v>
      </c>
      <c r="P13" s="91">
        <v>2227.1074443384668</v>
      </c>
      <c r="Q13" s="91">
        <v>0</v>
      </c>
      <c r="R13" s="91">
        <v>14.905774576543051</v>
      </c>
      <c r="S13" s="91">
        <v>0</v>
      </c>
      <c r="T13" s="91">
        <v>7.3510881567228528E-2</v>
      </c>
      <c r="U13" s="91">
        <v>6.7258502377623722E-2</v>
      </c>
      <c r="V13" s="91">
        <v>609.96416990170871</v>
      </c>
      <c r="W13" s="91">
        <v>0</v>
      </c>
      <c r="X13" s="91">
        <v>0.8767953260592446</v>
      </c>
      <c r="Y13" s="91">
        <v>119.78183513069746</v>
      </c>
      <c r="Z13" s="91">
        <v>5.2933924936437622E-2</v>
      </c>
      <c r="AA13" s="91">
        <v>0</v>
      </c>
      <c r="AB13" s="12">
        <f>'[2]TES 2030 (value)'!CK16</f>
        <v>362.63324907826467</v>
      </c>
      <c r="AC13" s="13">
        <f>'[2]TES 2030 (value)'!CL16</f>
        <v>0</v>
      </c>
      <c r="AD13" s="13">
        <f>'[2]TES 2030 (value)'!CM16</f>
        <v>0</v>
      </c>
      <c r="AE13" s="13">
        <f>'[2]TES 2030 (value)'!CN16</f>
        <v>17986.756922209774</v>
      </c>
      <c r="AF13" s="14">
        <f>'[2]TES 2030 (value)'!CO16</f>
        <v>1.6707915200000001</v>
      </c>
      <c r="AG13" s="27">
        <f t="shared" si="4"/>
        <v>45046.346204603622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198.21568593627819</v>
      </c>
      <c r="AM13" s="13">
        <f t="shared" si="0"/>
        <v>730.72824234868563</v>
      </c>
      <c r="AN13" s="13">
        <f t="shared" si="0"/>
        <v>223.7845315769346</v>
      </c>
      <c r="AO13" s="13">
        <f t="shared" si="0"/>
        <v>187.67562443206197</v>
      </c>
      <c r="AP13" s="13">
        <f t="shared" si="0"/>
        <v>31.749107162167935</v>
      </c>
      <c r="AQ13" s="13">
        <f t="shared" si="0"/>
        <v>147.54446975244673</v>
      </c>
      <c r="AR13" s="13">
        <f t="shared" si="0"/>
        <v>30.099599465704625</v>
      </c>
      <c r="AS13" s="13">
        <f t="shared" si="0"/>
        <v>61.868799207916354</v>
      </c>
      <c r="AT13" s="13">
        <f t="shared" si="0"/>
        <v>1288.3817779828298</v>
      </c>
      <c r="AU13" s="13">
        <f t="shared" si="0"/>
        <v>7466.9922924256343</v>
      </c>
      <c r="AV13" s="13">
        <f t="shared" si="0"/>
        <v>13355.393692123933</v>
      </c>
      <c r="AW13" s="13">
        <f t="shared" si="0"/>
        <v>2227.1353090343496</v>
      </c>
      <c r="AX13" s="13">
        <f t="shared" si="0"/>
        <v>0</v>
      </c>
      <c r="AY13" s="13">
        <f t="shared" si="0"/>
        <v>14.905395034861632</v>
      </c>
      <c r="AZ13" s="13">
        <f t="shared" si="0"/>
        <v>0</v>
      </c>
      <c r="BA13" s="13">
        <f t="shared" si="1"/>
        <v>7.3508561131096065E-2</v>
      </c>
      <c r="BB13" s="13">
        <f t="shared" si="1"/>
        <v>6.7257480623057864E-2</v>
      </c>
      <c r="BC13" s="13">
        <f t="shared" si="1"/>
        <v>609.9735950749199</v>
      </c>
      <c r="BD13" s="13">
        <f t="shared" si="1"/>
        <v>0</v>
      </c>
      <c r="BE13" s="91">
        <f t="shared" si="1"/>
        <v>0.917933591961961</v>
      </c>
      <c r="BF13" s="91">
        <f t="shared" si="1"/>
        <v>120.42460768310326</v>
      </c>
      <c r="BG13" s="91">
        <f t="shared" si="1"/>
        <v>5.293557610835458E-2</v>
      </c>
      <c r="BH13" s="91">
        <f t="shared" si="1"/>
        <v>0</v>
      </c>
      <c r="BI13" s="12">
        <f t="shared" si="2"/>
        <v>362.63324907826467</v>
      </c>
      <c r="BJ13" s="13">
        <f t="shared" si="2"/>
        <v>0</v>
      </c>
      <c r="BK13" s="13">
        <f t="shared" si="2"/>
        <v>0</v>
      </c>
      <c r="BL13" s="13">
        <f t="shared" si="2"/>
        <v>17986.756922209774</v>
      </c>
      <c r="BM13" s="36">
        <v>0</v>
      </c>
      <c r="BN13" s="27">
        <f t="shared" si="5"/>
        <v>45045.374535739698</v>
      </c>
      <c r="BP13" t="s">
        <v>30</v>
      </c>
      <c r="BQ13" s="4" t="s">
        <v>10</v>
      </c>
      <c r="BR13" s="90">
        <v>0</v>
      </c>
      <c r="BS13" s="91">
        <v>198.21568593627819</v>
      </c>
      <c r="BT13" s="91">
        <v>730.72824234868563</v>
      </c>
      <c r="BU13" s="91">
        <v>223.7845315769346</v>
      </c>
      <c r="BV13" s="91">
        <v>187.67562443206197</v>
      </c>
      <c r="BW13" s="91">
        <v>31.749107162167935</v>
      </c>
      <c r="BX13" s="91">
        <v>147.54446975244673</v>
      </c>
      <c r="BY13" s="91">
        <v>30.099599465704625</v>
      </c>
      <c r="BZ13" s="91">
        <v>61.868799207916354</v>
      </c>
      <c r="CA13" s="91">
        <v>1288.3817779828298</v>
      </c>
      <c r="CB13" s="91">
        <v>7466.9922924256343</v>
      </c>
      <c r="CC13" s="91">
        <v>13355.393692123933</v>
      </c>
      <c r="CD13" s="91">
        <v>2227.1353090343496</v>
      </c>
      <c r="CE13" s="91">
        <v>0</v>
      </c>
      <c r="CF13" s="91">
        <v>14.905395034861632</v>
      </c>
      <c r="CG13" s="91">
        <v>0</v>
      </c>
      <c r="CH13" s="91">
        <v>7.3508561131096065E-2</v>
      </c>
      <c r="CI13" s="91">
        <v>6.7257480623057864E-2</v>
      </c>
      <c r="CJ13" s="91">
        <v>609.9735950749199</v>
      </c>
      <c r="CK13" s="91">
        <v>0</v>
      </c>
      <c r="CL13" s="91">
        <v>0.917933591961961</v>
      </c>
      <c r="CM13" s="91">
        <v>120.42460768310326</v>
      </c>
      <c r="CN13" s="91">
        <v>5.293557610835458E-2</v>
      </c>
      <c r="CO13" s="91">
        <v>0</v>
      </c>
      <c r="CP13" s="12">
        <f t="shared" si="3"/>
        <v>362.63324907826467</v>
      </c>
      <c r="CQ13" s="13">
        <f t="shared" si="3"/>
        <v>0</v>
      </c>
      <c r="CR13" s="13">
        <f t="shared" si="3"/>
        <v>0</v>
      </c>
      <c r="CS13" s="13">
        <f t="shared" si="3"/>
        <v>17986.756922209774</v>
      </c>
      <c r="CT13" s="36">
        <v>0</v>
      </c>
      <c r="CU13" s="27">
        <f t="shared" si="6"/>
        <v>45045.374535739698</v>
      </c>
      <c r="CX13" s="53"/>
      <c r="CY13" s="53"/>
      <c r="DA13" s="105">
        <v>1.3248025161167336</v>
      </c>
    </row>
    <row r="14" spans="2:105" x14ac:dyDescent="0.25">
      <c r="B14" t="s">
        <v>31</v>
      </c>
      <c r="C14" s="4" t="s">
        <v>11</v>
      </c>
      <c r="D14" s="90">
        <v>13805.460046754541</v>
      </c>
      <c r="E14" s="91">
        <v>11049.059957158748</v>
      </c>
      <c r="F14" s="91">
        <v>49985.388316542216</v>
      </c>
      <c r="G14" s="91">
        <v>1497.3483963131357</v>
      </c>
      <c r="H14" s="91">
        <v>7210.3011589655189</v>
      </c>
      <c r="I14" s="91">
        <v>3695.156711732302</v>
      </c>
      <c r="J14" s="91">
        <v>1660.3926157328724</v>
      </c>
      <c r="K14" s="91">
        <v>3288.8191913576534</v>
      </c>
      <c r="L14" s="91">
        <v>3690.3524355181507</v>
      </c>
      <c r="M14" s="91">
        <v>10689.204037811238</v>
      </c>
      <c r="N14" s="91">
        <v>4410.2868135655626</v>
      </c>
      <c r="O14" s="91">
        <v>288446.64355205279</v>
      </c>
      <c r="P14" s="91">
        <v>69320.323424042363</v>
      </c>
      <c r="Q14" s="91">
        <v>123.92649471757618</v>
      </c>
      <c r="R14" s="91">
        <v>699.30630242676523</v>
      </c>
      <c r="S14" s="91">
        <v>2179.7748066766944</v>
      </c>
      <c r="T14" s="91">
        <v>1740.8060919129807</v>
      </c>
      <c r="U14" s="91">
        <v>3332.2498380124302</v>
      </c>
      <c r="V14" s="91">
        <v>116033.35017262433</v>
      </c>
      <c r="W14" s="91">
        <v>41299.151675035995</v>
      </c>
      <c r="X14" s="91">
        <v>18.936309705203254</v>
      </c>
      <c r="Y14" s="91">
        <v>2004.0489261039058</v>
      </c>
      <c r="Z14" s="91">
        <v>8536.6789454050959</v>
      </c>
      <c r="AA14" s="91">
        <v>430.91987326597939</v>
      </c>
      <c r="AB14" s="12">
        <f>'[2]TES 2030 (value)'!CK17</f>
        <v>397387.37481529848</v>
      </c>
      <c r="AC14" s="13">
        <f>'[2]TES 2030 (value)'!CL17</f>
        <v>80330.706680590141</v>
      </c>
      <c r="AD14" s="13">
        <f>'[2]TES 2030 (value)'!CM17</f>
        <v>161332.33996698281</v>
      </c>
      <c r="AE14" s="13">
        <f>'[2]TES 2030 (value)'!CN17</f>
        <v>454809.84856446227</v>
      </c>
      <c r="AF14" s="14">
        <f>'[2]TES 2030 (value)'!CO17</f>
        <v>1.571716509</v>
      </c>
      <c r="AG14" s="27">
        <f t="shared" si="4"/>
        <v>1739009.7278372769</v>
      </c>
      <c r="AI14" t="s">
        <v>31</v>
      </c>
      <c r="AJ14" s="4" t="s">
        <v>11</v>
      </c>
      <c r="AK14" s="12">
        <f t="shared" si="0"/>
        <v>13805.462863536641</v>
      </c>
      <c r="AL14" s="13">
        <f t="shared" si="0"/>
        <v>11049.154506423152</v>
      </c>
      <c r="AM14" s="13">
        <f t="shared" si="0"/>
        <v>49985.244821461965</v>
      </c>
      <c r="AN14" s="13">
        <f t="shared" si="0"/>
        <v>1497.2698622156934</v>
      </c>
      <c r="AO14" s="13">
        <f t="shared" si="0"/>
        <v>7210.1393390651892</v>
      </c>
      <c r="AP14" s="13">
        <f t="shared" si="0"/>
        <v>3695.0683980297895</v>
      </c>
      <c r="AQ14" s="13">
        <f t="shared" si="0"/>
        <v>1660.3696485079295</v>
      </c>
      <c r="AR14" s="13">
        <f t="shared" si="0"/>
        <v>3289.2199396756546</v>
      </c>
      <c r="AS14" s="13">
        <f t="shared" si="0"/>
        <v>3690.6069480910878</v>
      </c>
      <c r="AT14" s="13">
        <f t="shared" si="0"/>
        <v>10689.120379894401</v>
      </c>
      <c r="AU14" s="13">
        <f t="shared" si="0"/>
        <v>4410.1833791943318</v>
      </c>
      <c r="AV14" s="13">
        <f t="shared" si="0"/>
        <v>288450.4174084781</v>
      </c>
      <c r="AW14" s="13">
        <f t="shared" si="0"/>
        <v>69321.190732773073</v>
      </c>
      <c r="AX14" s="13">
        <f t="shared" si="0"/>
        <v>123.91974808846059</v>
      </c>
      <c r="AY14" s="13">
        <f t="shared" si="0"/>
        <v>699.28849618070353</v>
      </c>
      <c r="AZ14" s="13">
        <f t="shared" si="0"/>
        <v>2179.7863966642826</v>
      </c>
      <c r="BA14" s="13">
        <f t="shared" si="1"/>
        <v>1740.7511418257398</v>
      </c>
      <c r="BB14" s="13">
        <f t="shared" si="1"/>
        <v>3332.1992162863107</v>
      </c>
      <c r="BC14" s="13">
        <f t="shared" si="1"/>
        <v>116035.14312125575</v>
      </c>
      <c r="BD14" s="13">
        <f t="shared" si="1"/>
        <v>41299.121049161397</v>
      </c>
      <c r="BE14" s="91">
        <f t="shared" si="1"/>
        <v>19.824780390112224</v>
      </c>
      <c r="BF14" s="91">
        <f t="shared" si="1"/>
        <v>2014.8030412163716</v>
      </c>
      <c r="BG14" s="91">
        <f t="shared" si="1"/>
        <v>8536.9452306759431</v>
      </c>
      <c r="BH14" s="91">
        <f t="shared" si="1"/>
        <v>431.69737723698671</v>
      </c>
      <c r="BI14" s="12">
        <f t="shared" si="2"/>
        <v>397387.37481529848</v>
      </c>
      <c r="BJ14" s="13">
        <f t="shared" si="2"/>
        <v>80330.706680590141</v>
      </c>
      <c r="BK14" s="13">
        <f t="shared" si="2"/>
        <v>161332.33996698281</v>
      </c>
      <c r="BL14" s="13">
        <f t="shared" si="2"/>
        <v>454809.84856446227</v>
      </c>
      <c r="BM14" s="36">
        <v>0</v>
      </c>
      <c r="BN14" s="27">
        <f t="shared" si="5"/>
        <v>1739027.1978536628</v>
      </c>
      <c r="BP14" t="s">
        <v>31</v>
      </c>
      <c r="BQ14" s="4" t="s">
        <v>11</v>
      </c>
      <c r="BR14" s="90">
        <v>13805.462863536641</v>
      </c>
      <c r="BS14" s="91">
        <v>11049.154506423152</v>
      </c>
      <c r="BT14" s="91">
        <v>49985.244821461965</v>
      </c>
      <c r="BU14" s="91">
        <v>1497.2698622156934</v>
      </c>
      <c r="BV14" s="91">
        <v>7210.1393390651892</v>
      </c>
      <c r="BW14" s="91">
        <v>3695.0683980297895</v>
      </c>
      <c r="BX14" s="91">
        <v>1660.3696485079295</v>
      </c>
      <c r="BY14" s="91">
        <v>3289.2199396756546</v>
      </c>
      <c r="BZ14" s="91">
        <v>3690.6069480910878</v>
      </c>
      <c r="CA14" s="91">
        <v>10689.120379894401</v>
      </c>
      <c r="CB14" s="91">
        <v>4410.1833791943318</v>
      </c>
      <c r="CC14" s="91">
        <v>288450.4174084781</v>
      </c>
      <c r="CD14" s="91">
        <v>69321.190732773073</v>
      </c>
      <c r="CE14" s="91">
        <v>123.91974808846059</v>
      </c>
      <c r="CF14" s="91">
        <v>699.28849618070353</v>
      </c>
      <c r="CG14" s="91">
        <v>2179.7863966642826</v>
      </c>
      <c r="CH14" s="91">
        <v>1740.7511418257398</v>
      </c>
      <c r="CI14" s="91">
        <v>3332.1992162863107</v>
      </c>
      <c r="CJ14" s="91">
        <v>116035.14312125575</v>
      </c>
      <c r="CK14" s="91">
        <v>41299.121049161397</v>
      </c>
      <c r="CL14" s="91">
        <v>19.824780390112224</v>
      </c>
      <c r="CM14" s="91">
        <v>2014.8030412163716</v>
      </c>
      <c r="CN14" s="91">
        <v>8536.9452306759431</v>
      </c>
      <c r="CO14" s="91">
        <v>431.69737723698671</v>
      </c>
      <c r="CP14" s="12">
        <f t="shared" si="3"/>
        <v>397387.37481529848</v>
      </c>
      <c r="CQ14" s="13">
        <f t="shared" si="3"/>
        <v>80330.706680590141</v>
      </c>
      <c r="CR14" s="13">
        <f t="shared" si="3"/>
        <v>161332.33996698281</v>
      </c>
      <c r="CS14" s="13">
        <f t="shared" si="3"/>
        <v>454809.84856446227</v>
      </c>
      <c r="CT14" s="36">
        <v>0</v>
      </c>
      <c r="CU14" s="27">
        <f t="shared" si="6"/>
        <v>1739027.1978536628</v>
      </c>
      <c r="CX14" s="59" t="s">
        <v>100</v>
      </c>
      <c r="CY14" s="83">
        <f>'[1]scen AME'!$AA$2</f>
        <v>70260.911746631595</v>
      </c>
      <c r="DA14" s="105">
        <v>1.5227276425850638</v>
      </c>
    </row>
    <row r="15" spans="2:105" x14ac:dyDescent="0.25">
      <c r="B15" t="s">
        <v>32</v>
      </c>
      <c r="C15" s="4" t="s">
        <v>12</v>
      </c>
      <c r="D15" s="90">
        <v>470.39030510203554</v>
      </c>
      <c r="E15" s="91">
        <v>479.16048209976452</v>
      </c>
      <c r="F15" s="91">
        <v>352.41807563361607</v>
      </c>
      <c r="G15" s="91">
        <v>76.234002786780536</v>
      </c>
      <c r="H15" s="91">
        <v>158.72935737234849</v>
      </c>
      <c r="I15" s="91">
        <v>103.45375622332485</v>
      </c>
      <c r="J15" s="91">
        <v>51.135791505579697</v>
      </c>
      <c r="K15" s="91">
        <v>134.99837318535631</v>
      </c>
      <c r="L15" s="91">
        <v>94.175468669989755</v>
      </c>
      <c r="M15" s="91">
        <v>148.49850733318223</v>
      </c>
      <c r="N15" s="91">
        <v>113.64163323826216</v>
      </c>
      <c r="O15" s="91">
        <v>3631.1718576701223</v>
      </c>
      <c r="P15" s="91">
        <v>74722.272428769851</v>
      </c>
      <c r="Q15" s="91">
        <v>70.826276093808161</v>
      </c>
      <c r="R15" s="91">
        <v>127.65809847931544</v>
      </c>
      <c r="S15" s="91">
        <v>324.2756724408049</v>
      </c>
      <c r="T15" s="91">
        <v>359.98553253065916</v>
      </c>
      <c r="U15" s="91">
        <v>307.54777211978995</v>
      </c>
      <c r="V15" s="91">
        <v>28083.111381344068</v>
      </c>
      <c r="W15" s="91">
        <v>13093.130393482537</v>
      </c>
      <c r="X15" s="91">
        <v>0.2373997398388607</v>
      </c>
      <c r="Y15" s="91">
        <v>984.30376844403236</v>
      </c>
      <c r="Z15" s="91">
        <v>4743.8487092213009</v>
      </c>
      <c r="AA15" s="91">
        <v>353.46303643846358</v>
      </c>
      <c r="AB15" s="12">
        <f>'[2]TES 2030 (value)'!CK18</f>
        <v>202563.4561528526</v>
      </c>
      <c r="AC15" s="13">
        <f>'[2]TES 2030 (value)'!CL18</f>
        <v>0</v>
      </c>
      <c r="AD15" s="13">
        <f>'[2]TES 2030 (value)'!CM18</f>
        <v>235518.42548334226</v>
      </c>
      <c r="AE15" s="13">
        <f>'[2]TES 2030 (value)'!CN18</f>
        <v>0</v>
      </c>
      <c r="AF15" s="14">
        <f>'[2]TES 2030 (value)'!CO18</f>
        <v>1</v>
      </c>
      <c r="AG15" s="27">
        <f t="shared" si="4"/>
        <v>567067.54971611965</v>
      </c>
      <c r="AI15" t="s">
        <v>32</v>
      </c>
      <c r="AJ15" s="4" t="s">
        <v>12</v>
      </c>
      <c r="AK15" s="12">
        <f t="shared" si="0"/>
        <v>470.39040107761235</v>
      </c>
      <c r="AL15" s="13">
        <f t="shared" si="0"/>
        <v>479.16458238262027</v>
      </c>
      <c r="AM15" s="13">
        <f t="shared" si="0"/>
        <v>352.41706393276212</v>
      </c>
      <c r="AN15" s="13">
        <f t="shared" si="0"/>
        <v>76.230004406298065</v>
      </c>
      <c r="AO15" s="13">
        <f t="shared" si="0"/>
        <v>158.72579502894243</v>
      </c>
      <c r="AP15" s="13">
        <f t="shared" si="0"/>
        <v>103.4512836937507</v>
      </c>
      <c r="AQ15" s="13">
        <f t="shared" si="0"/>
        <v>51.135084174545447</v>
      </c>
      <c r="AR15" s="13">
        <f t="shared" si="0"/>
        <v>135.01482297108157</v>
      </c>
      <c r="AS15" s="13">
        <f t="shared" si="0"/>
        <v>94.181963670469401</v>
      </c>
      <c r="AT15" s="13">
        <f t="shared" si="0"/>
        <v>148.49734512543196</v>
      </c>
      <c r="AU15" s="13">
        <f t="shared" si="0"/>
        <v>113.63896800323857</v>
      </c>
      <c r="AV15" s="13">
        <f t="shared" si="0"/>
        <v>3631.2193656635513</v>
      </c>
      <c r="AW15" s="13">
        <f t="shared" si="0"/>
        <v>74723.207324570321</v>
      </c>
      <c r="AX15" s="13">
        <f t="shared" si="0"/>
        <v>70.822420270906605</v>
      </c>
      <c r="AY15" s="13">
        <f t="shared" si="0"/>
        <v>127.65484795589616</v>
      </c>
      <c r="AZ15" s="13">
        <f t="shared" si="0"/>
        <v>324.27739663314225</v>
      </c>
      <c r="BA15" s="13">
        <f t="shared" si="1"/>
        <v>359.97416926825451</v>
      </c>
      <c r="BB15" s="13">
        <f t="shared" si="1"/>
        <v>307.54310002140426</v>
      </c>
      <c r="BC15" s="13">
        <f t="shared" si="1"/>
        <v>28083.545321896869</v>
      </c>
      <c r="BD15" s="13">
        <f t="shared" si="1"/>
        <v>13093.12068411677</v>
      </c>
      <c r="BE15" s="91">
        <f t="shared" si="1"/>
        <v>0.24853827278088833</v>
      </c>
      <c r="BF15" s="91">
        <f t="shared" si="1"/>
        <v>989.58573331704577</v>
      </c>
      <c r="BG15" s="91">
        <f t="shared" si="1"/>
        <v>4743.9966844522396</v>
      </c>
      <c r="BH15" s="91">
        <f t="shared" si="1"/>
        <v>354.10078589372154</v>
      </c>
      <c r="BI15" s="12">
        <f t="shared" si="2"/>
        <v>202563.4561528526</v>
      </c>
      <c r="BJ15" s="13">
        <f t="shared" si="2"/>
        <v>0</v>
      </c>
      <c r="BK15" s="13">
        <f t="shared" si="2"/>
        <v>235518.42548334226</v>
      </c>
      <c r="BL15" s="13">
        <f t="shared" si="2"/>
        <v>0</v>
      </c>
      <c r="BM15" s="36">
        <v>0</v>
      </c>
      <c r="BN15" s="27">
        <f t="shared" si="5"/>
        <v>567074.02532299445</v>
      </c>
      <c r="BP15" t="s">
        <v>32</v>
      </c>
      <c r="BQ15" s="4" t="s">
        <v>12</v>
      </c>
      <c r="BR15" s="90">
        <v>470.39040107761235</v>
      </c>
      <c r="BS15" s="91">
        <v>479.16458238262027</v>
      </c>
      <c r="BT15" s="91">
        <v>352.41706393276212</v>
      </c>
      <c r="BU15" s="91">
        <v>76.230004406298065</v>
      </c>
      <c r="BV15" s="91">
        <v>158.72579502894243</v>
      </c>
      <c r="BW15" s="91">
        <v>103.4512836937507</v>
      </c>
      <c r="BX15" s="91">
        <v>51.135084174545447</v>
      </c>
      <c r="BY15" s="91">
        <v>135.01482297108157</v>
      </c>
      <c r="BZ15" s="91">
        <v>94.181963670469401</v>
      </c>
      <c r="CA15" s="91">
        <v>148.49734512543196</v>
      </c>
      <c r="CB15" s="91">
        <v>113.63896800323857</v>
      </c>
      <c r="CC15" s="91">
        <v>3631.2193656635513</v>
      </c>
      <c r="CD15" s="91">
        <v>74723.207324570321</v>
      </c>
      <c r="CE15" s="91">
        <v>70.822420270906605</v>
      </c>
      <c r="CF15" s="91">
        <v>127.65484795589616</v>
      </c>
      <c r="CG15" s="91">
        <v>324.27739663314225</v>
      </c>
      <c r="CH15" s="91">
        <v>359.97416926825451</v>
      </c>
      <c r="CI15" s="91">
        <v>307.54310002140426</v>
      </c>
      <c r="CJ15" s="91">
        <v>28083.545321896869</v>
      </c>
      <c r="CK15" s="91">
        <v>13093.12068411677</v>
      </c>
      <c r="CL15" s="91">
        <v>0.24853827278088833</v>
      </c>
      <c r="CM15" s="91">
        <v>989.58573331704577</v>
      </c>
      <c r="CN15" s="91">
        <v>4743.9966844522396</v>
      </c>
      <c r="CO15" s="91">
        <v>354.10078589372154</v>
      </c>
      <c r="CP15" s="12">
        <f t="shared" si="3"/>
        <v>202563.4561528526</v>
      </c>
      <c r="CQ15" s="13">
        <f t="shared" si="3"/>
        <v>0</v>
      </c>
      <c r="CR15" s="13">
        <f t="shared" si="3"/>
        <v>235518.42548334226</v>
      </c>
      <c r="CS15" s="13">
        <f t="shared" si="3"/>
        <v>0</v>
      </c>
      <c r="CT15" s="36">
        <v>0</v>
      </c>
      <c r="CU15" s="27">
        <f t="shared" si="6"/>
        <v>567074.02532299445</v>
      </c>
      <c r="CX15" s="59" t="s">
        <v>101</v>
      </c>
      <c r="CY15" s="81">
        <f>SUM(D45:AA45)</f>
        <v>25512.688590195801</v>
      </c>
      <c r="DA15" s="105">
        <v>1.2909501343098762</v>
      </c>
    </row>
    <row r="16" spans="2:105" x14ac:dyDescent="0.25">
      <c r="B16" t="s">
        <v>33</v>
      </c>
      <c r="C16" s="4" t="s">
        <v>13</v>
      </c>
      <c r="D16" s="90">
        <v>1.673025983704209</v>
      </c>
      <c r="E16" s="91">
        <v>50.807911821185726</v>
      </c>
      <c r="F16" s="91">
        <v>16.383511321146468</v>
      </c>
      <c r="G16" s="91">
        <v>4.6754527147766876</v>
      </c>
      <c r="H16" s="91">
        <v>8.7798256742780136</v>
      </c>
      <c r="I16" s="91">
        <v>14.705440256668176</v>
      </c>
      <c r="J16" s="91">
        <v>4.5050512431430949</v>
      </c>
      <c r="K16" s="91">
        <v>10.221975711772663</v>
      </c>
      <c r="L16" s="91">
        <v>11.162141779029856</v>
      </c>
      <c r="M16" s="91">
        <v>20.350906876258716</v>
      </c>
      <c r="N16" s="91">
        <v>6.6280474284555737</v>
      </c>
      <c r="O16" s="91">
        <v>291.40601107935072</v>
      </c>
      <c r="P16" s="91">
        <v>98.656154087430565</v>
      </c>
      <c r="Q16" s="91">
        <v>40.710983033706306</v>
      </c>
      <c r="R16" s="91">
        <v>3.9387528874939099</v>
      </c>
      <c r="S16" s="91">
        <v>80.909798664430383</v>
      </c>
      <c r="T16" s="91">
        <v>34.767826570167543</v>
      </c>
      <c r="U16" s="91">
        <v>31.564653939264311</v>
      </c>
      <c r="V16" s="91">
        <v>2201.4307696712058</v>
      </c>
      <c r="W16" s="91">
        <v>1407.0746730555989</v>
      </c>
      <c r="X16" s="91">
        <v>1.9124110405760727E-2</v>
      </c>
      <c r="Y16" s="91">
        <v>43.460501035275975</v>
      </c>
      <c r="Z16" s="91">
        <v>30.015855316739103</v>
      </c>
      <c r="AA16" s="91">
        <v>2.5560340092841978</v>
      </c>
      <c r="AB16" s="12">
        <f>'[2]TES 2030 (value)'!CK19</f>
        <v>9641.6732181542284</v>
      </c>
      <c r="AC16" s="13">
        <f>'[2]TES 2030 (value)'!CL19</f>
        <v>521.86599904517846</v>
      </c>
      <c r="AD16" s="13">
        <f>'[2]TES 2030 (value)'!CM19</f>
        <v>0</v>
      </c>
      <c r="AE16" s="13">
        <f>'[2]TES 2030 (value)'!CN19</f>
        <v>2770.4742788326648</v>
      </c>
      <c r="AF16" s="14">
        <f>'[2]TES 2030 (value)'!CO19</f>
        <v>1.6267583189999999</v>
      </c>
      <c r="AG16" s="27">
        <f t="shared" si="4"/>
        <v>17352.044682621843</v>
      </c>
      <c r="AI16" t="s">
        <v>33</v>
      </c>
      <c r="AJ16" s="4" t="s">
        <v>13</v>
      </c>
      <c r="AK16" s="12">
        <f t="shared" si="0"/>
        <v>1.6730263250582549</v>
      </c>
      <c r="AL16" s="13">
        <f t="shared" si="0"/>
        <v>50.80834659579164</v>
      </c>
      <c r="AM16" s="13">
        <f t="shared" si="0"/>
        <v>16.383464288336462</v>
      </c>
      <c r="AN16" s="13">
        <f t="shared" si="0"/>
        <v>4.6752074929832874</v>
      </c>
      <c r="AO16" s="13">
        <f t="shared" si="0"/>
        <v>8.7796286297324126</v>
      </c>
      <c r="AP16" s="13">
        <f t="shared" si="0"/>
        <v>14.705088798806587</v>
      </c>
      <c r="AQ16" s="13">
        <f t="shared" si="0"/>
        <v>4.5049889274448072</v>
      </c>
      <c r="AR16" s="13">
        <f t="shared" si="0"/>
        <v>10.223221277227859</v>
      </c>
      <c r="AS16" s="13">
        <f t="shared" si="0"/>
        <v>11.162911598572382</v>
      </c>
      <c r="AT16" s="13">
        <f t="shared" si="0"/>
        <v>20.350747602053733</v>
      </c>
      <c r="AU16" s="13">
        <f t="shared" si="0"/>
        <v>6.6278919809875907</v>
      </c>
      <c r="AV16" s="13">
        <f t="shared" si="0"/>
        <v>291.40982365429954</v>
      </c>
      <c r="AW16" s="13">
        <f t="shared" si="0"/>
        <v>98.657388434582344</v>
      </c>
      <c r="AX16" s="13">
        <f t="shared" si="0"/>
        <v>40.708766704550179</v>
      </c>
      <c r="AY16" s="13">
        <f t="shared" si="0"/>
        <v>3.9386525961010719</v>
      </c>
      <c r="AZ16" s="13">
        <f t="shared" si="0"/>
        <v>80.910228866467506</v>
      </c>
      <c r="BA16" s="13">
        <f t="shared" si="1"/>
        <v>34.766729092905663</v>
      </c>
      <c r="BB16" s="13">
        <f t="shared" si="1"/>
        <v>31.564174426219239</v>
      </c>
      <c r="BC16" s="13">
        <f t="shared" si="1"/>
        <v>2201.4647862042093</v>
      </c>
      <c r="BD16" s="13">
        <f t="shared" si="1"/>
        <v>1407.0736296227258</v>
      </c>
      <c r="BE16" s="91">
        <f t="shared" si="1"/>
        <v>2.0021392491605162E-2</v>
      </c>
      <c r="BF16" s="91">
        <f t="shared" si="1"/>
        <v>43.693718510603503</v>
      </c>
      <c r="BG16" s="91">
        <f t="shared" si="1"/>
        <v>30.016791603580138</v>
      </c>
      <c r="BH16" s="91">
        <f t="shared" si="1"/>
        <v>2.5606458332346369</v>
      </c>
      <c r="BI16" s="12">
        <f t="shared" si="2"/>
        <v>9641.6732181542284</v>
      </c>
      <c r="BJ16" s="13">
        <f t="shared" si="2"/>
        <v>521.86599904517846</v>
      </c>
      <c r="BK16" s="13">
        <f t="shared" si="2"/>
        <v>0</v>
      </c>
      <c r="BL16" s="13">
        <f t="shared" si="2"/>
        <v>2770.4742788326648</v>
      </c>
      <c r="BM16" s="36">
        <v>0</v>
      </c>
      <c r="BN16" s="27">
        <f t="shared" si="5"/>
        <v>17350.693376491035</v>
      </c>
      <c r="BP16" t="s">
        <v>33</v>
      </c>
      <c r="BQ16" s="4" t="s">
        <v>13</v>
      </c>
      <c r="BR16" s="90">
        <v>1.6730263250582549</v>
      </c>
      <c r="BS16" s="91">
        <v>50.80834659579164</v>
      </c>
      <c r="BT16" s="91">
        <v>16.383464288336462</v>
      </c>
      <c r="BU16" s="91">
        <v>4.6752074929832874</v>
      </c>
      <c r="BV16" s="91">
        <v>8.7796286297324126</v>
      </c>
      <c r="BW16" s="91">
        <v>14.705088798806587</v>
      </c>
      <c r="BX16" s="91">
        <v>4.5049889274448072</v>
      </c>
      <c r="BY16" s="91">
        <v>10.223221277227859</v>
      </c>
      <c r="BZ16" s="91">
        <v>11.162911598572382</v>
      </c>
      <c r="CA16" s="91">
        <v>20.350747602053733</v>
      </c>
      <c r="CB16" s="91">
        <v>6.6278919809875907</v>
      </c>
      <c r="CC16" s="91">
        <v>291.40982365429954</v>
      </c>
      <c r="CD16" s="91">
        <v>98.657388434582344</v>
      </c>
      <c r="CE16" s="91">
        <v>40.708766704550179</v>
      </c>
      <c r="CF16" s="91">
        <v>3.9386525961010719</v>
      </c>
      <c r="CG16" s="91">
        <v>80.910228866467506</v>
      </c>
      <c r="CH16" s="91">
        <v>34.766729092905663</v>
      </c>
      <c r="CI16" s="91">
        <v>31.564174426219239</v>
      </c>
      <c r="CJ16" s="91">
        <v>2201.4647862042093</v>
      </c>
      <c r="CK16" s="91">
        <v>1407.0736296227258</v>
      </c>
      <c r="CL16" s="91">
        <v>2.0021392491605162E-2</v>
      </c>
      <c r="CM16" s="91">
        <v>43.693718510603503</v>
      </c>
      <c r="CN16" s="91">
        <v>30.016791603580138</v>
      </c>
      <c r="CO16" s="91">
        <v>2.5606458332346369</v>
      </c>
      <c r="CP16" s="12">
        <f t="shared" si="3"/>
        <v>9641.6732181542284</v>
      </c>
      <c r="CQ16" s="13">
        <f t="shared" si="3"/>
        <v>521.86599904517846</v>
      </c>
      <c r="CR16" s="13">
        <f t="shared" si="3"/>
        <v>0</v>
      </c>
      <c r="CS16" s="13">
        <f t="shared" si="3"/>
        <v>2770.4742788326648</v>
      </c>
      <c r="CT16" s="36">
        <v>0</v>
      </c>
      <c r="CU16" s="27">
        <f t="shared" si="6"/>
        <v>17350.693376491035</v>
      </c>
      <c r="CX16" s="53"/>
      <c r="CY16" s="53"/>
      <c r="DA16" s="105">
        <v>1.1104764417367592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160.02040558051553</v>
      </c>
      <c r="F17" s="91">
        <v>41.164909657371219</v>
      </c>
      <c r="G17" s="91">
        <v>3.5447862345573578</v>
      </c>
      <c r="H17" s="91">
        <v>15.051114356339127</v>
      </c>
      <c r="I17" s="91">
        <v>7.3219065033793003</v>
      </c>
      <c r="J17" s="91">
        <v>1.6747528111072503</v>
      </c>
      <c r="K17" s="91">
        <v>19.915780605446447</v>
      </c>
      <c r="L17" s="91">
        <v>18.845617149884614</v>
      </c>
      <c r="M17" s="91">
        <v>6.9046249532048662</v>
      </c>
      <c r="N17" s="91">
        <v>2.3511528764479133</v>
      </c>
      <c r="O17" s="91">
        <v>347.77479306047513</v>
      </c>
      <c r="P17" s="91">
        <v>119.96803682799369</v>
      </c>
      <c r="Q17" s="91">
        <v>4.621613120424966</v>
      </c>
      <c r="R17" s="91">
        <v>629.53421818564516</v>
      </c>
      <c r="S17" s="91">
        <v>43.642461092555315</v>
      </c>
      <c r="T17" s="91">
        <v>34.966005911520327</v>
      </c>
      <c r="U17" s="91">
        <v>47.724487063025194</v>
      </c>
      <c r="V17" s="91">
        <v>2756.1300816740218</v>
      </c>
      <c r="W17" s="91">
        <v>2914.2800783652069</v>
      </c>
      <c r="X17" s="91">
        <v>2.2823864581291382E-2</v>
      </c>
      <c r="Y17" s="91">
        <v>30.310329861213845</v>
      </c>
      <c r="Z17" s="91">
        <v>22.796380846968468</v>
      </c>
      <c r="AA17" s="91">
        <v>2.872936496981505</v>
      </c>
      <c r="AB17" s="12">
        <f>'[2]TES 2030 (value)'!CK20</f>
        <v>15860.812108240378</v>
      </c>
      <c r="AC17" s="13">
        <f>'[2]TES 2030 (value)'!CL20</f>
        <v>2899.8536505371317</v>
      </c>
      <c r="AD17" s="13">
        <f>'[2]TES 2030 (value)'!CM20</f>
        <v>0</v>
      </c>
      <c r="AE17" s="13">
        <f>'[2]TES 2030 (value)'!CN20</f>
        <v>0</v>
      </c>
      <c r="AF17" s="14">
        <f>'[2]TES 2030 (value)'!CO20</f>
        <v>1</v>
      </c>
      <c r="AG17" s="27">
        <f t="shared" si="4"/>
        <v>25993.105055876375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160.02177491072968</v>
      </c>
      <c r="AM17" s="13">
        <f t="shared" si="0"/>
        <v>41.164791483596566</v>
      </c>
      <c r="AN17" s="13">
        <f t="shared" si="0"/>
        <v>3.5446003148420515</v>
      </c>
      <c r="AO17" s="13">
        <f t="shared" si="0"/>
        <v>15.050776566034493</v>
      </c>
      <c r="AP17" s="13">
        <f t="shared" si="0"/>
        <v>7.3217315108896148</v>
      </c>
      <c r="AQ17" s="13">
        <f t="shared" si="0"/>
        <v>1.6747296452462532</v>
      </c>
      <c r="AR17" s="13">
        <f t="shared" si="0"/>
        <v>19.918207377827333</v>
      </c>
      <c r="AS17" s="13">
        <f t="shared" si="0"/>
        <v>18.84691687574907</v>
      </c>
      <c r="AT17" s="13">
        <f t="shared" si="0"/>
        <v>6.9045709148931191</v>
      </c>
      <c r="AU17" s="13">
        <f t="shared" si="0"/>
        <v>2.3510977349050335</v>
      </c>
      <c r="AV17" s="13">
        <f t="shared" si="0"/>
        <v>347.77934312949719</v>
      </c>
      <c r="AW17" s="13">
        <f t="shared" si="0"/>
        <v>119.96953782107346</v>
      </c>
      <c r="AX17" s="13">
        <f t="shared" si="0"/>
        <v>4.6213615171684532</v>
      </c>
      <c r="AY17" s="13">
        <f t="shared" si="0"/>
        <v>629.51818852717599</v>
      </c>
      <c r="AZ17" s="13">
        <f t="shared" si="0"/>
        <v>43.642693142022459</v>
      </c>
      <c r="BA17" s="13">
        <f t="shared" si="1"/>
        <v>34.964902178551888</v>
      </c>
      <c r="BB17" s="13">
        <f t="shared" si="1"/>
        <v>47.723762058589529</v>
      </c>
      <c r="BC17" s="13">
        <f t="shared" si="1"/>
        <v>2756.172669427031</v>
      </c>
      <c r="BD17" s="13">
        <f t="shared" si="1"/>
        <v>2914.2779172463315</v>
      </c>
      <c r="BE17" s="91">
        <f t="shared" si="1"/>
        <v>2.3894735036649298E-2</v>
      </c>
      <c r="BF17" s="91">
        <f t="shared" si="1"/>
        <v>30.472980968269404</v>
      </c>
      <c r="BG17" s="91">
        <f t="shared" si="1"/>
        <v>22.797091936197312</v>
      </c>
      <c r="BH17" s="91">
        <f t="shared" si="1"/>
        <v>2.8781201045926497</v>
      </c>
      <c r="BI17" s="12">
        <f t="shared" si="2"/>
        <v>15860.812108240378</v>
      </c>
      <c r="BJ17" s="13">
        <f t="shared" si="2"/>
        <v>2899.8536505371317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5"/>
        <v>25992.307418903758</v>
      </c>
      <c r="BP17" t="s">
        <v>34</v>
      </c>
      <c r="BQ17" s="4" t="s">
        <v>14</v>
      </c>
      <c r="BR17" s="90">
        <v>0</v>
      </c>
      <c r="BS17" s="91">
        <v>160.02177491072968</v>
      </c>
      <c r="BT17" s="91">
        <v>41.164791483596566</v>
      </c>
      <c r="BU17" s="91">
        <v>3.5446003148420515</v>
      </c>
      <c r="BV17" s="91">
        <v>15.050776566034493</v>
      </c>
      <c r="BW17" s="91">
        <v>7.3217315108896148</v>
      </c>
      <c r="BX17" s="91">
        <v>1.6747296452462532</v>
      </c>
      <c r="BY17" s="91">
        <v>19.918207377827333</v>
      </c>
      <c r="BZ17" s="91">
        <v>18.84691687574907</v>
      </c>
      <c r="CA17" s="91">
        <v>6.9045709148931191</v>
      </c>
      <c r="CB17" s="91">
        <v>2.3510977349050335</v>
      </c>
      <c r="CC17" s="91">
        <v>347.77934312949719</v>
      </c>
      <c r="CD17" s="91">
        <v>119.96953782107346</v>
      </c>
      <c r="CE17" s="91">
        <v>4.6213615171684532</v>
      </c>
      <c r="CF17" s="91">
        <v>629.51818852717599</v>
      </c>
      <c r="CG17" s="91">
        <v>43.642693142022459</v>
      </c>
      <c r="CH17" s="91">
        <v>34.964902178551888</v>
      </c>
      <c r="CI17" s="91">
        <v>47.723762058589529</v>
      </c>
      <c r="CJ17" s="91">
        <v>2756.172669427031</v>
      </c>
      <c r="CK17" s="91">
        <v>2914.2779172463315</v>
      </c>
      <c r="CL17" s="91">
        <v>2.3894735036649298E-2</v>
      </c>
      <c r="CM17" s="91">
        <v>30.472980968269404</v>
      </c>
      <c r="CN17" s="91">
        <v>22.797091936197312</v>
      </c>
      <c r="CO17" s="91">
        <v>2.8781201045926497</v>
      </c>
      <c r="CP17" s="12">
        <f t="shared" si="3"/>
        <v>15860.812108240378</v>
      </c>
      <c r="CQ17" s="13">
        <f t="shared" si="3"/>
        <v>2899.8536505371317</v>
      </c>
      <c r="CR17" s="13">
        <f t="shared" si="3"/>
        <v>0</v>
      </c>
      <c r="CS17" s="13">
        <f t="shared" si="3"/>
        <v>0</v>
      </c>
      <c r="CT17" s="36">
        <v>0</v>
      </c>
      <c r="CU17" s="27">
        <f t="shared" si="6"/>
        <v>25992.307418903758</v>
      </c>
      <c r="CX17" s="52" t="s">
        <v>105</v>
      </c>
      <c r="CY17" s="94">
        <f>'[1]scen AME'!$AA$461</f>
        <v>2484939.7829999998</v>
      </c>
      <c r="DA17" s="105">
        <v>1.1879813231928724</v>
      </c>
    </row>
    <row r="18" spans="2:105" x14ac:dyDescent="0.25">
      <c r="B18" t="s">
        <v>35</v>
      </c>
      <c r="C18" s="4" t="s">
        <v>15</v>
      </c>
      <c r="D18" s="90">
        <v>66.037393678364694</v>
      </c>
      <c r="E18" s="91">
        <v>641.93025526736483</v>
      </c>
      <c r="F18" s="91">
        <v>263.56983967321025</v>
      </c>
      <c r="G18" s="91">
        <v>66.486029128054966</v>
      </c>
      <c r="H18" s="91">
        <v>161.11842423028941</v>
      </c>
      <c r="I18" s="91">
        <v>113.83505236284188</v>
      </c>
      <c r="J18" s="91">
        <v>17.716008010382822</v>
      </c>
      <c r="K18" s="91">
        <v>64.917759137959536</v>
      </c>
      <c r="L18" s="91">
        <v>87.667725176795969</v>
      </c>
      <c r="M18" s="91">
        <v>274.15912212233741</v>
      </c>
      <c r="N18" s="91">
        <v>58.10823847111476</v>
      </c>
      <c r="O18" s="91">
        <v>1938.7936941064743</v>
      </c>
      <c r="P18" s="91">
        <v>811.96987191360552</v>
      </c>
      <c r="Q18" s="91">
        <v>83.474012836033495</v>
      </c>
      <c r="R18" s="91">
        <v>98.043188431778802</v>
      </c>
      <c r="S18" s="91">
        <v>10174.129175170292</v>
      </c>
      <c r="T18" s="91">
        <v>729.78761160010163</v>
      </c>
      <c r="U18" s="91">
        <v>533.99498447669475</v>
      </c>
      <c r="V18" s="91">
        <v>22547.20792826137</v>
      </c>
      <c r="W18" s="91">
        <v>1482.9468388875655</v>
      </c>
      <c r="X18" s="91">
        <v>0.12722056950404237</v>
      </c>
      <c r="Y18" s="91">
        <v>364.5277921294778</v>
      </c>
      <c r="Z18" s="91">
        <v>401.7770726388456</v>
      </c>
      <c r="AA18" s="91">
        <v>23.511695736422773</v>
      </c>
      <c r="AB18" s="12">
        <f>'[2]TES 2030 (value)'!CK21</f>
        <v>1545.6469264613006</v>
      </c>
      <c r="AC18" s="13">
        <f>'[2]TES 2030 (value)'!CL21</f>
        <v>8.827117664737548</v>
      </c>
      <c r="AD18" s="13">
        <f>'[2]TES 2030 (value)'!CM21</f>
        <v>0</v>
      </c>
      <c r="AE18" s="13">
        <f>'[2]TES 2030 (value)'!CN21</f>
        <v>8305.3529104914542</v>
      </c>
      <c r="AF18" s="14">
        <f>'[2]TES 2030 (value)'!CO21</f>
        <v>1.7241380399999999</v>
      </c>
      <c r="AG18" s="27">
        <f t="shared" si="4"/>
        <v>50867.38802667438</v>
      </c>
      <c r="AI18" t="s">
        <v>35</v>
      </c>
      <c r="AJ18" s="4" t="s">
        <v>15</v>
      </c>
      <c r="AK18" s="12">
        <f t="shared" si="0"/>
        <v>66.037407152232845</v>
      </c>
      <c r="AL18" s="13">
        <f t="shared" si="0"/>
        <v>641.93574840738484</v>
      </c>
      <c r="AM18" s="13">
        <f t="shared" si="0"/>
        <v>263.56908303258848</v>
      </c>
      <c r="AN18" s="13">
        <f t="shared" si="0"/>
        <v>66.482542016903707</v>
      </c>
      <c r="AO18" s="13">
        <f t="shared" si="0"/>
        <v>161.11480826935028</v>
      </c>
      <c r="AP18" s="13">
        <f t="shared" si="0"/>
        <v>113.83233172181522</v>
      </c>
      <c r="AQ18" s="13">
        <f t="shared" si="0"/>
        <v>17.715762955365587</v>
      </c>
      <c r="AR18" s="13">
        <f t="shared" si="0"/>
        <v>64.925669479413187</v>
      </c>
      <c r="AS18" s="13">
        <f t="shared" si="0"/>
        <v>87.673771357665728</v>
      </c>
      <c r="AT18" s="13">
        <f t="shared" si="0"/>
        <v>274.1569764451703</v>
      </c>
      <c r="AU18" s="13">
        <f t="shared" si="0"/>
        <v>58.106875659723201</v>
      </c>
      <c r="AV18" s="13">
        <f t="shared" si="0"/>
        <v>1938.8190600769349</v>
      </c>
      <c r="AW18" s="13">
        <f t="shared" si="0"/>
        <v>811.98003096255684</v>
      </c>
      <c r="AX18" s="13">
        <f t="shared" si="0"/>
        <v>83.469468463123761</v>
      </c>
      <c r="AY18" s="13">
        <f t="shared" si="0"/>
        <v>98.040691984754332</v>
      </c>
      <c r="AZ18" s="13">
        <f t="shared" ref="AZ18:AZ32" si="7">S18*(1+AZ$45)</f>
        <v>10174.183271598282</v>
      </c>
      <c r="BA18" s="13">
        <f t="shared" si="1"/>
        <v>729.76457520729991</v>
      </c>
      <c r="BB18" s="13">
        <f t="shared" si="1"/>
        <v>533.98687231549218</v>
      </c>
      <c r="BC18" s="13">
        <f t="shared" si="1"/>
        <v>22547.556327971775</v>
      </c>
      <c r="BD18" s="13">
        <f t="shared" si="1"/>
        <v>1482.9457391907902</v>
      </c>
      <c r="BE18" s="91">
        <f t="shared" si="1"/>
        <v>0.13318961776536792</v>
      </c>
      <c r="BF18" s="91">
        <f t="shared" si="1"/>
        <v>366.48391894214734</v>
      </c>
      <c r="BG18" s="91">
        <f t="shared" si="1"/>
        <v>401.78960530140586</v>
      </c>
      <c r="BH18" s="91">
        <f t="shared" si="1"/>
        <v>23.55411762952702</v>
      </c>
      <c r="BI18" s="12">
        <f t="shared" si="2"/>
        <v>1545.6469264613006</v>
      </c>
      <c r="BJ18" s="13">
        <f t="shared" si="2"/>
        <v>8.827117664737548</v>
      </c>
      <c r="BK18" s="13">
        <f t="shared" si="2"/>
        <v>0</v>
      </c>
      <c r="BL18" s="13">
        <f t="shared" si="2"/>
        <v>8305.3529104914542</v>
      </c>
      <c r="BM18" s="36">
        <v>0</v>
      </c>
      <c r="BN18" s="27">
        <f t="shared" si="5"/>
        <v>50868.084800376972</v>
      </c>
      <c r="BP18" t="s">
        <v>35</v>
      </c>
      <c r="BQ18" s="4" t="s">
        <v>15</v>
      </c>
      <c r="BR18" s="90">
        <v>66.037407152232845</v>
      </c>
      <c r="BS18" s="91">
        <v>641.93574840738484</v>
      </c>
      <c r="BT18" s="91">
        <v>263.56908303258848</v>
      </c>
      <c r="BU18" s="91">
        <v>66.482542016903707</v>
      </c>
      <c r="BV18" s="91">
        <v>161.11480826935028</v>
      </c>
      <c r="BW18" s="91">
        <v>113.83233172181522</v>
      </c>
      <c r="BX18" s="91">
        <v>17.715762955365587</v>
      </c>
      <c r="BY18" s="91">
        <v>64.925669479413187</v>
      </c>
      <c r="BZ18" s="91">
        <v>87.673771357665728</v>
      </c>
      <c r="CA18" s="91">
        <v>274.1569764451703</v>
      </c>
      <c r="CB18" s="91">
        <v>58.106875659723201</v>
      </c>
      <c r="CC18" s="91">
        <v>1938.8190600769349</v>
      </c>
      <c r="CD18" s="91">
        <v>811.98003096255684</v>
      </c>
      <c r="CE18" s="91">
        <v>83.469468463123761</v>
      </c>
      <c r="CF18" s="91">
        <v>98.040691984754332</v>
      </c>
      <c r="CG18" s="91">
        <v>10174.183271598282</v>
      </c>
      <c r="CH18" s="91">
        <v>729.76457520729991</v>
      </c>
      <c r="CI18" s="91">
        <v>533.98687231549218</v>
      </c>
      <c r="CJ18" s="91">
        <v>22547.556327971775</v>
      </c>
      <c r="CK18" s="91">
        <v>1482.9457391907902</v>
      </c>
      <c r="CL18" s="91">
        <v>0.13318961776536792</v>
      </c>
      <c r="CM18" s="91">
        <v>366.48391894214734</v>
      </c>
      <c r="CN18" s="91">
        <v>401.78960530140586</v>
      </c>
      <c r="CO18" s="91">
        <v>23.55411762952702</v>
      </c>
      <c r="CP18" s="12">
        <f t="shared" si="3"/>
        <v>1545.6469264613006</v>
      </c>
      <c r="CQ18" s="13">
        <f t="shared" si="3"/>
        <v>8.827117664737548</v>
      </c>
      <c r="CR18" s="13">
        <f t="shared" si="3"/>
        <v>0</v>
      </c>
      <c r="CS18" s="13">
        <f t="shared" si="3"/>
        <v>8305.3529104914542</v>
      </c>
      <c r="CT18" s="36">
        <v>0</v>
      </c>
      <c r="CU18" s="27">
        <f t="shared" si="6"/>
        <v>50868.084800376972</v>
      </c>
      <c r="CX18" s="53"/>
      <c r="CY18" s="53"/>
      <c r="DA18" s="105">
        <v>1.3804443387317218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33.66844114309891</v>
      </c>
      <c r="F19" s="91">
        <v>13.680093115213486</v>
      </c>
      <c r="G19" s="91">
        <v>3.465932247950342</v>
      </c>
      <c r="H19" s="91">
        <v>8.6976355091172799</v>
      </c>
      <c r="I19" s="91">
        <v>5.9617939448460344</v>
      </c>
      <c r="J19" s="91">
        <v>0.86701119387927106</v>
      </c>
      <c r="K19" s="91">
        <v>3.2580379394548409</v>
      </c>
      <c r="L19" s="91">
        <v>4.2876260370249888</v>
      </c>
      <c r="M19" s="91">
        <v>15.929328245299294</v>
      </c>
      <c r="N19" s="91">
        <v>3.1070998914867474</v>
      </c>
      <c r="O19" s="91">
        <v>99.429321427942995</v>
      </c>
      <c r="P19" s="91">
        <v>41.768151406164613</v>
      </c>
      <c r="Q19" s="91">
        <v>5.6111936866460033</v>
      </c>
      <c r="R19" s="91">
        <v>2.4348696205199825</v>
      </c>
      <c r="S19" s="91">
        <v>120.0100063723752</v>
      </c>
      <c r="T19" s="91">
        <v>696.137137185131</v>
      </c>
      <c r="U19" s="91">
        <v>32.791492381204421</v>
      </c>
      <c r="V19" s="91">
        <v>644.66045889365955</v>
      </c>
      <c r="W19" s="91">
        <v>6.8736964324003447</v>
      </c>
      <c r="X19" s="91">
        <v>6.5133595879383202E-3</v>
      </c>
      <c r="Y19" s="91">
        <v>89.303704566371806</v>
      </c>
      <c r="Z19" s="91">
        <v>99.802978441789179</v>
      </c>
      <c r="AA19" s="91">
        <v>5.0279706939342148</v>
      </c>
      <c r="AB19" s="12">
        <f>'[2]TES 2030 (value)'!CK22</f>
        <v>801.18420793310202</v>
      </c>
      <c r="AC19" s="13">
        <f>'[2]TES 2030 (value)'!CL22</f>
        <v>0</v>
      </c>
      <c r="AD19" s="13">
        <f>'[2]TES 2030 (value)'!CM22</f>
        <v>0</v>
      </c>
      <c r="AE19" s="13">
        <f>'[2]TES 2030 (value)'!CN22</f>
        <v>12789.867585464022</v>
      </c>
      <c r="AF19" s="14">
        <f>'[2]TES 2030 (value)'!CO22</f>
        <v>1.4177889130000001</v>
      </c>
      <c r="AG19" s="27">
        <f t="shared" si="4"/>
        <v>15529.250076045224</v>
      </c>
      <c r="AI19" t="s">
        <v>36</v>
      </c>
      <c r="AJ19" s="4" t="s">
        <v>16</v>
      </c>
      <c r="AK19" s="12">
        <f t="shared" ref="AK19:AY32" si="8">D19*(1+AK$45)</f>
        <v>0</v>
      </c>
      <c r="AL19" s="13">
        <f t="shared" si="8"/>
        <v>33.668729251440801</v>
      </c>
      <c r="AM19" s="13">
        <f t="shared" si="8"/>
        <v>13.680053843215697</v>
      </c>
      <c r="AN19" s="13">
        <f t="shared" si="8"/>
        <v>3.4657504640304748</v>
      </c>
      <c r="AO19" s="13">
        <f t="shared" si="8"/>
        <v>8.6974403091554251</v>
      </c>
      <c r="AP19" s="13">
        <f t="shared" si="8"/>
        <v>5.961651458846668</v>
      </c>
      <c r="AQ19" s="13">
        <f t="shared" si="8"/>
        <v>0.86699920102834582</v>
      </c>
      <c r="AR19" s="13">
        <f t="shared" si="8"/>
        <v>3.2584349370239538</v>
      </c>
      <c r="AS19" s="13">
        <f t="shared" si="8"/>
        <v>4.287921741772311</v>
      </c>
      <c r="AT19" s="13">
        <f t="shared" si="8"/>
        <v>15.929203576108501</v>
      </c>
      <c r="AU19" s="13">
        <f t="shared" si="8"/>
        <v>3.1070270207331636</v>
      </c>
      <c r="AV19" s="13">
        <f t="shared" si="8"/>
        <v>99.430622299323971</v>
      </c>
      <c r="AW19" s="13">
        <f t="shared" si="8"/>
        <v>41.768673992912497</v>
      </c>
      <c r="AX19" s="13">
        <f t="shared" si="8"/>
        <v>5.6108882100585653</v>
      </c>
      <c r="AY19" s="13">
        <f t="shared" si="8"/>
        <v>2.4348076220974875</v>
      </c>
      <c r="AZ19" s="13">
        <f t="shared" si="7"/>
        <v>120.01064447245787</v>
      </c>
      <c r="BA19" s="13">
        <f t="shared" si="1"/>
        <v>696.11516299938012</v>
      </c>
      <c r="BB19" s="13">
        <f t="shared" si="1"/>
        <v>32.790994230697386</v>
      </c>
      <c r="BC19" s="13">
        <f t="shared" si="1"/>
        <v>644.67042019431824</v>
      </c>
      <c r="BD19" s="13">
        <f t="shared" si="1"/>
        <v>6.873691335129422</v>
      </c>
      <c r="BE19" s="91">
        <f t="shared" si="1"/>
        <v>6.8189592081517479E-3</v>
      </c>
      <c r="BF19" s="91">
        <f t="shared" si="1"/>
        <v>89.78292556061345</v>
      </c>
      <c r="BG19" s="91">
        <f t="shared" si="1"/>
        <v>99.806091603630648</v>
      </c>
      <c r="BH19" s="91">
        <f t="shared" si="1"/>
        <v>5.0370426059604894</v>
      </c>
      <c r="BI19" s="12">
        <f t="shared" si="2"/>
        <v>801.18420793310202</v>
      </c>
      <c r="BJ19" s="13">
        <f t="shared" si="2"/>
        <v>0</v>
      </c>
      <c r="BK19" s="13">
        <f t="shared" si="2"/>
        <v>0</v>
      </c>
      <c r="BL19" s="13">
        <f t="shared" si="2"/>
        <v>12789.867585464022</v>
      </c>
      <c r="BM19" s="36">
        <v>0</v>
      </c>
      <c r="BN19" s="27">
        <f t="shared" si="5"/>
        <v>15528.313789286269</v>
      </c>
      <c r="BP19" t="s">
        <v>36</v>
      </c>
      <c r="BQ19" s="4" t="s">
        <v>16</v>
      </c>
      <c r="BR19" s="90">
        <v>0</v>
      </c>
      <c r="BS19" s="91">
        <v>33.668729251440801</v>
      </c>
      <c r="BT19" s="91">
        <v>13.680053843215697</v>
      </c>
      <c r="BU19" s="91">
        <v>3.4657504640304748</v>
      </c>
      <c r="BV19" s="91">
        <v>8.6974403091554251</v>
      </c>
      <c r="BW19" s="91">
        <v>5.961651458846668</v>
      </c>
      <c r="BX19" s="91">
        <v>0.86699920102834582</v>
      </c>
      <c r="BY19" s="91">
        <v>3.2584349370239538</v>
      </c>
      <c r="BZ19" s="91">
        <v>4.287921741772311</v>
      </c>
      <c r="CA19" s="91">
        <v>15.929203576108501</v>
      </c>
      <c r="CB19" s="91">
        <v>3.1070270207331636</v>
      </c>
      <c r="CC19" s="91">
        <v>99.430622299323971</v>
      </c>
      <c r="CD19" s="91">
        <v>41.768673992912497</v>
      </c>
      <c r="CE19" s="91">
        <v>5.6108882100585653</v>
      </c>
      <c r="CF19" s="91">
        <v>2.4348076220974875</v>
      </c>
      <c r="CG19" s="91">
        <v>120.01064447245787</v>
      </c>
      <c r="CH19" s="91">
        <v>696.11516299938012</v>
      </c>
      <c r="CI19" s="91">
        <v>32.790994230697386</v>
      </c>
      <c r="CJ19" s="91">
        <v>644.67042019431824</v>
      </c>
      <c r="CK19" s="91">
        <v>6.873691335129422</v>
      </c>
      <c r="CL19" s="91">
        <v>6.8189592081517479E-3</v>
      </c>
      <c r="CM19" s="91">
        <v>89.78292556061345</v>
      </c>
      <c r="CN19" s="91">
        <v>99.806091603630648</v>
      </c>
      <c r="CO19" s="91">
        <v>5.0370426059604894</v>
      </c>
      <c r="CP19" s="12">
        <f t="shared" si="3"/>
        <v>801.18420793310202</v>
      </c>
      <c r="CQ19" s="13">
        <f t="shared" si="3"/>
        <v>0</v>
      </c>
      <c r="CR19" s="13">
        <f t="shared" si="3"/>
        <v>0</v>
      </c>
      <c r="CS19" s="13">
        <f t="shared" si="3"/>
        <v>12789.867585464022</v>
      </c>
      <c r="CT19" s="36">
        <v>0</v>
      </c>
      <c r="CU19" s="27">
        <f t="shared" si="6"/>
        <v>15528.313789286269</v>
      </c>
      <c r="CX19" s="59" t="s">
        <v>117</v>
      </c>
      <c r="CY19" s="94">
        <f t="array" ref="CY19">SUM('[1]scen AME'!$AA$1263:$AA$1268*'[1]scen AME'!$AA$293:$AA$298,'[1]scen AME'!$AA$299*'[1]scen AME'!$AA$1269,'[1]scen AME'!$AA$1262*('[1]scen AME'!$AA$292-'[1]scen AME'!$AA$299))</f>
        <v>-1688.7643400435973</v>
      </c>
      <c r="DA19" s="105">
        <v>1.708403952001065</v>
      </c>
    </row>
    <row r="20" spans="2:105" x14ac:dyDescent="0.25">
      <c r="B20" t="s">
        <v>37</v>
      </c>
      <c r="C20" s="4" t="s">
        <v>17</v>
      </c>
      <c r="D20" s="90">
        <v>11.095097045747721</v>
      </c>
      <c r="E20" s="91">
        <v>259.23554002271305</v>
      </c>
      <c r="F20" s="91">
        <v>80.518741066911929</v>
      </c>
      <c r="G20" s="91">
        <v>22.468633970423546</v>
      </c>
      <c r="H20" s="91">
        <v>73.906605912803769</v>
      </c>
      <c r="I20" s="91">
        <v>35.051660237171944</v>
      </c>
      <c r="J20" s="91">
        <v>18.154416243156291</v>
      </c>
      <c r="K20" s="91">
        <v>38.299893697567079</v>
      </c>
      <c r="L20" s="91">
        <v>45.059057349576413</v>
      </c>
      <c r="M20" s="91">
        <v>48.093182836793041</v>
      </c>
      <c r="N20" s="91">
        <v>19.611885984116395</v>
      </c>
      <c r="O20" s="91">
        <v>796.77392754920095</v>
      </c>
      <c r="P20" s="91">
        <v>291.8854809381985</v>
      </c>
      <c r="Q20" s="91">
        <v>19.454456475576574</v>
      </c>
      <c r="R20" s="91">
        <v>24.2099293324912</v>
      </c>
      <c r="S20" s="91">
        <v>359.5362311197182</v>
      </c>
      <c r="T20" s="91">
        <v>160.74198304102913</v>
      </c>
      <c r="U20" s="91">
        <v>3741.9357938349849</v>
      </c>
      <c r="V20" s="91">
        <v>7242.483975307714</v>
      </c>
      <c r="W20" s="91">
        <v>426.73025354747784</v>
      </c>
      <c r="X20" s="91">
        <v>5.228567443398386E-2</v>
      </c>
      <c r="Y20" s="91">
        <v>119.96086462801799</v>
      </c>
      <c r="Z20" s="91">
        <v>89.469516707734599</v>
      </c>
      <c r="AA20" s="91">
        <v>8.5481115801994747</v>
      </c>
      <c r="AB20" s="12">
        <f>'[2]TES 2030 (value)'!CK23</f>
        <v>20562.121251954719</v>
      </c>
      <c r="AC20" s="13">
        <f>'[2]TES 2030 (value)'!CL23</f>
        <v>0</v>
      </c>
      <c r="AD20" s="13">
        <f>'[2]TES 2030 (value)'!CM23</f>
        <v>0</v>
      </c>
      <c r="AE20" s="13">
        <f>'[2]TES 2030 (value)'!CN23</f>
        <v>13861.71402957447</v>
      </c>
      <c r="AF20" s="14">
        <f>'[2]TES 2030 (value)'!CO23</f>
        <v>1.561764057</v>
      </c>
      <c r="AG20" s="27">
        <f t="shared" si="4"/>
        <v>48358.674569689945</v>
      </c>
      <c r="AI20" t="s">
        <v>37</v>
      </c>
      <c r="AJ20" s="4" t="s">
        <v>17</v>
      </c>
      <c r="AK20" s="12">
        <f t="shared" si="8"/>
        <v>11.095099309523839</v>
      </c>
      <c r="AL20" s="13">
        <f t="shared" si="8"/>
        <v>259.2377583589074</v>
      </c>
      <c r="AM20" s="13">
        <f t="shared" si="8"/>
        <v>80.518509918498353</v>
      </c>
      <c r="AN20" s="13">
        <f t="shared" si="8"/>
        <v>22.467455517971217</v>
      </c>
      <c r="AO20" s="13">
        <f t="shared" si="8"/>
        <v>73.904947235955348</v>
      </c>
      <c r="AP20" s="13">
        <f t="shared" si="8"/>
        <v>35.050822507642117</v>
      </c>
      <c r="AQ20" s="13">
        <f t="shared" si="8"/>
        <v>18.154165123898345</v>
      </c>
      <c r="AR20" s="13">
        <f t="shared" si="8"/>
        <v>38.304560605987966</v>
      </c>
      <c r="AS20" s="13">
        <f t="shared" si="8"/>
        <v>45.062164938030513</v>
      </c>
      <c r="AT20" s="13">
        <f t="shared" si="8"/>
        <v>48.09280644062023</v>
      </c>
      <c r="AU20" s="13">
        <f t="shared" si="8"/>
        <v>19.611426026934208</v>
      </c>
      <c r="AV20" s="13">
        <f t="shared" si="8"/>
        <v>796.78435204355094</v>
      </c>
      <c r="AW20" s="13">
        <f t="shared" si="8"/>
        <v>291.88913289499101</v>
      </c>
      <c r="AX20" s="13">
        <f t="shared" si="8"/>
        <v>19.45339736386051</v>
      </c>
      <c r="AY20" s="13">
        <f t="shared" si="8"/>
        <v>24.209312881649367</v>
      </c>
      <c r="AZ20" s="13">
        <f t="shared" si="7"/>
        <v>359.53814279446709</v>
      </c>
      <c r="BA20" s="13">
        <f t="shared" si="1"/>
        <v>160.73690907786204</v>
      </c>
      <c r="BB20" s="13">
        <f t="shared" si="1"/>
        <v>3741.8789483827768</v>
      </c>
      <c r="BC20" s="13">
        <f t="shared" si="1"/>
        <v>7242.5958862515272</v>
      </c>
      <c r="BD20" s="13">
        <f t="shared" si="1"/>
        <v>426.72993710060905</v>
      </c>
      <c r="BE20" s="91">
        <f t="shared" si="1"/>
        <v>5.4738860387238762E-2</v>
      </c>
      <c r="BF20" s="91">
        <f t="shared" si="1"/>
        <v>120.60459788741933</v>
      </c>
      <c r="BG20" s="91">
        <f t="shared" si="1"/>
        <v>89.472307537124053</v>
      </c>
      <c r="BH20" s="91">
        <f t="shared" si="1"/>
        <v>8.5635348435728869</v>
      </c>
      <c r="BI20" s="12">
        <f t="shared" si="2"/>
        <v>20562.121251954719</v>
      </c>
      <c r="BJ20" s="13">
        <f t="shared" si="2"/>
        <v>0</v>
      </c>
      <c r="BK20" s="13">
        <f t="shared" si="2"/>
        <v>0</v>
      </c>
      <c r="BL20" s="13">
        <f t="shared" si="2"/>
        <v>13861.71402957447</v>
      </c>
      <c r="BM20" s="36">
        <v>0</v>
      </c>
      <c r="BN20" s="27">
        <f t="shared" si="5"/>
        <v>48357.846195432954</v>
      </c>
      <c r="BP20" t="s">
        <v>37</v>
      </c>
      <c r="BQ20" s="4" t="s">
        <v>17</v>
      </c>
      <c r="BR20" s="90">
        <v>11.095099309523839</v>
      </c>
      <c r="BS20" s="91">
        <v>259.2377583589074</v>
      </c>
      <c r="BT20" s="91">
        <v>80.518509918498353</v>
      </c>
      <c r="BU20" s="91">
        <v>22.467455517971217</v>
      </c>
      <c r="BV20" s="91">
        <v>73.904947235955348</v>
      </c>
      <c r="BW20" s="91">
        <v>35.050822507642117</v>
      </c>
      <c r="BX20" s="91">
        <v>18.154165123898345</v>
      </c>
      <c r="BY20" s="91">
        <v>38.304560605987966</v>
      </c>
      <c r="BZ20" s="91">
        <v>45.062164938030513</v>
      </c>
      <c r="CA20" s="91">
        <v>48.09280644062023</v>
      </c>
      <c r="CB20" s="91">
        <v>19.611426026934208</v>
      </c>
      <c r="CC20" s="91">
        <v>796.78435204355094</v>
      </c>
      <c r="CD20" s="91">
        <v>291.88913289499101</v>
      </c>
      <c r="CE20" s="91">
        <v>19.45339736386051</v>
      </c>
      <c r="CF20" s="91">
        <v>24.209312881649367</v>
      </c>
      <c r="CG20" s="91">
        <v>359.53814279446709</v>
      </c>
      <c r="CH20" s="91">
        <v>160.73690907786204</v>
      </c>
      <c r="CI20" s="91">
        <v>3741.8789483827768</v>
      </c>
      <c r="CJ20" s="91">
        <v>7242.5958862515272</v>
      </c>
      <c r="CK20" s="91">
        <v>426.72993710060905</v>
      </c>
      <c r="CL20" s="91">
        <v>5.4738860387238762E-2</v>
      </c>
      <c r="CM20" s="91">
        <v>120.60459788741933</v>
      </c>
      <c r="CN20" s="91">
        <v>89.472307537124053</v>
      </c>
      <c r="CO20" s="91">
        <v>8.5635348435728869</v>
      </c>
      <c r="CP20" s="12">
        <f t="shared" si="3"/>
        <v>20562.121251954719</v>
      </c>
      <c r="CQ20" s="13">
        <f t="shared" si="3"/>
        <v>0</v>
      </c>
      <c r="CR20" s="13">
        <f t="shared" si="3"/>
        <v>0</v>
      </c>
      <c r="CS20" s="13">
        <f t="shared" si="3"/>
        <v>13861.71402957447</v>
      </c>
      <c r="CT20" s="36">
        <v>0</v>
      </c>
      <c r="CU20" s="27">
        <f t="shared" si="6"/>
        <v>48357.846195432954</v>
      </c>
      <c r="CX20" s="109"/>
      <c r="DA20" s="105">
        <v>1.3841469789020364</v>
      </c>
    </row>
    <row r="21" spans="2:105" x14ac:dyDescent="0.25">
      <c r="B21" t="s">
        <v>38</v>
      </c>
      <c r="C21" s="4" t="s">
        <v>18</v>
      </c>
      <c r="D21" s="90">
        <v>10672.477245729502</v>
      </c>
      <c r="E21" s="91">
        <v>44500.161240993817</v>
      </c>
      <c r="F21" s="91">
        <v>26847.474405229652</v>
      </c>
      <c r="G21" s="91">
        <v>2946.1955674065848</v>
      </c>
      <c r="H21" s="91">
        <v>8280.0667227626291</v>
      </c>
      <c r="I21" s="91">
        <v>7371.3929266700934</v>
      </c>
      <c r="J21" s="91">
        <v>1929.6354463705688</v>
      </c>
      <c r="K21" s="91">
        <v>5379.3512648253009</v>
      </c>
      <c r="L21" s="91">
        <v>8037.0401166906267</v>
      </c>
      <c r="M21" s="91">
        <v>8459.1097418262125</v>
      </c>
      <c r="N21" s="91">
        <v>3845.0109097969307</v>
      </c>
      <c r="O21" s="91">
        <v>169926.16664287689</v>
      </c>
      <c r="P21" s="91">
        <v>87808.881640391643</v>
      </c>
      <c r="Q21" s="91">
        <v>6685.8549204802384</v>
      </c>
      <c r="R21" s="91">
        <v>6173.9695668557561</v>
      </c>
      <c r="S21" s="91">
        <v>28361.202438473068</v>
      </c>
      <c r="T21" s="91">
        <v>10097.236729810193</v>
      </c>
      <c r="U21" s="91">
        <v>9694.0647226159381</v>
      </c>
      <c r="V21" s="91">
        <v>1082480.9563125987</v>
      </c>
      <c r="W21" s="91">
        <v>88039.425278519702</v>
      </c>
      <c r="X21" s="91">
        <v>26.730869097257766</v>
      </c>
      <c r="Y21" s="91">
        <v>6393.8744534768675</v>
      </c>
      <c r="Z21" s="91">
        <v>11473.845104798938</v>
      </c>
      <c r="AA21" s="91">
        <v>2133.1845368813902</v>
      </c>
      <c r="AB21" s="12">
        <f>'[2]TES 2030 (value)'!CK24</f>
        <v>1087509.6942239711</v>
      </c>
      <c r="AC21" s="13">
        <f>'[2]TES 2030 (value)'!CL24</f>
        <v>205397.27508170615</v>
      </c>
      <c r="AD21" s="13">
        <f>'[2]TES 2030 (value)'!CM24</f>
        <v>139666.70682041897</v>
      </c>
      <c r="AE21" s="13">
        <f>'[2]TES 2030 (value)'!CN24</f>
        <v>289445.71562606911</v>
      </c>
      <c r="AF21" s="14">
        <f>'[2]TES 2030 (value)'!CO24</f>
        <v>1.5557025659999999</v>
      </c>
      <c r="AG21" s="27">
        <f t="shared" si="4"/>
        <v>3359584.2562599098</v>
      </c>
      <c r="AI21" t="s">
        <v>38</v>
      </c>
      <c r="AJ21" s="4" t="s">
        <v>18</v>
      </c>
      <c r="AK21" s="12">
        <f t="shared" si="8"/>
        <v>10672.479423276847</v>
      </c>
      <c r="AL21" s="13">
        <f t="shared" si="8"/>
        <v>44500.542038774583</v>
      </c>
      <c r="AM21" s="13">
        <f t="shared" si="8"/>
        <v>26847.397333096695</v>
      </c>
      <c r="AN21" s="13">
        <f t="shared" si="8"/>
        <v>2946.0410430418183</v>
      </c>
      <c r="AO21" s="13">
        <f t="shared" si="8"/>
        <v>8279.8808942455871</v>
      </c>
      <c r="AP21" s="13">
        <f t="shared" si="8"/>
        <v>7371.2167514621624</v>
      </c>
      <c r="AQ21" s="13">
        <f t="shared" si="8"/>
        <v>1929.6087548694536</v>
      </c>
      <c r="AR21" s="13">
        <f t="shared" si="8"/>
        <v>5380.006748099353</v>
      </c>
      <c r="AS21" s="13">
        <f t="shared" si="8"/>
        <v>8037.5944073158826</v>
      </c>
      <c r="AT21" s="13">
        <f t="shared" si="8"/>
        <v>8459.0435375048437</v>
      </c>
      <c r="AU21" s="13">
        <f t="shared" si="8"/>
        <v>3844.9207328305247</v>
      </c>
      <c r="AV21" s="13">
        <f t="shared" si="8"/>
        <v>169928.38985112059</v>
      </c>
      <c r="AW21" s="13">
        <f t="shared" si="8"/>
        <v>87809.980270719941</v>
      </c>
      <c r="AX21" s="13">
        <f t="shared" si="8"/>
        <v>6685.4909387217631</v>
      </c>
      <c r="AY21" s="13">
        <f t="shared" si="8"/>
        <v>6173.8123607489279</v>
      </c>
      <c r="AZ21" s="13">
        <f t="shared" si="7"/>
        <v>28361.353236612053</v>
      </c>
      <c r="BA21" s="13">
        <f t="shared" si="1"/>
        <v>10096.91800158321</v>
      </c>
      <c r="BB21" s="13">
        <f t="shared" si="1"/>
        <v>9693.9174556602084</v>
      </c>
      <c r="BC21" s="13">
        <f t="shared" si="1"/>
        <v>1082497.6828205059</v>
      </c>
      <c r="BD21" s="13">
        <f t="shared" si="1"/>
        <v>88039.359991842168</v>
      </c>
      <c r="BE21" s="91">
        <f t="shared" si="1"/>
        <v>27.985051878632895</v>
      </c>
      <c r="BF21" s="91">
        <f t="shared" si="1"/>
        <v>6428.1852235342749</v>
      </c>
      <c r="BG21" s="91">
        <f t="shared" si="1"/>
        <v>11474.203009315546</v>
      </c>
      <c r="BH21" s="91">
        <f t="shared" si="1"/>
        <v>2137.0334181960216</v>
      </c>
      <c r="BI21" s="12">
        <f t="shared" si="2"/>
        <v>1087509.6942239711</v>
      </c>
      <c r="BJ21" s="13">
        <f t="shared" si="2"/>
        <v>205397.27508170615</v>
      </c>
      <c r="BK21" s="13">
        <f t="shared" si="2"/>
        <v>139666.70682041897</v>
      </c>
      <c r="BL21" s="13">
        <f t="shared" si="2"/>
        <v>289445.71562606911</v>
      </c>
      <c r="BM21" s="36">
        <v>0</v>
      </c>
      <c r="BN21" s="27">
        <f t="shared" si="5"/>
        <v>3359642.4350471226</v>
      </c>
      <c r="BP21" t="s">
        <v>38</v>
      </c>
      <c r="BQ21" s="4" t="s">
        <v>18</v>
      </c>
      <c r="BR21" s="90">
        <v>10672.479423276847</v>
      </c>
      <c r="BS21" s="91">
        <v>44500.542038774583</v>
      </c>
      <c r="BT21" s="91">
        <v>26847.397333096695</v>
      </c>
      <c r="BU21" s="91">
        <v>2946.0410430418183</v>
      </c>
      <c r="BV21" s="91">
        <v>8279.8808942455871</v>
      </c>
      <c r="BW21" s="91">
        <v>7371.2167514621624</v>
      </c>
      <c r="BX21" s="91">
        <v>1929.6087548694536</v>
      </c>
      <c r="BY21" s="91">
        <v>5380.006748099353</v>
      </c>
      <c r="BZ21" s="91">
        <v>8037.5944073158826</v>
      </c>
      <c r="CA21" s="91">
        <v>8459.0435375048437</v>
      </c>
      <c r="CB21" s="91">
        <v>3844.9207328305247</v>
      </c>
      <c r="CC21" s="91">
        <v>169928.38985112059</v>
      </c>
      <c r="CD21" s="91">
        <v>87809.980270719941</v>
      </c>
      <c r="CE21" s="91">
        <v>6685.4909387217631</v>
      </c>
      <c r="CF21" s="91">
        <v>6173.8123607489279</v>
      </c>
      <c r="CG21" s="91">
        <v>28361.353236612053</v>
      </c>
      <c r="CH21" s="91">
        <v>10096.91800158321</v>
      </c>
      <c r="CI21" s="91">
        <v>9693.9174556602084</v>
      </c>
      <c r="CJ21" s="91">
        <v>1082497.6828205059</v>
      </c>
      <c r="CK21" s="91">
        <v>88039.359991842168</v>
      </c>
      <c r="CL21" s="91">
        <v>27.985051878632895</v>
      </c>
      <c r="CM21" s="91">
        <v>6428.1852235342749</v>
      </c>
      <c r="CN21" s="91">
        <v>11474.203009315546</v>
      </c>
      <c r="CO21" s="91">
        <v>2137.0334181960216</v>
      </c>
      <c r="CP21" s="12">
        <f t="shared" si="3"/>
        <v>1087509.6942239711</v>
      </c>
      <c r="CQ21" s="13">
        <f t="shared" si="3"/>
        <v>205397.27508170615</v>
      </c>
      <c r="CR21" s="13">
        <f t="shared" si="3"/>
        <v>139666.70682041897</v>
      </c>
      <c r="CS21" s="13">
        <f t="shared" si="3"/>
        <v>289445.71562606911</v>
      </c>
      <c r="CT21" s="36">
        <v>0</v>
      </c>
      <c r="CU21" s="27">
        <f t="shared" si="6"/>
        <v>3359642.4350471226</v>
      </c>
      <c r="CX21" s="46" t="s">
        <v>111</v>
      </c>
      <c r="CY21" s="84">
        <f>'AME2010'!CY21</f>
        <v>2.5558265980385131E-2</v>
      </c>
      <c r="DA21" s="105">
        <v>1.3989525812754118</v>
      </c>
    </row>
    <row r="22" spans="2:105" x14ac:dyDescent="0.25">
      <c r="B22" t="s">
        <v>39</v>
      </c>
      <c r="C22" s="4" t="s">
        <v>19</v>
      </c>
      <c r="D22" s="90">
        <v>29.204928567516752</v>
      </c>
      <c r="E22" s="91">
        <v>162.19192273713293</v>
      </c>
      <c r="F22" s="91">
        <v>47.59107955859065</v>
      </c>
      <c r="G22" s="91">
        <v>57.806227287760464</v>
      </c>
      <c r="H22" s="91">
        <v>13.6460690092789</v>
      </c>
      <c r="I22" s="91">
        <v>19.096037679140721</v>
      </c>
      <c r="J22" s="91">
        <v>43.141377621205017</v>
      </c>
      <c r="K22" s="91">
        <v>29.573130205407637</v>
      </c>
      <c r="L22" s="91">
        <v>37.00531119332048</v>
      </c>
      <c r="M22" s="91">
        <v>30.677871361278665</v>
      </c>
      <c r="N22" s="91">
        <v>31.474488335317961</v>
      </c>
      <c r="O22" s="91">
        <v>1360.2593986508102</v>
      </c>
      <c r="P22" s="91">
        <v>226.4539097242307</v>
      </c>
      <c r="Q22" s="91">
        <v>14.066374830119356</v>
      </c>
      <c r="R22" s="91">
        <v>51.729821810109655</v>
      </c>
      <c r="S22" s="91">
        <v>184.18929597741584</v>
      </c>
      <c r="T22" s="91">
        <v>95.520395494527534</v>
      </c>
      <c r="U22" s="91">
        <v>24.044874833672843</v>
      </c>
      <c r="V22" s="91">
        <v>4120.06048476864</v>
      </c>
      <c r="W22" s="91">
        <v>0</v>
      </c>
      <c r="X22" s="91">
        <v>8.9259050741285484E-2</v>
      </c>
      <c r="Y22" s="91">
        <v>62.730926950626539</v>
      </c>
      <c r="Z22" s="91">
        <v>5.3080406252724703</v>
      </c>
      <c r="AA22" s="91">
        <v>15.945102445186988</v>
      </c>
      <c r="AB22" s="12">
        <f>'[2]TES 2030 (value)'!CK25</f>
        <v>22956.970357064754</v>
      </c>
      <c r="AC22" s="13">
        <f>'[2]TES 2030 (value)'!CL25</f>
        <v>709897.74704196712</v>
      </c>
      <c r="AD22" s="13">
        <f>'[2]TES 2030 (value)'!CM25</f>
        <v>0</v>
      </c>
      <c r="AE22" s="13">
        <f>'[2]TES 2030 (value)'!CN25</f>
        <v>0</v>
      </c>
      <c r="AF22" s="14">
        <f>'[2]TES 2030 (value)'!CO25</f>
        <v>1</v>
      </c>
      <c r="AG22" s="27">
        <f t="shared" si="4"/>
        <v>739517.52372774913</v>
      </c>
      <c r="AI22" t="s">
        <v>39</v>
      </c>
      <c r="AJ22" s="4" t="s">
        <v>19</v>
      </c>
      <c r="AK22" s="12">
        <f t="shared" si="8"/>
        <v>29.204934526312748</v>
      </c>
      <c r="AL22" s="13">
        <f t="shared" si="8"/>
        <v>162.19331064950254</v>
      </c>
      <c r="AM22" s="13">
        <f t="shared" si="8"/>
        <v>47.590942936949595</v>
      </c>
      <c r="AN22" s="13">
        <f t="shared" si="8"/>
        <v>57.803195421631138</v>
      </c>
      <c r="AO22" s="13">
        <f t="shared" si="8"/>
        <v>13.645762752233836</v>
      </c>
      <c r="AP22" s="13">
        <f t="shared" si="8"/>
        <v>19.09558128664581</v>
      </c>
      <c r="AQ22" s="13">
        <f t="shared" si="8"/>
        <v>43.140780872150131</v>
      </c>
      <c r="AR22" s="13">
        <f t="shared" si="8"/>
        <v>29.576733742573499</v>
      </c>
      <c r="AS22" s="13">
        <f t="shared" si="8"/>
        <v>37.007863338983725</v>
      </c>
      <c r="AT22" s="13">
        <f t="shared" si="8"/>
        <v>30.677631264186122</v>
      </c>
      <c r="AU22" s="13">
        <f t="shared" si="8"/>
        <v>31.473750164752559</v>
      </c>
      <c r="AV22" s="13">
        <f t="shared" si="8"/>
        <v>1360.277195438488</v>
      </c>
      <c r="AW22" s="13">
        <f t="shared" si="8"/>
        <v>226.45674302683673</v>
      </c>
      <c r="AX22" s="13">
        <f t="shared" si="8"/>
        <v>14.065609048643847</v>
      </c>
      <c r="AY22" s="13">
        <f t="shared" si="8"/>
        <v>51.728504627735234</v>
      </c>
      <c r="AZ22" s="13">
        <f t="shared" si="7"/>
        <v>184.19027532246</v>
      </c>
      <c r="BA22" s="13">
        <f t="shared" si="1"/>
        <v>95.517380308580002</v>
      </c>
      <c r="BB22" s="13">
        <f t="shared" si="1"/>
        <v>24.044509557019659</v>
      </c>
      <c r="BC22" s="13">
        <f t="shared" si="1"/>
        <v>4120.1241479895725</v>
      </c>
      <c r="BD22" s="13">
        <f t="shared" si="1"/>
        <v>0</v>
      </c>
      <c r="BE22" s="91">
        <f t="shared" si="1"/>
        <v>9.3446986573611016E-2</v>
      </c>
      <c r="BF22" s="91">
        <f t="shared" si="1"/>
        <v>63.067553267854358</v>
      </c>
      <c r="BG22" s="91">
        <f t="shared" si="1"/>
        <v>5.3082061993844416</v>
      </c>
      <c r="BH22" s="91">
        <f t="shared" si="1"/>
        <v>15.97387201753298</v>
      </c>
      <c r="BI22" s="12">
        <f t="shared" si="2"/>
        <v>22956.970357064754</v>
      </c>
      <c r="BJ22" s="13">
        <f t="shared" si="2"/>
        <v>709897.74704196712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5"/>
        <v>739516.97532977851</v>
      </c>
      <c r="BP22" t="s">
        <v>39</v>
      </c>
      <c r="BQ22" s="4" t="s">
        <v>19</v>
      </c>
      <c r="BR22" s="90">
        <v>29.204934526312748</v>
      </c>
      <c r="BS22" s="91">
        <v>162.19331064950254</v>
      </c>
      <c r="BT22" s="91">
        <v>47.590942936949595</v>
      </c>
      <c r="BU22" s="91">
        <v>57.803195421631138</v>
      </c>
      <c r="BV22" s="91">
        <v>13.645762752233836</v>
      </c>
      <c r="BW22" s="91">
        <v>19.09558128664581</v>
      </c>
      <c r="BX22" s="91">
        <v>43.140780872150131</v>
      </c>
      <c r="BY22" s="91">
        <v>29.576733742573499</v>
      </c>
      <c r="BZ22" s="91">
        <v>37.007863338983725</v>
      </c>
      <c r="CA22" s="91">
        <v>30.677631264186122</v>
      </c>
      <c r="CB22" s="91">
        <v>31.473750164752559</v>
      </c>
      <c r="CC22" s="91">
        <v>1360.277195438488</v>
      </c>
      <c r="CD22" s="91">
        <v>226.45674302683673</v>
      </c>
      <c r="CE22" s="91">
        <v>14.065609048643847</v>
      </c>
      <c r="CF22" s="91">
        <v>51.728504627735234</v>
      </c>
      <c r="CG22" s="91">
        <v>184.19027532246</v>
      </c>
      <c r="CH22" s="91">
        <v>95.517380308580002</v>
      </c>
      <c r="CI22" s="91">
        <v>24.044509557019659</v>
      </c>
      <c r="CJ22" s="91">
        <v>4120.1241479895725</v>
      </c>
      <c r="CK22" s="91">
        <v>0</v>
      </c>
      <c r="CL22" s="91">
        <v>9.3446986573611016E-2</v>
      </c>
      <c r="CM22" s="91">
        <v>63.067553267854358</v>
      </c>
      <c r="CN22" s="91">
        <v>5.3082061993844416</v>
      </c>
      <c r="CO22" s="91">
        <v>15.97387201753298</v>
      </c>
      <c r="CP22" s="12">
        <f t="shared" si="3"/>
        <v>22956.970357064754</v>
      </c>
      <c r="CQ22" s="13">
        <f t="shared" si="3"/>
        <v>709897.74704196712</v>
      </c>
      <c r="CR22" s="13">
        <f t="shared" si="3"/>
        <v>0</v>
      </c>
      <c r="CS22" s="13">
        <f t="shared" si="3"/>
        <v>0</v>
      </c>
      <c r="CT22" s="36">
        <v>0</v>
      </c>
      <c r="CU22" s="27">
        <f t="shared" si="6"/>
        <v>739516.97532977851</v>
      </c>
      <c r="DA22" s="105">
        <v>0.5506712328588298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3.2150502859548875</v>
      </c>
      <c r="F23" s="91">
        <v>0.30270053188550894</v>
      </c>
      <c r="G23" s="91">
        <v>0.14193519757687018</v>
      </c>
      <c r="H23" s="91">
        <v>3.3490350628969656</v>
      </c>
      <c r="I23" s="91">
        <v>11.05631591375044</v>
      </c>
      <c r="J23" s="91">
        <v>14.416151312271079</v>
      </c>
      <c r="K23" s="91">
        <v>5.7733639107882082</v>
      </c>
      <c r="L23" s="91">
        <v>0</v>
      </c>
      <c r="M23" s="91">
        <v>643.61712433547325</v>
      </c>
      <c r="N23" s="91">
        <v>1.3750502416654877</v>
      </c>
      <c r="O23" s="91">
        <v>703.24427380661291</v>
      </c>
      <c r="P23" s="91">
        <v>1.8492616904451034</v>
      </c>
      <c r="Q23" s="91">
        <v>0</v>
      </c>
      <c r="R23" s="91">
        <v>0.77930644474075172</v>
      </c>
      <c r="S23" s="91">
        <v>0</v>
      </c>
      <c r="T23" s="91">
        <v>3.843309414732975E-3</v>
      </c>
      <c r="U23" s="91">
        <v>3.5164213773216362E-3</v>
      </c>
      <c r="V23" s="91">
        <v>76.189135475182468</v>
      </c>
      <c r="W23" s="91">
        <v>166.99670382369553</v>
      </c>
      <c r="X23" s="91">
        <v>4.4771195345182617</v>
      </c>
      <c r="Y23" s="91">
        <v>0</v>
      </c>
      <c r="Z23" s="91">
        <v>657.37028305248532</v>
      </c>
      <c r="AA23" s="91">
        <v>68.474403465357696</v>
      </c>
      <c r="AB23" s="12">
        <f>'[2]TES 2030 (value)'!CK26</f>
        <v>74.764530705502892</v>
      </c>
      <c r="AC23" s="13">
        <f>'[2]TES 2030 (value)'!CL26</f>
        <v>0</v>
      </c>
      <c r="AD23" s="13">
        <f>'[2]TES 2030 (value)'!CM26</f>
        <v>0</v>
      </c>
      <c r="AE23" s="13">
        <f>'[2]TES 2030 (value)'!CN26</f>
        <v>31.963283280000002</v>
      </c>
      <c r="AF23" s="14">
        <f>'[2]TES 2030 (value)'!CO26</f>
        <v>-98.608511518569046</v>
      </c>
      <c r="AG23" s="27">
        <f t="shared" si="4"/>
        <v>2370.7538762830259</v>
      </c>
      <c r="AI23" t="s">
        <v>40</v>
      </c>
      <c r="AJ23" s="4" t="s">
        <v>41</v>
      </c>
      <c r="AK23" s="12">
        <f t="shared" si="8"/>
        <v>0</v>
      </c>
      <c r="AL23" s="13">
        <f t="shared" si="8"/>
        <v>3.2150777978555145</v>
      </c>
      <c r="AM23" s="13">
        <f t="shared" si="8"/>
        <v>0.30269966291082295</v>
      </c>
      <c r="AN23" s="13">
        <f t="shared" si="8"/>
        <v>0.14192775324884041</v>
      </c>
      <c r="AO23" s="13">
        <f t="shared" si="8"/>
        <v>3.3489599009157764</v>
      </c>
      <c r="AP23" s="13">
        <f t="shared" si="8"/>
        <v>11.056051669424512</v>
      </c>
      <c r="AQ23" s="13">
        <f t="shared" si="8"/>
        <v>14.415951902211757</v>
      </c>
      <c r="AR23" s="13">
        <f t="shared" si="8"/>
        <v>5.7740674051859964</v>
      </c>
      <c r="AS23" s="13">
        <f t="shared" si="8"/>
        <v>0</v>
      </c>
      <c r="AT23" s="13">
        <f t="shared" si="8"/>
        <v>643.61208713460474</v>
      </c>
      <c r="AU23" s="13">
        <f t="shared" si="8"/>
        <v>1.3750179926387986</v>
      </c>
      <c r="AV23" s="13">
        <f t="shared" si="8"/>
        <v>703.25347461716342</v>
      </c>
      <c r="AW23" s="13">
        <f t="shared" si="8"/>
        <v>1.8492848276829332</v>
      </c>
      <c r="AX23" s="13">
        <f t="shared" si="8"/>
        <v>0</v>
      </c>
      <c r="AY23" s="13">
        <f t="shared" si="8"/>
        <v>0.77928660147283846</v>
      </c>
      <c r="AZ23" s="13">
        <f t="shared" si="7"/>
        <v>0</v>
      </c>
      <c r="BA23" s="13">
        <f t="shared" si="1"/>
        <v>3.8431880972648121E-3</v>
      </c>
      <c r="BB23" s="13">
        <f t="shared" si="1"/>
        <v>3.5163679577617183E-3</v>
      </c>
      <c r="BC23" s="13">
        <f t="shared" si="1"/>
        <v>76.190312750560423</v>
      </c>
      <c r="BD23" s="13">
        <f t="shared" si="1"/>
        <v>166.99657998531382</v>
      </c>
      <c r="BE23" s="91">
        <f t="shared" si="1"/>
        <v>4.687181025969247</v>
      </c>
      <c r="BF23" s="91">
        <f t="shared" si="1"/>
        <v>0</v>
      </c>
      <c r="BG23" s="91">
        <f t="shared" si="1"/>
        <v>657.39078845335484</v>
      </c>
      <c r="BH23" s="91">
        <f t="shared" si="1"/>
        <v>68.597951075736319</v>
      </c>
      <c r="BI23" s="12">
        <f t="shared" si="2"/>
        <v>74.764530705502892</v>
      </c>
      <c r="BJ23" s="13">
        <f t="shared" si="2"/>
        <v>0</v>
      </c>
      <c r="BK23" s="13">
        <f t="shared" si="2"/>
        <v>0</v>
      </c>
      <c r="BL23" s="13">
        <f t="shared" si="2"/>
        <v>31.963283280000002</v>
      </c>
      <c r="BM23" s="36">
        <v>0</v>
      </c>
      <c r="BN23" s="27">
        <f t="shared" si="5"/>
        <v>2469.7218740978078</v>
      </c>
      <c r="BP23" t="s">
        <v>40</v>
      </c>
      <c r="BQ23" s="4" t="s">
        <v>41</v>
      </c>
      <c r="BR23" s="90">
        <v>0</v>
      </c>
      <c r="BS23" s="91">
        <v>3.2150777978555145</v>
      </c>
      <c r="BT23" s="91">
        <v>0.30269966291082295</v>
      </c>
      <c r="BU23" s="91">
        <v>0.14192775324884041</v>
      </c>
      <c r="BV23" s="91">
        <v>3.3489599009157764</v>
      </c>
      <c r="BW23" s="91">
        <v>11.056051669424512</v>
      </c>
      <c r="BX23" s="91">
        <v>14.415951902211757</v>
      </c>
      <c r="BY23" s="91">
        <v>5.7740674051859964</v>
      </c>
      <c r="BZ23" s="91">
        <v>0</v>
      </c>
      <c r="CA23" s="91">
        <v>643.61208713460474</v>
      </c>
      <c r="CB23" s="91">
        <v>1.3750179926387986</v>
      </c>
      <c r="CC23" s="91">
        <v>703.25347461716342</v>
      </c>
      <c r="CD23" s="91">
        <v>1.8492848276829332</v>
      </c>
      <c r="CE23" s="91">
        <v>0</v>
      </c>
      <c r="CF23" s="91">
        <v>0.77928660147283846</v>
      </c>
      <c r="CG23" s="91">
        <v>0</v>
      </c>
      <c r="CH23" s="91">
        <v>3.8431880972648121E-3</v>
      </c>
      <c r="CI23" s="91">
        <v>3.5163679577617183E-3</v>
      </c>
      <c r="CJ23" s="91">
        <v>76.190312750560423</v>
      </c>
      <c r="CK23" s="91">
        <v>166.99657998531382</v>
      </c>
      <c r="CL23" s="91">
        <v>4.687181025969247</v>
      </c>
      <c r="CM23" s="91">
        <v>0</v>
      </c>
      <c r="CN23" s="91">
        <v>657.39078845335484</v>
      </c>
      <c r="CO23" s="91">
        <v>68.597951075736319</v>
      </c>
      <c r="CP23" s="12">
        <f t="shared" si="3"/>
        <v>74.764530705502892</v>
      </c>
      <c r="CQ23" s="13">
        <f t="shared" si="3"/>
        <v>0</v>
      </c>
      <c r="CR23" s="13">
        <f t="shared" si="3"/>
        <v>0</v>
      </c>
      <c r="CS23" s="13">
        <f t="shared" si="3"/>
        <v>31.963283280000002</v>
      </c>
      <c r="CT23" s="36">
        <v>0</v>
      </c>
      <c r="CU23" s="27">
        <f t="shared" si="6"/>
        <v>2469.7218740978078</v>
      </c>
      <c r="CX23" s="46" t="s">
        <v>112</v>
      </c>
      <c r="CY23" s="94">
        <f>SUM(BR27:CO27)+SUM(CY4:CY9)-SUM(CY10:CY12)</f>
        <v>2463809.1718384819</v>
      </c>
      <c r="DA23" s="105">
        <v>0.75367520604401084</v>
      </c>
    </row>
    <row r="24" spans="2:105" x14ac:dyDescent="0.25">
      <c r="B24" t="s">
        <v>42</v>
      </c>
      <c r="C24" s="4" t="s">
        <v>43</v>
      </c>
      <c r="D24" s="90">
        <v>7021.6617954149779</v>
      </c>
      <c r="E24" s="91">
        <v>2643.4759943128693</v>
      </c>
      <c r="F24" s="91">
        <v>720.84140340632405</v>
      </c>
      <c r="G24" s="91">
        <v>159.0784569075397</v>
      </c>
      <c r="H24" s="91">
        <v>891.42135926274705</v>
      </c>
      <c r="I24" s="91">
        <v>302.72178926686348</v>
      </c>
      <c r="J24" s="91">
        <v>212.4879135554587</v>
      </c>
      <c r="K24" s="91">
        <v>12589.495736110968</v>
      </c>
      <c r="L24" s="91">
        <v>267.57365298380665</v>
      </c>
      <c r="M24" s="91">
        <v>1065.2540437744531</v>
      </c>
      <c r="N24" s="91">
        <v>9.8231955649169205</v>
      </c>
      <c r="O24" s="91">
        <v>5710.2844272229468</v>
      </c>
      <c r="P24" s="91">
        <v>9228.9219589870117</v>
      </c>
      <c r="Q24" s="91">
        <v>290.91081242565326</v>
      </c>
      <c r="R24" s="91">
        <v>2879.0476484908213</v>
      </c>
      <c r="S24" s="91">
        <v>13097.17124105497</v>
      </c>
      <c r="T24" s="91">
        <v>2715.6974933140391</v>
      </c>
      <c r="U24" s="91">
        <v>5098.2033932872591</v>
      </c>
      <c r="V24" s="91">
        <v>31192.900026622025</v>
      </c>
      <c r="W24" s="91">
        <v>2587.967473480323</v>
      </c>
      <c r="X24" s="91">
        <v>0.32748104561884378</v>
      </c>
      <c r="Y24" s="91">
        <v>54393.471902305937</v>
      </c>
      <c r="Z24" s="91">
        <v>236.63051781017447</v>
      </c>
      <c r="AA24" s="91">
        <v>9965.6423231346089</v>
      </c>
      <c r="AB24" s="12">
        <f>'[2]TES 2030 (value)'!CK27</f>
        <v>64807.56677994132</v>
      </c>
      <c r="AC24" s="13">
        <f>'[2]TES 2030 (value)'!CL27</f>
        <v>0</v>
      </c>
      <c r="AD24" s="13">
        <f>'[2]TES 2030 (value)'!CM27</f>
        <v>0</v>
      </c>
      <c r="AE24" s="13">
        <f>'[2]TES 2030 (value)'!CN27</f>
        <v>28178.047407772265</v>
      </c>
      <c r="AF24" s="14">
        <f>'[2]TES 2030 (value)'!CO27</f>
        <v>-668.79072985931862</v>
      </c>
      <c r="AG24" s="27">
        <f t="shared" si="4"/>
        <v>255597.83549759659</v>
      </c>
      <c r="AI24" t="s">
        <v>42</v>
      </c>
      <c r="AJ24" s="4" t="s">
        <v>43</v>
      </c>
      <c r="AK24" s="12">
        <f t="shared" si="8"/>
        <v>7021.6632280721433</v>
      </c>
      <c r="AL24" s="13">
        <f t="shared" si="8"/>
        <v>2643.4986151251105</v>
      </c>
      <c r="AM24" s="13">
        <f t="shared" si="8"/>
        <v>720.83933405769005</v>
      </c>
      <c r="AN24" s="13">
        <f t="shared" si="8"/>
        <v>159.07011343646343</v>
      </c>
      <c r="AO24" s="13">
        <f t="shared" si="8"/>
        <v>891.40135320303784</v>
      </c>
      <c r="AP24" s="13">
        <f t="shared" si="8"/>
        <v>302.71455426057634</v>
      </c>
      <c r="AQ24" s="13">
        <f t="shared" si="8"/>
        <v>212.48497433634751</v>
      </c>
      <c r="AR24" s="13">
        <f t="shared" si="8"/>
        <v>12591.029787984051</v>
      </c>
      <c r="AS24" s="13">
        <f t="shared" si="8"/>
        <v>267.59210673857967</v>
      </c>
      <c r="AT24" s="13">
        <f t="shared" si="8"/>
        <v>1065.2457066771453</v>
      </c>
      <c r="AU24" s="13">
        <f t="shared" si="8"/>
        <v>9.8229651817015693</v>
      </c>
      <c r="AV24" s="13">
        <f t="shared" si="8"/>
        <v>5710.3591370317026</v>
      </c>
      <c r="AW24" s="13">
        <f t="shared" si="8"/>
        <v>9229.0374276431685</v>
      </c>
      <c r="AX24" s="13">
        <f t="shared" si="8"/>
        <v>290.89497507495906</v>
      </c>
      <c r="AY24" s="13">
        <f t="shared" si="8"/>
        <v>2878.9743400840839</v>
      </c>
      <c r="AZ24" s="13">
        <f t="shared" si="7"/>
        <v>13097.240879465167</v>
      </c>
      <c r="BA24" s="13">
        <f t="shared" si="1"/>
        <v>2715.6117699156257</v>
      </c>
      <c r="BB24" s="13">
        <f t="shared" si="1"/>
        <v>5098.125944155765</v>
      </c>
      <c r="BC24" s="13">
        <f t="shared" si="1"/>
        <v>31193.382019663935</v>
      </c>
      <c r="BD24" s="13">
        <f t="shared" si="1"/>
        <v>2587.965554342421</v>
      </c>
      <c r="BE24" s="91">
        <f t="shared" si="1"/>
        <v>0.34284609368920416</v>
      </c>
      <c r="BF24" s="91">
        <f t="shared" si="1"/>
        <v>54685.357819153927</v>
      </c>
      <c r="BG24" s="91">
        <f t="shared" si="1"/>
        <v>236.63789904378169</v>
      </c>
      <c r="BH24" s="91">
        <f t="shared" si="1"/>
        <v>9983.6232215813452</v>
      </c>
      <c r="BI24" s="12">
        <f t="shared" si="2"/>
        <v>64807.56677994132</v>
      </c>
      <c r="BJ24" s="13">
        <f t="shared" si="2"/>
        <v>0</v>
      </c>
      <c r="BK24" s="13">
        <f t="shared" si="2"/>
        <v>0</v>
      </c>
      <c r="BL24" s="13">
        <f t="shared" si="2"/>
        <v>28178.047407772265</v>
      </c>
      <c r="BM24" s="36">
        <v>0</v>
      </c>
      <c r="BN24" s="27">
        <f t="shared" si="5"/>
        <v>256578.530760036</v>
      </c>
      <c r="BP24" t="s">
        <v>42</v>
      </c>
      <c r="BQ24" s="4" t="s">
        <v>43</v>
      </c>
      <c r="BR24" s="90">
        <v>7021.6632280721433</v>
      </c>
      <c r="BS24" s="91">
        <v>2643.4986151251105</v>
      </c>
      <c r="BT24" s="91">
        <v>720.83933405769005</v>
      </c>
      <c r="BU24" s="91">
        <v>159.07011343646343</v>
      </c>
      <c r="BV24" s="91">
        <v>891.40135320303784</v>
      </c>
      <c r="BW24" s="91">
        <v>302.71455426057634</v>
      </c>
      <c r="BX24" s="91">
        <v>212.48497433634751</v>
      </c>
      <c r="BY24" s="91">
        <v>12591.029787984051</v>
      </c>
      <c r="BZ24" s="91">
        <v>267.59210673857967</v>
      </c>
      <c r="CA24" s="91">
        <v>1065.2457066771453</v>
      </c>
      <c r="CB24" s="91">
        <v>9.8229651817015693</v>
      </c>
      <c r="CC24" s="91">
        <v>5710.3591370317026</v>
      </c>
      <c r="CD24" s="91">
        <v>9229.0374276431685</v>
      </c>
      <c r="CE24" s="91">
        <v>290.89497507495906</v>
      </c>
      <c r="CF24" s="91">
        <v>2878.9743400840839</v>
      </c>
      <c r="CG24" s="91">
        <v>13097.240879465167</v>
      </c>
      <c r="CH24" s="91">
        <v>2715.6117699156257</v>
      </c>
      <c r="CI24" s="91">
        <v>5098.125944155765</v>
      </c>
      <c r="CJ24" s="91">
        <v>31193.382019663935</v>
      </c>
      <c r="CK24" s="91">
        <v>2587.965554342421</v>
      </c>
      <c r="CL24" s="91">
        <v>0.34284609368920416</v>
      </c>
      <c r="CM24" s="91">
        <v>54685.357819153927</v>
      </c>
      <c r="CN24" s="91">
        <v>236.63789904378169</v>
      </c>
      <c r="CO24" s="91">
        <v>9983.6232215813452</v>
      </c>
      <c r="CP24" s="12">
        <f t="shared" si="3"/>
        <v>64807.56677994132</v>
      </c>
      <c r="CQ24" s="13">
        <f t="shared" si="3"/>
        <v>0</v>
      </c>
      <c r="CR24" s="13">
        <f t="shared" si="3"/>
        <v>0</v>
      </c>
      <c r="CS24" s="13">
        <f t="shared" si="3"/>
        <v>28178.047407772265</v>
      </c>
      <c r="CT24" s="36">
        <v>0</v>
      </c>
      <c r="CU24" s="27">
        <f t="shared" si="6"/>
        <v>256578.530760036</v>
      </c>
      <c r="CX24" s="46" t="s">
        <v>113</v>
      </c>
      <c r="CY24" s="100">
        <f>1-SUM(CP3:CP26)/CY23</f>
        <v>2.4889788864255746E-2</v>
      </c>
      <c r="DA24" s="105">
        <v>1.0427698487153156</v>
      </c>
    </row>
    <row r="25" spans="2:105" x14ac:dyDescent="0.25">
      <c r="B25" t="s">
        <v>44</v>
      </c>
      <c r="C25" s="4" t="s">
        <v>45</v>
      </c>
      <c r="D25" s="90">
        <v>1305.1716072557908</v>
      </c>
      <c r="E25" s="91">
        <v>2433.4265955399742</v>
      </c>
      <c r="F25" s="91">
        <v>548.34960812767633</v>
      </c>
      <c r="G25" s="91">
        <v>304.19093836321275</v>
      </c>
      <c r="H25" s="91">
        <v>482.522491699375</v>
      </c>
      <c r="I25" s="91">
        <v>904.14860430389172</v>
      </c>
      <c r="J25" s="91">
        <v>516.23095390598041</v>
      </c>
      <c r="K25" s="91">
        <v>667.87840060099438</v>
      </c>
      <c r="L25" s="91">
        <v>536.36881894200906</v>
      </c>
      <c r="M25" s="91">
        <v>883.97084918735789</v>
      </c>
      <c r="N25" s="91">
        <v>335.86269263069914</v>
      </c>
      <c r="O25" s="91">
        <v>4564.6586613994687</v>
      </c>
      <c r="P25" s="91">
        <v>1321.4575783077678</v>
      </c>
      <c r="Q25" s="91">
        <v>835.65798886314417</v>
      </c>
      <c r="R25" s="91">
        <v>276.01964092357298</v>
      </c>
      <c r="S25" s="91">
        <v>137.71333252363243</v>
      </c>
      <c r="T25" s="91">
        <v>22.338657249904035</v>
      </c>
      <c r="U25" s="91">
        <v>26.203182530305401</v>
      </c>
      <c r="V25" s="91">
        <v>12797.089104250528</v>
      </c>
      <c r="W25" s="91">
        <v>4615.2329941447724</v>
      </c>
      <c r="X25" s="91">
        <v>1.9725926146242601</v>
      </c>
      <c r="Y25" s="91">
        <v>240.87270725296671</v>
      </c>
      <c r="Z25" s="91">
        <v>16954.105375187311</v>
      </c>
      <c r="AA25" s="91">
        <v>107.17964333066877</v>
      </c>
      <c r="AB25" s="12">
        <f>'[2]TES 2030 (value)'!CK28</f>
        <v>27300.907174620927</v>
      </c>
      <c r="AC25" s="13">
        <f>'[2]TES 2030 (value)'!CL28</f>
        <v>0</v>
      </c>
      <c r="AD25" s="13">
        <f>'[2]TES 2030 (value)'!CM28</f>
        <v>0</v>
      </c>
      <c r="AE25" s="13">
        <f>'[2]TES 2030 (value)'!CN28</f>
        <v>5820.4885838724886</v>
      </c>
      <c r="AF25" s="14">
        <f>'[2]TES 2030 (value)'!CO28</f>
        <v>0</v>
      </c>
      <c r="AG25" s="27">
        <f t="shared" si="4"/>
        <v>83940.01877762904</v>
      </c>
      <c r="AI25" t="s">
        <v>44</v>
      </c>
      <c r="AJ25" s="4" t="s">
        <v>45</v>
      </c>
      <c r="AK25" s="12">
        <f t="shared" si="8"/>
        <v>1305.1718735550671</v>
      </c>
      <c r="AL25" s="13">
        <f t="shared" si="8"/>
        <v>2433.4474189127754</v>
      </c>
      <c r="AM25" s="13">
        <f t="shared" si="8"/>
        <v>548.34803395823053</v>
      </c>
      <c r="AN25" s="13">
        <f t="shared" si="8"/>
        <v>304.17498391944184</v>
      </c>
      <c r="AO25" s="13">
        <f t="shared" si="8"/>
        <v>482.51166250655876</v>
      </c>
      <c r="AP25" s="13">
        <f t="shared" si="8"/>
        <v>904.12699528508779</v>
      </c>
      <c r="AQ25" s="13">
        <f t="shared" si="8"/>
        <v>516.22381318978569</v>
      </c>
      <c r="AR25" s="13">
        <f t="shared" si="8"/>
        <v>667.95978274154311</v>
      </c>
      <c r="AS25" s="13">
        <f t="shared" si="8"/>
        <v>536.40581069565258</v>
      </c>
      <c r="AT25" s="13">
        <f t="shared" si="8"/>
        <v>883.96393088366324</v>
      </c>
      <c r="AU25" s="13">
        <f t="shared" si="8"/>
        <v>335.8548156494731</v>
      </c>
      <c r="AV25" s="13">
        <f t="shared" si="8"/>
        <v>4564.718382553463</v>
      </c>
      <c r="AW25" s="13">
        <f t="shared" si="8"/>
        <v>1321.4741118673116</v>
      </c>
      <c r="AX25" s="13">
        <f t="shared" si="8"/>
        <v>835.61249516519706</v>
      </c>
      <c r="AY25" s="13">
        <f t="shared" si="8"/>
        <v>276.01261271057518</v>
      </c>
      <c r="AZ25" s="13">
        <f t="shared" si="7"/>
        <v>137.71406475331497</v>
      </c>
      <c r="BA25" s="13">
        <f t="shared" si="1"/>
        <v>22.337952110388247</v>
      </c>
      <c r="BB25" s="13">
        <f t="shared" si="1"/>
        <v>26.202784465816247</v>
      </c>
      <c r="BC25" s="13">
        <f t="shared" si="1"/>
        <v>12797.286845015244</v>
      </c>
      <c r="BD25" s="13">
        <f t="shared" si="1"/>
        <v>4615.2295716641356</v>
      </c>
      <c r="BE25" s="91">
        <f t="shared" si="1"/>
        <v>2.0651444760294431</v>
      </c>
      <c r="BF25" s="91">
        <f t="shared" si="1"/>
        <v>242.16527690409077</v>
      </c>
      <c r="BG25" s="91">
        <f t="shared" si="1"/>
        <v>16954.634225876282</v>
      </c>
      <c r="BH25" s="91">
        <f t="shared" si="1"/>
        <v>107.37302637812294</v>
      </c>
      <c r="BI25" s="12">
        <f t="shared" si="2"/>
        <v>27300.907174620927</v>
      </c>
      <c r="BJ25" s="13">
        <f t="shared" si="2"/>
        <v>0</v>
      </c>
      <c r="BK25" s="13">
        <f t="shared" si="2"/>
        <v>0</v>
      </c>
      <c r="BL25" s="13">
        <f t="shared" si="2"/>
        <v>5820.4885838724886</v>
      </c>
      <c r="BM25" s="36">
        <v>0</v>
      </c>
      <c r="BN25" s="27">
        <f t="shared" si="5"/>
        <v>83942.411373730662</v>
      </c>
      <c r="BP25" t="s">
        <v>44</v>
      </c>
      <c r="BQ25" s="4" t="s">
        <v>45</v>
      </c>
      <c r="BR25" s="90">
        <v>1305.1718735550671</v>
      </c>
      <c r="BS25" s="91">
        <v>2433.4474189127754</v>
      </c>
      <c r="BT25" s="91">
        <v>548.34803395823053</v>
      </c>
      <c r="BU25" s="91">
        <v>304.17498391944184</v>
      </c>
      <c r="BV25" s="91">
        <v>482.51166250655876</v>
      </c>
      <c r="BW25" s="91">
        <v>904.12699528508779</v>
      </c>
      <c r="BX25" s="91">
        <v>516.22381318978569</v>
      </c>
      <c r="BY25" s="91">
        <v>667.95978274154311</v>
      </c>
      <c r="BZ25" s="91">
        <v>536.40581069565258</v>
      </c>
      <c r="CA25" s="91">
        <v>883.96393088366324</v>
      </c>
      <c r="CB25" s="91">
        <v>335.8548156494731</v>
      </c>
      <c r="CC25" s="91">
        <v>4564.718382553463</v>
      </c>
      <c r="CD25" s="91">
        <v>1321.4741118673116</v>
      </c>
      <c r="CE25" s="91">
        <v>835.61249516519706</v>
      </c>
      <c r="CF25" s="91">
        <v>276.01261271057518</v>
      </c>
      <c r="CG25" s="91">
        <v>137.71406475331497</v>
      </c>
      <c r="CH25" s="91">
        <v>22.337952110388247</v>
      </c>
      <c r="CI25" s="91">
        <v>26.202784465816247</v>
      </c>
      <c r="CJ25" s="91">
        <v>12797.286845015244</v>
      </c>
      <c r="CK25" s="91">
        <v>4615.2295716641356</v>
      </c>
      <c r="CL25" s="91">
        <v>2.0651444760294431</v>
      </c>
      <c r="CM25" s="91">
        <v>242.16527690409077</v>
      </c>
      <c r="CN25" s="91">
        <v>16954.634225876282</v>
      </c>
      <c r="CO25" s="91">
        <v>107.37302637812294</v>
      </c>
      <c r="CP25" s="12">
        <f t="shared" si="3"/>
        <v>27300.907174620927</v>
      </c>
      <c r="CQ25" s="13">
        <f t="shared" si="3"/>
        <v>0</v>
      </c>
      <c r="CR25" s="13">
        <f t="shared" si="3"/>
        <v>0</v>
      </c>
      <c r="CS25" s="13">
        <f t="shared" si="3"/>
        <v>5820.4885838724886</v>
      </c>
      <c r="CT25" s="36">
        <v>0</v>
      </c>
      <c r="CU25" s="27">
        <f t="shared" si="6"/>
        <v>83942.411373730662</v>
      </c>
      <c r="CX25" s="52" t="s">
        <v>114</v>
      </c>
      <c r="CY25" s="100">
        <f>(SUM(CS3:CS26)-SUM(BR32:CO32))/(SUM(CP3:CS26)-SUM(BR32:CO32))</f>
        <v>-3.3592506006477806E-2</v>
      </c>
      <c r="DA25" s="106">
        <v>0.60537021278322012</v>
      </c>
    </row>
    <row r="26" spans="2:105" x14ac:dyDescent="0.25">
      <c r="B26" t="s">
        <v>46</v>
      </c>
      <c r="C26" s="5" t="s">
        <v>47</v>
      </c>
      <c r="D26" s="92">
        <v>314.45575511413733</v>
      </c>
      <c r="E26" s="93">
        <v>1994.5314617312029</v>
      </c>
      <c r="F26" s="93">
        <v>303.55651431996455</v>
      </c>
      <c r="G26" s="93">
        <v>339.08010961716155</v>
      </c>
      <c r="H26" s="93">
        <v>510.59442823038552</v>
      </c>
      <c r="I26" s="93">
        <v>654.35672784098779</v>
      </c>
      <c r="J26" s="93">
        <v>890.56711421571106</v>
      </c>
      <c r="K26" s="93">
        <v>1442.3053035209584</v>
      </c>
      <c r="L26" s="93">
        <v>112.51188344891852</v>
      </c>
      <c r="M26" s="93">
        <v>710.8106623615688</v>
      </c>
      <c r="N26" s="93">
        <v>144.93436133029445</v>
      </c>
      <c r="O26" s="93">
        <v>2792.1928023184964</v>
      </c>
      <c r="P26" s="93">
        <v>132.18622983736969</v>
      </c>
      <c r="Q26" s="93">
        <v>105.77629986549596</v>
      </c>
      <c r="R26" s="93">
        <v>126.90775831441755</v>
      </c>
      <c r="S26" s="93">
        <v>110.74516026631653</v>
      </c>
      <c r="T26" s="93">
        <v>7.2668182513848905</v>
      </c>
      <c r="U26" s="93">
        <v>4.1544571882874317</v>
      </c>
      <c r="V26" s="93">
        <v>6492.0536656739332</v>
      </c>
      <c r="W26" s="93">
        <v>3032.203444893109</v>
      </c>
      <c r="X26" s="93">
        <v>0.13757758261227909</v>
      </c>
      <c r="Y26" s="93">
        <v>10577.96644849489</v>
      </c>
      <c r="Z26" s="93">
        <v>1495.528546998682</v>
      </c>
      <c r="AA26" s="93">
        <v>9535.9341886401726</v>
      </c>
      <c r="AB26" s="15">
        <f>'[2]TES 2030 (value)'!CK29</f>
        <v>11535.255050470807</v>
      </c>
      <c r="AC26" s="16">
        <f>'[2]TES 2030 (value)'!CL29</f>
        <v>14.390610375255481</v>
      </c>
      <c r="AD26" s="16">
        <f>'[2]TES 2030 (value)'!CM29</f>
        <v>0</v>
      </c>
      <c r="AE26" s="16">
        <f>'[2]TES 2030 (value)'!CN29</f>
        <v>827.86781098674169</v>
      </c>
      <c r="AF26" s="17">
        <f>'[2]TES 2030 (value)'!CO29</f>
        <v>-6.4076725300335866</v>
      </c>
      <c r="AG26" s="28">
        <f t="shared" si="4"/>
        <v>54201.86351935922</v>
      </c>
      <c r="AI26" t="s">
        <v>46</v>
      </c>
      <c r="AJ26" s="5" t="s">
        <v>47</v>
      </c>
      <c r="AK26" s="15">
        <f t="shared" si="8"/>
        <v>314.45581927377702</v>
      </c>
      <c r="AL26" s="16">
        <f t="shared" si="8"/>
        <v>1994.5485293806926</v>
      </c>
      <c r="AM26" s="16">
        <f t="shared" si="8"/>
        <v>303.55564288797513</v>
      </c>
      <c r="AN26" s="16">
        <f t="shared" si="8"/>
        <v>339.06232527890404</v>
      </c>
      <c r="AO26" s="16">
        <f t="shared" si="8"/>
        <v>510.58296902255728</v>
      </c>
      <c r="AP26" s="16">
        <f t="shared" si="8"/>
        <v>654.34108881133147</v>
      </c>
      <c r="AQ26" s="16">
        <f t="shared" si="8"/>
        <v>890.55479552972974</v>
      </c>
      <c r="AR26" s="16">
        <f t="shared" si="8"/>
        <v>1442.4810509217123</v>
      </c>
      <c r="AS26" s="16">
        <f t="shared" si="8"/>
        <v>112.51964305709768</v>
      </c>
      <c r="AT26" s="16">
        <f t="shared" si="8"/>
        <v>710.80509927763205</v>
      </c>
      <c r="AU26" s="16">
        <f t="shared" si="8"/>
        <v>144.93096218752493</v>
      </c>
      <c r="AV26" s="16">
        <f t="shared" si="8"/>
        <v>2792.2293336319412</v>
      </c>
      <c r="AW26" s="16">
        <f t="shared" si="8"/>
        <v>132.18788369969397</v>
      </c>
      <c r="AX26" s="16">
        <f t="shared" si="8"/>
        <v>105.77054134334912</v>
      </c>
      <c r="AY26" s="16">
        <f t="shared" si="8"/>
        <v>126.90452689670568</v>
      </c>
      <c r="AZ26" s="16">
        <f t="shared" si="7"/>
        <v>110.74574910468141</v>
      </c>
      <c r="BA26" s="16">
        <f t="shared" si="1"/>
        <v>7.2665888678258987</v>
      </c>
      <c r="BB26" s="16">
        <f t="shared" si="1"/>
        <v>4.1543940760346949</v>
      </c>
      <c r="BC26" s="16">
        <f t="shared" si="1"/>
        <v>6492.1539809601654</v>
      </c>
      <c r="BD26" s="16">
        <f t="shared" si="1"/>
        <v>3032.201196326766</v>
      </c>
      <c r="BE26" s="93">
        <f t="shared" si="1"/>
        <v>0.14403257046126136</v>
      </c>
      <c r="BF26" s="93">
        <f t="shared" si="1"/>
        <v>10634.729867471926</v>
      </c>
      <c r="BG26" s="93">
        <f t="shared" si="1"/>
        <v>1495.5751971335583</v>
      </c>
      <c r="BH26" s="93">
        <f t="shared" si="1"/>
        <v>9553.1397694427924</v>
      </c>
      <c r="BI26" s="15">
        <f t="shared" si="2"/>
        <v>11535.255050470807</v>
      </c>
      <c r="BJ26" s="16">
        <f t="shared" si="2"/>
        <v>14.390610375255481</v>
      </c>
      <c r="BK26" s="16">
        <f t="shared" si="2"/>
        <v>0</v>
      </c>
      <c r="BL26" s="16">
        <f t="shared" si="2"/>
        <v>827.86781098674169</v>
      </c>
      <c r="BM26" s="37">
        <v>0</v>
      </c>
      <c r="BN26" s="28">
        <f t="shared" si="5"/>
        <v>54282.55445898763</v>
      </c>
      <c r="BP26" t="s">
        <v>46</v>
      </c>
      <c r="BQ26" s="5" t="s">
        <v>47</v>
      </c>
      <c r="BR26" s="92">
        <v>314.45581927377702</v>
      </c>
      <c r="BS26" s="93">
        <v>1994.5485293806926</v>
      </c>
      <c r="BT26" s="93">
        <v>303.55564288797513</v>
      </c>
      <c r="BU26" s="93">
        <v>339.06232527890404</v>
      </c>
      <c r="BV26" s="93">
        <v>510.58296902255728</v>
      </c>
      <c r="BW26" s="93">
        <v>654.34108881133147</v>
      </c>
      <c r="BX26" s="93">
        <v>890.55479552972974</v>
      </c>
      <c r="BY26" s="93">
        <v>1442.4810509217123</v>
      </c>
      <c r="BZ26" s="93">
        <v>112.51964305709768</v>
      </c>
      <c r="CA26" s="93">
        <v>710.80509927763205</v>
      </c>
      <c r="CB26" s="93">
        <v>144.93096218752493</v>
      </c>
      <c r="CC26" s="93">
        <v>2792.2293336319412</v>
      </c>
      <c r="CD26" s="93">
        <v>132.18788369969397</v>
      </c>
      <c r="CE26" s="93">
        <v>105.77054134334912</v>
      </c>
      <c r="CF26" s="93">
        <v>126.90452689670568</v>
      </c>
      <c r="CG26" s="93">
        <v>110.74574910468141</v>
      </c>
      <c r="CH26" s="93">
        <v>7.2665888678258987</v>
      </c>
      <c r="CI26" s="93">
        <v>4.1543940760346949</v>
      </c>
      <c r="CJ26" s="93">
        <v>6492.1539809601654</v>
      </c>
      <c r="CK26" s="93">
        <v>3032.201196326766</v>
      </c>
      <c r="CL26" s="93">
        <v>0.14403257046126136</v>
      </c>
      <c r="CM26" s="93">
        <v>10634.729867471926</v>
      </c>
      <c r="CN26" s="93">
        <v>1495.5751971335583</v>
      </c>
      <c r="CO26" s="93">
        <v>9553.1397694427924</v>
      </c>
      <c r="CP26" s="15">
        <f t="shared" ref="CK26:CS37" si="9">BI26</f>
        <v>11535.255050470807</v>
      </c>
      <c r="CQ26" s="16">
        <f t="shared" si="9"/>
        <v>14.390610375255481</v>
      </c>
      <c r="CR26" s="16">
        <f t="shared" si="9"/>
        <v>0</v>
      </c>
      <c r="CS26" s="16">
        <f t="shared" si="9"/>
        <v>827.86781098674169</v>
      </c>
      <c r="CT26" s="37">
        <v>0</v>
      </c>
      <c r="CU26" s="28">
        <f t="shared" si="6"/>
        <v>54282.55445898763</v>
      </c>
    </row>
    <row r="27" spans="2:105" x14ac:dyDescent="0.25">
      <c r="B27" t="s">
        <v>56</v>
      </c>
      <c r="C27" s="18" t="s">
        <v>60</v>
      </c>
      <c r="D27" s="9">
        <f>'[2]TES 2030 (value)'!D102+'[2]TES 2030 (value)'!D103</f>
        <v>25960.433057870534</v>
      </c>
      <c r="E27" s="10">
        <f>'[2]TES 2030 (value)'!E102+'[2]TES 2030 (value)'!E103</f>
        <v>24104.603504631581</v>
      </c>
      <c r="F27" s="10">
        <f>'[2]TES 2030 (value)'!F102+'[2]TES 2030 (value)'!F103</f>
        <v>12777.6773898756</v>
      </c>
      <c r="G27" s="10">
        <f>'[2]TES 2030 (value)'!G102+'[2]TES 2030 (value)'!G103</f>
        <v>2677.2800905280515</v>
      </c>
      <c r="H27" s="10">
        <f>'[2]TES 2030 (value)'!H102+'[2]TES 2030 (value)'!H103</f>
        <v>4911.1957833900433</v>
      </c>
      <c r="I27" s="10">
        <f>'[2]TES 2030 (value)'!I102+'[2]TES 2030 (value)'!I103</f>
        <v>4473.8661451752214</v>
      </c>
      <c r="J27" s="10">
        <f>'[2]TES 2030 (value)'!J102+'[2]TES 2030 (value)'!J103</f>
        <v>1827.844115439385</v>
      </c>
      <c r="K27" s="10">
        <f>'[2]TES 2030 (value)'!K102+'[2]TES 2030 (value)'!K103</f>
        <v>2875.584862833191</v>
      </c>
      <c r="L27" s="10">
        <f>'[2]TES 2030 (value)'!L102+'[2]TES 2030 (value)'!L103</f>
        <v>6881.7355923298946</v>
      </c>
      <c r="M27" s="10">
        <f>'[2]TES 2030 (value)'!M102+'[2]TES 2030 (value)'!M103</f>
        <v>3235.8932557907365</v>
      </c>
      <c r="N27" s="10">
        <f>'[2]TES 2030 (value)'!N102+'[2]TES 2030 (value)'!N103</f>
        <v>1733.3241131433335</v>
      </c>
      <c r="O27" s="10">
        <f>'[2]TES 2030 (value)'!O102+'[2]TES 2030 (value)'!O103</f>
        <v>107874.71081392572</v>
      </c>
      <c r="P27" s="10">
        <f>'[2]TES 2030 (value)'!P102+'[2]TES 2030 (value)'!P103</f>
        <v>78812.975435457207</v>
      </c>
      <c r="Q27" s="10">
        <f>'[2]TES 2030 (value)'!Q102+'[2]TES 2030 (value)'!Q103</f>
        <v>6485.7392794698817</v>
      </c>
      <c r="R27" s="10">
        <f>'[2]TES 2030 (value)'!R102+'[2]TES 2030 (value)'!R103</f>
        <v>8798.2619176417702</v>
      </c>
      <c r="S27" s="10">
        <f>'[2]TES 2030 (value)'!S102+'[2]TES 2030 (value)'!S103</f>
        <v>15988.284805448635</v>
      </c>
      <c r="T27" s="10">
        <f>'[2]TES 2030 (value)'!T102+'[2]TES 2030 (value)'!T103</f>
        <v>2865.5919871416654</v>
      </c>
      <c r="U27" s="10">
        <f>'[2]TES 2030 (value)'!U102+'[2]TES 2030 (value)'!U103</f>
        <v>6796.8837168388827</v>
      </c>
      <c r="V27" s="10">
        <f>'[2]TES 2030 (value)'!V102+'[2]TES 2030 (value)'!V103</f>
        <v>774466.89219702687</v>
      </c>
      <c r="W27" s="10">
        <f>'[2]TES 2030 (value)'!W102+'[2]TES 2030 (value)'!W103</f>
        <v>336807.86224483053</v>
      </c>
      <c r="X27" s="10">
        <f>'[2]TES 2030 (value)'!X102+'[2]TES 2030 (value)'!X103</f>
        <v>14.411745864760702</v>
      </c>
      <c r="Y27" s="10">
        <f>'[2]TES 2030 (value)'!Y102+'[2]TES 2030 (value)'!Y103</f>
        <v>944.35845643404593</v>
      </c>
      <c r="Z27" s="10">
        <f>'[2]TES 2030 (value)'!Z102+'[2]TES 2030 (value)'!Z103</f>
        <v>6751.2920946988434</v>
      </c>
      <c r="AA27" s="11">
        <f>'[2]TES 2030 (value)'!AA102+'[2]TES 2030 (value)'!AA103</f>
        <v>1908.6214145033687</v>
      </c>
      <c r="AI27" t="s">
        <v>56</v>
      </c>
      <c r="AJ27" s="18" t="s">
        <v>60</v>
      </c>
      <c r="AK27" s="9">
        <f t="shared" si="8"/>
        <v>25960.438354679398</v>
      </c>
      <c r="AL27" s="10">
        <f t="shared" si="8"/>
        <v>24104.809773086905</v>
      </c>
      <c r="AM27" s="10">
        <f t="shared" si="8"/>
        <v>12777.640708479212</v>
      </c>
      <c r="AN27" s="10">
        <f t="shared" si="8"/>
        <v>2677.1396704521176</v>
      </c>
      <c r="AO27" s="10">
        <f t="shared" si="8"/>
        <v>4911.0855620283219</v>
      </c>
      <c r="AP27" s="10">
        <f t="shared" si="8"/>
        <v>4473.7592204316588</v>
      </c>
      <c r="AQ27" s="10">
        <f t="shared" si="8"/>
        <v>1827.8188319572964</v>
      </c>
      <c r="AR27" s="10">
        <f t="shared" si="8"/>
        <v>2875.935257832125</v>
      </c>
      <c r="AS27" s="10">
        <f t="shared" si="8"/>
        <v>6882.2102050565873</v>
      </c>
      <c r="AT27" s="10">
        <f t="shared" si="8"/>
        <v>3235.8679304168422</v>
      </c>
      <c r="AU27" s="10">
        <f t="shared" si="8"/>
        <v>1733.2834615264749</v>
      </c>
      <c r="AV27" s="10">
        <f t="shared" si="8"/>
        <v>107876.12217952705</v>
      </c>
      <c r="AW27" s="10">
        <f t="shared" si="8"/>
        <v>78813.961512531183</v>
      </c>
      <c r="AX27" s="10">
        <f t="shared" si="8"/>
        <v>6485.3861921211383</v>
      </c>
      <c r="AY27" s="10">
        <f t="shared" si="8"/>
        <v>8798.0378898930176</v>
      </c>
      <c r="AZ27" s="10">
        <f t="shared" si="7"/>
        <v>15988.369816075368</v>
      </c>
      <c r="BA27" s="10">
        <f t="shared" si="1"/>
        <v>2865.5015321906963</v>
      </c>
      <c r="BB27" s="10">
        <f t="shared" si="1"/>
        <v>6796.7804622803396</v>
      </c>
      <c r="BC27" s="10">
        <f t="shared" si="1"/>
        <v>774478.85926815239</v>
      </c>
      <c r="BD27" s="10">
        <f t="shared" si="1"/>
        <v>336807.61248097499</v>
      </c>
      <c r="BE27" s="10">
        <f t="shared" si="1"/>
        <v>15.087929023915498</v>
      </c>
      <c r="BF27" s="10">
        <f t="shared" si="1"/>
        <v>949.42606701761895</v>
      </c>
      <c r="BG27" s="10">
        <f t="shared" si="1"/>
        <v>6751.5026882628636</v>
      </c>
      <c r="BH27" s="11">
        <f t="shared" si="1"/>
        <v>1912.065119054934</v>
      </c>
      <c r="BP27" t="s">
        <v>56</v>
      </c>
      <c r="BQ27" s="18" t="s">
        <v>60</v>
      </c>
      <c r="BR27" s="9">
        <f t="shared" ref="BR27:CG37" si="10">AK27</f>
        <v>25960.438354679398</v>
      </c>
      <c r="BS27" s="10">
        <f t="shared" si="10"/>
        <v>24104.809773086905</v>
      </c>
      <c r="BT27" s="10">
        <f t="shared" si="10"/>
        <v>12777.640708479212</v>
      </c>
      <c r="BU27" s="10">
        <f t="shared" si="10"/>
        <v>2677.1396704521176</v>
      </c>
      <c r="BV27" s="10">
        <f t="shared" si="10"/>
        <v>4911.0855620283219</v>
      </c>
      <c r="BW27" s="10">
        <f t="shared" si="10"/>
        <v>4473.7592204316588</v>
      </c>
      <c r="BX27" s="10">
        <f t="shared" si="10"/>
        <v>1827.8188319572964</v>
      </c>
      <c r="BY27" s="10">
        <f t="shared" si="10"/>
        <v>2875.935257832125</v>
      </c>
      <c r="BZ27" s="10">
        <f t="shared" si="10"/>
        <v>6882.2102050565873</v>
      </c>
      <c r="CA27" s="10">
        <f t="shared" si="10"/>
        <v>3235.8679304168422</v>
      </c>
      <c r="CB27" s="10">
        <f t="shared" si="10"/>
        <v>1733.2834615264749</v>
      </c>
      <c r="CC27" s="10">
        <f t="shared" si="10"/>
        <v>107876.12217952705</v>
      </c>
      <c r="CD27" s="10">
        <f t="shared" si="10"/>
        <v>78813.961512531183</v>
      </c>
      <c r="CE27" s="10">
        <f t="shared" si="10"/>
        <v>6485.3861921211383</v>
      </c>
      <c r="CF27" s="10">
        <f t="shared" si="10"/>
        <v>8798.0378898930176</v>
      </c>
      <c r="CG27" s="10">
        <f t="shared" si="10"/>
        <v>15988.369816075368</v>
      </c>
      <c r="CH27" s="10">
        <f t="shared" ref="CH27:CJ37" si="11">BA27</f>
        <v>2865.5015321906963</v>
      </c>
      <c r="CI27" s="10">
        <f t="shared" si="11"/>
        <v>6796.7804622803396</v>
      </c>
      <c r="CJ27" s="10">
        <f t="shared" si="11"/>
        <v>774478.85926815239</v>
      </c>
      <c r="CK27" s="10">
        <f t="shared" si="9"/>
        <v>336807.61248097499</v>
      </c>
      <c r="CL27" s="10">
        <f t="shared" si="9"/>
        <v>15.087929023915498</v>
      </c>
      <c r="CM27" s="10">
        <f t="shared" si="9"/>
        <v>949.42606701761895</v>
      </c>
      <c r="CN27" s="10">
        <f t="shared" si="9"/>
        <v>6751.5026882628636</v>
      </c>
      <c r="CO27" s="11">
        <f t="shared" si="9"/>
        <v>1912.065119054934</v>
      </c>
    </row>
    <row r="28" spans="2:105" x14ac:dyDescent="0.25">
      <c r="B28" t="s">
        <v>57</v>
      </c>
      <c r="C28" s="18" t="s">
        <v>75</v>
      </c>
      <c r="D28" s="12">
        <f>'[2]TES 2030 (value)'!D104</f>
        <v>8015.2097955058116</v>
      </c>
      <c r="E28" s="13">
        <f>'[2]TES 2030 (value)'!E104</f>
        <v>14163.66482305906</v>
      </c>
      <c r="F28" s="13">
        <f>'[2]TES 2030 (value)'!F104</f>
        <v>7570.6055237073288</v>
      </c>
      <c r="G28" s="13">
        <f>'[2]TES 2030 (value)'!G104</f>
        <v>1348.218625021238</v>
      </c>
      <c r="H28" s="13">
        <f>'[2]TES 2030 (value)'!H104</f>
        <v>2870.2858866864972</v>
      </c>
      <c r="I28" s="13">
        <f>'[2]TES 2030 (value)'!I104</f>
        <v>2509.9939759444533</v>
      </c>
      <c r="J28" s="13">
        <f>'[2]TES 2030 (value)'!J104</f>
        <v>973.16076876970828</v>
      </c>
      <c r="K28" s="13">
        <f>'[2]TES 2030 (value)'!K104</f>
        <v>1625.4841240801859</v>
      </c>
      <c r="L28" s="13">
        <f>'[2]TES 2030 (value)'!L104</f>
        <v>3919.7255764004276</v>
      </c>
      <c r="M28" s="13">
        <f>'[2]TES 2030 (value)'!M104</f>
        <v>1809.3261092236314</v>
      </c>
      <c r="N28" s="13">
        <f>'[2]TES 2030 (value)'!N104</f>
        <v>855.03364137988308</v>
      </c>
      <c r="O28" s="13">
        <f>'[2]TES 2030 (value)'!O104</f>
        <v>69512.167780219839</v>
      </c>
      <c r="P28" s="13">
        <f>'[2]TES 2030 (value)'!P104</f>
        <v>53486.39324777983</v>
      </c>
      <c r="Q28" s="13">
        <f>'[2]TES 2030 (value)'!Q104</f>
        <v>4187.417287379506</v>
      </c>
      <c r="R28" s="13">
        <f>'[2]TES 2030 (value)'!R104</f>
        <v>5807.8557731047149</v>
      </c>
      <c r="S28" s="13">
        <f>'[2]TES 2030 (value)'!S104</f>
        <v>9206.7421212978861</v>
      </c>
      <c r="T28" s="13">
        <f>'[2]TES 2030 (value)'!T104</f>
        <v>1431.713268628492</v>
      </c>
      <c r="U28" s="13">
        <f>'[2]TES 2030 (value)'!U104</f>
        <v>4374.4162271135501</v>
      </c>
      <c r="V28" s="13">
        <f>'[2]TES 2030 (value)'!V104</f>
        <v>417517.78140988637</v>
      </c>
      <c r="W28" s="13">
        <f>'[2]TES 2030 (value)'!W104</f>
        <v>151529.88916333151</v>
      </c>
      <c r="X28" s="13">
        <f>'[2]TES 2030 (value)'!X104</f>
        <v>8.9645622659769533</v>
      </c>
      <c r="Y28" s="13">
        <f>'[2]TES 2030 (value)'!Y104</f>
        <v>747.59427374255802</v>
      </c>
      <c r="Z28" s="13">
        <f>'[2]TES 2030 (value)'!Z104</f>
        <v>5236.4677971778528</v>
      </c>
      <c r="AA28" s="14">
        <f>'[2]TES 2030 (value)'!AA104</f>
        <v>1334.6406226432812</v>
      </c>
      <c r="AI28" t="s">
        <v>57</v>
      </c>
      <c r="AJ28" s="18" t="s">
        <v>75</v>
      </c>
      <c r="AK28" s="12">
        <f t="shared" si="8"/>
        <v>8015.2114308804676</v>
      </c>
      <c r="AL28" s="13">
        <f t="shared" si="8"/>
        <v>14163.786024690284</v>
      </c>
      <c r="AM28" s="13">
        <f t="shared" si="8"/>
        <v>7570.5837904631999</v>
      </c>
      <c r="AN28" s="13">
        <f t="shared" si="8"/>
        <v>1348.1479125984433</v>
      </c>
      <c r="AO28" s="13">
        <f t="shared" si="8"/>
        <v>2870.2214692140701</v>
      </c>
      <c r="AP28" s="13">
        <f t="shared" si="8"/>
        <v>2509.9339874572001</v>
      </c>
      <c r="AQ28" s="13">
        <f t="shared" si="8"/>
        <v>973.14730761475607</v>
      </c>
      <c r="AR28" s="13">
        <f t="shared" si="8"/>
        <v>1625.6821921376743</v>
      </c>
      <c r="AS28" s="13">
        <f t="shared" si="8"/>
        <v>3919.9959081530419</v>
      </c>
      <c r="AT28" s="13">
        <f t="shared" si="8"/>
        <v>1809.3119487255585</v>
      </c>
      <c r="AU28" s="13">
        <f t="shared" si="8"/>
        <v>855.01358829245009</v>
      </c>
      <c r="AV28" s="13">
        <f t="shared" si="8"/>
        <v>69513.077234175638</v>
      </c>
      <c r="AW28" s="13">
        <f t="shared" si="8"/>
        <v>53487.062448579061</v>
      </c>
      <c r="AX28" s="13">
        <f t="shared" si="8"/>
        <v>4187.1893219920039</v>
      </c>
      <c r="AY28" s="13">
        <f t="shared" si="8"/>
        <v>5807.7078892537793</v>
      </c>
      <c r="AZ28" s="13">
        <f t="shared" si="7"/>
        <v>9206.7910740734605</v>
      </c>
      <c r="BA28" s="13">
        <f t="shared" si="1"/>
        <v>1431.6680753301798</v>
      </c>
      <c r="BB28" s="13">
        <f t="shared" si="1"/>
        <v>4374.3497733627974</v>
      </c>
      <c r="BC28" s="13">
        <f t="shared" si="1"/>
        <v>417524.23289933888</v>
      </c>
      <c r="BD28" s="13">
        <f t="shared" si="1"/>
        <v>151529.77679454922</v>
      </c>
      <c r="BE28" s="13">
        <f t="shared" si="1"/>
        <v>9.3851696018494284</v>
      </c>
      <c r="BF28" s="13">
        <f t="shared" si="1"/>
        <v>751.60600957022461</v>
      </c>
      <c r="BG28" s="13">
        <f t="shared" si="1"/>
        <v>5236.6311387131936</v>
      </c>
      <c r="BH28" s="14">
        <f t="shared" si="1"/>
        <v>1337.0486999874706</v>
      </c>
      <c r="BP28" t="s">
        <v>57</v>
      </c>
      <c r="BQ28" s="18" t="s">
        <v>75</v>
      </c>
      <c r="BR28" s="12">
        <f t="shared" si="10"/>
        <v>8015.2114308804676</v>
      </c>
      <c r="BS28" s="13">
        <f t="shared" si="10"/>
        <v>14163.786024690284</v>
      </c>
      <c r="BT28" s="13">
        <f t="shared" si="10"/>
        <v>7570.5837904631999</v>
      </c>
      <c r="BU28" s="13">
        <f t="shared" si="10"/>
        <v>1348.1479125984433</v>
      </c>
      <c r="BV28" s="13">
        <f t="shared" si="10"/>
        <v>2870.2214692140701</v>
      </c>
      <c r="BW28" s="13">
        <f t="shared" si="10"/>
        <v>2509.9339874572001</v>
      </c>
      <c r="BX28" s="13">
        <f t="shared" si="10"/>
        <v>973.14730761475607</v>
      </c>
      <c r="BY28" s="13">
        <f t="shared" si="10"/>
        <v>1625.6821921376743</v>
      </c>
      <c r="BZ28" s="13">
        <f t="shared" si="10"/>
        <v>3919.9959081530419</v>
      </c>
      <c r="CA28" s="13">
        <f t="shared" si="10"/>
        <v>1809.3119487255585</v>
      </c>
      <c r="CB28" s="13">
        <f t="shared" si="10"/>
        <v>855.01358829245009</v>
      </c>
      <c r="CC28" s="13">
        <f t="shared" si="10"/>
        <v>69513.077234175638</v>
      </c>
      <c r="CD28" s="13">
        <f t="shared" si="10"/>
        <v>53487.062448579061</v>
      </c>
      <c r="CE28" s="13">
        <f t="shared" si="10"/>
        <v>4187.1893219920039</v>
      </c>
      <c r="CF28" s="13">
        <f t="shared" si="10"/>
        <v>5807.7078892537793</v>
      </c>
      <c r="CG28" s="13">
        <f t="shared" si="10"/>
        <v>9206.7910740734605</v>
      </c>
      <c r="CH28" s="13">
        <f t="shared" si="11"/>
        <v>1431.6680753301798</v>
      </c>
      <c r="CI28" s="13">
        <f t="shared" si="11"/>
        <v>4374.3497733627974</v>
      </c>
      <c r="CJ28" s="13">
        <f t="shared" si="11"/>
        <v>417524.23289933888</v>
      </c>
      <c r="CK28" s="13">
        <f t="shared" si="9"/>
        <v>151529.77679454922</v>
      </c>
      <c r="CL28" s="13">
        <f t="shared" si="9"/>
        <v>9.3851696018494284</v>
      </c>
      <c r="CM28" s="13">
        <f t="shared" si="9"/>
        <v>751.60600957022461</v>
      </c>
      <c r="CN28" s="13">
        <f t="shared" si="9"/>
        <v>5236.6311387131936</v>
      </c>
      <c r="CO28" s="14">
        <f t="shared" si="9"/>
        <v>1337.0486999874706</v>
      </c>
    </row>
    <row r="29" spans="2:105" x14ac:dyDescent="0.25">
      <c r="B29" t="s">
        <v>64</v>
      </c>
      <c r="C29" s="18" t="s">
        <v>61</v>
      </c>
      <c r="D29" s="12">
        <f>'[2]TES 2030 (value)'!D105+'[2]TES 2030 (value)'!D106</f>
        <v>-10258.812280308259</v>
      </c>
      <c r="E29" s="13">
        <f>'[2]TES 2030 (value)'!E105+'[2]TES 2030 (value)'!E106</f>
        <v>3011.3318621339504</v>
      </c>
      <c r="F29" s="13">
        <f>'[2]TES 2030 (value)'!F105+'[2]TES 2030 (value)'!F106</f>
        <v>1986.9055173043289</v>
      </c>
      <c r="G29" s="13">
        <f>'[2]TES 2030 (value)'!G105+'[2]TES 2030 (value)'!G106</f>
        <v>333.168471093959</v>
      </c>
      <c r="H29" s="13">
        <f>'[2]TES 2030 (value)'!H105+'[2]TES 2030 (value)'!H106</f>
        <v>943.92487295909723</v>
      </c>
      <c r="I29" s="13">
        <f>'[2]TES 2030 (value)'!I105+'[2]TES 2030 (value)'!I106</f>
        <v>806.25086608056051</v>
      </c>
      <c r="J29" s="13">
        <f>'[2]TES 2030 (value)'!J105+'[2]TES 2030 (value)'!J106</f>
        <v>241.06577207689401</v>
      </c>
      <c r="K29" s="13">
        <f>'[2]TES 2030 (value)'!K105+'[2]TES 2030 (value)'!K106</f>
        <v>892.5911814175646</v>
      </c>
      <c r="L29" s="13">
        <f>'[2]TES 2030 (value)'!L105+'[2]TES 2030 (value)'!L106</f>
        <v>1026.9456400210458</v>
      </c>
      <c r="M29" s="13">
        <f>'[2]TES 2030 (value)'!M105+'[2]TES 2030 (value)'!M106</f>
        <v>652.18840830995521</v>
      </c>
      <c r="N29" s="13">
        <f>'[2]TES 2030 (value)'!N105+'[2]TES 2030 (value)'!N106</f>
        <v>279.44208987588581</v>
      </c>
      <c r="O29" s="13">
        <f>'[2]TES 2030 (value)'!O105+'[2]TES 2030 (value)'!O106</f>
        <v>12760.309360244148</v>
      </c>
      <c r="P29" s="13">
        <f>'[2]TES 2030 (value)'!P105+'[2]TES 2030 (value)'!P106</f>
        <v>5417.4823638583039</v>
      </c>
      <c r="Q29" s="13">
        <f>'[2]TES 2030 (value)'!Q105+'[2]TES 2030 (value)'!Q106</f>
        <v>-1434.1457033495303</v>
      </c>
      <c r="R29" s="13">
        <f>'[2]TES 2030 (value)'!R105+'[2]TES 2030 (value)'!R106</f>
        <v>-2351.5288579983044</v>
      </c>
      <c r="S29" s="13">
        <f>'[2]TES 2030 (value)'!S105+'[2]TES 2030 (value)'!S106</f>
        <v>1859.0215786759013</v>
      </c>
      <c r="T29" s="13">
        <f>'[2]TES 2030 (value)'!T105+'[2]TES 2030 (value)'!T106</f>
        <v>297.08091438417944</v>
      </c>
      <c r="U29" s="13">
        <f>'[2]TES 2030 (value)'!U105+'[2]TES 2030 (value)'!U106</f>
        <v>433.89785305035258</v>
      </c>
      <c r="V29" s="13">
        <f>'[2]TES 2030 (value)'!V105+'[2]TES 2030 (value)'!V106</f>
        <v>75863.834612204519</v>
      </c>
      <c r="W29" s="13">
        <f>'[2]TES 2030 (value)'!W105+'[2]TES 2030 (value)'!W106</f>
        <v>8377.7847586232856</v>
      </c>
      <c r="X29" s="13">
        <f>'[2]TES 2030 (value)'!X105+'[2]TES 2030 (value)'!X106</f>
        <v>1.4358671985057163</v>
      </c>
      <c r="Y29" s="13">
        <f>'[2]TES 2030 (value)'!Y105+'[2]TES 2030 (value)'!Y106</f>
        <v>678.60676171667626</v>
      </c>
      <c r="Z29" s="13">
        <f>'[2]TES 2030 (value)'!Z105+'[2]TES 2030 (value)'!Z106</f>
        <v>3357.5897148431759</v>
      </c>
      <c r="AA29" s="14">
        <f>'[2]TES 2030 (value)'!AA105+'[2]TES 2030 (value)'!AA106</f>
        <v>270.3692434102536</v>
      </c>
      <c r="AI29" t="s">
        <v>64</v>
      </c>
      <c r="AJ29" s="18" t="s">
        <v>61</v>
      </c>
      <c r="AK29" s="12">
        <f t="shared" si="8"/>
        <v>-10258.814373453921</v>
      </c>
      <c r="AL29" s="13">
        <f t="shared" si="8"/>
        <v>3011.3576307706985</v>
      </c>
      <c r="AM29" s="13">
        <f t="shared" si="8"/>
        <v>1986.899813414127</v>
      </c>
      <c r="AN29" s="13">
        <f t="shared" si="8"/>
        <v>333.15099681393303</v>
      </c>
      <c r="AO29" s="13">
        <f t="shared" si="8"/>
        <v>943.90368856950056</v>
      </c>
      <c r="AP29" s="13">
        <f t="shared" si="8"/>
        <v>806.23159680331673</v>
      </c>
      <c r="AQ29" s="13">
        <f t="shared" si="8"/>
        <v>241.06243755723833</v>
      </c>
      <c r="AR29" s="13">
        <f t="shared" si="8"/>
        <v>892.69994519988381</v>
      </c>
      <c r="AS29" s="13">
        <f t="shared" si="8"/>
        <v>1027.0164653911631</v>
      </c>
      <c r="AT29" s="13">
        <f t="shared" si="8"/>
        <v>652.18330402684569</v>
      </c>
      <c r="AU29" s="13">
        <f t="shared" si="8"/>
        <v>279.43553612596355</v>
      </c>
      <c r="AV29" s="13">
        <f t="shared" si="8"/>
        <v>12760.476308192909</v>
      </c>
      <c r="AW29" s="13">
        <f t="shared" si="8"/>
        <v>5417.5501452753624</v>
      </c>
      <c r="AX29" s="13">
        <f t="shared" si="8"/>
        <v>-1434.0676276387612</v>
      </c>
      <c r="AY29" s="13">
        <f t="shared" si="8"/>
        <v>-2351.4689816589644</v>
      </c>
      <c r="AZ29" s="13">
        <f t="shared" si="7"/>
        <v>1859.0314632001914</v>
      </c>
      <c r="BA29" s="13">
        <f t="shared" si="1"/>
        <v>297.07153676180155</v>
      </c>
      <c r="BB29" s="13">
        <f t="shared" si="1"/>
        <v>433.89126151029745</v>
      </c>
      <c r="BC29" s="13">
        <f t="shared" si="1"/>
        <v>75865.006861029877</v>
      </c>
      <c r="BD29" s="13">
        <f t="shared" si="1"/>
        <v>8377.7785459778679</v>
      </c>
      <c r="BE29" s="13">
        <f t="shared" si="1"/>
        <v>1.5032364976540165</v>
      </c>
      <c r="BF29" s="13">
        <f t="shared" si="1"/>
        <v>682.24829717848093</v>
      </c>
      <c r="BG29" s="13">
        <f t="shared" si="1"/>
        <v>3357.6944483926427</v>
      </c>
      <c r="BH29" s="14">
        <f t="shared" si="1"/>
        <v>270.85706765190781</v>
      </c>
      <c r="BP29" t="s">
        <v>64</v>
      </c>
      <c r="BQ29" s="18" t="s">
        <v>61</v>
      </c>
      <c r="BR29" s="49">
        <f>AK29+AK38-BR38</f>
        <v>-10258.814373453921</v>
      </c>
      <c r="BS29" s="50">
        <f t="shared" ref="BS29:CO29" si="12">AL29+AL38-BS38</f>
        <v>3011.3576307706971</v>
      </c>
      <c r="BT29" s="50">
        <f t="shared" si="12"/>
        <v>1763.8250872360259</v>
      </c>
      <c r="BU29" s="50">
        <f t="shared" si="12"/>
        <v>333.15099681393303</v>
      </c>
      <c r="BV29" s="50">
        <f t="shared" si="12"/>
        <v>943.90368856950056</v>
      </c>
      <c r="BW29" s="50">
        <f t="shared" si="12"/>
        <v>806.23159680331673</v>
      </c>
      <c r="BX29" s="50">
        <f t="shared" si="12"/>
        <v>241.06243755723833</v>
      </c>
      <c r="BY29" s="50">
        <f t="shared" si="12"/>
        <v>1035.012130090674</v>
      </c>
      <c r="BZ29" s="50">
        <f t="shared" si="12"/>
        <v>1027.0164653911636</v>
      </c>
      <c r="CA29" s="50">
        <f t="shared" si="12"/>
        <v>660.25501374750343</v>
      </c>
      <c r="CB29" s="50">
        <f t="shared" si="12"/>
        <v>279.43553612596355</v>
      </c>
      <c r="CC29" s="50">
        <f t="shared" si="12"/>
        <v>12760.476308192912</v>
      </c>
      <c r="CD29" s="50">
        <f t="shared" si="12"/>
        <v>5417.550145275367</v>
      </c>
      <c r="CE29" s="50">
        <f t="shared" si="12"/>
        <v>-1434.0676276387612</v>
      </c>
      <c r="CF29" s="50">
        <f t="shared" si="12"/>
        <v>-2351.4689816589644</v>
      </c>
      <c r="CG29" s="50">
        <f t="shared" si="12"/>
        <v>1859.0314632001914</v>
      </c>
      <c r="CH29" s="50">
        <f t="shared" si="12"/>
        <v>297.07153676180155</v>
      </c>
      <c r="CI29" s="50">
        <f t="shared" si="12"/>
        <v>433.89126151029734</v>
      </c>
      <c r="CJ29" s="50">
        <f t="shared" si="12"/>
        <v>75865.006861029891</v>
      </c>
      <c r="CK29" s="50">
        <f t="shared" si="12"/>
        <v>8377.7785459778679</v>
      </c>
      <c r="CL29" s="50">
        <f t="shared" si="12"/>
        <v>1.5032364976540151</v>
      </c>
      <c r="CM29" s="50">
        <f t="shared" si="12"/>
        <v>682.24829717848297</v>
      </c>
      <c r="CN29" s="50">
        <f t="shared" si="12"/>
        <v>3357.6944483926436</v>
      </c>
      <c r="CO29" s="50">
        <f t="shared" si="12"/>
        <v>270.85706765190753</v>
      </c>
    </row>
    <row r="30" spans="2:105" x14ac:dyDescent="0.25">
      <c r="B30" t="s">
        <v>58</v>
      </c>
      <c r="C30" s="18" t="s">
        <v>53</v>
      </c>
      <c r="D30" s="12">
        <f>'[2]TES 2030 (value)'!D109</f>
        <v>12070.151337358902</v>
      </c>
      <c r="E30" s="13">
        <f>'[2]TES 2030 (value)'!E109</f>
        <v>8279.1742408429254</v>
      </c>
      <c r="F30" s="13">
        <f>'[2]TES 2030 (value)'!F109</f>
        <v>5844.1367150990509</v>
      </c>
      <c r="G30" s="13">
        <f>'[2]TES 2030 (value)'!G109</f>
        <v>566.99794403643352</v>
      </c>
      <c r="H30" s="13">
        <f>'[2]TES 2030 (value)'!H109</f>
        <v>1797.2629231191352</v>
      </c>
      <c r="I30" s="13">
        <f>'[2]TES 2030 (value)'!I109</f>
        <v>1148.5226392355173</v>
      </c>
      <c r="J30" s="13">
        <f>'[2]TES 2030 (value)'!J109</f>
        <v>393.46254317950314</v>
      </c>
      <c r="K30" s="13">
        <f>'[2]TES 2030 (value)'!K109</f>
        <v>1685.6907442545603</v>
      </c>
      <c r="L30" s="13">
        <f>'[2]TES 2030 (value)'!L109</f>
        <v>1492.552698</v>
      </c>
      <c r="M30" s="13">
        <f>'[2]TES 2030 (value)'!M109</f>
        <v>1495.3857505019039</v>
      </c>
      <c r="N30" s="13">
        <f>'[2]TES 2030 (value)'!N109</f>
        <v>680.96730472406568</v>
      </c>
      <c r="O30" s="13">
        <f>'[2]TES 2030 (value)'!O109</f>
        <v>22976.790434656279</v>
      </c>
      <c r="P30" s="13">
        <f>'[2]TES 2030 (value)'!P109</f>
        <v>7800.0997837265841</v>
      </c>
      <c r="Q30" s="13">
        <f>'[2]TES 2030 (value)'!Q109</f>
        <v>1603.0475061874288</v>
      </c>
      <c r="R30" s="13">
        <f>'[2]TES 2030 (value)'!R109</f>
        <v>2901.7598533892597</v>
      </c>
      <c r="S30" s="13">
        <f>'[2]TES 2030 (value)'!S109</f>
        <v>8652.4787969999998</v>
      </c>
      <c r="T30" s="13">
        <f>'[2]TES 2030 (value)'!T109</f>
        <v>2184.6553065953094</v>
      </c>
      <c r="U30" s="13">
        <f>'[2]TES 2030 (value)'!U109</f>
        <v>3738.0188287900719</v>
      </c>
      <c r="V30" s="13">
        <f>'[2]TES 2030 (value)'!V109</f>
        <v>248084.19357017218</v>
      </c>
      <c r="W30" s="13">
        <f>'[2]TES 2030 (value)'!W109</f>
        <v>76704.265149773055</v>
      </c>
      <c r="X30" s="13">
        <f>'[2]TES 2030 (value)'!X109</f>
        <v>2.400283010893121</v>
      </c>
      <c r="Y30" s="13">
        <f>'[2]TES 2030 (value)'!Y109</f>
        <v>652.34350047588771</v>
      </c>
      <c r="Z30" s="13">
        <f>'[2]TES 2030 (value)'!Z109</f>
        <v>4981.0123104503828</v>
      </c>
      <c r="AA30" s="14">
        <f>'[2]TES 2030 (value)'!AA109</f>
        <v>1480.3089321369671</v>
      </c>
      <c r="AI30" t="s">
        <v>58</v>
      </c>
      <c r="AJ30" s="18" t="s">
        <v>53</v>
      </c>
      <c r="AK30" s="12">
        <f t="shared" si="8"/>
        <v>12070.153800079168</v>
      </c>
      <c r="AL30" s="13">
        <f t="shared" si="8"/>
        <v>8279.2450875789727</v>
      </c>
      <c r="AM30" s="13">
        <f t="shared" si="8"/>
        <v>5844.1199380989083</v>
      </c>
      <c r="AN30" s="13">
        <f t="shared" si="8"/>
        <v>566.96820568569558</v>
      </c>
      <c r="AO30" s="13">
        <f t="shared" si="8"/>
        <v>1797.2225873688424</v>
      </c>
      <c r="AP30" s="13">
        <f t="shared" si="8"/>
        <v>1148.4951897131823</v>
      </c>
      <c r="AQ30" s="13">
        <f t="shared" si="8"/>
        <v>393.45710064582153</v>
      </c>
      <c r="AR30" s="13">
        <f t="shared" si="8"/>
        <v>1685.8961485930554</v>
      </c>
      <c r="AS30" s="13">
        <f t="shared" si="8"/>
        <v>1492.6556348966922</v>
      </c>
      <c r="AT30" s="13">
        <f t="shared" si="8"/>
        <v>1495.3740470246091</v>
      </c>
      <c r="AU30" s="13">
        <f t="shared" si="8"/>
        <v>680.95133401105534</v>
      </c>
      <c r="AV30" s="13">
        <f t="shared" si="8"/>
        <v>22977.091048687169</v>
      </c>
      <c r="AW30" s="13">
        <f t="shared" si="8"/>
        <v>7800.1973755194194</v>
      </c>
      <c r="AX30" s="13">
        <f t="shared" si="8"/>
        <v>1602.960235366096</v>
      </c>
      <c r="AY30" s="13">
        <f t="shared" si="8"/>
        <v>2901.6859666678301</v>
      </c>
      <c r="AZ30" s="13">
        <f t="shared" si="7"/>
        <v>8652.5248027257094</v>
      </c>
      <c r="BA30" s="13">
        <f t="shared" si="1"/>
        <v>2184.5863460142045</v>
      </c>
      <c r="BB30" s="13">
        <f t="shared" si="1"/>
        <v>3737.9620428422654</v>
      </c>
      <c r="BC30" s="13">
        <f t="shared" si="1"/>
        <v>248088.02696992044</v>
      </c>
      <c r="BD30" s="13">
        <f t="shared" si="1"/>
        <v>76704.208268817631</v>
      </c>
      <c r="BE30" s="13">
        <f t="shared" si="1"/>
        <v>2.512901632148433</v>
      </c>
      <c r="BF30" s="13">
        <f t="shared" si="1"/>
        <v>655.84410218556013</v>
      </c>
      <c r="BG30" s="13">
        <f t="shared" si="1"/>
        <v>4981.16768354344</v>
      </c>
      <c r="BH30" s="14">
        <f t="shared" si="1"/>
        <v>1482.9798372041457</v>
      </c>
      <c r="BP30" t="s">
        <v>58</v>
      </c>
      <c r="BQ30" s="18" t="s">
        <v>53</v>
      </c>
      <c r="BR30" s="12">
        <f t="shared" si="10"/>
        <v>12070.153800079168</v>
      </c>
      <c r="BS30" s="13">
        <f t="shared" si="10"/>
        <v>8279.2450875789727</v>
      </c>
      <c r="BT30" s="13">
        <f t="shared" si="10"/>
        <v>5844.1199380989083</v>
      </c>
      <c r="BU30" s="13">
        <f t="shared" si="10"/>
        <v>566.96820568569558</v>
      </c>
      <c r="BV30" s="13">
        <f t="shared" si="10"/>
        <v>1797.2225873688424</v>
      </c>
      <c r="BW30" s="13">
        <f t="shared" si="10"/>
        <v>1148.4951897131823</v>
      </c>
      <c r="BX30" s="13">
        <f t="shared" si="10"/>
        <v>393.45710064582153</v>
      </c>
      <c r="BY30" s="13">
        <f t="shared" si="10"/>
        <v>1685.8961485930554</v>
      </c>
      <c r="BZ30" s="13">
        <f t="shared" si="10"/>
        <v>1492.6556348966922</v>
      </c>
      <c r="CA30" s="13">
        <f t="shared" si="10"/>
        <v>1495.3740470246091</v>
      </c>
      <c r="CB30" s="13">
        <f t="shared" si="10"/>
        <v>680.95133401105534</v>
      </c>
      <c r="CC30" s="13">
        <f t="shared" si="10"/>
        <v>22977.091048687169</v>
      </c>
      <c r="CD30" s="13">
        <f t="shared" si="10"/>
        <v>7800.1973755194194</v>
      </c>
      <c r="CE30" s="13">
        <f t="shared" si="10"/>
        <v>1602.960235366096</v>
      </c>
      <c r="CF30" s="13">
        <f t="shared" si="10"/>
        <v>2901.6859666678301</v>
      </c>
      <c r="CG30" s="13">
        <f t="shared" si="10"/>
        <v>8652.5248027257094</v>
      </c>
      <c r="CH30" s="13">
        <f t="shared" si="11"/>
        <v>2184.5863460142045</v>
      </c>
      <c r="CI30" s="13">
        <f t="shared" si="11"/>
        <v>3737.9620428422654</v>
      </c>
      <c r="CJ30" s="13">
        <f t="shared" si="11"/>
        <v>248088.02696992044</v>
      </c>
      <c r="CK30" s="13">
        <f t="shared" si="9"/>
        <v>76704.208268817631</v>
      </c>
      <c r="CL30" s="13">
        <f t="shared" si="9"/>
        <v>2.512901632148433</v>
      </c>
      <c r="CM30" s="13">
        <f t="shared" si="9"/>
        <v>655.84410218556013</v>
      </c>
      <c r="CN30" s="13">
        <f t="shared" si="9"/>
        <v>4981.16768354344</v>
      </c>
      <c r="CO30" s="14">
        <f t="shared" si="9"/>
        <v>1482.9798372041457</v>
      </c>
    </row>
    <row r="31" spans="2:105" x14ac:dyDescent="0.25">
      <c r="B31" t="s">
        <v>59</v>
      </c>
      <c r="C31" s="18" t="s">
        <v>62</v>
      </c>
      <c r="D31" s="15">
        <f>D41-SUM(D3:D30,D32:D40)</f>
        <v>22718.419941279659</v>
      </c>
      <c r="E31" s="16">
        <f t="shared" ref="E31:AA31" si="13">E41-SUM(E3:E30,E32:E40)</f>
        <v>18739.056610856554</v>
      </c>
      <c r="F31" s="16">
        <f t="shared" si="13"/>
        <v>-2849.7533814074122</v>
      </c>
      <c r="G31" s="16">
        <f t="shared" si="13"/>
        <v>-691.43876165083202</v>
      </c>
      <c r="H31" s="16">
        <f t="shared" si="13"/>
        <v>1345.6870249421918</v>
      </c>
      <c r="I31" s="16">
        <f t="shared" si="13"/>
        <v>-703.09008065144735</v>
      </c>
      <c r="J31" s="16">
        <f t="shared" si="13"/>
        <v>-2203.9268393907842</v>
      </c>
      <c r="K31" s="16">
        <f t="shared" si="13"/>
        <v>1008.9420376214402</v>
      </c>
      <c r="L31" s="16">
        <f t="shared" si="13"/>
        <v>-375.85816232794605</v>
      </c>
      <c r="M31" s="16">
        <f t="shared" si="13"/>
        <v>1061.3624338822556</v>
      </c>
      <c r="N31" s="16">
        <f t="shared" si="13"/>
        <v>-70.733536177438509</v>
      </c>
      <c r="O31" s="16">
        <f t="shared" si="13"/>
        <v>46643.36755702435</v>
      </c>
      <c r="P31" s="16">
        <f t="shared" si="13"/>
        <v>68934.619969367341</v>
      </c>
      <c r="Q31" s="16">
        <f t="shared" si="13"/>
        <v>2415.5493132826159</v>
      </c>
      <c r="R31" s="16">
        <f t="shared" si="13"/>
        <v>4700.0528557276193</v>
      </c>
      <c r="S31" s="16">
        <f t="shared" si="13"/>
        <v>6049.206768147058</v>
      </c>
      <c r="T31" s="16">
        <f t="shared" si="13"/>
        <v>1813.1493026282351</v>
      </c>
      <c r="U31" s="16">
        <f t="shared" si="13"/>
        <v>977.52894530082267</v>
      </c>
      <c r="V31" s="16">
        <f t="shared" si="13"/>
        <v>547503.13904175255</v>
      </c>
      <c r="W31" s="16">
        <f t="shared" si="13"/>
        <v>-4200.6539777260041</v>
      </c>
      <c r="X31" s="16">
        <f t="shared" si="13"/>
        <v>106.91265409868447</v>
      </c>
      <c r="Y31" s="16">
        <f t="shared" si="13"/>
        <v>647.29773358840612</v>
      </c>
      <c r="Z31" s="16">
        <f t="shared" si="13"/>
        <v>9212.0116006134194</v>
      </c>
      <c r="AA31" s="17">
        <f t="shared" si="13"/>
        <v>3805.772425671923</v>
      </c>
      <c r="AI31" t="s">
        <v>59</v>
      </c>
      <c r="AJ31" s="18" t="s">
        <v>62</v>
      </c>
      <c r="AK31" s="15">
        <f t="shared" si="8"/>
        <v>22718.424576607886</v>
      </c>
      <c r="AL31" s="16">
        <f t="shared" si="8"/>
        <v>18739.216965133302</v>
      </c>
      <c r="AM31" s="16">
        <f t="shared" si="8"/>
        <v>-2849.745200504874</v>
      </c>
      <c r="AN31" s="16">
        <f t="shared" si="8"/>
        <v>-691.40249653095975</v>
      </c>
      <c r="AO31" s="16">
        <f t="shared" si="8"/>
        <v>1345.6568238541304</v>
      </c>
      <c r="AP31" s="16">
        <f t="shared" si="8"/>
        <v>-703.07327690181887</v>
      </c>
      <c r="AQ31" s="16">
        <f t="shared" si="8"/>
        <v>-2203.8963537797313</v>
      </c>
      <c r="AR31" s="16">
        <f t="shared" si="8"/>
        <v>1009.0649789572243</v>
      </c>
      <c r="AS31" s="16">
        <f t="shared" si="8"/>
        <v>-375.88408414154651</v>
      </c>
      <c r="AT31" s="16">
        <f t="shared" si="8"/>
        <v>1061.3541272422183</v>
      </c>
      <c r="AU31" s="16">
        <f t="shared" si="8"/>
        <v>-70.731877265184337</v>
      </c>
      <c r="AV31" s="16">
        <f t="shared" si="8"/>
        <v>46643.977809825992</v>
      </c>
      <c r="AW31" s="16">
        <f t="shared" si="8"/>
        <v>68935.482452327531</v>
      </c>
      <c r="AX31" s="16">
        <f t="shared" si="8"/>
        <v>2415.4178093990899</v>
      </c>
      <c r="AY31" s="16">
        <f t="shared" si="8"/>
        <v>4699.9331795608787</v>
      </c>
      <c r="AZ31" s="16">
        <f t="shared" si="7"/>
        <v>6049.2389321261753</v>
      </c>
      <c r="BA31" s="16">
        <f t="shared" si="1"/>
        <v>1813.092068963427</v>
      </c>
      <c r="BB31" s="16">
        <f t="shared" si="1"/>
        <v>977.51409521305959</v>
      </c>
      <c r="BC31" s="16">
        <f t="shared" si="1"/>
        <v>547511.59906641254</v>
      </c>
      <c r="BD31" s="16">
        <f t="shared" si="1"/>
        <v>-4200.6508626813429</v>
      </c>
      <c r="BE31" s="16">
        <f t="shared" si="1"/>
        <v>111.92887745430446</v>
      </c>
      <c r="BF31" s="16">
        <f t="shared" si="1"/>
        <v>650.77125873461159</v>
      </c>
      <c r="BG31" s="16">
        <f t="shared" si="1"/>
        <v>9212.2989515867666</v>
      </c>
      <c r="BH31" s="17">
        <f t="shared" si="1"/>
        <v>3812.6391388529223</v>
      </c>
      <c r="BP31" t="s">
        <v>59</v>
      </c>
      <c r="BQ31" s="18" t="s">
        <v>62</v>
      </c>
      <c r="BR31" s="15">
        <f t="shared" si="10"/>
        <v>22718.424576607886</v>
      </c>
      <c r="BS31" s="16">
        <f t="shared" si="10"/>
        <v>18739.216965133302</v>
      </c>
      <c r="BT31" s="16">
        <f t="shared" si="10"/>
        <v>-2849.745200504874</v>
      </c>
      <c r="BU31" s="16">
        <f t="shared" si="10"/>
        <v>-691.40249653095975</v>
      </c>
      <c r="BV31" s="16">
        <f t="shared" si="10"/>
        <v>1345.6568238541304</v>
      </c>
      <c r="BW31" s="16">
        <f t="shared" si="10"/>
        <v>-703.07327690181887</v>
      </c>
      <c r="BX31" s="16">
        <f t="shared" si="10"/>
        <v>-2203.8963537797313</v>
      </c>
      <c r="BY31" s="16">
        <f t="shared" si="10"/>
        <v>1009.0649789572243</v>
      </c>
      <c r="BZ31" s="16">
        <f t="shared" si="10"/>
        <v>-375.88408414154651</v>
      </c>
      <c r="CA31" s="16">
        <f t="shared" si="10"/>
        <v>1061.3541272422183</v>
      </c>
      <c r="CB31" s="16">
        <f t="shared" si="10"/>
        <v>-70.731877265184337</v>
      </c>
      <c r="CC31" s="16">
        <f t="shared" si="10"/>
        <v>46643.977809825992</v>
      </c>
      <c r="CD31" s="16">
        <f t="shared" si="10"/>
        <v>68935.482452327531</v>
      </c>
      <c r="CE31" s="16">
        <f t="shared" si="10"/>
        <v>2415.4178093990899</v>
      </c>
      <c r="CF31" s="16">
        <f t="shared" si="10"/>
        <v>4699.9331795608787</v>
      </c>
      <c r="CG31" s="16">
        <f t="shared" si="10"/>
        <v>6049.2389321261753</v>
      </c>
      <c r="CH31" s="16">
        <f t="shared" si="11"/>
        <v>1813.092068963427</v>
      </c>
      <c r="CI31" s="16">
        <f t="shared" si="11"/>
        <v>977.51409521305959</v>
      </c>
      <c r="CJ31" s="16">
        <f t="shared" si="11"/>
        <v>547511.59906641254</v>
      </c>
      <c r="CK31" s="16">
        <f t="shared" si="9"/>
        <v>-4200.6508626813429</v>
      </c>
      <c r="CL31" s="16">
        <f t="shared" si="9"/>
        <v>111.92887745430446</v>
      </c>
      <c r="CM31" s="16">
        <f t="shared" si="9"/>
        <v>650.77125873461159</v>
      </c>
      <c r="CN31" s="16">
        <f t="shared" si="9"/>
        <v>9212.2989515867666</v>
      </c>
      <c r="CO31" s="17">
        <f t="shared" si="9"/>
        <v>3812.6391388529223</v>
      </c>
    </row>
    <row r="32" spans="2:105" x14ac:dyDescent="0.25">
      <c r="B32" t="s">
        <v>63</v>
      </c>
      <c r="C32" s="19" t="s">
        <v>52</v>
      </c>
      <c r="D32" s="20">
        <f t="array" ref="D32:AA32">TRANSPOSE('[2]TES 2030 (value)'!$AO$6:$AO$29)</f>
        <v>20014.552927190241</v>
      </c>
      <c r="E32" s="21">
        <v>65921.145083411058</v>
      </c>
      <c r="F32" s="21">
        <v>130504.31450425976</v>
      </c>
      <c r="G32" s="21">
        <v>4938.2512920236732</v>
      </c>
      <c r="H32" s="21">
        <v>8195.870670945349</v>
      </c>
      <c r="I32" s="21">
        <v>16649.400813310524</v>
      </c>
      <c r="J32" s="21">
        <v>10206.532293362394</v>
      </c>
      <c r="K32" s="21">
        <v>45005.120177678655</v>
      </c>
      <c r="L32" s="21">
        <v>23615.625839694647</v>
      </c>
      <c r="M32" s="21">
        <v>24951.519203310068</v>
      </c>
      <c r="N32" s="21">
        <v>20761.829173669968</v>
      </c>
      <c r="O32" s="21">
        <v>488297.15153767599</v>
      </c>
      <c r="P32" s="21">
        <v>0</v>
      </c>
      <c r="Q32" s="21">
        <v>3217.4099676698766</v>
      </c>
      <c r="R32" s="21">
        <v>0</v>
      </c>
      <c r="S32" s="21">
        <v>32280.782864053755</v>
      </c>
      <c r="T32" s="21">
        <v>3890.2329197335089</v>
      </c>
      <c r="U32" s="21">
        <v>14565.203366777021</v>
      </c>
      <c r="V32" s="21">
        <v>274374.80263892515</v>
      </c>
      <c r="W32" s="21">
        <v>0</v>
      </c>
      <c r="X32" s="21">
        <v>1915.0814546356671</v>
      </c>
      <c r="Y32" s="21">
        <v>100028.39729167207</v>
      </c>
      <c r="Z32" s="21">
        <v>895.46458765837633</v>
      </c>
      <c r="AA32" s="22">
        <v>12683.390646484988</v>
      </c>
      <c r="AI32" t="s">
        <v>63</v>
      </c>
      <c r="AJ32" s="19" t="s">
        <v>52</v>
      </c>
      <c r="AK32" s="20">
        <f t="shared" si="8"/>
        <v>20014.557010837889</v>
      </c>
      <c r="AL32" s="21">
        <f t="shared" si="8"/>
        <v>65921.709185316606</v>
      </c>
      <c r="AM32" s="21">
        <f t="shared" si="8"/>
        <v>130503.9398602345</v>
      </c>
      <c r="AN32" s="21">
        <f t="shared" si="8"/>
        <v>4937.9922867653668</v>
      </c>
      <c r="AO32" s="21">
        <f t="shared" si="8"/>
        <v>8195.6867320299225</v>
      </c>
      <c r="AP32" s="21">
        <f t="shared" si="8"/>
        <v>16649.002895077239</v>
      </c>
      <c r="AQ32" s="21">
        <f t="shared" si="8"/>
        <v>10206.391112462859</v>
      </c>
      <c r="AR32" s="21">
        <f t="shared" si="8"/>
        <v>45010.604129566324</v>
      </c>
      <c r="AS32" s="21">
        <f t="shared" si="8"/>
        <v>23617.254538795616</v>
      </c>
      <c r="AT32" s="21">
        <f t="shared" si="8"/>
        <v>24951.323922902746</v>
      </c>
      <c r="AU32" s="21">
        <f t="shared" si="8"/>
        <v>20761.342246892425</v>
      </c>
      <c r="AV32" s="21">
        <f t="shared" si="8"/>
        <v>488303.54011380952</v>
      </c>
      <c r="AW32" s="21">
        <f t="shared" si="8"/>
        <v>0</v>
      </c>
      <c r="AX32" s="21">
        <f t="shared" si="8"/>
        <v>3217.2348100345857</v>
      </c>
      <c r="AY32" s="21">
        <f t="shared" si="8"/>
        <v>0</v>
      </c>
      <c r="AZ32" s="21">
        <f t="shared" si="7"/>
        <v>32280.954502826527</v>
      </c>
      <c r="BA32" s="21">
        <f t="shared" si="1"/>
        <v>3890.1101210833203</v>
      </c>
      <c r="BB32" s="21">
        <f t="shared" si="1"/>
        <v>14564.982100133897</v>
      </c>
      <c r="BC32" s="21">
        <f t="shared" si="1"/>
        <v>274379.04228146031</v>
      </c>
      <c r="BD32" s="21">
        <f t="shared" si="1"/>
        <v>0</v>
      </c>
      <c r="BE32" s="21">
        <f t="shared" si="1"/>
        <v>2004.9349560910794</v>
      </c>
      <c r="BF32" s="21">
        <f t="shared" si="1"/>
        <v>100565.16906654157</v>
      </c>
      <c r="BG32" s="21">
        <f t="shared" si="1"/>
        <v>895.49251995286511</v>
      </c>
      <c r="BH32" s="22">
        <f t="shared" si="1"/>
        <v>12706.275148234092</v>
      </c>
      <c r="BP32" t="s">
        <v>63</v>
      </c>
      <c r="BQ32" s="19" t="s">
        <v>52</v>
      </c>
      <c r="BR32" s="20">
        <f t="shared" si="10"/>
        <v>20014.557010837889</v>
      </c>
      <c r="BS32" s="21">
        <f t="shared" si="10"/>
        <v>65921.709185316606</v>
      </c>
      <c r="BT32" s="21">
        <f t="shared" si="10"/>
        <v>130503.9398602345</v>
      </c>
      <c r="BU32" s="21">
        <f t="shared" si="10"/>
        <v>4937.9922867653668</v>
      </c>
      <c r="BV32" s="21">
        <f t="shared" si="10"/>
        <v>8195.6867320299225</v>
      </c>
      <c r="BW32" s="21">
        <f t="shared" si="10"/>
        <v>16649.002895077239</v>
      </c>
      <c r="BX32" s="21">
        <f t="shared" si="10"/>
        <v>10206.391112462859</v>
      </c>
      <c r="BY32" s="21">
        <f t="shared" si="10"/>
        <v>45010.604129566324</v>
      </c>
      <c r="BZ32" s="21">
        <f t="shared" si="10"/>
        <v>23617.254538795616</v>
      </c>
      <c r="CA32" s="21">
        <f t="shared" si="10"/>
        <v>24951.323922902746</v>
      </c>
      <c r="CB32" s="21">
        <f t="shared" si="10"/>
        <v>20761.342246892425</v>
      </c>
      <c r="CC32" s="21">
        <f t="shared" si="10"/>
        <v>488303.54011380952</v>
      </c>
      <c r="CD32" s="21">
        <f t="shared" si="10"/>
        <v>0</v>
      </c>
      <c r="CE32" s="21">
        <f t="shared" si="10"/>
        <v>3217.2348100345857</v>
      </c>
      <c r="CF32" s="21">
        <f t="shared" si="10"/>
        <v>0</v>
      </c>
      <c r="CG32" s="21">
        <f t="shared" si="10"/>
        <v>32280.954502826527</v>
      </c>
      <c r="CH32" s="21">
        <f t="shared" si="11"/>
        <v>3890.1101210833203</v>
      </c>
      <c r="CI32" s="21">
        <f t="shared" si="11"/>
        <v>14564.982100133897</v>
      </c>
      <c r="CJ32" s="21">
        <f t="shared" si="11"/>
        <v>274379.04228146031</v>
      </c>
      <c r="CK32" s="21">
        <f t="shared" si="9"/>
        <v>0</v>
      </c>
      <c r="CL32" s="21">
        <f t="shared" si="9"/>
        <v>2004.9349560910794</v>
      </c>
      <c r="CM32" s="21">
        <f t="shared" si="9"/>
        <v>100565.16906654157</v>
      </c>
      <c r="CN32" s="21">
        <f t="shared" si="9"/>
        <v>895.49251995286511</v>
      </c>
      <c r="CO32" s="22">
        <f t="shared" si="9"/>
        <v>12706.275148234092</v>
      </c>
    </row>
    <row r="33" spans="2:98" x14ac:dyDescent="0.25">
      <c r="B33" t="s">
        <v>65</v>
      </c>
      <c r="C33" s="23" t="s">
        <v>66</v>
      </c>
      <c r="D33" s="9">
        <f>'[2]TES 2030 (value)'!D44</f>
        <v>146.85137905371354</v>
      </c>
      <c r="E33" s="10">
        <f>'[2]TES 2030 (value)'!E44</f>
        <v>282.42012214403195</v>
      </c>
      <c r="F33" s="10">
        <f>'[2]TES 2030 (value)'!F44</f>
        <v>535.69872711030303</v>
      </c>
      <c r="G33" s="10">
        <f>'[2]TES 2030 (value)'!G44</f>
        <v>55.913675927364366</v>
      </c>
      <c r="H33" s="10">
        <f>'[2]TES 2030 (value)'!H44</f>
        <v>131.38357316564318</v>
      </c>
      <c r="I33" s="10">
        <f>'[2]TES 2030 (value)'!I44</f>
        <v>132.10450065477002</v>
      </c>
      <c r="J33" s="10">
        <f>'[2]TES 2030 (value)'!J44</f>
        <v>143.25950214259549</v>
      </c>
      <c r="K33" s="10">
        <f>'[2]TES 2030 (value)'!K44</f>
        <v>93.054704098134735</v>
      </c>
      <c r="L33" s="10">
        <f>'[2]TES 2030 (value)'!L44</f>
        <v>150.67084922201056</v>
      </c>
      <c r="M33" s="10">
        <f>'[2]TES 2030 (value)'!M44</f>
        <v>97.73999373575478</v>
      </c>
      <c r="N33" s="10">
        <f>'[2]TES 2030 (value)'!N44</f>
        <v>37.725163283849845</v>
      </c>
      <c r="O33" s="10">
        <f>'[2]TES 2030 (value)'!O44</f>
        <v>2110.5829412661978</v>
      </c>
      <c r="P33" s="10">
        <f>'[2]TES 2030 (value)'!P44</f>
        <v>0</v>
      </c>
      <c r="Q33" s="33">
        <f>-SUM(D33:P33,R33:AA33)</f>
        <v>-4375.1318577679922</v>
      </c>
      <c r="R33" s="10">
        <f>'[2]TES 2030 (value)'!R44</f>
        <v>0</v>
      </c>
      <c r="S33" s="10">
        <f>'[2]TES 2030 (value)'!S44</f>
        <v>0</v>
      </c>
      <c r="T33" s="10">
        <f>'[2]TES 2030 (value)'!T44</f>
        <v>0</v>
      </c>
      <c r="U33" s="10">
        <f>'[2]TES 2030 (value)'!U44</f>
        <v>0</v>
      </c>
      <c r="V33" s="10">
        <f>'[2]TES 2030 (value)'!V44</f>
        <v>0</v>
      </c>
      <c r="W33" s="10">
        <f>'[2]TES 2030 (value)'!W44</f>
        <v>0</v>
      </c>
      <c r="X33" s="33">
        <f>'[2]TES 2030 (value)'!X44/10</f>
        <v>0.50776273319846554</v>
      </c>
      <c r="Y33" s="10">
        <f>'[2]TES 2030 (value)'!Y44</f>
        <v>288.12254201078133</v>
      </c>
      <c r="Z33" s="10">
        <f>'[2]TES 2030 (value)'!Z44</f>
        <v>0</v>
      </c>
      <c r="AA33" s="11">
        <f>'[2]TES 2030 (value)'!AA44</f>
        <v>169.09642121964313</v>
      </c>
      <c r="AI33" t="s">
        <v>65</v>
      </c>
      <c r="AJ33" s="23" t="s">
        <v>66</v>
      </c>
      <c r="AK33" s="9">
        <f>D33</f>
        <v>146.85137905371354</v>
      </c>
      <c r="AL33" s="10">
        <f t="shared" ref="AL33:BA40" si="14">E33</f>
        <v>282.42012214403195</v>
      </c>
      <c r="AM33" s="10">
        <f t="shared" si="14"/>
        <v>535.69872711030303</v>
      </c>
      <c r="AN33" s="10">
        <f t="shared" si="14"/>
        <v>55.913675927364366</v>
      </c>
      <c r="AO33" s="10">
        <f t="shared" si="14"/>
        <v>131.38357316564318</v>
      </c>
      <c r="AP33" s="10">
        <f t="shared" si="14"/>
        <v>132.10450065477002</v>
      </c>
      <c r="AQ33" s="10">
        <f t="shared" si="14"/>
        <v>143.25950214259549</v>
      </c>
      <c r="AR33" s="10">
        <f t="shared" si="14"/>
        <v>93.054704098134735</v>
      </c>
      <c r="AS33" s="10">
        <f t="shared" si="14"/>
        <v>150.67084922201056</v>
      </c>
      <c r="AT33" s="10">
        <f t="shared" si="14"/>
        <v>97.73999373575478</v>
      </c>
      <c r="AU33" s="10">
        <f t="shared" si="14"/>
        <v>37.725163283849845</v>
      </c>
      <c r="AV33" s="10">
        <f t="shared" si="14"/>
        <v>2110.5829412661978</v>
      </c>
      <c r="AW33" s="10">
        <f t="shared" si="14"/>
        <v>0</v>
      </c>
      <c r="AX33" s="33">
        <f t="shared" si="14"/>
        <v>-4375.1318577679922</v>
      </c>
      <c r="AY33" s="10">
        <f t="shared" si="14"/>
        <v>0</v>
      </c>
      <c r="AZ33" s="10">
        <f t="shared" si="14"/>
        <v>0</v>
      </c>
      <c r="BA33" s="10">
        <f t="shared" si="14"/>
        <v>0</v>
      </c>
      <c r="BB33" s="10">
        <f t="shared" ref="BB33:BH40" si="15">U33</f>
        <v>0</v>
      </c>
      <c r="BC33" s="10">
        <f t="shared" si="15"/>
        <v>0</v>
      </c>
      <c r="BD33" s="10">
        <f t="shared" si="15"/>
        <v>0</v>
      </c>
      <c r="BE33" s="10">
        <f t="shared" si="15"/>
        <v>0.50776273319846554</v>
      </c>
      <c r="BF33" s="10">
        <f t="shared" si="15"/>
        <v>288.12254201078133</v>
      </c>
      <c r="BG33" s="10">
        <f t="shared" si="15"/>
        <v>0</v>
      </c>
      <c r="BH33" s="11">
        <f t="shared" si="15"/>
        <v>169.09642121964313</v>
      </c>
      <c r="BP33" t="s">
        <v>65</v>
      </c>
      <c r="BQ33" s="23" t="s">
        <v>66</v>
      </c>
      <c r="BR33" s="9">
        <f t="shared" si="10"/>
        <v>146.85137905371354</v>
      </c>
      <c r="BS33" s="10">
        <f t="shared" si="10"/>
        <v>282.42012214403195</v>
      </c>
      <c r="BT33" s="10">
        <f t="shared" si="10"/>
        <v>535.69872711030303</v>
      </c>
      <c r="BU33" s="10">
        <f t="shared" si="10"/>
        <v>55.913675927364366</v>
      </c>
      <c r="BV33" s="10">
        <f t="shared" si="10"/>
        <v>131.38357316564318</v>
      </c>
      <c r="BW33" s="10">
        <f t="shared" si="10"/>
        <v>132.10450065477002</v>
      </c>
      <c r="BX33" s="10">
        <f t="shared" si="10"/>
        <v>143.25950214259549</v>
      </c>
      <c r="BY33" s="10">
        <f t="shared" si="10"/>
        <v>93.054704098134735</v>
      </c>
      <c r="BZ33" s="10">
        <f t="shared" si="10"/>
        <v>150.67084922201056</v>
      </c>
      <c r="CA33" s="10">
        <f t="shared" si="10"/>
        <v>97.73999373575478</v>
      </c>
      <c r="CB33" s="10">
        <f t="shared" si="10"/>
        <v>37.725163283849845</v>
      </c>
      <c r="CC33" s="10">
        <f t="shared" si="10"/>
        <v>2110.5829412661978</v>
      </c>
      <c r="CD33" s="10">
        <f t="shared" si="10"/>
        <v>0</v>
      </c>
      <c r="CE33" s="33">
        <f t="shared" si="10"/>
        <v>-4375.1318577679922</v>
      </c>
      <c r="CF33" s="10">
        <f t="shared" si="10"/>
        <v>0</v>
      </c>
      <c r="CG33" s="10">
        <f t="shared" si="10"/>
        <v>0</v>
      </c>
      <c r="CH33" s="10">
        <f t="shared" si="11"/>
        <v>0</v>
      </c>
      <c r="CI33" s="10">
        <f t="shared" si="11"/>
        <v>0</v>
      </c>
      <c r="CJ33" s="10">
        <f t="shared" si="11"/>
        <v>0</v>
      </c>
      <c r="CK33" s="10">
        <f t="shared" si="9"/>
        <v>0</v>
      </c>
      <c r="CL33" s="10">
        <f t="shared" si="9"/>
        <v>0.50776273319846554</v>
      </c>
      <c r="CM33" s="10">
        <f t="shared" si="9"/>
        <v>288.12254201078133</v>
      </c>
      <c r="CN33" s="10">
        <f t="shared" si="9"/>
        <v>0</v>
      </c>
      <c r="CO33" s="11">
        <f t="shared" si="9"/>
        <v>169.09642121964313</v>
      </c>
    </row>
    <row r="34" spans="2:98" x14ac:dyDescent="0.25">
      <c r="B34" t="s">
        <v>67</v>
      </c>
      <c r="C34" s="18" t="s">
        <v>68</v>
      </c>
      <c r="D34" s="12">
        <f>'[2]TES 2030 (value)'!D45</f>
        <v>2893.862189825747</v>
      </c>
      <c r="E34" s="13">
        <f>'[2]TES 2030 (value)'!E45</f>
        <v>17055.024201106709</v>
      </c>
      <c r="F34" s="13">
        <f>'[2]TES 2030 (value)'!F45</f>
        <v>5710.1987680729353</v>
      </c>
      <c r="G34" s="13">
        <f>'[2]TES 2030 (value)'!G45</f>
        <v>944.6129445579212</v>
      </c>
      <c r="H34" s="13">
        <f>'[2]TES 2030 (value)'!H45</f>
        <v>2204.8101159385269</v>
      </c>
      <c r="I34" s="13">
        <f>'[2]TES 2030 (value)'!I45</f>
        <v>2234.3402876627124</v>
      </c>
      <c r="J34" s="13">
        <f>'[2]TES 2030 (value)'!J45</f>
        <v>2448.8755662786043</v>
      </c>
      <c r="K34" s="13">
        <f>'[2]TES 2030 (value)'!K45</f>
        <v>1589.2933186990676</v>
      </c>
      <c r="L34" s="13">
        <f>'[2]TES 2030 (value)'!L45</f>
        <v>2551.9702444648456</v>
      </c>
      <c r="M34" s="13">
        <f>'[2]TES 2030 (value)'!M45</f>
        <v>1657.6447706310123</v>
      </c>
      <c r="N34" s="13">
        <f>'[2]TES 2030 (value)'!N45</f>
        <v>644.81804705660045</v>
      </c>
      <c r="O34" s="13">
        <f>'[2]TES 2030 (value)'!O45</f>
        <v>35768.437894305956</v>
      </c>
      <c r="P34" s="13">
        <f>'[2]TES 2030 (value)'!P45</f>
        <v>0</v>
      </c>
      <c r="Q34" s="13">
        <f>'[2]TES 2030 (value)'!Q45</f>
        <v>0</v>
      </c>
      <c r="R34" s="13">
        <f>'[2]TES 2030 (value)'!R45</f>
        <v>0</v>
      </c>
      <c r="S34" s="34">
        <f>-SUM(D34:R34,T34:AA34)</f>
        <v>-80715.778508007119</v>
      </c>
      <c r="T34" s="13">
        <f>'[2]TES 2030 (value)'!T45</f>
        <v>0</v>
      </c>
      <c r="U34" s="13">
        <f>'[2]TES 2030 (value)'!U45</f>
        <v>0</v>
      </c>
      <c r="V34" s="13">
        <f>'[2]TES 2030 (value)'!V45</f>
        <v>0</v>
      </c>
      <c r="W34" s="13">
        <f>'[2]TES 2030 (value)'!W45</f>
        <v>0</v>
      </c>
      <c r="X34" s="34">
        <f>'[2]TES 2030 (value)'!X45/10</f>
        <v>5.8327297843166939</v>
      </c>
      <c r="Y34" s="13">
        <f>'[2]TES 2030 (value)'!Y45</f>
        <v>3174.7393860756838</v>
      </c>
      <c r="Z34" s="13">
        <f>'[2]TES 2030 (value)'!Z45</f>
        <v>0</v>
      </c>
      <c r="AA34" s="14">
        <f>'[2]TES 2030 (value)'!AA45</f>
        <v>1831.3180435464792</v>
      </c>
      <c r="AI34" t="s">
        <v>67</v>
      </c>
      <c r="AJ34" s="18" t="s">
        <v>68</v>
      </c>
      <c r="AK34" s="12">
        <f t="shared" ref="AK34:AK40" si="16">D34</f>
        <v>2893.862189825747</v>
      </c>
      <c r="AL34" s="13">
        <f t="shared" si="14"/>
        <v>17055.024201106709</v>
      </c>
      <c r="AM34" s="13">
        <f t="shared" si="14"/>
        <v>5710.1987680729353</v>
      </c>
      <c r="AN34" s="13">
        <f t="shared" si="14"/>
        <v>944.6129445579212</v>
      </c>
      <c r="AO34" s="13">
        <f t="shared" si="14"/>
        <v>2204.8101159385269</v>
      </c>
      <c r="AP34" s="13">
        <f t="shared" si="14"/>
        <v>2234.3402876627124</v>
      </c>
      <c r="AQ34" s="13">
        <f t="shared" si="14"/>
        <v>2448.8755662786043</v>
      </c>
      <c r="AR34" s="13">
        <f t="shared" si="14"/>
        <v>1589.2933186990676</v>
      </c>
      <c r="AS34" s="13">
        <f t="shared" si="14"/>
        <v>2551.9702444648456</v>
      </c>
      <c r="AT34" s="13">
        <f t="shared" si="14"/>
        <v>1657.6447706310123</v>
      </c>
      <c r="AU34" s="13">
        <f t="shared" si="14"/>
        <v>644.81804705660045</v>
      </c>
      <c r="AV34" s="13">
        <f t="shared" si="14"/>
        <v>35768.437894305956</v>
      </c>
      <c r="AW34" s="13">
        <f t="shared" si="14"/>
        <v>0</v>
      </c>
      <c r="AX34" s="13">
        <f t="shared" si="14"/>
        <v>0</v>
      </c>
      <c r="AY34" s="13">
        <f t="shared" si="14"/>
        <v>0</v>
      </c>
      <c r="AZ34" s="34">
        <f t="shared" si="14"/>
        <v>-80715.778508007119</v>
      </c>
      <c r="BA34" s="13">
        <f t="shared" si="14"/>
        <v>0</v>
      </c>
      <c r="BB34" s="13">
        <f t="shared" si="15"/>
        <v>0</v>
      </c>
      <c r="BC34" s="13">
        <f t="shared" si="15"/>
        <v>0</v>
      </c>
      <c r="BD34" s="13">
        <f t="shared" si="15"/>
        <v>0</v>
      </c>
      <c r="BE34" s="13">
        <f t="shared" si="15"/>
        <v>5.8327297843166939</v>
      </c>
      <c r="BF34" s="13">
        <f t="shared" si="15"/>
        <v>3174.7393860756838</v>
      </c>
      <c r="BG34" s="13">
        <f t="shared" si="15"/>
        <v>0</v>
      </c>
      <c r="BH34" s="14">
        <f t="shared" si="15"/>
        <v>1831.3180435464792</v>
      </c>
      <c r="BP34" t="s">
        <v>67</v>
      </c>
      <c r="BQ34" s="18" t="s">
        <v>68</v>
      </c>
      <c r="BR34" s="12">
        <f t="shared" si="10"/>
        <v>2893.862189825747</v>
      </c>
      <c r="BS34" s="13">
        <f t="shared" si="10"/>
        <v>17055.024201106709</v>
      </c>
      <c r="BT34" s="13">
        <f t="shared" si="10"/>
        <v>5710.1987680729353</v>
      </c>
      <c r="BU34" s="13">
        <f t="shared" si="10"/>
        <v>944.6129445579212</v>
      </c>
      <c r="BV34" s="13">
        <f t="shared" si="10"/>
        <v>2204.8101159385269</v>
      </c>
      <c r="BW34" s="13">
        <f t="shared" si="10"/>
        <v>2234.3402876627124</v>
      </c>
      <c r="BX34" s="13">
        <f t="shared" si="10"/>
        <v>2448.8755662786043</v>
      </c>
      <c r="BY34" s="13">
        <f t="shared" si="10"/>
        <v>1589.2933186990676</v>
      </c>
      <c r="BZ34" s="13">
        <f t="shared" si="10"/>
        <v>2551.9702444648456</v>
      </c>
      <c r="CA34" s="13">
        <f t="shared" si="10"/>
        <v>1657.6447706310123</v>
      </c>
      <c r="CB34" s="13">
        <f t="shared" si="10"/>
        <v>644.81804705660045</v>
      </c>
      <c r="CC34" s="13">
        <f t="shared" si="10"/>
        <v>35768.437894305956</v>
      </c>
      <c r="CD34" s="13">
        <f t="shared" si="10"/>
        <v>0</v>
      </c>
      <c r="CE34" s="13">
        <f t="shared" si="10"/>
        <v>0</v>
      </c>
      <c r="CF34" s="13">
        <f t="shared" si="10"/>
        <v>0</v>
      </c>
      <c r="CG34" s="34">
        <f t="shared" si="10"/>
        <v>-80715.778508007119</v>
      </c>
      <c r="CH34" s="13">
        <f t="shared" si="11"/>
        <v>0</v>
      </c>
      <c r="CI34" s="13">
        <f t="shared" si="11"/>
        <v>0</v>
      </c>
      <c r="CJ34" s="13">
        <f t="shared" si="11"/>
        <v>0</v>
      </c>
      <c r="CK34" s="13">
        <f t="shared" si="9"/>
        <v>0</v>
      </c>
      <c r="CL34" s="13">
        <f t="shared" si="9"/>
        <v>5.8327297843166939</v>
      </c>
      <c r="CM34" s="13">
        <f t="shared" si="9"/>
        <v>3174.7393860756838</v>
      </c>
      <c r="CN34" s="13">
        <f t="shared" si="9"/>
        <v>0</v>
      </c>
      <c r="CO34" s="14">
        <f t="shared" si="9"/>
        <v>1831.3180435464792</v>
      </c>
    </row>
    <row r="35" spans="2:98" x14ac:dyDescent="0.25">
      <c r="B35" t="s">
        <v>69</v>
      </c>
      <c r="C35" s="18" t="s">
        <v>70</v>
      </c>
      <c r="D35" s="12">
        <f>'[2]TES 2030 (value)'!D46</f>
        <v>382.4535641233025</v>
      </c>
      <c r="E35" s="13">
        <f>'[2]TES 2030 (value)'!E46</f>
        <v>743.03733602000398</v>
      </c>
      <c r="F35" s="13">
        <f>'[2]TES 2030 (value)'!F46</f>
        <v>520.28641988707</v>
      </c>
      <c r="G35" s="13">
        <f>'[2]TES 2030 (value)'!G46</f>
        <v>147.90404530165441</v>
      </c>
      <c r="H35" s="13">
        <f>'[2]TES 2030 (value)'!H46</f>
        <v>263.81621738118901</v>
      </c>
      <c r="I35" s="13">
        <f>'[2]TES 2030 (value)'!I46</f>
        <v>363.8674091797638</v>
      </c>
      <c r="J35" s="13">
        <f>'[2]TES 2030 (value)'!J46</f>
        <v>540.90298725642992</v>
      </c>
      <c r="K35" s="13">
        <f>'[2]TES 2030 (value)'!K46</f>
        <v>343.52667704245727</v>
      </c>
      <c r="L35" s="13">
        <f>'[2]TES 2030 (value)'!L46</f>
        <v>435.42240949571254</v>
      </c>
      <c r="M35" s="13">
        <f>'[2]TES 2030 (value)'!M46</f>
        <v>294.81641987473625</v>
      </c>
      <c r="N35" s="13">
        <f>'[2]TES 2030 (value)'!N46</f>
        <v>142.12575117402116</v>
      </c>
      <c r="O35" s="13">
        <f>'[2]TES 2030 (value)'!O46</f>
        <v>6216.3384435870985</v>
      </c>
      <c r="P35" s="13">
        <f>'[2]TES 2030 (value)'!P46</f>
        <v>0</v>
      </c>
      <c r="Q35" s="13">
        <f>'[2]TES 2030 (value)'!Q46</f>
        <v>0</v>
      </c>
      <c r="R35" s="13">
        <f>'[2]TES 2030 (value)'!R46</f>
        <v>0</v>
      </c>
      <c r="S35" s="13">
        <f>'[2]TES 2030 (value)'!S46</f>
        <v>0</v>
      </c>
      <c r="T35" s="34">
        <f>-SUM(D35:S35,U35:AA35)</f>
        <v>-13848.799849966421</v>
      </c>
      <c r="U35" s="13">
        <f>'[2]TES 2030 (value)'!U46</f>
        <v>0</v>
      </c>
      <c r="V35" s="13">
        <f>'[2]TES 2030 (value)'!V46</f>
        <v>0</v>
      </c>
      <c r="W35" s="13">
        <f>'[2]TES 2030 (value)'!W46</f>
        <v>0</v>
      </c>
      <c r="X35" s="34">
        <f>'[2]TES 2030 (value)'!X46/10</f>
        <v>6.6598757111247497</v>
      </c>
      <c r="Y35" s="13">
        <f>'[2]TES 2030 (value)'!Y46</f>
        <v>2380.8808295040894</v>
      </c>
      <c r="Z35" s="13">
        <f>'[2]TES 2030 (value)'!Z46</f>
        <v>0</v>
      </c>
      <c r="AA35" s="14">
        <f>'[2]TES 2030 (value)'!AA46</f>
        <v>1066.7614644277694</v>
      </c>
      <c r="AI35" t="s">
        <v>69</v>
      </c>
      <c r="AJ35" s="18" t="s">
        <v>70</v>
      </c>
      <c r="AK35" s="12">
        <f t="shared" si="16"/>
        <v>382.4535641233025</v>
      </c>
      <c r="AL35" s="13">
        <f t="shared" si="14"/>
        <v>743.03733602000398</v>
      </c>
      <c r="AM35" s="13">
        <f t="shared" si="14"/>
        <v>520.28641988707</v>
      </c>
      <c r="AN35" s="13">
        <f t="shared" si="14"/>
        <v>147.90404530165441</v>
      </c>
      <c r="AO35" s="13">
        <f t="shared" si="14"/>
        <v>263.81621738118901</v>
      </c>
      <c r="AP35" s="13">
        <f t="shared" si="14"/>
        <v>363.8674091797638</v>
      </c>
      <c r="AQ35" s="13">
        <f t="shared" si="14"/>
        <v>540.90298725642992</v>
      </c>
      <c r="AR35" s="13">
        <f t="shared" si="14"/>
        <v>343.52667704245727</v>
      </c>
      <c r="AS35" s="13">
        <f t="shared" si="14"/>
        <v>435.42240949571254</v>
      </c>
      <c r="AT35" s="13">
        <f t="shared" si="14"/>
        <v>294.81641987473625</v>
      </c>
      <c r="AU35" s="13">
        <f t="shared" si="14"/>
        <v>142.12575117402116</v>
      </c>
      <c r="AV35" s="13">
        <f t="shared" si="14"/>
        <v>6216.3384435870985</v>
      </c>
      <c r="AW35" s="13">
        <f t="shared" si="14"/>
        <v>0</v>
      </c>
      <c r="AX35" s="13">
        <f t="shared" si="14"/>
        <v>0</v>
      </c>
      <c r="AY35" s="13">
        <f t="shared" si="14"/>
        <v>0</v>
      </c>
      <c r="AZ35" s="13">
        <f t="shared" si="14"/>
        <v>0</v>
      </c>
      <c r="BA35" s="34">
        <f t="shared" si="14"/>
        <v>-13848.799849966421</v>
      </c>
      <c r="BB35" s="13">
        <f t="shared" si="15"/>
        <v>0</v>
      </c>
      <c r="BC35" s="13">
        <f t="shared" si="15"/>
        <v>0</v>
      </c>
      <c r="BD35" s="13">
        <f t="shared" si="15"/>
        <v>0</v>
      </c>
      <c r="BE35" s="13">
        <f t="shared" si="15"/>
        <v>6.6598757111247497</v>
      </c>
      <c r="BF35" s="13">
        <f t="shared" si="15"/>
        <v>2380.8808295040894</v>
      </c>
      <c r="BG35" s="13">
        <f t="shared" si="15"/>
        <v>0</v>
      </c>
      <c r="BH35" s="14">
        <f t="shared" si="15"/>
        <v>1066.7614644277694</v>
      </c>
      <c r="BP35" t="s">
        <v>69</v>
      </c>
      <c r="BQ35" s="18" t="s">
        <v>70</v>
      </c>
      <c r="BR35" s="12">
        <f t="shared" si="10"/>
        <v>382.4535641233025</v>
      </c>
      <c r="BS35" s="13">
        <f t="shared" si="10"/>
        <v>743.03733602000398</v>
      </c>
      <c r="BT35" s="13">
        <f t="shared" si="10"/>
        <v>520.28641988707</v>
      </c>
      <c r="BU35" s="13">
        <f t="shared" si="10"/>
        <v>147.90404530165441</v>
      </c>
      <c r="BV35" s="13">
        <f t="shared" si="10"/>
        <v>263.81621738118901</v>
      </c>
      <c r="BW35" s="13">
        <f t="shared" si="10"/>
        <v>363.8674091797638</v>
      </c>
      <c r="BX35" s="13">
        <f t="shared" si="10"/>
        <v>540.90298725642992</v>
      </c>
      <c r="BY35" s="13">
        <f t="shared" si="10"/>
        <v>343.52667704245727</v>
      </c>
      <c r="BZ35" s="13">
        <f t="shared" si="10"/>
        <v>435.42240949571254</v>
      </c>
      <c r="CA35" s="13">
        <f t="shared" si="10"/>
        <v>294.81641987473625</v>
      </c>
      <c r="CB35" s="13">
        <f t="shared" si="10"/>
        <v>142.12575117402116</v>
      </c>
      <c r="CC35" s="13">
        <f t="shared" si="10"/>
        <v>6216.3384435870985</v>
      </c>
      <c r="CD35" s="13">
        <f t="shared" si="10"/>
        <v>0</v>
      </c>
      <c r="CE35" s="13">
        <f t="shared" si="10"/>
        <v>0</v>
      </c>
      <c r="CF35" s="13">
        <f t="shared" si="10"/>
        <v>0</v>
      </c>
      <c r="CG35" s="13">
        <f t="shared" si="10"/>
        <v>0</v>
      </c>
      <c r="CH35" s="34">
        <f t="shared" si="11"/>
        <v>-13848.799849966421</v>
      </c>
      <c r="CI35" s="13">
        <f t="shared" si="11"/>
        <v>0</v>
      </c>
      <c r="CJ35" s="13">
        <f t="shared" si="11"/>
        <v>0</v>
      </c>
      <c r="CK35" s="13">
        <f t="shared" si="9"/>
        <v>0</v>
      </c>
      <c r="CL35" s="13">
        <f t="shared" si="9"/>
        <v>6.6598757111247497</v>
      </c>
      <c r="CM35" s="13">
        <f t="shared" si="9"/>
        <v>2380.8808295040894</v>
      </c>
      <c r="CN35" s="13">
        <f t="shared" si="9"/>
        <v>0</v>
      </c>
      <c r="CO35" s="14">
        <f t="shared" si="9"/>
        <v>1066.7614644277694</v>
      </c>
    </row>
    <row r="36" spans="2:98" x14ac:dyDescent="0.25">
      <c r="B36" t="s">
        <v>71</v>
      </c>
      <c r="C36" s="18" t="s">
        <v>72</v>
      </c>
      <c r="D36" s="12">
        <f>'[2]TES 2030 (value)'!D47</f>
        <v>74.400232869324029</v>
      </c>
      <c r="E36" s="13">
        <f>'[2]TES 2030 (value)'!E47</f>
        <v>427.32062238108551</v>
      </c>
      <c r="F36" s="13">
        <f>'[2]TES 2030 (value)'!F47</f>
        <v>1083.7112162772705</v>
      </c>
      <c r="G36" s="13">
        <f>'[2]TES 2030 (value)'!G47</f>
        <v>94.497699908156207</v>
      </c>
      <c r="H36" s="13">
        <f>'[2]TES 2030 (value)'!H47</f>
        <v>164.47480986804638</v>
      </c>
      <c r="I36" s="13">
        <f>'[2]TES 2030 (value)'!I47</f>
        <v>233.18223977562951</v>
      </c>
      <c r="J36" s="13">
        <f>'[2]TES 2030 (value)'!J47</f>
        <v>353.48288491722451</v>
      </c>
      <c r="K36" s="13">
        <f>'[2]TES 2030 (value)'!K47</f>
        <v>224.22946803575164</v>
      </c>
      <c r="L36" s="13">
        <f>'[2]TES 2030 (value)'!L47</f>
        <v>279.99345956272072</v>
      </c>
      <c r="M36" s="13">
        <f>'[2]TES 2030 (value)'!M47</f>
        <v>190.12971468004255</v>
      </c>
      <c r="N36" s="13">
        <f>'[2]TES 2030 (value)'!N47</f>
        <v>92.869233896695491</v>
      </c>
      <c r="O36" s="13">
        <f>'[2]TES 2030 (value)'!O47</f>
        <v>4002.5651375416196</v>
      </c>
      <c r="P36" s="13">
        <f>'[2]TES 2030 (value)'!P47</f>
        <v>0</v>
      </c>
      <c r="Q36" s="13">
        <f>'[2]TES 2030 (value)'!Q47</f>
        <v>0</v>
      </c>
      <c r="R36" s="13">
        <f>'[2]TES 2030 (value)'!R47</f>
        <v>0</v>
      </c>
      <c r="S36" s="13">
        <f>'[2]TES 2030 (value)'!S47</f>
        <v>0</v>
      </c>
      <c r="T36" s="13">
        <f>'[2]TES 2030 (value)'!T47</f>
        <v>0</v>
      </c>
      <c r="U36" s="34">
        <f>-SUM(D36:T36,V36:AA36)</f>
        <v>-7264.9080916647117</v>
      </c>
      <c r="V36" s="13">
        <f>'[2]TES 2030 (value)'!V47</f>
        <v>0</v>
      </c>
      <c r="W36" s="13">
        <f>'[2]TES 2030 (value)'!W47</f>
        <v>0</v>
      </c>
      <c r="X36" s="34">
        <f>'[2]TES 2030 (value)'!X47/10</f>
        <v>8.718117347744174E-2</v>
      </c>
      <c r="Y36" s="13">
        <f>'[2]TES 2030 (value)'!Y47</f>
        <v>30.526787606448259</v>
      </c>
      <c r="Z36" s="13">
        <f>'[2]TES 2030 (value)'!Z47</f>
        <v>0</v>
      </c>
      <c r="AA36" s="14">
        <f>'[2]TES 2030 (value)'!AA47</f>
        <v>13.437403171219502</v>
      </c>
      <c r="AI36" t="s">
        <v>71</v>
      </c>
      <c r="AJ36" s="18" t="s">
        <v>72</v>
      </c>
      <c r="AK36" s="12">
        <f t="shared" si="16"/>
        <v>74.400232869324029</v>
      </c>
      <c r="AL36" s="13">
        <f t="shared" si="14"/>
        <v>427.32062238108551</v>
      </c>
      <c r="AM36" s="13">
        <f t="shared" si="14"/>
        <v>1083.7112162772705</v>
      </c>
      <c r="AN36" s="13">
        <f t="shared" si="14"/>
        <v>94.497699908156207</v>
      </c>
      <c r="AO36" s="13">
        <f t="shared" si="14"/>
        <v>164.47480986804638</v>
      </c>
      <c r="AP36" s="13">
        <f t="shared" si="14"/>
        <v>233.18223977562951</v>
      </c>
      <c r="AQ36" s="13">
        <f t="shared" si="14"/>
        <v>353.48288491722451</v>
      </c>
      <c r="AR36" s="13">
        <f t="shared" si="14"/>
        <v>224.22946803575164</v>
      </c>
      <c r="AS36" s="13">
        <f t="shared" si="14"/>
        <v>279.99345956272072</v>
      </c>
      <c r="AT36" s="13">
        <f t="shared" si="14"/>
        <v>190.12971468004255</v>
      </c>
      <c r="AU36" s="13">
        <f t="shared" si="14"/>
        <v>92.869233896695491</v>
      </c>
      <c r="AV36" s="13">
        <f t="shared" si="14"/>
        <v>4002.5651375416196</v>
      </c>
      <c r="AW36" s="13">
        <f t="shared" si="14"/>
        <v>0</v>
      </c>
      <c r="AX36" s="13">
        <f t="shared" si="14"/>
        <v>0</v>
      </c>
      <c r="AY36" s="13">
        <f t="shared" si="14"/>
        <v>0</v>
      </c>
      <c r="AZ36" s="13">
        <f t="shared" si="14"/>
        <v>0</v>
      </c>
      <c r="BA36" s="13">
        <f t="shared" si="14"/>
        <v>0</v>
      </c>
      <c r="BB36" s="34">
        <f t="shared" si="15"/>
        <v>-7264.9080916647117</v>
      </c>
      <c r="BC36" s="13">
        <f t="shared" si="15"/>
        <v>0</v>
      </c>
      <c r="BD36" s="13">
        <f t="shared" si="15"/>
        <v>0</v>
      </c>
      <c r="BE36" s="13">
        <f t="shared" si="15"/>
        <v>8.718117347744174E-2</v>
      </c>
      <c r="BF36" s="13">
        <f t="shared" si="15"/>
        <v>30.526787606448259</v>
      </c>
      <c r="BG36" s="13">
        <f t="shared" si="15"/>
        <v>0</v>
      </c>
      <c r="BH36" s="14">
        <f t="shared" si="15"/>
        <v>13.437403171219502</v>
      </c>
      <c r="BP36" t="s">
        <v>71</v>
      </c>
      <c r="BQ36" s="18" t="s">
        <v>72</v>
      </c>
      <c r="BR36" s="12">
        <f t="shared" si="10"/>
        <v>74.400232869324029</v>
      </c>
      <c r="BS36" s="13">
        <f t="shared" si="10"/>
        <v>427.32062238108551</v>
      </c>
      <c r="BT36" s="13">
        <f t="shared" si="10"/>
        <v>1083.7112162772705</v>
      </c>
      <c r="BU36" s="13">
        <f t="shared" si="10"/>
        <v>94.497699908156207</v>
      </c>
      <c r="BV36" s="13">
        <f t="shared" si="10"/>
        <v>164.47480986804638</v>
      </c>
      <c r="BW36" s="13">
        <f t="shared" si="10"/>
        <v>233.18223977562951</v>
      </c>
      <c r="BX36" s="13">
        <f t="shared" si="10"/>
        <v>353.48288491722451</v>
      </c>
      <c r="BY36" s="13">
        <f t="shared" si="10"/>
        <v>224.22946803575164</v>
      </c>
      <c r="BZ36" s="13">
        <f t="shared" si="10"/>
        <v>279.99345956272072</v>
      </c>
      <c r="CA36" s="13">
        <f t="shared" si="10"/>
        <v>190.12971468004255</v>
      </c>
      <c r="CB36" s="13">
        <f t="shared" si="10"/>
        <v>92.869233896695491</v>
      </c>
      <c r="CC36" s="13">
        <f t="shared" si="10"/>
        <v>4002.5651375416196</v>
      </c>
      <c r="CD36" s="13">
        <f t="shared" si="10"/>
        <v>0</v>
      </c>
      <c r="CE36" s="13">
        <f t="shared" si="10"/>
        <v>0</v>
      </c>
      <c r="CF36" s="13">
        <f t="shared" si="10"/>
        <v>0</v>
      </c>
      <c r="CG36" s="13">
        <f t="shared" si="10"/>
        <v>0</v>
      </c>
      <c r="CH36" s="13">
        <f t="shared" si="11"/>
        <v>0</v>
      </c>
      <c r="CI36" s="34">
        <f t="shared" si="11"/>
        <v>-7264.9080916647117</v>
      </c>
      <c r="CJ36" s="13">
        <f t="shared" si="11"/>
        <v>0</v>
      </c>
      <c r="CK36" s="13">
        <f t="shared" si="9"/>
        <v>0</v>
      </c>
      <c r="CL36" s="13">
        <f t="shared" si="9"/>
        <v>8.718117347744174E-2</v>
      </c>
      <c r="CM36" s="13">
        <f t="shared" si="9"/>
        <v>30.526787606448259</v>
      </c>
      <c r="CN36" s="13">
        <f t="shared" si="9"/>
        <v>0</v>
      </c>
      <c r="CO36" s="14">
        <f t="shared" si="9"/>
        <v>13.437403171219502</v>
      </c>
    </row>
    <row r="37" spans="2:98" x14ac:dyDescent="0.25">
      <c r="B37" t="s">
        <v>73</v>
      </c>
      <c r="C37" s="18" t="s">
        <v>74</v>
      </c>
      <c r="D37" s="12">
        <f>'[2]TES 2030 (value)'!D48</f>
        <v>36457.84848663125</v>
      </c>
      <c r="E37" s="13">
        <f>'[2]TES 2030 (value)'!E48</f>
        <v>129722.58004383468</v>
      </c>
      <c r="F37" s="13">
        <f>'[2]TES 2030 (value)'!F48</f>
        <v>44976.630596985211</v>
      </c>
      <c r="G37" s="13">
        <f>'[2]TES 2030 (value)'!G48</f>
        <v>856.60635571038574</v>
      </c>
      <c r="H37" s="13">
        <f>'[2]TES 2030 (value)'!H48</f>
        <v>14312.979463850155</v>
      </c>
      <c r="I37" s="13">
        <f>'[2]TES 2030 (value)'!I48</f>
        <v>6493.9446554121823</v>
      </c>
      <c r="J37" s="13">
        <f>'[2]TES 2030 (value)'!J48</f>
        <v>2174.4175809712979</v>
      </c>
      <c r="K37" s="13">
        <f>'[2]TES 2030 (value)'!K48</f>
        <v>5419.0824830478414</v>
      </c>
      <c r="L37" s="13">
        <f>'[2]TES 2030 (value)'!L48</f>
        <v>4058.0428106905347</v>
      </c>
      <c r="M37" s="13">
        <f>'[2]TES 2030 (value)'!M48</f>
        <v>3789.1324322781975</v>
      </c>
      <c r="N37" s="13">
        <f>'[2]TES 2030 (value)'!N48</f>
        <v>2678.3357177304961</v>
      </c>
      <c r="O37" s="13">
        <f>'[2]TES 2030 (value)'!O48</f>
        <v>282161.51994972595</v>
      </c>
      <c r="P37" s="13">
        <f>'[2]TES 2030 (value)'!P48</f>
        <v>0</v>
      </c>
      <c r="Q37" s="13">
        <f>'[2]TES 2030 (value)'!Q48</f>
        <v>0</v>
      </c>
      <c r="R37" s="13">
        <f>'[2]TES 2030 (value)'!R48</f>
        <v>0</v>
      </c>
      <c r="S37" s="13">
        <f>'[2]TES 2030 (value)'!S48</f>
        <v>0</v>
      </c>
      <c r="T37" s="13">
        <f>'[2]TES 2030 (value)'!T48</f>
        <v>0</v>
      </c>
      <c r="U37" s="13">
        <f>'[2]TES 2030 (value)'!U48</f>
        <v>0</v>
      </c>
      <c r="V37" s="34">
        <f>-SUM(D37:U37,W37:AA37)</f>
        <v>-549845.07065308164</v>
      </c>
      <c r="W37" s="13">
        <f>'[2]TES 2030 (value)'!W48</f>
        <v>0</v>
      </c>
      <c r="X37" s="13">
        <f>'[2]TES 2030 (value)'!X48</f>
        <v>51.405238564093608</v>
      </c>
      <c r="Y37" s="13">
        <f>'[2]TES 2030 (value)'!Y48</f>
        <v>16679.635768178436</v>
      </c>
      <c r="Z37" s="13">
        <f>'[2]TES 2030 (value)'!Z48</f>
        <v>0</v>
      </c>
      <c r="AA37" s="14">
        <f>'[2]TES 2030 (value)'!AA48</f>
        <v>12.909069470911261</v>
      </c>
      <c r="AI37" t="s">
        <v>73</v>
      </c>
      <c r="AJ37" s="18" t="s">
        <v>74</v>
      </c>
      <c r="AK37" s="12">
        <f t="shared" si="16"/>
        <v>36457.84848663125</v>
      </c>
      <c r="AL37" s="13">
        <f t="shared" si="14"/>
        <v>129722.58004383468</v>
      </c>
      <c r="AM37" s="13">
        <f t="shared" si="14"/>
        <v>44976.630596985211</v>
      </c>
      <c r="AN37" s="13">
        <f t="shared" si="14"/>
        <v>856.60635571038574</v>
      </c>
      <c r="AO37" s="13">
        <f t="shared" si="14"/>
        <v>14312.979463850155</v>
      </c>
      <c r="AP37" s="13">
        <f t="shared" si="14"/>
        <v>6493.9446554121823</v>
      </c>
      <c r="AQ37" s="13">
        <f t="shared" si="14"/>
        <v>2174.4175809712979</v>
      </c>
      <c r="AR37" s="13">
        <f t="shared" si="14"/>
        <v>5419.0824830478414</v>
      </c>
      <c r="AS37" s="13">
        <f t="shared" si="14"/>
        <v>4058.0428106905347</v>
      </c>
      <c r="AT37" s="13">
        <f t="shared" si="14"/>
        <v>3789.1324322781975</v>
      </c>
      <c r="AU37" s="13">
        <f t="shared" si="14"/>
        <v>2678.3357177304961</v>
      </c>
      <c r="AV37" s="13">
        <f t="shared" si="14"/>
        <v>282161.51994972595</v>
      </c>
      <c r="AW37" s="13">
        <f t="shared" si="14"/>
        <v>0</v>
      </c>
      <c r="AX37" s="13">
        <f t="shared" si="14"/>
        <v>0</v>
      </c>
      <c r="AY37" s="13">
        <f t="shared" si="14"/>
        <v>0</v>
      </c>
      <c r="AZ37" s="13">
        <f t="shared" si="14"/>
        <v>0</v>
      </c>
      <c r="BA37" s="13">
        <f t="shared" si="14"/>
        <v>0</v>
      </c>
      <c r="BB37" s="13">
        <f t="shared" si="15"/>
        <v>0</v>
      </c>
      <c r="BC37" s="34">
        <f t="shared" si="15"/>
        <v>-549845.07065308164</v>
      </c>
      <c r="BD37" s="13">
        <f t="shared" si="15"/>
        <v>0</v>
      </c>
      <c r="BE37" s="13">
        <f t="shared" si="15"/>
        <v>51.405238564093608</v>
      </c>
      <c r="BF37" s="13">
        <f t="shared" si="15"/>
        <v>16679.635768178436</v>
      </c>
      <c r="BG37" s="13">
        <f t="shared" si="15"/>
        <v>0</v>
      </c>
      <c r="BH37" s="14">
        <f t="shared" si="15"/>
        <v>12.909069470911261</v>
      </c>
      <c r="BP37" t="s">
        <v>73</v>
      </c>
      <c r="BQ37" s="18" t="s">
        <v>74</v>
      </c>
      <c r="BR37" s="12">
        <f t="shared" si="10"/>
        <v>36457.84848663125</v>
      </c>
      <c r="BS37" s="13">
        <f t="shared" si="10"/>
        <v>129722.58004383468</v>
      </c>
      <c r="BT37" s="13">
        <f t="shared" si="10"/>
        <v>44976.630596985211</v>
      </c>
      <c r="BU37" s="13">
        <f t="shared" si="10"/>
        <v>856.60635571038574</v>
      </c>
      <c r="BV37" s="13">
        <f t="shared" si="10"/>
        <v>14312.979463850155</v>
      </c>
      <c r="BW37" s="13">
        <f t="shared" si="10"/>
        <v>6493.9446554121823</v>
      </c>
      <c r="BX37" s="13">
        <f t="shared" si="10"/>
        <v>2174.4175809712979</v>
      </c>
      <c r="BY37" s="13">
        <f t="shared" si="10"/>
        <v>5419.0824830478414</v>
      </c>
      <c r="BZ37" s="13">
        <f t="shared" si="10"/>
        <v>4058.0428106905347</v>
      </c>
      <c r="CA37" s="13">
        <f t="shared" si="10"/>
        <v>3789.1324322781975</v>
      </c>
      <c r="CB37" s="13">
        <f t="shared" si="10"/>
        <v>2678.3357177304961</v>
      </c>
      <c r="CC37" s="13">
        <f t="shared" si="10"/>
        <v>282161.51994972595</v>
      </c>
      <c r="CD37" s="13">
        <f t="shared" si="10"/>
        <v>0</v>
      </c>
      <c r="CE37" s="13">
        <f t="shared" si="10"/>
        <v>0</v>
      </c>
      <c r="CF37" s="13">
        <f t="shared" si="10"/>
        <v>0</v>
      </c>
      <c r="CG37" s="13">
        <f t="shared" si="10"/>
        <v>0</v>
      </c>
      <c r="CH37" s="13">
        <f t="shared" si="11"/>
        <v>0</v>
      </c>
      <c r="CI37" s="13">
        <f t="shared" si="11"/>
        <v>0</v>
      </c>
      <c r="CJ37" s="34">
        <f t="shared" si="11"/>
        <v>-549845.07065308164</v>
      </c>
      <c r="CK37" s="13">
        <f t="shared" si="9"/>
        <v>0</v>
      </c>
      <c r="CL37" s="13">
        <f t="shared" si="9"/>
        <v>51.405238564093608</v>
      </c>
      <c r="CM37" s="13">
        <f t="shared" si="9"/>
        <v>16679.635768178436</v>
      </c>
      <c r="CN37" s="13">
        <f t="shared" si="9"/>
        <v>0</v>
      </c>
      <c r="CO37" s="14">
        <f t="shared" si="9"/>
        <v>12.909069470911261</v>
      </c>
    </row>
    <row r="38" spans="2:98" x14ac:dyDescent="0.25">
      <c r="B38" t="s">
        <v>76</v>
      </c>
      <c r="C38" s="18" t="s">
        <v>54</v>
      </c>
      <c r="D38" s="12">
        <f t="array" ref="D38:AA38">TRANSPOSE('[2]TES 2030 (value)'!$AV$6:$AV$29)</f>
        <v>3284.7380113742738</v>
      </c>
      <c r="E38" s="13">
        <v>25008.394122459747</v>
      </c>
      <c r="F38" s="13">
        <v>24728.187066019775</v>
      </c>
      <c r="G38" s="13">
        <v>724.41220026037035</v>
      </c>
      <c r="H38" s="13">
        <v>556.64197086723846</v>
      </c>
      <c r="I38" s="13">
        <v>1830.539849586592</v>
      </c>
      <c r="J38" s="13">
        <v>27.023319078938968</v>
      </c>
      <c r="K38" s="13">
        <v>142.31218489079012</v>
      </c>
      <c r="L38" s="13">
        <v>1717.7047377969793</v>
      </c>
      <c r="M38" s="13">
        <v>8.0717097206577346</v>
      </c>
      <c r="N38" s="13">
        <v>1.3681355993255834E-5</v>
      </c>
      <c r="O38" s="13">
        <v>68601.006267872697</v>
      </c>
      <c r="P38" s="13">
        <v>47853.311363726032</v>
      </c>
      <c r="Q38" s="13">
        <v>684.63813460684287</v>
      </c>
      <c r="R38" s="13">
        <v>1231.456673240416</v>
      </c>
      <c r="S38" s="13">
        <v>538.18027248626061</v>
      </c>
      <c r="T38" s="13">
        <v>30.231903403434142</v>
      </c>
      <c r="U38" s="13">
        <v>451.74613868584362</v>
      </c>
      <c r="V38" s="13">
        <v>86092.975473535829</v>
      </c>
      <c r="W38" s="13">
        <v>0</v>
      </c>
      <c r="X38" s="13">
        <v>35.601234866959217</v>
      </c>
      <c r="Y38" s="13">
        <v>14704.991469497843</v>
      </c>
      <c r="Z38" s="13">
        <v>5013.7579582431954</v>
      </c>
      <c r="AA38" s="14">
        <v>2092.6081433087975</v>
      </c>
      <c r="AI38" t="s">
        <v>76</v>
      </c>
      <c r="AJ38" s="18" t="s">
        <v>54</v>
      </c>
      <c r="AK38" s="12">
        <f t="shared" si="16"/>
        <v>3284.7380113742738</v>
      </c>
      <c r="AL38" s="13">
        <f t="shared" si="14"/>
        <v>25008.394122459747</v>
      </c>
      <c r="AM38" s="13">
        <f t="shared" si="14"/>
        <v>24728.187066019775</v>
      </c>
      <c r="AN38" s="13">
        <f t="shared" si="14"/>
        <v>724.41220026037035</v>
      </c>
      <c r="AO38" s="13">
        <f t="shared" si="14"/>
        <v>556.64197086723846</v>
      </c>
      <c r="AP38" s="13">
        <f t="shared" si="14"/>
        <v>1830.539849586592</v>
      </c>
      <c r="AQ38" s="13">
        <f t="shared" si="14"/>
        <v>27.023319078938968</v>
      </c>
      <c r="AR38" s="13">
        <f t="shared" si="14"/>
        <v>142.31218489079012</v>
      </c>
      <c r="AS38" s="13">
        <f t="shared" si="14"/>
        <v>1717.7047377969793</v>
      </c>
      <c r="AT38" s="13">
        <f t="shared" si="14"/>
        <v>8.0717097206577346</v>
      </c>
      <c r="AU38" s="13">
        <f t="shared" si="14"/>
        <v>1.3681355993255834E-5</v>
      </c>
      <c r="AV38" s="13">
        <f t="shared" si="14"/>
        <v>68601.006267872697</v>
      </c>
      <c r="AW38" s="13">
        <f t="shared" si="14"/>
        <v>47853.311363726032</v>
      </c>
      <c r="AX38" s="13">
        <f t="shared" si="14"/>
        <v>684.63813460684287</v>
      </c>
      <c r="AY38" s="13">
        <f t="shared" si="14"/>
        <v>1231.456673240416</v>
      </c>
      <c r="AZ38" s="13">
        <f t="shared" si="14"/>
        <v>538.18027248626061</v>
      </c>
      <c r="BA38" s="13">
        <f t="shared" si="14"/>
        <v>30.231903403434142</v>
      </c>
      <c r="BB38" s="13">
        <f t="shared" si="15"/>
        <v>451.74613868584362</v>
      </c>
      <c r="BC38" s="13">
        <f t="shared" si="15"/>
        <v>86092.975473535829</v>
      </c>
      <c r="BD38" s="13">
        <f t="shared" si="15"/>
        <v>0</v>
      </c>
      <c r="BE38" s="13">
        <f t="shared" si="15"/>
        <v>35.601234866959217</v>
      </c>
      <c r="BF38" s="13">
        <f t="shared" si="15"/>
        <v>14704.991469497843</v>
      </c>
      <c r="BG38" s="13">
        <f t="shared" si="15"/>
        <v>5013.7579582431954</v>
      </c>
      <c r="BH38" s="14">
        <f t="shared" si="15"/>
        <v>2092.6081433087975</v>
      </c>
      <c r="BP38" t="s">
        <v>76</v>
      </c>
      <c r="BQ38" s="18" t="s">
        <v>54</v>
      </c>
      <c r="BR38" s="49">
        <f t="array" ref="BR38:CO38">AK47:BH47/(1+AK47:BH47)*TRANSPOSE(CP3:CP26+CQ3:CQ26+CR3:CR26)</f>
        <v>3284.7380113742738</v>
      </c>
      <c r="BS38" s="50">
        <v>25008.394122459747</v>
      </c>
      <c r="BT38" s="50">
        <v>24951.261792197874</v>
      </c>
      <c r="BU38" s="50">
        <v>724.41220026037035</v>
      </c>
      <c r="BV38" s="50">
        <v>556.64197086723846</v>
      </c>
      <c r="BW38" s="50">
        <v>1830.539849586592</v>
      </c>
      <c r="BX38" s="50">
        <v>27.023319078938961</v>
      </c>
      <c r="BY38" s="50">
        <v>0</v>
      </c>
      <c r="BZ38" s="50">
        <v>1717.7047377969791</v>
      </c>
      <c r="CA38" s="50">
        <v>0</v>
      </c>
      <c r="CB38" s="50">
        <v>1.3681355993255834E-5</v>
      </c>
      <c r="CC38" s="50">
        <v>68601.006267872697</v>
      </c>
      <c r="CD38" s="50">
        <v>47853.311363726025</v>
      </c>
      <c r="CE38" s="50">
        <v>684.63813460684298</v>
      </c>
      <c r="CF38" s="50">
        <v>1231.456673240416</v>
      </c>
      <c r="CG38" s="50">
        <v>538.18027248626061</v>
      </c>
      <c r="CH38" s="50">
        <v>30.231903403434146</v>
      </c>
      <c r="CI38" s="50">
        <v>451.74613868584368</v>
      </c>
      <c r="CJ38" s="50">
        <v>86092.975473535829</v>
      </c>
      <c r="CK38" s="50">
        <v>0</v>
      </c>
      <c r="CL38" s="50">
        <v>35.601234866959217</v>
      </c>
      <c r="CM38" s="50">
        <v>14704.991469497842</v>
      </c>
      <c r="CN38" s="50">
        <v>5013.7579582431954</v>
      </c>
      <c r="CO38" s="51">
        <v>2092.6081433087979</v>
      </c>
    </row>
    <row r="39" spans="2:98" x14ac:dyDescent="0.25">
      <c r="B39" t="s">
        <v>77</v>
      </c>
      <c r="C39" s="18" t="s">
        <v>78</v>
      </c>
      <c r="D39" s="12">
        <f t="array" ref="D39:AA39">TRANSPOSE('[2]TES 2030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160.56482063896905</v>
      </c>
      <c r="Y39" s="13">
        <v>35584.591474318346</v>
      </c>
      <c r="Z39" s="13">
        <v>1476.043009</v>
      </c>
      <c r="AA39" s="14">
        <v>4264.3925083015856</v>
      </c>
      <c r="AI39" t="s">
        <v>77</v>
      </c>
      <c r="AJ39" s="18" t="s">
        <v>78</v>
      </c>
      <c r="AK39" s="12">
        <f t="shared" si="16"/>
        <v>0</v>
      </c>
      <c r="AL39" s="13">
        <f t="shared" si="14"/>
        <v>0</v>
      </c>
      <c r="AM39" s="13">
        <f t="shared" si="14"/>
        <v>0</v>
      </c>
      <c r="AN39" s="13">
        <f t="shared" si="14"/>
        <v>0</v>
      </c>
      <c r="AO39" s="13">
        <f t="shared" si="14"/>
        <v>0</v>
      </c>
      <c r="AP39" s="13">
        <f t="shared" si="14"/>
        <v>0</v>
      </c>
      <c r="AQ39" s="13">
        <f t="shared" si="14"/>
        <v>0</v>
      </c>
      <c r="AR39" s="13">
        <f t="shared" si="14"/>
        <v>0</v>
      </c>
      <c r="AS39" s="13">
        <f t="shared" si="14"/>
        <v>0</v>
      </c>
      <c r="AT39" s="13">
        <f t="shared" si="14"/>
        <v>0</v>
      </c>
      <c r="AU39" s="13">
        <f t="shared" si="14"/>
        <v>0</v>
      </c>
      <c r="AV39" s="13">
        <f t="shared" si="14"/>
        <v>0</v>
      </c>
      <c r="AW39" s="13">
        <f t="shared" si="14"/>
        <v>0</v>
      </c>
      <c r="AX39" s="13">
        <f t="shared" si="14"/>
        <v>0</v>
      </c>
      <c r="AY39" s="13">
        <f t="shared" si="14"/>
        <v>0</v>
      </c>
      <c r="AZ39" s="13">
        <f t="shared" si="14"/>
        <v>0</v>
      </c>
      <c r="BA39" s="13">
        <f t="shared" si="14"/>
        <v>0</v>
      </c>
      <c r="BB39" s="13">
        <f t="shared" si="15"/>
        <v>0</v>
      </c>
      <c r="BC39" s="13">
        <f t="shared" si="15"/>
        <v>0</v>
      </c>
      <c r="BD39" s="13">
        <f t="shared" si="15"/>
        <v>0</v>
      </c>
      <c r="BE39" s="13">
        <f t="shared" si="15"/>
        <v>160.56482063896905</v>
      </c>
      <c r="BF39" s="13">
        <f t="shared" si="15"/>
        <v>35584.591474318346</v>
      </c>
      <c r="BG39" s="13">
        <f t="shared" si="15"/>
        <v>1476.043009</v>
      </c>
      <c r="BH39" s="14">
        <f t="shared" si="15"/>
        <v>4264.3925083015856</v>
      </c>
      <c r="BP39" t="s">
        <v>77</v>
      </c>
      <c r="BQ39" s="18" t="s">
        <v>78</v>
      </c>
      <c r="BR39" s="12">
        <f t="shared" ref="BR39:CG40" si="17">AK39</f>
        <v>0</v>
      </c>
      <c r="BS39" s="13">
        <f t="shared" si="17"/>
        <v>0</v>
      </c>
      <c r="BT39" s="13">
        <f t="shared" si="17"/>
        <v>0</v>
      </c>
      <c r="BU39" s="13">
        <f t="shared" si="17"/>
        <v>0</v>
      </c>
      <c r="BV39" s="13">
        <f t="shared" si="17"/>
        <v>0</v>
      </c>
      <c r="BW39" s="13">
        <f t="shared" si="17"/>
        <v>0</v>
      </c>
      <c r="BX39" s="13">
        <f t="shared" si="17"/>
        <v>0</v>
      </c>
      <c r="BY39" s="13">
        <f t="shared" si="17"/>
        <v>0</v>
      </c>
      <c r="BZ39" s="13">
        <f t="shared" si="17"/>
        <v>0</v>
      </c>
      <c r="CA39" s="13">
        <f t="shared" si="17"/>
        <v>0</v>
      </c>
      <c r="CB39" s="13">
        <f t="shared" si="17"/>
        <v>0</v>
      </c>
      <c r="CC39" s="13">
        <f t="shared" si="17"/>
        <v>0</v>
      </c>
      <c r="CD39" s="13">
        <f t="shared" si="17"/>
        <v>0</v>
      </c>
      <c r="CE39" s="13">
        <f t="shared" si="17"/>
        <v>0</v>
      </c>
      <c r="CF39" s="13">
        <f t="shared" si="17"/>
        <v>0</v>
      </c>
      <c r="CG39" s="13">
        <f t="shared" si="17"/>
        <v>0</v>
      </c>
      <c r="CH39" s="13">
        <f t="shared" ref="CH39:CO40" si="18">BA39</f>
        <v>0</v>
      </c>
      <c r="CI39" s="13">
        <f t="shared" si="18"/>
        <v>0</v>
      </c>
      <c r="CJ39" s="13">
        <f t="shared" si="18"/>
        <v>0</v>
      </c>
      <c r="CK39" s="13">
        <f t="shared" si="18"/>
        <v>0</v>
      </c>
      <c r="CL39" s="13">
        <f t="shared" si="18"/>
        <v>160.56482063896905</v>
      </c>
      <c r="CM39" s="13">
        <f t="shared" si="18"/>
        <v>35584.591474318346</v>
      </c>
      <c r="CN39" s="13">
        <f t="shared" si="18"/>
        <v>1476.043009</v>
      </c>
      <c r="CO39" s="14">
        <f t="shared" si="18"/>
        <v>4264.3925083015856</v>
      </c>
    </row>
    <row r="40" spans="2:98" x14ac:dyDescent="0.25">
      <c r="B40" t="s">
        <v>79</v>
      </c>
      <c r="C40" s="24" t="s">
        <v>80</v>
      </c>
      <c r="D40" s="15">
        <f t="array" ref="D40:AA40">TRANSPOSE('[2]TES 2030 (value)'!$AX$6:$AX$29)+TRANSPOSE('[2]TES 2030 (value)'!$AY$6:$AY$29)</f>
        <v>-5361.0433647544296</v>
      </c>
      <c r="E40" s="16">
        <v>28335.319779070425</v>
      </c>
      <c r="F40" s="16">
        <v>902.22738404323172</v>
      </c>
      <c r="G40" s="16">
        <v>11.621342339575294</v>
      </c>
      <c r="H40" s="16">
        <v>24.567108395287057</v>
      </c>
      <c r="I40" s="16">
        <v>30.468808303401168</v>
      </c>
      <c r="J40" s="16">
        <v>88.84969091333987</v>
      </c>
      <c r="K40" s="16">
        <v>117.92725798398352</v>
      </c>
      <c r="L40" s="16">
        <v>131.32006319476801</v>
      </c>
      <c r="M40" s="16">
        <v>5.1121201724656826</v>
      </c>
      <c r="N40" s="16">
        <v>19.965892907337267</v>
      </c>
      <c r="O40" s="16">
        <v>4865.9432275155532</v>
      </c>
      <c r="P40" s="16">
        <v>1646.3330666622583</v>
      </c>
      <c r="Q40" s="16">
        <v>-3779.1361130128976</v>
      </c>
      <c r="R40" s="16">
        <v>-6564.0201653254881</v>
      </c>
      <c r="S40" s="16">
        <v>0</v>
      </c>
      <c r="T40" s="16">
        <v>-313.53057474117873</v>
      </c>
      <c r="U40" s="16">
        <v>642.87845485310345</v>
      </c>
      <c r="V40" s="16">
        <v>58209.191080516721</v>
      </c>
      <c r="W40" s="16">
        <v>0</v>
      </c>
      <c r="X40" s="16">
        <v>0.75289091522645135</v>
      </c>
      <c r="Y40" s="16">
        <v>0</v>
      </c>
      <c r="Z40" s="16">
        <v>747.42195533506538</v>
      </c>
      <c r="AA40" s="17">
        <v>29.601703400925821</v>
      </c>
      <c r="AI40" t="s">
        <v>79</v>
      </c>
      <c r="AJ40" s="24" t="s">
        <v>80</v>
      </c>
      <c r="AK40" s="15">
        <f t="shared" si="16"/>
        <v>-5361.0433647544296</v>
      </c>
      <c r="AL40" s="16">
        <f t="shared" si="14"/>
        <v>28335.319779070425</v>
      </c>
      <c r="AM40" s="16">
        <f t="shared" si="14"/>
        <v>902.22738404323172</v>
      </c>
      <c r="AN40" s="16">
        <f t="shared" si="14"/>
        <v>11.621342339575294</v>
      </c>
      <c r="AO40" s="16">
        <f t="shared" si="14"/>
        <v>24.567108395287057</v>
      </c>
      <c r="AP40" s="16">
        <f t="shared" si="14"/>
        <v>30.468808303401168</v>
      </c>
      <c r="AQ40" s="16">
        <f t="shared" si="14"/>
        <v>88.84969091333987</v>
      </c>
      <c r="AR40" s="16">
        <f t="shared" si="14"/>
        <v>117.92725798398352</v>
      </c>
      <c r="AS40" s="16">
        <f t="shared" si="14"/>
        <v>131.32006319476801</v>
      </c>
      <c r="AT40" s="16">
        <f t="shared" si="14"/>
        <v>5.1121201724656826</v>
      </c>
      <c r="AU40" s="16">
        <f t="shared" si="14"/>
        <v>19.965892907337267</v>
      </c>
      <c r="AV40" s="16">
        <f t="shared" si="14"/>
        <v>4865.9432275155532</v>
      </c>
      <c r="AW40" s="16">
        <f t="shared" si="14"/>
        <v>1646.3330666622583</v>
      </c>
      <c r="AX40" s="16">
        <f t="shared" si="14"/>
        <v>-3779.1361130128976</v>
      </c>
      <c r="AY40" s="16">
        <f t="shared" si="14"/>
        <v>-6564.0201653254881</v>
      </c>
      <c r="AZ40" s="16">
        <f t="shared" si="14"/>
        <v>0</v>
      </c>
      <c r="BA40" s="16">
        <f t="shared" si="14"/>
        <v>-313.53057474117873</v>
      </c>
      <c r="BB40" s="16">
        <f t="shared" si="15"/>
        <v>642.87845485310345</v>
      </c>
      <c r="BC40" s="16">
        <f t="shared" si="15"/>
        <v>58209.191080516721</v>
      </c>
      <c r="BD40" s="16">
        <f t="shared" si="15"/>
        <v>0</v>
      </c>
      <c r="BE40" s="16">
        <f t="shared" si="15"/>
        <v>0.75289091522645135</v>
      </c>
      <c r="BF40" s="16">
        <f t="shared" si="15"/>
        <v>0</v>
      </c>
      <c r="BG40" s="16">
        <f t="shared" si="15"/>
        <v>747.42195533506538</v>
      </c>
      <c r="BH40" s="17">
        <f t="shared" si="15"/>
        <v>29.601703400925821</v>
      </c>
      <c r="BP40" t="s">
        <v>79</v>
      </c>
      <c r="BQ40" s="24" t="s">
        <v>80</v>
      </c>
      <c r="BR40" s="15">
        <f t="shared" si="17"/>
        <v>-5361.0433647544296</v>
      </c>
      <c r="BS40" s="16">
        <f t="shared" si="17"/>
        <v>28335.319779070425</v>
      </c>
      <c r="BT40" s="50">
        <f>AM40-CY19</f>
        <v>2590.991724086829</v>
      </c>
      <c r="BU40" s="16">
        <f t="shared" si="17"/>
        <v>11.621342339575294</v>
      </c>
      <c r="BV40" s="16">
        <f t="shared" si="17"/>
        <v>24.567108395287057</v>
      </c>
      <c r="BW40" s="16">
        <f t="shared" si="17"/>
        <v>30.468808303401168</v>
      </c>
      <c r="BX40" s="16">
        <f t="shared" si="17"/>
        <v>88.84969091333987</v>
      </c>
      <c r="BY40" s="16">
        <f t="shared" si="17"/>
        <v>117.92725798398352</v>
      </c>
      <c r="BZ40" s="16">
        <f t="shared" si="17"/>
        <v>131.32006319476801</v>
      </c>
      <c r="CA40" s="16">
        <f t="shared" si="17"/>
        <v>5.1121201724656826</v>
      </c>
      <c r="CB40" s="16">
        <f t="shared" si="17"/>
        <v>19.965892907337267</v>
      </c>
      <c r="CC40" s="16">
        <f t="shared" si="17"/>
        <v>4865.9432275155532</v>
      </c>
      <c r="CD40" s="16">
        <f t="shared" si="17"/>
        <v>1646.3330666622583</v>
      </c>
      <c r="CE40" s="16">
        <f t="shared" si="17"/>
        <v>-3779.1361130128976</v>
      </c>
      <c r="CF40" s="16">
        <f t="shared" si="17"/>
        <v>-6564.0201653254881</v>
      </c>
      <c r="CG40" s="16">
        <f t="shared" si="17"/>
        <v>0</v>
      </c>
      <c r="CH40" s="16">
        <f t="shared" si="18"/>
        <v>-313.53057474117873</v>
      </c>
      <c r="CI40" s="16">
        <f t="shared" si="18"/>
        <v>642.87845485310345</v>
      </c>
      <c r="CJ40" s="16">
        <f t="shared" si="18"/>
        <v>58209.191080516721</v>
      </c>
      <c r="CK40" s="16">
        <f t="shared" si="18"/>
        <v>0</v>
      </c>
      <c r="CL40" s="16">
        <f t="shared" si="18"/>
        <v>0.75289091522645135</v>
      </c>
      <c r="CM40" s="16">
        <f t="shared" si="18"/>
        <v>0</v>
      </c>
      <c r="CN40" s="16">
        <f t="shared" si="18"/>
        <v>747.42195533506538</v>
      </c>
      <c r="CO40" s="17">
        <f t="shared" si="18"/>
        <v>29.601703400925821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193311.38457330412</v>
      </c>
      <c r="E41" s="31">
        <v>542004.01241239894</v>
      </c>
      <c r="F41" s="31">
        <v>395790.00465507095</v>
      </c>
      <c r="G41" s="31">
        <v>20299.017256365623</v>
      </c>
      <c r="H41" s="31">
        <v>65040.853733968666</v>
      </c>
      <c r="I41" s="31">
        <v>64855.314386506121</v>
      </c>
      <c r="J41" s="31">
        <v>26822.10334910404</v>
      </c>
      <c r="K41" s="31">
        <v>97909.39209391328</v>
      </c>
      <c r="L41" s="31">
        <v>81072.72078615622</v>
      </c>
      <c r="M41" s="31">
        <v>77139.01996108389</v>
      </c>
      <c r="N41" s="31">
        <v>45046.346204603622</v>
      </c>
      <c r="O41" s="31">
        <v>1739009.7278372769</v>
      </c>
      <c r="P41" s="31">
        <v>567067.54971611965</v>
      </c>
      <c r="Q41" s="31">
        <v>17352.044682621843</v>
      </c>
      <c r="R41" s="31">
        <v>25993.105055876375</v>
      </c>
      <c r="S41" s="31">
        <v>50867.38802667438</v>
      </c>
      <c r="T41" s="31">
        <v>15529.250076045224</v>
      </c>
      <c r="U41" s="31">
        <v>48358.674569689945</v>
      </c>
      <c r="V41" s="31">
        <v>3359584.2562599098</v>
      </c>
      <c r="W41" s="31">
        <v>739517.52372774913</v>
      </c>
      <c r="X41" s="31">
        <v>2370.7538762830259</v>
      </c>
      <c r="Y41" s="31">
        <v>255597.83549759659</v>
      </c>
      <c r="Z41" s="31">
        <v>83940.01877762904</v>
      </c>
      <c r="AA41" s="32">
        <v>54201.86351935922</v>
      </c>
      <c r="AI41" s="29" t="s">
        <v>81</v>
      </c>
      <c r="AJ41" s="30" t="s">
        <v>83</v>
      </c>
      <c r="AK41" s="31">
        <f>SUM(AK3:AK40)</f>
        <v>193311.41628675995</v>
      </c>
      <c r="AL41" s="31">
        <f t="shared" ref="AL41:BH41" si="19">SUM(AL3:AL40)</f>
        <v>542006.92554693541</v>
      </c>
      <c r="AM41" s="31">
        <f t="shared" si="19"/>
        <v>395789.09367418062</v>
      </c>
      <c r="AN41" s="31">
        <f t="shared" si="19"/>
        <v>20298.101319761809</v>
      </c>
      <c r="AO41" s="31">
        <f t="shared" si="19"/>
        <v>65039.790341531545</v>
      </c>
      <c r="AP41" s="31">
        <f t="shared" si="19"/>
        <v>64854.034863259236</v>
      </c>
      <c r="AQ41" s="31">
        <f t="shared" si="19"/>
        <v>26821.812242081167</v>
      </c>
      <c r="AR41" s="31">
        <f t="shared" si="19"/>
        <v>97920.356308706003</v>
      </c>
      <c r="AS41" s="31">
        <f t="shared" si="19"/>
        <v>81077.669003334115</v>
      </c>
      <c r="AT41" s="31">
        <f t="shared" si="19"/>
        <v>77138.463532895024</v>
      </c>
      <c r="AU41" s="31">
        <f t="shared" si="19"/>
        <v>45045.374535739698</v>
      </c>
      <c r="AV41" s="31">
        <f t="shared" si="19"/>
        <v>1739027.1978536635</v>
      </c>
      <c r="AW41" s="31">
        <f t="shared" si="19"/>
        <v>567074.0253229955</v>
      </c>
      <c r="AX41" s="31">
        <f t="shared" si="19"/>
        <v>17350.693376491643</v>
      </c>
      <c r="AY41" s="31">
        <f t="shared" si="19"/>
        <v>25992.307418903463</v>
      </c>
      <c r="AZ41" s="31">
        <f t="shared" si="19"/>
        <v>50868.084800377612</v>
      </c>
      <c r="BA41" s="31">
        <f t="shared" si="19"/>
        <v>15528.313789286642</v>
      </c>
      <c r="BB41" s="31">
        <f t="shared" si="19"/>
        <v>48357.846195433791</v>
      </c>
      <c r="BC41" s="31">
        <f t="shared" si="19"/>
        <v>3359642.4350471226</v>
      </c>
      <c r="BD41" s="31">
        <f t="shared" si="19"/>
        <v>739516.97532977897</v>
      </c>
      <c r="BE41" s="31">
        <f t="shared" si="19"/>
        <v>2469.7218740974276</v>
      </c>
      <c r="BF41" s="31">
        <f t="shared" si="19"/>
        <v>256578.530760036</v>
      </c>
      <c r="BG41" s="31">
        <f t="shared" si="19"/>
        <v>83942.411373731054</v>
      </c>
      <c r="BH41" s="32">
        <f t="shared" si="19"/>
        <v>54282.554458987208</v>
      </c>
      <c r="BP41" s="29" t="s">
        <v>81</v>
      </c>
      <c r="BQ41" s="30" t="s">
        <v>83</v>
      </c>
      <c r="BR41" s="31">
        <f>SUM(BR3:BR40)</f>
        <v>193311.41628675995</v>
      </c>
      <c r="BS41" s="31">
        <f t="shared" ref="BS41:CO41" si="20">SUM(BS3:BS40)</f>
        <v>542006.92554693541</v>
      </c>
      <c r="BT41" s="31">
        <f t="shared" si="20"/>
        <v>397477.85801422427</v>
      </c>
      <c r="BU41" s="31">
        <f t="shared" si="20"/>
        <v>20298.101319761809</v>
      </c>
      <c r="BV41" s="31">
        <f t="shared" si="20"/>
        <v>65039.790341531545</v>
      </c>
      <c r="BW41" s="31">
        <f t="shared" si="20"/>
        <v>64854.034863259236</v>
      </c>
      <c r="BX41" s="31">
        <f t="shared" si="20"/>
        <v>26821.812242081167</v>
      </c>
      <c r="BY41" s="31">
        <f t="shared" si="20"/>
        <v>97920.356308706003</v>
      </c>
      <c r="BZ41" s="31">
        <f t="shared" si="20"/>
        <v>81077.6690033341</v>
      </c>
      <c r="CA41" s="31">
        <f t="shared" si="20"/>
        <v>77138.463532895039</v>
      </c>
      <c r="CB41" s="31">
        <f t="shared" si="20"/>
        <v>45045.374535739698</v>
      </c>
      <c r="CC41" s="31">
        <f t="shared" si="20"/>
        <v>1739027.1978536635</v>
      </c>
      <c r="CD41" s="31">
        <f t="shared" si="20"/>
        <v>567074.0253229955</v>
      </c>
      <c r="CE41" s="31">
        <f t="shared" si="20"/>
        <v>17350.693376491647</v>
      </c>
      <c r="CF41" s="31">
        <f t="shared" si="20"/>
        <v>25992.307418903463</v>
      </c>
      <c r="CG41" s="31">
        <f t="shared" si="20"/>
        <v>50868.084800377612</v>
      </c>
      <c r="CH41" s="31">
        <f t="shared" si="20"/>
        <v>15528.313789286642</v>
      </c>
      <c r="CI41" s="31">
        <f t="shared" si="20"/>
        <v>48357.846195433791</v>
      </c>
      <c r="CJ41" s="31">
        <f t="shared" si="20"/>
        <v>3359642.4350471236</v>
      </c>
      <c r="CK41" s="31">
        <f t="shared" si="20"/>
        <v>739516.97532977897</v>
      </c>
      <c r="CL41" s="31">
        <f t="shared" si="20"/>
        <v>2469.7218740974276</v>
      </c>
      <c r="CM41" s="31">
        <f t="shared" si="20"/>
        <v>256578.530760036</v>
      </c>
      <c r="CN41" s="31">
        <f t="shared" si="20"/>
        <v>83942.411373731054</v>
      </c>
      <c r="CO41" s="32">
        <f t="shared" si="20"/>
        <v>54282.554458987208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135417.72114699072</v>
      </c>
      <c r="E43" s="31">
        <f t="shared" ref="E43:AA43" si="21">SUM(E3:E31)</f>
        <v>274508.7711019711</v>
      </c>
      <c r="F43" s="31">
        <f t="shared" si="21"/>
        <v>186828.74997241539</v>
      </c>
      <c r="G43" s="31">
        <f t="shared" si="21"/>
        <v>12525.197700336526</v>
      </c>
      <c r="H43" s="31">
        <f t="shared" si="21"/>
        <v>39186.30980355724</v>
      </c>
      <c r="I43" s="31">
        <f t="shared" si="21"/>
        <v>36887.46582262055</v>
      </c>
      <c r="J43" s="31">
        <f t="shared" si="21"/>
        <v>10838.759524183215</v>
      </c>
      <c r="K43" s="31">
        <f t="shared" si="21"/>
        <v>44974.845822436604</v>
      </c>
      <c r="L43" s="31">
        <f t="shared" si="21"/>
        <v>48131.970372033997</v>
      </c>
      <c r="M43" s="31">
        <f t="shared" si="21"/>
        <v>46144.85359668095</v>
      </c>
      <c r="N43" s="31">
        <f t="shared" si="21"/>
        <v>20668.677211203303</v>
      </c>
      <c r="O43" s="31">
        <f t="shared" si="21"/>
        <v>846986.18243778578</v>
      </c>
      <c r="P43" s="31">
        <f t="shared" si="21"/>
        <v>517567.90528573137</v>
      </c>
      <c r="Q43" s="31">
        <f t="shared" si="21"/>
        <v>21604.264551126016</v>
      </c>
      <c r="R43" s="31">
        <f t="shared" si="21"/>
        <v>31325.668547961446</v>
      </c>
      <c r="S43" s="31">
        <f t="shared" si="21"/>
        <v>98764.203398141486</v>
      </c>
      <c r="T43" s="31">
        <f t="shared" si="21"/>
        <v>25771.115677615882</v>
      </c>
      <c r="U43" s="31">
        <f t="shared" si="21"/>
        <v>39963.754701038692</v>
      </c>
      <c r="V43" s="31">
        <f t="shared" si="21"/>
        <v>3490752.3577200137</v>
      </c>
      <c r="W43" s="31">
        <f t="shared" si="21"/>
        <v>739517.52372774913</v>
      </c>
      <c r="X43" s="31">
        <f t="shared" si="21"/>
        <v>194.26068725999318</v>
      </c>
      <c r="Y43" s="31">
        <f t="shared" si="21"/>
        <v>82725.949948732901</v>
      </c>
      <c r="Z43" s="31">
        <f t="shared" si="21"/>
        <v>75807.331267392394</v>
      </c>
      <c r="AA43" s="32">
        <f t="shared" si="21"/>
        <v>32038.348116026897</v>
      </c>
      <c r="AJ43" s="44" t="s">
        <v>86</v>
      </c>
      <c r="AK43" s="38">
        <f t="array" ref="AK43:BH43">TRANSPOSE(BN3:BN26)-AK41:BH41</f>
        <v>1.7462298274040222E-10</v>
      </c>
      <c r="AL43" s="39">
        <v>6.9849193096160889E-10</v>
      </c>
      <c r="AM43" s="39">
        <v>-9.3132257461547852E-10</v>
      </c>
      <c r="AN43" s="39">
        <v>-4.4383341446518898E-10</v>
      </c>
      <c r="AO43" s="39">
        <v>-6.5483618527650833E-11</v>
      </c>
      <c r="AP43" s="39">
        <v>-1.6007106751203537E-10</v>
      </c>
      <c r="AQ43" s="39">
        <v>-1.9281287677586079E-10</v>
      </c>
      <c r="AR43" s="39">
        <v>3.637978807091713E-10</v>
      </c>
      <c r="AS43" s="39">
        <v>-1.6007106751203537E-10</v>
      </c>
      <c r="AT43" s="39">
        <v>8.440110832452774E-10</v>
      </c>
      <c r="AU43" s="39">
        <v>0</v>
      </c>
      <c r="AV43" s="39">
        <v>-6.9849193096160889E-10</v>
      </c>
      <c r="AW43" s="39">
        <v>-1.0477378964424133E-9</v>
      </c>
      <c r="AX43" s="39">
        <v>-6.0754246078431606E-10</v>
      </c>
      <c r="AY43" s="39">
        <v>2.9467628337442875E-10</v>
      </c>
      <c r="AZ43" s="39">
        <v>-6.4028427004814148E-10</v>
      </c>
      <c r="BA43" s="39">
        <v>-3.7289282772690058E-10</v>
      </c>
      <c r="BB43" s="39">
        <v>-8.3673512563109398E-10</v>
      </c>
      <c r="BC43" s="39">
        <v>0</v>
      </c>
      <c r="BD43" s="39">
        <v>-4.6566128730773926E-10</v>
      </c>
      <c r="BE43" s="39">
        <v>3.80168785341084E-10</v>
      </c>
      <c r="BF43" s="39">
        <v>0</v>
      </c>
      <c r="BG43" s="39">
        <v>-3.92901711165905E-10</v>
      </c>
      <c r="BH43" s="40">
        <v>4.220055416226387E-10</v>
      </c>
      <c r="BJ43" s="45">
        <f>SUMSQ(AK43:BH43)</f>
        <v>6.5047034916556939E-18</v>
      </c>
      <c r="BQ43" s="44" t="s">
        <v>86</v>
      </c>
      <c r="BR43" s="38">
        <f t="array" ref="BR43:CO43">TRANSPOSE(CU3:CU26)-BR41:CO41</f>
        <v>1.7462298274040222E-10</v>
      </c>
      <c r="BS43" s="39">
        <v>6.9849193096160889E-10</v>
      </c>
      <c r="BT43" s="39">
        <v>-9.3132257461547852E-10</v>
      </c>
      <c r="BU43" s="39">
        <v>-4.4383341446518898E-10</v>
      </c>
      <c r="BV43" s="39">
        <v>-6.5483618527650833E-11</v>
      </c>
      <c r="BW43" s="39">
        <v>-1.6007106751203537E-10</v>
      </c>
      <c r="BX43" s="39">
        <v>-1.9281287677586079E-10</v>
      </c>
      <c r="BY43" s="39">
        <v>3.637978807091713E-10</v>
      </c>
      <c r="BZ43" s="39">
        <v>-1.4551915228366852E-10</v>
      </c>
      <c r="CA43" s="39">
        <v>8.2945916801691055E-10</v>
      </c>
      <c r="CB43" s="39">
        <v>0</v>
      </c>
      <c r="CC43" s="39">
        <v>-6.9849193096160889E-10</v>
      </c>
      <c r="CD43" s="39">
        <v>-1.0477378964424133E-9</v>
      </c>
      <c r="CE43" s="39">
        <v>-6.1118043959140778E-10</v>
      </c>
      <c r="CF43" s="39">
        <v>2.9467628337442875E-10</v>
      </c>
      <c r="CG43" s="39">
        <v>-6.4028427004814148E-10</v>
      </c>
      <c r="CH43" s="39">
        <v>-3.7289282772690058E-10</v>
      </c>
      <c r="CI43" s="39">
        <v>-8.3673512563109398E-10</v>
      </c>
      <c r="CJ43" s="39">
        <v>-9.3132257461547852E-10</v>
      </c>
      <c r="CK43" s="39">
        <v>-4.6566128730773926E-10</v>
      </c>
      <c r="CL43" s="39">
        <v>3.80168785341084E-10</v>
      </c>
      <c r="CM43" s="39">
        <v>0</v>
      </c>
      <c r="CN43" s="39">
        <v>-3.92901711165905E-10</v>
      </c>
      <c r="CO43" s="40">
        <v>4.220055416226387E-10</v>
      </c>
    </row>
    <row r="44" spans="2:98" x14ac:dyDescent="0.25"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'[2]TES 2030 (value)'!$D$112:$AA$112</f>
        <v>698.36127460339844</v>
      </c>
      <c r="E45" s="31">
        <v>567.79949564169897</v>
      </c>
      <c r="F45" s="31">
        <v>214.94018618236538</v>
      </c>
      <c r="G45" s="31">
        <v>41.894907337141611</v>
      </c>
      <c r="H45" s="31">
        <v>84.230670647614957</v>
      </c>
      <c r="I45" s="31">
        <v>74.866681429445009</v>
      </c>
      <c r="J45" s="31">
        <v>21.468546851777852</v>
      </c>
      <c r="K45" s="31">
        <v>29.735018164928572</v>
      </c>
      <c r="L45" s="31">
        <v>139.79203862</v>
      </c>
      <c r="M45" s="31">
        <v>44.968402953246127</v>
      </c>
      <c r="N45" s="31">
        <v>22.92234484367664</v>
      </c>
      <c r="O45" s="31">
        <v>1896.9121468642627</v>
      </c>
      <c r="P45" s="31">
        <v>1831.4301211477662</v>
      </c>
      <c r="Q45" s="31">
        <v>103.78143657748588</v>
      </c>
      <c r="R45" s="31">
        <v>172.46385498581114</v>
      </c>
      <c r="S45" s="31">
        <v>343.79829050000001</v>
      </c>
      <c r="T45" s="31">
        <v>50.474684019055232</v>
      </c>
      <c r="U45" s="31">
        <v>78.909037485422928</v>
      </c>
      <c r="V45" s="31">
        <v>13136.013662475387</v>
      </c>
      <c r="W45" s="31">
        <v>5829.9513409254596</v>
      </c>
      <c r="X45" s="31">
        <v>0.28884320869674374</v>
      </c>
      <c r="Y45" s="31">
        <v>18.419954595836767</v>
      </c>
      <c r="Z45" s="31">
        <v>81.256070919210899</v>
      </c>
      <c r="AA45" s="32">
        <v>28.009579216111188</v>
      </c>
      <c r="AI45" s="46" t="s">
        <v>84</v>
      </c>
      <c r="AJ45" s="44" t="s">
        <v>85</v>
      </c>
      <c r="AK45" s="41">
        <v>2.0403391783885143E-7</v>
      </c>
      <c r="AL45" s="42">
        <v>8.5572224940810895E-6</v>
      </c>
      <c r="AM45" s="42">
        <v>-2.8707405320887322E-6</v>
      </c>
      <c r="AN45" s="42">
        <v>-5.2448780548150504E-5</v>
      </c>
      <c r="AO45" s="42">
        <v>-2.2442876762208248E-5</v>
      </c>
      <c r="AP45" s="42">
        <v>-2.3899853078444632E-5</v>
      </c>
      <c r="AQ45" s="42">
        <v>-1.3832406097951871E-5</v>
      </c>
      <c r="AR45" s="42">
        <v>1.218517330033075E-4</v>
      </c>
      <c r="AS45" s="42">
        <v>6.896700989520757E-5</v>
      </c>
      <c r="AT45" s="42">
        <v>-7.8263934846184109E-6</v>
      </c>
      <c r="AU45" s="42">
        <v>-2.345298063433764E-5</v>
      </c>
      <c r="AV45" s="42">
        <v>1.3083377843635538E-5</v>
      </c>
      <c r="AW45" s="42">
        <v>1.251160825395183E-5</v>
      </c>
      <c r="AX45" s="42">
        <v>-5.444057084770562E-5</v>
      </c>
      <c r="AY45" s="42">
        <v>-2.546272784881522E-5</v>
      </c>
      <c r="AZ45" s="42">
        <v>5.3170573184147631E-6</v>
      </c>
      <c r="BA45" s="42">
        <v>-3.1565886342142788E-5</v>
      </c>
      <c r="BB45" s="42">
        <v>-1.5191455797216521E-5</v>
      </c>
      <c r="BC45" s="42">
        <v>1.5452011242919251E-5</v>
      </c>
      <c r="BD45" s="42">
        <v>-7.4156183245293494E-7</v>
      </c>
      <c r="BE45" s="42">
        <v>4.6918892790649744E-2</v>
      </c>
      <c r="BF45" s="42">
        <v>5.3661938949629874E-3</v>
      </c>
      <c r="BG45" s="42">
        <v>3.1193075498111924E-5</v>
      </c>
      <c r="BH45" s="43">
        <v>1.8042889623877056E-3</v>
      </c>
      <c r="BP45" s="80" t="s">
        <v>109</v>
      </c>
      <c r="BQ45" s="60" t="s">
        <v>41</v>
      </c>
      <c r="BR45" s="61">
        <f t="array" ref="BR45:CO48">'[2]TES 2030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'[2]TES 2030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'[2]TES 2030 (volume)'!$AO$65:$AO$68</f>
        <v>0</v>
      </c>
    </row>
    <row r="46" spans="2:98" x14ac:dyDescent="0.25">
      <c r="BP46" s="53"/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0.20158439048181426</v>
      </c>
      <c r="E47" s="87">
        <f t="shared" ref="E47:AA47" si="22">E31/(E43-E31)</f>
        <v>7.3265345930968506E-2</v>
      </c>
      <c r="F47" s="87">
        <f t="shared" si="22"/>
        <v>-1.5024124141740694E-2</v>
      </c>
      <c r="G47" s="87">
        <f t="shared" si="22"/>
        <v>-5.2315788789340872E-2</v>
      </c>
      <c r="H47" s="87">
        <f t="shared" si="22"/>
        <v>3.5561968226978623E-2</v>
      </c>
      <c r="I47" s="87">
        <f t="shared" si="22"/>
        <v>-1.8703902183852733E-2</v>
      </c>
      <c r="J47" s="87">
        <f t="shared" si="22"/>
        <v>-0.16897798336590966</v>
      </c>
      <c r="K47" s="87">
        <f t="shared" si="22"/>
        <v>2.2948283801000953E-2</v>
      </c>
      <c r="L47" s="87">
        <f t="shared" si="22"/>
        <v>-7.7484021380527452E-3</v>
      </c>
      <c r="M47" s="87">
        <f t="shared" si="22"/>
        <v>2.3542152715050921E-2</v>
      </c>
      <c r="N47" s="87">
        <f t="shared" si="22"/>
        <v>-3.410585625552149E-3</v>
      </c>
      <c r="O47" s="87">
        <f t="shared" si="22"/>
        <v>5.8279235709729565E-2</v>
      </c>
      <c r="P47" s="87">
        <f t="shared" si="22"/>
        <v>0.1536547158349085</v>
      </c>
      <c r="Q47" s="87">
        <f t="shared" si="22"/>
        <v>0.12588384805037614</v>
      </c>
      <c r="R47" s="87">
        <f t="shared" si="22"/>
        <v>0.17652372474896547</v>
      </c>
      <c r="S47" s="87">
        <f t="shared" si="22"/>
        <v>6.5245181340923081E-2</v>
      </c>
      <c r="T47" s="87">
        <f t="shared" si="22"/>
        <v>7.5680434401192778E-2</v>
      </c>
      <c r="U47" s="87">
        <f t="shared" si="22"/>
        <v>2.5073700425000824E-2</v>
      </c>
      <c r="V47" s="87">
        <f t="shared" si="22"/>
        <v>0.18601997260959857</v>
      </c>
      <c r="W47" s="87">
        <f t="shared" si="22"/>
        <v>-5.6481797859047802E-3</v>
      </c>
      <c r="X47" s="87">
        <f t="shared" si="22"/>
        <v>1.2239846763492097</v>
      </c>
      <c r="Y47" s="87">
        <f t="shared" si="22"/>
        <v>7.8863104609918529E-3</v>
      </c>
      <c r="Z47" s="87">
        <f t="shared" si="22"/>
        <v>0.13832821355475564</v>
      </c>
      <c r="AA47" s="87">
        <f t="shared" si="22"/>
        <v>0.13480075170655009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6.0051560590942764E-2</v>
      </c>
      <c r="AL47" s="47">
        <v>8.3655330080312715E-2</v>
      </c>
      <c r="AM47" s="47">
        <v>0.15219779417674714</v>
      </c>
      <c r="AN47" s="47">
        <v>0.20971602301488465</v>
      </c>
      <c r="AO47" s="47">
        <v>0.15952419907725277</v>
      </c>
      <c r="AP47" s="47">
        <v>0.26703010741309174</v>
      </c>
      <c r="AQ47" s="47">
        <v>0.14238294556085199</v>
      </c>
      <c r="AR47" s="47">
        <v>0</v>
      </c>
      <c r="AS47" s="47">
        <v>0.18310129472921363</v>
      </c>
      <c r="AT47" s="47">
        <v>0</v>
      </c>
      <c r="AU47" s="47">
        <v>3.7727805004638756E-8</v>
      </c>
      <c r="AV47" s="47">
        <v>0.12025782556797358</v>
      </c>
      <c r="AW47" s="47">
        <v>0.12262892829787801</v>
      </c>
      <c r="AX47" s="47">
        <v>7.222758510099235E-2</v>
      </c>
      <c r="AY47" s="47">
        <v>7.0251696310500392E-2</v>
      </c>
      <c r="AZ47" s="47">
        <v>0.5295518751609718</v>
      </c>
      <c r="BA47" s="47">
        <v>3.9213714293100936E-2</v>
      </c>
      <c r="BB47" s="47">
        <v>2.2463337264543633E-2</v>
      </c>
      <c r="BC47" s="47">
        <v>6.3939256932395383E-2</v>
      </c>
      <c r="BD47" s="47">
        <v>0</v>
      </c>
      <c r="BE47" s="47">
        <v>0.90904593458452609</v>
      </c>
      <c r="BF47" s="47">
        <v>0.29349771700123978</v>
      </c>
      <c r="BG47" s="47">
        <v>0.22496183381582205</v>
      </c>
      <c r="BH47" s="48">
        <v>0.22127522910089287</v>
      </c>
      <c r="BP47" s="53"/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P48" s="53"/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TRANSPOSE([3]AME!$AA$29:$AA$49)</f>
        <v>0</v>
      </c>
      <c r="BS50" s="62">
        <v>0</v>
      </c>
      <c r="BT50" s="62">
        <v>0</v>
      </c>
      <c r="BU50" s="62">
        <v>0</v>
      </c>
      <c r="BV50" s="62">
        <v>530406.41630000004</v>
      </c>
      <c r="BW50" s="62">
        <v>299574.6102</v>
      </c>
      <c r="BX50" s="62">
        <v>910770.14190000005</v>
      </c>
      <c r="BY50" s="62">
        <v>163523.2433</v>
      </c>
      <c r="BZ50" s="62">
        <v>0</v>
      </c>
      <c r="CA50" s="62">
        <v>15020612.939999999</v>
      </c>
      <c r="CB50" s="62">
        <v>0</v>
      </c>
      <c r="CC50" s="62">
        <v>1076345.3400000001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SUM([3]AME!$AA$50:$AA$51)</f>
        <v>0</v>
      </c>
      <c r="CN50" s="89">
        <f>SUM([3]AME!$AA$52:$AA$59)</f>
        <v>7883263.8569999998</v>
      </c>
      <c r="CO50" s="89">
        <f>SUM([3]AME!$AA$60:$AA$65)</f>
        <v>0</v>
      </c>
      <c r="CP50" s="101">
        <f t="array" ref="CP50:CP51">[3]AME!$AA$3:$AA$4</f>
        <v>502682.77340000001</v>
      </c>
    </row>
    <row r="51" spans="68:94" x14ac:dyDescent="0.25">
      <c r="BP51" s="53"/>
      <c r="BQ51" s="64" t="s">
        <v>43</v>
      </c>
      <c r="BR51" s="65">
        <f t="array" ref="BR51:CL51">TRANSPOSE([3]AME!$AA$68:$AA$88)</f>
        <v>6299321.1780000003</v>
      </c>
      <c r="BS51" s="66">
        <v>4744119.9479999999</v>
      </c>
      <c r="BT51" s="66">
        <v>309769.33270000003</v>
      </c>
      <c r="BU51" s="66">
        <v>4264343.4550000001</v>
      </c>
      <c r="BV51" s="66">
        <v>14313735</v>
      </c>
      <c r="BW51" s="66">
        <v>8808980.7479999997</v>
      </c>
      <c r="BX51" s="66">
        <v>2526785.0410000002</v>
      </c>
      <c r="BY51" s="66">
        <v>6190466.1610000003</v>
      </c>
      <c r="BZ51" s="66">
        <v>256744.0551</v>
      </c>
      <c r="CA51" s="66">
        <v>0</v>
      </c>
      <c r="CB51" s="66">
        <v>0</v>
      </c>
      <c r="CC51" s="66">
        <v>6130417.3130000001</v>
      </c>
      <c r="CD51" s="66">
        <v>4.269198888</v>
      </c>
      <c r="CE51" s="66">
        <v>574129.02209999994</v>
      </c>
      <c r="CF51" s="66">
        <v>3169805.6209999998</v>
      </c>
      <c r="CG51" s="66">
        <v>30019392.09</v>
      </c>
      <c r="CH51" s="66">
        <v>10384440.380000001</v>
      </c>
      <c r="CI51" s="66">
        <v>9385788.9079999998</v>
      </c>
      <c r="CJ51" s="66">
        <v>10092397.689999999</v>
      </c>
      <c r="CK51" s="66">
        <v>934580.11919999996</v>
      </c>
      <c r="CL51" s="91">
        <v>0</v>
      </c>
      <c r="CM51" s="91">
        <f>SUM([3]AME!$AA$89:$AA$90)</f>
        <v>8526696.6669999994</v>
      </c>
      <c r="CN51" s="91">
        <f>SUM([3]AME!$AA$91:$AA$98)</f>
        <v>1075877.5789999999</v>
      </c>
      <c r="CO51" s="91">
        <f>SUM([3]AME!$AA$99:$AA$104)</f>
        <v>0</v>
      </c>
      <c r="CP51" s="102">
        <v>80578868.340000004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TRANSPOSE([3]AME!$AA$119:$AA$139)</f>
        <v>614042.36499999999</v>
      </c>
      <c r="BS53" s="70">
        <v>3686942.858</v>
      </c>
      <c r="BT53" s="70">
        <v>460983.82189999998</v>
      </c>
      <c r="BU53" s="70">
        <v>1201006.2</v>
      </c>
      <c r="BV53" s="70">
        <v>1455008.5220000001</v>
      </c>
      <c r="BW53" s="70">
        <v>1616233.2109999999</v>
      </c>
      <c r="BX53" s="70">
        <v>3406982.0759999999</v>
      </c>
      <c r="BY53" s="70">
        <v>3185015.5989999999</v>
      </c>
      <c r="BZ53" s="70">
        <v>186911.27720000001</v>
      </c>
      <c r="CA53" s="70">
        <v>1495929.2169999999</v>
      </c>
      <c r="CB53" s="70">
        <v>319102.3444</v>
      </c>
      <c r="CC53" s="70">
        <v>5510018.4740000004</v>
      </c>
      <c r="CD53" s="70">
        <v>468525.16029999999</v>
      </c>
      <c r="CE53" s="70">
        <v>35994.28514</v>
      </c>
      <c r="CF53" s="70">
        <v>42339.791310000001</v>
      </c>
      <c r="CG53" s="70">
        <v>37665.627390000001</v>
      </c>
      <c r="CH53" s="70">
        <v>2466.4238409999998</v>
      </c>
      <c r="CI53" s="70">
        <v>1458.736776</v>
      </c>
      <c r="CJ53" s="70">
        <v>7880783.7259999998</v>
      </c>
      <c r="CK53" s="70">
        <v>4219413.824</v>
      </c>
      <c r="CL53" s="93">
        <v>0</v>
      </c>
      <c r="CM53" s="93">
        <f>SUM([3]AME!$AA$140:$AA$141)</f>
        <v>0.65213231910000002</v>
      </c>
      <c r="CN53" s="93">
        <f>SUM([3]AME!$AA$142:$AA$149)</f>
        <v>7475295.5439999998</v>
      </c>
      <c r="CO53" s="93">
        <f>SUM([3]AME!$AA$150:$AA$155)</f>
        <v>813237.65130000003</v>
      </c>
      <c r="CP53" s="103">
        <f>[3]AME!$AA$5</f>
        <v>17927852.329999998</v>
      </c>
    </row>
    <row r="55" spans="68:94" x14ac:dyDescent="0.25">
      <c r="BS55" s="8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2"/>
  <dimension ref="B1:DA58"/>
  <sheetViews>
    <sheetView showGridLines="0" topLeftCell="CP10" workbookViewId="0">
      <selection activeCell="CX20" sqref="CX20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AME'!$AF$1080</f>
        <v>0.12815363260000001</v>
      </c>
      <c r="DA2" s="104">
        <f t="array" ref="DA2:DA25">IFERROR('[2]TES 2035 (VOLUME)'!$CK$6:$CK$29/'[2]TES 2010 (volume)'!$CK$6:$CK$29,1)</f>
        <v>1.1007177651091058</v>
      </c>
    </row>
    <row r="3" spans="2:105" x14ac:dyDescent="0.25">
      <c r="B3" s="53" t="s">
        <v>20</v>
      </c>
      <c r="C3" s="60" t="s">
        <v>0</v>
      </c>
      <c r="D3" s="88">
        <f t="array" ref="D3:AA26">'[2]TES 2035 (value)'!$D$77:$AA$100</f>
        <v>29911.880675457807</v>
      </c>
      <c r="E3" s="89">
        <v>81967.49184964555</v>
      </c>
      <c r="F3" s="89">
        <v>3.0947066159459862</v>
      </c>
      <c r="G3" s="89">
        <v>1.4410066671999553</v>
      </c>
      <c r="H3" s="89">
        <v>0.66703634560953773</v>
      </c>
      <c r="I3" s="89">
        <v>580.33409877123552</v>
      </c>
      <c r="J3" s="89">
        <v>0.24658740714172131</v>
      </c>
      <c r="K3" s="89">
        <v>132.48871201885731</v>
      </c>
      <c r="L3" s="89">
        <v>0</v>
      </c>
      <c r="M3" s="89">
        <v>29.877739465731281</v>
      </c>
      <c r="N3" s="89">
        <v>13.880261188850472</v>
      </c>
      <c r="O3" s="89">
        <v>7074.2865158478889</v>
      </c>
      <c r="P3" s="89">
        <v>5299.5410356585744</v>
      </c>
      <c r="Q3" s="89">
        <v>0</v>
      </c>
      <c r="R3" s="89">
        <v>7.6722978568948417</v>
      </c>
      <c r="S3" s="89">
        <v>0</v>
      </c>
      <c r="T3" s="89">
        <v>56.21464572115223</v>
      </c>
      <c r="U3" s="89">
        <v>3.6178383482695933E-2</v>
      </c>
      <c r="V3" s="89">
        <v>6054.352834241161</v>
      </c>
      <c r="W3" s="89">
        <v>1233.4936203418563</v>
      </c>
      <c r="X3" s="89">
        <v>0.48230186883406656</v>
      </c>
      <c r="Y3" s="89">
        <v>57.714664174415745</v>
      </c>
      <c r="Z3" s="89">
        <v>542.53536553920947</v>
      </c>
      <c r="AA3" s="89">
        <v>334.75692518405617</v>
      </c>
      <c r="AB3" s="61">
        <f>'[2]TES 2035 (value)'!CK6</f>
        <v>61873.226373698235</v>
      </c>
      <c r="AC3" s="62">
        <f>'[2]TES 2035 (value)'!CL6</f>
        <v>0</v>
      </c>
      <c r="AD3" s="62">
        <f>'[2]TES 2035 (value)'!CM6</f>
        <v>3703.711706736668</v>
      </c>
      <c r="AE3" s="62">
        <f>'[2]TES 2035 (value)'!CN6</f>
        <v>29104.329269067235</v>
      </c>
      <c r="AF3" s="63">
        <f>'[2]TES 2035 (value)'!CO6</f>
        <v>1.7902890819999999</v>
      </c>
      <c r="AG3" s="26">
        <f>SUM(D3:AF3)</f>
        <v>227985.54669698561</v>
      </c>
      <c r="AI3" s="53" t="s">
        <v>20</v>
      </c>
      <c r="AJ3" s="60" t="s">
        <v>0</v>
      </c>
      <c r="AK3" s="61">
        <f t="shared" ref="AK3:AZ18" si="0">D3*(1+AK$45)</f>
        <v>29911.911547213978</v>
      </c>
      <c r="AL3" s="62">
        <f t="shared" si="0"/>
        <v>81968.174896679644</v>
      </c>
      <c r="AM3" s="62">
        <f t="shared" si="0"/>
        <v>3.0946992715794632</v>
      </c>
      <c r="AN3" s="62">
        <f t="shared" si="0"/>
        <v>1.4409454505796067</v>
      </c>
      <c r="AO3" s="62">
        <f t="shared" si="0"/>
        <v>0.6670234576820947</v>
      </c>
      <c r="AP3" s="62">
        <f t="shared" si="0"/>
        <v>580.32211618864039</v>
      </c>
      <c r="AQ3" s="62">
        <f t="shared" si="0"/>
        <v>0.24658622619347306</v>
      </c>
      <c r="AR3" s="62">
        <f t="shared" si="0"/>
        <v>132.50465005142826</v>
      </c>
      <c r="AS3" s="62">
        <f t="shared" si="0"/>
        <v>0</v>
      </c>
      <c r="AT3" s="62">
        <f t="shared" si="0"/>
        <v>29.877564797008421</v>
      </c>
      <c r="AU3" s="62">
        <f t="shared" si="0"/>
        <v>13.879985161941892</v>
      </c>
      <c r="AV3" s="62">
        <f t="shared" si="0"/>
        <v>7074.3784079122142</v>
      </c>
      <c r="AW3" s="62">
        <f t="shared" si="0"/>
        <v>5299.6088151458416</v>
      </c>
      <c r="AX3" s="62">
        <f t="shared" si="0"/>
        <v>0</v>
      </c>
      <c r="AY3" s="62">
        <f t="shared" si="0"/>
        <v>7.6721341234112153</v>
      </c>
      <c r="AZ3" s="62">
        <f t="shared" si="0"/>
        <v>0</v>
      </c>
      <c r="BA3" s="62">
        <f t="shared" ref="BA3:BH32" si="1">T3*(1+BA$45)</f>
        <v>56.213054796855047</v>
      </c>
      <c r="BB3" s="62">
        <f t="shared" si="1"/>
        <v>3.617791582621762E-2</v>
      </c>
      <c r="BC3" s="62">
        <f t="shared" si="1"/>
        <v>6054.4441954761942</v>
      </c>
      <c r="BD3" s="62">
        <f t="shared" si="1"/>
        <v>1233.4929579615705</v>
      </c>
      <c r="BE3" s="89">
        <f t="shared" si="1"/>
        <v>0.50641172780737864</v>
      </c>
      <c r="BF3" s="89">
        <f t="shared" si="1"/>
        <v>58.04163331614194</v>
      </c>
      <c r="BG3" s="89">
        <f t="shared" si="1"/>
        <v>542.55316127273522</v>
      </c>
      <c r="BH3" s="89">
        <f t="shared" si="1"/>
        <v>335.40183754058393</v>
      </c>
      <c r="BI3" s="61">
        <f t="shared" ref="BI3:BL26" si="2">AB3*(1+AB$43)</f>
        <v>61873.226373698235</v>
      </c>
      <c r="BJ3" s="62">
        <f t="shared" si="2"/>
        <v>0</v>
      </c>
      <c r="BK3" s="62">
        <f t="shared" si="2"/>
        <v>3703.711706736668</v>
      </c>
      <c r="BL3" s="62">
        <f t="shared" si="2"/>
        <v>29104.329269067235</v>
      </c>
      <c r="BM3" s="35">
        <v>0</v>
      </c>
      <c r="BN3" s="26">
        <f>SUM(AK3:BM3)</f>
        <v>227985.73615119001</v>
      </c>
      <c r="BP3" s="53" t="s">
        <v>20</v>
      </c>
      <c r="BQ3" s="60" t="s">
        <v>0</v>
      </c>
      <c r="BR3" s="61">
        <f>AK3</f>
        <v>29911.911547213978</v>
      </c>
      <c r="BS3" s="62">
        <f t="shared" ref="BS3:CH18" si="3">AL3</f>
        <v>81968.174896679644</v>
      </c>
      <c r="BT3" s="62">
        <f t="shared" si="3"/>
        <v>3.0946992715794632</v>
      </c>
      <c r="BU3" s="62">
        <f t="shared" si="3"/>
        <v>1.4409454505796067</v>
      </c>
      <c r="BV3" s="62">
        <f t="shared" si="3"/>
        <v>0.6670234576820947</v>
      </c>
      <c r="BW3" s="62">
        <f t="shared" si="3"/>
        <v>580.32211618864039</v>
      </c>
      <c r="BX3" s="62">
        <f t="shared" si="3"/>
        <v>0.24658622619347306</v>
      </c>
      <c r="BY3" s="62">
        <f t="shared" si="3"/>
        <v>132.50465005142826</v>
      </c>
      <c r="BZ3" s="62">
        <f t="shared" si="3"/>
        <v>0</v>
      </c>
      <c r="CA3" s="62">
        <f t="shared" si="3"/>
        <v>29.877564797008421</v>
      </c>
      <c r="CB3" s="62">
        <f t="shared" si="3"/>
        <v>13.879985161941892</v>
      </c>
      <c r="CC3" s="62">
        <f t="shared" si="3"/>
        <v>7074.3784079122142</v>
      </c>
      <c r="CD3" s="62">
        <f t="shared" si="3"/>
        <v>5299.6088151458416</v>
      </c>
      <c r="CE3" s="62">
        <f t="shared" si="3"/>
        <v>0</v>
      </c>
      <c r="CF3" s="62">
        <f t="shared" si="3"/>
        <v>7.6721341234112153</v>
      </c>
      <c r="CG3" s="62">
        <f t="shared" si="3"/>
        <v>0</v>
      </c>
      <c r="CH3" s="62">
        <f t="shared" si="3"/>
        <v>56.213054796855047</v>
      </c>
      <c r="CI3" s="62">
        <f t="shared" ref="CI3:CS26" si="4">BB3</f>
        <v>3.617791582621762E-2</v>
      </c>
      <c r="CJ3" s="62">
        <f t="shared" si="4"/>
        <v>6054.4441954761942</v>
      </c>
      <c r="CK3" s="62">
        <f t="shared" si="4"/>
        <v>1233.4929579615705</v>
      </c>
      <c r="CL3" s="89">
        <f t="shared" si="4"/>
        <v>0.50641172780737864</v>
      </c>
      <c r="CM3" s="89">
        <f t="shared" si="4"/>
        <v>58.04163331614194</v>
      </c>
      <c r="CN3" s="89">
        <f t="shared" si="4"/>
        <v>542.55316127273522</v>
      </c>
      <c r="CO3" s="89">
        <f t="shared" si="4"/>
        <v>335.40183754058393</v>
      </c>
      <c r="CP3" s="61">
        <f t="shared" si="4"/>
        <v>61873.226373698235</v>
      </c>
      <c r="CQ3" s="62">
        <f t="shared" si="4"/>
        <v>0</v>
      </c>
      <c r="CR3" s="62">
        <f t="shared" si="4"/>
        <v>3703.711706736668</v>
      </c>
      <c r="CS3" s="62">
        <f t="shared" si="4"/>
        <v>29104.329269067235</v>
      </c>
      <c r="CT3" s="35">
        <v>0</v>
      </c>
      <c r="CU3" s="26">
        <f>SUM(BR3:CT3)</f>
        <v>227985.73615119001</v>
      </c>
      <c r="DA3" s="105">
        <v>1.499964633133537</v>
      </c>
    </row>
    <row r="4" spans="2:105" x14ac:dyDescent="0.25">
      <c r="B4" s="53" t="s">
        <v>21</v>
      </c>
      <c r="C4" s="64" t="s">
        <v>1</v>
      </c>
      <c r="D4" s="90">
        <v>13239.081783170512</v>
      </c>
      <c r="E4" s="91">
        <v>73871.50155537379</v>
      </c>
      <c r="F4" s="91">
        <v>163.76941193740464</v>
      </c>
      <c r="G4" s="91">
        <v>14.298366587413405</v>
      </c>
      <c r="H4" s="91">
        <v>19.740248810235354</v>
      </c>
      <c r="I4" s="91">
        <v>518.54724233261788</v>
      </c>
      <c r="J4" s="91">
        <v>29.661189476316661</v>
      </c>
      <c r="K4" s="91">
        <v>1055.69233349814</v>
      </c>
      <c r="L4" s="91">
        <v>141.16886714601253</v>
      </c>
      <c r="M4" s="91">
        <v>125.47769469633606</v>
      </c>
      <c r="N4" s="91">
        <v>65.381236391127445</v>
      </c>
      <c r="O4" s="91">
        <v>7068.8136763580424</v>
      </c>
      <c r="P4" s="91">
        <v>422.60570588936258</v>
      </c>
      <c r="Q4" s="91">
        <v>15.798562246671583</v>
      </c>
      <c r="R4" s="91">
        <v>50.864604386783739</v>
      </c>
      <c r="S4" s="91">
        <v>149.93244080277782</v>
      </c>
      <c r="T4" s="91">
        <v>158.58864907524097</v>
      </c>
      <c r="U4" s="91">
        <v>569.92451967422755</v>
      </c>
      <c r="V4" s="91">
        <v>70167.371098481744</v>
      </c>
      <c r="W4" s="91">
        <v>7595.7327413542625</v>
      </c>
      <c r="X4" s="91">
        <v>0.48189416591694173</v>
      </c>
      <c r="Y4" s="91">
        <v>517.23540604041602</v>
      </c>
      <c r="Z4" s="91">
        <v>57.179105581953813</v>
      </c>
      <c r="AA4" s="91">
        <v>173.67138680027256</v>
      </c>
      <c r="AB4" s="65">
        <f>'[2]TES 2035 (value)'!CK7</f>
        <v>394515.01154826523</v>
      </c>
      <c r="AC4" s="66">
        <f>'[2]TES 2035 (value)'!CL7</f>
        <v>0</v>
      </c>
      <c r="AD4" s="66">
        <f>'[2]TES 2035 (value)'!CM7</f>
        <v>0</v>
      </c>
      <c r="AE4" s="66">
        <f>'[2]TES 2035 (value)'!CN7</f>
        <v>85500.566099857955</v>
      </c>
      <c r="AF4" s="67">
        <f>'[2]TES 2035 (value)'!CO7</f>
        <v>1.7476160439999999</v>
      </c>
      <c r="AG4" s="27">
        <f t="shared" ref="AG4:AG26" si="5">SUM(D4:AF4)</f>
        <v>656209.84498444479</v>
      </c>
      <c r="AI4" s="53" t="s">
        <v>21</v>
      </c>
      <c r="AJ4" s="64" t="s">
        <v>1</v>
      </c>
      <c r="AK4" s="65">
        <f t="shared" si="0"/>
        <v>13239.095447095866</v>
      </c>
      <c r="AL4" s="66">
        <f t="shared" si="0"/>
        <v>73872.117137342968</v>
      </c>
      <c r="AM4" s="66">
        <f t="shared" si="0"/>
        <v>163.76902327937148</v>
      </c>
      <c r="AN4" s="66">
        <f t="shared" si="0"/>
        <v>14.297759166435478</v>
      </c>
      <c r="AO4" s="66">
        <f t="shared" si="0"/>
        <v>19.739867405389806</v>
      </c>
      <c r="AP4" s="66">
        <f t="shared" si="0"/>
        <v>518.53653550843876</v>
      </c>
      <c r="AQ4" s="66">
        <f t="shared" si="0"/>
        <v>29.661047423929805</v>
      </c>
      <c r="AR4" s="66">
        <f t="shared" si="0"/>
        <v>1055.8193304214235</v>
      </c>
      <c r="AS4" s="66">
        <f t="shared" si="0"/>
        <v>141.17858434591295</v>
      </c>
      <c r="AT4" s="66">
        <f t="shared" si="0"/>
        <v>125.47696113921053</v>
      </c>
      <c r="AU4" s="66">
        <f t="shared" si="0"/>
        <v>65.379936200856193</v>
      </c>
      <c r="AV4" s="66">
        <f t="shared" si="0"/>
        <v>7068.9054973324392</v>
      </c>
      <c r="AW4" s="66">
        <f t="shared" si="0"/>
        <v>422.61111088535534</v>
      </c>
      <c r="AX4" s="66">
        <f t="shared" si="0"/>
        <v>15.797782295889441</v>
      </c>
      <c r="AY4" s="66">
        <f t="shared" si="0"/>
        <v>50.86351889205649</v>
      </c>
      <c r="AZ4" s="66">
        <f t="shared" si="0"/>
        <v>149.93332453158865</v>
      </c>
      <c r="BA4" s="66">
        <f t="shared" si="1"/>
        <v>158.58416087591436</v>
      </c>
      <c r="BB4" s="66">
        <f t="shared" si="1"/>
        <v>569.91715259841817</v>
      </c>
      <c r="BC4" s="66">
        <f t="shared" si="1"/>
        <v>70168.429936289525</v>
      </c>
      <c r="BD4" s="66">
        <f t="shared" si="1"/>
        <v>7595.7286624814242</v>
      </c>
      <c r="BE4" s="91">
        <f t="shared" si="1"/>
        <v>0.50598364416923636</v>
      </c>
      <c r="BF4" s="91">
        <f t="shared" si="1"/>
        <v>520.16568414568837</v>
      </c>
      <c r="BG4" s="91">
        <f t="shared" si="1"/>
        <v>57.180981117063247</v>
      </c>
      <c r="BH4" s="91">
        <f t="shared" si="1"/>
        <v>174.0059663560539</v>
      </c>
      <c r="BI4" s="65">
        <f t="shared" si="2"/>
        <v>394515.01154826523</v>
      </c>
      <c r="BJ4" s="66">
        <f t="shared" si="2"/>
        <v>0</v>
      </c>
      <c r="BK4" s="66">
        <f t="shared" si="2"/>
        <v>0</v>
      </c>
      <c r="BL4" s="66">
        <f t="shared" si="2"/>
        <v>85500.566099857955</v>
      </c>
      <c r="BM4" s="36">
        <v>0</v>
      </c>
      <c r="BN4" s="27">
        <f t="shared" ref="BN4:BN26" si="6">SUM(AK4:BM4)</f>
        <v>656213.27903889853</v>
      </c>
      <c r="BP4" s="53" t="s">
        <v>21</v>
      </c>
      <c r="BQ4" s="64" t="s">
        <v>1</v>
      </c>
      <c r="BR4" s="65">
        <f t="shared" ref="BR4:CG34" si="7">AK4</f>
        <v>13239.095447095866</v>
      </c>
      <c r="BS4" s="66">
        <f t="shared" si="3"/>
        <v>73872.117137342968</v>
      </c>
      <c r="BT4" s="66">
        <f t="shared" si="3"/>
        <v>163.76902327937148</v>
      </c>
      <c r="BU4" s="66">
        <f t="shared" si="3"/>
        <v>14.297759166435478</v>
      </c>
      <c r="BV4" s="66">
        <f t="shared" si="3"/>
        <v>19.739867405389806</v>
      </c>
      <c r="BW4" s="66">
        <f t="shared" si="3"/>
        <v>518.53653550843876</v>
      </c>
      <c r="BX4" s="66">
        <f t="shared" si="3"/>
        <v>29.661047423929805</v>
      </c>
      <c r="BY4" s="66">
        <f t="shared" si="3"/>
        <v>1055.8193304214235</v>
      </c>
      <c r="BZ4" s="66">
        <f t="shared" si="3"/>
        <v>141.17858434591295</v>
      </c>
      <c r="CA4" s="66">
        <f t="shared" si="3"/>
        <v>125.47696113921053</v>
      </c>
      <c r="CB4" s="66">
        <f t="shared" si="3"/>
        <v>65.379936200856193</v>
      </c>
      <c r="CC4" s="66">
        <f t="shared" si="3"/>
        <v>7068.9054973324392</v>
      </c>
      <c r="CD4" s="66">
        <f t="shared" si="3"/>
        <v>422.61111088535534</v>
      </c>
      <c r="CE4" s="66">
        <f t="shared" si="3"/>
        <v>15.797782295889441</v>
      </c>
      <c r="CF4" s="66">
        <f t="shared" si="3"/>
        <v>50.86351889205649</v>
      </c>
      <c r="CG4" s="66">
        <f t="shared" si="3"/>
        <v>149.93332453158865</v>
      </c>
      <c r="CH4" s="66">
        <f t="shared" si="3"/>
        <v>158.58416087591436</v>
      </c>
      <c r="CI4" s="66">
        <f t="shared" si="4"/>
        <v>569.91715259841817</v>
      </c>
      <c r="CJ4" s="66">
        <f t="shared" si="4"/>
        <v>70168.429936289525</v>
      </c>
      <c r="CK4" s="66">
        <f t="shared" si="4"/>
        <v>7595.7286624814242</v>
      </c>
      <c r="CL4" s="91">
        <f t="shared" si="4"/>
        <v>0.50598364416923636</v>
      </c>
      <c r="CM4" s="91">
        <f t="shared" si="4"/>
        <v>520.16568414568837</v>
      </c>
      <c r="CN4" s="91">
        <f t="shared" si="4"/>
        <v>57.180981117063247</v>
      </c>
      <c r="CO4" s="91">
        <f t="shared" si="4"/>
        <v>174.0059663560539</v>
      </c>
      <c r="CP4" s="65">
        <f t="shared" si="4"/>
        <v>394515.01154826523</v>
      </c>
      <c r="CQ4" s="66">
        <f t="shared" si="4"/>
        <v>0</v>
      </c>
      <c r="CR4" s="66">
        <f t="shared" si="4"/>
        <v>0</v>
      </c>
      <c r="CS4" s="66">
        <f t="shared" si="4"/>
        <v>85500.566099857955</v>
      </c>
      <c r="CT4" s="36">
        <v>0</v>
      </c>
      <c r="CU4" s="27">
        <f t="shared" ref="CU4:CU26" si="8">SUM(BR4:CT4)</f>
        <v>656213.27903889853</v>
      </c>
      <c r="CX4" s="59" t="s">
        <v>94</v>
      </c>
      <c r="CY4" s="81">
        <f>'[1]scen AME'!$AF$465*(1-'[1]scen AME'!$AF$1081)</f>
        <v>20768.278678694354</v>
      </c>
      <c r="DA4" s="105">
        <v>1.3271115500377519</v>
      </c>
    </row>
    <row r="5" spans="2:105" x14ac:dyDescent="0.25">
      <c r="B5" s="53" t="s">
        <v>22</v>
      </c>
      <c r="C5" s="64" t="s">
        <v>2</v>
      </c>
      <c r="D5" s="90">
        <v>452.53008944502636</v>
      </c>
      <c r="E5" s="91">
        <v>762.13650238670175</v>
      </c>
      <c r="F5" s="91">
        <v>78656.126895832989</v>
      </c>
      <c r="G5" s="91">
        <v>39.774118006510882</v>
      </c>
      <c r="H5" s="91">
        <v>229.18446634621279</v>
      </c>
      <c r="I5" s="91">
        <v>62.262664096806283</v>
      </c>
      <c r="J5" s="91">
        <v>17.783827690473601</v>
      </c>
      <c r="K5" s="91">
        <v>55.181753685513186</v>
      </c>
      <c r="L5" s="91">
        <v>30.608016250885534</v>
      </c>
      <c r="M5" s="91">
        <v>71.442331897192034</v>
      </c>
      <c r="N5" s="91">
        <v>51.696311214878747</v>
      </c>
      <c r="O5" s="91">
        <v>2261.6296285198491</v>
      </c>
      <c r="P5" s="91">
        <v>299.11338525334844</v>
      </c>
      <c r="Q5" s="91">
        <v>15.598064138073138</v>
      </c>
      <c r="R5" s="91">
        <v>138.61316032960633</v>
      </c>
      <c r="S5" s="91">
        <v>1397.3034545100529</v>
      </c>
      <c r="T5" s="91">
        <v>166.25072229755676</v>
      </c>
      <c r="U5" s="91">
        <v>240.02189939853611</v>
      </c>
      <c r="V5" s="91">
        <v>23752.544998099202</v>
      </c>
      <c r="W5" s="91">
        <v>821.80948224337351</v>
      </c>
      <c r="X5" s="91">
        <v>0.15416866463303341</v>
      </c>
      <c r="Y5" s="91">
        <v>112.02903149421013</v>
      </c>
      <c r="Z5" s="91">
        <v>143.01061431448076</v>
      </c>
      <c r="AA5" s="91">
        <v>11.934823778972364</v>
      </c>
      <c r="AB5" s="65">
        <f>'[2]TES 2035 (value)'!CK8</f>
        <v>166408.2775210051</v>
      </c>
      <c r="AC5" s="66">
        <f>'[2]TES 2035 (value)'!CL8</f>
        <v>239.02080720700073</v>
      </c>
      <c r="AD5" s="66">
        <f>'[2]TES 2035 (value)'!CM8</f>
        <v>68257.361086606354</v>
      </c>
      <c r="AE5" s="66">
        <f>'[2]TES 2035 (value)'!CN8</f>
        <v>140723.02213804176</v>
      </c>
      <c r="AF5" s="67">
        <f>'[2]TES 2035 (value)'!CO8</f>
        <v>1.799858569</v>
      </c>
      <c r="AG5" s="27">
        <f t="shared" si="5"/>
        <v>485418.22182132426</v>
      </c>
      <c r="AI5" s="53" t="s">
        <v>22</v>
      </c>
      <c r="AJ5" s="64" t="s">
        <v>2</v>
      </c>
      <c r="AK5" s="65">
        <f t="shared" si="0"/>
        <v>452.53055649685547</v>
      </c>
      <c r="AL5" s="66">
        <f t="shared" si="0"/>
        <v>762.1428533810506</v>
      </c>
      <c r="AM5" s="66">
        <f t="shared" si="0"/>
        <v>78655.940228889434</v>
      </c>
      <c r="AN5" s="66">
        <f t="shared" si="0"/>
        <v>39.772428328636984</v>
      </c>
      <c r="AO5" s="66">
        <f t="shared" si="0"/>
        <v>229.18003823252337</v>
      </c>
      <c r="AP5" s="66">
        <f t="shared" si="0"/>
        <v>62.26137851404161</v>
      </c>
      <c r="AQ5" s="66">
        <f t="shared" si="0"/>
        <v>17.783742520754668</v>
      </c>
      <c r="AR5" s="66">
        <f t="shared" si="0"/>
        <v>55.188391900755533</v>
      </c>
      <c r="AS5" s="66">
        <f t="shared" si="0"/>
        <v>30.610123119194942</v>
      </c>
      <c r="AT5" s="66">
        <f t="shared" si="0"/>
        <v>71.441914237051279</v>
      </c>
      <c r="AU5" s="66">
        <f t="shared" si="0"/>
        <v>51.695283167007354</v>
      </c>
      <c r="AV5" s="66">
        <f t="shared" si="0"/>
        <v>2261.6590061560019</v>
      </c>
      <c r="AW5" s="66">
        <f t="shared" si="0"/>
        <v>299.11721082083642</v>
      </c>
      <c r="AX5" s="66">
        <f t="shared" si="0"/>
        <v>15.597294085575042</v>
      </c>
      <c r="AY5" s="66">
        <f t="shared" si="0"/>
        <v>138.61020220466898</v>
      </c>
      <c r="AZ5" s="66">
        <f t="shared" si="0"/>
        <v>1397.3116904682859</v>
      </c>
      <c r="BA5" s="66">
        <f t="shared" si="1"/>
        <v>166.24601725476705</v>
      </c>
      <c r="BB5" s="66">
        <f t="shared" si="1"/>
        <v>240.01879677798246</v>
      </c>
      <c r="BC5" s="66">
        <f t="shared" si="1"/>
        <v>23752.903428125599</v>
      </c>
      <c r="BD5" s="66">
        <f t="shared" si="1"/>
        <v>821.80904093553795</v>
      </c>
      <c r="BE5" s="91">
        <f t="shared" si="1"/>
        <v>0.1618754246573971</v>
      </c>
      <c r="BF5" s="91">
        <f t="shared" si="1"/>
        <v>112.66370617871287</v>
      </c>
      <c r="BG5" s="91">
        <f t="shared" si="1"/>
        <v>143.01530521381258</v>
      </c>
      <c r="BH5" s="91">
        <f t="shared" si="1"/>
        <v>11.957816328936218</v>
      </c>
      <c r="BI5" s="65">
        <f t="shared" si="2"/>
        <v>166408.2775210051</v>
      </c>
      <c r="BJ5" s="66">
        <f t="shared" si="2"/>
        <v>239.02080720700073</v>
      </c>
      <c r="BK5" s="66">
        <f t="shared" si="2"/>
        <v>68257.361086606354</v>
      </c>
      <c r="BL5" s="66">
        <f t="shared" si="2"/>
        <v>140723.02213804176</v>
      </c>
      <c r="BM5" s="36">
        <v>0</v>
      </c>
      <c r="BN5" s="27">
        <f t="shared" si="6"/>
        <v>485417.29988162289</v>
      </c>
      <c r="BP5" s="53" t="s">
        <v>22</v>
      </c>
      <c r="BQ5" s="64" t="s">
        <v>2</v>
      </c>
      <c r="BR5" s="65">
        <f t="shared" si="7"/>
        <v>452.53055649685547</v>
      </c>
      <c r="BS5" s="66">
        <f t="shared" si="3"/>
        <v>762.1428533810506</v>
      </c>
      <c r="BT5" s="66">
        <f t="shared" si="3"/>
        <v>78655.940228889434</v>
      </c>
      <c r="BU5" s="66">
        <f t="shared" si="3"/>
        <v>39.772428328636984</v>
      </c>
      <c r="BV5" s="66">
        <f t="shared" si="3"/>
        <v>229.18003823252337</v>
      </c>
      <c r="BW5" s="66">
        <f t="shared" si="3"/>
        <v>62.26137851404161</v>
      </c>
      <c r="BX5" s="66">
        <f t="shared" si="3"/>
        <v>17.783742520754668</v>
      </c>
      <c r="BY5" s="66">
        <f t="shared" si="3"/>
        <v>55.188391900755533</v>
      </c>
      <c r="BZ5" s="66">
        <f t="shared" si="3"/>
        <v>30.610123119194942</v>
      </c>
      <c r="CA5" s="66">
        <f t="shared" si="3"/>
        <v>71.441914237051279</v>
      </c>
      <c r="CB5" s="66">
        <f t="shared" si="3"/>
        <v>51.695283167007354</v>
      </c>
      <c r="CC5" s="66">
        <f t="shared" si="3"/>
        <v>2261.6590061560019</v>
      </c>
      <c r="CD5" s="66">
        <f t="shared" si="3"/>
        <v>299.11721082083642</v>
      </c>
      <c r="CE5" s="66">
        <f t="shared" si="3"/>
        <v>15.597294085575042</v>
      </c>
      <c r="CF5" s="66">
        <f t="shared" si="3"/>
        <v>138.61020220466898</v>
      </c>
      <c r="CG5" s="66">
        <f t="shared" si="3"/>
        <v>1397.3116904682859</v>
      </c>
      <c r="CH5" s="66">
        <f t="shared" si="3"/>
        <v>166.24601725476705</v>
      </c>
      <c r="CI5" s="66">
        <f t="shared" si="4"/>
        <v>240.01879677798246</v>
      </c>
      <c r="CJ5" s="66">
        <f t="shared" si="4"/>
        <v>23752.903428125599</v>
      </c>
      <c r="CK5" s="66">
        <f t="shared" si="4"/>
        <v>821.80904093553795</v>
      </c>
      <c r="CL5" s="91">
        <f t="shared" si="4"/>
        <v>0.1618754246573971</v>
      </c>
      <c r="CM5" s="91">
        <f t="shared" si="4"/>
        <v>112.66370617871287</v>
      </c>
      <c r="CN5" s="91">
        <f t="shared" si="4"/>
        <v>143.01530521381258</v>
      </c>
      <c r="CO5" s="91">
        <f t="shared" si="4"/>
        <v>11.957816328936218</v>
      </c>
      <c r="CP5" s="49">
        <f>BI5-CY19</f>
        <v>167748.54115414876</v>
      </c>
      <c r="CQ5" s="66">
        <f t="shared" si="4"/>
        <v>239.02080720700073</v>
      </c>
      <c r="CR5" s="66">
        <f t="shared" si="4"/>
        <v>68257.361086606354</v>
      </c>
      <c r="CS5" s="66">
        <f t="shared" si="4"/>
        <v>140723.02213804176</v>
      </c>
      <c r="CT5" s="36">
        <v>0</v>
      </c>
      <c r="CU5" s="27">
        <f t="shared" si="8"/>
        <v>486757.56351476652</v>
      </c>
      <c r="CX5" s="85" t="s">
        <v>103</v>
      </c>
      <c r="CY5" s="81">
        <f>'[1]scen AME'!$AF$1161</f>
        <v>668905.77679999999</v>
      </c>
      <c r="DA5" s="105">
        <v>1.5548665771336028</v>
      </c>
    </row>
    <row r="6" spans="2:105" x14ac:dyDescent="0.25">
      <c r="B6" s="53" t="s">
        <v>23</v>
      </c>
      <c r="C6" s="64" t="s">
        <v>3</v>
      </c>
      <c r="D6" s="90">
        <v>570.79772570403827</v>
      </c>
      <c r="E6" s="91">
        <v>1904.7880287390551</v>
      </c>
      <c r="F6" s="91">
        <v>1593.0758537554948</v>
      </c>
      <c r="G6" s="91">
        <v>732.54522323439971</v>
      </c>
      <c r="H6" s="91">
        <v>166.85966306390989</v>
      </c>
      <c r="I6" s="91">
        <v>100.12764951956945</v>
      </c>
      <c r="J6" s="91">
        <v>12.427463519209139</v>
      </c>
      <c r="K6" s="91">
        <v>71.454101142972007</v>
      </c>
      <c r="L6" s="91">
        <v>200.48686449372019</v>
      </c>
      <c r="M6" s="91">
        <v>28.748827164976419</v>
      </c>
      <c r="N6" s="91">
        <v>10.788904407372723</v>
      </c>
      <c r="O6" s="91">
        <v>3405.5132439155345</v>
      </c>
      <c r="P6" s="91">
        <v>1471.3535505193574</v>
      </c>
      <c r="Q6" s="91">
        <v>6.7443469027239624</v>
      </c>
      <c r="R6" s="91">
        <v>3.6976142547944986</v>
      </c>
      <c r="S6" s="91">
        <v>48.862388499291143</v>
      </c>
      <c r="T6" s="91">
        <v>21.369284503675178</v>
      </c>
      <c r="U6" s="91">
        <v>10.235221239535193</v>
      </c>
      <c r="V6" s="91">
        <v>1305.3264517771831</v>
      </c>
      <c r="W6" s="91">
        <v>643.81224458667373</v>
      </c>
      <c r="X6" s="91">
        <v>0.23217682775501305</v>
      </c>
      <c r="Y6" s="91">
        <v>1.1013483039720182</v>
      </c>
      <c r="Z6" s="91">
        <v>1.2537916057638257E-2</v>
      </c>
      <c r="AA6" s="91">
        <v>6.3880467307263906</v>
      </c>
      <c r="AB6" s="65">
        <f>'[2]TES 2035 (value)'!CK9</f>
        <v>5092.1719051362597</v>
      </c>
      <c r="AC6" s="66">
        <f>'[2]TES 2035 (value)'!CL9</f>
        <v>0</v>
      </c>
      <c r="AD6" s="66">
        <f>'[2]TES 2035 (value)'!CM9</f>
        <v>0</v>
      </c>
      <c r="AE6" s="66">
        <f>'[2]TES 2035 (value)'!CN9</f>
        <v>6954.2545495247177</v>
      </c>
      <c r="AF6" s="67">
        <f>'[2]TES 2035 (value)'!CO9</f>
        <v>1</v>
      </c>
      <c r="AG6" s="27">
        <f t="shared" si="5"/>
        <v>24364.175215382973</v>
      </c>
      <c r="AI6" s="53" t="s">
        <v>23</v>
      </c>
      <c r="AJ6" s="64" t="s">
        <v>3</v>
      </c>
      <c r="AK6" s="65">
        <f t="shared" si="0"/>
        <v>570.79831481872486</v>
      </c>
      <c r="AL6" s="66">
        <f t="shared" si="0"/>
        <v>1904.8039016148043</v>
      </c>
      <c r="AM6" s="66">
        <f t="shared" si="0"/>
        <v>1593.0720730633577</v>
      </c>
      <c r="AN6" s="66">
        <f t="shared" si="0"/>
        <v>732.51410336254924</v>
      </c>
      <c r="AO6" s="66">
        <f t="shared" si="0"/>
        <v>166.85643913878965</v>
      </c>
      <c r="AP6" s="66">
        <f t="shared" si="0"/>
        <v>100.12558211075621</v>
      </c>
      <c r="AQ6" s="66">
        <f t="shared" si="0"/>
        <v>12.427404002012201</v>
      </c>
      <c r="AR6" s="66">
        <f t="shared" si="0"/>
        <v>71.462696877461326</v>
      </c>
      <c r="AS6" s="66">
        <f t="shared" si="0"/>
        <v>200.50066478112831</v>
      </c>
      <c r="AT6" s="66">
        <f t="shared" si="0"/>
        <v>28.748659096005525</v>
      </c>
      <c r="AU6" s="66">
        <f t="shared" si="0"/>
        <v>10.788689856083664</v>
      </c>
      <c r="AV6" s="66">
        <f t="shared" si="0"/>
        <v>3405.5574801281009</v>
      </c>
      <c r="AW6" s="66">
        <f t="shared" si="0"/>
        <v>1471.3723686752264</v>
      </c>
      <c r="AX6" s="66">
        <f t="shared" si="0"/>
        <v>6.7440139446636227</v>
      </c>
      <c r="AY6" s="66">
        <f t="shared" si="0"/>
        <v>3.6975353445026493</v>
      </c>
      <c r="AZ6" s="66">
        <f t="shared" si="0"/>
        <v>48.862676503009695</v>
      </c>
      <c r="BA6" s="66">
        <f t="shared" si="1"/>
        <v>21.368679733984038</v>
      </c>
      <c r="BB6" s="66">
        <f t="shared" si="1"/>
        <v>10.235088934908537</v>
      </c>
      <c r="BC6" s="66">
        <f t="shared" si="1"/>
        <v>1305.3461493798866</v>
      </c>
      <c r="BD6" s="66">
        <f t="shared" si="1"/>
        <v>643.81189886251946</v>
      </c>
      <c r="BE6" s="91">
        <f t="shared" si="1"/>
        <v>0.24378314930540748</v>
      </c>
      <c r="BF6" s="91">
        <f t="shared" si="1"/>
        <v>1.1075877392150801</v>
      </c>
      <c r="BG6" s="91">
        <f t="shared" si="1"/>
        <v>1.2538327314539285E-2</v>
      </c>
      <c r="BH6" s="91">
        <f t="shared" si="1"/>
        <v>6.4003533626756992</v>
      </c>
      <c r="BI6" s="65">
        <f t="shared" si="2"/>
        <v>5092.1719051362597</v>
      </c>
      <c r="BJ6" s="66">
        <f t="shared" si="2"/>
        <v>0</v>
      </c>
      <c r="BK6" s="66">
        <f t="shared" si="2"/>
        <v>0</v>
      </c>
      <c r="BL6" s="66">
        <f t="shared" si="2"/>
        <v>6954.2545495247177</v>
      </c>
      <c r="BM6" s="36">
        <v>0</v>
      </c>
      <c r="BN6" s="27">
        <f t="shared" si="6"/>
        <v>24363.285137467967</v>
      </c>
      <c r="BP6" s="53" t="s">
        <v>23</v>
      </c>
      <c r="BQ6" s="64" t="s">
        <v>3</v>
      </c>
      <c r="BR6" s="65">
        <f t="shared" si="7"/>
        <v>570.79831481872486</v>
      </c>
      <c r="BS6" s="66">
        <f t="shared" si="3"/>
        <v>1904.8039016148043</v>
      </c>
      <c r="BT6" s="66">
        <f t="shared" si="3"/>
        <v>1593.0720730633577</v>
      </c>
      <c r="BU6" s="66">
        <f t="shared" si="3"/>
        <v>732.51410336254924</v>
      </c>
      <c r="BV6" s="66">
        <f t="shared" si="3"/>
        <v>166.85643913878965</v>
      </c>
      <c r="BW6" s="66">
        <f t="shared" si="3"/>
        <v>100.12558211075621</v>
      </c>
      <c r="BX6" s="66">
        <f t="shared" si="3"/>
        <v>12.427404002012201</v>
      </c>
      <c r="BY6" s="66">
        <f t="shared" si="3"/>
        <v>71.462696877461326</v>
      </c>
      <c r="BZ6" s="66">
        <f t="shared" si="3"/>
        <v>200.50066478112831</v>
      </c>
      <c r="CA6" s="66">
        <f t="shared" si="3"/>
        <v>28.748659096005525</v>
      </c>
      <c r="CB6" s="66">
        <f t="shared" si="3"/>
        <v>10.788689856083664</v>
      </c>
      <c r="CC6" s="66">
        <f t="shared" si="3"/>
        <v>3405.5574801281009</v>
      </c>
      <c r="CD6" s="66">
        <f t="shared" si="3"/>
        <v>1471.3723686752264</v>
      </c>
      <c r="CE6" s="66">
        <f t="shared" si="3"/>
        <v>6.7440139446636227</v>
      </c>
      <c r="CF6" s="66">
        <f t="shared" si="3"/>
        <v>3.6975353445026493</v>
      </c>
      <c r="CG6" s="66">
        <f t="shared" si="3"/>
        <v>48.862676503009695</v>
      </c>
      <c r="CH6" s="66">
        <f t="shared" si="3"/>
        <v>21.368679733984038</v>
      </c>
      <c r="CI6" s="66">
        <f t="shared" si="4"/>
        <v>10.235088934908537</v>
      </c>
      <c r="CJ6" s="66">
        <f t="shared" si="4"/>
        <v>1305.3461493798866</v>
      </c>
      <c r="CK6" s="66">
        <f t="shared" si="4"/>
        <v>643.81189886251946</v>
      </c>
      <c r="CL6" s="91">
        <f t="shared" si="4"/>
        <v>0.24378314930540748</v>
      </c>
      <c r="CM6" s="91">
        <f t="shared" si="4"/>
        <v>1.1075877392150801</v>
      </c>
      <c r="CN6" s="91">
        <f t="shared" si="4"/>
        <v>1.2538327314539285E-2</v>
      </c>
      <c r="CO6" s="91">
        <f t="shared" si="4"/>
        <v>6.4003533626756992</v>
      </c>
      <c r="CP6" s="65">
        <f t="shared" si="4"/>
        <v>5092.1719051362597</v>
      </c>
      <c r="CQ6" s="66">
        <f t="shared" si="4"/>
        <v>0</v>
      </c>
      <c r="CR6" s="66">
        <f t="shared" si="4"/>
        <v>0</v>
      </c>
      <c r="CS6" s="66">
        <f t="shared" si="4"/>
        <v>6954.2545495247177</v>
      </c>
      <c r="CT6" s="36">
        <v>0</v>
      </c>
      <c r="CU6" s="27">
        <f t="shared" si="8"/>
        <v>24363.285137467967</v>
      </c>
      <c r="CX6" s="86" t="s">
        <v>104</v>
      </c>
      <c r="CY6" s="81">
        <f>'[1]scen AME'!$AF$1162</f>
        <v>30270.826639999999</v>
      </c>
      <c r="DA6" s="105">
        <v>1.5664965822754493</v>
      </c>
    </row>
    <row r="7" spans="2:105" x14ac:dyDescent="0.25">
      <c r="B7" s="53" t="s">
        <v>24</v>
      </c>
      <c r="C7" s="64" t="s">
        <v>4</v>
      </c>
      <c r="D7" s="90">
        <v>109.29509169777326</v>
      </c>
      <c r="E7" s="91">
        <v>142.39322783065339</v>
      </c>
      <c r="F7" s="91">
        <v>1093.7726937405071</v>
      </c>
      <c r="G7" s="91">
        <v>1063.6507241354809</v>
      </c>
      <c r="H7" s="91">
        <v>8913.8544110333351</v>
      </c>
      <c r="I7" s="91">
        <v>192.64598399237815</v>
      </c>
      <c r="J7" s="91">
        <v>85.41943404625944</v>
      </c>
      <c r="K7" s="91">
        <v>164.14298723580035</v>
      </c>
      <c r="L7" s="91">
        <v>188.29936525691289</v>
      </c>
      <c r="M7" s="91">
        <v>240.09277673918953</v>
      </c>
      <c r="N7" s="91">
        <v>61.905414935702559</v>
      </c>
      <c r="O7" s="91">
        <v>3960.2241034937801</v>
      </c>
      <c r="P7" s="91">
        <v>42432.996512352365</v>
      </c>
      <c r="Q7" s="91">
        <v>5.4498988689078312</v>
      </c>
      <c r="R7" s="91">
        <v>87.345798266979074</v>
      </c>
      <c r="S7" s="91">
        <v>332.12990071001781</v>
      </c>
      <c r="T7" s="91">
        <v>10.612081662067267</v>
      </c>
      <c r="U7" s="91">
        <v>2.3913196373944419</v>
      </c>
      <c r="V7" s="91">
        <v>5693.5214415471173</v>
      </c>
      <c r="W7" s="91">
        <v>852.10743990769265</v>
      </c>
      <c r="X7" s="91">
        <v>0.26999521179102826</v>
      </c>
      <c r="Y7" s="91">
        <v>47.410496301373122</v>
      </c>
      <c r="Z7" s="91">
        <v>58.359438749059933</v>
      </c>
      <c r="AA7" s="91">
        <v>1.22316912237736</v>
      </c>
      <c r="AB7" s="65">
        <f>'[2]TES 2035 (value)'!CK10</f>
        <v>4914.9968093184134</v>
      </c>
      <c r="AC7" s="66">
        <f>'[2]TES 2035 (value)'!CL10</f>
        <v>0</v>
      </c>
      <c r="AD7" s="66">
        <f>'[2]TES 2035 (value)'!CM10</f>
        <v>17.554364488342362</v>
      </c>
      <c r="AE7" s="66">
        <f>'[2]TES 2035 (value)'!CN10</f>
        <v>5943.8001147238529</v>
      </c>
      <c r="AF7" s="67">
        <f>'[2]TES 2035 (value)'!CO10</f>
        <v>1.8505252059999999</v>
      </c>
      <c r="AG7" s="27">
        <f t="shared" si="5"/>
        <v>76617.715520211525</v>
      </c>
      <c r="AI7" s="53" t="s">
        <v>24</v>
      </c>
      <c r="AJ7" s="64" t="s">
        <v>4</v>
      </c>
      <c r="AK7" s="65">
        <f t="shared" si="0"/>
        <v>109.2952045001563</v>
      </c>
      <c r="AL7" s="66">
        <f t="shared" si="0"/>
        <v>142.39441441413607</v>
      </c>
      <c r="AM7" s="66">
        <f t="shared" si="0"/>
        <v>1093.7700979960464</v>
      </c>
      <c r="AN7" s="66">
        <f t="shared" si="0"/>
        <v>1063.6055382914142</v>
      </c>
      <c r="AO7" s="66">
        <f t="shared" si="0"/>
        <v>8913.6821848725831</v>
      </c>
      <c r="AP7" s="66">
        <f t="shared" si="0"/>
        <v>192.64200628984491</v>
      </c>
      <c r="AQ7" s="66">
        <f t="shared" si="0"/>
        <v>85.419024958333281</v>
      </c>
      <c r="AR7" s="66">
        <f t="shared" si="0"/>
        <v>164.16273319179157</v>
      </c>
      <c r="AS7" s="66">
        <f t="shared" si="0"/>
        <v>188.31232663154395</v>
      </c>
      <c r="AT7" s="66">
        <f t="shared" si="0"/>
        <v>240.09137312902925</v>
      </c>
      <c r="AU7" s="66">
        <f t="shared" si="0"/>
        <v>61.904183866627093</v>
      </c>
      <c r="AV7" s="66">
        <f t="shared" si="0"/>
        <v>3960.2755451716434</v>
      </c>
      <c r="AW7" s="66">
        <f t="shared" si="0"/>
        <v>42433.539217225763</v>
      </c>
      <c r="AX7" s="66">
        <f t="shared" si="0"/>
        <v>5.4496298157611571</v>
      </c>
      <c r="AY7" s="66">
        <f t="shared" si="0"/>
        <v>87.343934231966728</v>
      </c>
      <c r="AZ7" s="66">
        <f t="shared" si="0"/>
        <v>332.13185834347337</v>
      </c>
      <c r="BA7" s="66">
        <f t="shared" si="1"/>
        <v>10.611781330750699</v>
      </c>
      <c r="BB7" s="66">
        <f t="shared" si="1"/>
        <v>2.3912887262256031</v>
      </c>
      <c r="BC7" s="66">
        <f t="shared" si="1"/>
        <v>5693.6073577738107</v>
      </c>
      <c r="BD7" s="66">
        <f t="shared" si="1"/>
        <v>852.10698232999596</v>
      </c>
      <c r="BE7" s="91">
        <f t="shared" si="1"/>
        <v>0.28349204209667817</v>
      </c>
      <c r="BF7" s="91">
        <f t="shared" si="1"/>
        <v>47.679089552433652</v>
      </c>
      <c r="BG7" s="91">
        <f t="shared" si="1"/>
        <v>58.361353000345026</v>
      </c>
      <c r="BH7" s="91">
        <f t="shared" si="1"/>
        <v>1.2255255691654605</v>
      </c>
      <c r="BI7" s="65">
        <f t="shared" si="2"/>
        <v>4914.9968093184134</v>
      </c>
      <c r="BJ7" s="66">
        <f t="shared" si="2"/>
        <v>0</v>
      </c>
      <c r="BK7" s="66">
        <f t="shared" si="2"/>
        <v>17.554364488342362</v>
      </c>
      <c r="BL7" s="66">
        <f t="shared" si="2"/>
        <v>5943.8001147238529</v>
      </c>
      <c r="BM7" s="36">
        <v>0</v>
      </c>
      <c r="BN7" s="27">
        <f t="shared" si="6"/>
        <v>76616.637431785566</v>
      </c>
      <c r="BP7" s="53" t="s">
        <v>24</v>
      </c>
      <c r="BQ7" s="64" t="s">
        <v>4</v>
      </c>
      <c r="BR7" s="65">
        <f t="shared" si="7"/>
        <v>109.2952045001563</v>
      </c>
      <c r="BS7" s="66">
        <f t="shared" si="3"/>
        <v>142.39441441413607</v>
      </c>
      <c r="BT7" s="66">
        <f t="shared" si="3"/>
        <v>1093.7700979960464</v>
      </c>
      <c r="BU7" s="66">
        <f t="shared" si="3"/>
        <v>1063.6055382914142</v>
      </c>
      <c r="BV7" s="66">
        <f t="shared" si="3"/>
        <v>8913.6821848725831</v>
      </c>
      <c r="BW7" s="66">
        <f t="shared" si="3"/>
        <v>192.64200628984491</v>
      </c>
      <c r="BX7" s="66">
        <f t="shared" si="3"/>
        <v>85.419024958333281</v>
      </c>
      <c r="BY7" s="66">
        <f t="shared" si="3"/>
        <v>164.16273319179157</v>
      </c>
      <c r="BZ7" s="66">
        <f t="shared" si="3"/>
        <v>188.31232663154395</v>
      </c>
      <c r="CA7" s="66">
        <f t="shared" si="3"/>
        <v>240.09137312902925</v>
      </c>
      <c r="CB7" s="66">
        <f t="shared" si="3"/>
        <v>61.904183866627093</v>
      </c>
      <c r="CC7" s="66">
        <f t="shared" si="3"/>
        <v>3960.2755451716434</v>
      </c>
      <c r="CD7" s="66">
        <f t="shared" si="3"/>
        <v>42433.539217225763</v>
      </c>
      <c r="CE7" s="66">
        <f t="shared" si="3"/>
        <v>5.4496298157611571</v>
      </c>
      <c r="CF7" s="66">
        <f t="shared" si="3"/>
        <v>87.343934231966728</v>
      </c>
      <c r="CG7" s="66">
        <f t="shared" si="3"/>
        <v>332.13185834347337</v>
      </c>
      <c r="CH7" s="66">
        <f t="shared" si="3"/>
        <v>10.611781330750699</v>
      </c>
      <c r="CI7" s="66">
        <f t="shared" si="4"/>
        <v>2.3912887262256031</v>
      </c>
      <c r="CJ7" s="66">
        <f t="shared" si="4"/>
        <v>5693.6073577738107</v>
      </c>
      <c r="CK7" s="66">
        <f t="shared" si="4"/>
        <v>852.10698232999596</v>
      </c>
      <c r="CL7" s="91">
        <f t="shared" si="4"/>
        <v>0.28349204209667817</v>
      </c>
      <c r="CM7" s="91">
        <f t="shared" si="4"/>
        <v>47.679089552433652</v>
      </c>
      <c r="CN7" s="91">
        <f t="shared" si="4"/>
        <v>58.361353000345026</v>
      </c>
      <c r="CO7" s="91">
        <f t="shared" si="4"/>
        <v>1.2255255691654605</v>
      </c>
      <c r="CP7" s="65">
        <f t="shared" si="4"/>
        <v>4914.9968093184134</v>
      </c>
      <c r="CQ7" s="66">
        <f t="shared" si="4"/>
        <v>0</v>
      </c>
      <c r="CR7" s="66">
        <f t="shared" si="4"/>
        <v>17.554364488342362</v>
      </c>
      <c r="CS7" s="66">
        <f t="shared" si="4"/>
        <v>5943.8001147238529</v>
      </c>
      <c r="CT7" s="36">
        <v>0</v>
      </c>
      <c r="CU7" s="27">
        <f t="shared" si="8"/>
        <v>76616.637431785566</v>
      </c>
      <c r="CX7" s="59" t="s">
        <v>95</v>
      </c>
      <c r="CY7" s="81">
        <f>'[1]scen AME'!$AF$463</f>
        <v>85360.267359999998</v>
      </c>
      <c r="DA7" s="105">
        <v>1.520607569027834</v>
      </c>
    </row>
    <row r="8" spans="2:105" x14ac:dyDescent="0.25">
      <c r="B8" s="53" t="s">
        <v>25</v>
      </c>
      <c r="C8" s="64" t="s">
        <v>5</v>
      </c>
      <c r="D8" s="90">
        <v>241.35510839456174</v>
      </c>
      <c r="E8" s="91">
        <v>4738.1616838937289</v>
      </c>
      <c r="F8" s="91">
        <v>256.62848663584606</v>
      </c>
      <c r="G8" s="91">
        <v>456.76514919035543</v>
      </c>
      <c r="H8" s="91">
        <v>273.65482076665154</v>
      </c>
      <c r="I8" s="91">
        <v>14105.28992316742</v>
      </c>
      <c r="J8" s="91">
        <v>64.440183926317175</v>
      </c>
      <c r="K8" s="91">
        <v>450.23105147219951</v>
      </c>
      <c r="L8" s="91">
        <v>1081.1367748471694</v>
      </c>
      <c r="M8" s="91">
        <v>70.172239474012613</v>
      </c>
      <c r="N8" s="91">
        <v>113.38213309936847</v>
      </c>
      <c r="O8" s="91">
        <v>16510.243810873762</v>
      </c>
      <c r="P8" s="91">
        <v>991.04260871459337</v>
      </c>
      <c r="Q8" s="91">
        <v>4.7818543478013202</v>
      </c>
      <c r="R8" s="91">
        <v>41.602031681992258</v>
      </c>
      <c r="S8" s="91">
        <v>133.28760231756377</v>
      </c>
      <c r="T8" s="91">
        <v>75.366049734174908</v>
      </c>
      <c r="U8" s="91">
        <v>16.48276029492111</v>
      </c>
      <c r="V8" s="91">
        <v>10402.639185115517</v>
      </c>
      <c r="W8" s="91">
        <v>1708.1713952928594</v>
      </c>
      <c r="X8" s="91">
        <v>1.125597062296263</v>
      </c>
      <c r="Y8" s="91">
        <v>29.739409077928848</v>
      </c>
      <c r="Z8" s="91">
        <v>56.541852934388736</v>
      </c>
      <c r="AA8" s="91">
        <v>8.2600288413204268</v>
      </c>
      <c r="AB8" s="65">
        <f>'[2]TES 2035 (value)'!CK11</f>
        <v>10584.89026462617</v>
      </c>
      <c r="AC8" s="66">
        <f>'[2]TES 2035 (value)'!CL11</f>
        <v>0</v>
      </c>
      <c r="AD8" s="66">
        <f>'[2]TES 2035 (value)'!CM11</f>
        <v>0</v>
      </c>
      <c r="AE8" s="66">
        <f>'[2]TES 2035 (value)'!CN11</f>
        <v>15493.454020387611</v>
      </c>
      <c r="AF8" s="67">
        <f>'[2]TES 2035 (value)'!CO11</f>
        <v>1.799520767</v>
      </c>
      <c r="AG8" s="27">
        <f t="shared" si="5"/>
        <v>77910.645546937536</v>
      </c>
      <c r="AI8" s="53" t="s">
        <v>25</v>
      </c>
      <c r="AJ8" s="64" t="s">
        <v>5</v>
      </c>
      <c r="AK8" s="65">
        <f t="shared" si="0"/>
        <v>241.35535749478174</v>
      </c>
      <c r="AL8" s="66">
        <f t="shared" si="0"/>
        <v>4738.2011676843413</v>
      </c>
      <c r="AM8" s="66">
        <f t="shared" si="0"/>
        <v>256.62787760439329</v>
      </c>
      <c r="AN8" s="66">
        <f t="shared" si="0"/>
        <v>456.74574496457149</v>
      </c>
      <c r="AO8" s="66">
        <f t="shared" si="0"/>
        <v>273.6495334333635</v>
      </c>
      <c r="AP8" s="66">
        <f t="shared" si="0"/>
        <v>14104.998680929733</v>
      </c>
      <c r="AQ8" s="66">
        <f t="shared" si="0"/>
        <v>64.439875311521277</v>
      </c>
      <c r="AR8" s="66">
        <f t="shared" si="0"/>
        <v>450.28521304606852</v>
      </c>
      <c r="AS8" s="66">
        <f t="shared" si="0"/>
        <v>1081.2111936788372</v>
      </c>
      <c r="AT8" s="66">
        <f t="shared" si="0"/>
        <v>70.171829238979171</v>
      </c>
      <c r="AU8" s="66">
        <f t="shared" si="0"/>
        <v>113.37987834931286</v>
      </c>
      <c r="AV8" s="66">
        <f t="shared" si="0"/>
        <v>16510.458272131855</v>
      </c>
      <c r="AW8" s="66">
        <f t="shared" si="0"/>
        <v>991.05528384238778</v>
      </c>
      <c r="AX8" s="66">
        <f t="shared" si="0"/>
        <v>4.7816182749878315</v>
      </c>
      <c r="AY8" s="66">
        <f t="shared" si="0"/>
        <v>41.601143858591726</v>
      </c>
      <c r="AZ8" s="66">
        <f t="shared" si="0"/>
        <v>133.28838793869861</v>
      </c>
      <c r="BA8" s="66">
        <f t="shared" si="1"/>
        <v>75.363916808170188</v>
      </c>
      <c r="BB8" s="66">
        <f t="shared" si="1"/>
        <v>16.482547232067262</v>
      </c>
      <c r="BC8" s="66">
        <f t="shared" si="1"/>
        <v>10402.796162746252</v>
      </c>
      <c r="BD8" s="66">
        <f t="shared" si="1"/>
        <v>1708.1704780128359</v>
      </c>
      <c r="BE8" s="91">
        <f t="shared" si="1"/>
        <v>1.1818646991983168</v>
      </c>
      <c r="BF8" s="91">
        <f t="shared" si="1"/>
        <v>29.907890852894546</v>
      </c>
      <c r="BG8" s="91">
        <f t="shared" si="1"/>
        <v>56.543707566937663</v>
      </c>
      <c r="BH8" s="91">
        <f t="shared" si="1"/>
        <v>8.2759418643657732</v>
      </c>
      <c r="BI8" s="65">
        <f t="shared" si="2"/>
        <v>10584.89026462617</v>
      </c>
      <c r="BJ8" s="66">
        <f t="shared" si="2"/>
        <v>0</v>
      </c>
      <c r="BK8" s="66">
        <f t="shared" si="2"/>
        <v>0</v>
      </c>
      <c r="BL8" s="66">
        <f t="shared" si="2"/>
        <v>15493.454020387611</v>
      </c>
      <c r="BM8" s="36">
        <v>0</v>
      </c>
      <c r="BN8" s="27">
        <f t="shared" si="6"/>
        <v>77909.317852578926</v>
      </c>
      <c r="BP8" s="53" t="s">
        <v>25</v>
      </c>
      <c r="BQ8" s="64" t="s">
        <v>5</v>
      </c>
      <c r="BR8" s="65">
        <f t="shared" si="7"/>
        <v>241.35535749478174</v>
      </c>
      <c r="BS8" s="66">
        <f t="shared" si="3"/>
        <v>4738.2011676843413</v>
      </c>
      <c r="BT8" s="66">
        <f t="shared" si="3"/>
        <v>256.62787760439329</v>
      </c>
      <c r="BU8" s="66">
        <f t="shared" si="3"/>
        <v>456.74574496457149</v>
      </c>
      <c r="BV8" s="66">
        <f t="shared" si="3"/>
        <v>273.6495334333635</v>
      </c>
      <c r="BW8" s="66">
        <f t="shared" si="3"/>
        <v>14104.998680929733</v>
      </c>
      <c r="BX8" s="66">
        <f t="shared" si="3"/>
        <v>64.439875311521277</v>
      </c>
      <c r="BY8" s="66">
        <f t="shared" si="3"/>
        <v>450.28521304606852</v>
      </c>
      <c r="BZ8" s="66">
        <f t="shared" si="3"/>
        <v>1081.2111936788372</v>
      </c>
      <c r="CA8" s="66">
        <f t="shared" si="3"/>
        <v>70.171829238979171</v>
      </c>
      <c r="CB8" s="66">
        <f t="shared" si="3"/>
        <v>113.37987834931286</v>
      </c>
      <c r="CC8" s="66">
        <f t="shared" si="3"/>
        <v>16510.458272131855</v>
      </c>
      <c r="CD8" s="66">
        <f t="shared" si="3"/>
        <v>991.05528384238778</v>
      </c>
      <c r="CE8" s="66">
        <f t="shared" si="3"/>
        <v>4.7816182749878315</v>
      </c>
      <c r="CF8" s="66">
        <f t="shared" si="3"/>
        <v>41.601143858591726</v>
      </c>
      <c r="CG8" s="66">
        <f t="shared" si="3"/>
        <v>133.28838793869861</v>
      </c>
      <c r="CH8" s="66">
        <f t="shared" si="3"/>
        <v>75.363916808170188</v>
      </c>
      <c r="CI8" s="66">
        <f t="shared" si="4"/>
        <v>16.482547232067262</v>
      </c>
      <c r="CJ8" s="66">
        <f t="shared" si="4"/>
        <v>10402.796162746252</v>
      </c>
      <c r="CK8" s="66">
        <f t="shared" si="4"/>
        <v>1708.1704780128359</v>
      </c>
      <c r="CL8" s="91">
        <f t="shared" si="4"/>
        <v>1.1818646991983168</v>
      </c>
      <c r="CM8" s="91">
        <f t="shared" si="4"/>
        <v>29.907890852894546</v>
      </c>
      <c r="CN8" s="91">
        <f t="shared" si="4"/>
        <v>56.543707566937663</v>
      </c>
      <c r="CO8" s="91">
        <f t="shared" si="4"/>
        <v>8.2759418643657732</v>
      </c>
      <c r="CP8" s="65">
        <f t="shared" si="4"/>
        <v>10584.89026462617</v>
      </c>
      <c r="CQ8" s="66">
        <f t="shared" si="4"/>
        <v>0</v>
      </c>
      <c r="CR8" s="66">
        <f t="shared" si="4"/>
        <v>0</v>
      </c>
      <c r="CS8" s="66">
        <f t="shared" si="4"/>
        <v>15493.454020387611</v>
      </c>
      <c r="CT8" s="36">
        <v>0</v>
      </c>
      <c r="CU8" s="27">
        <f t="shared" si="8"/>
        <v>77909.317852578926</v>
      </c>
      <c r="CX8" s="59" t="s">
        <v>96</v>
      </c>
      <c r="CY8" s="81">
        <f>'[1]scen AME'!$AF$462-CY7</f>
        <v>931995.7556400001</v>
      </c>
      <c r="DA8" s="105">
        <v>1.3245045116774785</v>
      </c>
    </row>
    <row r="9" spans="2:105" x14ac:dyDescent="0.25">
      <c r="B9" s="53" t="s">
        <v>26</v>
      </c>
      <c r="C9" s="64" t="s">
        <v>6</v>
      </c>
      <c r="D9" s="90">
        <v>6042.6316098061852</v>
      </c>
      <c r="E9" s="91">
        <v>706.07033180533233</v>
      </c>
      <c r="F9" s="91">
        <v>542.89728437517306</v>
      </c>
      <c r="G9" s="91">
        <v>507.59529240684913</v>
      </c>
      <c r="H9" s="91">
        <v>116.90234846873852</v>
      </c>
      <c r="I9" s="91">
        <v>440.97930956089806</v>
      </c>
      <c r="J9" s="91">
        <v>4117.1453344040374</v>
      </c>
      <c r="K9" s="91">
        <v>2750.0805226566445</v>
      </c>
      <c r="L9" s="91">
        <v>242.17052249738927</v>
      </c>
      <c r="M9" s="91">
        <v>522.20815822288205</v>
      </c>
      <c r="N9" s="91">
        <v>139.88206216364728</v>
      </c>
      <c r="O9" s="91">
        <v>5781.046989344688</v>
      </c>
      <c r="P9" s="91">
        <v>377.14774480342618</v>
      </c>
      <c r="Q9" s="91">
        <v>2.797972851039364</v>
      </c>
      <c r="R9" s="91">
        <v>10.687108840645759</v>
      </c>
      <c r="S9" s="91">
        <v>9.4053637245343822</v>
      </c>
      <c r="T9" s="91">
        <v>9.0713626648140853</v>
      </c>
      <c r="U9" s="91">
        <v>5.8717188074191222</v>
      </c>
      <c r="V9" s="91">
        <v>791.69272068636678</v>
      </c>
      <c r="W9" s="91">
        <v>60.327674025549818</v>
      </c>
      <c r="X9" s="91">
        <v>0.39409716396395889</v>
      </c>
      <c r="Y9" s="91">
        <v>55.969368565726711</v>
      </c>
      <c r="Z9" s="91">
        <v>2.1281870409338169E-2</v>
      </c>
      <c r="AA9" s="91">
        <v>78.870611584469344</v>
      </c>
      <c r="AB9" s="65">
        <f>'[2]TES 2035 (value)'!CK12</f>
        <v>264.32685629139991</v>
      </c>
      <c r="AC9" s="66">
        <f>'[2]TES 2035 (value)'!CL12</f>
        <v>0</v>
      </c>
      <c r="AD9" s="66">
        <f>'[2]TES 2035 (value)'!CM12</f>
        <v>0</v>
      </c>
      <c r="AE9" s="66">
        <f>'[2]TES 2035 (value)'!CN12</f>
        <v>8409.9681578331329</v>
      </c>
      <c r="AF9" s="67">
        <f>'[2]TES 2035 (value)'!CO12</f>
        <v>1</v>
      </c>
      <c r="AG9" s="27">
        <f t="shared" si="5"/>
        <v>31987.161805425356</v>
      </c>
      <c r="AI9" s="53" t="s">
        <v>26</v>
      </c>
      <c r="AJ9" s="64" t="s">
        <v>6</v>
      </c>
      <c r="AK9" s="65">
        <f t="shared" si="0"/>
        <v>6042.6378463464989</v>
      </c>
      <c r="AL9" s="66">
        <f t="shared" si="0"/>
        <v>706.07621559212532</v>
      </c>
      <c r="AM9" s="66">
        <f t="shared" si="0"/>
        <v>542.89599596979713</v>
      </c>
      <c r="AN9" s="66">
        <f t="shared" si="0"/>
        <v>507.57372882285375</v>
      </c>
      <c r="AO9" s="66">
        <f t="shared" si="0"/>
        <v>116.9000897777468</v>
      </c>
      <c r="AP9" s="66">
        <f t="shared" si="0"/>
        <v>440.97020433856022</v>
      </c>
      <c r="AQ9" s="66">
        <f t="shared" si="0"/>
        <v>4117.1256167078791</v>
      </c>
      <c r="AR9" s="66">
        <f t="shared" si="0"/>
        <v>2750.4113498816582</v>
      </c>
      <c r="AS9" s="66">
        <f t="shared" si="0"/>
        <v>242.18719203242676</v>
      </c>
      <c r="AT9" s="66">
        <f t="shared" si="0"/>
        <v>522.20510533355059</v>
      </c>
      <c r="AU9" s="66">
        <f t="shared" si="0"/>
        <v>139.87928042829955</v>
      </c>
      <c r="AV9" s="66">
        <f t="shared" si="0"/>
        <v>5781.1220827609104</v>
      </c>
      <c r="AW9" s="66">
        <f t="shared" si="0"/>
        <v>377.15256840618622</v>
      </c>
      <c r="AX9" s="66">
        <f t="shared" si="0"/>
        <v>2.7978347194119726</v>
      </c>
      <c r="AY9" s="66">
        <f t="shared" si="0"/>
        <v>10.686880768483675</v>
      </c>
      <c r="AZ9" s="66">
        <f t="shared" si="0"/>
        <v>9.4054191614422002</v>
      </c>
      <c r="BA9" s="66">
        <f t="shared" si="1"/>
        <v>9.0711059372106853</v>
      </c>
      <c r="BB9" s="66">
        <f t="shared" si="1"/>
        <v>5.8716429071970895</v>
      </c>
      <c r="BC9" s="66">
        <f t="shared" si="1"/>
        <v>791.70466746692432</v>
      </c>
      <c r="BD9" s="66">
        <f t="shared" si="1"/>
        <v>60.327641629871955</v>
      </c>
      <c r="BE9" s="91">
        <f t="shared" si="1"/>
        <v>0.4137977449878783</v>
      </c>
      <c r="BF9" s="91">
        <f t="shared" si="1"/>
        <v>56.286450137016615</v>
      </c>
      <c r="BG9" s="91">
        <f t="shared" si="1"/>
        <v>2.1282568477185522E-2</v>
      </c>
      <c r="BH9" s="91">
        <f t="shared" si="1"/>
        <v>79.022556557526315</v>
      </c>
      <c r="BI9" s="65">
        <f t="shared" si="2"/>
        <v>264.32685629139991</v>
      </c>
      <c r="BJ9" s="66">
        <f t="shared" si="2"/>
        <v>0</v>
      </c>
      <c r="BK9" s="66">
        <f t="shared" si="2"/>
        <v>0</v>
      </c>
      <c r="BL9" s="66">
        <f t="shared" si="2"/>
        <v>8409.9681578331329</v>
      </c>
      <c r="BM9" s="36">
        <v>0</v>
      </c>
      <c r="BN9" s="27">
        <f t="shared" si="6"/>
        <v>31987.041570121572</v>
      </c>
      <c r="BP9" s="53" t="s">
        <v>26</v>
      </c>
      <c r="BQ9" s="64" t="s">
        <v>6</v>
      </c>
      <c r="BR9" s="65">
        <f t="shared" si="7"/>
        <v>6042.6378463464989</v>
      </c>
      <c r="BS9" s="66">
        <f t="shared" si="3"/>
        <v>706.07621559212532</v>
      </c>
      <c r="BT9" s="66">
        <f t="shared" si="3"/>
        <v>542.89599596979713</v>
      </c>
      <c r="BU9" s="66">
        <f t="shared" si="3"/>
        <v>507.57372882285375</v>
      </c>
      <c r="BV9" s="66">
        <f t="shared" si="3"/>
        <v>116.9000897777468</v>
      </c>
      <c r="BW9" s="66">
        <f t="shared" si="3"/>
        <v>440.97020433856022</v>
      </c>
      <c r="BX9" s="66">
        <f t="shared" si="3"/>
        <v>4117.1256167078791</v>
      </c>
      <c r="BY9" s="66">
        <f t="shared" si="3"/>
        <v>2750.4113498816582</v>
      </c>
      <c r="BZ9" s="66">
        <f t="shared" si="3"/>
        <v>242.18719203242676</v>
      </c>
      <c r="CA9" s="66">
        <f t="shared" si="3"/>
        <v>522.20510533355059</v>
      </c>
      <c r="CB9" s="66">
        <f t="shared" si="3"/>
        <v>139.87928042829955</v>
      </c>
      <c r="CC9" s="66">
        <f t="shared" si="3"/>
        <v>5781.1220827609104</v>
      </c>
      <c r="CD9" s="66">
        <f t="shared" si="3"/>
        <v>377.15256840618622</v>
      </c>
      <c r="CE9" s="66">
        <f t="shared" si="3"/>
        <v>2.7978347194119726</v>
      </c>
      <c r="CF9" s="66">
        <f t="shared" si="3"/>
        <v>10.686880768483675</v>
      </c>
      <c r="CG9" s="66">
        <f t="shared" si="3"/>
        <v>9.4054191614422002</v>
      </c>
      <c r="CH9" s="66">
        <f t="shared" si="3"/>
        <v>9.0711059372106853</v>
      </c>
      <c r="CI9" s="66">
        <f t="shared" si="4"/>
        <v>5.8716429071970895</v>
      </c>
      <c r="CJ9" s="66">
        <f t="shared" si="4"/>
        <v>791.70466746692432</v>
      </c>
      <c r="CK9" s="66">
        <f t="shared" si="4"/>
        <v>60.327641629871955</v>
      </c>
      <c r="CL9" s="91">
        <f t="shared" si="4"/>
        <v>0.4137977449878783</v>
      </c>
      <c r="CM9" s="91">
        <f t="shared" si="4"/>
        <v>56.286450137016615</v>
      </c>
      <c r="CN9" s="91">
        <f t="shared" si="4"/>
        <v>2.1282568477185522E-2</v>
      </c>
      <c r="CO9" s="91">
        <f t="shared" si="4"/>
        <v>79.022556557526315</v>
      </c>
      <c r="CP9" s="65">
        <f t="shared" si="4"/>
        <v>264.32685629139991</v>
      </c>
      <c r="CQ9" s="66">
        <f t="shared" si="4"/>
        <v>0</v>
      </c>
      <c r="CR9" s="66">
        <f t="shared" si="4"/>
        <v>0</v>
      </c>
      <c r="CS9" s="66">
        <f t="shared" si="4"/>
        <v>8409.9681578331329</v>
      </c>
      <c r="CT9" s="36">
        <v>0</v>
      </c>
      <c r="CU9" s="27">
        <f t="shared" si="8"/>
        <v>31987.041570121572</v>
      </c>
      <c r="CX9" s="59" t="s">
        <v>108</v>
      </c>
      <c r="CY9" s="81">
        <f>'[1]scen AME'!$AF$1261</f>
        <v>9254.5189769999997</v>
      </c>
      <c r="DA9" s="105">
        <v>1.3461817117599417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509.64528767280063</v>
      </c>
      <c r="F10" s="91">
        <v>950.50739619179092</v>
      </c>
      <c r="G10" s="91">
        <v>152.02590688364626</v>
      </c>
      <c r="H10" s="91">
        <v>278.52181034636237</v>
      </c>
      <c r="I10" s="91">
        <v>1774.5967483723261</v>
      </c>
      <c r="J10" s="91">
        <v>254.08001123202064</v>
      </c>
      <c r="K10" s="91">
        <v>10096.338155131927</v>
      </c>
      <c r="L10" s="91">
        <v>20199.500634678931</v>
      </c>
      <c r="M10" s="91">
        <v>230.00203191361092</v>
      </c>
      <c r="N10" s="91">
        <v>135.89623668173107</v>
      </c>
      <c r="O10" s="91">
        <v>21393.063496951592</v>
      </c>
      <c r="P10" s="91">
        <v>232.42261495564759</v>
      </c>
      <c r="Q10" s="91">
        <v>2.8381433121881345</v>
      </c>
      <c r="R10" s="91">
        <v>29.736851462030089</v>
      </c>
      <c r="S10" s="91">
        <v>10.853646181409708</v>
      </c>
      <c r="T10" s="91">
        <v>9.5334189536629044</v>
      </c>
      <c r="U10" s="91">
        <v>6.062974290481006</v>
      </c>
      <c r="V10" s="91">
        <v>2962.4546426195461</v>
      </c>
      <c r="W10" s="91">
        <v>467.23408017010905</v>
      </c>
      <c r="X10" s="91">
        <v>1.4584801243280781</v>
      </c>
      <c r="Y10" s="91">
        <v>1937.9115744547564</v>
      </c>
      <c r="Z10" s="91">
        <v>36.848864276593424</v>
      </c>
      <c r="AA10" s="91">
        <v>9.2361574045556445</v>
      </c>
      <c r="AB10" s="65">
        <f>'[2]TES 2035 (value)'!CK13</f>
        <v>54.110967560633135</v>
      </c>
      <c r="AC10" s="66">
        <f>'[2]TES 2035 (value)'!CL13</f>
        <v>0</v>
      </c>
      <c r="AD10" s="66">
        <f>'[2]TES 2035 (value)'!CM13</f>
        <v>0</v>
      </c>
      <c r="AE10" s="66">
        <f>'[2]TES 2035 (value)'!CN13</f>
        <v>55331.902728135137</v>
      </c>
      <c r="AF10" s="67">
        <f>'[2]TES 2035 (value)'!CO13</f>
        <v>1</v>
      </c>
      <c r="AG10" s="27">
        <f t="shared" si="5"/>
        <v>117067.78285995781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509.64953462112527</v>
      </c>
      <c r="AM10" s="66">
        <f t="shared" si="0"/>
        <v>950.50514044494093</v>
      </c>
      <c r="AN10" s="66">
        <f t="shared" si="0"/>
        <v>152.01944854279557</v>
      </c>
      <c r="AO10" s="66">
        <f t="shared" si="0"/>
        <v>278.51642897710616</v>
      </c>
      <c r="AP10" s="66">
        <f t="shared" si="0"/>
        <v>1774.5601069753181</v>
      </c>
      <c r="AQ10" s="66">
        <f t="shared" si="0"/>
        <v>254.07879440044087</v>
      </c>
      <c r="AR10" s="66">
        <f t="shared" si="0"/>
        <v>10097.552717217344</v>
      </c>
      <c r="AS10" s="66">
        <f t="shared" si="0"/>
        <v>20200.891044544249</v>
      </c>
      <c r="AT10" s="66">
        <f t="shared" si="0"/>
        <v>230.00068729511275</v>
      </c>
      <c r="AU10" s="66">
        <f t="shared" si="0"/>
        <v>135.89353420966742</v>
      </c>
      <c r="AV10" s="66">
        <f t="shared" si="0"/>
        <v>21393.341384023675</v>
      </c>
      <c r="AW10" s="66">
        <f t="shared" si="0"/>
        <v>232.42558756885407</v>
      </c>
      <c r="AX10" s="66">
        <f t="shared" si="0"/>
        <v>2.8380031974066999</v>
      </c>
      <c r="AY10" s="66">
        <f t="shared" si="0"/>
        <v>29.736216851855566</v>
      </c>
      <c r="AZ10" s="66">
        <f t="shared" si="0"/>
        <v>10.853710154755181</v>
      </c>
      <c r="BA10" s="66">
        <f t="shared" si="1"/>
        <v>9.5331491494570066</v>
      </c>
      <c r="BB10" s="66">
        <f t="shared" si="1"/>
        <v>6.0628959180129227</v>
      </c>
      <c r="BC10" s="66">
        <f t="shared" si="1"/>
        <v>2962.4993465742527</v>
      </c>
      <c r="BD10" s="66">
        <f t="shared" si="1"/>
        <v>467.23382926760053</v>
      </c>
      <c r="BE10" s="91">
        <f t="shared" si="1"/>
        <v>1.5313883015199572</v>
      </c>
      <c r="BF10" s="91">
        <f t="shared" si="1"/>
        <v>1948.8903662974303</v>
      </c>
      <c r="BG10" s="91">
        <f t="shared" si="1"/>
        <v>36.850072958296124</v>
      </c>
      <c r="BH10" s="91">
        <f t="shared" si="1"/>
        <v>9.2539509484345608</v>
      </c>
      <c r="BI10" s="65">
        <f t="shared" si="2"/>
        <v>54.110967560633135</v>
      </c>
      <c r="BJ10" s="66">
        <f t="shared" si="2"/>
        <v>0</v>
      </c>
      <c r="BK10" s="66">
        <f t="shared" si="2"/>
        <v>0</v>
      </c>
      <c r="BL10" s="66">
        <f t="shared" si="2"/>
        <v>55331.902728135137</v>
      </c>
      <c r="BM10" s="36">
        <v>0</v>
      </c>
      <c r="BN10" s="27">
        <f t="shared" si="6"/>
        <v>117080.73103413542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509.64953462112527</v>
      </c>
      <c r="BT10" s="66">
        <f t="shared" si="3"/>
        <v>950.50514044494093</v>
      </c>
      <c r="BU10" s="66">
        <f t="shared" si="3"/>
        <v>152.01944854279557</v>
      </c>
      <c r="BV10" s="66">
        <f t="shared" si="3"/>
        <v>278.51642897710616</v>
      </c>
      <c r="BW10" s="66">
        <f t="shared" si="3"/>
        <v>1774.5601069753181</v>
      </c>
      <c r="BX10" s="66">
        <f t="shared" si="3"/>
        <v>254.07879440044087</v>
      </c>
      <c r="BY10" s="66">
        <f t="shared" si="3"/>
        <v>10097.552717217344</v>
      </c>
      <c r="BZ10" s="66">
        <f t="shared" si="3"/>
        <v>20200.891044544249</v>
      </c>
      <c r="CA10" s="66">
        <f t="shared" si="3"/>
        <v>230.00068729511275</v>
      </c>
      <c r="CB10" s="66">
        <f t="shared" si="3"/>
        <v>135.89353420966742</v>
      </c>
      <c r="CC10" s="66">
        <f t="shared" si="3"/>
        <v>21393.341384023675</v>
      </c>
      <c r="CD10" s="66">
        <f t="shared" si="3"/>
        <v>232.42558756885407</v>
      </c>
      <c r="CE10" s="66">
        <f t="shared" si="3"/>
        <v>2.8380031974066999</v>
      </c>
      <c r="CF10" s="66">
        <f t="shared" si="3"/>
        <v>29.736216851855566</v>
      </c>
      <c r="CG10" s="66">
        <f t="shared" si="3"/>
        <v>10.853710154755181</v>
      </c>
      <c r="CH10" s="66">
        <f t="shared" si="3"/>
        <v>9.5331491494570066</v>
      </c>
      <c r="CI10" s="66">
        <f t="shared" si="4"/>
        <v>6.0628959180129227</v>
      </c>
      <c r="CJ10" s="66">
        <f t="shared" si="4"/>
        <v>2962.4993465742527</v>
      </c>
      <c r="CK10" s="66">
        <f t="shared" si="4"/>
        <v>467.23382926760053</v>
      </c>
      <c r="CL10" s="91">
        <f t="shared" si="4"/>
        <v>1.5313883015199572</v>
      </c>
      <c r="CM10" s="91">
        <f t="shared" si="4"/>
        <v>1948.8903662974303</v>
      </c>
      <c r="CN10" s="91">
        <f t="shared" si="4"/>
        <v>36.850072958296124</v>
      </c>
      <c r="CO10" s="91">
        <f t="shared" si="4"/>
        <v>9.2539509484345608</v>
      </c>
      <c r="CP10" s="65">
        <f t="shared" si="4"/>
        <v>54.110967560633135</v>
      </c>
      <c r="CQ10" s="66">
        <f t="shared" si="4"/>
        <v>0</v>
      </c>
      <c r="CR10" s="66">
        <f t="shared" si="4"/>
        <v>0</v>
      </c>
      <c r="CS10" s="66">
        <f t="shared" si="4"/>
        <v>55331.902728135137</v>
      </c>
      <c r="CT10" s="36">
        <v>0</v>
      </c>
      <c r="CU10" s="27">
        <f t="shared" si="8"/>
        <v>117080.73103413542</v>
      </c>
      <c r="CX10" s="59" t="s">
        <v>97</v>
      </c>
      <c r="CY10" s="81">
        <f>'[1]scen AME'!$AF$466</f>
        <v>19533.204106438701</v>
      </c>
      <c r="DA10" s="105">
        <v>1.3774006541590555</v>
      </c>
    </row>
    <row r="11" spans="2:105" x14ac:dyDescent="0.25">
      <c r="B11" s="53" t="s">
        <v>28</v>
      </c>
      <c r="C11" s="64" t="s">
        <v>8</v>
      </c>
      <c r="D11" s="90">
        <v>497.15379799790986</v>
      </c>
      <c r="E11" s="91">
        <v>6715.905097599154</v>
      </c>
      <c r="F11" s="91">
        <v>8560.1459689035746</v>
      </c>
      <c r="G11" s="91">
        <v>103.56739605731457</v>
      </c>
      <c r="H11" s="91">
        <v>383.27507320378714</v>
      </c>
      <c r="I11" s="91">
        <v>670.83047309600329</v>
      </c>
      <c r="J11" s="91">
        <v>320.5289822931428</v>
      </c>
      <c r="K11" s="91">
        <v>723.93795690128411</v>
      </c>
      <c r="L11" s="91">
        <v>4213.0576843585886</v>
      </c>
      <c r="M11" s="91">
        <v>295.13979772851496</v>
      </c>
      <c r="N11" s="91">
        <v>241.32598435849428</v>
      </c>
      <c r="O11" s="91">
        <v>18932.504932317279</v>
      </c>
      <c r="P11" s="91">
        <v>9668.2481355629861</v>
      </c>
      <c r="Q11" s="91">
        <v>4.8158051336870296</v>
      </c>
      <c r="R11" s="91">
        <v>22.687754137114197</v>
      </c>
      <c r="S11" s="91">
        <v>64.707554796468287</v>
      </c>
      <c r="T11" s="91">
        <v>44.238716459983848</v>
      </c>
      <c r="U11" s="91">
        <v>77.551827267894126</v>
      </c>
      <c r="V11" s="91">
        <v>10433.692771514357</v>
      </c>
      <c r="W11" s="91">
        <v>2.1778499588118776</v>
      </c>
      <c r="X11" s="91">
        <v>1.2907322358790829</v>
      </c>
      <c r="Y11" s="91">
        <v>1041.4150832835405</v>
      </c>
      <c r="Z11" s="91">
        <v>754.19714824108735</v>
      </c>
      <c r="AA11" s="91">
        <v>13.23120193196123</v>
      </c>
      <c r="AB11" s="65">
        <f>'[2]TES 2035 (value)'!CK14</f>
        <v>13555.88682694077</v>
      </c>
      <c r="AC11" s="66">
        <f>'[2]TES 2035 (value)'!CL14</f>
        <v>0</v>
      </c>
      <c r="AD11" s="66">
        <f>'[2]TES 2035 (value)'!CM14</f>
        <v>0</v>
      </c>
      <c r="AE11" s="66">
        <f>'[2]TES 2035 (value)'!CN14</f>
        <v>19834.445025672263</v>
      </c>
      <c r="AF11" s="67">
        <f>'[2]TES 2035 (value)'!CO14</f>
        <v>1</v>
      </c>
      <c r="AG11" s="27">
        <f t="shared" si="5"/>
        <v>97176.959577951871</v>
      </c>
      <c r="AI11" s="53" t="s">
        <v>28</v>
      </c>
      <c r="AJ11" s="64" t="s">
        <v>8</v>
      </c>
      <c r="AK11" s="65">
        <f t="shared" si="0"/>
        <v>497.15431110542715</v>
      </c>
      <c r="AL11" s="66">
        <f t="shared" si="0"/>
        <v>6715.9610622133523</v>
      </c>
      <c r="AM11" s="66">
        <f t="shared" si="0"/>
        <v>8560.1256539408696</v>
      </c>
      <c r="AN11" s="66">
        <f t="shared" si="0"/>
        <v>103.56299632335826</v>
      </c>
      <c r="AO11" s="66">
        <f t="shared" si="0"/>
        <v>383.2676678781753</v>
      </c>
      <c r="AP11" s="66">
        <f t="shared" si="0"/>
        <v>670.81662196857826</v>
      </c>
      <c r="AQ11" s="66">
        <f t="shared" si="0"/>
        <v>320.52744722635032</v>
      </c>
      <c r="AR11" s="66">
        <f t="shared" si="0"/>
        <v>724.02504467322046</v>
      </c>
      <c r="AS11" s="66">
        <f t="shared" si="0"/>
        <v>4213.3476854370028</v>
      </c>
      <c r="AT11" s="66">
        <f t="shared" si="0"/>
        <v>295.13807230709904</v>
      </c>
      <c r="AU11" s="66">
        <f t="shared" si="0"/>
        <v>241.32118527982306</v>
      </c>
      <c r="AV11" s="66">
        <f t="shared" si="0"/>
        <v>18932.750857748371</v>
      </c>
      <c r="AW11" s="66">
        <f t="shared" si="0"/>
        <v>9668.3717894599922</v>
      </c>
      <c r="AX11" s="66">
        <f t="shared" si="0"/>
        <v>4.8155673847753242</v>
      </c>
      <c r="AY11" s="66">
        <f t="shared" si="0"/>
        <v>22.687269960784</v>
      </c>
      <c r="AZ11" s="66">
        <f t="shared" si="0"/>
        <v>64.707936194450909</v>
      </c>
      <c r="BA11" s="66">
        <f t="shared" si="1"/>
        <v>44.237464465099073</v>
      </c>
      <c r="BB11" s="66">
        <f t="shared" si="1"/>
        <v>77.550824801478115</v>
      </c>
      <c r="BC11" s="66">
        <f t="shared" si="1"/>
        <v>10433.850217749101</v>
      </c>
      <c r="BD11" s="66">
        <f t="shared" si="1"/>
        <v>2.1778487893166694</v>
      </c>
      <c r="BE11" s="91">
        <f t="shared" si="1"/>
        <v>1.3552548392324175</v>
      </c>
      <c r="BF11" s="91">
        <f t="shared" si="1"/>
        <v>1047.3149806637437</v>
      </c>
      <c r="BG11" s="91">
        <f t="shared" si="1"/>
        <v>754.22188670484195</v>
      </c>
      <c r="BH11" s="91">
        <f t="shared" si="1"/>
        <v>13.256691966597391</v>
      </c>
      <c r="BI11" s="65">
        <f t="shared" si="2"/>
        <v>13555.88682694077</v>
      </c>
      <c r="BJ11" s="66">
        <f t="shared" si="2"/>
        <v>0</v>
      </c>
      <c r="BK11" s="66">
        <f t="shared" si="2"/>
        <v>0</v>
      </c>
      <c r="BL11" s="66">
        <f t="shared" si="2"/>
        <v>19834.445025672263</v>
      </c>
      <c r="BM11" s="36">
        <v>0</v>
      </c>
      <c r="BN11" s="27">
        <f t="shared" si="6"/>
        <v>97182.878191694079</v>
      </c>
      <c r="BP11" s="53" t="s">
        <v>28</v>
      </c>
      <c r="BQ11" s="64" t="s">
        <v>8</v>
      </c>
      <c r="BR11" s="65">
        <f t="shared" si="7"/>
        <v>497.15431110542715</v>
      </c>
      <c r="BS11" s="66">
        <f t="shared" si="3"/>
        <v>6715.9610622133523</v>
      </c>
      <c r="BT11" s="66">
        <f t="shared" si="3"/>
        <v>8560.1256539408696</v>
      </c>
      <c r="BU11" s="66">
        <f t="shared" si="3"/>
        <v>103.56299632335826</v>
      </c>
      <c r="BV11" s="66">
        <f t="shared" si="3"/>
        <v>383.2676678781753</v>
      </c>
      <c r="BW11" s="66">
        <f t="shared" si="3"/>
        <v>670.81662196857826</v>
      </c>
      <c r="BX11" s="66">
        <f t="shared" si="3"/>
        <v>320.52744722635032</v>
      </c>
      <c r="BY11" s="66">
        <f t="shared" si="3"/>
        <v>724.02504467322046</v>
      </c>
      <c r="BZ11" s="66">
        <f t="shared" si="3"/>
        <v>4213.3476854370028</v>
      </c>
      <c r="CA11" s="66">
        <f t="shared" si="3"/>
        <v>295.13807230709904</v>
      </c>
      <c r="CB11" s="66">
        <f t="shared" si="3"/>
        <v>241.32118527982306</v>
      </c>
      <c r="CC11" s="66">
        <f t="shared" si="3"/>
        <v>18932.750857748371</v>
      </c>
      <c r="CD11" s="66">
        <f t="shared" si="3"/>
        <v>9668.3717894599922</v>
      </c>
      <c r="CE11" s="66">
        <f t="shared" si="3"/>
        <v>4.8155673847753242</v>
      </c>
      <c r="CF11" s="66">
        <f t="shared" si="3"/>
        <v>22.687269960784</v>
      </c>
      <c r="CG11" s="66">
        <f t="shared" si="3"/>
        <v>64.707936194450909</v>
      </c>
      <c r="CH11" s="66">
        <f t="shared" si="3"/>
        <v>44.237464465099073</v>
      </c>
      <c r="CI11" s="66">
        <f t="shared" si="4"/>
        <v>77.550824801478115</v>
      </c>
      <c r="CJ11" s="66">
        <f t="shared" si="4"/>
        <v>10433.850217749101</v>
      </c>
      <c r="CK11" s="66">
        <f t="shared" si="4"/>
        <v>2.1778487893166694</v>
      </c>
      <c r="CL11" s="91">
        <f t="shared" si="4"/>
        <v>1.3552548392324175</v>
      </c>
      <c r="CM11" s="91">
        <f t="shared" si="4"/>
        <v>1047.3149806637437</v>
      </c>
      <c r="CN11" s="91">
        <f t="shared" si="4"/>
        <v>754.22188670484195</v>
      </c>
      <c r="CO11" s="91">
        <f t="shared" si="4"/>
        <v>13.256691966597391</v>
      </c>
      <c r="CP11" s="65">
        <f t="shared" si="4"/>
        <v>13555.88682694077</v>
      </c>
      <c r="CQ11" s="66">
        <f t="shared" si="4"/>
        <v>0</v>
      </c>
      <c r="CR11" s="66">
        <f t="shared" si="4"/>
        <v>0</v>
      </c>
      <c r="CS11" s="66">
        <f t="shared" si="4"/>
        <v>19834.445025672263</v>
      </c>
      <c r="CT11" s="36">
        <v>0</v>
      </c>
      <c r="CU11" s="27">
        <f t="shared" si="8"/>
        <v>97182.878191694079</v>
      </c>
      <c r="CX11" s="59" t="s">
        <v>98</v>
      </c>
      <c r="CY11" s="81">
        <f>'[1]scen AME'!$AF$505</f>
        <v>460674.9179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41.226890087961266</v>
      </c>
      <c r="E12" s="91">
        <v>123.04237730511159</v>
      </c>
      <c r="F12" s="91">
        <v>6943.5604285615436</v>
      </c>
      <c r="G12" s="91">
        <v>34.17041734818396</v>
      </c>
      <c r="H12" s="91">
        <v>581.67119016611423</v>
      </c>
      <c r="I12" s="91">
        <v>34.120345561969195</v>
      </c>
      <c r="J12" s="91">
        <v>0.8897157087738361</v>
      </c>
      <c r="K12" s="91">
        <v>198.47631072856177</v>
      </c>
      <c r="L12" s="91">
        <v>251.84633979254636</v>
      </c>
      <c r="M12" s="91">
        <v>14640.325288998982</v>
      </c>
      <c r="N12" s="91">
        <v>51.924248984374408</v>
      </c>
      <c r="O12" s="91">
        <v>25525.196949403846</v>
      </c>
      <c r="P12" s="91">
        <v>4950.939343191767</v>
      </c>
      <c r="Q12" s="91">
        <v>20.106789081816277</v>
      </c>
      <c r="R12" s="91">
        <v>27.69512081080082</v>
      </c>
      <c r="S12" s="91">
        <v>58.263298732004891</v>
      </c>
      <c r="T12" s="91">
        <v>24.355116454719884</v>
      </c>
      <c r="U12" s="91">
        <v>7.7125755541570955</v>
      </c>
      <c r="V12" s="91">
        <v>964.99603901560818</v>
      </c>
      <c r="W12" s="91">
        <v>0</v>
      </c>
      <c r="X12" s="91">
        <v>1.7402005805836782</v>
      </c>
      <c r="Y12" s="91">
        <v>164.19838329113452</v>
      </c>
      <c r="Z12" s="91">
        <v>105.47781294550416</v>
      </c>
      <c r="AA12" s="91">
        <v>8.1211950021017874</v>
      </c>
      <c r="AB12" s="65">
        <f>'[2]TES 2035 (value)'!CK15</f>
        <v>0</v>
      </c>
      <c r="AC12" s="66">
        <f>'[2]TES 2035 (value)'!CL15</f>
        <v>0</v>
      </c>
      <c r="AD12" s="66">
        <f>'[2]TES 2035 (value)'!CM15</f>
        <v>0</v>
      </c>
      <c r="AE12" s="66">
        <f>'[2]TES 2035 (value)'!CN15</f>
        <v>37529.842482053624</v>
      </c>
      <c r="AF12" s="67">
        <f>'[2]TES 2035 (value)'!CO15</f>
        <v>1.8669560670000001</v>
      </c>
      <c r="AG12" s="27">
        <f t="shared" si="5"/>
        <v>92291.765815428764</v>
      </c>
      <c r="AI12" s="53" t="s">
        <v>29</v>
      </c>
      <c r="AJ12" s="64" t="s">
        <v>9</v>
      </c>
      <c r="AK12" s="65">
        <f t="shared" si="0"/>
        <v>41.226932637826728</v>
      </c>
      <c r="AL12" s="66">
        <f t="shared" si="0"/>
        <v>123.04340263514169</v>
      </c>
      <c r="AM12" s="66">
        <f t="shared" si="0"/>
        <v>6943.5439500842303</v>
      </c>
      <c r="AN12" s="66">
        <f t="shared" si="0"/>
        <v>34.168965725846896</v>
      </c>
      <c r="AO12" s="66">
        <f t="shared" si="0"/>
        <v>581.65995159396766</v>
      </c>
      <c r="AP12" s="66">
        <f t="shared" si="0"/>
        <v>34.119641054238677</v>
      </c>
      <c r="AQ12" s="66">
        <f t="shared" si="0"/>
        <v>0.88971144777681321</v>
      </c>
      <c r="AR12" s="66">
        <f t="shared" si="0"/>
        <v>198.50018689021172</v>
      </c>
      <c r="AS12" s="66">
        <f t="shared" si="0"/>
        <v>251.86367535156464</v>
      </c>
      <c r="AT12" s="66">
        <f t="shared" si="0"/>
        <v>14640.239699962924</v>
      </c>
      <c r="AU12" s="66">
        <f t="shared" si="0"/>
        <v>51.923216403666274</v>
      </c>
      <c r="AV12" s="66">
        <f t="shared" si="0"/>
        <v>25525.528511185337</v>
      </c>
      <c r="AW12" s="66">
        <f t="shared" si="0"/>
        <v>4951.0026641714358</v>
      </c>
      <c r="AX12" s="66">
        <f t="shared" si="0"/>
        <v>20.105796440484372</v>
      </c>
      <c r="AY12" s="66">
        <f t="shared" si="0"/>
        <v>27.694529772927371</v>
      </c>
      <c r="AZ12" s="66">
        <f t="shared" si="0"/>
        <v>58.263642146381578</v>
      </c>
      <c r="BA12" s="66">
        <f t="shared" si="1"/>
        <v>24.354427183338174</v>
      </c>
      <c r="BB12" s="66">
        <f t="shared" si="1"/>
        <v>7.7124758582731126</v>
      </c>
      <c r="BC12" s="66">
        <f t="shared" si="1"/>
        <v>965.01060097331697</v>
      </c>
      <c r="BD12" s="66">
        <f t="shared" si="1"/>
        <v>0</v>
      </c>
      <c r="BE12" s="91">
        <f t="shared" si="1"/>
        <v>1.8271917230492343</v>
      </c>
      <c r="BF12" s="91">
        <f t="shared" si="1"/>
        <v>165.12861142683474</v>
      </c>
      <c r="BG12" s="91">
        <f t="shared" si="1"/>
        <v>105.48127272927363</v>
      </c>
      <c r="BH12" s="91">
        <f t="shared" si="1"/>
        <v>8.1368405604535603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37529.842482053624</v>
      </c>
      <c r="BM12" s="36">
        <v>0</v>
      </c>
      <c r="BN12" s="27">
        <f t="shared" si="6"/>
        <v>92291.26838001213</v>
      </c>
      <c r="BP12" s="53" t="s">
        <v>29</v>
      </c>
      <c r="BQ12" s="64" t="s">
        <v>9</v>
      </c>
      <c r="BR12" s="65">
        <f t="shared" si="7"/>
        <v>41.226932637826728</v>
      </c>
      <c r="BS12" s="66">
        <f t="shared" si="3"/>
        <v>123.04340263514169</v>
      </c>
      <c r="BT12" s="66">
        <f t="shared" si="3"/>
        <v>6943.5439500842303</v>
      </c>
      <c r="BU12" s="66">
        <f t="shared" si="3"/>
        <v>34.168965725846896</v>
      </c>
      <c r="BV12" s="66">
        <f t="shared" si="3"/>
        <v>581.65995159396766</v>
      </c>
      <c r="BW12" s="66">
        <f t="shared" si="3"/>
        <v>34.119641054238677</v>
      </c>
      <c r="BX12" s="66">
        <f t="shared" si="3"/>
        <v>0.88971144777681321</v>
      </c>
      <c r="BY12" s="66">
        <f t="shared" si="3"/>
        <v>198.50018689021172</v>
      </c>
      <c r="BZ12" s="66">
        <f t="shared" si="3"/>
        <v>251.86367535156464</v>
      </c>
      <c r="CA12" s="66">
        <f t="shared" si="3"/>
        <v>14640.239699962924</v>
      </c>
      <c r="CB12" s="66">
        <f t="shared" si="3"/>
        <v>51.923216403666274</v>
      </c>
      <c r="CC12" s="66">
        <f t="shared" si="3"/>
        <v>25525.528511185337</v>
      </c>
      <c r="CD12" s="66">
        <f t="shared" si="3"/>
        <v>4951.0026641714358</v>
      </c>
      <c r="CE12" s="66">
        <f t="shared" si="3"/>
        <v>20.105796440484372</v>
      </c>
      <c r="CF12" s="66">
        <f t="shared" si="3"/>
        <v>27.694529772927371</v>
      </c>
      <c r="CG12" s="66">
        <f t="shared" si="3"/>
        <v>58.263642146381578</v>
      </c>
      <c r="CH12" s="66">
        <f t="shared" si="3"/>
        <v>24.354427183338174</v>
      </c>
      <c r="CI12" s="66">
        <f t="shared" si="4"/>
        <v>7.7124758582731126</v>
      </c>
      <c r="CJ12" s="66">
        <f t="shared" si="4"/>
        <v>965.01060097331697</v>
      </c>
      <c r="CK12" s="66">
        <f t="shared" si="4"/>
        <v>0</v>
      </c>
      <c r="CL12" s="91">
        <f t="shared" si="4"/>
        <v>1.8271917230492343</v>
      </c>
      <c r="CM12" s="91">
        <f t="shared" si="4"/>
        <v>165.12861142683474</v>
      </c>
      <c r="CN12" s="91">
        <f t="shared" si="4"/>
        <v>105.48127272927363</v>
      </c>
      <c r="CO12" s="91">
        <f t="shared" si="4"/>
        <v>8.1368405604535603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37529.842482053624</v>
      </c>
      <c r="CT12" s="36">
        <v>0</v>
      </c>
      <c r="CU12" s="27">
        <f t="shared" si="8"/>
        <v>92291.26838001213</v>
      </c>
      <c r="CX12" s="59" t="s">
        <v>99</v>
      </c>
      <c r="CY12" s="82">
        <f>'[1]scen AME'!$AF$1083</f>
        <v>46325.761449999998</v>
      </c>
      <c r="DA12" s="105">
        <v>1.6387308324418053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240.46166643272898</v>
      </c>
      <c r="F13" s="91">
        <v>885.48654097339249</v>
      </c>
      <c r="G13" s="91">
        <v>269.37180832647294</v>
      </c>
      <c r="H13" s="91">
        <v>221.55309449783888</v>
      </c>
      <c r="I13" s="91">
        <v>38.211227913228086</v>
      </c>
      <c r="J13" s="91">
        <v>176.84186562358718</v>
      </c>
      <c r="K13" s="91">
        <v>35.841894718235977</v>
      </c>
      <c r="L13" s="91">
        <v>74.022157940151033</v>
      </c>
      <c r="M13" s="91">
        <v>1538.9960649852935</v>
      </c>
      <c r="N13" s="91">
        <v>8939.1592896122002</v>
      </c>
      <c r="O13" s="91">
        <v>16045.68541153092</v>
      </c>
      <c r="P13" s="91">
        <v>2601.3739592132829</v>
      </c>
      <c r="Q13" s="91">
        <v>0</v>
      </c>
      <c r="R13" s="91">
        <v>17.4020768765177</v>
      </c>
      <c r="S13" s="91">
        <v>0</v>
      </c>
      <c r="T13" s="91">
        <v>8.7684073561825254E-2</v>
      </c>
      <c r="U13" s="91">
        <v>8.205872899840963E-2</v>
      </c>
      <c r="V13" s="91">
        <v>736.00577701457439</v>
      </c>
      <c r="W13" s="91">
        <v>0</v>
      </c>
      <c r="X13" s="91">
        <v>1.0939426956157627</v>
      </c>
      <c r="Y13" s="91">
        <v>131.19045602420132</v>
      </c>
      <c r="Z13" s="91">
        <v>5.9074636440331875E-2</v>
      </c>
      <c r="AA13" s="91">
        <v>0</v>
      </c>
      <c r="AB13" s="65">
        <f>'[2]TES 2035 (value)'!CK16</f>
        <v>442.30613396135755</v>
      </c>
      <c r="AC13" s="66">
        <f>'[2]TES 2035 (value)'!CL16</f>
        <v>0</v>
      </c>
      <c r="AD13" s="66">
        <f>'[2]TES 2035 (value)'!CM16</f>
        <v>0</v>
      </c>
      <c r="AE13" s="66">
        <f>'[2]TES 2035 (value)'!CN16</f>
        <v>21487.766481327086</v>
      </c>
      <c r="AF13" s="67">
        <f>'[2]TES 2035 (value)'!CO16</f>
        <v>1.8413010110000001</v>
      </c>
      <c r="AG13" s="27">
        <f t="shared" si="5"/>
        <v>53884.839968116692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240.46367023477737</v>
      </c>
      <c r="AM13" s="66">
        <f t="shared" si="0"/>
        <v>885.48443953422066</v>
      </c>
      <c r="AN13" s="66">
        <f t="shared" si="0"/>
        <v>269.36036491535049</v>
      </c>
      <c r="AO13" s="66">
        <f t="shared" si="0"/>
        <v>221.54881383123737</v>
      </c>
      <c r="AP13" s="66">
        <f t="shared" si="0"/>
        <v>38.210438938057578</v>
      </c>
      <c r="AQ13" s="66">
        <f t="shared" si="0"/>
        <v>176.84101869837778</v>
      </c>
      <c r="AR13" s="66">
        <f t="shared" si="0"/>
        <v>35.846206400919876</v>
      </c>
      <c r="AS13" s="66">
        <f t="shared" si="0"/>
        <v>74.027253171984412</v>
      </c>
      <c r="AT13" s="66">
        <f t="shared" si="0"/>
        <v>1538.9870678361797</v>
      </c>
      <c r="AU13" s="66">
        <f t="shared" si="0"/>
        <v>8938.9815228922198</v>
      </c>
      <c r="AV13" s="66">
        <f t="shared" si="0"/>
        <v>16045.893838366994</v>
      </c>
      <c r="AW13" s="66">
        <f t="shared" si="0"/>
        <v>2601.4072299799323</v>
      </c>
      <c r="AX13" s="66">
        <f t="shared" si="0"/>
        <v>0</v>
      </c>
      <c r="AY13" s="66">
        <f t="shared" si="0"/>
        <v>17.40170550111981</v>
      </c>
      <c r="AZ13" s="66">
        <f t="shared" si="0"/>
        <v>0</v>
      </c>
      <c r="BA13" s="66">
        <f t="shared" si="1"/>
        <v>8.7681592024828697E-2</v>
      </c>
      <c r="BB13" s="66">
        <f t="shared" si="1"/>
        <v>8.2057668273951431E-2</v>
      </c>
      <c r="BC13" s="66">
        <f t="shared" si="1"/>
        <v>736.0168834694872</v>
      </c>
      <c r="BD13" s="66">
        <f t="shared" si="1"/>
        <v>0</v>
      </c>
      <c r="BE13" s="91">
        <f t="shared" si="1"/>
        <v>1.1486279577316658</v>
      </c>
      <c r="BF13" s="91">
        <f t="shared" si="1"/>
        <v>131.93368534767569</v>
      </c>
      <c r="BG13" s="91">
        <f t="shared" si="1"/>
        <v>5.9076574150857306E-2</v>
      </c>
      <c r="BH13" s="91">
        <f t="shared" si="1"/>
        <v>0</v>
      </c>
      <c r="BI13" s="65">
        <f t="shared" si="2"/>
        <v>442.30613396135755</v>
      </c>
      <c r="BJ13" s="66">
        <f t="shared" si="2"/>
        <v>0</v>
      </c>
      <c r="BK13" s="66">
        <f t="shared" si="2"/>
        <v>0</v>
      </c>
      <c r="BL13" s="66">
        <f t="shared" si="2"/>
        <v>21487.766481327086</v>
      </c>
      <c r="BM13" s="36">
        <v>0</v>
      </c>
      <c r="BN13" s="27">
        <f t="shared" si="6"/>
        <v>53883.854198199158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240.46367023477737</v>
      </c>
      <c r="BT13" s="66">
        <f t="shared" si="3"/>
        <v>885.48443953422066</v>
      </c>
      <c r="BU13" s="66">
        <f t="shared" si="3"/>
        <v>269.36036491535049</v>
      </c>
      <c r="BV13" s="66">
        <f t="shared" si="3"/>
        <v>221.54881383123737</v>
      </c>
      <c r="BW13" s="66">
        <f t="shared" si="3"/>
        <v>38.210438938057578</v>
      </c>
      <c r="BX13" s="66">
        <f t="shared" si="3"/>
        <v>176.84101869837778</v>
      </c>
      <c r="BY13" s="66">
        <f t="shared" si="3"/>
        <v>35.846206400919876</v>
      </c>
      <c r="BZ13" s="66">
        <f t="shared" si="3"/>
        <v>74.027253171984412</v>
      </c>
      <c r="CA13" s="66">
        <f t="shared" si="3"/>
        <v>1538.9870678361797</v>
      </c>
      <c r="CB13" s="66">
        <f t="shared" si="3"/>
        <v>8938.9815228922198</v>
      </c>
      <c r="CC13" s="66">
        <f t="shared" si="3"/>
        <v>16045.893838366994</v>
      </c>
      <c r="CD13" s="66">
        <f t="shared" si="3"/>
        <v>2601.4072299799323</v>
      </c>
      <c r="CE13" s="66">
        <f t="shared" si="3"/>
        <v>0</v>
      </c>
      <c r="CF13" s="66">
        <f t="shared" si="3"/>
        <v>17.40170550111981</v>
      </c>
      <c r="CG13" s="66">
        <f t="shared" si="3"/>
        <v>0</v>
      </c>
      <c r="CH13" s="66">
        <f t="shared" si="3"/>
        <v>8.7681592024828697E-2</v>
      </c>
      <c r="CI13" s="66">
        <f t="shared" si="4"/>
        <v>8.2057668273951431E-2</v>
      </c>
      <c r="CJ13" s="66">
        <f t="shared" si="4"/>
        <v>736.0168834694872</v>
      </c>
      <c r="CK13" s="66">
        <f t="shared" si="4"/>
        <v>0</v>
      </c>
      <c r="CL13" s="91">
        <f t="shared" si="4"/>
        <v>1.1486279577316658</v>
      </c>
      <c r="CM13" s="91">
        <f t="shared" si="4"/>
        <v>131.93368534767569</v>
      </c>
      <c r="CN13" s="91">
        <f t="shared" si="4"/>
        <v>5.9076574150857306E-2</v>
      </c>
      <c r="CO13" s="91">
        <f t="shared" si="4"/>
        <v>0</v>
      </c>
      <c r="CP13" s="65">
        <f t="shared" si="4"/>
        <v>442.30613396135755</v>
      </c>
      <c r="CQ13" s="66">
        <f t="shared" si="4"/>
        <v>0</v>
      </c>
      <c r="CR13" s="66">
        <f t="shared" si="4"/>
        <v>0</v>
      </c>
      <c r="CS13" s="66">
        <f t="shared" si="4"/>
        <v>21487.766481327086</v>
      </c>
      <c r="CT13" s="36">
        <v>0</v>
      </c>
      <c r="CU13" s="27">
        <f t="shared" si="8"/>
        <v>53883.854198199158</v>
      </c>
      <c r="DA13" s="105">
        <v>1.4653774948422034</v>
      </c>
    </row>
    <row r="14" spans="2:105" x14ac:dyDescent="0.25">
      <c r="B14" s="53" t="s">
        <v>31</v>
      </c>
      <c r="C14" s="64" t="s">
        <v>11</v>
      </c>
      <c r="D14" s="90">
        <v>16340.446798145907</v>
      </c>
      <c r="E14" s="91">
        <v>13384.179710205663</v>
      </c>
      <c r="F14" s="91">
        <v>60485.536173784669</v>
      </c>
      <c r="G14" s="91">
        <v>1799.7180530256205</v>
      </c>
      <c r="H14" s="91">
        <v>8498.0041698401728</v>
      </c>
      <c r="I14" s="91">
        <v>4440.2912945308335</v>
      </c>
      <c r="J14" s="91">
        <v>1986.8146832672339</v>
      </c>
      <c r="K14" s="91">
        <v>3912.6510491150098</v>
      </c>
      <c r="L14" s="91">
        <v>4411.3927805454559</v>
      </c>
      <c r="M14" s="91">
        <v>12752.70910194858</v>
      </c>
      <c r="N14" s="91">
        <v>5274.9204151222048</v>
      </c>
      <c r="O14" s="91">
        <v>346020.34773872874</v>
      </c>
      <c r="P14" s="91">
        <v>80851.368934093683</v>
      </c>
      <c r="Q14" s="91">
        <v>148.74313045026929</v>
      </c>
      <c r="R14" s="91">
        <v>815.3458037246819</v>
      </c>
      <c r="S14" s="91">
        <v>2618.4930466721253</v>
      </c>
      <c r="T14" s="91">
        <v>2071.4497946385291</v>
      </c>
      <c r="U14" s="91">
        <v>4062.1561894525166</v>
      </c>
      <c r="V14" s="91">
        <v>139829.47277321442</v>
      </c>
      <c r="W14" s="91">
        <v>49283.397882370147</v>
      </c>
      <c r="X14" s="91">
        <v>23.589601221789945</v>
      </c>
      <c r="Y14" s="91">
        <v>2192.2393688391126</v>
      </c>
      <c r="Z14" s="91">
        <v>9840.0931259903391</v>
      </c>
      <c r="AA14" s="91">
        <v>478.39691506713729</v>
      </c>
      <c r="AB14" s="65">
        <f>'[2]TES 2035 (value)'!CK17</f>
        <v>484261.69592304126</v>
      </c>
      <c r="AC14" s="66">
        <f>'[2]TES 2035 (value)'!CL17</f>
        <v>95764.509360053664</v>
      </c>
      <c r="AD14" s="66">
        <f>'[2]TES 2035 (value)'!CM17</f>
        <v>195176.29113432069</v>
      </c>
      <c r="AE14" s="66">
        <f>'[2]TES 2035 (value)'!CN17</f>
        <v>543318.4619135753</v>
      </c>
      <c r="AF14" s="67">
        <f>'[2]TES 2035 (value)'!CO17</f>
        <v>1.7309376679999999</v>
      </c>
      <c r="AG14" s="27">
        <f t="shared" si="5"/>
        <v>2090044.4478026533</v>
      </c>
      <c r="AI14" s="53" t="s">
        <v>31</v>
      </c>
      <c r="AJ14" s="64" t="s">
        <v>11</v>
      </c>
      <c r="AK14" s="65">
        <f t="shared" si="0"/>
        <v>16340.463662959417</v>
      </c>
      <c r="AL14" s="66">
        <f t="shared" si="0"/>
        <v>13384.291242522298</v>
      </c>
      <c r="AM14" s="66">
        <f t="shared" si="0"/>
        <v>60485.392629338574</v>
      </c>
      <c r="AN14" s="66">
        <f t="shared" si="0"/>
        <v>1799.6415976841606</v>
      </c>
      <c r="AO14" s="66">
        <f t="shared" si="0"/>
        <v>8497.8399783956265</v>
      </c>
      <c r="AP14" s="66">
        <f t="shared" si="0"/>
        <v>4440.1996125888354</v>
      </c>
      <c r="AQ14" s="66">
        <f t="shared" si="0"/>
        <v>1986.8051680801163</v>
      </c>
      <c r="AR14" s="66">
        <f t="shared" si="0"/>
        <v>3913.1217304199249</v>
      </c>
      <c r="AS14" s="66">
        <f t="shared" si="0"/>
        <v>4411.696433796732</v>
      </c>
      <c r="AT14" s="66">
        <f t="shared" si="0"/>
        <v>12752.634548135216</v>
      </c>
      <c r="AU14" s="66">
        <f t="shared" si="0"/>
        <v>5274.8155165215676</v>
      </c>
      <c r="AV14" s="66">
        <f t="shared" si="0"/>
        <v>346024.84240034316</v>
      </c>
      <c r="AW14" s="66">
        <f t="shared" si="0"/>
        <v>80852.402998042671</v>
      </c>
      <c r="AX14" s="66">
        <f t="shared" si="0"/>
        <v>148.73578723010016</v>
      </c>
      <c r="AY14" s="66">
        <f t="shared" si="0"/>
        <v>815.32840353880613</v>
      </c>
      <c r="AZ14" s="66">
        <f t="shared" si="0"/>
        <v>2618.5084805417659</v>
      </c>
      <c r="BA14" s="66">
        <f t="shared" si="1"/>
        <v>2071.3911707734064</v>
      </c>
      <c r="BB14" s="66">
        <f t="shared" si="1"/>
        <v>4062.1036803718157</v>
      </c>
      <c r="BC14" s="66">
        <f t="shared" si="1"/>
        <v>139831.5828242267</v>
      </c>
      <c r="BD14" s="66">
        <f t="shared" si="1"/>
        <v>49283.371417416747</v>
      </c>
      <c r="BE14" s="91">
        <f t="shared" si="1"/>
        <v>24.768825262677289</v>
      </c>
      <c r="BF14" s="91">
        <f t="shared" si="1"/>
        <v>2204.6589962447497</v>
      </c>
      <c r="BG14" s="91">
        <f t="shared" si="1"/>
        <v>9840.4158914472318</v>
      </c>
      <c r="BH14" s="91">
        <f t="shared" si="1"/>
        <v>479.31855121157832</v>
      </c>
      <c r="BI14" s="65">
        <f t="shared" si="2"/>
        <v>484261.69592304126</v>
      </c>
      <c r="BJ14" s="66">
        <f t="shared" si="2"/>
        <v>95764.509360053664</v>
      </c>
      <c r="BK14" s="66">
        <f t="shared" si="2"/>
        <v>195176.29113432069</v>
      </c>
      <c r="BL14" s="66">
        <f t="shared" si="2"/>
        <v>543318.4619135753</v>
      </c>
      <c r="BM14" s="36">
        <v>0</v>
      </c>
      <c r="BN14" s="27">
        <f t="shared" si="6"/>
        <v>2090065.2898780848</v>
      </c>
      <c r="BP14" s="53" t="s">
        <v>31</v>
      </c>
      <c r="BQ14" s="64" t="s">
        <v>11</v>
      </c>
      <c r="BR14" s="65">
        <f t="shared" si="7"/>
        <v>16340.463662959417</v>
      </c>
      <c r="BS14" s="66">
        <f t="shared" si="3"/>
        <v>13384.291242522298</v>
      </c>
      <c r="BT14" s="66">
        <f t="shared" si="3"/>
        <v>60485.392629338574</v>
      </c>
      <c r="BU14" s="66">
        <f t="shared" si="3"/>
        <v>1799.6415976841606</v>
      </c>
      <c r="BV14" s="66">
        <f t="shared" si="3"/>
        <v>8497.8399783956265</v>
      </c>
      <c r="BW14" s="66">
        <f t="shared" si="3"/>
        <v>4440.1996125888354</v>
      </c>
      <c r="BX14" s="66">
        <f t="shared" si="3"/>
        <v>1986.8051680801163</v>
      </c>
      <c r="BY14" s="66">
        <f t="shared" si="3"/>
        <v>3913.1217304199249</v>
      </c>
      <c r="BZ14" s="66">
        <f t="shared" si="3"/>
        <v>4411.696433796732</v>
      </c>
      <c r="CA14" s="66">
        <f t="shared" si="3"/>
        <v>12752.634548135216</v>
      </c>
      <c r="CB14" s="66">
        <f t="shared" si="3"/>
        <v>5274.8155165215676</v>
      </c>
      <c r="CC14" s="66">
        <f t="shared" si="3"/>
        <v>346024.84240034316</v>
      </c>
      <c r="CD14" s="66">
        <f t="shared" si="3"/>
        <v>80852.402998042671</v>
      </c>
      <c r="CE14" s="66">
        <f t="shared" si="3"/>
        <v>148.73578723010016</v>
      </c>
      <c r="CF14" s="66">
        <f t="shared" si="3"/>
        <v>815.32840353880613</v>
      </c>
      <c r="CG14" s="66">
        <f t="shared" si="3"/>
        <v>2618.5084805417659</v>
      </c>
      <c r="CH14" s="66">
        <f t="shared" si="3"/>
        <v>2071.3911707734064</v>
      </c>
      <c r="CI14" s="66">
        <f t="shared" si="4"/>
        <v>4062.1036803718157</v>
      </c>
      <c r="CJ14" s="66">
        <f t="shared" si="4"/>
        <v>139831.5828242267</v>
      </c>
      <c r="CK14" s="66">
        <f t="shared" si="4"/>
        <v>49283.371417416747</v>
      </c>
      <c r="CL14" s="91">
        <f t="shared" si="4"/>
        <v>24.768825262677289</v>
      </c>
      <c r="CM14" s="91">
        <f t="shared" si="4"/>
        <v>2204.6589962447497</v>
      </c>
      <c r="CN14" s="91">
        <f t="shared" si="4"/>
        <v>9840.4158914472318</v>
      </c>
      <c r="CO14" s="91">
        <f t="shared" si="4"/>
        <v>479.31855121157832</v>
      </c>
      <c r="CP14" s="65">
        <f t="shared" si="4"/>
        <v>484261.69592304126</v>
      </c>
      <c r="CQ14" s="66">
        <f t="shared" si="4"/>
        <v>95764.509360053664</v>
      </c>
      <c r="CR14" s="66">
        <f t="shared" si="4"/>
        <v>195176.29113432069</v>
      </c>
      <c r="CS14" s="66">
        <f t="shared" si="4"/>
        <v>543318.4619135753</v>
      </c>
      <c r="CT14" s="36">
        <v>0</v>
      </c>
      <c r="CU14" s="27">
        <f t="shared" si="8"/>
        <v>2090065.2898780848</v>
      </c>
      <c r="CX14" s="59" t="s">
        <v>100</v>
      </c>
      <c r="CY14" s="83">
        <f>'[1]scen AME'!$AF$2</f>
        <v>71680</v>
      </c>
      <c r="DA14" s="105">
        <v>1.5103830864958996</v>
      </c>
    </row>
    <row r="15" spans="2:105" x14ac:dyDescent="0.25">
      <c r="B15" s="53" t="s">
        <v>32</v>
      </c>
      <c r="C15" s="64" t="s">
        <v>12</v>
      </c>
      <c r="D15" s="90">
        <v>556.51774572194415</v>
      </c>
      <c r="E15" s="91">
        <v>580.39282748511675</v>
      </c>
      <c r="F15" s="91">
        <v>426.4083823113782</v>
      </c>
      <c r="G15" s="91">
        <v>91.621091463849467</v>
      </c>
      <c r="H15" s="91">
        <v>187.09667291238941</v>
      </c>
      <c r="I15" s="91">
        <v>124.29906283300191</v>
      </c>
      <c r="J15" s="91">
        <v>61.197021350445091</v>
      </c>
      <c r="K15" s="91">
        <v>160.56010770662039</v>
      </c>
      <c r="L15" s="91">
        <v>112.51444392827729</v>
      </c>
      <c r="M15" s="91">
        <v>177.10856812976161</v>
      </c>
      <c r="N15" s="91">
        <v>135.81548439130046</v>
      </c>
      <c r="O15" s="91">
        <v>4354.8171665103437</v>
      </c>
      <c r="P15" s="91">
        <v>87144.86655975852</v>
      </c>
      <c r="Q15" s="91">
        <v>84.982886632478653</v>
      </c>
      <c r="R15" s="91">
        <v>148.8227129227113</v>
      </c>
      <c r="S15" s="91">
        <v>389.44693962967688</v>
      </c>
      <c r="T15" s="91">
        <v>428.46773919302836</v>
      </c>
      <c r="U15" s="91">
        <v>374.84165575986293</v>
      </c>
      <c r="V15" s="91">
        <v>33835.173142463507</v>
      </c>
      <c r="W15" s="91">
        <v>15622.681315255299</v>
      </c>
      <c r="X15" s="91">
        <v>0.29566071269308297</v>
      </c>
      <c r="Y15" s="91">
        <v>1076.704317797411</v>
      </c>
      <c r="Z15" s="91">
        <v>5467.0936509518815</v>
      </c>
      <c r="AA15" s="91">
        <v>394.24929773859594</v>
      </c>
      <c r="AB15" s="65">
        <f>'[2]TES 2035 (value)'!CK18</f>
        <v>221264.65395885918</v>
      </c>
      <c r="AC15" s="66">
        <f>'[2]TES 2035 (value)'!CL18</f>
        <v>0</v>
      </c>
      <c r="AD15" s="66">
        <f>'[2]TES 2035 (value)'!CM18</f>
        <v>286313.09348809323</v>
      </c>
      <c r="AE15" s="66">
        <f>'[2]TES 2035 (value)'!CN18</f>
        <v>0</v>
      </c>
      <c r="AF15" s="67">
        <f>'[2]TES 2035 (value)'!CO18</f>
        <v>1</v>
      </c>
      <c r="AG15" s="27">
        <f t="shared" si="5"/>
        <v>659514.72190051258</v>
      </c>
      <c r="AI15" s="53" t="s">
        <v>32</v>
      </c>
      <c r="AJ15" s="64" t="s">
        <v>12</v>
      </c>
      <c r="AK15" s="65">
        <f t="shared" si="0"/>
        <v>556.51832009840473</v>
      </c>
      <c r="AL15" s="66">
        <f t="shared" si="0"/>
        <v>580.39766398298286</v>
      </c>
      <c r="AM15" s="66">
        <f t="shared" si="0"/>
        <v>426.40737035779523</v>
      </c>
      <c r="AN15" s="66">
        <f t="shared" si="0"/>
        <v>91.617199230940528</v>
      </c>
      <c r="AO15" s="66">
        <f t="shared" si="0"/>
        <v>187.09305798441557</v>
      </c>
      <c r="AP15" s="66">
        <f t="shared" si="0"/>
        <v>124.29649633933896</v>
      </c>
      <c r="AQ15" s="66">
        <f t="shared" si="0"/>
        <v>61.196728267696059</v>
      </c>
      <c r="AR15" s="66">
        <f t="shared" si="0"/>
        <v>160.57942265192577</v>
      </c>
      <c r="AS15" s="66">
        <f t="shared" si="0"/>
        <v>112.52218873324341</v>
      </c>
      <c r="AT15" s="66">
        <f t="shared" si="0"/>
        <v>177.10753273257441</v>
      </c>
      <c r="AU15" s="66">
        <f t="shared" si="0"/>
        <v>135.81278352510034</v>
      </c>
      <c r="AV15" s="66">
        <f t="shared" si="0"/>
        <v>4354.8737337893608</v>
      </c>
      <c r="AW15" s="66">
        <f t="shared" si="0"/>
        <v>87145.981115591494</v>
      </c>
      <c r="AX15" s="66">
        <f t="shared" si="0"/>
        <v>84.978691157734644</v>
      </c>
      <c r="AY15" s="66">
        <f t="shared" si="0"/>
        <v>148.81953691707596</v>
      </c>
      <c r="AZ15" s="66">
        <f t="shared" si="0"/>
        <v>389.4492351000834</v>
      </c>
      <c r="BA15" s="66">
        <f t="shared" si="1"/>
        <v>428.45561317625646</v>
      </c>
      <c r="BB15" s="66">
        <f t="shared" si="1"/>
        <v>374.83681040438313</v>
      </c>
      <c r="BC15" s="66">
        <f t="shared" si="1"/>
        <v>33835.683721098496</v>
      </c>
      <c r="BD15" s="66">
        <f t="shared" si="1"/>
        <v>15622.672925948742</v>
      </c>
      <c r="BE15" s="91">
        <f t="shared" si="1"/>
        <v>0.31044053949369532</v>
      </c>
      <c r="BF15" s="91">
        <f t="shared" si="1"/>
        <v>1082.8041382108022</v>
      </c>
      <c r="BG15" s="91">
        <f t="shared" si="1"/>
        <v>5467.2729774031186</v>
      </c>
      <c r="BH15" s="91">
        <f t="shared" si="1"/>
        <v>395.0088227089135</v>
      </c>
      <c r="BI15" s="65">
        <f t="shared" si="2"/>
        <v>221264.65395885918</v>
      </c>
      <c r="BJ15" s="66">
        <f t="shared" si="2"/>
        <v>0</v>
      </c>
      <c r="BK15" s="66">
        <f t="shared" si="2"/>
        <v>286313.09348809323</v>
      </c>
      <c r="BL15" s="66">
        <f t="shared" si="2"/>
        <v>0</v>
      </c>
      <c r="BM15" s="36">
        <v>0</v>
      </c>
      <c r="BN15" s="27">
        <f t="shared" si="6"/>
        <v>659522.44397290284</v>
      </c>
      <c r="BP15" s="53" t="s">
        <v>32</v>
      </c>
      <c r="BQ15" s="64" t="s">
        <v>12</v>
      </c>
      <c r="BR15" s="65">
        <f t="shared" si="7"/>
        <v>556.51832009840473</v>
      </c>
      <c r="BS15" s="66">
        <f t="shared" si="3"/>
        <v>580.39766398298286</v>
      </c>
      <c r="BT15" s="66">
        <f t="shared" si="3"/>
        <v>426.40737035779523</v>
      </c>
      <c r="BU15" s="66">
        <f t="shared" si="3"/>
        <v>91.617199230940528</v>
      </c>
      <c r="BV15" s="66">
        <f t="shared" si="3"/>
        <v>187.09305798441557</v>
      </c>
      <c r="BW15" s="66">
        <f t="shared" si="3"/>
        <v>124.29649633933896</v>
      </c>
      <c r="BX15" s="66">
        <f t="shared" si="3"/>
        <v>61.196728267696059</v>
      </c>
      <c r="BY15" s="66">
        <f t="shared" si="3"/>
        <v>160.57942265192577</v>
      </c>
      <c r="BZ15" s="66">
        <f t="shared" si="3"/>
        <v>112.52218873324341</v>
      </c>
      <c r="CA15" s="66">
        <f t="shared" si="3"/>
        <v>177.10753273257441</v>
      </c>
      <c r="CB15" s="66">
        <f t="shared" si="3"/>
        <v>135.81278352510034</v>
      </c>
      <c r="CC15" s="66">
        <f t="shared" si="3"/>
        <v>4354.8737337893608</v>
      </c>
      <c r="CD15" s="66">
        <f t="shared" si="3"/>
        <v>87145.981115591494</v>
      </c>
      <c r="CE15" s="66">
        <f t="shared" si="3"/>
        <v>84.978691157734644</v>
      </c>
      <c r="CF15" s="66">
        <f t="shared" si="3"/>
        <v>148.81953691707596</v>
      </c>
      <c r="CG15" s="66">
        <f t="shared" si="3"/>
        <v>389.4492351000834</v>
      </c>
      <c r="CH15" s="66">
        <f t="shared" si="3"/>
        <v>428.45561317625646</v>
      </c>
      <c r="CI15" s="66">
        <f t="shared" si="4"/>
        <v>374.83681040438313</v>
      </c>
      <c r="CJ15" s="66">
        <f t="shared" si="4"/>
        <v>33835.683721098496</v>
      </c>
      <c r="CK15" s="66">
        <f t="shared" si="4"/>
        <v>15622.672925948742</v>
      </c>
      <c r="CL15" s="91">
        <f t="shared" si="4"/>
        <v>0.31044053949369532</v>
      </c>
      <c r="CM15" s="91">
        <f t="shared" si="4"/>
        <v>1082.8041382108022</v>
      </c>
      <c r="CN15" s="91">
        <f t="shared" si="4"/>
        <v>5467.2729774031186</v>
      </c>
      <c r="CO15" s="91">
        <f t="shared" si="4"/>
        <v>395.0088227089135</v>
      </c>
      <c r="CP15" s="65">
        <f t="shared" si="4"/>
        <v>221264.65395885918</v>
      </c>
      <c r="CQ15" s="66">
        <f t="shared" si="4"/>
        <v>0</v>
      </c>
      <c r="CR15" s="66">
        <f t="shared" si="4"/>
        <v>286313.09348809323</v>
      </c>
      <c r="CS15" s="66">
        <f t="shared" si="4"/>
        <v>0</v>
      </c>
      <c r="CT15" s="36">
        <v>0</v>
      </c>
      <c r="CU15" s="27">
        <f t="shared" si="8"/>
        <v>659522.44397290284</v>
      </c>
      <c r="CX15" s="59" t="s">
        <v>101</v>
      </c>
      <c r="CY15" s="81">
        <f>SUM(D45:AA45)</f>
        <v>26122.8303216442</v>
      </c>
      <c r="DA15" s="105">
        <v>1.3874163668285118</v>
      </c>
    </row>
    <row r="16" spans="2:105" x14ac:dyDescent="0.25">
      <c r="B16" s="53" t="s">
        <v>33</v>
      </c>
      <c r="C16" s="64" t="s">
        <v>13</v>
      </c>
      <c r="D16" s="90">
        <v>1.9636065842049797</v>
      </c>
      <c r="E16" s="91">
        <v>61.075664752072271</v>
      </c>
      <c r="F16" s="91">
        <v>19.671500666479407</v>
      </c>
      <c r="G16" s="91">
        <v>5.5784344230109184</v>
      </c>
      <c r="H16" s="91">
        <v>10.272167720768076</v>
      </c>
      <c r="I16" s="91">
        <v>17.534178955928589</v>
      </c>
      <c r="J16" s="91">
        <v>5.3489568191502643</v>
      </c>
      <c r="K16" s="91">
        <v>12.062744200979701</v>
      </c>
      <c r="L16" s="91">
        <v>13.23430509786464</v>
      </c>
      <c r="M16" s="91">
        <v>24.103181873487923</v>
      </c>
      <c r="N16" s="91">
        <v>7.8623304548686281</v>
      </c>
      <c r="O16" s="91">
        <v>346.86610857242664</v>
      </c>
      <c r="P16" s="91">
        <v>114.19364582397843</v>
      </c>
      <c r="Q16" s="91">
        <v>48.465863248173285</v>
      </c>
      <c r="R16" s="91">
        <v>4.5588259514693554</v>
      </c>
      <c r="S16" s="91">
        <v>96.812501942795734</v>
      </c>
      <c r="T16" s="91">
        <v>41.205437742150451</v>
      </c>
      <c r="U16" s="91">
        <v>38.277366838037629</v>
      </c>
      <c r="V16" s="91">
        <v>2635.0261127451654</v>
      </c>
      <c r="W16" s="91">
        <v>1665.9545863569988</v>
      </c>
      <c r="X16" s="91">
        <v>2.3639267872317585E-2</v>
      </c>
      <c r="Y16" s="91">
        <v>47.150977986582568</v>
      </c>
      <c r="Z16" s="91">
        <v>34.321179624078276</v>
      </c>
      <c r="AA16" s="91">
        <v>2.8260956143061939</v>
      </c>
      <c r="AB16" s="65">
        <f>'[2]TES 2035 (value)'!CK19</f>
        <v>11310.072273729955</v>
      </c>
      <c r="AC16" s="66">
        <f>'[2]TES 2035 (value)'!CL19</f>
        <v>616.13822840223941</v>
      </c>
      <c r="AD16" s="66">
        <f>'[2]TES 2035 (value)'!CM19</f>
        <v>0</v>
      </c>
      <c r="AE16" s="66">
        <f>'[2]TES 2035 (value)'!CN19</f>
        <v>3303.6468321315187</v>
      </c>
      <c r="AF16" s="67">
        <f>'[2]TES 2035 (value)'!CO19</f>
        <v>1.775764146</v>
      </c>
      <c r="AG16" s="27">
        <f t="shared" si="5"/>
        <v>20486.022511672567</v>
      </c>
      <c r="AI16" s="53" t="s">
        <v>33</v>
      </c>
      <c r="AJ16" s="64" t="s">
        <v>13</v>
      </c>
      <c r="AK16" s="65">
        <f t="shared" si="0"/>
        <v>1.9636086108239121</v>
      </c>
      <c r="AL16" s="66">
        <f t="shared" si="0"/>
        <v>61.076173704471849</v>
      </c>
      <c r="AM16" s="66">
        <f t="shared" si="0"/>
        <v>19.6714539820182</v>
      </c>
      <c r="AN16" s="66">
        <f t="shared" si="0"/>
        <v>5.578197440830345</v>
      </c>
      <c r="AO16" s="66">
        <f t="shared" si="0"/>
        <v>10.271969250395152</v>
      </c>
      <c r="AP16" s="66">
        <f t="shared" si="0"/>
        <v>17.533816914911146</v>
      </c>
      <c r="AQ16" s="66">
        <f t="shared" si="0"/>
        <v>5.3489312021033166</v>
      </c>
      <c r="AR16" s="66">
        <f t="shared" si="0"/>
        <v>12.064195316376935</v>
      </c>
      <c r="AS16" s="66">
        <f t="shared" si="0"/>
        <v>13.23521606634359</v>
      </c>
      <c r="AT16" s="66">
        <f t="shared" si="0"/>
        <v>24.103040963497076</v>
      </c>
      <c r="AU16" s="66">
        <f t="shared" si="0"/>
        <v>7.8621741022798579</v>
      </c>
      <c r="AV16" s="66">
        <f t="shared" si="0"/>
        <v>346.8706142201255</v>
      </c>
      <c r="AW16" s="66">
        <f t="shared" si="0"/>
        <v>114.1951063253145</v>
      </c>
      <c r="AX16" s="66">
        <f t="shared" si="0"/>
        <v>48.463470562854368</v>
      </c>
      <c r="AY16" s="66">
        <f t="shared" si="0"/>
        <v>4.5587286621737357</v>
      </c>
      <c r="AZ16" s="66">
        <f t="shared" si="0"/>
        <v>96.813072573119342</v>
      </c>
      <c r="BA16" s="66">
        <f t="shared" si="1"/>
        <v>41.204271591741801</v>
      </c>
      <c r="BB16" s="66">
        <f t="shared" si="1"/>
        <v>38.276872049247984</v>
      </c>
      <c r="BC16" s="66">
        <f t="shared" si="1"/>
        <v>2635.0658757465289</v>
      </c>
      <c r="BD16" s="66">
        <f t="shared" si="1"/>
        <v>1665.9536917472035</v>
      </c>
      <c r="BE16" s="91">
        <f t="shared" si="1"/>
        <v>2.4820974706694393E-2</v>
      </c>
      <c r="BF16" s="91">
        <f t="shared" si="1"/>
        <v>47.418100996381831</v>
      </c>
      <c r="BG16" s="91">
        <f t="shared" si="1"/>
        <v>34.322305395052254</v>
      </c>
      <c r="BH16" s="91">
        <f t="shared" si="1"/>
        <v>2.8315401140171197</v>
      </c>
      <c r="BI16" s="65">
        <f t="shared" si="2"/>
        <v>11310.072273729955</v>
      </c>
      <c r="BJ16" s="66">
        <f t="shared" si="2"/>
        <v>616.13822840223941</v>
      </c>
      <c r="BK16" s="66">
        <f t="shared" si="2"/>
        <v>0</v>
      </c>
      <c r="BL16" s="66">
        <f t="shared" si="2"/>
        <v>3303.6468321315187</v>
      </c>
      <c r="BM16" s="36">
        <v>0</v>
      </c>
      <c r="BN16" s="27">
        <f t="shared" si="6"/>
        <v>20484.564582776235</v>
      </c>
      <c r="BP16" s="53" t="s">
        <v>33</v>
      </c>
      <c r="BQ16" s="64" t="s">
        <v>13</v>
      </c>
      <c r="BR16" s="65">
        <f t="shared" si="7"/>
        <v>1.9636086108239121</v>
      </c>
      <c r="BS16" s="66">
        <f t="shared" si="3"/>
        <v>61.076173704471849</v>
      </c>
      <c r="BT16" s="66">
        <f t="shared" si="3"/>
        <v>19.6714539820182</v>
      </c>
      <c r="BU16" s="66">
        <f t="shared" si="3"/>
        <v>5.578197440830345</v>
      </c>
      <c r="BV16" s="66">
        <f t="shared" si="3"/>
        <v>10.271969250395152</v>
      </c>
      <c r="BW16" s="66">
        <f t="shared" si="3"/>
        <v>17.533816914911146</v>
      </c>
      <c r="BX16" s="66">
        <f t="shared" si="3"/>
        <v>5.3489312021033166</v>
      </c>
      <c r="BY16" s="66">
        <f t="shared" si="3"/>
        <v>12.064195316376935</v>
      </c>
      <c r="BZ16" s="66">
        <f t="shared" si="3"/>
        <v>13.23521606634359</v>
      </c>
      <c r="CA16" s="66">
        <f t="shared" si="3"/>
        <v>24.103040963497076</v>
      </c>
      <c r="CB16" s="66">
        <f t="shared" si="3"/>
        <v>7.8621741022798579</v>
      </c>
      <c r="CC16" s="66">
        <f t="shared" si="3"/>
        <v>346.8706142201255</v>
      </c>
      <c r="CD16" s="66">
        <f t="shared" si="3"/>
        <v>114.1951063253145</v>
      </c>
      <c r="CE16" s="66">
        <f t="shared" si="3"/>
        <v>48.463470562854368</v>
      </c>
      <c r="CF16" s="66">
        <f t="shared" si="3"/>
        <v>4.5587286621737357</v>
      </c>
      <c r="CG16" s="66">
        <f t="shared" si="3"/>
        <v>96.813072573119342</v>
      </c>
      <c r="CH16" s="66">
        <f t="shared" si="3"/>
        <v>41.204271591741801</v>
      </c>
      <c r="CI16" s="66">
        <f t="shared" si="4"/>
        <v>38.276872049247984</v>
      </c>
      <c r="CJ16" s="66">
        <f t="shared" si="4"/>
        <v>2635.0658757465289</v>
      </c>
      <c r="CK16" s="66">
        <f t="shared" si="4"/>
        <v>1665.9536917472035</v>
      </c>
      <c r="CL16" s="91">
        <f t="shared" si="4"/>
        <v>2.4820974706694393E-2</v>
      </c>
      <c r="CM16" s="91">
        <f t="shared" si="4"/>
        <v>47.418100996381831</v>
      </c>
      <c r="CN16" s="91">
        <f t="shared" si="4"/>
        <v>34.322305395052254</v>
      </c>
      <c r="CO16" s="91">
        <f t="shared" si="4"/>
        <v>2.8315401140171197</v>
      </c>
      <c r="CP16" s="65">
        <f t="shared" si="4"/>
        <v>11310.072273729955</v>
      </c>
      <c r="CQ16" s="66">
        <f t="shared" si="4"/>
        <v>616.13822840223941</v>
      </c>
      <c r="CR16" s="66">
        <f t="shared" si="4"/>
        <v>0</v>
      </c>
      <c r="CS16" s="66">
        <f t="shared" si="4"/>
        <v>3303.6468321315187</v>
      </c>
      <c r="CT16" s="36">
        <v>0</v>
      </c>
      <c r="CU16" s="27">
        <f t="shared" si="8"/>
        <v>20484.564582776235</v>
      </c>
      <c r="DA16" s="105">
        <v>1.1551089657426665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189.54689239236919</v>
      </c>
      <c r="F17" s="91">
        <v>48.707162972487396</v>
      </c>
      <c r="G17" s="91">
        <v>4.1661682820572397</v>
      </c>
      <c r="H17" s="91">
        <v>17.349127665403941</v>
      </c>
      <c r="I17" s="91">
        <v>8.6028974341122932</v>
      </c>
      <c r="J17" s="91">
        <v>1.9599986534530762</v>
      </c>
      <c r="K17" s="91">
        <v>23.163741740488966</v>
      </c>
      <c r="L17" s="91">
        <v>22.018093189803292</v>
      </c>
      <c r="M17" s="91">
        <v>8.0528517843924465</v>
      </c>
      <c r="N17" s="91">
        <v>2.7477070186550834</v>
      </c>
      <c r="O17" s="91">
        <v>407.86949086949596</v>
      </c>
      <c r="P17" s="91">
        <v>136.82214341160361</v>
      </c>
      <c r="Q17" s="91">
        <v>5.4228919982641672</v>
      </c>
      <c r="R17" s="91">
        <v>717.70440277234582</v>
      </c>
      <c r="S17" s="91">
        <v>51.256388279744769</v>
      </c>
      <c r="T17" s="91">
        <v>40.699555108974565</v>
      </c>
      <c r="U17" s="91">
        <v>56.903584998417415</v>
      </c>
      <c r="V17" s="91">
        <v>3247.3377982353845</v>
      </c>
      <c r="W17" s="91">
        <v>3400.506418319359</v>
      </c>
      <c r="X17" s="91">
        <v>2.7797227953103264E-2</v>
      </c>
      <c r="Y17" s="91">
        <v>32.42352832908054</v>
      </c>
      <c r="Z17" s="91">
        <v>25.691514713381299</v>
      </c>
      <c r="AA17" s="91">
        <v>3.1343247145134749</v>
      </c>
      <c r="AB17" s="65">
        <f>'[2]TES 2035 (value)'!CK20</f>
        <v>17767.35734457201</v>
      </c>
      <c r="AC17" s="66">
        <f>'[2]TES 2035 (value)'!CL20</f>
        <v>3380.9897025012397</v>
      </c>
      <c r="AD17" s="66">
        <f>'[2]TES 2035 (value)'!CM20</f>
        <v>0</v>
      </c>
      <c r="AE17" s="66">
        <f>'[2]TES 2035 (value)'!CN20</f>
        <v>0</v>
      </c>
      <c r="AF17" s="67">
        <f>'[2]TES 2035 (value)'!CO20</f>
        <v>1</v>
      </c>
      <c r="AG17" s="27">
        <f t="shared" si="5"/>
        <v>29601.461527184991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189.5484719141985</v>
      </c>
      <c r="AM17" s="66">
        <f t="shared" si="0"/>
        <v>48.707047380510005</v>
      </c>
      <c r="AN17" s="66">
        <f t="shared" si="0"/>
        <v>4.1659912955464646</v>
      </c>
      <c r="AO17" s="66">
        <f t="shared" si="0"/>
        <v>17.348792459833778</v>
      </c>
      <c r="AP17" s="66">
        <f t="shared" si="0"/>
        <v>8.6027198037967914</v>
      </c>
      <c r="AQ17" s="66">
        <f t="shared" si="0"/>
        <v>1.959989266692401</v>
      </c>
      <c r="AR17" s="66">
        <f t="shared" si="0"/>
        <v>23.16652827576959</v>
      </c>
      <c r="AS17" s="66">
        <f t="shared" si="0"/>
        <v>22.019608780437945</v>
      </c>
      <c r="AT17" s="66">
        <f t="shared" si="0"/>
        <v>8.0528047064889066</v>
      </c>
      <c r="AU17" s="66">
        <f t="shared" si="0"/>
        <v>2.7476523769546337</v>
      </c>
      <c r="AV17" s="66">
        <f t="shared" si="0"/>
        <v>407.87478892597238</v>
      </c>
      <c r="AW17" s="66">
        <f t="shared" si="0"/>
        <v>136.82389332441016</v>
      </c>
      <c r="AX17" s="66">
        <f t="shared" si="0"/>
        <v>5.4226242784052667</v>
      </c>
      <c r="AY17" s="66">
        <f t="shared" si="0"/>
        <v>717.68908633856392</v>
      </c>
      <c r="AZ17" s="66">
        <f t="shared" si="0"/>
        <v>51.256690394129215</v>
      </c>
      <c r="BA17" s="66">
        <f t="shared" si="1"/>
        <v>40.698403275492794</v>
      </c>
      <c r="BB17" s="66">
        <f t="shared" si="1"/>
        <v>56.902849439567014</v>
      </c>
      <c r="BC17" s="66">
        <f t="shared" si="1"/>
        <v>3247.3868011263521</v>
      </c>
      <c r="BD17" s="66">
        <f t="shared" si="1"/>
        <v>3400.5045922633694</v>
      </c>
      <c r="BE17" s="91">
        <f t="shared" si="1"/>
        <v>2.918678766478023E-2</v>
      </c>
      <c r="BF17" s="91">
        <f t="shared" si="1"/>
        <v>32.607216363675292</v>
      </c>
      <c r="BG17" s="91">
        <f t="shared" si="1"/>
        <v>25.692357422223438</v>
      </c>
      <c r="BH17" s="91">
        <f t="shared" si="1"/>
        <v>3.1403630204772686</v>
      </c>
      <c r="BI17" s="65">
        <f t="shared" si="2"/>
        <v>17767.35734457201</v>
      </c>
      <c r="BJ17" s="66">
        <f t="shared" si="2"/>
        <v>3380.9897025012397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29600.695506293778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189.5484719141985</v>
      </c>
      <c r="BT17" s="66">
        <f t="shared" si="3"/>
        <v>48.707047380510005</v>
      </c>
      <c r="BU17" s="66">
        <f t="shared" si="3"/>
        <v>4.1659912955464646</v>
      </c>
      <c r="BV17" s="66">
        <f t="shared" si="3"/>
        <v>17.348792459833778</v>
      </c>
      <c r="BW17" s="66">
        <f t="shared" si="3"/>
        <v>8.6027198037967914</v>
      </c>
      <c r="BX17" s="66">
        <f t="shared" si="3"/>
        <v>1.959989266692401</v>
      </c>
      <c r="BY17" s="66">
        <f t="shared" si="3"/>
        <v>23.16652827576959</v>
      </c>
      <c r="BZ17" s="66">
        <f t="shared" si="3"/>
        <v>22.019608780437945</v>
      </c>
      <c r="CA17" s="66">
        <f t="shared" si="3"/>
        <v>8.0528047064889066</v>
      </c>
      <c r="CB17" s="66">
        <f t="shared" si="3"/>
        <v>2.7476523769546337</v>
      </c>
      <c r="CC17" s="66">
        <f t="shared" si="3"/>
        <v>407.87478892597238</v>
      </c>
      <c r="CD17" s="66">
        <f t="shared" si="3"/>
        <v>136.82389332441016</v>
      </c>
      <c r="CE17" s="66">
        <f t="shared" si="3"/>
        <v>5.4226242784052667</v>
      </c>
      <c r="CF17" s="66">
        <f t="shared" si="3"/>
        <v>717.68908633856392</v>
      </c>
      <c r="CG17" s="66">
        <f t="shared" si="3"/>
        <v>51.256690394129215</v>
      </c>
      <c r="CH17" s="66">
        <f t="shared" si="3"/>
        <v>40.698403275492794</v>
      </c>
      <c r="CI17" s="66">
        <f t="shared" si="4"/>
        <v>56.902849439567014</v>
      </c>
      <c r="CJ17" s="66">
        <f t="shared" si="4"/>
        <v>3247.3868011263521</v>
      </c>
      <c r="CK17" s="66">
        <f t="shared" si="4"/>
        <v>3400.5045922633694</v>
      </c>
      <c r="CL17" s="91">
        <f t="shared" si="4"/>
        <v>2.918678766478023E-2</v>
      </c>
      <c r="CM17" s="91">
        <f t="shared" si="4"/>
        <v>32.607216363675292</v>
      </c>
      <c r="CN17" s="91">
        <f t="shared" si="4"/>
        <v>25.692357422223438</v>
      </c>
      <c r="CO17" s="91">
        <f t="shared" si="4"/>
        <v>3.1403630204772686</v>
      </c>
      <c r="CP17" s="65">
        <f t="shared" si="4"/>
        <v>17767.35734457201</v>
      </c>
      <c r="CQ17" s="66">
        <f t="shared" si="4"/>
        <v>3380.9897025012397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29600.695506293778</v>
      </c>
      <c r="CX17" s="52" t="s">
        <v>105</v>
      </c>
      <c r="CY17" s="94">
        <f>'[1]scen AME'!$AF$461</f>
        <v>2972739.7889999999</v>
      </c>
      <c r="DA17" s="105">
        <v>1.3190125050201431</v>
      </c>
    </row>
    <row r="18" spans="2:105" x14ac:dyDescent="0.25">
      <c r="B18" s="53" t="s">
        <v>35</v>
      </c>
      <c r="C18" s="64" t="s">
        <v>15</v>
      </c>
      <c r="D18" s="90">
        <v>77.804190335132446</v>
      </c>
      <c r="E18" s="91">
        <v>774.56289395548185</v>
      </c>
      <c r="F18" s="91">
        <v>317.65883234613813</v>
      </c>
      <c r="G18" s="91">
        <v>79.622798550923662</v>
      </c>
      <c r="H18" s="91">
        <v>189.20191056685081</v>
      </c>
      <c r="I18" s="91">
        <v>136.25612901522311</v>
      </c>
      <c r="J18" s="91">
        <v>21.115479027134402</v>
      </c>
      <c r="K18" s="91">
        <v>76.907663800046635</v>
      </c>
      <c r="L18" s="91">
        <v>104.34705286453833</v>
      </c>
      <c r="M18" s="91">
        <v>325.9592091375859</v>
      </c>
      <c r="N18" s="91">
        <v>69.20207222055619</v>
      </c>
      <c r="O18" s="91">
        <v>2316.7985792014779</v>
      </c>
      <c r="P18" s="91">
        <v>943.50635818171429</v>
      </c>
      <c r="Q18" s="91">
        <v>99.965119249457999</v>
      </c>
      <c r="R18" s="91">
        <v>113.90173821598198</v>
      </c>
      <c r="S18" s="91">
        <v>12172.410804712605</v>
      </c>
      <c r="T18" s="91">
        <v>867.24778669077432</v>
      </c>
      <c r="U18" s="91">
        <v>649.62744863096225</v>
      </c>
      <c r="V18" s="91">
        <v>27082.24560642878</v>
      </c>
      <c r="W18" s="91">
        <v>1761.8288652501021</v>
      </c>
      <c r="X18" s="91">
        <v>0.15787139640338935</v>
      </c>
      <c r="Y18" s="91">
        <v>397.28542465434657</v>
      </c>
      <c r="Z18" s="91">
        <v>461.47516403583262</v>
      </c>
      <c r="AA18" s="91">
        <v>26.100241846190094</v>
      </c>
      <c r="AB18" s="65">
        <f>'[2]TES 2035 (value)'!CK21</f>
        <v>1881.3047971925303</v>
      </c>
      <c r="AC18" s="66">
        <f>'[2]TES 2035 (value)'!CL21</f>
        <v>10.475259212048329</v>
      </c>
      <c r="AD18" s="66">
        <f>'[2]TES 2035 (value)'!CM21</f>
        <v>0</v>
      </c>
      <c r="AE18" s="66">
        <f>'[2]TES 2035 (value)'!CN21</f>
        <v>9909.1570602752345</v>
      </c>
      <c r="AF18" s="67">
        <f>'[2]TES 2035 (value)'!CO21</f>
        <v>1.8917116140000001</v>
      </c>
      <c r="AG18" s="27">
        <f t="shared" si="5"/>
        <v>60868.018068608042</v>
      </c>
      <c r="AI18" s="53" t="s">
        <v>35</v>
      </c>
      <c r="AJ18" s="64" t="s">
        <v>15</v>
      </c>
      <c r="AK18" s="65">
        <f t="shared" si="0"/>
        <v>77.804270636067685</v>
      </c>
      <c r="AL18" s="66">
        <f t="shared" si="0"/>
        <v>774.56934850075947</v>
      </c>
      <c r="AM18" s="66">
        <f t="shared" si="0"/>
        <v>317.65807847729576</v>
      </c>
      <c r="AN18" s="66">
        <f t="shared" si="0"/>
        <v>79.619416027621767</v>
      </c>
      <c r="AO18" s="66">
        <f t="shared" si="0"/>
        <v>189.19825496320715</v>
      </c>
      <c r="AP18" s="66">
        <f t="shared" si="0"/>
        <v>136.25331563526927</v>
      </c>
      <c r="AQ18" s="66">
        <f t="shared" si="0"/>
        <v>21.115377901581166</v>
      </c>
      <c r="AR18" s="66">
        <f t="shared" si="0"/>
        <v>76.916915583326301</v>
      </c>
      <c r="AS18" s="66">
        <f t="shared" si="0"/>
        <v>104.35423547634363</v>
      </c>
      <c r="AT18" s="66">
        <f t="shared" si="0"/>
        <v>325.95730354232393</v>
      </c>
      <c r="AU18" s="66">
        <f t="shared" si="0"/>
        <v>69.200696048033038</v>
      </c>
      <c r="AV18" s="66">
        <f t="shared" si="0"/>
        <v>2316.8286734595476</v>
      </c>
      <c r="AW18" s="66">
        <f t="shared" si="0"/>
        <v>943.51842533559807</v>
      </c>
      <c r="AX18" s="66">
        <f t="shared" si="0"/>
        <v>99.960184124873365</v>
      </c>
      <c r="AY18" s="66">
        <f t="shared" si="0"/>
        <v>113.89930745420278</v>
      </c>
      <c r="AZ18" s="66">
        <f t="shared" ref="AZ18:AZ32" si="9">S18*(1+AZ$45)</f>
        <v>12172.482551094294</v>
      </c>
      <c r="BA18" s="66">
        <f t="shared" si="1"/>
        <v>867.22324280976568</v>
      </c>
      <c r="BB18" s="66">
        <f t="shared" si="1"/>
        <v>649.61905128272281</v>
      </c>
      <c r="BC18" s="66">
        <f t="shared" si="1"/>
        <v>27082.654282215244</v>
      </c>
      <c r="BD18" s="66">
        <f t="shared" si="1"/>
        <v>1761.827919156269</v>
      </c>
      <c r="BE18" s="91">
        <f t="shared" si="1"/>
        <v>0.16576325283016816</v>
      </c>
      <c r="BF18" s="91">
        <f t="shared" si="1"/>
        <v>399.5361537572137</v>
      </c>
      <c r="BG18" s="91">
        <f t="shared" si="1"/>
        <v>461.49030090905705</v>
      </c>
      <c r="BH18" s="91">
        <f t="shared" si="1"/>
        <v>26.150524206938019</v>
      </c>
      <c r="BI18" s="65">
        <f t="shared" si="2"/>
        <v>1881.3047971925303</v>
      </c>
      <c r="BJ18" s="66">
        <f t="shared" si="2"/>
        <v>10.475259212048329</v>
      </c>
      <c r="BK18" s="66">
        <f t="shared" si="2"/>
        <v>0</v>
      </c>
      <c r="BL18" s="66">
        <f t="shared" si="2"/>
        <v>9909.1570602752345</v>
      </c>
      <c r="BM18" s="36">
        <v>0</v>
      </c>
      <c r="BN18" s="27">
        <f t="shared" si="6"/>
        <v>60868.940708530208</v>
      </c>
      <c r="BP18" s="53" t="s">
        <v>35</v>
      </c>
      <c r="BQ18" s="64" t="s">
        <v>15</v>
      </c>
      <c r="BR18" s="65">
        <f t="shared" si="7"/>
        <v>77.804270636067685</v>
      </c>
      <c r="BS18" s="66">
        <f t="shared" si="3"/>
        <v>774.56934850075947</v>
      </c>
      <c r="BT18" s="66">
        <f t="shared" si="3"/>
        <v>317.65807847729576</v>
      </c>
      <c r="BU18" s="66">
        <f t="shared" si="3"/>
        <v>79.619416027621767</v>
      </c>
      <c r="BV18" s="66">
        <f t="shared" si="3"/>
        <v>189.19825496320715</v>
      </c>
      <c r="BW18" s="66">
        <f t="shared" si="3"/>
        <v>136.25331563526927</v>
      </c>
      <c r="BX18" s="66">
        <f t="shared" si="3"/>
        <v>21.115377901581166</v>
      </c>
      <c r="BY18" s="66">
        <f t="shared" si="3"/>
        <v>76.916915583326301</v>
      </c>
      <c r="BZ18" s="66">
        <f t="shared" si="3"/>
        <v>104.35423547634363</v>
      </c>
      <c r="CA18" s="66">
        <f t="shared" si="3"/>
        <v>325.95730354232393</v>
      </c>
      <c r="CB18" s="66">
        <f t="shared" si="3"/>
        <v>69.200696048033038</v>
      </c>
      <c r="CC18" s="66">
        <f t="shared" si="3"/>
        <v>2316.8286734595476</v>
      </c>
      <c r="CD18" s="66">
        <f t="shared" si="3"/>
        <v>943.51842533559807</v>
      </c>
      <c r="CE18" s="66">
        <f t="shared" si="3"/>
        <v>99.960184124873365</v>
      </c>
      <c r="CF18" s="66">
        <f t="shared" si="3"/>
        <v>113.89930745420278</v>
      </c>
      <c r="CG18" s="66">
        <f t="shared" si="3"/>
        <v>12172.482551094294</v>
      </c>
      <c r="CH18" s="66">
        <f t="shared" ref="CH18:CJ37" si="10">BA18</f>
        <v>867.22324280976568</v>
      </c>
      <c r="CI18" s="66">
        <f t="shared" si="4"/>
        <v>649.61905128272281</v>
      </c>
      <c r="CJ18" s="66">
        <f t="shared" si="4"/>
        <v>27082.654282215244</v>
      </c>
      <c r="CK18" s="66">
        <f t="shared" si="4"/>
        <v>1761.827919156269</v>
      </c>
      <c r="CL18" s="91">
        <f t="shared" si="4"/>
        <v>0.16576325283016816</v>
      </c>
      <c r="CM18" s="91">
        <f t="shared" si="4"/>
        <v>399.5361537572137</v>
      </c>
      <c r="CN18" s="91">
        <f t="shared" si="4"/>
        <v>461.49030090905705</v>
      </c>
      <c r="CO18" s="91">
        <f t="shared" si="4"/>
        <v>26.150524206938019</v>
      </c>
      <c r="CP18" s="65">
        <f t="shared" si="4"/>
        <v>1881.3047971925303</v>
      </c>
      <c r="CQ18" s="66">
        <f t="shared" si="4"/>
        <v>10.475259212048329</v>
      </c>
      <c r="CR18" s="66">
        <f t="shared" si="4"/>
        <v>0</v>
      </c>
      <c r="CS18" s="66">
        <f t="shared" si="4"/>
        <v>9909.1570602752345</v>
      </c>
      <c r="CT18" s="36">
        <v>0</v>
      </c>
      <c r="CU18" s="27">
        <f t="shared" si="8"/>
        <v>60868.940708530208</v>
      </c>
      <c r="DA18" s="105">
        <v>1.5272070667083133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40.886972096697853</v>
      </c>
      <c r="F19" s="91">
        <v>16.594867269639607</v>
      </c>
      <c r="G19" s="91">
        <v>4.1763260625913823</v>
      </c>
      <c r="H19" s="91">
        <v>10.278606793201416</v>
      </c>
      <c r="I19" s="91">
        <v>7.1815688594606319</v>
      </c>
      <c r="J19" s="91">
        <v>1.0402732116261266</v>
      </c>
      <c r="K19" s="91">
        <v>3.8849278896495942</v>
      </c>
      <c r="L19" s="91">
        <v>5.1357722030500019</v>
      </c>
      <c r="M19" s="91">
        <v>19.039422898581272</v>
      </c>
      <c r="N19" s="91">
        <v>3.7229442371109704</v>
      </c>
      <c r="O19" s="91">
        <v>119.55024593207095</v>
      </c>
      <c r="P19" s="91">
        <v>48.837810254171075</v>
      </c>
      <c r="Q19" s="91">
        <v>6.7501878744631112</v>
      </c>
      <c r="R19" s="91">
        <v>2.8459080044678919</v>
      </c>
      <c r="S19" s="91">
        <v>144.62045278775381</v>
      </c>
      <c r="T19" s="91">
        <v>830.78552534698292</v>
      </c>
      <c r="U19" s="91">
        <v>40.072101203771453</v>
      </c>
      <c r="V19" s="91">
        <v>778.73268450544072</v>
      </c>
      <c r="W19" s="91">
        <v>8.2229219048275262</v>
      </c>
      <c r="X19" s="91">
        <v>8.1327603423140254E-3</v>
      </c>
      <c r="Y19" s="91">
        <v>97.383720201748829</v>
      </c>
      <c r="Z19" s="91">
        <v>114.67927746319231</v>
      </c>
      <c r="AA19" s="91">
        <v>5.5813025446399243</v>
      </c>
      <c r="AB19" s="65">
        <f>'[2]TES 2035 (value)'!CK22</f>
        <v>974.54738248192223</v>
      </c>
      <c r="AC19" s="66">
        <f>'[2]TES 2035 (value)'!CL22</f>
        <v>0</v>
      </c>
      <c r="AD19" s="66">
        <f>'[2]TES 2035 (value)'!CM22</f>
        <v>0</v>
      </c>
      <c r="AE19" s="66">
        <f>'[2]TES 2035 (value)'!CN22</f>
        <v>15254.154621071901</v>
      </c>
      <c r="AF19" s="67">
        <f>'[2]TES 2035 (value)'!CO22</f>
        <v>1.552272885</v>
      </c>
      <c r="AG19" s="27">
        <f t="shared" si="5"/>
        <v>18540.266228744305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40.887312813784511</v>
      </c>
      <c r="AM19" s="66">
        <f t="shared" si="11"/>
        <v>16.594827886653508</v>
      </c>
      <c r="AN19" s="66">
        <f t="shared" si="11"/>
        <v>4.1761486445593592</v>
      </c>
      <c r="AO19" s="66">
        <f t="shared" si="11"/>
        <v>10.278408198418031</v>
      </c>
      <c r="AP19" s="66">
        <f t="shared" si="11"/>
        <v>7.1814205763557739</v>
      </c>
      <c r="AQ19" s="66">
        <f t="shared" si="11"/>
        <v>1.0402682295840946</v>
      </c>
      <c r="AR19" s="66">
        <f t="shared" si="11"/>
        <v>3.8853952359336477</v>
      </c>
      <c r="AS19" s="66">
        <f t="shared" si="11"/>
        <v>5.1361257181425923</v>
      </c>
      <c r="AT19" s="66">
        <f t="shared" si="11"/>
        <v>19.039311591911453</v>
      </c>
      <c r="AU19" s="66">
        <f t="shared" si="11"/>
        <v>3.7228702015597226</v>
      </c>
      <c r="AV19" s="66">
        <f t="shared" si="11"/>
        <v>119.55179884046173</v>
      </c>
      <c r="AW19" s="66">
        <f t="shared" si="11"/>
        <v>48.838434874627069</v>
      </c>
      <c r="AX19" s="66">
        <f t="shared" si="11"/>
        <v>6.7498546280429563</v>
      </c>
      <c r="AY19" s="66">
        <f t="shared" si="11"/>
        <v>2.8458472703253519</v>
      </c>
      <c r="AZ19" s="66">
        <f t="shared" si="9"/>
        <v>144.62130520675052</v>
      </c>
      <c r="BA19" s="66">
        <f t="shared" si="1"/>
        <v>830.76201338028693</v>
      </c>
      <c r="BB19" s="66">
        <f t="shared" si="1"/>
        <v>40.07158321551649</v>
      </c>
      <c r="BC19" s="66">
        <f t="shared" si="1"/>
        <v>778.74443571680297</v>
      </c>
      <c r="BD19" s="66">
        <f t="shared" si="1"/>
        <v>8.2229174891570498</v>
      </c>
      <c r="BE19" s="91">
        <f t="shared" si="1"/>
        <v>8.53931009380254E-3</v>
      </c>
      <c r="BF19" s="91">
        <f t="shared" si="1"/>
        <v>97.935425247042758</v>
      </c>
      <c r="BG19" s="91">
        <f t="shared" si="1"/>
        <v>114.68303906472519</v>
      </c>
      <c r="BH19" s="91">
        <f t="shared" si="1"/>
        <v>5.5920549763471374</v>
      </c>
      <c r="BI19" s="65">
        <f t="shared" si="2"/>
        <v>974.54738248192223</v>
      </c>
      <c r="BJ19" s="66">
        <f t="shared" si="2"/>
        <v>0</v>
      </c>
      <c r="BK19" s="66">
        <f t="shared" si="2"/>
        <v>0</v>
      </c>
      <c r="BL19" s="66">
        <f t="shared" si="2"/>
        <v>15254.154621071901</v>
      </c>
      <c r="BM19" s="36">
        <v>0</v>
      </c>
      <c r="BN19" s="27">
        <f t="shared" si="6"/>
        <v>18539.271341870906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40.887312813784511</v>
      </c>
      <c r="BT19" s="66">
        <f t="shared" si="7"/>
        <v>16.594827886653508</v>
      </c>
      <c r="BU19" s="66">
        <f t="shared" si="7"/>
        <v>4.1761486445593592</v>
      </c>
      <c r="BV19" s="66">
        <f t="shared" si="7"/>
        <v>10.278408198418031</v>
      </c>
      <c r="BW19" s="66">
        <f t="shared" si="7"/>
        <v>7.1814205763557739</v>
      </c>
      <c r="BX19" s="66">
        <f t="shared" si="7"/>
        <v>1.0402682295840946</v>
      </c>
      <c r="BY19" s="66">
        <f t="shared" si="7"/>
        <v>3.8853952359336477</v>
      </c>
      <c r="BZ19" s="66">
        <f t="shared" si="7"/>
        <v>5.1361257181425923</v>
      </c>
      <c r="CA19" s="66">
        <f t="shared" si="7"/>
        <v>19.039311591911453</v>
      </c>
      <c r="CB19" s="66">
        <f t="shared" si="7"/>
        <v>3.7228702015597226</v>
      </c>
      <c r="CC19" s="66">
        <f t="shared" si="7"/>
        <v>119.55179884046173</v>
      </c>
      <c r="CD19" s="66">
        <f t="shared" si="7"/>
        <v>48.838434874627069</v>
      </c>
      <c r="CE19" s="66">
        <f t="shared" si="7"/>
        <v>6.7498546280429563</v>
      </c>
      <c r="CF19" s="66">
        <f t="shared" si="7"/>
        <v>2.8458472703253519</v>
      </c>
      <c r="CG19" s="66">
        <f t="shared" si="7"/>
        <v>144.62130520675052</v>
      </c>
      <c r="CH19" s="66">
        <f t="shared" si="10"/>
        <v>830.76201338028693</v>
      </c>
      <c r="CI19" s="66">
        <f t="shared" si="4"/>
        <v>40.07158321551649</v>
      </c>
      <c r="CJ19" s="66">
        <f t="shared" si="4"/>
        <v>778.74443571680297</v>
      </c>
      <c r="CK19" s="66">
        <f t="shared" si="4"/>
        <v>8.2229174891570498</v>
      </c>
      <c r="CL19" s="91">
        <f t="shared" si="4"/>
        <v>8.53931009380254E-3</v>
      </c>
      <c r="CM19" s="91">
        <f t="shared" si="4"/>
        <v>97.935425247042758</v>
      </c>
      <c r="CN19" s="91">
        <f t="shared" si="4"/>
        <v>114.68303906472519</v>
      </c>
      <c r="CO19" s="91">
        <f t="shared" si="4"/>
        <v>5.5920549763471374</v>
      </c>
      <c r="CP19" s="65">
        <f t="shared" si="4"/>
        <v>974.54738248192223</v>
      </c>
      <c r="CQ19" s="66">
        <f t="shared" si="4"/>
        <v>0</v>
      </c>
      <c r="CR19" s="66">
        <f t="shared" si="4"/>
        <v>0</v>
      </c>
      <c r="CS19" s="66">
        <f t="shared" si="4"/>
        <v>15254.154621071901</v>
      </c>
      <c r="CT19" s="36">
        <v>0</v>
      </c>
      <c r="CU19" s="27">
        <f t="shared" si="8"/>
        <v>18539.271341870906</v>
      </c>
      <c r="CX19" s="59" t="s">
        <v>117</v>
      </c>
      <c r="CY19" s="94">
        <f t="array" ref="CY19">SUM('[1]scen AME'!$AF$1263:$AF$1268*'[1]scen AME'!$AF$293:$AF$298,'[1]scen AME'!$AF$299*'[1]scen AME'!$AF$1269,'[1]scen AME'!$AF$1262*('[1]scen AME'!$AF$292-'[1]scen AME'!$AF$299))</f>
        <v>-1340.2636331436661</v>
      </c>
      <c r="DA19" s="105">
        <v>1.940210056639696</v>
      </c>
    </row>
    <row r="20" spans="2:105" x14ac:dyDescent="0.25">
      <c r="B20" s="53" t="s">
        <v>37</v>
      </c>
      <c r="C20" s="64" t="s">
        <v>17</v>
      </c>
      <c r="D20" s="90">
        <v>13.119201831761337</v>
      </c>
      <c r="E20" s="91">
        <v>313.8289661896377</v>
      </c>
      <c r="F20" s="91">
        <v>97.366374545584904</v>
      </c>
      <c r="G20" s="91">
        <v>26.988258922446981</v>
      </c>
      <c r="H20" s="91">
        <v>87.066843964211543</v>
      </c>
      <c r="I20" s="91">
        <v>42.089667830303668</v>
      </c>
      <c r="J20" s="91">
        <v>21.714695708323106</v>
      </c>
      <c r="K20" s="91">
        <v>45.527591378568289</v>
      </c>
      <c r="L20" s="91">
        <v>53.804525315336519</v>
      </c>
      <c r="M20" s="91">
        <v>57.322445490581408</v>
      </c>
      <c r="N20" s="91">
        <v>23.425251721256828</v>
      </c>
      <c r="O20" s="91">
        <v>955.05328110610469</v>
      </c>
      <c r="P20" s="91">
        <v>340.22493816470825</v>
      </c>
      <c r="Q20" s="91">
        <v>23.328583592123117</v>
      </c>
      <c r="R20" s="91">
        <v>28.205809175970728</v>
      </c>
      <c r="S20" s="91">
        <v>431.52814960879527</v>
      </c>
      <c r="T20" s="91">
        <v>191.20130793983702</v>
      </c>
      <c r="U20" s="91">
        <v>4558.9545224620506</v>
      </c>
      <c r="V20" s="91">
        <v>8722.9760645013739</v>
      </c>
      <c r="W20" s="91">
        <v>509.33233147573338</v>
      </c>
      <c r="X20" s="91">
        <v>6.5082542230969515E-2</v>
      </c>
      <c r="Y20" s="91">
        <v>131.08980929444897</v>
      </c>
      <c r="Z20" s="91">
        <v>103.00192197601274</v>
      </c>
      <c r="AA20" s="91">
        <v>9.5250918966071225</v>
      </c>
      <c r="AB20" s="65">
        <f>'[2]TES 2035 (value)'!CK23</f>
        <v>25671.127052422158</v>
      </c>
      <c r="AC20" s="66">
        <f>'[2]TES 2035 (value)'!CL23</f>
        <v>0</v>
      </c>
      <c r="AD20" s="66">
        <f>'[2]TES 2035 (value)'!CM23</f>
        <v>0</v>
      </c>
      <c r="AE20" s="66">
        <f>'[2]TES 2035 (value)'!CN23</f>
        <v>16546.948931046925</v>
      </c>
      <c r="AF20" s="67">
        <f>'[2]TES 2035 (value)'!CO23</f>
        <v>1.7167712399999999</v>
      </c>
      <c r="AG20" s="27">
        <f t="shared" si="5"/>
        <v>59006.533471343093</v>
      </c>
      <c r="AI20" s="53" t="s">
        <v>37</v>
      </c>
      <c r="AJ20" s="64" t="s">
        <v>17</v>
      </c>
      <c r="AK20" s="65">
        <f t="shared" si="11"/>
        <v>13.119215371959779</v>
      </c>
      <c r="AL20" s="66">
        <f t="shared" si="11"/>
        <v>313.83158137206834</v>
      </c>
      <c r="AM20" s="66">
        <f t="shared" si="11"/>
        <v>97.36614347542853</v>
      </c>
      <c r="AN20" s="66">
        <f t="shared" si="11"/>
        <v>26.987112411443295</v>
      </c>
      <c r="AO20" s="66">
        <f t="shared" si="11"/>
        <v>87.065161730289674</v>
      </c>
      <c r="AP20" s="66">
        <f t="shared" si="11"/>
        <v>42.088798774147492</v>
      </c>
      <c r="AQ20" s="66">
        <f t="shared" si="11"/>
        <v>21.714591713021175</v>
      </c>
      <c r="AR20" s="66">
        <f t="shared" si="11"/>
        <v>45.533068224279987</v>
      </c>
      <c r="AS20" s="66">
        <f t="shared" si="11"/>
        <v>53.808228889209474</v>
      </c>
      <c r="AT20" s="66">
        <f t="shared" si="11"/>
        <v>57.32211037693078</v>
      </c>
      <c r="AU20" s="66">
        <f t="shared" si="11"/>
        <v>23.424785879892077</v>
      </c>
      <c r="AV20" s="66">
        <f t="shared" si="11"/>
        <v>955.0656868543515</v>
      </c>
      <c r="AW20" s="66">
        <f t="shared" si="11"/>
        <v>340.22928953621556</v>
      </c>
      <c r="AX20" s="66">
        <f t="shared" si="11"/>
        <v>23.32743189573867</v>
      </c>
      <c r="AY20" s="66">
        <f t="shared" si="11"/>
        <v>28.205207239565102</v>
      </c>
      <c r="AZ20" s="66">
        <f t="shared" si="9"/>
        <v>431.53069311343273</v>
      </c>
      <c r="BA20" s="66">
        <f t="shared" si="1"/>
        <v>191.19589677335981</v>
      </c>
      <c r="BB20" s="66">
        <f t="shared" si="1"/>
        <v>4558.8955915643282</v>
      </c>
      <c r="BC20" s="66">
        <f t="shared" si="1"/>
        <v>8723.1076957241039</v>
      </c>
      <c r="BD20" s="66">
        <f t="shared" si="1"/>
        <v>509.33205796666147</v>
      </c>
      <c r="BE20" s="91">
        <f t="shared" si="1"/>
        <v>6.8335962995451666E-2</v>
      </c>
      <c r="BF20" s="91">
        <f t="shared" si="1"/>
        <v>131.83246842704872</v>
      </c>
      <c r="BG20" s="91">
        <f t="shared" si="1"/>
        <v>103.00530054794105</v>
      </c>
      <c r="BH20" s="91">
        <f t="shared" si="1"/>
        <v>9.5434420754953031</v>
      </c>
      <c r="BI20" s="65">
        <f t="shared" si="2"/>
        <v>25671.127052422158</v>
      </c>
      <c r="BJ20" s="66">
        <f t="shared" si="2"/>
        <v>0</v>
      </c>
      <c r="BK20" s="66">
        <f t="shared" si="2"/>
        <v>0</v>
      </c>
      <c r="BL20" s="66">
        <f t="shared" si="2"/>
        <v>16546.948931046925</v>
      </c>
      <c r="BM20" s="36">
        <v>0</v>
      </c>
      <c r="BN20" s="27">
        <f t="shared" si="6"/>
        <v>59005.675879368981</v>
      </c>
      <c r="BP20" s="53" t="s">
        <v>37</v>
      </c>
      <c r="BQ20" s="64" t="s">
        <v>17</v>
      </c>
      <c r="BR20" s="65">
        <f t="shared" si="7"/>
        <v>13.119215371959779</v>
      </c>
      <c r="BS20" s="66">
        <f t="shared" si="7"/>
        <v>313.83158137206834</v>
      </c>
      <c r="BT20" s="66">
        <f t="shared" si="7"/>
        <v>97.36614347542853</v>
      </c>
      <c r="BU20" s="66">
        <f t="shared" si="7"/>
        <v>26.987112411443295</v>
      </c>
      <c r="BV20" s="66">
        <f t="shared" si="7"/>
        <v>87.065161730289674</v>
      </c>
      <c r="BW20" s="66">
        <f t="shared" si="7"/>
        <v>42.088798774147492</v>
      </c>
      <c r="BX20" s="66">
        <f t="shared" si="7"/>
        <v>21.714591713021175</v>
      </c>
      <c r="BY20" s="66">
        <f t="shared" si="7"/>
        <v>45.533068224279987</v>
      </c>
      <c r="BZ20" s="66">
        <f t="shared" si="7"/>
        <v>53.808228889209474</v>
      </c>
      <c r="CA20" s="66">
        <f t="shared" si="7"/>
        <v>57.32211037693078</v>
      </c>
      <c r="CB20" s="66">
        <f t="shared" si="7"/>
        <v>23.424785879892077</v>
      </c>
      <c r="CC20" s="66">
        <f t="shared" si="7"/>
        <v>955.0656868543515</v>
      </c>
      <c r="CD20" s="66">
        <f t="shared" si="7"/>
        <v>340.22928953621556</v>
      </c>
      <c r="CE20" s="66">
        <f t="shared" si="7"/>
        <v>23.32743189573867</v>
      </c>
      <c r="CF20" s="66">
        <f t="shared" si="7"/>
        <v>28.205207239565102</v>
      </c>
      <c r="CG20" s="66">
        <f t="shared" si="7"/>
        <v>431.53069311343273</v>
      </c>
      <c r="CH20" s="66">
        <f t="shared" si="10"/>
        <v>191.19589677335981</v>
      </c>
      <c r="CI20" s="66">
        <f t="shared" si="4"/>
        <v>4558.8955915643282</v>
      </c>
      <c r="CJ20" s="66">
        <f t="shared" si="4"/>
        <v>8723.1076957241039</v>
      </c>
      <c r="CK20" s="66">
        <f t="shared" si="4"/>
        <v>509.33205796666147</v>
      </c>
      <c r="CL20" s="91">
        <f t="shared" si="4"/>
        <v>6.8335962995451666E-2</v>
      </c>
      <c r="CM20" s="91">
        <f t="shared" si="4"/>
        <v>131.83246842704872</v>
      </c>
      <c r="CN20" s="91">
        <f t="shared" si="4"/>
        <v>103.00530054794105</v>
      </c>
      <c r="CO20" s="91">
        <f t="shared" si="4"/>
        <v>9.5434420754953031</v>
      </c>
      <c r="CP20" s="65">
        <f t="shared" si="4"/>
        <v>25671.127052422158</v>
      </c>
      <c r="CQ20" s="66">
        <f t="shared" si="4"/>
        <v>0</v>
      </c>
      <c r="CR20" s="66">
        <f t="shared" si="4"/>
        <v>0</v>
      </c>
      <c r="CS20" s="66">
        <f t="shared" si="4"/>
        <v>16546.948931046925</v>
      </c>
      <c r="CT20" s="36">
        <v>0</v>
      </c>
      <c r="CU20" s="27">
        <f t="shared" si="8"/>
        <v>59005.675879368981</v>
      </c>
      <c r="CX20" s="109"/>
      <c r="DA20" s="105">
        <v>1.5328244811521436</v>
      </c>
    </row>
    <row r="21" spans="2:105" x14ac:dyDescent="0.25">
      <c r="B21" s="53" t="s">
        <v>38</v>
      </c>
      <c r="C21" s="64" t="s">
        <v>18</v>
      </c>
      <c r="D21" s="90">
        <v>12612.298262511693</v>
      </c>
      <c r="E21" s="91">
        <v>53839.819735231984</v>
      </c>
      <c r="F21" s="91">
        <v>32448.170877725228</v>
      </c>
      <c r="G21" s="91">
        <v>3537.0238784168669</v>
      </c>
      <c r="H21" s="91">
        <v>9748.9233800314905</v>
      </c>
      <c r="I21" s="91">
        <v>8846.6161381883867</v>
      </c>
      <c r="J21" s="91">
        <v>2306.679341034222</v>
      </c>
      <c r="K21" s="91">
        <v>6390.553906214308</v>
      </c>
      <c r="L21" s="91">
        <v>9590.9901593679842</v>
      </c>
      <c r="M21" s="91">
        <v>10077.559984169895</v>
      </c>
      <c r="N21" s="91">
        <v>4590.1078953582373</v>
      </c>
      <c r="O21" s="91">
        <v>203575.03113549095</v>
      </c>
      <c r="P21" s="91">
        <v>102301.07714691393</v>
      </c>
      <c r="Q21" s="91">
        <v>8013.6786308633391</v>
      </c>
      <c r="R21" s="91">
        <v>7189.2803305096249</v>
      </c>
      <c r="S21" s="91">
        <v>34022.93421351818</v>
      </c>
      <c r="T21" s="91">
        <v>12005.527993139096</v>
      </c>
      <c r="U21" s="91">
        <v>11801.687365379312</v>
      </c>
      <c r="V21" s="91">
        <v>1303148.0489818482</v>
      </c>
      <c r="W21" s="91">
        <v>104939.99413608912</v>
      </c>
      <c r="X21" s="91">
        <v>33.226997479914189</v>
      </c>
      <c r="Y21" s="91">
        <v>6985.3079929304668</v>
      </c>
      <c r="Z21" s="91">
        <v>13206.53468800816</v>
      </c>
      <c r="AA21" s="91">
        <v>2374.8763303586211</v>
      </c>
      <c r="AB21" s="65">
        <f>'[2]TES 2035 (value)'!CK24</f>
        <v>1324431.4125115969</v>
      </c>
      <c r="AC21" s="66">
        <f>'[2]TES 2035 (value)'!CL24</f>
        <v>244540.24965860302</v>
      </c>
      <c r="AD21" s="66">
        <f>'[2]TES 2035 (value)'!CM24</f>
        <v>169090.6154162903</v>
      </c>
      <c r="AE21" s="66">
        <f>'[2]TES 2035 (value)'!CN24</f>
        <v>345708.28271301318</v>
      </c>
      <c r="AF21" s="67">
        <f>'[2]TES 2035 (value)'!CO24</f>
        <v>1.711261143</v>
      </c>
      <c r="AG21" s="27">
        <f t="shared" si="5"/>
        <v>4047358.2210614262</v>
      </c>
      <c r="AI21" s="53" t="s">
        <v>38</v>
      </c>
      <c r="AJ21" s="64" t="s">
        <v>18</v>
      </c>
      <c r="AK21" s="65">
        <f t="shared" si="11"/>
        <v>12612.311279539976</v>
      </c>
      <c r="AL21" s="66">
        <f t="shared" si="11"/>
        <v>53840.268390282377</v>
      </c>
      <c r="AM21" s="66">
        <f t="shared" si="11"/>
        <v>32448.093871634021</v>
      </c>
      <c r="AN21" s="66">
        <f t="shared" si="11"/>
        <v>3536.8736191204612</v>
      </c>
      <c r="AO21" s="66">
        <f t="shared" si="11"/>
        <v>9748.7350193552011</v>
      </c>
      <c r="AP21" s="66">
        <f t="shared" si="11"/>
        <v>8846.4334756345452</v>
      </c>
      <c r="AQ21" s="66">
        <f t="shared" si="11"/>
        <v>2306.6682939618731</v>
      </c>
      <c r="AR21" s="66">
        <f t="shared" si="11"/>
        <v>6391.3226725095774</v>
      </c>
      <c r="AS21" s="66">
        <f t="shared" si="11"/>
        <v>9591.6503443684433</v>
      </c>
      <c r="AT21" s="66">
        <f t="shared" si="11"/>
        <v>10077.501069587886</v>
      </c>
      <c r="AU21" s="66">
        <f t="shared" si="11"/>
        <v>4590.0166151384228</v>
      </c>
      <c r="AV21" s="66">
        <f t="shared" si="11"/>
        <v>203577.67549118874</v>
      </c>
      <c r="AW21" s="66">
        <f t="shared" si="11"/>
        <v>102302.38554598269</v>
      </c>
      <c r="AX21" s="66">
        <f t="shared" si="11"/>
        <v>8013.2830078428142</v>
      </c>
      <c r="AY21" s="66">
        <f t="shared" si="11"/>
        <v>7189.1269050385035</v>
      </c>
      <c r="AZ21" s="66">
        <f t="shared" si="9"/>
        <v>34023.134750820398</v>
      </c>
      <c r="BA21" s="66">
        <f t="shared" si="1"/>
        <v>12005.188226056342</v>
      </c>
      <c r="BB21" s="66">
        <f t="shared" si="1"/>
        <v>11801.534811975313</v>
      </c>
      <c r="BC21" s="66">
        <f t="shared" si="1"/>
        <v>1303167.7137120755</v>
      </c>
      <c r="BD21" s="66">
        <f t="shared" si="1"/>
        <v>104939.93778380471</v>
      </c>
      <c r="BE21" s="91">
        <f t="shared" si="1"/>
        <v>34.887986738122805</v>
      </c>
      <c r="BF21" s="91">
        <f t="shared" si="1"/>
        <v>7024.8816470756137</v>
      </c>
      <c r="BG21" s="91">
        <f t="shared" si="1"/>
        <v>13206.967876307088</v>
      </c>
      <c r="BH21" s="91">
        <f t="shared" si="1"/>
        <v>2379.4515518863955</v>
      </c>
      <c r="BI21" s="65">
        <f t="shared" si="2"/>
        <v>1324431.4125115969</v>
      </c>
      <c r="BJ21" s="66">
        <f t="shared" si="2"/>
        <v>244540.24965860302</v>
      </c>
      <c r="BK21" s="66">
        <f t="shared" si="2"/>
        <v>169090.6154162903</v>
      </c>
      <c r="BL21" s="66">
        <f t="shared" si="2"/>
        <v>345708.28271301318</v>
      </c>
      <c r="BM21" s="36">
        <v>0</v>
      </c>
      <c r="BN21" s="27">
        <f t="shared" si="6"/>
        <v>4047426.6042474289</v>
      </c>
      <c r="BP21" s="53" t="s">
        <v>38</v>
      </c>
      <c r="BQ21" s="64" t="s">
        <v>18</v>
      </c>
      <c r="BR21" s="65">
        <f t="shared" si="7"/>
        <v>12612.311279539976</v>
      </c>
      <c r="BS21" s="66">
        <f t="shared" si="7"/>
        <v>53840.268390282377</v>
      </c>
      <c r="BT21" s="66">
        <f t="shared" si="7"/>
        <v>32448.093871634021</v>
      </c>
      <c r="BU21" s="66">
        <f t="shared" si="7"/>
        <v>3536.8736191204612</v>
      </c>
      <c r="BV21" s="66">
        <f t="shared" si="7"/>
        <v>9748.7350193552011</v>
      </c>
      <c r="BW21" s="66">
        <f t="shared" si="7"/>
        <v>8846.4334756345452</v>
      </c>
      <c r="BX21" s="66">
        <f t="shared" si="7"/>
        <v>2306.6682939618731</v>
      </c>
      <c r="BY21" s="66">
        <f t="shared" si="7"/>
        <v>6391.3226725095774</v>
      </c>
      <c r="BZ21" s="66">
        <f t="shared" si="7"/>
        <v>9591.6503443684433</v>
      </c>
      <c r="CA21" s="66">
        <f t="shared" si="7"/>
        <v>10077.501069587886</v>
      </c>
      <c r="CB21" s="66">
        <f t="shared" si="7"/>
        <v>4590.0166151384228</v>
      </c>
      <c r="CC21" s="66">
        <f t="shared" si="7"/>
        <v>203577.67549118874</v>
      </c>
      <c r="CD21" s="66">
        <f t="shared" si="7"/>
        <v>102302.38554598269</v>
      </c>
      <c r="CE21" s="66">
        <f t="shared" si="7"/>
        <v>8013.2830078428142</v>
      </c>
      <c r="CF21" s="66">
        <f t="shared" si="7"/>
        <v>7189.1269050385035</v>
      </c>
      <c r="CG21" s="66">
        <f t="shared" si="7"/>
        <v>34023.134750820398</v>
      </c>
      <c r="CH21" s="66">
        <f t="shared" si="10"/>
        <v>12005.188226056342</v>
      </c>
      <c r="CI21" s="66">
        <f t="shared" si="4"/>
        <v>11801.534811975313</v>
      </c>
      <c r="CJ21" s="66">
        <f t="shared" si="4"/>
        <v>1303167.7137120755</v>
      </c>
      <c r="CK21" s="66">
        <f t="shared" si="4"/>
        <v>104939.93778380471</v>
      </c>
      <c r="CL21" s="91">
        <f t="shared" si="4"/>
        <v>34.887986738122805</v>
      </c>
      <c r="CM21" s="91">
        <f t="shared" si="4"/>
        <v>7024.8816470756137</v>
      </c>
      <c r="CN21" s="91">
        <f t="shared" si="4"/>
        <v>13206.967876307088</v>
      </c>
      <c r="CO21" s="91">
        <f t="shared" si="4"/>
        <v>2379.4515518863955</v>
      </c>
      <c r="CP21" s="65">
        <f t="shared" si="4"/>
        <v>1324431.4125115969</v>
      </c>
      <c r="CQ21" s="66">
        <f t="shared" si="4"/>
        <v>244540.24965860302</v>
      </c>
      <c r="CR21" s="66">
        <f t="shared" si="4"/>
        <v>169090.6154162903</v>
      </c>
      <c r="CS21" s="66">
        <f t="shared" si="4"/>
        <v>345708.28271301318</v>
      </c>
      <c r="CT21" s="36">
        <v>0</v>
      </c>
      <c r="CU21" s="27">
        <f t="shared" si="8"/>
        <v>4047426.6042474289</v>
      </c>
      <c r="CX21" s="46" t="s">
        <v>111</v>
      </c>
      <c r="CY21" s="84">
        <f>'AME2010'!CY21</f>
        <v>2.5558265980385131E-2</v>
      </c>
      <c r="DA21" s="105">
        <v>1.5498741609849689</v>
      </c>
    </row>
    <row r="22" spans="2:105" x14ac:dyDescent="0.25">
      <c r="B22" s="53" t="s">
        <v>39</v>
      </c>
      <c r="C22" s="64" t="s">
        <v>19</v>
      </c>
      <c r="D22" s="90">
        <v>34.499441841256107</v>
      </c>
      <c r="E22" s="91">
        <v>196.15747900556198</v>
      </c>
      <c r="F22" s="91">
        <v>57.494865022703479</v>
      </c>
      <c r="G22" s="91">
        <v>69.36761281895447</v>
      </c>
      <c r="H22" s="91">
        <v>16.060229050302784</v>
      </c>
      <c r="I22" s="91">
        <v>22.908699073794956</v>
      </c>
      <c r="J22" s="91">
        <v>51.550697514883268</v>
      </c>
      <c r="K22" s="91">
        <v>35.118452997197863</v>
      </c>
      <c r="L22" s="91">
        <v>44.143810019297547</v>
      </c>
      <c r="M22" s="91">
        <v>36.531970669536783</v>
      </c>
      <c r="N22" s="91">
        <v>37.558107472848576</v>
      </c>
      <c r="O22" s="91">
        <v>1628.8502358056332</v>
      </c>
      <c r="P22" s="91">
        <v>263.69863291373241</v>
      </c>
      <c r="Q22" s="91">
        <v>16.852119190127905</v>
      </c>
      <c r="R22" s="91">
        <v>60.214002310813754</v>
      </c>
      <c r="S22" s="91">
        <v>220.86839757506684</v>
      </c>
      <c r="T22" s="91">
        <v>113.51792964249756</v>
      </c>
      <c r="U22" s="91">
        <v>29.261256511876695</v>
      </c>
      <c r="V22" s="91">
        <v>4956.3273740833647</v>
      </c>
      <c r="W22" s="91">
        <v>0</v>
      </c>
      <c r="X22" s="91">
        <v>0.11099435967658917</v>
      </c>
      <c r="Y22" s="91">
        <v>68.514767208130763</v>
      </c>
      <c r="Z22" s="91">
        <v>6.1077396401321797</v>
      </c>
      <c r="AA22" s="91">
        <v>17.756420974807099</v>
      </c>
      <c r="AB22" s="65">
        <f>'[2]TES 2035 (value)'!CK25</f>
        <v>27965.935077967697</v>
      </c>
      <c r="AC22" s="66">
        <f>'[2]TES 2035 (value)'!CL25</f>
        <v>845086.33892669412</v>
      </c>
      <c r="AD22" s="66">
        <f>'[2]TES 2035 (value)'!CM25</f>
        <v>0</v>
      </c>
      <c r="AE22" s="66">
        <f>'[2]TES 2035 (value)'!CN25</f>
        <v>0</v>
      </c>
      <c r="AF22" s="67">
        <f>'[2]TES 2035 (value)'!CO25</f>
        <v>1</v>
      </c>
      <c r="AG22" s="27">
        <f t="shared" si="5"/>
        <v>881036.74524036399</v>
      </c>
      <c r="AI22" s="53" t="s">
        <v>39</v>
      </c>
      <c r="AJ22" s="64" t="s">
        <v>19</v>
      </c>
      <c r="AK22" s="65">
        <f t="shared" si="11"/>
        <v>34.499477447788777</v>
      </c>
      <c r="AL22" s="66">
        <f t="shared" si="11"/>
        <v>196.15911361437125</v>
      </c>
      <c r="AM22" s="66">
        <f t="shared" si="11"/>
        <v>57.494728575726647</v>
      </c>
      <c r="AN22" s="66">
        <f t="shared" si="11"/>
        <v>69.364665954852384</v>
      </c>
      <c r="AO22" s="66">
        <f t="shared" si="11"/>
        <v>16.059918747771174</v>
      </c>
      <c r="AP22" s="66">
        <f t="shared" si="11"/>
        <v>22.908226061129703</v>
      </c>
      <c r="AQ22" s="66">
        <f t="shared" si="11"/>
        <v>51.550450629989058</v>
      </c>
      <c r="AR22" s="66">
        <f t="shared" si="11"/>
        <v>35.122677651805652</v>
      </c>
      <c r="AS22" s="66">
        <f t="shared" si="11"/>
        <v>44.146848608718827</v>
      </c>
      <c r="AT22" s="66">
        <f t="shared" si="11"/>
        <v>36.531757099408168</v>
      </c>
      <c r="AU22" s="66">
        <f t="shared" si="11"/>
        <v>37.55736058140635</v>
      </c>
      <c r="AV22" s="66">
        <f t="shared" si="11"/>
        <v>1628.8713938984401</v>
      </c>
      <c r="AW22" s="66">
        <f t="shared" si="11"/>
        <v>263.70200553751465</v>
      </c>
      <c r="AX22" s="66">
        <f t="shared" si="11"/>
        <v>16.851287226855685</v>
      </c>
      <c r="AY22" s="66">
        <f t="shared" si="11"/>
        <v>60.212717291834394</v>
      </c>
      <c r="AZ22" s="66">
        <f t="shared" si="9"/>
        <v>220.86969941318333</v>
      </c>
      <c r="BA22" s="66">
        <f t="shared" si="1"/>
        <v>113.51471698447727</v>
      </c>
      <c r="BB22" s="66">
        <f t="shared" si="1"/>
        <v>29.260878268990915</v>
      </c>
      <c r="BC22" s="66">
        <f t="shared" si="1"/>
        <v>4956.4021659236359</v>
      </c>
      <c r="BD22" s="66">
        <f t="shared" si="1"/>
        <v>0</v>
      </c>
      <c r="BE22" s="91">
        <f t="shared" si="1"/>
        <v>0.11654287302799882</v>
      </c>
      <c r="BF22" s="91">
        <f t="shared" si="1"/>
        <v>68.902921846991916</v>
      </c>
      <c r="BG22" s="91">
        <f t="shared" si="1"/>
        <v>6.1079399804491148</v>
      </c>
      <c r="BH22" s="91">
        <f t="shared" si="1"/>
        <v>17.790628886377757</v>
      </c>
      <c r="BI22" s="65">
        <f t="shared" si="2"/>
        <v>27965.935077967697</v>
      </c>
      <c r="BJ22" s="66">
        <f t="shared" si="2"/>
        <v>845086.33892669412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881036.27212776663</v>
      </c>
      <c r="BP22" s="53" t="s">
        <v>39</v>
      </c>
      <c r="BQ22" s="64" t="s">
        <v>19</v>
      </c>
      <c r="BR22" s="65">
        <f t="shared" si="7"/>
        <v>34.499477447788777</v>
      </c>
      <c r="BS22" s="66">
        <f t="shared" si="7"/>
        <v>196.15911361437125</v>
      </c>
      <c r="BT22" s="66">
        <f t="shared" si="7"/>
        <v>57.494728575726647</v>
      </c>
      <c r="BU22" s="66">
        <f t="shared" si="7"/>
        <v>69.364665954852384</v>
      </c>
      <c r="BV22" s="66">
        <f t="shared" si="7"/>
        <v>16.059918747771174</v>
      </c>
      <c r="BW22" s="66">
        <f t="shared" si="7"/>
        <v>22.908226061129703</v>
      </c>
      <c r="BX22" s="66">
        <f t="shared" si="7"/>
        <v>51.550450629989058</v>
      </c>
      <c r="BY22" s="66">
        <f t="shared" si="7"/>
        <v>35.122677651805652</v>
      </c>
      <c r="BZ22" s="66">
        <f t="shared" si="7"/>
        <v>44.146848608718827</v>
      </c>
      <c r="CA22" s="66">
        <f t="shared" si="7"/>
        <v>36.531757099408168</v>
      </c>
      <c r="CB22" s="66">
        <f t="shared" si="7"/>
        <v>37.55736058140635</v>
      </c>
      <c r="CC22" s="66">
        <f t="shared" si="7"/>
        <v>1628.8713938984401</v>
      </c>
      <c r="CD22" s="66">
        <f t="shared" si="7"/>
        <v>263.70200553751465</v>
      </c>
      <c r="CE22" s="66">
        <f t="shared" si="7"/>
        <v>16.851287226855685</v>
      </c>
      <c r="CF22" s="66">
        <f t="shared" si="7"/>
        <v>60.212717291834394</v>
      </c>
      <c r="CG22" s="66">
        <f t="shared" si="7"/>
        <v>220.86969941318333</v>
      </c>
      <c r="CH22" s="66">
        <f t="shared" si="10"/>
        <v>113.51471698447727</v>
      </c>
      <c r="CI22" s="66">
        <f t="shared" si="4"/>
        <v>29.260878268990915</v>
      </c>
      <c r="CJ22" s="66">
        <f t="shared" si="4"/>
        <v>4956.4021659236359</v>
      </c>
      <c r="CK22" s="66">
        <f t="shared" si="4"/>
        <v>0</v>
      </c>
      <c r="CL22" s="91">
        <f t="shared" si="4"/>
        <v>0.11654287302799882</v>
      </c>
      <c r="CM22" s="91">
        <f t="shared" si="4"/>
        <v>68.902921846991916</v>
      </c>
      <c r="CN22" s="91">
        <f t="shared" si="4"/>
        <v>6.1079399804491148</v>
      </c>
      <c r="CO22" s="91">
        <f t="shared" si="4"/>
        <v>17.790628886377757</v>
      </c>
      <c r="CP22" s="65">
        <f t="shared" si="4"/>
        <v>27965.935077967697</v>
      </c>
      <c r="CQ22" s="66">
        <f t="shared" si="4"/>
        <v>845086.33892669412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881036.27212776663</v>
      </c>
      <c r="DA22" s="105">
        <v>0.49565408784860832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3.7092001487370907</v>
      </c>
      <c r="F23" s="91">
        <v>0.34897109259150721</v>
      </c>
      <c r="G23" s="91">
        <v>0.16249348758725493</v>
      </c>
      <c r="H23" s="91">
        <v>3.8439649322793454</v>
      </c>
      <c r="I23" s="91">
        <v>12.978165414802206</v>
      </c>
      <c r="J23" s="91">
        <v>16.868646960183433</v>
      </c>
      <c r="K23" s="91">
        <v>6.6165022303814363</v>
      </c>
      <c r="L23" s="91">
        <v>0</v>
      </c>
      <c r="M23" s="91">
        <v>776.12515234956447</v>
      </c>
      <c r="N23" s="91">
        <v>1.5651919595770767</v>
      </c>
      <c r="O23" s="91">
        <v>803.94324005329941</v>
      </c>
      <c r="P23" s="91">
        <v>2.0548510624806093</v>
      </c>
      <c r="Q23" s="91">
        <v>0</v>
      </c>
      <c r="R23" s="91">
        <v>0.86515799333360865</v>
      </c>
      <c r="S23" s="91">
        <v>0</v>
      </c>
      <c r="T23" s="91">
        <v>4.3592829561873297E-3</v>
      </c>
      <c r="U23" s="91">
        <v>4.0796145092066114E-3</v>
      </c>
      <c r="V23" s="91">
        <v>82.862135321325511</v>
      </c>
      <c r="W23" s="91">
        <v>183.77918351318033</v>
      </c>
      <c r="X23" s="91">
        <v>5.7647269368888692</v>
      </c>
      <c r="Y23" s="91">
        <v>0</v>
      </c>
      <c r="Z23" s="91">
        <v>852.60273488231951</v>
      </c>
      <c r="AA23" s="91">
        <v>77.240345278172398</v>
      </c>
      <c r="AB23" s="65">
        <f>'[2]TES 2035 (value)'!CK26</f>
        <v>75.66808325984141</v>
      </c>
      <c r="AC23" s="66">
        <f>'[2]TES 2035 (value)'!CL26</f>
        <v>0</v>
      </c>
      <c r="AD23" s="66">
        <f>'[2]TES 2035 (value)'!CM26</f>
        <v>0</v>
      </c>
      <c r="AE23" s="66">
        <f>'[2]TES 2035 (value)'!CN26</f>
        <v>31.357073387999996</v>
      </c>
      <c r="AF23" s="67">
        <f>'[2]TES 2035 (value)'!CO26</f>
        <v>-119.93129497151757</v>
      </c>
      <c r="AG23" s="27">
        <f t="shared" si="5"/>
        <v>2818.4329641904933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3.7092310580415391</v>
      </c>
      <c r="AM23" s="66">
        <f t="shared" si="11"/>
        <v>0.34897026441231999</v>
      </c>
      <c r="AN23" s="66">
        <f t="shared" si="11"/>
        <v>0.16248658456427439</v>
      </c>
      <c r="AO23" s="66">
        <f t="shared" si="11"/>
        <v>3.8438906623516771</v>
      </c>
      <c r="AP23" s="66">
        <f t="shared" si="11"/>
        <v>12.977897445128624</v>
      </c>
      <c r="AQ23" s="66">
        <f t="shared" si="11"/>
        <v>16.868566173417761</v>
      </c>
      <c r="AR23" s="66">
        <f t="shared" si="11"/>
        <v>6.6172981776470312</v>
      </c>
      <c r="AS23" s="66">
        <f t="shared" si="11"/>
        <v>0</v>
      </c>
      <c r="AT23" s="66">
        <f t="shared" si="11"/>
        <v>776.12061503209793</v>
      </c>
      <c r="AU23" s="66">
        <f t="shared" si="11"/>
        <v>1.565160833714814</v>
      </c>
      <c r="AV23" s="66">
        <f t="shared" si="11"/>
        <v>803.95368294443244</v>
      </c>
      <c r="AW23" s="66">
        <f t="shared" si="11"/>
        <v>2.0548773433888026</v>
      </c>
      <c r="AX23" s="66">
        <f t="shared" si="11"/>
        <v>0</v>
      </c>
      <c r="AY23" s="66">
        <f t="shared" si="11"/>
        <v>0.86513953011244882</v>
      </c>
      <c r="AZ23" s="66">
        <f t="shared" si="9"/>
        <v>0</v>
      </c>
      <c r="BA23" s="66">
        <f t="shared" si="1"/>
        <v>4.3591595846160193E-3</v>
      </c>
      <c r="BB23" s="66">
        <f t="shared" si="1"/>
        <v>4.0795617744525791E-3</v>
      </c>
      <c r="BC23" s="66">
        <f t="shared" si="1"/>
        <v>82.863385725328655</v>
      </c>
      <c r="BD23" s="66">
        <f t="shared" si="1"/>
        <v>183.77908482462118</v>
      </c>
      <c r="BE23" s="91">
        <f t="shared" si="1"/>
        <v>6.0529007185995543</v>
      </c>
      <c r="BF23" s="91">
        <f t="shared" si="1"/>
        <v>0</v>
      </c>
      <c r="BG23" s="91">
        <f t="shared" si="1"/>
        <v>852.63070115334449</v>
      </c>
      <c r="BH23" s="91">
        <f t="shared" si="1"/>
        <v>77.3891495278977</v>
      </c>
      <c r="BI23" s="65">
        <f t="shared" si="2"/>
        <v>75.66808325984141</v>
      </c>
      <c r="BJ23" s="66">
        <f t="shared" si="2"/>
        <v>0</v>
      </c>
      <c r="BK23" s="66">
        <f t="shared" si="2"/>
        <v>0</v>
      </c>
      <c r="BL23" s="66">
        <f t="shared" si="2"/>
        <v>31.357073387999996</v>
      </c>
      <c r="BM23" s="36">
        <v>0</v>
      </c>
      <c r="BN23" s="27">
        <f t="shared" si="6"/>
        <v>2938.8366333683016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3.7092310580415391</v>
      </c>
      <c r="BT23" s="66">
        <f t="shared" si="7"/>
        <v>0.34897026441231999</v>
      </c>
      <c r="BU23" s="66">
        <f t="shared" si="7"/>
        <v>0.16248658456427439</v>
      </c>
      <c r="BV23" s="66">
        <f t="shared" si="7"/>
        <v>3.8438906623516771</v>
      </c>
      <c r="BW23" s="66">
        <f t="shared" si="7"/>
        <v>12.977897445128624</v>
      </c>
      <c r="BX23" s="66">
        <f t="shared" si="7"/>
        <v>16.868566173417761</v>
      </c>
      <c r="BY23" s="66">
        <f t="shared" si="7"/>
        <v>6.6172981776470312</v>
      </c>
      <c r="BZ23" s="66">
        <f t="shared" si="7"/>
        <v>0</v>
      </c>
      <c r="CA23" s="66">
        <f t="shared" si="7"/>
        <v>776.12061503209793</v>
      </c>
      <c r="CB23" s="66">
        <f t="shared" si="7"/>
        <v>1.565160833714814</v>
      </c>
      <c r="CC23" s="66">
        <f t="shared" si="7"/>
        <v>803.95368294443244</v>
      </c>
      <c r="CD23" s="66">
        <f t="shared" si="7"/>
        <v>2.0548773433888026</v>
      </c>
      <c r="CE23" s="66">
        <f t="shared" si="7"/>
        <v>0</v>
      </c>
      <c r="CF23" s="66">
        <f t="shared" si="7"/>
        <v>0.86513953011244882</v>
      </c>
      <c r="CG23" s="66">
        <f t="shared" si="7"/>
        <v>0</v>
      </c>
      <c r="CH23" s="66">
        <f t="shared" si="10"/>
        <v>4.3591595846160193E-3</v>
      </c>
      <c r="CI23" s="66">
        <f t="shared" si="4"/>
        <v>4.0795617744525791E-3</v>
      </c>
      <c r="CJ23" s="66">
        <f t="shared" si="4"/>
        <v>82.863385725328655</v>
      </c>
      <c r="CK23" s="66">
        <f t="shared" si="4"/>
        <v>183.77908482462118</v>
      </c>
      <c r="CL23" s="91">
        <f t="shared" si="4"/>
        <v>6.0529007185995543</v>
      </c>
      <c r="CM23" s="91">
        <f t="shared" si="4"/>
        <v>0</v>
      </c>
      <c r="CN23" s="91">
        <f t="shared" si="4"/>
        <v>852.63070115334449</v>
      </c>
      <c r="CO23" s="91">
        <f t="shared" si="4"/>
        <v>77.3891495278977</v>
      </c>
      <c r="CP23" s="65">
        <f t="shared" si="4"/>
        <v>75.66808325984141</v>
      </c>
      <c r="CQ23" s="66">
        <f t="shared" si="4"/>
        <v>0</v>
      </c>
      <c r="CR23" s="66">
        <f t="shared" si="4"/>
        <v>0</v>
      </c>
      <c r="CS23" s="66">
        <f t="shared" si="4"/>
        <v>31.357073387999996</v>
      </c>
      <c r="CT23" s="36">
        <v>0</v>
      </c>
      <c r="CU23" s="27">
        <f t="shared" si="8"/>
        <v>2938.8366333683016</v>
      </c>
      <c r="CX23" s="46" t="s">
        <v>112</v>
      </c>
      <c r="CY23" s="94">
        <f>SUM(BR27:CO27)+SUM(CY4:CY9)-SUM(CY10:CY12)</f>
        <v>2944173.9668860184</v>
      </c>
      <c r="DA23" s="105">
        <v>0.70813131303292653</v>
      </c>
    </row>
    <row r="24" spans="2:105" x14ac:dyDescent="0.25">
      <c r="B24" s="53" t="s">
        <v>42</v>
      </c>
      <c r="C24" s="64" t="s">
        <v>43</v>
      </c>
      <c r="D24" s="90">
        <v>8216.8956667958155</v>
      </c>
      <c r="E24" s="91">
        <v>3036.7549447859737</v>
      </c>
      <c r="F24" s="91">
        <v>826.04143939247922</v>
      </c>
      <c r="G24" s="91">
        <v>181.34591737641378</v>
      </c>
      <c r="H24" s="91">
        <v>997.666024736248</v>
      </c>
      <c r="I24" s="91">
        <v>344.92582656023745</v>
      </c>
      <c r="J24" s="91">
        <v>243.02202098210631</v>
      </c>
      <c r="K24" s="91">
        <v>14952.009418943859</v>
      </c>
      <c r="L24" s="91">
        <v>309.15306168368011</v>
      </c>
      <c r="M24" s="91">
        <v>1316.8131695198963</v>
      </c>
      <c r="N24" s="91">
        <v>11.00354206894302</v>
      </c>
      <c r="O24" s="91">
        <v>6506.7452005098567</v>
      </c>
      <c r="P24" s="91">
        <v>10851.867224875466</v>
      </c>
      <c r="Q24" s="91">
        <v>338.78335863272872</v>
      </c>
      <c r="R24" s="91">
        <v>3195.9105130414059</v>
      </c>
      <c r="S24" s="91">
        <v>14730.863992680082</v>
      </c>
      <c r="T24" s="91">
        <v>2967.7342604494565</v>
      </c>
      <c r="U24" s="91">
        <v>5948.9344712948359</v>
      </c>
      <c r="V24" s="91">
        <v>35710.754654599856</v>
      </c>
      <c r="W24" s="91">
        <v>2993.4911122310382</v>
      </c>
      <c r="X24" s="91">
        <v>0.38234359076098939</v>
      </c>
      <c r="Y24" s="91">
        <v>62426.503181147105</v>
      </c>
      <c r="Z24" s="91">
        <v>294.20337656384675</v>
      </c>
      <c r="AA24" s="91">
        <v>11252.328527277887</v>
      </c>
      <c r="AB24" s="65">
        <f>'[2]TES 2035 (value)'!CK27</f>
        <v>68138.486652965672</v>
      </c>
      <c r="AC24" s="66">
        <f>'[2]TES 2035 (value)'!CL27</f>
        <v>0</v>
      </c>
      <c r="AD24" s="66">
        <f>'[2]TES 2035 (value)'!CM27</f>
        <v>0</v>
      </c>
      <c r="AE24" s="66">
        <f>'[2]TES 2035 (value)'!CN27</f>
        <v>31126.673439233455</v>
      </c>
      <c r="AF24" s="67">
        <f>'[2]TES 2035 (value)'!CO27</f>
        <v>-813.1143354891783</v>
      </c>
      <c r="AG24" s="27">
        <f t="shared" si="5"/>
        <v>286106.17900644994</v>
      </c>
      <c r="AI24" s="53" t="s">
        <v>42</v>
      </c>
      <c r="AJ24" s="64" t="s">
        <v>43</v>
      </c>
      <c r="AK24" s="65">
        <f t="shared" si="11"/>
        <v>8216.9041473725556</v>
      </c>
      <c r="AL24" s="66">
        <f t="shared" si="11"/>
        <v>3036.7802505067111</v>
      </c>
      <c r="AM24" s="66">
        <f t="shared" si="11"/>
        <v>826.03947902859113</v>
      </c>
      <c r="AN24" s="66">
        <f t="shared" si="11"/>
        <v>181.3382134674531</v>
      </c>
      <c r="AO24" s="66">
        <f t="shared" si="11"/>
        <v>997.64674865418181</v>
      </c>
      <c r="AP24" s="66">
        <f t="shared" si="11"/>
        <v>344.91870462441688</v>
      </c>
      <c r="AQ24" s="66">
        <f t="shared" si="11"/>
        <v>243.02085710908744</v>
      </c>
      <c r="AR24" s="66">
        <f t="shared" si="11"/>
        <v>14953.808105107299</v>
      </c>
      <c r="AS24" s="66">
        <f t="shared" si="11"/>
        <v>309.17434188632632</v>
      </c>
      <c r="AT24" s="66">
        <f t="shared" si="11"/>
        <v>1316.8054712777041</v>
      </c>
      <c r="AU24" s="66">
        <f t="shared" si="11"/>
        <v>11.003323249307035</v>
      </c>
      <c r="AV24" s="66">
        <f t="shared" si="11"/>
        <v>6506.8297204465562</v>
      </c>
      <c r="AW24" s="66">
        <f t="shared" si="11"/>
        <v>10852.006016893765</v>
      </c>
      <c r="AX24" s="66">
        <f t="shared" si="11"/>
        <v>338.76663341802777</v>
      </c>
      <c r="AY24" s="66">
        <f t="shared" si="11"/>
        <v>3195.8423095420867</v>
      </c>
      <c r="AZ24" s="66">
        <f t="shared" si="9"/>
        <v>14730.950819045671</v>
      </c>
      <c r="BA24" s="66">
        <f t="shared" si="1"/>
        <v>2967.6502709395709</v>
      </c>
      <c r="BB24" s="66">
        <f t="shared" si="1"/>
        <v>5948.8575729517715</v>
      </c>
      <c r="BC24" s="66">
        <f t="shared" si="1"/>
        <v>35711.293536085381</v>
      </c>
      <c r="BD24" s="66">
        <f t="shared" si="1"/>
        <v>2993.4895047403579</v>
      </c>
      <c r="BE24" s="91">
        <f t="shared" si="1"/>
        <v>0.40145662068741639</v>
      </c>
      <c r="BF24" s="91">
        <f t="shared" si="1"/>
        <v>62780.16616191787</v>
      </c>
      <c r="BG24" s="91">
        <f t="shared" si="1"/>
        <v>294.2130267456123</v>
      </c>
      <c r="BH24" s="91">
        <f t="shared" si="1"/>
        <v>11274.00624373726</v>
      </c>
      <c r="BI24" s="65">
        <f t="shared" si="2"/>
        <v>68138.486652965672</v>
      </c>
      <c r="BJ24" s="66">
        <f t="shared" si="2"/>
        <v>0</v>
      </c>
      <c r="BK24" s="66">
        <f t="shared" si="2"/>
        <v>0</v>
      </c>
      <c r="BL24" s="66">
        <f t="shared" si="2"/>
        <v>31126.673439233455</v>
      </c>
      <c r="BM24" s="36">
        <v>0</v>
      </c>
      <c r="BN24" s="27">
        <f t="shared" si="6"/>
        <v>287297.07300756738</v>
      </c>
      <c r="BP24" s="53" t="s">
        <v>42</v>
      </c>
      <c r="BQ24" s="64" t="s">
        <v>43</v>
      </c>
      <c r="BR24" s="65">
        <f t="shared" si="7"/>
        <v>8216.9041473725556</v>
      </c>
      <c r="BS24" s="66">
        <f t="shared" si="7"/>
        <v>3036.7802505067111</v>
      </c>
      <c r="BT24" s="66">
        <f t="shared" si="7"/>
        <v>826.03947902859113</v>
      </c>
      <c r="BU24" s="66">
        <f t="shared" si="7"/>
        <v>181.3382134674531</v>
      </c>
      <c r="BV24" s="66">
        <f t="shared" si="7"/>
        <v>997.64674865418181</v>
      </c>
      <c r="BW24" s="66">
        <f t="shared" si="7"/>
        <v>344.91870462441688</v>
      </c>
      <c r="BX24" s="66">
        <f t="shared" si="7"/>
        <v>243.02085710908744</v>
      </c>
      <c r="BY24" s="66">
        <f t="shared" si="7"/>
        <v>14953.808105107299</v>
      </c>
      <c r="BZ24" s="66">
        <f t="shared" si="7"/>
        <v>309.17434188632632</v>
      </c>
      <c r="CA24" s="66">
        <f t="shared" si="7"/>
        <v>1316.8054712777041</v>
      </c>
      <c r="CB24" s="66">
        <f t="shared" si="7"/>
        <v>11.003323249307035</v>
      </c>
      <c r="CC24" s="66">
        <f t="shared" si="7"/>
        <v>6506.8297204465562</v>
      </c>
      <c r="CD24" s="66">
        <f t="shared" si="7"/>
        <v>10852.006016893765</v>
      </c>
      <c r="CE24" s="66">
        <f t="shared" si="7"/>
        <v>338.76663341802777</v>
      </c>
      <c r="CF24" s="66">
        <f t="shared" si="7"/>
        <v>3195.8423095420867</v>
      </c>
      <c r="CG24" s="66">
        <f t="shared" si="7"/>
        <v>14730.950819045671</v>
      </c>
      <c r="CH24" s="66">
        <f t="shared" si="10"/>
        <v>2967.6502709395709</v>
      </c>
      <c r="CI24" s="66">
        <f t="shared" si="4"/>
        <v>5948.8575729517715</v>
      </c>
      <c r="CJ24" s="66">
        <f t="shared" si="4"/>
        <v>35711.293536085381</v>
      </c>
      <c r="CK24" s="66">
        <f t="shared" si="4"/>
        <v>2993.4895047403579</v>
      </c>
      <c r="CL24" s="91">
        <f t="shared" si="4"/>
        <v>0.40145662068741639</v>
      </c>
      <c r="CM24" s="91">
        <f t="shared" si="4"/>
        <v>62780.16616191787</v>
      </c>
      <c r="CN24" s="91">
        <f t="shared" si="4"/>
        <v>294.2130267456123</v>
      </c>
      <c r="CO24" s="91">
        <f t="shared" si="4"/>
        <v>11274.00624373726</v>
      </c>
      <c r="CP24" s="65">
        <f t="shared" si="4"/>
        <v>68138.486652965672</v>
      </c>
      <c r="CQ24" s="66">
        <f t="shared" si="4"/>
        <v>0</v>
      </c>
      <c r="CR24" s="66">
        <f t="shared" si="4"/>
        <v>0</v>
      </c>
      <c r="CS24" s="66">
        <f t="shared" si="4"/>
        <v>31126.673439233455</v>
      </c>
      <c r="CT24" s="36">
        <v>0</v>
      </c>
      <c r="CU24" s="27">
        <f t="shared" si="8"/>
        <v>287297.07300756738</v>
      </c>
      <c r="CX24" s="46" t="s">
        <v>113</v>
      </c>
      <c r="CY24" s="100">
        <f>1-SUM(CP3:CP26)/CY23</f>
        <v>2.049465111093296E-2</v>
      </c>
      <c r="DA24" s="105">
        <v>1.060599064875265</v>
      </c>
    </row>
    <row r="25" spans="2:105" x14ac:dyDescent="0.25">
      <c r="B25" s="53" t="s">
        <v>44</v>
      </c>
      <c r="C25" s="64" t="s">
        <v>45</v>
      </c>
      <c r="D25" s="90">
        <v>1512.8945147506743</v>
      </c>
      <c r="E25" s="91">
        <v>2751.7011855598157</v>
      </c>
      <c r="F25" s="91">
        <v>621.49267288835927</v>
      </c>
      <c r="G25" s="91">
        <v>342.37453248774682</v>
      </c>
      <c r="H25" s="91">
        <v>533.13063501688669</v>
      </c>
      <c r="I25" s="91">
        <v>1017.1632597037042</v>
      </c>
      <c r="J25" s="91">
        <v>579.64114143251174</v>
      </c>
      <c r="K25" s="91">
        <v>742.70667981855865</v>
      </c>
      <c r="L25" s="91">
        <v>591.63689303719377</v>
      </c>
      <c r="M25" s="91">
        <v>1022.3700346737194</v>
      </c>
      <c r="N25" s="91">
        <v>373.65019542277935</v>
      </c>
      <c r="O25" s="91">
        <v>5092.5022282665032</v>
      </c>
      <c r="P25" s="91">
        <v>1533.2252330714223</v>
      </c>
      <c r="Q25" s="91">
        <v>968.78880064543591</v>
      </c>
      <c r="R25" s="91">
        <v>303.82777668700572</v>
      </c>
      <c r="S25" s="91">
        <v>154.39216291192591</v>
      </c>
      <c r="T25" s="91">
        <v>24.496189779554822</v>
      </c>
      <c r="U25" s="91">
        <v>30.18497709611847</v>
      </c>
      <c r="V25" s="91">
        <v>14238.103644470692</v>
      </c>
      <c r="W25" s="91">
        <v>5187.5904476277974</v>
      </c>
      <c r="X25" s="91">
        <v>2.3453053292443768</v>
      </c>
      <c r="Y25" s="91">
        <v>255.95222941201348</v>
      </c>
      <c r="Z25" s="91">
        <v>17759.227887120214</v>
      </c>
      <c r="AA25" s="91">
        <v>112.57992266453337</v>
      </c>
      <c r="AB25" s="65">
        <f>'[2]TES 2035 (value)'!CK28</f>
        <v>29405.511734197913</v>
      </c>
      <c r="AC25" s="66">
        <f>'[2]TES 2035 (value)'!CL28</f>
        <v>0</v>
      </c>
      <c r="AD25" s="66">
        <f>'[2]TES 2035 (value)'!CM28</f>
        <v>0</v>
      </c>
      <c r="AE25" s="66">
        <f>'[2]TES 2035 (value)'!CN28</f>
        <v>4779.2914778530476</v>
      </c>
      <c r="AF25" s="67">
        <f>'[2]TES 2035 (value)'!CO28</f>
        <v>0</v>
      </c>
      <c r="AG25" s="27">
        <f t="shared" si="5"/>
        <v>89936.781761925376</v>
      </c>
      <c r="AI25" s="53" t="s">
        <v>44</v>
      </c>
      <c r="AJ25" s="64" t="s">
        <v>45</v>
      </c>
      <c r="AK25" s="65">
        <f t="shared" si="11"/>
        <v>1512.8960761941382</v>
      </c>
      <c r="AL25" s="66">
        <f t="shared" si="11"/>
        <v>2751.7241158861084</v>
      </c>
      <c r="AM25" s="66">
        <f t="shared" si="11"/>
        <v>621.49119796018431</v>
      </c>
      <c r="AN25" s="66">
        <f t="shared" si="11"/>
        <v>342.35998778628954</v>
      </c>
      <c r="AO25" s="66">
        <f t="shared" si="11"/>
        <v>533.12033430540828</v>
      </c>
      <c r="AP25" s="66">
        <f t="shared" si="11"/>
        <v>1017.1422575899254</v>
      </c>
      <c r="AQ25" s="66">
        <f t="shared" si="11"/>
        <v>579.63836543434331</v>
      </c>
      <c r="AR25" s="66">
        <f t="shared" si="11"/>
        <v>742.79602541693635</v>
      </c>
      <c r="AS25" s="66">
        <f t="shared" si="11"/>
        <v>591.67761769606739</v>
      </c>
      <c r="AT25" s="66">
        <f t="shared" si="11"/>
        <v>1022.3640577801713</v>
      </c>
      <c r="AU25" s="66">
        <f t="shared" si="11"/>
        <v>373.64276490638417</v>
      </c>
      <c r="AV25" s="66">
        <f t="shared" si="11"/>
        <v>5092.5683777702425</v>
      </c>
      <c r="AW25" s="66">
        <f t="shared" si="11"/>
        <v>1533.244842546934</v>
      </c>
      <c r="AX25" s="66">
        <f t="shared" si="11"/>
        <v>968.74097302853033</v>
      </c>
      <c r="AY25" s="66">
        <f t="shared" si="11"/>
        <v>303.8212927390116</v>
      </c>
      <c r="AZ25" s="66">
        <f t="shared" si="9"/>
        <v>154.3930729271421</v>
      </c>
      <c r="BA25" s="66">
        <f t="shared" si="1"/>
        <v>24.495496515672986</v>
      </c>
      <c r="BB25" s="66">
        <f t="shared" si="1"/>
        <v>30.184586912845258</v>
      </c>
      <c r="BC25" s="66">
        <f t="shared" si="1"/>
        <v>14238.318499925783</v>
      </c>
      <c r="BD25" s="66">
        <f t="shared" si="1"/>
        <v>5187.5876619160699</v>
      </c>
      <c r="BE25" s="91">
        <f t="shared" si="1"/>
        <v>2.4625451418831563</v>
      </c>
      <c r="BF25" s="91">
        <f t="shared" si="1"/>
        <v>257.40226783761784</v>
      </c>
      <c r="BG25" s="91">
        <f t="shared" si="1"/>
        <v>17759.810408568908</v>
      </c>
      <c r="BH25" s="91">
        <f t="shared" si="1"/>
        <v>112.7968089415936</v>
      </c>
      <c r="BI25" s="65">
        <f t="shared" si="2"/>
        <v>29405.511734197913</v>
      </c>
      <c r="BJ25" s="66">
        <f t="shared" si="2"/>
        <v>0</v>
      </c>
      <c r="BK25" s="66">
        <f t="shared" si="2"/>
        <v>0</v>
      </c>
      <c r="BL25" s="66">
        <f t="shared" si="2"/>
        <v>4779.2914778530476</v>
      </c>
      <c r="BM25" s="36">
        <v>0</v>
      </c>
      <c r="BN25" s="27">
        <f t="shared" si="6"/>
        <v>89939.482847779174</v>
      </c>
      <c r="BP25" s="53" t="s">
        <v>44</v>
      </c>
      <c r="BQ25" s="64" t="s">
        <v>45</v>
      </c>
      <c r="BR25" s="65">
        <f t="shared" si="7"/>
        <v>1512.8960761941382</v>
      </c>
      <c r="BS25" s="66">
        <f t="shared" si="7"/>
        <v>2751.7241158861084</v>
      </c>
      <c r="BT25" s="66">
        <f t="shared" si="7"/>
        <v>621.49119796018431</v>
      </c>
      <c r="BU25" s="66">
        <f t="shared" si="7"/>
        <v>342.35998778628954</v>
      </c>
      <c r="BV25" s="66">
        <f t="shared" si="7"/>
        <v>533.12033430540828</v>
      </c>
      <c r="BW25" s="66">
        <f t="shared" si="7"/>
        <v>1017.1422575899254</v>
      </c>
      <c r="BX25" s="66">
        <f t="shared" si="7"/>
        <v>579.63836543434331</v>
      </c>
      <c r="BY25" s="66">
        <f t="shared" si="7"/>
        <v>742.79602541693635</v>
      </c>
      <c r="BZ25" s="66">
        <f t="shared" si="7"/>
        <v>591.67761769606739</v>
      </c>
      <c r="CA25" s="66">
        <f t="shared" si="7"/>
        <v>1022.3640577801713</v>
      </c>
      <c r="CB25" s="66">
        <f t="shared" si="7"/>
        <v>373.64276490638417</v>
      </c>
      <c r="CC25" s="66">
        <f t="shared" si="7"/>
        <v>5092.5683777702425</v>
      </c>
      <c r="CD25" s="66">
        <f t="shared" si="7"/>
        <v>1533.244842546934</v>
      </c>
      <c r="CE25" s="66">
        <f t="shared" si="7"/>
        <v>968.74097302853033</v>
      </c>
      <c r="CF25" s="66">
        <f t="shared" si="7"/>
        <v>303.8212927390116</v>
      </c>
      <c r="CG25" s="66">
        <f t="shared" si="7"/>
        <v>154.3930729271421</v>
      </c>
      <c r="CH25" s="66">
        <f t="shared" si="10"/>
        <v>24.495496515672986</v>
      </c>
      <c r="CI25" s="66">
        <f t="shared" si="4"/>
        <v>30.184586912845258</v>
      </c>
      <c r="CJ25" s="66">
        <f t="shared" si="4"/>
        <v>14238.318499925783</v>
      </c>
      <c r="CK25" s="66">
        <f t="shared" si="4"/>
        <v>5187.5876619160699</v>
      </c>
      <c r="CL25" s="91">
        <f t="shared" si="4"/>
        <v>2.4625451418831563</v>
      </c>
      <c r="CM25" s="91">
        <f t="shared" si="4"/>
        <v>257.40226783761784</v>
      </c>
      <c r="CN25" s="91">
        <f t="shared" si="4"/>
        <v>17759.810408568908</v>
      </c>
      <c r="CO25" s="91">
        <f t="shared" si="4"/>
        <v>112.7968089415936</v>
      </c>
      <c r="CP25" s="65">
        <f t="shared" si="4"/>
        <v>29405.511734197913</v>
      </c>
      <c r="CQ25" s="66">
        <f t="shared" si="4"/>
        <v>0</v>
      </c>
      <c r="CR25" s="66">
        <f t="shared" si="4"/>
        <v>0</v>
      </c>
      <c r="CS25" s="66">
        <f t="shared" si="4"/>
        <v>4779.2914778530476</v>
      </c>
      <c r="CT25" s="36">
        <v>0</v>
      </c>
      <c r="CU25" s="27">
        <f t="shared" si="8"/>
        <v>89939.482847779174</v>
      </c>
      <c r="CX25" s="52" t="s">
        <v>114</v>
      </c>
      <c r="CY25" s="100">
        <f>(SUM(CS3:CS26)-SUM(BR32:CO32))/(SUM(CP3:CS26)-SUM(BR32:CO32))</f>
        <v>-3.7706344598340512E-2</v>
      </c>
      <c r="DA25" s="106">
        <v>0.55539891302192479</v>
      </c>
    </row>
    <row r="26" spans="2:105" x14ac:dyDescent="0.25">
      <c r="B26" s="53" t="s">
        <v>46</v>
      </c>
      <c r="C26" s="68" t="s">
        <v>47</v>
      </c>
      <c r="D26" s="92">
        <v>365.80276339712583</v>
      </c>
      <c r="E26" s="93">
        <v>2257.4937141524165</v>
      </c>
      <c r="F26" s="93">
        <v>345.58987543199402</v>
      </c>
      <c r="G26" s="93">
        <v>385.7305017210598</v>
      </c>
      <c r="H26" s="93">
        <v>570.20855754887282</v>
      </c>
      <c r="I26" s="93">
        <v>744.09084550644138</v>
      </c>
      <c r="J26" s="93">
        <v>1009.6686582556466</v>
      </c>
      <c r="K26" s="93">
        <v>1718.2931373491069</v>
      </c>
      <c r="L26" s="93">
        <v>126.63417342881846</v>
      </c>
      <c r="M26" s="93">
        <v>845.09234164127861</v>
      </c>
      <c r="N26" s="93">
        <v>161.46516659500443</v>
      </c>
      <c r="O26" s="93">
        <v>3191.2692966342897</v>
      </c>
      <c r="P26" s="93">
        <v>152.37356485223904</v>
      </c>
      <c r="Q26" s="93">
        <v>123.77171771501328</v>
      </c>
      <c r="R26" s="93">
        <v>140.96876619683658</v>
      </c>
      <c r="S26" s="93">
        <v>125.31624083427987</v>
      </c>
      <c r="T26" s="93">
        <v>8.042948017804477</v>
      </c>
      <c r="U26" s="93">
        <v>4.8367663531803471</v>
      </c>
      <c r="V26" s="93">
        <v>7096.9156942450682</v>
      </c>
      <c r="W26" s="93">
        <v>3346.4407108634764</v>
      </c>
      <c r="X26" s="93">
        <v>0.15939847859597656</v>
      </c>
      <c r="Y26" s="93">
        <v>12117.450665158291</v>
      </c>
      <c r="Z26" s="93">
        <v>2086.1747185378304</v>
      </c>
      <c r="AA26" s="93">
        <v>10600.979256428684</v>
      </c>
      <c r="AB26" s="69">
        <f>'[2]TES 2035 (value)'!CK29</f>
        <v>11640.906992563871</v>
      </c>
      <c r="AC26" s="70">
        <f>'[2]TES 2035 (value)'!CL29</f>
        <v>17.137158385203687</v>
      </c>
      <c r="AD26" s="70">
        <f>'[2]TES 2035 (value)'!CM29</f>
        <v>0</v>
      </c>
      <c r="AE26" s="70">
        <f>'[2]TES 2035 (value)'!CN29</f>
        <v>926.30182942472948</v>
      </c>
      <c r="AF26" s="71">
        <f>'[2]TES 2035 (value)'!CO29</f>
        <v>-7.7084993644774098</v>
      </c>
      <c r="AG26" s="28">
        <f t="shared" si="5"/>
        <v>60101.40696035268</v>
      </c>
      <c r="AI26" s="53" t="s">
        <v>46</v>
      </c>
      <c r="AJ26" s="68" t="s">
        <v>47</v>
      </c>
      <c r="AK26" s="69">
        <f t="shared" si="11"/>
        <v>365.80314093853957</v>
      </c>
      <c r="AL26" s="70">
        <f t="shared" si="11"/>
        <v>2257.5125261759536</v>
      </c>
      <c r="AM26" s="70">
        <f t="shared" si="11"/>
        <v>345.58905527712091</v>
      </c>
      <c r="AN26" s="70">
        <f t="shared" si="11"/>
        <v>385.71411517808377</v>
      </c>
      <c r="AO26" s="70">
        <f t="shared" si="11"/>
        <v>570.19754044828233</v>
      </c>
      <c r="AP26" s="70">
        <f t="shared" si="11"/>
        <v>744.07548171852432</v>
      </c>
      <c r="AQ26" s="70">
        <f t="shared" si="11"/>
        <v>1009.6638227839285</v>
      </c>
      <c r="AR26" s="70">
        <f t="shared" si="11"/>
        <v>1718.4998433512426</v>
      </c>
      <c r="AS26" s="70">
        <f t="shared" si="11"/>
        <v>126.64289014945459</v>
      </c>
      <c r="AT26" s="70">
        <f t="shared" si="11"/>
        <v>845.08740113364138</v>
      </c>
      <c r="AU26" s="70">
        <f t="shared" si="11"/>
        <v>161.46195565176842</v>
      </c>
      <c r="AV26" s="70">
        <f t="shared" si="11"/>
        <v>3191.3107499063372</v>
      </c>
      <c r="AW26" s="70">
        <f t="shared" si="11"/>
        <v>152.37551366290572</v>
      </c>
      <c r="AX26" s="70">
        <f t="shared" si="11"/>
        <v>123.7656072951832</v>
      </c>
      <c r="AY26" s="70">
        <f t="shared" si="11"/>
        <v>140.9657578012291</v>
      </c>
      <c r="AZ26" s="70">
        <f t="shared" si="9"/>
        <v>125.31697947077438</v>
      </c>
      <c r="BA26" s="70">
        <f t="shared" si="1"/>
        <v>8.0427203952470752</v>
      </c>
      <c r="BB26" s="70">
        <f t="shared" si="1"/>
        <v>4.8367038311740709</v>
      </c>
      <c r="BC26" s="70">
        <f t="shared" si="1"/>
        <v>7097.0227879346003</v>
      </c>
      <c r="BD26" s="70">
        <f t="shared" si="1"/>
        <v>3346.4389138405181</v>
      </c>
      <c r="BE26" s="93">
        <f t="shared" si="1"/>
        <v>0.16736667255881538</v>
      </c>
      <c r="BF26" s="93">
        <f t="shared" si="1"/>
        <v>12186.099291994669</v>
      </c>
      <c r="BG26" s="93">
        <f t="shared" si="1"/>
        <v>2086.2431472739781</v>
      </c>
      <c r="BH26" s="93">
        <f t="shared" si="1"/>
        <v>10621.402142407835</v>
      </c>
      <c r="BI26" s="69">
        <f t="shared" si="2"/>
        <v>11640.906992563871</v>
      </c>
      <c r="BJ26" s="70">
        <f t="shared" si="2"/>
        <v>17.137158385203687</v>
      </c>
      <c r="BK26" s="70">
        <f t="shared" si="2"/>
        <v>0</v>
      </c>
      <c r="BL26" s="70">
        <f t="shared" si="2"/>
        <v>926.30182942472948</v>
      </c>
      <c r="BM26" s="37">
        <v>0</v>
      </c>
      <c r="BN26" s="28">
        <f t="shared" si="6"/>
        <v>60198.581435667344</v>
      </c>
      <c r="BP26" s="53" t="s">
        <v>46</v>
      </c>
      <c r="BQ26" s="68" t="s">
        <v>47</v>
      </c>
      <c r="BR26" s="69">
        <f t="shared" si="7"/>
        <v>365.80314093853957</v>
      </c>
      <c r="BS26" s="70">
        <f t="shared" si="7"/>
        <v>2257.5125261759536</v>
      </c>
      <c r="BT26" s="70">
        <f t="shared" si="7"/>
        <v>345.58905527712091</v>
      </c>
      <c r="BU26" s="70">
        <f t="shared" si="7"/>
        <v>385.71411517808377</v>
      </c>
      <c r="BV26" s="70">
        <f t="shared" si="7"/>
        <v>570.19754044828233</v>
      </c>
      <c r="BW26" s="70">
        <f t="shared" si="7"/>
        <v>744.07548171852432</v>
      </c>
      <c r="BX26" s="70">
        <f t="shared" si="7"/>
        <v>1009.6638227839285</v>
      </c>
      <c r="BY26" s="70">
        <f t="shared" si="7"/>
        <v>1718.4998433512426</v>
      </c>
      <c r="BZ26" s="70">
        <f t="shared" si="7"/>
        <v>126.64289014945459</v>
      </c>
      <c r="CA26" s="70">
        <f t="shared" si="7"/>
        <v>845.08740113364138</v>
      </c>
      <c r="CB26" s="70">
        <f t="shared" si="7"/>
        <v>161.46195565176842</v>
      </c>
      <c r="CC26" s="70">
        <f t="shared" si="7"/>
        <v>3191.3107499063372</v>
      </c>
      <c r="CD26" s="70">
        <f t="shared" si="7"/>
        <v>152.37551366290572</v>
      </c>
      <c r="CE26" s="70">
        <f t="shared" si="7"/>
        <v>123.7656072951832</v>
      </c>
      <c r="CF26" s="70">
        <f t="shared" si="7"/>
        <v>140.9657578012291</v>
      </c>
      <c r="CG26" s="70">
        <f t="shared" si="7"/>
        <v>125.31697947077438</v>
      </c>
      <c r="CH26" s="70">
        <f t="shared" si="10"/>
        <v>8.0427203952470752</v>
      </c>
      <c r="CI26" s="70">
        <f t="shared" si="4"/>
        <v>4.8367038311740709</v>
      </c>
      <c r="CJ26" s="70">
        <f t="shared" si="4"/>
        <v>7097.0227879346003</v>
      </c>
      <c r="CK26" s="70">
        <f t="shared" ref="CK26:CS37" si="12">BD26</f>
        <v>3346.4389138405181</v>
      </c>
      <c r="CL26" s="93">
        <f t="shared" si="12"/>
        <v>0.16736667255881538</v>
      </c>
      <c r="CM26" s="93">
        <f t="shared" si="12"/>
        <v>12186.099291994669</v>
      </c>
      <c r="CN26" s="93">
        <f t="shared" si="12"/>
        <v>2086.2431472739781</v>
      </c>
      <c r="CO26" s="93">
        <f t="shared" si="12"/>
        <v>10621.402142407835</v>
      </c>
      <c r="CP26" s="69">
        <f t="shared" si="12"/>
        <v>11640.906992563871</v>
      </c>
      <c r="CQ26" s="70">
        <f t="shared" si="12"/>
        <v>17.137158385203687</v>
      </c>
      <c r="CR26" s="70">
        <f t="shared" si="12"/>
        <v>0</v>
      </c>
      <c r="CS26" s="70">
        <f t="shared" si="12"/>
        <v>926.30182942472948</v>
      </c>
      <c r="CT26" s="37">
        <v>0</v>
      </c>
      <c r="CU26" s="28">
        <f t="shared" si="8"/>
        <v>60198.581435667344</v>
      </c>
    </row>
    <row r="27" spans="2:105" x14ac:dyDescent="0.25">
      <c r="B27" s="53" t="s">
        <v>56</v>
      </c>
      <c r="C27" s="72" t="s">
        <v>60</v>
      </c>
      <c r="D27" s="61">
        <f>'[2]TES 2035 (value)'!D102+'[2]TES 2035 (value)'!D103</f>
        <v>30690.607257724441</v>
      </c>
      <c r="E27" s="62">
        <f>'[2]TES 2035 (value)'!E102+'[2]TES 2035 (value)'!E103</f>
        <v>29177.456478287149</v>
      </c>
      <c r="F27" s="62">
        <f>'[2]TES 2035 (value)'!F102+'[2]TES 2035 (value)'!F103</f>
        <v>15443.087175963688</v>
      </c>
      <c r="G27" s="62">
        <f>'[2]TES 2035 (value)'!G102+'[2]TES 2035 (value)'!G103</f>
        <v>3215.9705675358355</v>
      </c>
      <c r="H27" s="62">
        <f>'[2]TES 2035 (value)'!H102+'[2]TES 2035 (value)'!H103</f>
        <v>5780.4737139156769</v>
      </c>
      <c r="I27" s="62">
        <f>'[2]TES 2035 (value)'!I102+'[2]TES 2035 (value)'!I103</f>
        <v>5372.1951991620836</v>
      </c>
      <c r="J27" s="62">
        <f>'[2]TES 2035 (value)'!J102+'[2]TES 2035 (value)'!J103</f>
        <v>2186.314114078506</v>
      </c>
      <c r="K27" s="62">
        <f>'[2]TES 2035 (value)'!K102+'[2]TES 2035 (value)'!K103</f>
        <v>3420.1178579865755</v>
      </c>
      <c r="L27" s="62">
        <f>'[2]TES 2035 (value)'!L102+'[2]TES 2035 (value)'!L103</f>
        <v>8214.754837963088</v>
      </c>
      <c r="M27" s="62">
        <f>'[2]TES 2035 (value)'!M102+'[2]TES 2035 (value)'!M103</f>
        <v>3858.6183489828504</v>
      </c>
      <c r="N27" s="62">
        <f>'[2]TES 2035 (value)'!N102+'[2]TES 2035 (value)'!N103</f>
        <v>2071.5098944666697</v>
      </c>
      <c r="O27" s="62">
        <f>'[2]TES 2035 (value)'!O102+'[2]TES 2035 (value)'!O103</f>
        <v>129213.28495803165</v>
      </c>
      <c r="P27" s="62">
        <f>'[2]TES 2035 (value)'!P102+'[2]TES 2035 (value)'!P103</f>
        <v>91691.713719965439</v>
      </c>
      <c r="Q27" s="62">
        <f>'[2]TES 2035 (value)'!Q102+'[2]TES 2035 (value)'!Q103</f>
        <v>7807.7049028084675</v>
      </c>
      <c r="R27" s="62">
        <f>'[2]TES 2035 (value)'!R102+'[2]TES 2035 (value)'!R103</f>
        <v>10249.014046025675</v>
      </c>
      <c r="S27" s="62">
        <f>'[2]TES 2035 (value)'!S102+'[2]TES 2035 (value)'!S103</f>
        <v>19133.575882323345</v>
      </c>
      <c r="T27" s="62">
        <f>'[2]TES 2035 (value)'!T102+'[2]TES 2035 (value)'!T103</f>
        <v>3390.3920802995617</v>
      </c>
      <c r="U27" s="62">
        <f>'[2]TES 2035 (value)'!U102+'[2]TES 2035 (value)'!U103</f>
        <v>8263.609030270427</v>
      </c>
      <c r="V27" s="62">
        <f>'[2]TES 2035 (value)'!V102+'[2]TES 2035 (value)'!V103</f>
        <v>932029.26358556747</v>
      </c>
      <c r="W27" s="62">
        <f>'[2]TES 2035 (value)'!W102+'[2]TES 2035 (value)'!W103</f>
        <v>401977.66794128064</v>
      </c>
      <c r="X27" s="62">
        <f>'[2]TES 2035 (value)'!X102+'[2]TES 2035 (value)'!X103</f>
        <v>17.810704917955636</v>
      </c>
      <c r="Y27" s="62">
        <f>'[2]TES 2035 (value)'!Y102+'[2]TES 2035 (value)'!Y103</f>
        <v>1014.5707987826206</v>
      </c>
      <c r="Z27" s="62">
        <f>'[2]TES 2035 (value)'!Z102+'[2]TES 2035 (value)'!Z103</f>
        <v>7795.9843100533108</v>
      </c>
      <c r="AA27" s="63">
        <f>'[2]TES 2035 (value)'!AA102+'[2]TES 2035 (value)'!AA103</f>
        <v>2108.9847994898346</v>
      </c>
      <c r="AI27" s="53" t="s">
        <v>56</v>
      </c>
      <c r="AJ27" s="72" t="s">
        <v>60</v>
      </c>
      <c r="AK27" s="61">
        <f t="shared" si="11"/>
        <v>30690.638933196617</v>
      </c>
      <c r="AL27" s="62">
        <f t="shared" si="11"/>
        <v>29177.699618276678</v>
      </c>
      <c r="AM27" s="62">
        <f t="shared" si="11"/>
        <v>15443.050526385377</v>
      </c>
      <c r="AN27" s="62">
        <f t="shared" si="11"/>
        <v>3215.8339471760783</v>
      </c>
      <c r="AO27" s="62">
        <f t="shared" si="11"/>
        <v>5780.3620283586579</v>
      </c>
      <c r="AP27" s="62">
        <f t="shared" si="11"/>
        <v>5372.0842755185695</v>
      </c>
      <c r="AQ27" s="62">
        <f t="shared" si="11"/>
        <v>2186.3036434553178</v>
      </c>
      <c r="AR27" s="62">
        <f t="shared" si="11"/>
        <v>3420.5292888850004</v>
      </c>
      <c r="AS27" s="62">
        <f t="shared" si="11"/>
        <v>8215.3202913559435</v>
      </c>
      <c r="AT27" s="62">
        <f t="shared" si="11"/>
        <v>3858.5957910533998</v>
      </c>
      <c r="AU27" s="62">
        <f t="shared" si="11"/>
        <v>2071.4686998187822</v>
      </c>
      <c r="AV27" s="62">
        <f t="shared" si="11"/>
        <v>129214.96338531423</v>
      </c>
      <c r="AW27" s="62">
        <f t="shared" si="11"/>
        <v>91692.886428564307</v>
      </c>
      <c r="AX27" s="62">
        <f t="shared" si="11"/>
        <v>7807.319448394921</v>
      </c>
      <c r="AY27" s="62">
        <f t="shared" si="11"/>
        <v>10248.795323186079</v>
      </c>
      <c r="AZ27" s="62">
        <f t="shared" si="9"/>
        <v>19133.688659065792</v>
      </c>
      <c r="BA27" s="62">
        <f t="shared" si="1"/>
        <v>3390.2961291987708</v>
      </c>
      <c r="BB27" s="62">
        <f t="shared" si="1"/>
        <v>8263.5022115039355</v>
      </c>
      <c r="BC27" s="62">
        <f t="shared" si="1"/>
        <v>932043.32806891343</v>
      </c>
      <c r="BD27" s="62">
        <f t="shared" si="1"/>
        <v>401977.45208115928</v>
      </c>
      <c r="BE27" s="62">
        <f t="shared" si="1"/>
        <v>18.701046862566518</v>
      </c>
      <c r="BF27" s="62">
        <f t="shared" si="1"/>
        <v>1020.3186160495791</v>
      </c>
      <c r="BG27" s="62">
        <f t="shared" si="1"/>
        <v>7796.2400265801307</v>
      </c>
      <c r="BH27" s="63">
        <f t="shared" si="1"/>
        <v>2113.0477784892159</v>
      </c>
      <c r="BP27" s="53" t="s">
        <v>56</v>
      </c>
      <c r="BQ27" s="72" t="s">
        <v>60</v>
      </c>
      <c r="BR27" s="61">
        <f t="shared" si="7"/>
        <v>30690.638933196617</v>
      </c>
      <c r="BS27" s="62">
        <f t="shared" si="7"/>
        <v>29177.699618276678</v>
      </c>
      <c r="BT27" s="62">
        <f t="shared" si="7"/>
        <v>15443.050526385377</v>
      </c>
      <c r="BU27" s="62">
        <f t="shared" si="7"/>
        <v>3215.8339471760783</v>
      </c>
      <c r="BV27" s="62">
        <f t="shared" si="7"/>
        <v>5780.3620283586579</v>
      </c>
      <c r="BW27" s="62">
        <f t="shared" si="7"/>
        <v>5372.0842755185695</v>
      </c>
      <c r="BX27" s="62">
        <f t="shared" si="7"/>
        <v>2186.3036434553178</v>
      </c>
      <c r="BY27" s="62">
        <f t="shared" si="7"/>
        <v>3420.5292888850004</v>
      </c>
      <c r="BZ27" s="62">
        <f t="shared" si="7"/>
        <v>8215.3202913559435</v>
      </c>
      <c r="CA27" s="62">
        <f t="shared" si="7"/>
        <v>3858.5957910533998</v>
      </c>
      <c r="CB27" s="62">
        <f t="shared" si="7"/>
        <v>2071.4686998187822</v>
      </c>
      <c r="CC27" s="62">
        <f t="shared" si="7"/>
        <v>129214.96338531423</v>
      </c>
      <c r="CD27" s="62">
        <f t="shared" si="7"/>
        <v>91692.886428564307</v>
      </c>
      <c r="CE27" s="62">
        <f t="shared" si="7"/>
        <v>7807.319448394921</v>
      </c>
      <c r="CF27" s="62">
        <f t="shared" si="7"/>
        <v>10248.795323186079</v>
      </c>
      <c r="CG27" s="62">
        <f t="shared" si="7"/>
        <v>19133.688659065792</v>
      </c>
      <c r="CH27" s="62">
        <f t="shared" si="10"/>
        <v>3390.2961291987708</v>
      </c>
      <c r="CI27" s="62">
        <f t="shared" si="10"/>
        <v>8263.5022115039355</v>
      </c>
      <c r="CJ27" s="62">
        <f t="shared" si="10"/>
        <v>932043.32806891343</v>
      </c>
      <c r="CK27" s="62">
        <f t="shared" si="12"/>
        <v>401977.45208115928</v>
      </c>
      <c r="CL27" s="62">
        <f t="shared" si="12"/>
        <v>18.701046862566518</v>
      </c>
      <c r="CM27" s="62">
        <f t="shared" si="12"/>
        <v>1020.3186160495791</v>
      </c>
      <c r="CN27" s="62">
        <f t="shared" si="12"/>
        <v>7796.2400265801307</v>
      </c>
      <c r="CO27" s="63">
        <f t="shared" si="12"/>
        <v>2113.0477784892159</v>
      </c>
    </row>
    <row r="28" spans="2:105" x14ac:dyDescent="0.25">
      <c r="B28" s="53" t="s">
        <v>57</v>
      </c>
      <c r="C28" s="72" t="s">
        <v>75</v>
      </c>
      <c r="D28" s="65">
        <f>'[2]TES 2035 (value)'!D104</f>
        <v>9475.6376124281142</v>
      </c>
      <c r="E28" s="66">
        <f>'[2]TES 2035 (value)'!E104</f>
        <v>17144.484305855854</v>
      </c>
      <c r="F28" s="66">
        <f>'[2]TES 2035 (value)'!F104</f>
        <v>9149.8259571009221</v>
      </c>
      <c r="G28" s="66">
        <f>'[2]TES 2035 (value)'!G104</f>
        <v>1619.4883146172983</v>
      </c>
      <c r="H28" s="66">
        <f>'[2]TES 2035 (value)'!H104</f>
        <v>3378.3245019961414</v>
      </c>
      <c r="I28" s="66">
        <f>'[2]TES 2035 (value)'!I104</f>
        <v>3013.9783022915035</v>
      </c>
      <c r="J28" s="66">
        <f>'[2]TES 2035 (value)'!J104</f>
        <v>1164.0131188077282</v>
      </c>
      <c r="K28" s="66">
        <f>'[2]TES 2035 (value)'!K104</f>
        <v>1933.271337009046</v>
      </c>
      <c r="L28" s="66">
        <f>'[2]TES 2035 (value)'!L104</f>
        <v>4678.991834011108</v>
      </c>
      <c r="M28" s="66">
        <f>'[2]TES 2035 (value)'!M104</f>
        <v>2157.4534011938335</v>
      </c>
      <c r="N28" s="66">
        <f>'[2]TES 2035 (value)'!N104</f>
        <v>1021.7958723691727</v>
      </c>
      <c r="O28" s="66">
        <f>'[2]TES 2035 (value)'!O104</f>
        <v>83262.185522558691</v>
      </c>
      <c r="P28" s="66">
        <f>'[2]TES 2035 (value)'!P104</f>
        <v>62226.528025592554</v>
      </c>
      <c r="Q28" s="66">
        <f>'[2]TES 2035 (value)'!Q104</f>
        <v>5040.9239518313989</v>
      </c>
      <c r="R28" s="66">
        <f>'[2]TES 2035 (value)'!R104</f>
        <v>6765.5191293528242</v>
      </c>
      <c r="S28" s="66">
        <f>'[2]TES 2035 (value)'!S104</f>
        <v>11017.936017753782</v>
      </c>
      <c r="T28" s="66">
        <f>'[2]TES 2035 (value)'!T104</f>
        <v>1693.9155465817792</v>
      </c>
      <c r="U28" s="66">
        <f>'[2]TES 2035 (value)'!U104</f>
        <v>5318.3880928141589</v>
      </c>
      <c r="V28" s="66">
        <f>'[2]TES 2035 (value)'!V104</f>
        <v>502454.80946358247</v>
      </c>
      <c r="W28" s="66">
        <f>'[2]TES 2035 (value)'!W104</f>
        <v>180849.79096097511</v>
      </c>
      <c r="X28" s="66">
        <f>'[2]TES 2035 (value)'!X104</f>
        <v>11.08130906986764</v>
      </c>
      <c r="Y28" s="66">
        <f>'[2]TES 2035 (value)'!Y104</f>
        <v>802.41664644238142</v>
      </c>
      <c r="Z28" s="66">
        <f>'[2]TES 2035 (value)'!Z104</f>
        <v>6046.7590749301598</v>
      </c>
      <c r="AA28" s="67">
        <f>'[2]TES 2035 (value)'!AA104</f>
        <v>1475.4357262589429</v>
      </c>
      <c r="AI28" s="53" t="s">
        <v>57</v>
      </c>
      <c r="AJ28" s="72" t="s">
        <v>75</v>
      </c>
      <c r="AK28" s="65">
        <f t="shared" si="11"/>
        <v>9475.6473921399647</v>
      </c>
      <c r="AL28" s="66">
        <f t="shared" si="11"/>
        <v>17144.627173337729</v>
      </c>
      <c r="AM28" s="66">
        <f t="shared" si="11"/>
        <v>9149.8042427079945</v>
      </c>
      <c r="AN28" s="66">
        <f t="shared" si="11"/>
        <v>1619.4195157674583</v>
      </c>
      <c r="AO28" s="66">
        <f t="shared" si="11"/>
        <v>3378.2592287897455</v>
      </c>
      <c r="AP28" s="66">
        <f t="shared" si="11"/>
        <v>3013.9160704770652</v>
      </c>
      <c r="AQ28" s="66">
        <f t="shared" si="11"/>
        <v>1164.0075441546285</v>
      </c>
      <c r="AR28" s="66">
        <f t="shared" si="11"/>
        <v>1933.503904305295</v>
      </c>
      <c r="AS28" s="66">
        <f t="shared" si="11"/>
        <v>4679.3139071416972</v>
      </c>
      <c r="AT28" s="66">
        <f t="shared" si="11"/>
        <v>2157.4407884715542</v>
      </c>
      <c r="AU28" s="66">
        <f t="shared" si="11"/>
        <v>1021.7755526394492</v>
      </c>
      <c r="AV28" s="66">
        <f t="shared" si="11"/>
        <v>83263.267064010361</v>
      </c>
      <c r="AW28" s="66">
        <f t="shared" si="11"/>
        <v>62227.323883599049</v>
      </c>
      <c r="AX28" s="66">
        <f t="shared" si="11"/>
        <v>5040.6750891489874</v>
      </c>
      <c r="AY28" s="66">
        <f t="shared" si="11"/>
        <v>6765.374747312886</v>
      </c>
      <c r="AZ28" s="66">
        <f t="shared" si="9"/>
        <v>11018.00095945314</v>
      </c>
      <c r="BA28" s="66">
        <f t="shared" si="1"/>
        <v>1693.8676072704866</v>
      </c>
      <c r="BB28" s="66">
        <f t="shared" si="1"/>
        <v>5318.3193451696716</v>
      </c>
      <c r="BC28" s="66">
        <f t="shared" si="1"/>
        <v>502462.39159386093</v>
      </c>
      <c r="BD28" s="66">
        <f t="shared" si="1"/>
        <v>180849.69384548601</v>
      </c>
      <c r="BE28" s="66">
        <f t="shared" si="1"/>
        <v>11.635254256851999</v>
      </c>
      <c r="BF28" s="66">
        <f t="shared" si="1"/>
        <v>806.96255320536977</v>
      </c>
      <c r="BG28" s="66">
        <f t="shared" si="1"/>
        <v>6046.9574150200906</v>
      </c>
      <c r="BH28" s="67">
        <f t="shared" si="1"/>
        <v>1478.278167025788</v>
      </c>
      <c r="BP28" s="53" t="s">
        <v>57</v>
      </c>
      <c r="BQ28" s="72" t="s">
        <v>75</v>
      </c>
      <c r="BR28" s="65">
        <f t="shared" si="7"/>
        <v>9475.6473921399647</v>
      </c>
      <c r="BS28" s="66">
        <f t="shared" si="7"/>
        <v>17144.627173337729</v>
      </c>
      <c r="BT28" s="66">
        <f t="shared" si="7"/>
        <v>9149.8042427079945</v>
      </c>
      <c r="BU28" s="66">
        <f t="shared" si="7"/>
        <v>1619.4195157674583</v>
      </c>
      <c r="BV28" s="66">
        <f t="shared" si="7"/>
        <v>3378.2592287897455</v>
      </c>
      <c r="BW28" s="66">
        <f t="shared" si="7"/>
        <v>3013.9160704770652</v>
      </c>
      <c r="BX28" s="66">
        <f t="shared" si="7"/>
        <v>1164.0075441546285</v>
      </c>
      <c r="BY28" s="66">
        <f t="shared" si="7"/>
        <v>1933.503904305295</v>
      </c>
      <c r="BZ28" s="66">
        <f t="shared" si="7"/>
        <v>4679.3139071416972</v>
      </c>
      <c r="CA28" s="66">
        <f t="shared" si="7"/>
        <v>2157.4407884715542</v>
      </c>
      <c r="CB28" s="66">
        <f t="shared" si="7"/>
        <v>1021.7755526394492</v>
      </c>
      <c r="CC28" s="66">
        <f t="shared" si="7"/>
        <v>83263.267064010361</v>
      </c>
      <c r="CD28" s="66">
        <f t="shared" si="7"/>
        <v>62227.323883599049</v>
      </c>
      <c r="CE28" s="66">
        <f t="shared" si="7"/>
        <v>5040.6750891489874</v>
      </c>
      <c r="CF28" s="66">
        <f t="shared" si="7"/>
        <v>6765.374747312886</v>
      </c>
      <c r="CG28" s="66">
        <f t="shared" si="7"/>
        <v>11018.00095945314</v>
      </c>
      <c r="CH28" s="66">
        <f t="shared" si="10"/>
        <v>1693.8676072704866</v>
      </c>
      <c r="CI28" s="66">
        <f t="shared" si="10"/>
        <v>5318.3193451696716</v>
      </c>
      <c r="CJ28" s="66">
        <f t="shared" si="10"/>
        <v>502462.39159386093</v>
      </c>
      <c r="CK28" s="66">
        <f t="shared" si="12"/>
        <v>180849.69384548601</v>
      </c>
      <c r="CL28" s="66">
        <f t="shared" si="12"/>
        <v>11.635254256851999</v>
      </c>
      <c r="CM28" s="66">
        <f t="shared" si="12"/>
        <v>806.96255320536977</v>
      </c>
      <c r="CN28" s="66">
        <f t="shared" si="12"/>
        <v>6046.9574150200906</v>
      </c>
      <c r="CO28" s="67">
        <f t="shared" si="12"/>
        <v>1478.278167025788</v>
      </c>
    </row>
    <row r="29" spans="2:105" x14ac:dyDescent="0.25">
      <c r="B29" s="53" t="s">
        <v>64</v>
      </c>
      <c r="C29" s="72" t="s">
        <v>61</v>
      </c>
      <c r="D29" s="65">
        <f>'[2]TES 2035 (value)'!D105+'[2]TES 2035 (value)'!D106</f>
        <v>-12140.548946246436</v>
      </c>
      <c r="E29" s="66">
        <f>'[2]TES 2035 (value)'!E105+'[2]TES 2035 (value)'!E106</f>
        <v>3637.1374593839214</v>
      </c>
      <c r="F29" s="66">
        <f>'[2]TES 2035 (value)'!F105+'[2]TES 2035 (value)'!F106</f>
        <v>2405.803430400942</v>
      </c>
      <c r="G29" s="66">
        <f>'[2]TES 2035 (value)'!G105+'[2]TES 2035 (value)'!G106</f>
        <v>399.13128551070417</v>
      </c>
      <c r="H29" s="66">
        <f>'[2]TES 2035 (value)'!H105+'[2]TES 2035 (value)'!H106</f>
        <v>1110.1377437319086</v>
      </c>
      <c r="I29" s="66">
        <f>'[2]TES 2035 (value)'!I105+'[2]TES 2035 (value)'!I106</f>
        <v>966.42742009817539</v>
      </c>
      <c r="J29" s="66">
        <f>'[2]TES 2035 (value)'!J105+'[2]TES 2035 (value)'!J106</f>
        <v>286.93342140407174</v>
      </c>
      <c r="K29" s="66">
        <f>'[2]TES 2035 (value)'!K105+'[2]TES 2035 (value)'!K106</f>
        <v>1066.9532906509403</v>
      </c>
      <c r="L29" s="66">
        <f>'[2]TES 2035 (value)'!L105+'[2]TES 2035 (value)'!L106</f>
        <v>1227.0211046292252</v>
      </c>
      <c r="M29" s="66">
        <f>'[2]TES 2035 (value)'!M105+'[2]TES 2035 (value)'!M106</f>
        <v>778.98299217031604</v>
      </c>
      <c r="N29" s="66">
        <f>'[2]TES 2035 (value)'!N105+'[2]TES 2035 (value)'!N106</f>
        <v>333.71749597391022</v>
      </c>
      <c r="O29" s="66">
        <f>'[2]TES 2035 (value)'!O105+'[2]TES 2035 (value)'!O106</f>
        <v>15291.332495886825</v>
      </c>
      <c r="P29" s="66">
        <f>'[2]TES 2035 (value)'!P105+'[2]TES 2035 (value)'!P106</f>
        <v>6319.7992999118424</v>
      </c>
      <c r="Q29" s="66">
        <f>'[2]TES 2035 (value)'!Q105+'[2]TES 2035 (value)'!Q106</f>
        <v>-2027.2823360868035</v>
      </c>
      <c r="R29" s="66">
        <f>'[2]TES 2035 (value)'!R105+'[2]TES 2035 (value)'!R106</f>
        <v>-3069.4192821239021</v>
      </c>
      <c r="S29" s="66">
        <f>'[2]TES 2035 (value)'!S105+'[2]TES 2035 (value)'!S106</f>
        <v>2221.0774393058214</v>
      </c>
      <c r="T29" s="66">
        <f>'[2]TES 2035 (value)'!T105+'[2]TES 2035 (value)'!T106</f>
        <v>351.24727585280175</v>
      </c>
      <c r="U29" s="66">
        <f>'[2]TES 2035 (value)'!U105+'[2]TES 2035 (value)'!U106</f>
        <v>526.65718328694379</v>
      </c>
      <c r="V29" s="66">
        <f>'[2]TES 2035 (value)'!V105+'[2]TES 2035 (value)'!V106</f>
        <v>91280.982256513205</v>
      </c>
      <c r="W29" s="66">
        <f>'[2]TES 2035 (value)'!W105+'[2]TES 2035 (value)'!W106</f>
        <v>9981.016556044302</v>
      </c>
      <c r="X29" s="66">
        <f>'[2]TES 2035 (value)'!X105+'[2]TES 2035 (value)'!X106</f>
        <v>1.7888626216622927</v>
      </c>
      <c r="Y29" s="66">
        <f>'[2]TES 2035 (value)'!Y105+'[2]TES 2035 (value)'!Y106</f>
        <v>773.11797026365662</v>
      </c>
      <c r="Z29" s="66">
        <f>'[2]TES 2035 (value)'!Z105+'[2]TES 2035 (value)'!Z106</f>
        <v>3603.816799281808</v>
      </c>
      <c r="AA29" s="67">
        <f>'[2]TES 2035 (value)'!AA105+'[2]TES 2035 (value)'!AA106</f>
        <v>304.75658104187585</v>
      </c>
      <c r="AI29" s="53" t="s">
        <v>64</v>
      </c>
      <c r="AJ29" s="72" t="s">
        <v>61</v>
      </c>
      <c r="AK29" s="65">
        <f t="shared" si="11"/>
        <v>-12140.561476386914</v>
      </c>
      <c r="AL29" s="66">
        <f t="shared" si="11"/>
        <v>3637.1677681794959</v>
      </c>
      <c r="AM29" s="66">
        <f t="shared" si="11"/>
        <v>2405.7977209414139</v>
      </c>
      <c r="AN29" s="66">
        <f t="shared" si="11"/>
        <v>399.11432967772259</v>
      </c>
      <c r="AO29" s="66">
        <f t="shared" si="11"/>
        <v>1110.1162945638278</v>
      </c>
      <c r="AP29" s="66">
        <f t="shared" si="11"/>
        <v>966.40746556438523</v>
      </c>
      <c r="AQ29" s="66">
        <f t="shared" si="11"/>
        <v>286.93204723202746</v>
      </c>
      <c r="AR29" s="66">
        <f t="shared" si="11"/>
        <v>1067.0816422368148</v>
      </c>
      <c r="AS29" s="66">
        <f t="shared" si="11"/>
        <v>1227.1055652443506</v>
      </c>
      <c r="AT29" s="66">
        <f t="shared" si="11"/>
        <v>778.97843814558712</v>
      </c>
      <c r="AU29" s="66">
        <f t="shared" si="11"/>
        <v>333.71085957078355</v>
      </c>
      <c r="AV29" s="66">
        <f t="shared" si="11"/>
        <v>15291.531123989627</v>
      </c>
      <c r="AW29" s="66">
        <f t="shared" si="11"/>
        <v>6319.8801281860824</v>
      </c>
      <c r="AX29" s="66">
        <f t="shared" si="11"/>
        <v>-2027.1822522678481</v>
      </c>
      <c r="AY29" s="66">
        <f t="shared" si="11"/>
        <v>-3069.3537780570441</v>
      </c>
      <c r="AZ29" s="66">
        <f t="shared" si="9"/>
        <v>2221.0905307362927</v>
      </c>
      <c r="BA29" s="66">
        <f t="shared" si="1"/>
        <v>351.23733524358323</v>
      </c>
      <c r="BB29" s="66">
        <f t="shared" si="1"/>
        <v>526.65037550229715</v>
      </c>
      <c r="BC29" s="66">
        <f t="shared" si="1"/>
        <v>91282.35970237774</v>
      </c>
      <c r="BD29" s="66">
        <f t="shared" si="1"/>
        <v>9981.0111962852479</v>
      </c>
      <c r="BE29" s="66">
        <f t="shared" si="1"/>
        <v>1.8782863380479855</v>
      </c>
      <c r="BF29" s="66">
        <f t="shared" si="1"/>
        <v>777.49789212244593</v>
      </c>
      <c r="BG29" s="66">
        <f t="shared" si="1"/>
        <v>3603.9350082825649</v>
      </c>
      <c r="BH29" s="67">
        <f t="shared" si="1"/>
        <v>305.34369745399789</v>
      </c>
      <c r="BP29" s="53" t="s">
        <v>64</v>
      </c>
      <c r="BQ29" s="72" t="s">
        <v>61</v>
      </c>
      <c r="BR29" s="49">
        <f>AK29+AK38-BR38</f>
        <v>-12140.561476386914</v>
      </c>
      <c r="BS29" s="50">
        <f t="shared" ref="BS29:CO29" si="13">AL29+AL38-BS38</f>
        <v>3637.1677681794899</v>
      </c>
      <c r="BT29" s="50">
        <f t="shared" si="13"/>
        <v>2227.2480160658015</v>
      </c>
      <c r="BU29" s="50">
        <f t="shared" si="13"/>
        <v>399.11432967772248</v>
      </c>
      <c r="BV29" s="50">
        <f t="shared" si="13"/>
        <v>1110.1162945638278</v>
      </c>
      <c r="BW29" s="50">
        <f t="shared" si="13"/>
        <v>966.40746556438535</v>
      </c>
      <c r="BX29" s="50">
        <f t="shared" si="13"/>
        <v>286.93204723202746</v>
      </c>
      <c r="BY29" s="50">
        <f t="shared" si="13"/>
        <v>1237.4115755559021</v>
      </c>
      <c r="BZ29" s="50">
        <f t="shared" si="13"/>
        <v>1227.1055652443506</v>
      </c>
      <c r="CA29" s="50">
        <f t="shared" si="13"/>
        <v>788.64291766577799</v>
      </c>
      <c r="CB29" s="50">
        <f t="shared" si="13"/>
        <v>333.71085957078355</v>
      </c>
      <c r="CC29" s="50">
        <f t="shared" si="13"/>
        <v>15291.531123989611</v>
      </c>
      <c r="CD29" s="50">
        <f t="shared" si="13"/>
        <v>6319.8801281860797</v>
      </c>
      <c r="CE29" s="50">
        <f t="shared" si="13"/>
        <v>-2027.1822522678481</v>
      </c>
      <c r="CF29" s="50">
        <f t="shared" si="13"/>
        <v>-3069.3537780570441</v>
      </c>
      <c r="CG29" s="50">
        <f t="shared" si="13"/>
        <v>2221.0905307362927</v>
      </c>
      <c r="CH29" s="50">
        <f t="shared" si="13"/>
        <v>351.23733524358323</v>
      </c>
      <c r="CI29" s="50">
        <f t="shared" si="13"/>
        <v>526.65037550229738</v>
      </c>
      <c r="CJ29" s="50">
        <f t="shared" si="13"/>
        <v>91282.359702377755</v>
      </c>
      <c r="CK29" s="50">
        <f t="shared" si="13"/>
        <v>9981.0111962852479</v>
      </c>
      <c r="CL29" s="50">
        <f t="shared" si="13"/>
        <v>1.8782863380479853</v>
      </c>
      <c r="CM29" s="50">
        <f t="shared" si="13"/>
        <v>777.4978921224465</v>
      </c>
      <c r="CN29" s="50">
        <f t="shared" si="13"/>
        <v>3603.9350082825658</v>
      </c>
      <c r="CO29" s="50">
        <f t="shared" si="13"/>
        <v>305.34369745399772</v>
      </c>
    </row>
    <row r="30" spans="2:105" x14ac:dyDescent="0.25">
      <c r="B30" s="53" t="s">
        <v>58</v>
      </c>
      <c r="C30" s="72" t="s">
        <v>53</v>
      </c>
      <c r="D30" s="65">
        <f>'[2]TES 2035 (value)'!D109</f>
        <v>14467.354995228694</v>
      </c>
      <c r="E30" s="66">
        <f>'[2]TES 2035 (value)'!E109</f>
        <v>10131.256946979711</v>
      </c>
      <c r="F30" s="66">
        <f>'[2]TES 2035 (value)'!F109</f>
        <v>7055.4699252983801</v>
      </c>
      <c r="G30" s="66">
        <f>'[2]TES 2035 (value)'!G109</f>
        <v>685.38648262501135</v>
      </c>
      <c r="H30" s="66">
        <f>'[2]TES 2035 (value)'!H109</f>
        <v>2173.5409533098127</v>
      </c>
      <c r="I30" s="66">
        <f>'[2]TES 2035 (value)'!I109</f>
        <v>1394.7888641709849</v>
      </c>
      <c r="J30" s="66">
        <f>'[2]TES 2035 (value)'!J109</f>
        <v>472.32887878586058</v>
      </c>
      <c r="K30" s="66">
        <f>'[2]TES 2035 (value)'!K109</f>
        <v>2140.6393238997121</v>
      </c>
      <c r="L30" s="66">
        <f>'[2]TES 2035 (value)'!L109</f>
        <v>1789.143333</v>
      </c>
      <c r="M30" s="66">
        <f>'[2]TES 2035 (value)'!M109</f>
        <v>1795.2547916078938</v>
      </c>
      <c r="N30" s="66">
        <f>'[2]TES 2035 (value)'!N109</f>
        <v>817.05292364971888</v>
      </c>
      <c r="O30" s="66">
        <f>'[2]TES 2035 (value)'!O109</f>
        <v>27742.17653618077</v>
      </c>
      <c r="P30" s="66">
        <f>'[2]TES 2035 (value)'!P109</f>
        <v>9452.2376904684261</v>
      </c>
      <c r="Q30" s="66">
        <f>'[2]TES 2035 (value)'!Q109</f>
        <v>1899.3665626610643</v>
      </c>
      <c r="R30" s="66">
        <f>'[2]TES 2035 (value)'!R109</f>
        <v>3393.450798333552</v>
      </c>
      <c r="S30" s="66">
        <f>'[2]TES 2035 (value)'!S109</f>
        <v>10442.21581</v>
      </c>
      <c r="T30" s="66">
        <f>'[2]TES 2035 (value)'!T109</f>
        <v>2669.8062183103452</v>
      </c>
      <c r="U30" s="66">
        <f>'[2]TES 2035 (value)'!U109</f>
        <v>4588.9525405544455</v>
      </c>
      <c r="V30" s="66">
        <f>'[2]TES 2035 (value)'!V109</f>
        <v>300431.08987863408</v>
      </c>
      <c r="W30" s="66">
        <f>'[2]TES 2035 (value)'!W109</f>
        <v>92955.628502012725</v>
      </c>
      <c r="X30" s="66">
        <f>'[2]TES 2035 (value)'!X109</f>
        <v>2.7224464106371489</v>
      </c>
      <c r="Y30" s="66">
        <f>'[2]TES 2035 (value)'!Y109</f>
        <v>701.92121682281424</v>
      </c>
      <c r="Z30" s="66">
        <f>'[2]TES 2035 (value)'!Z109</f>
        <v>5865.0078691778308</v>
      </c>
      <c r="AA30" s="67">
        <f>'[2]TES 2035 (value)'!AA109</f>
        <v>1594.9323205698661</v>
      </c>
      <c r="AI30" s="53" t="s">
        <v>58</v>
      </c>
      <c r="AJ30" s="72" t="s">
        <v>53</v>
      </c>
      <c r="AK30" s="65">
        <f t="shared" si="11"/>
        <v>14467.369926842681</v>
      </c>
      <c r="AL30" s="66">
        <f t="shared" si="11"/>
        <v>10131.34137221773</v>
      </c>
      <c r="AM30" s="66">
        <f t="shared" si="11"/>
        <v>7055.4531812371315</v>
      </c>
      <c r="AN30" s="66">
        <f t="shared" si="11"/>
        <v>685.35736614341965</v>
      </c>
      <c r="AO30" s="66">
        <f t="shared" si="11"/>
        <v>2173.498957939868</v>
      </c>
      <c r="AP30" s="66">
        <f t="shared" si="11"/>
        <v>1394.7600649451545</v>
      </c>
      <c r="AQ30" s="66">
        <f t="shared" si="11"/>
        <v>472.32661672402838</v>
      </c>
      <c r="AR30" s="66">
        <f t="shared" si="11"/>
        <v>2140.8968370021275</v>
      </c>
      <c r="AS30" s="66">
        <f t="shared" si="11"/>
        <v>1789.266486665314</v>
      </c>
      <c r="AT30" s="66">
        <f t="shared" si="11"/>
        <v>1795.2442963406058</v>
      </c>
      <c r="AU30" s="66">
        <f t="shared" si="11"/>
        <v>817.03667549778629</v>
      </c>
      <c r="AV30" s="66">
        <f t="shared" si="11"/>
        <v>27742.536895612786</v>
      </c>
      <c r="AW30" s="66">
        <f t="shared" si="11"/>
        <v>9452.3585816587911</v>
      </c>
      <c r="AX30" s="66">
        <f t="shared" si="11"/>
        <v>1899.2727938476121</v>
      </c>
      <c r="AY30" s="66">
        <f t="shared" si="11"/>
        <v>3393.3783791533938</v>
      </c>
      <c r="AZ30" s="66">
        <f t="shared" si="9"/>
        <v>10442.277358300758</v>
      </c>
      <c r="BA30" s="66">
        <f t="shared" si="1"/>
        <v>2669.7306604281066</v>
      </c>
      <c r="BB30" s="66">
        <f t="shared" si="1"/>
        <v>4588.8932218901582</v>
      </c>
      <c r="BC30" s="66">
        <f t="shared" si="1"/>
        <v>300435.62343592173</v>
      </c>
      <c r="BD30" s="66">
        <f t="shared" si="1"/>
        <v>92955.578585276424</v>
      </c>
      <c r="BE30" s="66">
        <f t="shared" si="1"/>
        <v>2.8585391841972769</v>
      </c>
      <c r="BF30" s="66">
        <f t="shared" si="1"/>
        <v>705.8977898672382</v>
      </c>
      <c r="BG30" s="66">
        <f t="shared" si="1"/>
        <v>5865.2002476360767</v>
      </c>
      <c r="BH30" s="67">
        <f t="shared" si="1"/>
        <v>1598.0049726465795</v>
      </c>
      <c r="BP30" s="53" t="s">
        <v>58</v>
      </c>
      <c r="BQ30" s="72" t="s">
        <v>53</v>
      </c>
      <c r="BR30" s="65">
        <f t="shared" si="7"/>
        <v>14467.369926842681</v>
      </c>
      <c r="BS30" s="66">
        <f t="shared" si="7"/>
        <v>10131.34137221773</v>
      </c>
      <c r="BT30" s="66">
        <f t="shared" si="7"/>
        <v>7055.4531812371315</v>
      </c>
      <c r="BU30" s="66">
        <f t="shared" si="7"/>
        <v>685.35736614341965</v>
      </c>
      <c r="BV30" s="66">
        <f t="shared" si="7"/>
        <v>2173.498957939868</v>
      </c>
      <c r="BW30" s="66">
        <f t="shared" si="7"/>
        <v>1394.7600649451545</v>
      </c>
      <c r="BX30" s="66">
        <f t="shared" si="7"/>
        <v>472.32661672402838</v>
      </c>
      <c r="BY30" s="66">
        <f t="shared" si="7"/>
        <v>2140.8968370021275</v>
      </c>
      <c r="BZ30" s="66">
        <f t="shared" si="7"/>
        <v>1789.266486665314</v>
      </c>
      <c r="CA30" s="66">
        <f t="shared" si="7"/>
        <v>1795.2442963406058</v>
      </c>
      <c r="CB30" s="66">
        <f t="shared" si="7"/>
        <v>817.03667549778629</v>
      </c>
      <c r="CC30" s="66">
        <f t="shared" si="7"/>
        <v>27742.536895612786</v>
      </c>
      <c r="CD30" s="66">
        <f t="shared" si="7"/>
        <v>9452.3585816587911</v>
      </c>
      <c r="CE30" s="66">
        <f t="shared" si="7"/>
        <v>1899.2727938476121</v>
      </c>
      <c r="CF30" s="66">
        <f t="shared" si="7"/>
        <v>3393.3783791533938</v>
      </c>
      <c r="CG30" s="66">
        <f t="shared" si="7"/>
        <v>10442.277358300758</v>
      </c>
      <c r="CH30" s="66">
        <f t="shared" si="10"/>
        <v>2669.7306604281066</v>
      </c>
      <c r="CI30" s="66">
        <f t="shared" si="10"/>
        <v>4588.8932218901582</v>
      </c>
      <c r="CJ30" s="66">
        <f t="shared" si="10"/>
        <v>300435.62343592173</v>
      </c>
      <c r="CK30" s="66">
        <f t="shared" si="12"/>
        <v>92955.578585276424</v>
      </c>
      <c r="CL30" s="66">
        <f t="shared" si="12"/>
        <v>2.8585391841972769</v>
      </c>
      <c r="CM30" s="66">
        <f t="shared" si="12"/>
        <v>705.8977898672382</v>
      </c>
      <c r="CN30" s="66">
        <f t="shared" si="12"/>
        <v>5865.2002476360767</v>
      </c>
      <c r="CO30" s="67">
        <f t="shared" si="12"/>
        <v>1598.0049726465795</v>
      </c>
    </row>
    <row r="31" spans="2:105" x14ac:dyDescent="0.25">
      <c r="B31" s="53" t="s">
        <v>59</v>
      </c>
      <c r="C31" s="72" t="s">
        <v>62</v>
      </c>
      <c r="D31" s="69">
        <f>D41-SUM(D3:D30,D32:D40)</f>
        <v>26925.655910520669</v>
      </c>
      <c r="E31" s="70">
        <f t="shared" ref="E31:AA31" si="14">E41-SUM(E3:E30,E32:E40)</f>
        <v>22665.917760523851</v>
      </c>
      <c r="F31" s="70">
        <f t="shared" si="14"/>
        <v>-3196.3566989764804</v>
      </c>
      <c r="G31" s="70">
        <f t="shared" si="14"/>
        <v>-817.87953456617834</v>
      </c>
      <c r="H31" s="70">
        <f t="shared" si="14"/>
        <v>1589.0963063267409</v>
      </c>
      <c r="I31" s="70">
        <f t="shared" si="14"/>
        <v>-813.77331509550277</v>
      </c>
      <c r="J31" s="70">
        <f t="shared" si="14"/>
        <v>-2594.6211994817568</v>
      </c>
      <c r="K31" s="70">
        <f t="shared" si="14"/>
        <v>1383.7673498296936</v>
      </c>
      <c r="L31" s="70">
        <f t="shared" si="14"/>
        <v>-407.94421603098453</v>
      </c>
      <c r="M31" s="70">
        <f t="shared" si="14"/>
        <v>1318.2400638290273</v>
      </c>
      <c r="N31" s="70">
        <f t="shared" si="14"/>
        <v>-79.166953052583267</v>
      </c>
      <c r="O31" s="70">
        <f t="shared" si="14"/>
        <v>56207.528105681995</v>
      </c>
      <c r="P31" s="70">
        <f t="shared" si="14"/>
        <v>80652.043086366029</v>
      </c>
      <c r="Q31" s="70">
        <f t="shared" si="14"/>
        <v>3030.4138229318341</v>
      </c>
      <c r="R31" s="70">
        <f t="shared" si="14"/>
        <v>5395.5335496397674</v>
      </c>
      <c r="S31" s="70">
        <f t="shared" si="14"/>
        <v>7883.3621582213527</v>
      </c>
      <c r="T31" s="70">
        <f t="shared" si="14"/>
        <v>2269.355557910354</v>
      </c>
      <c r="U31" s="70">
        <f t="shared" si="14"/>
        <v>1278.4913867893847</v>
      </c>
      <c r="V31" s="70">
        <f t="shared" si="14"/>
        <v>659318.7030651751</v>
      </c>
      <c r="W31" s="70">
        <f t="shared" si="14"/>
        <v>-7015.445159087074</v>
      </c>
      <c r="X31" s="70">
        <f t="shared" si="14"/>
        <v>-13.04981452906577</v>
      </c>
      <c r="Y31" s="70">
        <f t="shared" si="14"/>
        <v>930.90842584340135</v>
      </c>
      <c r="Z31" s="70">
        <f t="shared" si="14"/>
        <v>6049.6919240593998</v>
      </c>
      <c r="AA31" s="71">
        <f t="shared" si="14"/>
        <v>4340.1201974627984</v>
      </c>
      <c r="AI31" s="53" t="s">
        <v>59</v>
      </c>
      <c r="AJ31" s="72" t="s">
        <v>62</v>
      </c>
      <c r="AK31" s="69">
        <f t="shared" si="11"/>
        <v>26925.683700223799</v>
      </c>
      <c r="AL31" s="70">
        <f t="shared" si="11"/>
        <v>22666.106638913956</v>
      </c>
      <c r="AM31" s="70">
        <f t="shared" si="11"/>
        <v>-3196.3491133736916</v>
      </c>
      <c r="AN31" s="70">
        <f t="shared" si="11"/>
        <v>-817.84478953543135</v>
      </c>
      <c r="AO31" s="70">
        <f t="shared" si="11"/>
        <v>1589.0656031153933</v>
      </c>
      <c r="AP31" s="70">
        <f t="shared" si="11"/>
        <v>-813.75651252267016</v>
      </c>
      <c r="AQ31" s="70">
        <f t="shared" si="11"/>
        <v>-2594.6087734077901</v>
      </c>
      <c r="AR31" s="70">
        <f t="shared" si="11"/>
        <v>1383.9338132872679</v>
      </c>
      <c r="AS31" s="70">
        <f t="shared" si="11"/>
        <v>-407.97229641142206</v>
      </c>
      <c r="AT31" s="70">
        <f t="shared" si="11"/>
        <v>1318.2323572450459</v>
      </c>
      <c r="AU31" s="70">
        <f t="shared" si="11"/>
        <v>-79.165378715543397</v>
      </c>
      <c r="AV31" s="70">
        <f t="shared" si="11"/>
        <v>56208.258218291463</v>
      </c>
      <c r="AW31" s="70">
        <f t="shared" si="11"/>
        <v>80653.074600999214</v>
      </c>
      <c r="AX31" s="70">
        <f t="shared" si="11"/>
        <v>3030.2642160502392</v>
      </c>
      <c r="AY31" s="70">
        <f t="shared" si="11"/>
        <v>5395.4184042790703</v>
      </c>
      <c r="AZ31" s="70">
        <f t="shared" si="9"/>
        <v>7883.4086241778068</v>
      </c>
      <c r="BA31" s="70">
        <f t="shared" si="1"/>
        <v>2269.2913331367258</v>
      </c>
      <c r="BB31" s="70">
        <f t="shared" si="1"/>
        <v>1278.4748604904751</v>
      </c>
      <c r="BC31" s="70">
        <f t="shared" si="1"/>
        <v>659328.65229883255</v>
      </c>
      <c r="BD31" s="70">
        <f t="shared" si="1"/>
        <v>-7015.4413918259443</v>
      </c>
      <c r="BE31" s="70">
        <f t="shared" si="1"/>
        <v>-13.702163624631686</v>
      </c>
      <c r="BF31" s="70">
        <f t="shared" si="1"/>
        <v>936.18227319879554</v>
      </c>
      <c r="BG31" s="70">
        <f t="shared" si="1"/>
        <v>6049.8903603498829</v>
      </c>
      <c r="BH31" s="71">
        <f t="shared" si="1"/>
        <v>4348.4814797353629</v>
      </c>
      <c r="BP31" s="53" t="s">
        <v>59</v>
      </c>
      <c r="BQ31" s="72" t="s">
        <v>62</v>
      </c>
      <c r="BR31" s="69">
        <f t="shared" si="7"/>
        <v>26925.683700223799</v>
      </c>
      <c r="BS31" s="70">
        <f t="shared" si="7"/>
        <v>22666.106638913956</v>
      </c>
      <c r="BT31" s="70">
        <f t="shared" si="7"/>
        <v>-3196.3491133736916</v>
      </c>
      <c r="BU31" s="70">
        <f t="shared" si="7"/>
        <v>-817.84478953543135</v>
      </c>
      <c r="BV31" s="70">
        <f t="shared" si="7"/>
        <v>1589.0656031153933</v>
      </c>
      <c r="BW31" s="70">
        <f t="shared" si="7"/>
        <v>-813.75651252267016</v>
      </c>
      <c r="BX31" s="70">
        <f t="shared" si="7"/>
        <v>-2594.6087734077901</v>
      </c>
      <c r="BY31" s="70">
        <f t="shared" si="7"/>
        <v>1383.9338132872679</v>
      </c>
      <c r="BZ31" s="70">
        <f t="shared" si="7"/>
        <v>-407.97229641142206</v>
      </c>
      <c r="CA31" s="70">
        <f t="shared" si="7"/>
        <v>1318.2323572450459</v>
      </c>
      <c r="CB31" s="70">
        <f t="shared" si="7"/>
        <v>-79.165378715543397</v>
      </c>
      <c r="CC31" s="70">
        <f t="shared" si="7"/>
        <v>56208.258218291463</v>
      </c>
      <c r="CD31" s="70">
        <f t="shared" si="7"/>
        <v>80653.074600999214</v>
      </c>
      <c r="CE31" s="70">
        <f t="shared" si="7"/>
        <v>3030.2642160502392</v>
      </c>
      <c r="CF31" s="70">
        <f t="shared" si="7"/>
        <v>5395.4184042790703</v>
      </c>
      <c r="CG31" s="70">
        <f t="shared" si="7"/>
        <v>7883.4086241778068</v>
      </c>
      <c r="CH31" s="70">
        <f t="shared" si="10"/>
        <v>2269.2913331367258</v>
      </c>
      <c r="CI31" s="70">
        <f t="shared" si="10"/>
        <v>1278.4748604904751</v>
      </c>
      <c r="CJ31" s="70">
        <f t="shared" si="10"/>
        <v>659328.65229883255</v>
      </c>
      <c r="CK31" s="70">
        <f t="shared" si="12"/>
        <v>-7015.4413918259443</v>
      </c>
      <c r="CL31" s="70">
        <f t="shared" si="12"/>
        <v>-13.702163624631686</v>
      </c>
      <c r="CM31" s="70">
        <f t="shared" si="12"/>
        <v>936.18227319879554</v>
      </c>
      <c r="CN31" s="70">
        <f t="shared" si="12"/>
        <v>6049.8903603498829</v>
      </c>
      <c r="CO31" s="71">
        <f t="shared" si="12"/>
        <v>4348.4814797353629</v>
      </c>
    </row>
    <row r="32" spans="2:105" x14ac:dyDescent="0.25">
      <c r="B32" s="53" t="s">
        <v>63</v>
      </c>
      <c r="C32" s="73" t="s">
        <v>52</v>
      </c>
      <c r="D32" s="74">
        <f t="array" ref="D32:AA32">TRANSPOSE('[2]TES 2035 (value)'!$AO$6:$AO$29)</f>
        <v>23306.731304324108</v>
      </c>
      <c r="E32" s="75">
        <v>80227.863554273223</v>
      </c>
      <c r="F32" s="75">
        <v>162261.12171212048</v>
      </c>
      <c r="G32" s="75">
        <v>5946.7818963319578</v>
      </c>
      <c r="H32" s="75">
        <v>9711.7186845992619</v>
      </c>
      <c r="I32" s="75">
        <v>20085.690584873337</v>
      </c>
      <c r="J32" s="75">
        <v>12204.627864373988</v>
      </c>
      <c r="K32" s="75">
        <v>53876.127391894879</v>
      </c>
      <c r="L32" s="75">
        <v>28474.75973236463</v>
      </c>
      <c r="M32" s="75">
        <v>29948.371496661264</v>
      </c>
      <c r="N32" s="75">
        <v>24887.148690284441</v>
      </c>
      <c r="O32" s="75">
        <v>589527.36098907422</v>
      </c>
      <c r="P32" s="75">
        <v>0</v>
      </c>
      <c r="Q32" s="75">
        <v>3821.9903006998443</v>
      </c>
      <c r="R32" s="75">
        <v>0</v>
      </c>
      <c r="S32" s="75">
        <v>38472.200067941361</v>
      </c>
      <c r="T32" s="75">
        <v>4613.1269879604406</v>
      </c>
      <c r="U32" s="75">
        <v>17835.97917814169</v>
      </c>
      <c r="V32" s="75">
        <v>331493.39062209305</v>
      </c>
      <c r="W32" s="75">
        <v>0</v>
      </c>
      <c r="X32" s="75">
        <v>2313.3615516768618</v>
      </c>
      <c r="Y32" s="75">
        <v>116062.72797866321</v>
      </c>
      <c r="Z32" s="75">
        <v>980.81436398686151</v>
      </c>
      <c r="AA32" s="76">
        <v>14615.199438836038</v>
      </c>
      <c r="AI32" s="53" t="s">
        <v>63</v>
      </c>
      <c r="AJ32" s="73" t="s">
        <v>52</v>
      </c>
      <c r="AK32" s="74">
        <f t="shared" si="11"/>
        <v>23306.75535897095</v>
      </c>
      <c r="AL32" s="75">
        <f t="shared" si="11"/>
        <v>80228.532104731654</v>
      </c>
      <c r="AM32" s="75">
        <f t="shared" si="11"/>
        <v>162260.73663356598</v>
      </c>
      <c r="AN32" s="75">
        <f t="shared" si="11"/>
        <v>5946.5292660715077</v>
      </c>
      <c r="AO32" s="75">
        <f t="shared" si="11"/>
        <v>9711.5310427614859</v>
      </c>
      <c r="AP32" s="75">
        <f t="shared" si="11"/>
        <v>20085.275860929109</v>
      </c>
      <c r="AQ32" s="75">
        <f t="shared" si="11"/>
        <v>12204.569414374193</v>
      </c>
      <c r="AR32" s="75">
        <f t="shared" si="11"/>
        <v>53882.608543836694</v>
      </c>
      <c r="AS32" s="75">
        <f t="shared" si="11"/>
        <v>28476.719760365348</v>
      </c>
      <c r="AT32" s="75">
        <f t="shared" si="11"/>
        <v>29948.19641501538</v>
      </c>
      <c r="AU32" s="75">
        <f t="shared" si="11"/>
        <v>24886.653777211635</v>
      </c>
      <c r="AV32" s="75">
        <f t="shared" si="11"/>
        <v>589535.01870636572</v>
      </c>
      <c r="AW32" s="75">
        <f t="shared" si="11"/>
        <v>0</v>
      </c>
      <c r="AX32" s="75">
        <f t="shared" si="11"/>
        <v>3821.8016149018695</v>
      </c>
      <c r="AY32" s="75">
        <f t="shared" si="11"/>
        <v>0</v>
      </c>
      <c r="AZ32" s="75">
        <f t="shared" si="9"/>
        <v>38472.426830017888</v>
      </c>
      <c r="BA32" s="75">
        <f t="shared" si="1"/>
        <v>4612.9964323780478</v>
      </c>
      <c r="BB32" s="75">
        <f t="shared" si="1"/>
        <v>17835.748623030962</v>
      </c>
      <c r="BC32" s="75">
        <f t="shared" si="1"/>
        <v>331498.3929148899</v>
      </c>
      <c r="BD32" s="75">
        <f t="shared" si="1"/>
        <v>0</v>
      </c>
      <c r="BE32" s="75">
        <f t="shared" si="1"/>
        <v>2429.0045221261439</v>
      </c>
      <c r="BF32" s="75">
        <f t="shared" si="1"/>
        <v>116720.25464188526</v>
      </c>
      <c r="BG32" s="75">
        <f t="shared" si="1"/>
        <v>980.84653573485878</v>
      </c>
      <c r="BH32" s="76">
        <f t="shared" si="1"/>
        <v>14643.355757651671</v>
      </c>
      <c r="BP32" s="53" t="s">
        <v>63</v>
      </c>
      <c r="BQ32" s="73" t="s">
        <v>52</v>
      </c>
      <c r="BR32" s="74">
        <f t="shared" si="7"/>
        <v>23306.75535897095</v>
      </c>
      <c r="BS32" s="75">
        <f t="shared" si="7"/>
        <v>80228.532104731654</v>
      </c>
      <c r="BT32" s="75">
        <f t="shared" si="7"/>
        <v>162260.73663356598</v>
      </c>
      <c r="BU32" s="75">
        <f t="shared" si="7"/>
        <v>5946.5292660715077</v>
      </c>
      <c r="BV32" s="75">
        <f t="shared" si="7"/>
        <v>9711.5310427614859</v>
      </c>
      <c r="BW32" s="75">
        <f t="shared" si="7"/>
        <v>20085.275860929109</v>
      </c>
      <c r="BX32" s="75">
        <f t="shared" si="7"/>
        <v>12204.569414374193</v>
      </c>
      <c r="BY32" s="75">
        <f t="shared" si="7"/>
        <v>53882.608543836694</v>
      </c>
      <c r="BZ32" s="75">
        <f t="shared" si="7"/>
        <v>28476.719760365348</v>
      </c>
      <c r="CA32" s="75">
        <f t="shared" si="7"/>
        <v>29948.19641501538</v>
      </c>
      <c r="CB32" s="75">
        <f t="shared" si="7"/>
        <v>24886.653777211635</v>
      </c>
      <c r="CC32" s="75">
        <f t="shared" si="7"/>
        <v>589535.01870636572</v>
      </c>
      <c r="CD32" s="75">
        <f t="shared" si="7"/>
        <v>0</v>
      </c>
      <c r="CE32" s="75">
        <f t="shared" si="7"/>
        <v>3821.8016149018695</v>
      </c>
      <c r="CF32" s="75">
        <f t="shared" si="7"/>
        <v>0</v>
      </c>
      <c r="CG32" s="75">
        <f t="shared" si="7"/>
        <v>38472.426830017888</v>
      </c>
      <c r="CH32" s="75">
        <f t="shared" si="10"/>
        <v>4612.9964323780478</v>
      </c>
      <c r="CI32" s="75">
        <f t="shared" si="10"/>
        <v>17835.748623030962</v>
      </c>
      <c r="CJ32" s="75">
        <f t="shared" si="10"/>
        <v>331498.3929148899</v>
      </c>
      <c r="CK32" s="75">
        <f t="shared" si="12"/>
        <v>0</v>
      </c>
      <c r="CL32" s="75">
        <f t="shared" si="12"/>
        <v>2429.0045221261439</v>
      </c>
      <c r="CM32" s="75">
        <f t="shared" si="12"/>
        <v>116720.25464188526</v>
      </c>
      <c r="CN32" s="75">
        <f t="shared" si="12"/>
        <v>980.84653573485878</v>
      </c>
      <c r="CO32" s="76">
        <f t="shared" si="12"/>
        <v>14643.355757651671</v>
      </c>
    </row>
    <row r="33" spans="2:98" x14ac:dyDescent="0.25">
      <c r="B33" s="53" t="s">
        <v>65</v>
      </c>
      <c r="C33" s="77" t="s">
        <v>66</v>
      </c>
      <c r="D33" s="61">
        <f>'[2]TES 2035 (value)'!D44</f>
        <v>175.35468651037564</v>
      </c>
      <c r="E33" s="62">
        <f>'[2]TES 2035 (value)'!E44</f>
        <v>347.5807187561644</v>
      </c>
      <c r="F33" s="62">
        <f>'[2]TES 2035 (value)'!F44</f>
        <v>665.44911657630996</v>
      </c>
      <c r="G33" s="62">
        <f>'[2]TES 2035 (value)'!G44</f>
        <v>68.221176230599767</v>
      </c>
      <c r="H33" s="62">
        <f>'[2]TES 2035 (value)'!H44</f>
        <v>157.1409630925591</v>
      </c>
      <c r="I33" s="62">
        <f>'[2]TES 2035 (value)'!I44</f>
        <v>161.31343260501765</v>
      </c>
      <c r="J33" s="62">
        <f>'[2]TES 2035 (value)'!J44</f>
        <v>174.18808585578</v>
      </c>
      <c r="K33" s="62">
        <f>'[2]TES 2035 (value)'!K44</f>
        <v>112.87604375230171</v>
      </c>
      <c r="L33" s="62">
        <f>'[2]TES 2035 (value)'!L44</f>
        <v>183.42076008508786</v>
      </c>
      <c r="M33" s="62">
        <f>'[2]TES 2035 (value)'!M44</f>
        <v>118.66369285604509</v>
      </c>
      <c r="N33" s="62">
        <f>'[2]TES 2035 (value)'!N44</f>
        <v>45.906536306166579</v>
      </c>
      <c r="O33" s="62">
        <f>'[2]TES 2035 (value)'!O44</f>
        <v>2576.6490495814705</v>
      </c>
      <c r="P33" s="62">
        <f>'[2]TES 2035 (value)'!P44</f>
        <v>0</v>
      </c>
      <c r="Q33" s="33">
        <f>-SUM(D33:P33,R33:AA33)</f>
        <v>-5301.9574206085144</v>
      </c>
      <c r="R33" s="62">
        <f>'[2]TES 2035 (value)'!R44</f>
        <v>0</v>
      </c>
      <c r="S33" s="62">
        <f>'[2]TES 2035 (value)'!S44</f>
        <v>0</v>
      </c>
      <c r="T33" s="62">
        <f>'[2]TES 2035 (value)'!T44</f>
        <v>0</v>
      </c>
      <c r="U33" s="62">
        <f>'[2]TES 2035 (value)'!U44</f>
        <v>0</v>
      </c>
      <c r="V33" s="62">
        <f>'[2]TES 2035 (value)'!V44</f>
        <v>0</v>
      </c>
      <c r="W33" s="62">
        <f>'[2]TES 2035 (value)'!W44</f>
        <v>0</v>
      </c>
      <c r="X33" s="62">
        <f>'[2]TES 2035 (value)'!X44</f>
        <v>5.9805682511542431</v>
      </c>
      <c r="Y33" s="62">
        <f>'[2]TES 2035 (value)'!Y44</f>
        <v>320.79161402746695</v>
      </c>
      <c r="Z33" s="62">
        <f>'[2]TES 2035 (value)'!Z44</f>
        <v>0</v>
      </c>
      <c r="AA33" s="63">
        <f>'[2]TES 2035 (value)'!AA44</f>
        <v>188.42097612201565</v>
      </c>
      <c r="AI33" s="53" t="s">
        <v>65</v>
      </c>
      <c r="AJ33" s="77" t="s">
        <v>66</v>
      </c>
      <c r="AK33" s="61">
        <f>D33</f>
        <v>175.35468651037564</v>
      </c>
      <c r="AL33" s="62">
        <f t="shared" ref="AL33:BA40" si="15">E33</f>
        <v>347.5807187561644</v>
      </c>
      <c r="AM33" s="62">
        <f t="shared" si="15"/>
        <v>665.44911657630996</v>
      </c>
      <c r="AN33" s="62">
        <f t="shared" si="15"/>
        <v>68.221176230599767</v>
      </c>
      <c r="AO33" s="62">
        <f t="shared" si="15"/>
        <v>157.1409630925591</v>
      </c>
      <c r="AP33" s="62">
        <f t="shared" si="15"/>
        <v>161.31343260501765</v>
      </c>
      <c r="AQ33" s="62">
        <f t="shared" si="15"/>
        <v>174.18808585578</v>
      </c>
      <c r="AR33" s="62">
        <f t="shared" si="15"/>
        <v>112.87604375230171</v>
      </c>
      <c r="AS33" s="62">
        <f t="shared" si="15"/>
        <v>183.42076008508786</v>
      </c>
      <c r="AT33" s="62">
        <f t="shared" si="15"/>
        <v>118.66369285604509</v>
      </c>
      <c r="AU33" s="62">
        <f t="shared" si="15"/>
        <v>45.906536306166579</v>
      </c>
      <c r="AV33" s="62">
        <f t="shared" si="15"/>
        <v>2576.6490495814705</v>
      </c>
      <c r="AW33" s="62">
        <f t="shared" si="15"/>
        <v>0</v>
      </c>
      <c r="AX33" s="33">
        <f t="shared" si="15"/>
        <v>-5301.9574206085144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5.9805682511542431</v>
      </c>
      <c r="BF33" s="62">
        <f t="shared" si="16"/>
        <v>320.79161402746695</v>
      </c>
      <c r="BG33" s="62">
        <f t="shared" si="16"/>
        <v>0</v>
      </c>
      <c r="BH33" s="63">
        <f t="shared" si="16"/>
        <v>188.42097612201565</v>
      </c>
      <c r="BP33" s="53" t="s">
        <v>65</v>
      </c>
      <c r="BQ33" s="77" t="s">
        <v>66</v>
      </c>
      <c r="BR33" s="61">
        <f t="shared" si="7"/>
        <v>175.35468651037564</v>
      </c>
      <c r="BS33" s="62">
        <f t="shared" si="7"/>
        <v>347.5807187561644</v>
      </c>
      <c r="BT33" s="62">
        <f t="shared" si="7"/>
        <v>665.44911657630996</v>
      </c>
      <c r="BU33" s="62">
        <f t="shared" si="7"/>
        <v>68.221176230599767</v>
      </c>
      <c r="BV33" s="62">
        <f t="shared" si="7"/>
        <v>157.1409630925591</v>
      </c>
      <c r="BW33" s="62">
        <f t="shared" si="7"/>
        <v>161.31343260501765</v>
      </c>
      <c r="BX33" s="62">
        <f t="shared" si="7"/>
        <v>174.18808585578</v>
      </c>
      <c r="BY33" s="62">
        <f t="shared" si="7"/>
        <v>112.87604375230171</v>
      </c>
      <c r="BZ33" s="62">
        <f t="shared" si="7"/>
        <v>183.42076008508786</v>
      </c>
      <c r="CA33" s="62">
        <f t="shared" si="7"/>
        <v>118.66369285604509</v>
      </c>
      <c r="CB33" s="62">
        <f t="shared" si="7"/>
        <v>45.906536306166579</v>
      </c>
      <c r="CC33" s="62">
        <f t="shared" si="7"/>
        <v>2576.6490495814705</v>
      </c>
      <c r="CD33" s="62">
        <f t="shared" si="7"/>
        <v>0</v>
      </c>
      <c r="CE33" s="33">
        <f t="shared" si="7"/>
        <v>-5301.9574206085144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5.9805682511542431</v>
      </c>
      <c r="CM33" s="62">
        <f t="shared" si="12"/>
        <v>320.79161402746695</v>
      </c>
      <c r="CN33" s="62">
        <f t="shared" si="12"/>
        <v>0</v>
      </c>
      <c r="CO33" s="63">
        <f t="shared" si="12"/>
        <v>188.42097612201565</v>
      </c>
    </row>
    <row r="34" spans="2:98" x14ac:dyDescent="0.25">
      <c r="B34" s="53" t="s">
        <v>67</v>
      </c>
      <c r="C34" s="72" t="s">
        <v>68</v>
      </c>
      <c r="D34" s="65">
        <f>'[2]TES 2035 (value)'!D45</f>
        <v>3399.0711693869534</v>
      </c>
      <c r="E34" s="66">
        <f>'[2]TES 2035 (value)'!E45</f>
        <v>20597.80866344025</v>
      </c>
      <c r="F34" s="66">
        <f>'[2]TES 2035 (value)'!F45</f>
        <v>6968.8280644753286</v>
      </c>
      <c r="G34" s="66">
        <f>'[2]TES 2035 (value)'!G45</f>
        <v>1130.6514051237248</v>
      </c>
      <c r="H34" s="66">
        <f>'[2]TES 2035 (value)'!H45</f>
        <v>2590.7568806433219</v>
      </c>
      <c r="I34" s="66">
        <f>'[2]TES 2035 (value)'!I45</f>
        <v>2675.9488163601791</v>
      </c>
      <c r="J34" s="66">
        <f>'[2]TES 2035 (value)'!J45</f>
        <v>2913.5400305070898</v>
      </c>
      <c r="K34" s="66">
        <f>'[2]TES 2035 (value)'!K45</f>
        <v>1886.8737374379587</v>
      </c>
      <c r="L34" s="66">
        <f>'[2]TES 2035 (value)'!L45</f>
        <v>3046.2104520261378</v>
      </c>
      <c r="M34" s="66">
        <f>'[2]TES 2035 (value)'!M45</f>
        <v>1972.7309839547834</v>
      </c>
      <c r="N34" s="66">
        <f>'[2]TES 2035 (value)'!N45</f>
        <v>767.82986994610042</v>
      </c>
      <c r="O34" s="66">
        <f>'[2]TES 2035 (value)'!O45</f>
        <v>42810.823179899315</v>
      </c>
      <c r="P34" s="66">
        <f>'[2]TES 2035 (value)'!P45</f>
        <v>0</v>
      </c>
      <c r="Q34" s="66">
        <f>'[2]TES 2035 (value)'!Q45</f>
        <v>0</v>
      </c>
      <c r="R34" s="66">
        <f>'[2]TES 2035 (value)'!R45</f>
        <v>0</v>
      </c>
      <c r="S34" s="34">
        <f>-SUM(D34:R34,T34:AA34)</f>
        <v>-96315.305061087623</v>
      </c>
      <c r="T34" s="66">
        <f>'[2]TES 2035 (value)'!T45</f>
        <v>0</v>
      </c>
      <c r="U34" s="66">
        <f>'[2]TES 2035 (value)'!U45</f>
        <v>0</v>
      </c>
      <c r="V34" s="66">
        <f>'[2]TES 2035 (value)'!V45</f>
        <v>0</v>
      </c>
      <c r="W34" s="66">
        <f>'[2]TES 2035 (value)'!W45</f>
        <v>0</v>
      </c>
      <c r="X34" s="66">
        <f>'[2]TES 2035 (value)'!X45</f>
        <v>67.421267588045026</v>
      </c>
      <c r="Y34" s="66">
        <f>'[2]TES 2035 (value)'!Y45</f>
        <v>3477.2699615818979</v>
      </c>
      <c r="Z34" s="66">
        <f>'[2]TES 2035 (value)'!Z45</f>
        <v>0</v>
      </c>
      <c r="AA34" s="67">
        <f>'[2]TES 2035 (value)'!AA45</f>
        <v>2009.5405787165569</v>
      </c>
      <c r="AI34" s="53" t="s">
        <v>67</v>
      </c>
      <c r="AJ34" s="72" t="s">
        <v>68</v>
      </c>
      <c r="AK34" s="65">
        <f t="shared" ref="AK34:AK40" si="17">D34</f>
        <v>3399.0711693869534</v>
      </c>
      <c r="AL34" s="66">
        <f t="shared" si="15"/>
        <v>20597.80866344025</v>
      </c>
      <c r="AM34" s="66">
        <f t="shared" si="15"/>
        <v>6968.8280644753286</v>
      </c>
      <c r="AN34" s="66">
        <f t="shared" si="15"/>
        <v>1130.6514051237248</v>
      </c>
      <c r="AO34" s="66">
        <f t="shared" si="15"/>
        <v>2590.7568806433219</v>
      </c>
      <c r="AP34" s="66">
        <f t="shared" si="15"/>
        <v>2675.9488163601791</v>
      </c>
      <c r="AQ34" s="66">
        <f t="shared" si="15"/>
        <v>2913.5400305070898</v>
      </c>
      <c r="AR34" s="66">
        <f t="shared" si="15"/>
        <v>1886.8737374379587</v>
      </c>
      <c r="AS34" s="66">
        <f t="shared" si="15"/>
        <v>3046.2104520261378</v>
      </c>
      <c r="AT34" s="66">
        <f t="shared" si="15"/>
        <v>1972.7309839547834</v>
      </c>
      <c r="AU34" s="66">
        <f t="shared" si="15"/>
        <v>767.82986994610042</v>
      </c>
      <c r="AV34" s="66">
        <f t="shared" si="15"/>
        <v>42810.823179899315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-96315.305061087623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67.421267588045026</v>
      </c>
      <c r="BF34" s="66">
        <f t="shared" si="16"/>
        <v>3477.2699615818979</v>
      </c>
      <c r="BG34" s="66">
        <f t="shared" si="16"/>
        <v>0</v>
      </c>
      <c r="BH34" s="67">
        <f t="shared" si="16"/>
        <v>2009.5405787165569</v>
      </c>
      <c r="BP34" s="53" t="s">
        <v>67</v>
      </c>
      <c r="BQ34" s="72" t="s">
        <v>68</v>
      </c>
      <c r="BR34" s="65">
        <f t="shared" si="7"/>
        <v>3399.0711693869534</v>
      </c>
      <c r="BS34" s="66">
        <f t="shared" si="7"/>
        <v>20597.80866344025</v>
      </c>
      <c r="BT34" s="66">
        <f t="shared" si="7"/>
        <v>6968.8280644753286</v>
      </c>
      <c r="BU34" s="66">
        <f t="shared" si="7"/>
        <v>1130.6514051237248</v>
      </c>
      <c r="BV34" s="66">
        <f t="shared" si="7"/>
        <v>2590.7568806433219</v>
      </c>
      <c r="BW34" s="66">
        <f t="shared" si="7"/>
        <v>2675.9488163601791</v>
      </c>
      <c r="BX34" s="66">
        <f t="shared" si="7"/>
        <v>2913.5400305070898</v>
      </c>
      <c r="BY34" s="66">
        <f t="shared" si="7"/>
        <v>1886.8737374379587</v>
      </c>
      <c r="BZ34" s="66">
        <f t="shared" si="7"/>
        <v>3046.2104520261378</v>
      </c>
      <c r="CA34" s="66">
        <f t="shared" si="7"/>
        <v>1972.7309839547834</v>
      </c>
      <c r="CB34" s="66">
        <f t="shared" si="7"/>
        <v>767.82986994610042</v>
      </c>
      <c r="CC34" s="66">
        <f t="shared" si="7"/>
        <v>42810.823179899315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-96315.305061087623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67.421267588045026</v>
      </c>
      <c r="CM34" s="66">
        <f t="shared" si="12"/>
        <v>3477.2699615818979</v>
      </c>
      <c r="CN34" s="66">
        <f t="shared" si="12"/>
        <v>0</v>
      </c>
      <c r="CO34" s="67">
        <f t="shared" si="12"/>
        <v>2009.5405787165569</v>
      </c>
    </row>
    <row r="35" spans="2:98" x14ac:dyDescent="0.25">
      <c r="B35" s="53" t="s">
        <v>69</v>
      </c>
      <c r="C35" s="72" t="s">
        <v>70</v>
      </c>
      <c r="D35" s="65">
        <f>'[2]TES 2035 (value)'!D46</f>
        <v>444.52391587202879</v>
      </c>
      <c r="E35" s="66">
        <f>'[2]TES 2035 (value)'!E46</f>
        <v>896.13342251795416</v>
      </c>
      <c r="F35" s="66">
        <f>'[2]TES 2035 (value)'!F46</f>
        <v>638.95712515619584</v>
      </c>
      <c r="G35" s="66">
        <f>'[2]TES 2035 (value)'!G46</f>
        <v>176.63458531972344</v>
      </c>
      <c r="H35" s="66">
        <f>'[2]TES 2035 (value)'!H46</f>
        <v>309.59560682016888</v>
      </c>
      <c r="I35" s="66">
        <f>'[2]TES 2035 (value)'!I46</f>
        <v>435.19549936367457</v>
      </c>
      <c r="J35" s="66">
        <f>'[2]TES 2035 (value)'!J46</f>
        <v>641.8347903999387</v>
      </c>
      <c r="K35" s="66">
        <f>'[2]TES 2035 (value)'!K46</f>
        <v>407.78394469201118</v>
      </c>
      <c r="L35" s="66">
        <f>'[2]TES 2035 (value)'!L46</f>
        <v>520.13005411068207</v>
      </c>
      <c r="M35" s="66">
        <f>'[2]TES 2035 (value)'!M46</f>
        <v>350.74799168594365</v>
      </c>
      <c r="N35" s="66">
        <f>'[2]TES 2035 (value)'!N46</f>
        <v>169.00018362792576</v>
      </c>
      <c r="O35" s="66">
        <f>'[2]TES 2035 (value)'!O46</f>
        <v>7438.4794330456698</v>
      </c>
      <c r="P35" s="66">
        <f>'[2]TES 2035 (value)'!P46</f>
        <v>0</v>
      </c>
      <c r="Q35" s="66">
        <f>'[2]TES 2035 (value)'!Q46</f>
        <v>0</v>
      </c>
      <c r="R35" s="66">
        <f>'[2]TES 2035 (value)'!R46</f>
        <v>0</v>
      </c>
      <c r="S35" s="66">
        <f>'[2]TES 2035 (value)'!S46</f>
        <v>0</v>
      </c>
      <c r="T35" s="34">
        <f>-SUM(D35:S35,U35:AA35)</f>
        <v>-16276.111987340379</v>
      </c>
      <c r="U35" s="66">
        <f>'[2]TES 2035 (value)'!U46</f>
        <v>0</v>
      </c>
      <c r="V35" s="66">
        <f>'[2]TES 2035 (value)'!V46</f>
        <v>0</v>
      </c>
      <c r="W35" s="66">
        <f>'[2]TES 2035 (value)'!W46</f>
        <v>0</v>
      </c>
      <c r="X35" s="66">
        <f>'[2]TES 2035 (value)'!X46</f>
        <v>76.684071014248872</v>
      </c>
      <c r="Y35" s="66">
        <f>'[2]TES 2035 (value)'!Y46</f>
        <v>2600.461416350287</v>
      </c>
      <c r="Z35" s="66">
        <f>'[2]TES 2035 (value)'!Z46</f>
        <v>0</v>
      </c>
      <c r="AA35" s="67">
        <f>'[2]TES 2035 (value)'!AA46</f>
        <v>1169.9499473639264</v>
      </c>
      <c r="AI35" s="53" t="s">
        <v>69</v>
      </c>
      <c r="AJ35" s="72" t="s">
        <v>70</v>
      </c>
      <c r="AK35" s="65">
        <f t="shared" si="17"/>
        <v>444.52391587202879</v>
      </c>
      <c r="AL35" s="66">
        <f t="shared" si="15"/>
        <v>896.13342251795416</v>
      </c>
      <c r="AM35" s="66">
        <f t="shared" si="15"/>
        <v>638.95712515619584</v>
      </c>
      <c r="AN35" s="66">
        <f t="shared" si="15"/>
        <v>176.63458531972344</v>
      </c>
      <c r="AO35" s="66">
        <f t="shared" si="15"/>
        <v>309.59560682016888</v>
      </c>
      <c r="AP35" s="66">
        <f t="shared" si="15"/>
        <v>435.19549936367457</v>
      </c>
      <c r="AQ35" s="66">
        <f t="shared" si="15"/>
        <v>641.8347903999387</v>
      </c>
      <c r="AR35" s="66">
        <f t="shared" si="15"/>
        <v>407.78394469201118</v>
      </c>
      <c r="AS35" s="66">
        <f t="shared" si="15"/>
        <v>520.13005411068207</v>
      </c>
      <c r="AT35" s="66">
        <f t="shared" si="15"/>
        <v>350.74799168594365</v>
      </c>
      <c r="AU35" s="66">
        <f t="shared" si="15"/>
        <v>169.00018362792576</v>
      </c>
      <c r="AV35" s="66">
        <f t="shared" si="15"/>
        <v>7438.4794330456698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-16276.111987340379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76.684071014248872</v>
      </c>
      <c r="BF35" s="66">
        <f t="shared" si="16"/>
        <v>2600.461416350287</v>
      </c>
      <c r="BG35" s="66">
        <f t="shared" si="16"/>
        <v>0</v>
      </c>
      <c r="BH35" s="67">
        <f t="shared" si="16"/>
        <v>1169.9499473639264</v>
      </c>
      <c r="BP35" s="53" t="s">
        <v>69</v>
      </c>
      <c r="BQ35" s="72" t="s">
        <v>70</v>
      </c>
      <c r="BR35" s="65">
        <f t="shared" ref="BR35:CG37" si="18">AK35</f>
        <v>444.52391587202879</v>
      </c>
      <c r="BS35" s="66">
        <f t="shared" si="18"/>
        <v>896.13342251795416</v>
      </c>
      <c r="BT35" s="66">
        <f t="shared" si="18"/>
        <v>638.95712515619584</v>
      </c>
      <c r="BU35" s="66">
        <f t="shared" si="18"/>
        <v>176.63458531972344</v>
      </c>
      <c r="BV35" s="66">
        <f t="shared" si="18"/>
        <v>309.59560682016888</v>
      </c>
      <c r="BW35" s="66">
        <f t="shared" si="18"/>
        <v>435.19549936367457</v>
      </c>
      <c r="BX35" s="66">
        <f t="shared" si="18"/>
        <v>641.8347903999387</v>
      </c>
      <c r="BY35" s="66">
        <f t="shared" si="18"/>
        <v>407.78394469201118</v>
      </c>
      <c r="BZ35" s="66">
        <f t="shared" si="18"/>
        <v>520.13005411068207</v>
      </c>
      <c r="CA35" s="66">
        <f t="shared" si="18"/>
        <v>350.74799168594365</v>
      </c>
      <c r="CB35" s="66">
        <f t="shared" si="18"/>
        <v>169.00018362792576</v>
      </c>
      <c r="CC35" s="66">
        <f t="shared" si="18"/>
        <v>7438.4794330456698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-16276.111987340379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76.684071014248872</v>
      </c>
      <c r="CM35" s="66">
        <f t="shared" si="12"/>
        <v>2600.461416350287</v>
      </c>
      <c r="CN35" s="66">
        <f t="shared" si="12"/>
        <v>0</v>
      </c>
      <c r="CO35" s="67">
        <f t="shared" si="12"/>
        <v>1169.9499473639264</v>
      </c>
    </row>
    <row r="36" spans="2:98" x14ac:dyDescent="0.25">
      <c r="B36" s="53" t="s">
        <v>71</v>
      </c>
      <c r="C36" s="72" t="s">
        <v>72</v>
      </c>
      <c r="D36" s="65">
        <f>'[2]TES 2035 (value)'!D47</f>
        <v>85.771936892901991</v>
      </c>
      <c r="E36" s="66">
        <f>'[2]TES 2035 (value)'!E47</f>
        <v>513.14230359921953</v>
      </c>
      <c r="F36" s="66">
        <f>'[2]TES 2035 (value)'!F47</f>
        <v>1329.6003985715993</v>
      </c>
      <c r="G36" s="66">
        <f>'[2]TES 2035 (value)'!G47</f>
        <v>112.41623158468308</v>
      </c>
      <c r="H36" s="66">
        <f>'[2]TES 2035 (value)'!H47</f>
        <v>192.24145248596298</v>
      </c>
      <c r="I36" s="66">
        <f>'[2]TES 2035 (value)'!I47</f>
        <v>277.8375442719792</v>
      </c>
      <c r="J36" s="66">
        <f>'[2]TES 2035 (value)'!J47</f>
        <v>417.89460526034799</v>
      </c>
      <c r="K36" s="66">
        <f>'[2]TES 2035 (value)'!K47</f>
        <v>265.22379918803102</v>
      </c>
      <c r="L36" s="66">
        <f>'[2]TES 2035 (value)'!L47</f>
        <v>333.25829846984033</v>
      </c>
      <c r="M36" s="66">
        <f>'[2]TES 2035 (value)'!M47</f>
        <v>225.37318283304401</v>
      </c>
      <c r="N36" s="66">
        <f>'[2]TES 2035 (value)'!N47</f>
        <v>110.02966993883928</v>
      </c>
      <c r="O36" s="66">
        <f>'[2]TES 2035 (value)'!O47</f>
        <v>4771.9250568381694</v>
      </c>
      <c r="P36" s="66">
        <f>'[2]TES 2035 (value)'!P47</f>
        <v>0</v>
      </c>
      <c r="Q36" s="66">
        <f>'[2]TES 2035 (value)'!Q47</f>
        <v>0</v>
      </c>
      <c r="R36" s="66">
        <f>'[2]TES 2035 (value)'!R47</f>
        <v>0</v>
      </c>
      <c r="S36" s="66">
        <f>'[2]TES 2035 (value)'!S47</f>
        <v>0</v>
      </c>
      <c r="T36" s="66">
        <f>'[2]TES 2035 (value)'!T47</f>
        <v>0</v>
      </c>
      <c r="U36" s="34">
        <f>-SUM(D36:T36,V36:AA36)</f>
        <v>-8683.1549406026788</v>
      </c>
      <c r="V36" s="66">
        <f>'[2]TES 2035 (value)'!V47</f>
        <v>0</v>
      </c>
      <c r="W36" s="66">
        <f>'[2]TES 2035 (value)'!W47</f>
        <v>0</v>
      </c>
      <c r="X36" s="66">
        <f>'[2]TES 2035 (value)'!X47</f>
        <v>0.99050530372542145</v>
      </c>
      <c r="Y36" s="66">
        <f>'[2]TES 2035 (value)'!Y47</f>
        <v>32.903222658250954</v>
      </c>
      <c r="Z36" s="66">
        <f>'[2]TES 2035 (value)'!Z47</f>
        <v>0</v>
      </c>
      <c r="AA36" s="67">
        <f>'[2]TES 2035 (value)'!AA47</f>
        <v>14.546732706085816</v>
      </c>
      <c r="AI36" s="53" t="s">
        <v>71</v>
      </c>
      <c r="AJ36" s="72" t="s">
        <v>72</v>
      </c>
      <c r="AK36" s="65">
        <f t="shared" si="17"/>
        <v>85.771936892901991</v>
      </c>
      <c r="AL36" s="66">
        <f t="shared" si="15"/>
        <v>513.14230359921953</v>
      </c>
      <c r="AM36" s="66">
        <f t="shared" si="15"/>
        <v>1329.6003985715993</v>
      </c>
      <c r="AN36" s="66">
        <f t="shared" si="15"/>
        <v>112.41623158468308</v>
      </c>
      <c r="AO36" s="66">
        <f t="shared" si="15"/>
        <v>192.24145248596298</v>
      </c>
      <c r="AP36" s="66">
        <f t="shared" si="15"/>
        <v>277.8375442719792</v>
      </c>
      <c r="AQ36" s="66">
        <f t="shared" si="15"/>
        <v>417.89460526034799</v>
      </c>
      <c r="AR36" s="66">
        <f t="shared" si="15"/>
        <v>265.22379918803102</v>
      </c>
      <c r="AS36" s="66">
        <f t="shared" si="15"/>
        <v>333.25829846984033</v>
      </c>
      <c r="AT36" s="66">
        <f t="shared" si="15"/>
        <v>225.37318283304401</v>
      </c>
      <c r="AU36" s="66">
        <f t="shared" si="15"/>
        <v>110.02966993883928</v>
      </c>
      <c r="AV36" s="66">
        <f t="shared" si="15"/>
        <v>4771.9250568381694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-8683.1549406026788</v>
      </c>
      <c r="BC36" s="66">
        <f t="shared" si="16"/>
        <v>0</v>
      </c>
      <c r="BD36" s="66">
        <f t="shared" si="16"/>
        <v>0</v>
      </c>
      <c r="BE36" s="66">
        <f t="shared" si="16"/>
        <v>0.99050530372542145</v>
      </c>
      <c r="BF36" s="66">
        <f t="shared" si="16"/>
        <v>32.903222658250954</v>
      </c>
      <c r="BG36" s="66">
        <f t="shared" si="16"/>
        <v>0</v>
      </c>
      <c r="BH36" s="67">
        <f t="shared" si="16"/>
        <v>14.546732706085816</v>
      </c>
      <c r="BP36" s="53" t="s">
        <v>71</v>
      </c>
      <c r="BQ36" s="72" t="s">
        <v>72</v>
      </c>
      <c r="BR36" s="65">
        <f t="shared" si="18"/>
        <v>85.771936892901991</v>
      </c>
      <c r="BS36" s="66">
        <f t="shared" si="18"/>
        <v>513.14230359921953</v>
      </c>
      <c r="BT36" s="66">
        <f t="shared" si="18"/>
        <v>1329.6003985715993</v>
      </c>
      <c r="BU36" s="66">
        <f t="shared" si="18"/>
        <v>112.41623158468308</v>
      </c>
      <c r="BV36" s="66">
        <f t="shared" si="18"/>
        <v>192.24145248596298</v>
      </c>
      <c r="BW36" s="66">
        <f t="shared" si="18"/>
        <v>277.8375442719792</v>
      </c>
      <c r="BX36" s="66">
        <f t="shared" si="18"/>
        <v>417.89460526034799</v>
      </c>
      <c r="BY36" s="66">
        <f t="shared" si="18"/>
        <v>265.22379918803102</v>
      </c>
      <c r="BZ36" s="66">
        <f t="shared" si="18"/>
        <v>333.25829846984033</v>
      </c>
      <c r="CA36" s="66">
        <f t="shared" si="18"/>
        <v>225.37318283304401</v>
      </c>
      <c r="CB36" s="66">
        <f t="shared" si="18"/>
        <v>110.02966993883928</v>
      </c>
      <c r="CC36" s="66">
        <f t="shared" si="18"/>
        <v>4771.9250568381694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-8683.1549406026788</v>
      </c>
      <c r="CJ36" s="66">
        <f t="shared" si="10"/>
        <v>0</v>
      </c>
      <c r="CK36" s="66">
        <f t="shared" si="12"/>
        <v>0</v>
      </c>
      <c r="CL36" s="66">
        <f t="shared" si="12"/>
        <v>0.99050530372542145</v>
      </c>
      <c r="CM36" s="66">
        <f t="shared" si="12"/>
        <v>32.903222658250954</v>
      </c>
      <c r="CN36" s="66">
        <f t="shared" si="12"/>
        <v>0</v>
      </c>
      <c r="CO36" s="67">
        <f t="shared" si="12"/>
        <v>14.546732706085816</v>
      </c>
    </row>
    <row r="37" spans="2:98" x14ac:dyDescent="0.25">
      <c r="B37" s="53" t="s">
        <v>73</v>
      </c>
      <c r="C37" s="72" t="s">
        <v>74</v>
      </c>
      <c r="D37" s="65">
        <f>'[2]TES 2035 (value)'!D48</f>
        <v>42978.102692041255</v>
      </c>
      <c r="E37" s="66">
        <f>'[2]TES 2035 (value)'!E48</f>
        <v>157008.69393309727</v>
      </c>
      <c r="F37" s="66">
        <f>'[2]TES 2035 (value)'!F48</f>
        <v>54937.820485474251</v>
      </c>
      <c r="G37" s="66">
        <f>'[2]TES 2035 (value)'!G48</f>
        <v>1028.1939443806559</v>
      </c>
      <c r="H37" s="66">
        <f>'[2]TES 2035 (value)'!H48</f>
        <v>16862.140778647612</v>
      </c>
      <c r="I37" s="66">
        <f>'[2]TES 2035 (value)'!I48</f>
        <v>7797.9315342692489</v>
      </c>
      <c r="J37" s="66">
        <f>'[2]TES 2035 (value)'!J48</f>
        <v>2595.0848434098698</v>
      </c>
      <c r="K37" s="66">
        <f>'[2]TES 2035 (value)'!K48</f>
        <v>6448.8314988951697</v>
      </c>
      <c r="L37" s="66">
        <f>'[2]TES 2035 (value)'!L48</f>
        <v>4854.5728667610219</v>
      </c>
      <c r="M37" s="66">
        <f>'[2]TES 2035 (value)'!M48</f>
        <v>4520.2758153641626</v>
      </c>
      <c r="N37" s="66">
        <f>'[2]TES 2035 (value)'!N48</f>
        <v>3197.8588018247383</v>
      </c>
      <c r="O37" s="66">
        <f>'[2]TES 2035 (value)'!O48</f>
        <v>338528.39889869955</v>
      </c>
      <c r="P37" s="66">
        <f>'[2]TES 2035 (value)'!P48</f>
        <v>0</v>
      </c>
      <c r="Q37" s="66">
        <f>'[2]TES 2035 (value)'!Q48</f>
        <v>0</v>
      </c>
      <c r="R37" s="66">
        <f>'[2]TES 2035 (value)'!R48</f>
        <v>0</v>
      </c>
      <c r="S37" s="66">
        <f>'[2]TES 2035 (value)'!S48</f>
        <v>0</v>
      </c>
      <c r="T37" s="66">
        <f>'[2]TES 2035 (value)'!T48</f>
        <v>0</v>
      </c>
      <c r="U37" s="66">
        <f>'[2]TES 2035 (value)'!U48</f>
        <v>0</v>
      </c>
      <c r="V37" s="34">
        <f>-SUM(D37:U37,W37:AA37)</f>
        <v>-659173.10075120046</v>
      </c>
      <c r="W37" s="66">
        <f>'[2]TES 2035 (value)'!W48</f>
        <v>0</v>
      </c>
      <c r="X37" s="66">
        <f>'[2]TES 2035 (value)'!X48</f>
        <v>59.73555443509985</v>
      </c>
      <c r="Y37" s="66">
        <f>'[2]TES 2035 (value)'!Y48</f>
        <v>18341.248402007906</v>
      </c>
      <c r="Z37" s="66">
        <f>'[2]TES 2035 (value)'!Z48</f>
        <v>0</v>
      </c>
      <c r="AA37" s="67">
        <f>'[2]TES 2035 (value)'!AA48</f>
        <v>14.210701892720479</v>
      </c>
      <c r="AI37" s="53" t="s">
        <v>73</v>
      </c>
      <c r="AJ37" s="72" t="s">
        <v>74</v>
      </c>
      <c r="AK37" s="65">
        <f t="shared" si="17"/>
        <v>42978.102692041255</v>
      </c>
      <c r="AL37" s="66">
        <f t="shared" si="15"/>
        <v>157008.69393309727</v>
      </c>
      <c r="AM37" s="66">
        <f t="shared" si="15"/>
        <v>54937.820485474251</v>
      </c>
      <c r="AN37" s="66">
        <f t="shared" si="15"/>
        <v>1028.1939443806559</v>
      </c>
      <c r="AO37" s="66">
        <f t="shared" si="15"/>
        <v>16862.140778647612</v>
      </c>
      <c r="AP37" s="66">
        <f t="shared" si="15"/>
        <v>7797.9315342692489</v>
      </c>
      <c r="AQ37" s="66">
        <f t="shared" si="15"/>
        <v>2595.0848434098698</v>
      </c>
      <c r="AR37" s="66">
        <f t="shared" si="15"/>
        <v>6448.8314988951697</v>
      </c>
      <c r="AS37" s="66">
        <f t="shared" si="15"/>
        <v>4854.5728667610219</v>
      </c>
      <c r="AT37" s="66">
        <f t="shared" si="15"/>
        <v>4520.2758153641626</v>
      </c>
      <c r="AU37" s="66">
        <f t="shared" si="15"/>
        <v>3197.8588018247383</v>
      </c>
      <c r="AV37" s="66">
        <f t="shared" si="15"/>
        <v>338528.39889869955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-659173.10075120046</v>
      </c>
      <c r="BD37" s="66">
        <f t="shared" si="16"/>
        <v>0</v>
      </c>
      <c r="BE37" s="66">
        <f t="shared" si="16"/>
        <v>59.73555443509985</v>
      </c>
      <c r="BF37" s="66">
        <f t="shared" si="16"/>
        <v>18341.248402007906</v>
      </c>
      <c r="BG37" s="66">
        <f t="shared" si="16"/>
        <v>0</v>
      </c>
      <c r="BH37" s="67">
        <f t="shared" si="16"/>
        <v>14.210701892720479</v>
      </c>
      <c r="BP37" s="53" t="s">
        <v>73</v>
      </c>
      <c r="BQ37" s="72" t="s">
        <v>74</v>
      </c>
      <c r="BR37" s="65">
        <f t="shared" si="18"/>
        <v>42978.102692041255</v>
      </c>
      <c r="BS37" s="66">
        <f t="shared" si="18"/>
        <v>157008.69393309727</v>
      </c>
      <c r="BT37" s="66">
        <f t="shared" si="18"/>
        <v>54937.820485474251</v>
      </c>
      <c r="BU37" s="66">
        <f t="shared" si="18"/>
        <v>1028.1939443806559</v>
      </c>
      <c r="BV37" s="66">
        <f t="shared" si="18"/>
        <v>16862.140778647612</v>
      </c>
      <c r="BW37" s="66">
        <f t="shared" si="18"/>
        <v>7797.9315342692489</v>
      </c>
      <c r="BX37" s="66">
        <f t="shared" si="18"/>
        <v>2595.0848434098698</v>
      </c>
      <c r="BY37" s="66">
        <f t="shared" si="18"/>
        <v>6448.8314988951697</v>
      </c>
      <c r="BZ37" s="66">
        <f t="shared" si="18"/>
        <v>4854.5728667610219</v>
      </c>
      <c r="CA37" s="66">
        <f t="shared" si="18"/>
        <v>4520.2758153641626</v>
      </c>
      <c r="CB37" s="66">
        <f t="shared" si="18"/>
        <v>3197.8588018247383</v>
      </c>
      <c r="CC37" s="66">
        <f t="shared" si="18"/>
        <v>338528.39889869955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-659173.10075120046</v>
      </c>
      <c r="CK37" s="66">
        <f t="shared" si="12"/>
        <v>0</v>
      </c>
      <c r="CL37" s="66">
        <f t="shared" si="12"/>
        <v>59.73555443509985</v>
      </c>
      <c r="CM37" s="66">
        <f t="shared" si="12"/>
        <v>18341.248402007906</v>
      </c>
      <c r="CN37" s="66">
        <f t="shared" si="12"/>
        <v>0</v>
      </c>
      <c r="CO37" s="67">
        <f t="shared" si="12"/>
        <v>14.210701892720479</v>
      </c>
    </row>
    <row r="38" spans="2:98" x14ac:dyDescent="0.25">
      <c r="B38" s="53" t="s">
        <v>76</v>
      </c>
      <c r="C38" s="72" t="s">
        <v>54</v>
      </c>
      <c r="D38" s="65">
        <f t="array" ref="D38:AA38">TRANSPOSE('[2]TES 2035 (value)'!$AV$6:$AV$29)</f>
        <v>3698.5913096840904</v>
      </c>
      <c r="E38" s="66">
        <v>30455.517154305297</v>
      </c>
      <c r="F38" s="66">
        <v>31293.960811310139</v>
      </c>
      <c r="G38" s="66">
        <v>882.15452400728168</v>
      </c>
      <c r="H38" s="66">
        <v>678.63072373305226</v>
      </c>
      <c r="I38" s="66">
        <v>2223.6327136181162</v>
      </c>
      <c r="J38" s="66">
        <v>32.944852648668814</v>
      </c>
      <c r="K38" s="66">
        <v>170.32993331908739</v>
      </c>
      <c r="L38" s="66">
        <v>2097.9610443596562</v>
      </c>
      <c r="M38" s="66">
        <v>9.6644795201909179</v>
      </c>
      <c r="N38" s="66">
        <v>1.9069235229215141E-5</v>
      </c>
      <c r="O38" s="66">
        <v>83549.444153930483</v>
      </c>
      <c r="P38" s="66">
        <v>53821.408578946117</v>
      </c>
      <c r="Q38" s="66">
        <v>803.10819812032832</v>
      </c>
      <c r="R38" s="66">
        <v>1379.4836372516518</v>
      </c>
      <c r="S38" s="66">
        <v>649.26681272285578</v>
      </c>
      <c r="T38" s="66">
        <v>36.773604610495681</v>
      </c>
      <c r="U38" s="66">
        <v>563.99008763956999</v>
      </c>
      <c r="V38" s="66">
        <v>104848.94229313126</v>
      </c>
      <c r="W38" s="66">
        <v>0</v>
      </c>
      <c r="X38" s="66">
        <v>40.342485398101466</v>
      </c>
      <c r="Y38" s="66">
        <v>15842.858761883941</v>
      </c>
      <c r="Z38" s="66">
        <v>5409.5312631949564</v>
      </c>
      <c r="AA38" s="67">
        <v>2133.3693714400165</v>
      </c>
      <c r="AI38" s="53" t="s">
        <v>76</v>
      </c>
      <c r="AJ38" s="72" t="s">
        <v>54</v>
      </c>
      <c r="AK38" s="65">
        <f t="shared" si="17"/>
        <v>3698.5913096840904</v>
      </c>
      <c r="AL38" s="66">
        <f t="shared" si="15"/>
        <v>30455.517154305297</v>
      </c>
      <c r="AM38" s="66">
        <f t="shared" si="15"/>
        <v>31293.960811310139</v>
      </c>
      <c r="AN38" s="66">
        <f t="shared" si="15"/>
        <v>882.15452400728168</v>
      </c>
      <c r="AO38" s="66">
        <f t="shared" si="15"/>
        <v>678.63072373305226</v>
      </c>
      <c r="AP38" s="66">
        <f t="shared" si="15"/>
        <v>2223.6327136181162</v>
      </c>
      <c r="AQ38" s="66">
        <f t="shared" si="15"/>
        <v>32.944852648668814</v>
      </c>
      <c r="AR38" s="66">
        <f t="shared" si="15"/>
        <v>170.32993331908739</v>
      </c>
      <c r="AS38" s="66">
        <f t="shared" si="15"/>
        <v>2097.9610443596562</v>
      </c>
      <c r="AT38" s="66">
        <f t="shared" si="15"/>
        <v>9.6644795201909179</v>
      </c>
      <c r="AU38" s="66">
        <f t="shared" si="15"/>
        <v>1.9069235229215141E-5</v>
      </c>
      <c r="AV38" s="66">
        <f t="shared" si="15"/>
        <v>83549.444153930483</v>
      </c>
      <c r="AW38" s="66">
        <f t="shared" si="15"/>
        <v>53821.408578946117</v>
      </c>
      <c r="AX38" s="66">
        <f t="shared" si="15"/>
        <v>803.10819812032832</v>
      </c>
      <c r="AY38" s="66">
        <f t="shared" si="15"/>
        <v>1379.4836372516518</v>
      </c>
      <c r="AZ38" s="66">
        <f t="shared" si="15"/>
        <v>649.26681272285578</v>
      </c>
      <c r="BA38" s="66">
        <f t="shared" si="15"/>
        <v>36.773604610495681</v>
      </c>
      <c r="BB38" s="66">
        <f t="shared" si="16"/>
        <v>563.99008763956999</v>
      </c>
      <c r="BC38" s="66">
        <f t="shared" si="16"/>
        <v>104848.94229313126</v>
      </c>
      <c r="BD38" s="66">
        <f t="shared" si="16"/>
        <v>0</v>
      </c>
      <c r="BE38" s="66">
        <f t="shared" si="16"/>
        <v>40.342485398101466</v>
      </c>
      <c r="BF38" s="66">
        <f t="shared" si="16"/>
        <v>15842.858761883941</v>
      </c>
      <c r="BG38" s="66">
        <f t="shared" si="16"/>
        <v>5409.5312631949564</v>
      </c>
      <c r="BH38" s="67">
        <f t="shared" si="16"/>
        <v>2133.3693714400165</v>
      </c>
      <c r="BP38" s="53" t="s">
        <v>76</v>
      </c>
      <c r="BQ38" s="72" t="s">
        <v>54</v>
      </c>
      <c r="BR38" s="49">
        <f t="array" ref="BR38:CO38">AK47:BH47/(1+AK47:BH47)*TRANSPOSE(CP3:CP26+CQ3:CQ26+CR3:CR26)</f>
        <v>3698.5913096840904</v>
      </c>
      <c r="BS38" s="50">
        <v>30455.5171543053</v>
      </c>
      <c r="BT38" s="50">
        <v>31472.51051618575</v>
      </c>
      <c r="BU38" s="50">
        <v>882.15452400728168</v>
      </c>
      <c r="BV38" s="50">
        <v>678.63072373305226</v>
      </c>
      <c r="BW38" s="50">
        <v>2223.6327136181162</v>
      </c>
      <c r="BX38" s="50">
        <v>32.944852648668814</v>
      </c>
      <c r="BY38" s="50">
        <v>0</v>
      </c>
      <c r="BZ38" s="50">
        <v>2097.9610443596562</v>
      </c>
      <c r="CA38" s="50">
        <v>0</v>
      </c>
      <c r="CB38" s="50">
        <v>1.9069235229215145E-5</v>
      </c>
      <c r="CC38" s="50">
        <v>83549.444153930497</v>
      </c>
      <c r="CD38" s="50">
        <v>53821.408578946117</v>
      </c>
      <c r="CE38" s="50">
        <v>803.10819812032832</v>
      </c>
      <c r="CF38" s="50">
        <v>1379.4836372516518</v>
      </c>
      <c r="CG38" s="50">
        <v>649.26681272285589</v>
      </c>
      <c r="CH38" s="50">
        <v>36.773604610495674</v>
      </c>
      <c r="CI38" s="50">
        <v>563.99008763956988</v>
      </c>
      <c r="CJ38" s="50">
        <v>104848.94229313126</v>
      </c>
      <c r="CK38" s="50">
        <v>0</v>
      </c>
      <c r="CL38" s="50">
        <v>40.342485398101466</v>
      </c>
      <c r="CM38" s="50">
        <v>15842.858761883941</v>
      </c>
      <c r="CN38" s="50">
        <v>5409.5312631949564</v>
      </c>
      <c r="CO38" s="51">
        <v>2133.3693714400165</v>
      </c>
    </row>
    <row r="39" spans="2:98" x14ac:dyDescent="0.25">
      <c r="B39" s="53" t="s">
        <v>77</v>
      </c>
      <c r="C39" s="72" t="s">
        <v>78</v>
      </c>
      <c r="D39" s="65">
        <f t="array" ref="D39:AA39">TRANSPOSE('[2]TES 2035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157.77176386412225</v>
      </c>
      <c r="Y39" s="66">
        <v>35281.061387151698</v>
      </c>
      <c r="Z39" s="66">
        <v>1492.9712999999999</v>
      </c>
      <c r="AA39" s="67">
        <v>4097.2848388543907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157.77176386412225</v>
      </c>
      <c r="BF39" s="66">
        <f t="shared" si="16"/>
        <v>35281.061387151698</v>
      </c>
      <c r="BG39" s="66">
        <f t="shared" si="16"/>
        <v>1492.9712999999999</v>
      </c>
      <c r="BH39" s="67">
        <f t="shared" si="16"/>
        <v>4097.2848388543907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157.77176386412225</v>
      </c>
      <c r="CM39" s="66">
        <f t="shared" si="20"/>
        <v>35281.061387151698</v>
      </c>
      <c r="CN39" s="66">
        <f t="shared" si="20"/>
        <v>1492.9712999999999</v>
      </c>
      <c r="CO39" s="67">
        <f t="shared" si="20"/>
        <v>4097.2848388543907</v>
      </c>
    </row>
    <row r="40" spans="2:98" x14ac:dyDescent="0.25">
      <c r="B40" s="53" t="s">
        <v>79</v>
      </c>
      <c r="C40" s="78" t="s">
        <v>80</v>
      </c>
      <c r="D40" s="69">
        <f t="array" ref="D40:AA40">TRANSPOSE('[2]TES 2035 (value)'!$AX$6:$AX$29)+TRANSPOSE('[2]TES 2035 (value)'!$AY$6:$AY$29)</f>
        <v>-6359.5021110588759</v>
      </c>
      <c r="E40" s="70">
        <v>34295.144488778787</v>
      </c>
      <c r="F40" s="70">
        <v>1104.5066548791481</v>
      </c>
      <c r="G40" s="70">
        <v>13.94286079871895</v>
      </c>
      <c r="H40" s="70">
        <v>28.930757081425885</v>
      </c>
      <c r="I40" s="70">
        <v>36.595550658050961</v>
      </c>
      <c r="J40" s="70">
        <v>105.99218983106584</v>
      </c>
      <c r="K40" s="70">
        <v>141.0656488275088</v>
      </c>
      <c r="L40" s="70">
        <v>157.37717825875364</v>
      </c>
      <c r="M40" s="70">
        <v>6.1181891958289816</v>
      </c>
      <c r="N40" s="70">
        <v>23.888576631262225</v>
      </c>
      <c r="O40" s="70">
        <v>5847.0067170060083</v>
      </c>
      <c r="P40" s="70">
        <v>1920.0898597697797</v>
      </c>
      <c r="Q40" s="70">
        <v>-4546.7101976598351</v>
      </c>
      <c r="R40" s="70">
        <v>-7672.5765177053918</v>
      </c>
      <c r="S40" s="70">
        <v>0</v>
      </c>
      <c r="T40" s="70">
        <v>-374.30761401334053</v>
      </c>
      <c r="U40" s="70">
        <v>781.50607357665069</v>
      </c>
      <c r="V40" s="70">
        <v>70045.566021155624</v>
      </c>
      <c r="W40" s="70">
        <v>0</v>
      </c>
      <c r="X40" s="70">
        <v>0.9105502621148478</v>
      </c>
      <c r="Y40" s="70">
        <v>0</v>
      </c>
      <c r="Z40" s="70">
        <v>686.75478072862006</v>
      </c>
      <c r="AA40" s="71">
        <v>33.387130812097297</v>
      </c>
      <c r="AI40" s="53" t="s">
        <v>79</v>
      </c>
      <c r="AJ40" s="78" t="s">
        <v>80</v>
      </c>
      <c r="AK40" s="69">
        <f t="shared" si="17"/>
        <v>-6359.5021110588759</v>
      </c>
      <c r="AL40" s="70">
        <f t="shared" si="15"/>
        <v>34295.144488778787</v>
      </c>
      <c r="AM40" s="70">
        <f t="shared" si="15"/>
        <v>1104.5066548791481</v>
      </c>
      <c r="AN40" s="70">
        <f t="shared" si="15"/>
        <v>13.94286079871895</v>
      </c>
      <c r="AO40" s="70">
        <f t="shared" si="15"/>
        <v>28.930757081425885</v>
      </c>
      <c r="AP40" s="70">
        <f t="shared" si="15"/>
        <v>36.595550658050961</v>
      </c>
      <c r="AQ40" s="70">
        <f t="shared" si="15"/>
        <v>105.99218983106584</v>
      </c>
      <c r="AR40" s="70">
        <f t="shared" si="15"/>
        <v>141.0656488275088</v>
      </c>
      <c r="AS40" s="70">
        <f t="shared" si="15"/>
        <v>157.37717825875364</v>
      </c>
      <c r="AT40" s="70">
        <f t="shared" si="15"/>
        <v>6.1181891958289816</v>
      </c>
      <c r="AU40" s="70">
        <f t="shared" si="15"/>
        <v>23.888576631262225</v>
      </c>
      <c r="AV40" s="70">
        <f t="shared" si="15"/>
        <v>5847.0067170060083</v>
      </c>
      <c r="AW40" s="70">
        <f t="shared" si="15"/>
        <v>1920.0898597697797</v>
      </c>
      <c r="AX40" s="70">
        <f t="shared" si="15"/>
        <v>-4546.7101976598351</v>
      </c>
      <c r="AY40" s="70">
        <f t="shared" si="15"/>
        <v>-7672.5765177053918</v>
      </c>
      <c r="AZ40" s="70">
        <f t="shared" si="15"/>
        <v>0</v>
      </c>
      <c r="BA40" s="70">
        <f t="shared" si="15"/>
        <v>-374.30761401334053</v>
      </c>
      <c r="BB40" s="70">
        <f t="shared" si="16"/>
        <v>781.50607357665069</v>
      </c>
      <c r="BC40" s="70">
        <f t="shared" si="16"/>
        <v>70045.566021155624</v>
      </c>
      <c r="BD40" s="70">
        <f t="shared" si="16"/>
        <v>0</v>
      </c>
      <c r="BE40" s="70">
        <f t="shared" si="16"/>
        <v>0.9105502621148478</v>
      </c>
      <c r="BF40" s="70">
        <f t="shared" si="16"/>
        <v>0</v>
      </c>
      <c r="BG40" s="70">
        <f t="shared" si="16"/>
        <v>686.75478072862006</v>
      </c>
      <c r="BH40" s="71">
        <f t="shared" si="16"/>
        <v>33.387130812097297</v>
      </c>
      <c r="BP40" s="53" t="s">
        <v>79</v>
      </c>
      <c r="BQ40" s="78" t="s">
        <v>80</v>
      </c>
      <c r="BR40" s="69">
        <f t="shared" si="19"/>
        <v>-6359.5021110588759</v>
      </c>
      <c r="BS40" s="70">
        <f t="shared" si="19"/>
        <v>34295.144488778787</v>
      </c>
      <c r="BT40" s="50">
        <f>AM40-CY19</f>
        <v>2444.7702880228144</v>
      </c>
      <c r="BU40" s="70">
        <f t="shared" si="19"/>
        <v>13.94286079871895</v>
      </c>
      <c r="BV40" s="70">
        <f t="shared" si="19"/>
        <v>28.930757081425885</v>
      </c>
      <c r="BW40" s="70">
        <f t="shared" si="19"/>
        <v>36.595550658050961</v>
      </c>
      <c r="BX40" s="70">
        <f t="shared" si="19"/>
        <v>105.99218983106584</v>
      </c>
      <c r="BY40" s="70">
        <f t="shared" si="19"/>
        <v>141.0656488275088</v>
      </c>
      <c r="BZ40" s="70">
        <f t="shared" si="19"/>
        <v>157.37717825875364</v>
      </c>
      <c r="CA40" s="70">
        <f t="shared" si="19"/>
        <v>6.1181891958289816</v>
      </c>
      <c r="CB40" s="70">
        <f t="shared" si="19"/>
        <v>23.888576631262225</v>
      </c>
      <c r="CC40" s="70">
        <f t="shared" si="19"/>
        <v>5847.0067170060083</v>
      </c>
      <c r="CD40" s="70">
        <f t="shared" si="19"/>
        <v>1920.0898597697797</v>
      </c>
      <c r="CE40" s="70">
        <f t="shared" si="19"/>
        <v>-4546.7101976598351</v>
      </c>
      <c r="CF40" s="70">
        <f t="shared" si="19"/>
        <v>-7672.5765177053918</v>
      </c>
      <c r="CG40" s="70">
        <f t="shared" si="19"/>
        <v>0</v>
      </c>
      <c r="CH40" s="70">
        <f t="shared" si="20"/>
        <v>-374.30761401334053</v>
      </c>
      <c r="CI40" s="70">
        <f t="shared" si="20"/>
        <v>781.50607357665069</v>
      </c>
      <c r="CJ40" s="70">
        <f t="shared" si="20"/>
        <v>70045.566021155624</v>
      </c>
      <c r="CK40" s="70">
        <f t="shared" si="20"/>
        <v>0</v>
      </c>
      <c r="CL40" s="70">
        <f t="shared" si="20"/>
        <v>0.9105502621148478</v>
      </c>
      <c r="CM40" s="70">
        <f t="shared" si="20"/>
        <v>0</v>
      </c>
      <c r="CN40" s="70">
        <f t="shared" si="20"/>
        <v>686.75478072862006</v>
      </c>
      <c r="CO40" s="71">
        <f t="shared" si="20"/>
        <v>33.387130812097297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227985.54669698561</v>
      </c>
      <c r="E41" s="31">
        <v>656209.84498444479</v>
      </c>
      <c r="F41" s="31">
        <v>485418.22182132426</v>
      </c>
      <c r="G41" s="31">
        <v>24364.175215382973</v>
      </c>
      <c r="H41" s="31">
        <v>76617.715520211525</v>
      </c>
      <c r="I41" s="31">
        <v>77910.645546937536</v>
      </c>
      <c r="J41" s="31">
        <v>31987.161805425356</v>
      </c>
      <c r="K41" s="31">
        <v>117067.78285995781</v>
      </c>
      <c r="L41" s="31">
        <v>97176.959577951871</v>
      </c>
      <c r="M41" s="31">
        <v>92291.765815428764</v>
      </c>
      <c r="N41" s="31">
        <v>53884.839968116692</v>
      </c>
      <c r="O41" s="31">
        <v>2090044.4478026533</v>
      </c>
      <c r="P41" s="31">
        <v>659514.72190051258</v>
      </c>
      <c r="Q41" s="31">
        <v>20486.022511672567</v>
      </c>
      <c r="R41" s="31">
        <v>29601.461527184991</v>
      </c>
      <c r="S41" s="31">
        <v>60868.018068608042</v>
      </c>
      <c r="T41" s="31">
        <v>18540.266228744305</v>
      </c>
      <c r="U41" s="31">
        <v>59006.533471343093</v>
      </c>
      <c r="V41" s="31">
        <v>4047358.2210614262</v>
      </c>
      <c r="W41" s="31">
        <v>881036.74524036399</v>
      </c>
      <c r="X41" s="31">
        <v>2818.4329641904933</v>
      </c>
      <c r="Y41" s="31">
        <v>286106.17900644994</v>
      </c>
      <c r="Z41" s="31">
        <v>89936.781761925376</v>
      </c>
      <c r="AA41" s="32">
        <v>60101.40696035268</v>
      </c>
      <c r="AI41" s="29" t="s">
        <v>81</v>
      </c>
      <c r="AJ41" s="30" t="s">
        <v>83</v>
      </c>
      <c r="AK41" s="31">
        <f>SUM(AK3:AK40)</f>
        <v>227985.73615119566</v>
      </c>
      <c r="AL41" s="31">
        <f t="shared" ref="AL41:BH41" si="21">SUM(AL3:AL40)</f>
        <v>656213.27903889981</v>
      </c>
      <c r="AM41" s="31">
        <f t="shared" si="21"/>
        <v>485417.29988162365</v>
      </c>
      <c r="AN41" s="31">
        <f t="shared" si="21"/>
        <v>24363.285137467341</v>
      </c>
      <c r="AO41" s="31">
        <f t="shared" si="21"/>
        <v>76616.637431787036</v>
      </c>
      <c r="AP41" s="31">
        <f t="shared" si="21"/>
        <v>77909.317852580411</v>
      </c>
      <c r="AQ41" s="31">
        <f t="shared" si="21"/>
        <v>31987.041570122172</v>
      </c>
      <c r="AR41" s="31">
        <f t="shared" si="21"/>
        <v>117080.73103413959</v>
      </c>
      <c r="AS41" s="31">
        <f t="shared" si="21"/>
        <v>97182.878191695723</v>
      </c>
      <c r="AT41" s="31">
        <f t="shared" si="21"/>
        <v>92291.268380013586</v>
      </c>
      <c r="AU41" s="31">
        <f t="shared" si="21"/>
        <v>53883.854198199064</v>
      </c>
      <c r="AV41" s="31">
        <f t="shared" si="21"/>
        <v>2090065.2898780901</v>
      </c>
      <c r="AW41" s="31">
        <f t="shared" si="21"/>
        <v>659522.44397290284</v>
      </c>
      <c r="AX41" s="31">
        <f t="shared" si="21"/>
        <v>20484.564582775882</v>
      </c>
      <c r="AY41" s="31">
        <f t="shared" si="21"/>
        <v>29600.695506294505</v>
      </c>
      <c r="AZ41" s="31">
        <f t="shared" si="21"/>
        <v>60868.940708529772</v>
      </c>
      <c r="BA41" s="31">
        <f t="shared" si="21"/>
        <v>18539.27134187127</v>
      </c>
      <c r="BB41" s="31">
        <f t="shared" si="21"/>
        <v>59005.675879369162</v>
      </c>
      <c r="BC41" s="31">
        <f t="shared" si="21"/>
        <v>4047426.6042474308</v>
      </c>
      <c r="BD41" s="31">
        <f t="shared" si="21"/>
        <v>881036.27212776616</v>
      </c>
      <c r="BE41" s="31">
        <f t="shared" si="21"/>
        <v>2938.8366333688855</v>
      </c>
      <c r="BF41" s="31">
        <f t="shared" si="21"/>
        <v>287297.07300756761</v>
      </c>
      <c r="BG41" s="31">
        <f t="shared" si="21"/>
        <v>89939.48284777916</v>
      </c>
      <c r="BH41" s="32">
        <f t="shared" si="21"/>
        <v>60198.581435666347</v>
      </c>
      <c r="BP41" s="29" t="s">
        <v>81</v>
      </c>
      <c r="BQ41" s="30" t="s">
        <v>83</v>
      </c>
      <c r="BR41" s="31">
        <f>SUM(BR3:BR40)</f>
        <v>227985.73615119566</v>
      </c>
      <c r="BS41" s="31">
        <f t="shared" ref="BS41:CO41" si="22">SUM(BS3:BS40)</f>
        <v>656213.27903889993</v>
      </c>
      <c r="BT41" s="31">
        <f t="shared" si="22"/>
        <v>486757.56351476733</v>
      </c>
      <c r="BU41" s="31">
        <f t="shared" si="22"/>
        <v>24363.285137467341</v>
      </c>
      <c r="BV41" s="31">
        <f t="shared" si="22"/>
        <v>76616.637431787036</v>
      </c>
      <c r="BW41" s="31">
        <f t="shared" si="22"/>
        <v>77909.317852580411</v>
      </c>
      <c r="BX41" s="31">
        <f t="shared" si="22"/>
        <v>31987.041570122172</v>
      </c>
      <c r="BY41" s="31">
        <f t="shared" si="22"/>
        <v>117080.73103413959</v>
      </c>
      <c r="BZ41" s="31">
        <f t="shared" si="22"/>
        <v>97182.878191695723</v>
      </c>
      <c r="CA41" s="31">
        <f t="shared" si="22"/>
        <v>92291.268380013571</v>
      </c>
      <c r="CB41" s="31">
        <f t="shared" si="22"/>
        <v>53883.854198199064</v>
      </c>
      <c r="CC41" s="31">
        <f t="shared" si="22"/>
        <v>2090065.2898780901</v>
      </c>
      <c r="CD41" s="31">
        <f t="shared" si="22"/>
        <v>659522.44397290284</v>
      </c>
      <c r="CE41" s="31">
        <f t="shared" si="22"/>
        <v>20484.564582775882</v>
      </c>
      <c r="CF41" s="31">
        <f t="shared" si="22"/>
        <v>29600.695506294505</v>
      </c>
      <c r="CG41" s="31">
        <f t="shared" si="22"/>
        <v>60868.940708529772</v>
      </c>
      <c r="CH41" s="31">
        <f t="shared" si="22"/>
        <v>18539.27134187127</v>
      </c>
      <c r="CI41" s="31">
        <f t="shared" si="22"/>
        <v>59005.675879369162</v>
      </c>
      <c r="CJ41" s="31">
        <f t="shared" si="22"/>
        <v>4047426.6042474308</v>
      </c>
      <c r="CK41" s="31">
        <f t="shared" si="22"/>
        <v>881036.27212776616</v>
      </c>
      <c r="CL41" s="31">
        <f t="shared" si="22"/>
        <v>2938.8366333688855</v>
      </c>
      <c r="CM41" s="31">
        <f t="shared" si="22"/>
        <v>287297.07300756761</v>
      </c>
      <c r="CN41" s="31">
        <f t="shared" si="22"/>
        <v>89939.48284777916</v>
      </c>
      <c r="CO41" s="32">
        <f t="shared" si="22"/>
        <v>60198.581435666347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160256.90179333274</v>
      </c>
      <c r="E43" s="31">
        <f t="shared" ref="E43:AA43" si="23">SUM(E3:E31)</f>
        <v>331867.96074567665</v>
      </c>
      <c r="F43" s="31">
        <f t="shared" si="23"/>
        <v>226217.97745276085</v>
      </c>
      <c r="G43" s="31">
        <f t="shared" si="23"/>
        <v>15005.178591605629</v>
      </c>
      <c r="H43" s="31">
        <f t="shared" si="23"/>
        <v>46086.559673108153</v>
      </c>
      <c r="I43" s="31">
        <f t="shared" si="23"/>
        <v>44216.49987091792</v>
      </c>
      <c r="J43" s="31">
        <f t="shared" si="23"/>
        <v>12901.054543138609</v>
      </c>
      <c r="K43" s="31">
        <f t="shared" si="23"/>
        <v>53758.670861950872</v>
      </c>
      <c r="L43" s="31">
        <f t="shared" si="23"/>
        <v>57509.269191516054</v>
      </c>
      <c r="M43" s="31">
        <f t="shared" si="23"/>
        <v>55139.819983357498</v>
      </c>
      <c r="N43" s="31">
        <f t="shared" si="23"/>
        <v>24683.177620487975</v>
      </c>
      <c r="O43" s="31">
        <f t="shared" si="23"/>
        <v>1014994.3603245784</v>
      </c>
      <c r="P43" s="31">
        <f t="shared" si="23"/>
        <v>603773.22346179665</v>
      </c>
      <c r="Q43" s="31">
        <f t="shared" si="23"/>
        <v>25709.591631120744</v>
      </c>
      <c r="R43" s="31">
        <f t="shared" si="23"/>
        <v>35894.55440763873</v>
      </c>
      <c r="S43" s="31">
        <f t="shared" si="23"/>
        <v>118061.85624903144</v>
      </c>
      <c r="T43" s="31">
        <f t="shared" si="23"/>
        <v>30540.785237527089</v>
      </c>
      <c r="U43" s="31">
        <f t="shared" si="23"/>
        <v>48508.21307258786</v>
      </c>
      <c r="V43" s="31">
        <f t="shared" si="23"/>
        <v>4200143.4228762472</v>
      </c>
      <c r="W43" s="31">
        <f t="shared" si="23"/>
        <v>881036.74524036399</v>
      </c>
      <c r="X43" s="31">
        <f t="shared" si="23"/>
        <v>95.234646397019972</v>
      </c>
      <c r="Y43" s="31">
        <f t="shared" si="23"/>
        <v>94146.856262125279</v>
      </c>
      <c r="Z43" s="31">
        <f t="shared" si="23"/>
        <v>81366.710054014926</v>
      </c>
      <c r="AA43" s="32">
        <f t="shared" si="23"/>
        <v>35825.497243608828</v>
      </c>
      <c r="AJ43" s="79" t="s">
        <v>86</v>
      </c>
      <c r="AK43" s="38">
        <f t="array" ref="AK43:BH43">TRANSPOSE(BN3:BN26)-AK41:BH41</f>
        <v>-5.6461431086063385E-9</v>
      </c>
      <c r="AL43" s="39">
        <v>-1.280568540096283E-9</v>
      </c>
      <c r="AM43" s="39">
        <v>-7.5669959187507629E-10</v>
      </c>
      <c r="AN43" s="39">
        <v>6.2573235481977463E-10</v>
      </c>
      <c r="AO43" s="39">
        <v>-1.469743438065052E-9</v>
      </c>
      <c r="AP43" s="39">
        <v>-1.4842953532934189E-9</v>
      </c>
      <c r="AQ43" s="39">
        <v>-6.0026650317013264E-10</v>
      </c>
      <c r="AR43" s="39">
        <v>-4.1763996705412865E-9</v>
      </c>
      <c r="AS43" s="39">
        <v>-1.6443664208054543E-9</v>
      </c>
      <c r="AT43" s="39">
        <v>-1.4551915228366852E-9</v>
      </c>
      <c r="AU43" s="39">
        <v>9.4587448984384537E-11</v>
      </c>
      <c r="AV43" s="39">
        <v>-5.3551048040390015E-9</v>
      </c>
      <c r="AW43" s="39">
        <v>0</v>
      </c>
      <c r="AX43" s="39">
        <v>3.5288394428789616E-10</v>
      </c>
      <c r="AY43" s="39">
        <v>-7.2759576141834259E-10</v>
      </c>
      <c r="AZ43" s="39">
        <v>4.3655745685100555E-10</v>
      </c>
      <c r="BA43" s="39">
        <v>-3.637978807091713E-10</v>
      </c>
      <c r="BB43" s="39">
        <v>-1.8189894035458565E-10</v>
      </c>
      <c r="BC43" s="39">
        <v>-1.862645149230957E-9</v>
      </c>
      <c r="BD43" s="39">
        <v>4.6566128730773926E-10</v>
      </c>
      <c r="BE43" s="39">
        <v>-5.8389559853821993E-10</v>
      </c>
      <c r="BF43" s="39">
        <v>-2.3283064365386963E-10</v>
      </c>
      <c r="BG43" s="39">
        <v>1.4551915228366852E-11</v>
      </c>
      <c r="BH43" s="40">
        <v>9.9680619314312935E-10</v>
      </c>
      <c r="BJ43" s="45">
        <f>SUMSQ(AK43:BH43)</f>
        <v>9.6241660250989368E-17</v>
      </c>
      <c r="BQ43" s="79" t="s">
        <v>86</v>
      </c>
      <c r="BR43" s="38">
        <f t="array" ref="BR43:CO43">TRANSPOSE(CU3:CU26)-BR41:CO41</f>
        <v>-5.6461431086063385E-9</v>
      </c>
      <c r="BS43" s="39">
        <v>-1.3969838619232178E-9</v>
      </c>
      <c r="BT43" s="39">
        <v>-8.149072527885437E-10</v>
      </c>
      <c r="BU43" s="39">
        <v>6.2573235481977463E-10</v>
      </c>
      <c r="BV43" s="39">
        <v>-1.469743438065052E-9</v>
      </c>
      <c r="BW43" s="39">
        <v>-1.4842953532934189E-9</v>
      </c>
      <c r="BX43" s="39">
        <v>-6.0026650317013264E-10</v>
      </c>
      <c r="BY43" s="39">
        <v>-4.1763996705412865E-9</v>
      </c>
      <c r="BZ43" s="39">
        <v>-1.6443664208054543E-9</v>
      </c>
      <c r="CA43" s="39">
        <v>-1.4406396076083183E-9</v>
      </c>
      <c r="CB43" s="39">
        <v>9.4587448984384537E-11</v>
      </c>
      <c r="CC43" s="39">
        <v>-5.3551048040390015E-9</v>
      </c>
      <c r="CD43" s="39">
        <v>0</v>
      </c>
      <c r="CE43" s="39">
        <v>3.5288394428789616E-10</v>
      </c>
      <c r="CF43" s="39">
        <v>-7.2759576141834259E-10</v>
      </c>
      <c r="CG43" s="39">
        <v>4.3655745685100555E-10</v>
      </c>
      <c r="CH43" s="39">
        <v>-3.637978807091713E-10</v>
      </c>
      <c r="CI43" s="39">
        <v>-1.8189894035458565E-10</v>
      </c>
      <c r="CJ43" s="39">
        <v>-1.862645149230957E-9</v>
      </c>
      <c r="CK43" s="39">
        <v>4.6566128730773926E-10</v>
      </c>
      <c r="CL43" s="39">
        <v>-5.8389559853821993E-10</v>
      </c>
      <c r="CM43" s="39">
        <v>-2.3283064365386963E-10</v>
      </c>
      <c r="CN43" s="39">
        <v>1.4551915228366852E-11</v>
      </c>
      <c r="CO43" s="40">
        <v>9.9680619314312935E-10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'[2]TES 2035 (value)'!$D$112:$AA$112</f>
        <v>706.46929055680471</v>
      </c>
      <c r="E45" s="31">
        <v>588.11617212070757</v>
      </c>
      <c r="F45" s="31">
        <v>222.28974187102804</v>
      </c>
      <c r="G45" s="31">
        <v>43.06245091619229</v>
      </c>
      <c r="H45" s="31">
        <v>84.833236893283853</v>
      </c>
      <c r="I45" s="31">
        <v>76.926594200238853</v>
      </c>
      <c r="J45" s="31">
        <v>21.973303575775116</v>
      </c>
      <c r="K45" s="31">
        <v>30.260673879187308</v>
      </c>
      <c r="L45" s="31">
        <v>142.79028270000001</v>
      </c>
      <c r="M45" s="31">
        <v>45.881966215426644</v>
      </c>
      <c r="N45" s="31">
        <v>23.439995436967187</v>
      </c>
      <c r="O45" s="31">
        <v>1944.2635926047005</v>
      </c>
      <c r="P45" s="31">
        <v>1823.2313741909829</v>
      </c>
      <c r="Q45" s="31">
        <v>106.90626889701304</v>
      </c>
      <c r="R45" s="31">
        <v>171.91083415784786</v>
      </c>
      <c r="S45" s="31">
        <v>352.0607182</v>
      </c>
      <c r="T45" s="31">
        <v>51.100925937496285</v>
      </c>
      <c r="U45" s="31">
        <v>82.093026340133449</v>
      </c>
      <c r="V45" s="31">
        <v>13527.279126991678</v>
      </c>
      <c r="W45" s="31">
        <v>5953.9368767309406</v>
      </c>
      <c r="X45" s="31">
        <v>0.3052196638005179</v>
      </c>
      <c r="Y45" s="31">
        <v>16.943738199995678</v>
      </c>
      <c r="Z45" s="31">
        <v>80.28954648609114</v>
      </c>
      <c r="AA45" s="32">
        <v>26.465364877907369</v>
      </c>
      <c r="AI45" s="80" t="s">
        <v>84</v>
      </c>
      <c r="AJ45" s="79" t="s">
        <v>85</v>
      </c>
      <c r="AK45" s="41">
        <v>1.0320901084314108E-6</v>
      </c>
      <c r="AL45" s="42">
        <v>8.3331454786532139E-6</v>
      </c>
      <c r="AM45" s="42">
        <v>-2.3732028378189068E-6</v>
      </c>
      <c r="AN45" s="42">
        <v>-4.2481843937373756E-5</v>
      </c>
      <c r="AO45" s="42">
        <v>-1.9321177215872877E-5</v>
      </c>
      <c r="AP45" s="42">
        <v>-2.0647731402463406E-5</v>
      </c>
      <c r="AQ45" s="42">
        <v>-4.7891669000162076E-6</v>
      </c>
      <c r="AR45" s="42">
        <v>1.2029728667514E-4</v>
      </c>
      <c r="AS45" s="42">
        <v>6.883387319639057E-5</v>
      </c>
      <c r="AT45" s="42">
        <v>-5.8461157363549747E-6</v>
      </c>
      <c r="AU45" s="42">
        <v>-1.9886290670186809E-5</v>
      </c>
      <c r="AV45" s="42">
        <v>1.2989587588733721E-5</v>
      </c>
      <c r="AW45" s="42">
        <v>1.2789690052638488E-5</v>
      </c>
      <c r="AX45" s="42">
        <v>-4.9368465937889067E-5</v>
      </c>
      <c r="AY45" s="42">
        <v>-2.1340866410538012E-5</v>
      </c>
      <c r="AZ45" s="42">
        <v>5.894180112661582E-6</v>
      </c>
      <c r="BA45" s="42">
        <v>-2.8300886304107888E-5</v>
      </c>
      <c r="BB45" s="42">
        <v>-1.2926406138061088E-5</v>
      </c>
      <c r="BC45" s="42">
        <v>1.5090173555246341E-5</v>
      </c>
      <c r="BD45" s="42">
        <v>-5.369953074480326E-7</v>
      </c>
      <c r="BE45" s="42">
        <v>4.9989146904191081E-2</v>
      </c>
      <c r="BF45" s="42">
        <v>5.665269761218574E-3</v>
      </c>
      <c r="BG45" s="42">
        <v>3.2801057140453352E-5</v>
      </c>
      <c r="BH45" s="43">
        <v>1.9265093804203264E-3</v>
      </c>
      <c r="BP45" s="80" t="s">
        <v>109</v>
      </c>
      <c r="BQ45" s="60" t="s">
        <v>41</v>
      </c>
      <c r="BR45" s="61">
        <f t="array" ref="BR45:CO48">'[2]TES 2035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'[2]TES 2035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'[2]TES 2035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0.20194558096446691</v>
      </c>
      <c r="E47" s="87">
        <f t="shared" ref="E47:AA47" si="24">E31/(E43-E31)</f>
        <v>7.3304553688256904E-2</v>
      </c>
      <c r="F47" s="87">
        <f t="shared" si="24"/>
        <v>-1.3932680844878562E-2</v>
      </c>
      <c r="G47" s="87">
        <f t="shared" si="24"/>
        <v>-5.168909372919394E-2</v>
      </c>
      <c r="H47" s="87">
        <f t="shared" si="24"/>
        <v>3.571206505027532E-2</v>
      </c>
      <c r="I47" s="87">
        <f t="shared" si="24"/>
        <v>-1.8071693940961121E-2</v>
      </c>
      <c r="J47" s="87">
        <f t="shared" si="24"/>
        <v>-0.16744162968932896</v>
      </c>
      <c r="K47" s="87">
        <f t="shared" si="24"/>
        <v>2.6420427667412254E-2</v>
      </c>
      <c r="L47" s="87">
        <f t="shared" si="24"/>
        <v>-7.0435746478408161E-3</v>
      </c>
      <c r="M47" s="87">
        <f t="shared" si="24"/>
        <v>2.4492779026554008E-2</v>
      </c>
      <c r="N47" s="87">
        <f t="shared" si="24"/>
        <v>-3.1970701650430935E-3</v>
      </c>
      <c r="O47" s="87">
        <f t="shared" si="24"/>
        <v>5.8623592040372853E-2</v>
      </c>
      <c r="P47" s="87">
        <f t="shared" si="24"/>
        <v>0.15417468478046356</v>
      </c>
      <c r="Q47" s="87">
        <f t="shared" si="24"/>
        <v>0.13362097376553148</v>
      </c>
      <c r="R47" s="87">
        <f t="shared" si="24"/>
        <v>0.1769084186263207</v>
      </c>
      <c r="S47" s="87">
        <f t="shared" si="24"/>
        <v>7.1550825079564229E-2</v>
      </c>
      <c r="T47" s="87">
        <f t="shared" si="24"/>
        <v>8.0270279346591533E-2</v>
      </c>
      <c r="U47" s="87">
        <f t="shared" si="24"/>
        <v>2.706963626198574E-2</v>
      </c>
      <c r="V47" s="87">
        <f t="shared" si="24"/>
        <v>0.18620484074691909</v>
      </c>
      <c r="W47" s="87">
        <f t="shared" si="24"/>
        <v>-7.8998117846333857E-3</v>
      </c>
      <c r="X47" s="87">
        <f t="shared" si="24"/>
        <v>-0.12051419397999763</v>
      </c>
      <c r="Y47" s="87">
        <f t="shared" si="24"/>
        <v>9.9865789862308256E-3</v>
      </c>
      <c r="Z47" s="87">
        <f t="shared" si="24"/>
        <v>8.0323040851417893E-2</v>
      </c>
      <c r="AA47" s="87">
        <f t="shared" si="24"/>
        <v>0.13784558435180153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5.9771980065769503E-2</v>
      </c>
      <c r="AL47" s="47">
        <v>8.3655330030614303E-2</v>
      </c>
      <c r="AM47" s="47">
        <v>0.15369507116248815</v>
      </c>
      <c r="AN47" s="47">
        <v>0.20953702660741011</v>
      </c>
      <c r="AO47" s="47">
        <v>0.15953065688412066</v>
      </c>
      <c r="AP47" s="47">
        <v>0.26594476967762221</v>
      </c>
      <c r="AQ47" s="47">
        <v>0.1423829516989481</v>
      </c>
      <c r="AR47" s="47">
        <v>0</v>
      </c>
      <c r="AS47" s="47">
        <v>0.18310129461207339</v>
      </c>
      <c r="AT47" s="47">
        <v>0</v>
      </c>
      <c r="AU47" s="47">
        <v>4.3113207317665268E-8</v>
      </c>
      <c r="AV47" s="47">
        <v>0.12079675478986009</v>
      </c>
      <c r="AW47" s="47">
        <v>0.11861301753539204</v>
      </c>
      <c r="AX47" s="47">
        <v>7.2201817098334536E-2</v>
      </c>
      <c r="AY47" s="47">
        <v>6.9780624644626477E-2</v>
      </c>
      <c r="AZ47" s="47">
        <v>0.52254317289930585</v>
      </c>
      <c r="BA47" s="47">
        <v>3.9213726677200314E-2</v>
      </c>
      <c r="BB47" s="47">
        <v>2.246333735426188E-2</v>
      </c>
      <c r="BC47" s="47">
        <v>6.4197946482171128E-2</v>
      </c>
      <c r="BD47" s="47">
        <v>0</v>
      </c>
      <c r="BE47" s="47">
        <v>1.1420184749879394</v>
      </c>
      <c r="BF47" s="47">
        <v>0.3029480551391508</v>
      </c>
      <c r="BG47" s="47">
        <v>0.22543489188665999</v>
      </c>
      <c r="BH47" s="48">
        <v>0.22398343469213752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TRANSPOSE([3]AME!$AF$29:$AF$49)</f>
        <v>0</v>
      </c>
      <c r="BS50" s="62">
        <v>0</v>
      </c>
      <c r="BT50" s="62">
        <v>0</v>
      </c>
      <c r="BU50" s="62">
        <v>0</v>
      </c>
      <c r="BV50" s="62">
        <v>533244.57070000004</v>
      </c>
      <c r="BW50" s="62">
        <v>308579.75919999997</v>
      </c>
      <c r="BX50" s="62">
        <v>933090.81409999996</v>
      </c>
      <c r="BY50" s="62">
        <v>164361.42819999999</v>
      </c>
      <c r="BZ50" s="62">
        <v>0</v>
      </c>
      <c r="CA50" s="62">
        <v>15861470.369999999</v>
      </c>
      <c r="CB50" s="62">
        <v>0</v>
      </c>
      <c r="CC50" s="62">
        <v>1097135.6669999999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SUM([3]AME!$AF$50:$AF$51)</f>
        <v>0</v>
      </c>
      <c r="CN50" s="89">
        <f>SUM([3]AME!$AF$52:$AF$59)</f>
        <v>8950676.8690000009</v>
      </c>
      <c r="CO50" s="89">
        <f>SUM([3]AME!$AF$60:$AF$65)</f>
        <v>0</v>
      </c>
      <c r="CP50" s="101">
        <f t="array" ref="CP50:CP51">[3]AME!$AF$3:$AF$4</f>
        <v>452460.1189</v>
      </c>
    </row>
    <row r="51" spans="68:94" x14ac:dyDescent="0.25">
      <c r="BQ51" s="64" t="s">
        <v>43</v>
      </c>
      <c r="BR51" s="65">
        <f t="array" ref="BR51:CL51">TRANSPOSE([3]AME!$AF$68:$AF$88)</f>
        <v>6619050.1679999996</v>
      </c>
      <c r="BS51" s="66">
        <v>4901785.4179999996</v>
      </c>
      <c r="BT51" s="66">
        <v>317067.60489999998</v>
      </c>
      <c r="BU51" s="66">
        <v>4321599.7779999999</v>
      </c>
      <c r="BV51" s="66">
        <v>14239968.83</v>
      </c>
      <c r="BW51" s="66">
        <v>8924412.6579999998</v>
      </c>
      <c r="BX51" s="66">
        <v>2555441.415</v>
      </c>
      <c r="BY51" s="66">
        <v>6528033.9749999996</v>
      </c>
      <c r="BZ51" s="66">
        <v>263688.84409999999</v>
      </c>
      <c r="CA51" s="66">
        <v>0</v>
      </c>
      <c r="CB51" s="66">
        <v>0</v>
      </c>
      <c r="CC51" s="66">
        <v>6208507.9570000004</v>
      </c>
      <c r="CD51" s="66">
        <v>4.4617387920000002</v>
      </c>
      <c r="CE51" s="66">
        <v>607646.74419999996</v>
      </c>
      <c r="CF51" s="66">
        <v>3166494.8470000001</v>
      </c>
      <c r="CG51" s="66">
        <v>30787403.949999999</v>
      </c>
      <c r="CH51" s="66">
        <v>10534979.82</v>
      </c>
      <c r="CI51" s="66">
        <v>9733973.6309999898</v>
      </c>
      <c r="CJ51" s="66">
        <v>10294297.51</v>
      </c>
      <c r="CK51" s="66">
        <v>965201.22340000002</v>
      </c>
      <c r="CL51" s="91">
        <v>0</v>
      </c>
      <c r="CM51" s="91">
        <f>SUM([3]AME!$AF$89:$AF$90)</f>
        <v>8556909.8680000007</v>
      </c>
      <c r="CN51" s="91">
        <f>SUM([3]AME!$AF$91:$AF$98)</f>
        <v>1189043.473</v>
      </c>
      <c r="CO51" s="91">
        <f>SUM([3]AME!$AF$99:$AF$104)</f>
        <v>0</v>
      </c>
      <c r="CP51" s="102">
        <v>75868924.730000004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TRANSPOSE([3]AME!$AF$119:$AF$139)</f>
        <v>644703.44819999998</v>
      </c>
      <c r="BS53" s="70">
        <v>3764545</v>
      </c>
      <c r="BT53" s="70">
        <v>471796.4376</v>
      </c>
      <c r="BU53" s="70">
        <v>1206294.5530000001</v>
      </c>
      <c r="BV53" s="70">
        <v>1434641.327</v>
      </c>
      <c r="BW53" s="70">
        <v>1622797.0519999999</v>
      </c>
      <c r="BX53" s="70">
        <v>3408927.6340000001</v>
      </c>
      <c r="BY53" s="70">
        <v>3342793.6809999999</v>
      </c>
      <c r="BZ53" s="70">
        <v>185739.84669999999</v>
      </c>
      <c r="CA53" s="70">
        <v>1546721.7720000001</v>
      </c>
      <c r="CB53" s="70">
        <v>322450.62800000003</v>
      </c>
      <c r="CC53" s="70">
        <v>5596469.1660000002</v>
      </c>
      <c r="CD53" s="70">
        <v>499715.66529999999</v>
      </c>
      <c r="CE53" s="70">
        <v>37334.339619999999</v>
      </c>
      <c r="CF53" s="70">
        <v>41708.410470000003</v>
      </c>
      <c r="CG53" s="70">
        <v>37781.391799999998</v>
      </c>
      <c r="CH53" s="70">
        <v>2419.8444559999998</v>
      </c>
      <c r="CI53" s="70">
        <v>1499.562283</v>
      </c>
      <c r="CJ53" s="70">
        <v>7714138.7949999999</v>
      </c>
      <c r="CK53" s="70">
        <v>4177095.2370000002</v>
      </c>
      <c r="CL53" s="93">
        <v>0</v>
      </c>
      <c r="CM53" s="93">
        <f>SUM([3]AME!$AF$140:$AF$141)</f>
        <v>0.64649119239999997</v>
      </c>
      <c r="CN53" s="93">
        <f>SUM([3]AME!$AF$142:$AF$149)</f>
        <v>8409467.2530000005</v>
      </c>
      <c r="CO53" s="93">
        <f>SUM([3]AME!$AF$150:$AF$155)</f>
        <v>801208.30449999997</v>
      </c>
      <c r="CP53" s="103">
        <f>[3]AME!$AF$5</f>
        <v>16223804.92</v>
      </c>
    </row>
    <row r="58" spans="68:94" x14ac:dyDescent="0.25">
      <c r="BP58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1:DA67"/>
  <sheetViews>
    <sheetView showGridLines="0" topLeftCell="BN35" workbookViewId="0">
      <selection activeCell="BS67" sqref="BS67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AMS'!$C$1080</f>
        <v>8.8734651600000006E-2</v>
      </c>
      <c r="DA2" s="104">
        <f t="array" ref="DA2:DA25">IFERROR('[4]TES 2006 (volume)'!$CK$6:$CK$29/'[4]TES 2010 (volume)'!$CK$6:$CK$29,1)</f>
        <v>0.96798663249964556</v>
      </c>
    </row>
    <row r="3" spans="2:105" x14ac:dyDescent="0.25">
      <c r="B3" s="53" t="s">
        <v>20</v>
      </c>
      <c r="C3" s="60" t="s">
        <v>0</v>
      </c>
      <c r="D3" s="88">
        <f t="array" ref="D3:AA26">'[4]TES 2006 (value)'!$D$77:$AA$100</f>
        <v>12841.889538903657</v>
      </c>
      <c r="E3" s="89">
        <v>31945.093731339788</v>
      </c>
      <c r="F3" s="89">
        <v>1.2441870082042887</v>
      </c>
      <c r="G3" s="89">
        <v>0.67062229352283864</v>
      </c>
      <c r="H3" s="89">
        <v>0.30052019475143227</v>
      </c>
      <c r="I3" s="89">
        <v>232.14244421609612</v>
      </c>
      <c r="J3" s="89">
        <v>0.1183430707959065</v>
      </c>
      <c r="K3" s="89">
        <v>56.567569505132319</v>
      </c>
      <c r="L3" s="89">
        <v>0</v>
      </c>
      <c r="M3" s="89">
        <v>15.83694150600885</v>
      </c>
      <c r="N3" s="89">
        <v>7.5008809304000916</v>
      </c>
      <c r="O3" s="89">
        <v>2844.1966802849083</v>
      </c>
      <c r="P3" s="89">
        <v>1883.3871380106009</v>
      </c>
      <c r="Q3" s="89">
        <v>0</v>
      </c>
      <c r="R3" s="89">
        <v>3.2675505320372338</v>
      </c>
      <c r="S3" s="89">
        <v>0</v>
      </c>
      <c r="T3" s="89">
        <v>22.132191998886796</v>
      </c>
      <c r="U3" s="89">
        <v>1.3150579703825705E-2</v>
      </c>
      <c r="V3" s="89">
        <v>2371.9664381496223</v>
      </c>
      <c r="W3" s="89">
        <v>494.88341554089368</v>
      </c>
      <c r="X3" s="89">
        <v>0.63024176565068069</v>
      </c>
      <c r="Y3" s="89">
        <v>38.845253465217603</v>
      </c>
      <c r="Z3" s="89">
        <v>251.86072369617744</v>
      </c>
      <c r="AA3" s="89">
        <v>249.17285173698642</v>
      </c>
      <c r="AB3" s="61">
        <f>'[4]TES 2006 (value)'!CK6</f>
        <v>30640.269102893551</v>
      </c>
      <c r="AC3" s="62">
        <f>'[4]TES 2006 (value)'!CL6</f>
        <v>0</v>
      </c>
      <c r="AD3" s="62">
        <f>'[4]TES 2006 (value)'!CM6</f>
        <v>1493.5536366859999</v>
      </c>
      <c r="AE3" s="62">
        <f>'[4]TES 2006 (value)'!CN6</f>
        <v>10892.547997514999</v>
      </c>
      <c r="AF3" s="63">
        <f>'[4]TES 2006 (value)'!CO6</f>
        <v>1.0077903029999999</v>
      </c>
      <c r="AG3" s="26">
        <f>SUM(D3:AF3)</f>
        <v>96289.098942126569</v>
      </c>
      <c r="AI3" s="53" t="s">
        <v>20</v>
      </c>
      <c r="AJ3" s="60" t="s">
        <v>0</v>
      </c>
      <c r="AK3" s="61">
        <f t="shared" ref="AK3:AZ18" si="0">D3*(1+AK$45)</f>
        <v>12841.77134236285</v>
      </c>
      <c r="AL3" s="62">
        <f t="shared" si="0"/>
        <v>31945.00964619216</v>
      </c>
      <c r="AM3" s="62">
        <f t="shared" si="0"/>
        <v>1.2441790505016324</v>
      </c>
      <c r="AN3" s="62">
        <f t="shared" si="0"/>
        <v>0.6705472667905934</v>
      </c>
      <c r="AO3" s="62">
        <f t="shared" si="0"/>
        <v>0.30050755518076205</v>
      </c>
      <c r="AP3" s="62">
        <f t="shared" si="0"/>
        <v>232.13384371849091</v>
      </c>
      <c r="AQ3" s="62">
        <f t="shared" si="0"/>
        <v>0.11833211677106448</v>
      </c>
      <c r="AR3" s="62">
        <f t="shared" si="0"/>
        <v>56.571958743018946</v>
      </c>
      <c r="AS3" s="62">
        <f t="shared" si="0"/>
        <v>0</v>
      </c>
      <c r="AT3" s="62">
        <f t="shared" si="0"/>
        <v>15.836683679440826</v>
      </c>
      <c r="AU3" s="62">
        <f t="shared" si="0"/>
        <v>7.5006166375085241</v>
      </c>
      <c r="AV3" s="62">
        <f t="shared" si="0"/>
        <v>2844.2217964277434</v>
      </c>
      <c r="AW3" s="62">
        <f t="shared" si="0"/>
        <v>1883.3999202324826</v>
      </c>
      <c r="AX3" s="62">
        <f t="shared" si="0"/>
        <v>0</v>
      </c>
      <c r="AY3" s="62">
        <f t="shared" si="0"/>
        <v>3.2673784418926326</v>
      </c>
      <c r="AZ3" s="62">
        <f t="shared" si="0"/>
        <v>0</v>
      </c>
      <c r="BA3" s="62">
        <f t="shared" ref="BA3:BH32" si="1">T3*(1+BA$45)</f>
        <v>22.131155636483435</v>
      </c>
      <c r="BB3" s="62">
        <f t="shared" si="1"/>
        <v>1.315020240276151E-2</v>
      </c>
      <c r="BC3" s="62">
        <f t="shared" si="1"/>
        <v>2371.9951266311868</v>
      </c>
      <c r="BD3" s="62">
        <f t="shared" si="1"/>
        <v>494.88221094004871</v>
      </c>
      <c r="BE3" s="89">
        <f t="shared" si="1"/>
        <v>0.63972630710107981</v>
      </c>
      <c r="BF3" s="89">
        <f t="shared" si="1"/>
        <v>38.976058448798227</v>
      </c>
      <c r="BG3" s="89">
        <f t="shared" si="1"/>
        <v>251.86678367000252</v>
      </c>
      <c r="BH3" s="89">
        <f t="shared" si="1"/>
        <v>249.47077907930247</v>
      </c>
      <c r="BI3" s="61">
        <f t="shared" ref="BI3:BL26" si="2">AB3*(1+AB$43)</f>
        <v>30640.269102893551</v>
      </c>
      <c r="BJ3" s="62">
        <f t="shared" si="2"/>
        <v>0</v>
      </c>
      <c r="BK3" s="62">
        <f t="shared" si="2"/>
        <v>1493.5536366859999</v>
      </c>
      <c r="BL3" s="62">
        <f t="shared" si="2"/>
        <v>10892.547997514999</v>
      </c>
      <c r="BM3" s="35">
        <v>0</v>
      </c>
      <c r="BN3" s="26">
        <f>SUM(AK3:BM3)</f>
        <v>96288.39248043469</v>
      </c>
      <c r="BP3" s="53" t="s">
        <v>20</v>
      </c>
      <c r="BQ3" s="60" t="s">
        <v>0</v>
      </c>
      <c r="BR3" s="61">
        <f>AK3</f>
        <v>12841.77134236285</v>
      </c>
      <c r="BS3" s="62">
        <f t="shared" ref="BS3:CH18" si="3">AL3</f>
        <v>31945.00964619216</v>
      </c>
      <c r="BT3" s="62">
        <f t="shared" si="3"/>
        <v>1.2441790505016324</v>
      </c>
      <c r="BU3" s="62">
        <f t="shared" si="3"/>
        <v>0.6705472667905934</v>
      </c>
      <c r="BV3" s="62">
        <f t="shared" si="3"/>
        <v>0.30050755518076205</v>
      </c>
      <c r="BW3" s="62">
        <f t="shared" si="3"/>
        <v>232.13384371849091</v>
      </c>
      <c r="BX3" s="62">
        <f t="shared" si="3"/>
        <v>0.11833211677106448</v>
      </c>
      <c r="BY3" s="62">
        <f t="shared" si="3"/>
        <v>56.571958743018946</v>
      </c>
      <c r="BZ3" s="62">
        <f t="shared" si="3"/>
        <v>0</v>
      </c>
      <c r="CA3" s="62">
        <f t="shared" si="3"/>
        <v>15.836683679440826</v>
      </c>
      <c r="CB3" s="62">
        <f t="shared" si="3"/>
        <v>7.5006166375085241</v>
      </c>
      <c r="CC3" s="62">
        <f t="shared" si="3"/>
        <v>2844.2217964277434</v>
      </c>
      <c r="CD3" s="62">
        <f t="shared" si="3"/>
        <v>1883.3999202324826</v>
      </c>
      <c r="CE3" s="62">
        <f t="shared" si="3"/>
        <v>0</v>
      </c>
      <c r="CF3" s="62">
        <f t="shared" si="3"/>
        <v>3.2673784418926326</v>
      </c>
      <c r="CG3" s="62">
        <f t="shared" si="3"/>
        <v>0</v>
      </c>
      <c r="CH3" s="62">
        <f t="shared" si="3"/>
        <v>22.131155636483435</v>
      </c>
      <c r="CI3" s="62">
        <f t="shared" ref="CI3:CS26" si="4">BB3</f>
        <v>1.315020240276151E-2</v>
      </c>
      <c r="CJ3" s="62">
        <f t="shared" si="4"/>
        <v>2371.9951266311868</v>
      </c>
      <c r="CK3" s="62">
        <f t="shared" si="4"/>
        <v>494.88221094004871</v>
      </c>
      <c r="CL3" s="89">
        <f t="shared" si="4"/>
        <v>0.63972630710107981</v>
      </c>
      <c r="CM3" s="89">
        <f t="shared" si="4"/>
        <v>38.976058448798227</v>
      </c>
      <c r="CN3" s="89">
        <f t="shared" si="4"/>
        <v>251.86678367000252</v>
      </c>
      <c r="CO3" s="89">
        <f t="shared" si="4"/>
        <v>249.47077907930247</v>
      </c>
      <c r="CP3" s="61">
        <f t="shared" si="4"/>
        <v>30640.269102893551</v>
      </c>
      <c r="CQ3" s="62">
        <f t="shared" si="4"/>
        <v>0</v>
      </c>
      <c r="CR3" s="62">
        <f t="shared" si="4"/>
        <v>1493.5536366859999</v>
      </c>
      <c r="CS3" s="62">
        <f t="shared" si="4"/>
        <v>10892.547997514999</v>
      </c>
      <c r="CT3" s="35">
        <v>0</v>
      </c>
      <c r="CU3" s="26">
        <f>SUM(BR3:CT3)</f>
        <v>96288.39248043469</v>
      </c>
      <c r="DA3" s="105">
        <v>0.96763570886600547</v>
      </c>
    </row>
    <row r="4" spans="2:105" x14ac:dyDescent="0.25">
      <c r="B4" s="53" t="s">
        <v>21</v>
      </c>
      <c r="C4" s="64" t="s">
        <v>1</v>
      </c>
      <c r="D4" s="90">
        <v>5631.2007694439426</v>
      </c>
      <c r="E4" s="91">
        <v>28492.664285490089</v>
      </c>
      <c r="F4" s="91">
        <v>64.396330077893538</v>
      </c>
      <c r="G4" s="91">
        <v>5.6681787835414328</v>
      </c>
      <c r="H4" s="91">
        <v>7.3045027127019679</v>
      </c>
      <c r="I4" s="91">
        <v>205.47390305266629</v>
      </c>
      <c r="J4" s="91">
        <v>12.12916473733638</v>
      </c>
      <c r="K4" s="91">
        <v>442.65821330684241</v>
      </c>
      <c r="L4" s="91">
        <v>56.058316126065527</v>
      </c>
      <c r="M4" s="91">
        <v>54.698900516210415</v>
      </c>
      <c r="N4" s="91">
        <v>28.438449420276381</v>
      </c>
      <c r="O4" s="91">
        <v>2812.4492667291561</v>
      </c>
      <c r="P4" s="91">
        <v>149.02764980875875</v>
      </c>
      <c r="Q4" s="91">
        <v>5.9945159010428783</v>
      </c>
      <c r="R4" s="91">
        <v>22.256553578388768</v>
      </c>
      <c r="S4" s="91">
        <v>63.254890407854411</v>
      </c>
      <c r="T4" s="91">
        <v>61.555231148822145</v>
      </c>
      <c r="U4" s="91">
        <v>210.59913820732274</v>
      </c>
      <c r="V4" s="91">
        <v>27157.091778688049</v>
      </c>
      <c r="W4" s="91">
        <v>3014.7985184084678</v>
      </c>
      <c r="X4" s="91">
        <v>0.62315993563781968</v>
      </c>
      <c r="Y4" s="91">
        <v>63.032920449695297</v>
      </c>
      <c r="Z4" s="91">
        <v>27.016403611368066</v>
      </c>
      <c r="AA4" s="91">
        <v>115.0522646056628</v>
      </c>
      <c r="AB4" s="65">
        <f>'[4]TES 2006 (value)'!CK7</f>
        <v>145505.175616914</v>
      </c>
      <c r="AC4" s="66">
        <f>'[4]TES 2006 (value)'!CL7</f>
        <v>0</v>
      </c>
      <c r="AD4" s="66">
        <f>'[4]TES 2006 (value)'!CM7</f>
        <v>0</v>
      </c>
      <c r="AE4" s="66">
        <f>'[4]TES 2006 (value)'!CN7</f>
        <v>32899.747928279998</v>
      </c>
      <c r="AF4" s="67">
        <f>'[4]TES 2006 (value)'!CO7</f>
        <v>1.0011280840000001</v>
      </c>
      <c r="AG4" s="27">
        <f t="shared" ref="AG4:AG26" si="5">SUM(D4:AF4)</f>
        <v>247109.36797842581</v>
      </c>
      <c r="AI4" s="53" t="s">
        <v>21</v>
      </c>
      <c r="AJ4" s="64" t="s">
        <v>1</v>
      </c>
      <c r="AK4" s="65">
        <f t="shared" si="0"/>
        <v>5631.1489399643697</v>
      </c>
      <c r="AL4" s="66">
        <f t="shared" si="0"/>
        <v>28492.589287748564</v>
      </c>
      <c r="AM4" s="66">
        <f t="shared" si="0"/>
        <v>64.39591820504522</v>
      </c>
      <c r="AN4" s="66">
        <f t="shared" si="0"/>
        <v>5.6675446487445162</v>
      </c>
      <c r="AO4" s="66">
        <f t="shared" si="0"/>
        <v>7.3041954928217052</v>
      </c>
      <c r="AP4" s="66">
        <f t="shared" si="0"/>
        <v>205.46629058086214</v>
      </c>
      <c r="AQ4" s="66">
        <f t="shared" si="0"/>
        <v>12.128042042353462</v>
      </c>
      <c r="AR4" s="66">
        <f t="shared" si="0"/>
        <v>442.69256041098123</v>
      </c>
      <c r="AS4" s="66">
        <f t="shared" si="0"/>
        <v>56.060007713084048</v>
      </c>
      <c r="AT4" s="66">
        <f t="shared" si="0"/>
        <v>54.698010014102451</v>
      </c>
      <c r="AU4" s="66">
        <f t="shared" si="0"/>
        <v>28.437447393967908</v>
      </c>
      <c r="AV4" s="66">
        <f t="shared" si="0"/>
        <v>2812.4741025212761</v>
      </c>
      <c r="AW4" s="66">
        <f t="shared" si="0"/>
        <v>149.02866123357308</v>
      </c>
      <c r="AX4" s="66">
        <f t="shared" si="0"/>
        <v>5.9940323728540559</v>
      </c>
      <c r="AY4" s="66">
        <f t="shared" si="0"/>
        <v>22.255381405690574</v>
      </c>
      <c r="AZ4" s="66">
        <f t="shared" si="0"/>
        <v>63.254669628246965</v>
      </c>
      <c r="BA4" s="66">
        <f t="shared" si="1"/>
        <v>61.552348762509205</v>
      </c>
      <c r="BB4" s="66">
        <f t="shared" si="1"/>
        <v>210.59309594296985</v>
      </c>
      <c r="BC4" s="66">
        <f t="shared" si="1"/>
        <v>27157.420238532297</v>
      </c>
      <c r="BD4" s="66">
        <f t="shared" si="1"/>
        <v>3014.7911800561837</v>
      </c>
      <c r="BE4" s="91">
        <f t="shared" si="1"/>
        <v>0.6325379022562061</v>
      </c>
      <c r="BF4" s="91">
        <f t="shared" si="1"/>
        <v>63.245173412128501</v>
      </c>
      <c r="BG4" s="91">
        <f t="shared" si="1"/>
        <v>27.017053648008673</v>
      </c>
      <c r="BH4" s="91">
        <f t="shared" si="1"/>
        <v>115.18982861065957</v>
      </c>
      <c r="BI4" s="65">
        <f t="shared" si="2"/>
        <v>145505.175616914</v>
      </c>
      <c r="BJ4" s="66">
        <f t="shared" si="2"/>
        <v>0</v>
      </c>
      <c r="BK4" s="66">
        <f t="shared" si="2"/>
        <v>0</v>
      </c>
      <c r="BL4" s="66">
        <f t="shared" si="2"/>
        <v>32899.747928279998</v>
      </c>
      <c r="BM4" s="36">
        <v>0</v>
      </c>
      <c r="BN4" s="27">
        <f t="shared" ref="BN4:BN26" si="6">SUM(AK4:BM4)</f>
        <v>247108.96009343755</v>
      </c>
      <c r="BP4" s="53" t="s">
        <v>21</v>
      </c>
      <c r="BQ4" s="64" t="s">
        <v>1</v>
      </c>
      <c r="BR4" s="65">
        <f t="shared" ref="BR4:CG34" si="7">AK4</f>
        <v>5631.1489399643697</v>
      </c>
      <c r="BS4" s="66">
        <f t="shared" si="3"/>
        <v>28492.589287748564</v>
      </c>
      <c r="BT4" s="66">
        <f t="shared" si="3"/>
        <v>64.39591820504522</v>
      </c>
      <c r="BU4" s="66">
        <f t="shared" si="3"/>
        <v>5.6675446487445162</v>
      </c>
      <c r="BV4" s="66">
        <f t="shared" si="3"/>
        <v>7.3041954928217052</v>
      </c>
      <c r="BW4" s="66">
        <f t="shared" si="3"/>
        <v>205.46629058086214</v>
      </c>
      <c r="BX4" s="66">
        <f t="shared" si="3"/>
        <v>12.128042042353462</v>
      </c>
      <c r="BY4" s="66">
        <f t="shared" si="3"/>
        <v>442.69256041098123</v>
      </c>
      <c r="BZ4" s="66">
        <f t="shared" si="3"/>
        <v>56.060007713084048</v>
      </c>
      <c r="CA4" s="66">
        <f t="shared" si="3"/>
        <v>54.698010014102451</v>
      </c>
      <c r="CB4" s="66">
        <f t="shared" si="3"/>
        <v>28.437447393967908</v>
      </c>
      <c r="CC4" s="66">
        <f t="shared" si="3"/>
        <v>2812.4741025212761</v>
      </c>
      <c r="CD4" s="66">
        <f t="shared" si="3"/>
        <v>149.02866123357308</v>
      </c>
      <c r="CE4" s="66">
        <f t="shared" si="3"/>
        <v>5.9940323728540559</v>
      </c>
      <c r="CF4" s="66">
        <f t="shared" si="3"/>
        <v>22.255381405690574</v>
      </c>
      <c r="CG4" s="66">
        <f t="shared" si="3"/>
        <v>63.254669628246965</v>
      </c>
      <c r="CH4" s="66">
        <f t="shared" si="3"/>
        <v>61.552348762509205</v>
      </c>
      <c r="CI4" s="66">
        <f t="shared" si="4"/>
        <v>210.59309594296985</v>
      </c>
      <c r="CJ4" s="66">
        <f t="shared" si="4"/>
        <v>27157.420238532297</v>
      </c>
      <c r="CK4" s="66">
        <f t="shared" si="4"/>
        <v>3014.7911800561837</v>
      </c>
      <c r="CL4" s="91">
        <f t="shared" si="4"/>
        <v>0.6325379022562061</v>
      </c>
      <c r="CM4" s="91">
        <f t="shared" si="4"/>
        <v>63.245173412128501</v>
      </c>
      <c r="CN4" s="91">
        <f t="shared" si="4"/>
        <v>27.017053648008673</v>
      </c>
      <c r="CO4" s="91">
        <f t="shared" si="4"/>
        <v>115.18982861065957</v>
      </c>
      <c r="CP4" s="65">
        <f t="shared" si="4"/>
        <v>145505.175616914</v>
      </c>
      <c r="CQ4" s="66">
        <f t="shared" si="4"/>
        <v>0</v>
      </c>
      <c r="CR4" s="66">
        <f t="shared" si="4"/>
        <v>0</v>
      </c>
      <c r="CS4" s="66">
        <f t="shared" si="4"/>
        <v>32899.747928279998</v>
      </c>
      <c r="CT4" s="36">
        <v>0</v>
      </c>
      <c r="CU4" s="27">
        <f t="shared" ref="CU4:CU26" si="8">SUM(BR4:CT4)</f>
        <v>247108.96009343755</v>
      </c>
      <c r="CX4" s="59" t="s">
        <v>94</v>
      </c>
      <c r="CY4" s="81">
        <f>'[1]scen AMS'!$C$465*(1-'[1]scen AMS'!$C$1081)</f>
        <v>7387.6020631464071</v>
      </c>
      <c r="DA4" s="105">
        <v>0.83712974275289442</v>
      </c>
    </row>
    <row r="5" spans="2:105" x14ac:dyDescent="0.25">
      <c r="B5" s="53" t="s">
        <v>22</v>
      </c>
      <c r="C5" s="64" t="s">
        <v>2</v>
      </c>
      <c r="D5" s="90">
        <v>159.29700489636522</v>
      </c>
      <c r="E5" s="91">
        <v>243.44439708898565</v>
      </c>
      <c r="F5" s="91">
        <v>25641.486960825041</v>
      </c>
      <c r="G5" s="91">
        <v>12.874567014579368</v>
      </c>
      <c r="H5" s="91">
        <v>69.871962878505144</v>
      </c>
      <c r="I5" s="91">
        <v>20.520452989088191</v>
      </c>
      <c r="J5" s="91">
        <v>6.0304218225764403</v>
      </c>
      <c r="K5" s="91">
        <v>19.253215108964223</v>
      </c>
      <c r="L5" s="91">
        <v>10.099138213860773</v>
      </c>
      <c r="M5" s="91">
        <v>25.451011954070012</v>
      </c>
      <c r="N5" s="91">
        <v>17.965053527802489</v>
      </c>
      <c r="O5" s="91">
        <v>745.85479672043004</v>
      </c>
      <c r="P5" s="91">
        <v>87.313483706837374</v>
      </c>
      <c r="Q5" s="91">
        <v>4.9090998484912136</v>
      </c>
      <c r="R5" s="91">
        <v>50.555158306019997</v>
      </c>
      <c r="S5" s="91">
        <v>488.52195213393657</v>
      </c>
      <c r="T5" s="91">
        <v>53.473613683786574</v>
      </c>
      <c r="U5" s="91">
        <v>73.537656309965257</v>
      </c>
      <c r="V5" s="91">
        <v>7620.6012948109201</v>
      </c>
      <c r="W5" s="91">
        <v>270.37676996674367</v>
      </c>
      <c r="X5" s="91">
        <v>0.16524404761966369</v>
      </c>
      <c r="Y5" s="91">
        <v>60.211187247970251</v>
      </c>
      <c r="Z5" s="91">
        <v>65.637927962208352</v>
      </c>
      <c r="AA5" s="91">
        <v>6.656958689375176</v>
      </c>
      <c r="AB5" s="65">
        <f>'[4]TES 2006 (value)'!CK8</f>
        <v>58597.902420906343</v>
      </c>
      <c r="AC5" s="66">
        <f>'[4]TES 2006 (value)'!CL8</f>
        <v>88.199363522340008</v>
      </c>
      <c r="AD5" s="66">
        <f>'[4]TES 2006 (value)'!CM8</f>
        <v>24054.803970560537</v>
      </c>
      <c r="AE5" s="66">
        <f>'[4]TES 2006 (value)'!CN8</f>
        <v>51639.052896668072</v>
      </c>
      <c r="AF5" s="67">
        <f>'[4]TES 2006 (value)'!CO8</f>
        <v>0.99985779090000004</v>
      </c>
      <c r="AG5" s="27">
        <f t="shared" si="5"/>
        <v>170135.06783920233</v>
      </c>
      <c r="AI5" s="53" t="s">
        <v>22</v>
      </c>
      <c r="AJ5" s="64" t="s">
        <v>2</v>
      </c>
      <c r="AK5" s="65">
        <f t="shared" si="0"/>
        <v>159.29553872934341</v>
      </c>
      <c r="AL5" s="66">
        <f t="shared" si="0"/>
        <v>243.44375630019223</v>
      </c>
      <c r="AM5" s="66">
        <f t="shared" si="0"/>
        <v>25641.322960294932</v>
      </c>
      <c r="AN5" s="66">
        <f t="shared" si="0"/>
        <v>12.873126655823768</v>
      </c>
      <c r="AO5" s="66">
        <f t="shared" si="0"/>
        <v>69.869024135525152</v>
      </c>
      <c r="AP5" s="66">
        <f t="shared" si="0"/>
        <v>20.519692739891251</v>
      </c>
      <c r="AQ5" s="66">
        <f t="shared" si="0"/>
        <v>6.0298636370400329</v>
      </c>
      <c r="AR5" s="66">
        <f t="shared" si="0"/>
        <v>19.254709020439208</v>
      </c>
      <c r="AS5" s="66">
        <f t="shared" si="0"/>
        <v>10.099442960279884</v>
      </c>
      <c r="AT5" s="66">
        <f t="shared" si="0"/>
        <v>25.450597609730711</v>
      </c>
      <c r="AU5" s="66">
        <f t="shared" si="0"/>
        <v>17.96442053069347</v>
      </c>
      <c r="AV5" s="66">
        <f t="shared" si="0"/>
        <v>745.8613831129037</v>
      </c>
      <c r="AW5" s="66">
        <f t="shared" si="0"/>
        <v>87.314076288309067</v>
      </c>
      <c r="AX5" s="66">
        <f t="shared" si="0"/>
        <v>4.9087038718689682</v>
      </c>
      <c r="AY5" s="66">
        <f t="shared" si="0"/>
        <v>50.552495747501645</v>
      </c>
      <c r="AZ5" s="66">
        <f t="shared" si="0"/>
        <v>488.52024703755387</v>
      </c>
      <c r="BA5" s="66">
        <f t="shared" si="1"/>
        <v>53.471109727432108</v>
      </c>
      <c r="BB5" s="66">
        <f t="shared" si="1"/>
        <v>73.53554645347154</v>
      </c>
      <c r="BC5" s="66">
        <f t="shared" si="1"/>
        <v>7620.6934645297833</v>
      </c>
      <c r="BD5" s="66">
        <f t="shared" si="1"/>
        <v>270.37611183984882</v>
      </c>
      <c r="BE5" s="91">
        <f t="shared" si="1"/>
        <v>0.16773081397584502</v>
      </c>
      <c r="BF5" s="91">
        <f t="shared" si="1"/>
        <v>60.413938489287105</v>
      </c>
      <c r="BG5" s="91">
        <f t="shared" si="1"/>
        <v>65.639507264131836</v>
      </c>
      <c r="BH5" s="91">
        <f t="shared" si="1"/>
        <v>6.6649181841452032</v>
      </c>
      <c r="BI5" s="65">
        <f t="shared" si="2"/>
        <v>58597.902420906343</v>
      </c>
      <c r="BJ5" s="66">
        <f t="shared" si="2"/>
        <v>88.199363522340008</v>
      </c>
      <c r="BK5" s="66">
        <f t="shared" si="2"/>
        <v>24054.803970560537</v>
      </c>
      <c r="BL5" s="66">
        <f t="shared" si="2"/>
        <v>51639.052896668072</v>
      </c>
      <c r="BM5" s="36">
        <v>0</v>
      </c>
      <c r="BN5" s="27">
        <f t="shared" si="6"/>
        <v>170134.20101763139</v>
      </c>
      <c r="BP5" s="53" t="s">
        <v>22</v>
      </c>
      <c r="BQ5" s="64" t="s">
        <v>2</v>
      </c>
      <c r="BR5" s="65">
        <f t="shared" si="7"/>
        <v>159.29553872934341</v>
      </c>
      <c r="BS5" s="66">
        <f t="shared" si="3"/>
        <v>243.44375630019223</v>
      </c>
      <c r="BT5" s="66">
        <f t="shared" si="3"/>
        <v>25641.322960294932</v>
      </c>
      <c r="BU5" s="66">
        <f t="shared" si="3"/>
        <v>12.873126655823768</v>
      </c>
      <c r="BV5" s="66">
        <f t="shared" si="3"/>
        <v>69.869024135525152</v>
      </c>
      <c r="BW5" s="66">
        <f t="shared" si="3"/>
        <v>20.519692739891251</v>
      </c>
      <c r="BX5" s="66">
        <f t="shared" si="3"/>
        <v>6.0298636370400329</v>
      </c>
      <c r="BY5" s="66">
        <f t="shared" si="3"/>
        <v>19.254709020439208</v>
      </c>
      <c r="BZ5" s="66">
        <f t="shared" si="3"/>
        <v>10.099442960279884</v>
      </c>
      <c r="CA5" s="66">
        <f t="shared" si="3"/>
        <v>25.450597609730711</v>
      </c>
      <c r="CB5" s="66">
        <f t="shared" si="3"/>
        <v>17.96442053069347</v>
      </c>
      <c r="CC5" s="66">
        <f t="shared" si="3"/>
        <v>745.8613831129037</v>
      </c>
      <c r="CD5" s="66">
        <f t="shared" si="3"/>
        <v>87.314076288309067</v>
      </c>
      <c r="CE5" s="66">
        <f t="shared" si="3"/>
        <v>4.9087038718689682</v>
      </c>
      <c r="CF5" s="66">
        <f t="shared" si="3"/>
        <v>50.552495747501645</v>
      </c>
      <c r="CG5" s="66">
        <f t="shared" si="3"/>
        <v>488.52024703755387</v>
      </c>
      <c r="CH5" s="66">
        <f t="shared" si="3"/>
        <v>53.471109727432108</v>
      </c>
      <c r="CI5" s="66">
        <f t="shared" si="4"/>
        <v>73.53554645347154</v>
      </c>
      <c r="CJ5" s="66">
        <f t="shared" si="4"/>
        <v>7620.6934645297833</v>
      </c>
      <c r="CK5" s="66">
        <f t="shared" si="4"/>
        <v>270.37611183984882</v>
      </c>
      <c r="CL5" s="91">
        <f t="shared" si="4"/>
        <v>0.16773081397584502</v>
      </c>
      <c r="CM5" s="91">
        <f t="shared" si="4"/>
        <v>60.413938489287105</v>
      </c>
      <c r="CN5" s="91">
        <f t="shared" si="4"/>
        <v>65.639507264131836</v>
      </c>
      <c r="CO5" s="91">
        <f t="shared" si="4"/>
        <v>6.6649181841452032</v>
      </c>
      <c r="CP5" s="49">
        <f>BI5-CY19</f>
        <v>58597.902420906343</v>
      </c>
      <c r="CQ5" s="66">
        <f t="shared" si="4"/>
        <v>88.199363522340008</v>
      </c>
      <c r="CR5" s="66">
        <f t="shared" si="4"/>
        <v>24054.803970560537</v>
      </c>
      <c r="CS5" s="66">
        <f t="shared" si="4"/>
        <v>51639.052896668072</v>
      </c>
      <c r="CT5" s="36">
        <v>0</v>
      </c>
      <c r="CU5" s="27">
        <f t="shared" si="8"/>
        <v>170134.20101763139</v>
      </c>
      <c r="CX5" s="85" t="s">
        <v>103</v>
      </c>
      <c r="CY5" s="81">
        <f>'[1]scen AMS'!$C$1161</f>
        <v>245894.08</v>
      </c>
      <c r="DA5" s="105">
        <v>1.0589840939359896</v>
      </c>
    </row>
    <row r="6" spans="2:105" x14ac:dyDescent="0.25">
      <c r="B6" s="53" t="s">
        <v>23</v>
      </c>
      <c r="C6" s="64" t="s">
        <v>3</v>
      </c>
      <c r="D6" s="90">
        <v>289.14420455769454</v>
      </c>
      <c r="E6" s="91">
        <v>875.63375259730708</v>
      </c>
      <c r="F6" s="91">
        <v>747.34362087548561</v>
      </c>
      <c r="G6" s="91">
        <v>340.44319775088076</v>
      </c>
      <c r="H6" s="91">
        <v>73.184038042773068</v>
      </c>
      <c r="I6" s="91">
        <v>47.439036137649026</v>
      </c>
      <c r="J6" s="91">
        <v>6.0683026655397025</v>
      </c>
      <c r="K6" s="91">
        <v>35.857919975356282</v>
      </c>
      <c r="L6" s="91">
        <v>95.017417472486073</v>
      </c>
      <c r="M6" s="91">
        <v>15.994524566426618</v>
      </c>
      <c r="N6" s="91">
        <v>6.2598527699778828</v>
      </c>
      <c r="O6" s="91">
        <v>1615.1191501535666</v>
      </c>
      <c r="P6" s="91">
        <v>617.05821688700871</v>
      </c>
      <c r="Q6" s="91">
        <v>3.0525979166583066</v>
      </c>
      <c r="R6" s="91">
        <v>1.857633309336469</v>
      </c>
      <c r="S6" s="91">
        <v>24.573160329250694</v>
      </c>
      <c r="T6" s="91">
        <v>9.8838582460988231</v>
      </c>
      <c r="U6" s="91">
        <v>4.5109139213289389</v>
      </c>
      <c r="V6" s="91">
        <v>602.99709500569509</v>
      </c>
      <c r="W6" s="91">
        <v>304.76239464039509</v>
      </c>
      <c r="X6" s="91">
        <v>0.35789210780846714</v>
      </c>
      <c r="Y6" s="91">
        <v>0.87462829204503989</v>
      </c>
      <c r="Z6" s="91">
        <v>7.4590309671320439E-3</v>
      </c>
      <c r="AA6" s="91">
        <v>5.6103025800527249</v>
      </c>
      <c r="AB6" s="65">
        <f>'[4]TES 2006 (value)'!CK9</f>
        <v>1878.3985201122125</v>
      </c>
      <c r="AC6" s="66">
        <f>'[4]TES 2006 (value)'!CL9</f>
        <v>0</v>
      </c>
      <c r="AD6" s="66">
        <f>'[4]TES 2006 (value)'!CM9</f>
        <v>0</v>
      </c>
      <c r="AE6" s="66">
        <f>'[4]TES 2006 (value)'!CN9</f>
        <v>2847.7255607970001</v>
      </c>
      <c r="AF6" s="67">
        <f>'[4]TES 2006 (value)'!CO9</f>
        <v>1</v>
      </c>
      <c r="AG6" s="27">
        <f t="shared" si="5"/>
        <v>10450.175250741</v>
      </c>
      <c r="AI6" s="53" t="s">
        <v>23</v>
      </c>
      <c r="AJ6" s="64" t="s">
        <v>3</v>
      </c>
      <c r="AK6" s="65">
        <f t="shared" si="0"/>
        <v>289.14154327917555</v>
      </c>
      <c r="AL6" s="66">
        <f t="shared" si="0"/>
        <v>875.63144777410093</v>
      </c>
      <c r="AM6" s="66">
        <f t="shared" si="0"/>
        <v>747.33884093623385</v>
      </c>
      <c r="AN6" s="66">
        <f t="shared" si="0"/>
        <v>340.40511022994826</v>
      </c>
      <c r="AO6" s="66">
        <f t="shared" si="0"/>
        <v>73.180959997314133</v>
      </c>
      <c r="AP6" s="66">
        <f t="shared" si="0"/>
        <v>47.437278599004706</v>
      </c>
      <c r="AQ6" s="66">
        <f t="shared" si="0"/>
        <v>6.0677409736915857</v>
      </c>
      <c r="AR6" s="66">
        <f t="shared" si="0"/>
        <v>35.860702292897379</v>
      </c>
      <c r="AS6" s="66">
        <f t="shared" si="0"/>
        <v>95.02028466938097</v>
      </c>
      <c r="AT6" s="66">
        <f t="shared" si="0"/>
        <v>15.994264174394825</v>
      </c>
      <c r="AU6" s="66">
        <f t="shared" si="0"/>
        <v>6.2596322046063326</v>
      </c>
      <c r="AV6" s="66">
        <f t="shared" si="0"/>
        <v>1615.1334127267396</v>
      </c>
      <c r="AW6" s="66">
        <f t="shared" si="0"/>
        <v>617.06240475411414</v>
      </c>
      <c r="AX6" s="66">
        <f t="shared" si="0"/>
        <v>3.0523516887449582</v>
      </c>
      <c r="AY6" s="66">
        <f t="shared" si="0"/>
        <v>1.8575354744654593</v>
      </c>
      <c r="AZ6" s="66">
        <f t="shared" si="0"/>
        <v>24.573074561136067</v>
      </c>
      <c r="BA6" s="66">
        <f t="shared" si="1"/>
        <v>9.8833954243825222</v>
      </c>
      <c r="BB6" s="66">
        <f t="shared" si="1"/>
        <v>4.5107844994584703</v>
      </c>
      <c r="BC6" s="66">
        <f t="shared" si="1"/>
        <v>603.00438814052416</v>
      </c>
      <c r="BD6" s="66">
        <f t="shared" si="1"/>
        <v>304.76165281509526</v>
      </c>
      <c r="BE6" s="91">
        <f t="shared" si="1"/>
        <v>0.36327804494606009</v>
      </c>
      <c r="BF6" s="91">
        <f t="shared" si="1"/>
        <v>0.87757345854993962</v>
      </c>
      <c r="BG6" s="91">
        <f t="shared" si="1"/>
        <v>7.4592104374827913E-3</v>
      </c>
      <c r="BH6" s="91">
        <f t="shared" si="1"/>
        <v>5.6170106243906703</v>
      </c>
      <c r="BI6" s="65">
        <f t="shared" si="2"/>
        <v>1878.3985201122125</v>
      </c>
      <c r="BJ6" s="66">
        <f t="shared" si="2"/>
        <v>0</v>
      </c>
      <c r="BK6" s="66">
        <f t="shared" si="2"/>
        <v>0</v>
      </c>
      <c r="BL6" s="66">
        <f t="shared" si="2"/>
        <v>2847.7255607970001</v>
      </c>
      <c r="BM6" s="36">
        <v>0</v>
      </c>
      <c r="BN6" s="27">
        <f t="shared" si="6"/>
        <v>10449.166207462946</v>
      </c>
      <c r="BP6" s="53" t="s">
        <v>23</v>
      </c>
      <c r="BQ6" s="64" t="s">
        <v>3</v>
      </c>
      <c r="BR6" s="65">
        <f t="shared" si="7"/>
        <v>289.14154327917555</v>
      </c>
      <c r="BS6" s="66">
        <f t="shared" si="3"/>
        <v>875.63144777410093</v>
      </c>
      <c r="BT6" s="66">
        <f t="shared" si="3"/>
        <v>747.33884093623385</v>
      </c>
      <c r="BU6" s="66">
        <f t="shared" si="3"/>
        <v>340.40511022994826</v>
      </c>
      <c r="BV6" s="66">
        <f t="shared" si="3"/>
        <v>73.180959997314133</v>
      </c>
      <c r="BW6" s="66">
        <f t="shared" si="3"/>
        <v>47.437278599004706</v>
      </c>
      <c r="BX6" s="66">
        <f t="shared" si="3"/>
        <v>6.0677409736915857</v>
      </c>
      <c r="BY6" s="66">
        <f t="shared" si="3"/>
        <v>35.860702292897379</v>
      </c>
      <c r="BZ6" s="66">
        <f t="shared" si="3"/>
        <v>95.02028466938097</v>
      </c>
      <c r="CA6" s="66">
        <f t="shared" si="3"/>
        <v>15.994264174394825</v>
      </c>
      <c r="CB6" s="66">
        <f t="shared" si="3"/>
        <v>6.2596322046063326</v>
      </c>
      <c r="CC6" s="66">
        <f t="shared" si="3"/>
        <v>1615.1334127267396</v>
      </c>
      <c r="CD6" s="66">
        <f t="shared" si="3"/>
        <v>617.06240475411414</v>
      </c>
      <c r="CE6" s="66">
        <f t="shared" si="3"/>
        <v>3.0523516887449582</v>
      </c>
      <c r="CF6" s="66">
        <f t="shared" si="3"/>
        <v>1.8575354744654593</v>
      </c>
      <c r="CG6" s="66">
        <f t="shared" si="3"/>
        <v>24.573074561136067</v>
      </c>
      <c r="CH6" s="66">
        <f t="shared" si="3"/>
        <v>9.8833954243825222</v>
      </c>
      <c r="CI6" s="66">
        <f t="shared" si="4"/>
        <v>4.5107844994584703</v>
      </c>
      <c r="CJ6" s="66">
        <f t="shared" si="4"/>
        <v>603.00438814052416</v>
      </c>
      <c r="CK6" s="66">
        <f t="shared" si="4"/>
        <v>304.76165281509526</v>
      </c>
      <c r="CL6" s="91">
        <f t="shared" si="4"/>
        <v>0.36327804494606009</v>
      </c>
      <c r="CM6" s="91">
        <f t="shared" si="4"/>
        <v>0.87757345854993962</v>
      </c>
      <c r="CN6" s="91">
        <f t="shared" si="4"/>
        <v>7.4592104374827913E-3</v>
      </c>
      <c r="CO6" s="91">
        <f t="shared" si="4"/>
        <v>5.6170106243906703</v>
      </c>
      <c r="CP6" s="65">
        <f t="shared" si="4"/>
        <v>1878.3985201122125</v>
      </c>
      <c r="CQ6" s="66">
        <f t="shared" si="4"/>
        <v>0</v>
      </c>
      <c r="CR6" s="66">
        <f t="shared" si="4"/>
        <v>0</v>
      </c>
      <c r="CS6" s="66">
        <f t="shared" si="4"/>
        <v>2847.7255607970001</v>
      </c>
      <c r="CT6" s="36">
        <v>0</v>
      </c>
      <c r="CU6" s="27">
        <f t="shared" si="8"/>
        <v>10449.166207462946</v>
      </c>
      <c r="CX6" s="86" t="s">
        <v>104</v>
      </c>
      <c r="CY6" s="81">
        <f>'[1]scen AMS'!$C$1162</f>
        <v>13799.77843</v>
      </c>
      <c r="DA6" s="105">
        <v>1.0589840933352108</v>
      </c>
    </row>
    <row r="7" spans="2:105" x14ac:dyDescent="0.25">
      <c r="B7" s="53" t="s">
        <v>24</v>
      </c>
      <c r="C7" s="64" t="s">
        <v>4</v>
      </c>
      <c r="D7" s="90">
        <v>54.687867700269393</v>
      </c>
      <c r="E7" s="91">
        <v>64.371694018865398</v>
      </c>
      <c r="F7" s="91">
        <v>506.86037917651521</v>
      </c>
      <c r="G7" s="91">
        <v>488.25562821795268</v>
      </c>
      <c r="H7" s="91">
        <v>3859.6787213027164</v>
      </c>
      <c r="I7" s="91">
        <v>89.938589868713137</v>
      </c>
      <c r="J7" s="91">
        <v>41.146066702068396</v>
      </c>
      <c r="K7" s="91">
        <v>81.259889463097338</v>
      </c>
      <c r="L7" s="91">
        <v>88.147810593194009</v>
      </c>
      <c r="M7" s="91">
        <v>117.8826882996424</v>
      </c>
      <c r="N7" s="91">
        <v>30.936917221386963</v>
      </c>
      <c r="O7" s="91">
        <v>1855.4296959955495</v>
      </c>
      <c r="P7" s="91">
        <v>17562.204096358812</v>
      </c>
      <c r="Q7" s="91">
        <v>2.4364664951585948</v>
      </c>
      <c r="R7" s="91">
        <v>45.205512693182214</v>
      </c>
      <c r="S7" s="91">
        <v>164.98139938784007</v>
      </c>
      <c r="T7" s="91">
        <v>4.8474039695190188</v>
      </c>
      <c r="U7" s="91">
        <v>1.0408006115920614</v>
      </c>
      <c r="V7" s="91">
        <v>2596.2778601784621</v>
      </c>
      <c r="W7" s="91">
        <v>398.42878380213352</v>
      </c>
      <c r="X7" s="91">
        <v>0.4111422025595653</v>
      </c>
      <c r="Y7" s="91">
        <v>24.809472831973494</v>
      </c>
      <c r="Z7" s="91">
        <v>26.028920364246879</v>
      </c>
      <c r="AA7" s="91">
        <v>1.0611158045714275</v>
      </c>
      <c r="AB7" s="65">
        <f>'[4]TES 2006 (value)'!CK10</f>
        <v>1815.3750245609999</v>
      </c>
      <c r="AC7" s="66">
        <f>'[4]TES 2006 (value)'!CL10</f>
        <v>0</v>
      </c>
      <c r="AD7" s="66">
        <f>'[4]TES 2006 (value)'!CM10</f>
        <v>6.0083139760196058</v>
      </c>
      <c r="AE7" s="66">
        <f>'[4]TES 2006 (value)'!CN10</f>
        <v>2435.6080723260002</v>
      </c>
      <c r="AF7" s="67">
        <f>'[4]TES 2006 (value)'!CO10</f>
        <v>1.0016828739999999</v>
      </c>
      <c r="AG7" s="27">
        <f t="shared" si="5"/>
        <v>32364.322016997041</v>
      </c>
      <c r="AI7" s="53" t="s">
        <v>24</v>
      </c>
      <c r="AJ7" s="64" t="s">
        <v>4</v>
      </c>
      <c r="AK7" s="65">
        <f t="shared" si="0"/>
        <v>54.687364354031544</v>
      </c>
      <c r="AL7" s="66">
        <f t="shared" si="0"/>
        <v>64.371524581159562</v>
      </c>
      <c r="AM7" s="66">
        <f t="shared" si="0"/>
        <v>506.85713734537637</v>
      </c>
      <c r="AN7" s="66">
        <f t="shared" si="0"/>
        <v>488.20100399111243</v>
      </c>
      <c r="AO7" s="66">
        <f t="shared" si="0"/>
        <v>3859.5163871807031</v>
      </c>
      <c r="AP7" s="66">
        <f t="shared" si="0"/>
        <v>89.935257791163096</v>
      </c>
      <c r="AQ7" s="66">
        <f t="shared" si="0"/>
        <v>41.142258156001652</v>
      </c>
      <c r="AR7" s="66">
        <f t="shared" si="0"/>
        <v>81.266194648004785</v>
      </c>
      <c r="AS7" s="66">
        <f t="shared" si="0"/>
        <v>88.15047049635227</v>
      </c>
      <c r="AT7" s="66">
        <f t="shared" si="0"/>
        <v>117.8807691608401</v>
      </c>
      <c r="AU7" s="66">
        <f t="shared" si="0"/>
        <v>30.935827161781365</v>
      </c>
      <c r="AV7" s="66">
        <f t="shared" si="0"/>
        <v>1855.4460806702059</v>
      </c>
      <c r="AW7" s="66">
        <f t="shared" si="0"/>
        <v>17562.323287992313</v>
      </c>
      <c r="AX7" s="66">
        <f t="shared" si="0"/>
        <v>2.4362699654886466</v>
      </c>
      <c r="AY7" s="66">
        <f t="shared" si="0"/>
        <v>45.203131881274373</v>
      </c>
      <c r="AZ7" s="66">
        <f t="shared" si="0"/>
        <v>164.98082355048808</v>
      </c>
      <c r="BA7" s="66">
        <f t="shared" si="1"/>
        <v>4.8471769848973336</v>
      </c>
      <c r="BB7" s="66">
        <f t="shared" si="1"/>
        <v>1.0407707501572643</v>
      </c>
      <c r="BC7" s="66">
        <f t="shared" si="1"/>
        <v>2596.3092616638837</v>
      </c>
      <c r="BD7" s="66">
        <f t="shared" si="1"/>
        <v>398.42781398250617</v>
      </c>
      <c r="BE7" s="91">
        <f t="shared" si="1"/>
        <v>0.41732950317135298</v>
      </c>
      <c r="BF7" s="91">
        <f t="shared" si="1"/>
        <v>24.893014639451621</v>
      </c>
      <c r="BG7" s="91">
        <f t="shared" si="1"/>
        <v>26.029546641237538</v>
      </c>
      <c r="BH7" s="91">
        <f t="shared" si="1"/>
        <v>1.0623845439599353</v>
      </c>
      <c r="BI7" s="65">
        <f t="shared" si="2"/>
        <v>1815.3750245609999</v>
      </c>
      <c r="BJ7" s="66">
        <f t="shared" si="2"/>
        <v>0</v>
      </c>
      <c r="BK7" s="66">
        <f t="shared" si="2"/>
        <v>6.0083139760196058</v>
      </c>
      <c r="BL7" s="66">
        <f t="shared" si="2"/>
        <v>2435.6080723260002</v>
      </c>
      <c r="BM7" s="36">
        <v>0</v>
      </c>
      <c r="BN7" s="27">
        <f t="shared" si="6"/>
        <v>32363.352498498585</v>
      </c>
      <c r="BP7" s="53" t="s">
        <v>24</v>
      </c>
      <c r="BQ7" s="64" t="s">
        <v>4</v>
      </c>
      <c r="BR7" s="65">
        <f t="shared" si="7"/>
        <v>54.687364354031544</v>
      </c>
      <c r="BS7" s="66">
        <f t="shared" si="3"/>
        <v>64.371524581159562</v>
      </c>
      <c r="BT7" s="66">
        <f t="shared" si="3"/>
        <v>506.85713734537637</v>
      </c>
      <c r="BU7" s="66">
        <f t="shared" si="3"/>
        <v>488.20100399111243</v>
      </c>
      <c r="BV7" s="66">
        <f t="shared" si="3"/>
        <v>3859.5163871807031</v>
      </c>
      <c r="BW7" s="66">
        <f t="shared" si="3"/>
        <v>89.935257791163096</v>
      </c>
      <c r="BX7" s="66">
        <f t="shared" si="3"/>
        <v>41.142258156001652</v>
      </c>
      <c r="BY7" s="66">
        <f t="shared" si="3"/>
        <v>81.266194648004785</v>
      </c>
      <c r="BZ7" s="66">
        <f t="shared" si="3"/>
        <v>88.15047049635227</v>
      </c>
      <c r="CA7" s="66">
        <f t="shared" si="3"/>
        <v>117.8807691608401</v>
      </c>
      <c r="CB7" s="66">
        <f t="shared" si="3"/>
        <v>30.935827161781365</v>
      </c>
      <c r="CC7" s="66">
        <f t="shared" si="3"/>
        <v>1855.4460806702059</v>
      </c>
      <c r="CD7" s="66">
        <f t="shared" si="3"/>
        <v>17562.323287992313</v>
      </c>
      <c r="CE7" s="66">
        <f t="shared" si="3"/>
        <v>2.4362699654886466</v>
      </c>
      <c r="CF7" s="66">
        <f t="shared" si="3"/>
        <v>45.203131881274373</v>
      </c>
      <c r="CG7" s="66">
        <f t="shared" si="3"/>
        <v>164.98082355048808</v>
      </c>
      <c r="CH7" s="66">
        <f t="shared" si="3"/>
        <v>4.8471769848973336</v>
      </c>
      <c r="CI7" s="66">
        <f t="shared" si="4"/>
        <v>1.0407707501572643</v>
      </c>
      <c r="CJ7" s="66">
        <f t="shared" si="4"/>
        <v>2596.3092616638837</v>
      </c>
      <c r="CK7" s="66">
        <f t="shared" si="4"/>
        <v>398.42781398250617</v>
      </c>
      <c r="CL7" s="91">
        <f t="shared" si="4"/>
        <v>0.41732950317135298</v>
      </c>
      <c r="CM7" s="91">
        <f t="shared" si="4"/>
        <v>24.893014639451621</v>
      </c>
      <c r="CN7" s="91">
        <f t="shared" si="4"/>
        <v>26.029546641237538</v>
      </c>
      <c r="CO7" s="91">
        <f t="shared" si="4"/>
        <v>1.0623845439599353</v>
      </c>
      <c r="CP7" s="65">
        <f t="shared" si="4"/>
        <v>1815.3750245609999</v>
      </c>
      <c r="CQ7" s="66">
        <f t="shared" si="4"/>
        <v>0</v>
      </c>
      <c r="CR7" s="66">
        <f t="shared" si="4"/>
        <v>6.0083139760196058</v>
      </c>
      <c r="CS7" s="66">
        <f t="shared" si="4"/>
        <v>2435.6080723260002</v>
      </c>
      <c r="CT7" s="36">
        <v>0</v>
      </c>
      <c r="CU7" s="27">
        <f t="shared" si="8"/>
        <v>32363.352498498585</v>
      </c>
      <c r="CX7" s="59" t="s">
        <v>95</v>
      </c>
      <c r="CY7" s="81">
        <f>'[1]scen AMS'!$C$463</f>
        <v>22523.90625</v>
      </c>
      <c r="DA7" s="105">
        <v>1.0167893476101404</v>
      </c>
    </row>
    <row r="8" spans="2:105" x14ac:dyDescent="0.25">
      <c r="B8" s="53" t="s">
        <v>25</v>
      </c>
      <c r="C8" s="64" t="s">
        <v>5</v>
      </c>
      <c r="D8" s="90">
        <v>117.31845413140323</v>
      </c>
      <c r="E8" s="91">
        <v>2096.1623670278059</v>
      </c>
      <c r="F8" s="91">
        <v>116.25222668132113</v>
      </c>
      <c r="G8" s="91">
        <v>204.87795938593624</v>
      </c>
      <c r="H8" s="91">
        <v>115.85171438193613</v>
      </c>
      <c r="I8" s="91">
        <v>6418.112526947255</v>
      </c>
      <c r="J8" s="91">
        <v>30.328603316544157</v>
      </c>
      <c r="K8" s="91">
        <v>217.75194165717437</v>
      </c>
      <c r="L8" s="91">
        <v>492.28154507741471</v>
      </c>
      <c r="M8" s="91">
        <v>42.261402527408002</v>
      </c>
      <c r="N8" s="91">
        <v>57.922437083038481</v>
      </c>
      <c r="O8" s="91">
        <v>7547.2751368871777</v>
      </c>
      <c r="P8" s="91">
        <v>401.62666100890254</v>
      </c>
      <c r="Q8" s="91">
        <v>2.0770998573162149</v>
      </c>
      <c r="R8" s="91">
        <v>20.677479849423872</v>
      </c>
      <c r="S8" s="91">
        <v>64.478951207498625</v>
      </c>
      <c r="T8" s="91">
        <v>33.598230420624439</v>
      </c>
      <c r="U8" s="91">
        <v>6.9707049893745632</v>
      </c>
      <c r="V8" s="91">
        <v>4630.5472192884099</v>
      </c>
      <c r="W8" s="91">
        <v>775.91970811200122</v>
      </c>
      <c r="X8" s="91">
        <v>1.6723672102410987</v>
      </c>
      <c r="Y8" s="91">
        <v>16.108033077556581</v>
      </c>
      <c r="Z8" s="91">
        <v>26.02304056387899</v>
      </c>
      <c r="AA8" s="91">
        <v>5.1692172219775774</v>
      </c>
      <c r="AB8" s="65">
        <f>'[4]TES 2006 (value)'!CK11</f>
        <v>3922.0285314410353</v>
      </c>
      <c r="AC8" s="66">
        <f>'[4]TES 2006 (value)'!CL11</f>
        <v>0</v>
      </c>
      <c r="AD8" s="66">
        <f>'[4]TES 2006 (value)'!CM11</f>
        <v>0</v>
      </c>
      <c r="AE8" s="66">
        <f>'[4]TES 2006 (value)'!CN11</f>
        <v>6702.0253417390004</v>
      </c>
      <c r="AF8" s="67">
        <f>'[4]TES 2006 (value)'!CO11</f>
        <v>1.000539297</v>
      </c>
      <c r="AG8" s="27">
        <f t="shared" si="5"/>
        <v>34066.319440388652</v>
      </c>
      <c r="AI8" s="53" t="s">
        <v>25</v>
      </c>
      <c r="AJ8" s="64" t="s">
        <v>5</v>
      </c>
      <c r="AK8" s="65">
        <f t="shared" si="0"/>
        <v>117.31737433427453</v>
      </c>
      <c r="AL8" s="66">
        <f t="shared" si="0"/>
        <v>2096.1568495569991</v>
      </c>
      <c r="AM8" s="66">
        <f t="shared" si="0"/>
        <v>116.25148314305321</v>
      </c>
      <c r="AN8" s="66">
        <f t="shared" si="0"/>
        <v>204.8550384005317</v>
      </c>
      <c r="AO8" s="66">
        <f t="shared" si="0"/>
        <v>115.84684177784239</v>
      </c>
      <c r="AP8" s="66">
        <f t="shared" si="0"/>
        <v>6417.8747463828067</v>
      </c>
      <c r="AQ8" s="66">
        <f t="shared" si="0"/>
        <v>30.325796052274953</v>
      </c>
      <c r="AR8" s="66">
        <f t="shared" si="0"/>
        <v>217.76883764688313</v>
      </c>
      <c r="AS8" s="66">
        <f t="shared" si="0"/>
        <v>492.29639991303333</v>
      </c>
      <c r="AT8" s="66">
        <f t="shared" si="0"/>
        <v>42.260714508678539</v>
      </c>
      <c r="AU8" s="66">
        <f t="shared" si="0"/>
        <v>57.920396190971886</v>
      </c>
      <c r="AV8" s="66">
        <f t="shared" si="0"/>
        <v>7547.3417843316629</v>
      </c>
      <c r="AW8" s="66">
        <f t="shared" si="0"/>
        <v>401.62938677939923</v>
      </c>
      <c r="AX8" s="66">
        <f t="shared" si="0"/>
        <v>2.0769323147909149</v>
      </c>
      <c r="AY8" s="66">
        <f t="shared" si="0"/>
        <v>20.676390840864592</v>
      </c>
      <c r="AZ8" s="66">
        <f t="shared" si="0"/>
        <v>64.478726155531191</v>
      </c>
      <c r="BA8" s="66">
        <f t="shared" si="1"/>
        <v>33.596657149308648</v>
      </c>
      <c r="BB8" s="66">
        <f t="shared" si="1"/>
        <v>6.9705049940534503</v>
      </c>
      <c r="BC8" s="66">
        <f t="shared" si="1"/>
        <v>4630.6032248736483</v>
      </c>
      <c r="BD8" s="66">
        <f t="shared" si="1"/>
        <v>775.91781943780711</v>
      </c>
      <c r="BE8" s="91">
        <f t="shared" si="1"/>
        <v>1.6975347522706945</v>
      </c>
      <c r="BF8" s="91">
        <f t="shared" si="1"/>
        <v>16.162274221950518</v>
      </c>
      <c r="BG8" s="91">
        <f t="shared" si="1"/>
        <v>26.023666699396873</v>
      </c>
      <c r="BH8" s="91">
        <f t="shared" si="1"/>
        <v>5.1753978758411998</v>
      </c>
      <c r="BI8" s="65">
        <f t="shared" si="2"/>
        <v>3922.0285314410353</v>
      </c>
      <c r="BJ8" s="66">
        <f t="shared" si="2"/>
        <v>0</v>
      </c>
      <c r="BK8" s="66">
        <f t="shared" si="2"/>
        <v>0</v>
      </c>
      <c r="BL8" s="66">
        <f t="shared" si="2"/>
        <v>6702.0253417390004</v>
      </c>
      <c r="BM8" s="36">
        <v>0</v>
      </c>
      <c r="BN8" s="27">
        <f t="shared" si="6"/>
        <v>34065.278651513909</v>
      </c>
      <c r="BP8" s="53" t="s">
        <v>25</v>
      </c>
      <c r="BQ8" s="64" t="s">
        <v>5</v>
      </c>
      <c r="BR8" s="65">
        <f t="shared" si="7"/>
        <v>117.31737433427453</v>
      </c>
      <c r="BS8" s="66">
        <f t="shared" si="3"/>
        <v>2096.1568495569991</v>
      </c>
      <c r="BT8" s="66">
        <f t="shared" si="3"/>
        <v>116.25148314305321</v>
      </c>
      <c r="BU8" s="66">
        <f t="shared" si="3"/>
        <v>204.8550384005317</v>
      </c>
      <c r="BV8" s="66">
        <f t="shared" si="3"/>
        <v>115.84684177784239</v>
      </c>
      <c r="BW8" s="66">
        <f t="shared" si="3"/>
        <v>6417.8747463828067</v>
      </c>
      <c r="BX8" s="66">
        <f t="shared" si="3"/>
        <v>30.325796052274953</v>
      </c>
      <c r="BY8" s="66">
        <f t="shared" si="3"/>
        <v>217.76883764688313</v>
      </c>
      <c r="BZ8" s="66">
        <f t="shared" si="3"/>
        <v>492.29639991303333</v>
      </c>
      <c r="CA8" s="66">
        <f t="shared" si="3"/>
        <v>42.260714508678539</v>
      </c>
      <c r="CB8" s="66">
        <f t="shared" si="3"/>
        <v>57.920396190971886</v>
      </c>
      <c r="CC8" s="66">
        <f t="shared" si="3"/>
        <v>7547.3417843316629</v>
      </c>
      <c r="CD8" s="66">
        <f t="shared" si="3"/>
        <v>401.62938677939923</v>
      </c>
      <c r="CE8" s="66">
        <f t="shared" si="3"/>
        <v>2.0769323147909149</v>
      </c>
      <c r="CF8" s="66">
        <f t="shared" si="3"/>
        <v>20.676390840864592</v>
      </c>
      <c r="CG8" s="66">
        <f t="shared" si="3"/>
        <v>64.478726155531191</v>
      </c>
      <c r="CH8" s="66">
        <f t="shared" si="3"/>
        <v>33.596657149308648</v>
      </c>
      <c r="CI8" s="66">
        <f t="shared" si="4"/>
        <v>6.9705049940534503</v>
      </c>
      <c r="CJ8" s="66">
        <f t="shared" si="4"/>
        <v>4630.6032248736483</v>
      </c>
      <c r="CK8" s="66">
        <f t="shared" si="4"/>
        <v>775.91781943780711</v>
      </c>
      <c r="CL8" s="91">
        <f t="shared" si="4"/>
        <v>1.6975347522706945</v>
      </c>
      <c r="CM8" s="91">
        <f t="shared" si="4"/>
        <v>16.162274221950518</v>
      </c>
      <c r="CN8" s="91">
        <f t="shared" si="4"/>
        <v>26.023666699396873</v>
      </c>
      <c r="CO8" s="91">
        <f t="shared" si="4"/>
        <v>5.1753978758411998</v>
      </c>
      <c r="CP8" s="65">
        <f t="shared" si="4"/>
        <v>3922.0285314410353</v>
      </c>
      <c r="CQ8" s="66">
        <f t="shared" si="4"/>
        <v>0</v>
      </c>
      <c r="CR8" s="66">
        <f t="shared" si="4"/>
        <v>0</v>
      </c>
      <c r="CS8" s="66">
        <f t="shared" si="4"/>
        <v>6702.0253417390004</v>
      </c>
      <c r="CT8" s="36">
        <v>0</v>
      </c>
      <c r="CU8" s="27">
        <f t="shared" si="8"/>
        <v>34065.278651513909</v>
      </c>
      <c r="CX8" s="59" t="s">
        <v>96</v>
      </c>
      <c r="CY8" s="81">
        <f>'[1]scen AMS'!$C$462-CY7</f>
        <v>332862.18024999998</v>
      </c>
      <c r="DA8" s="105">
        <v>0.8915199941839419</v>
      </c>
    </row>
    <row r="9" spans="2:105" x14ac:dyDescent="0.25">
      <c r="B9" s="53" t="s">
        <v>26</v>
      </c>
      <c r="C9" s="64" t="s">
        <v>6</v>
      </c>
      <c r="D9" s="90">
        <v>2647.8024614106189</v>
      </c>
      <c r="E9" s="91">
        <v>277.5366784262223</v>
      </c>
      <c r="F9" s="91">
        <v>219.76634215135132</v>
      </c>
      <c r="G9" s="91">
        <v>203.5861801375398</v>
      </c>
      <c r="H9" s="91">
        <v>44.256400904677037</v>
      </c>
      <c r="I9" s="91">
        <v>179.59146577802011</v>
      </c>
      <c r="J9" s="91">
        <v>1734.3242017053171</v>
      </c>
      <c r="K9" s="91">
        <v>1188.8738382120439</v>
      </c>
      <c r="L9" s="91">
        <v>99.01329994832642</v>
      </c>
      <c r="M9" s="91">
        <v>222.58432265295571</v>
      </c>
      <c r="N9" s="91">
        <v>60.259243308982136</v>
      </c>
      <c r="O9" s="91">
        <v>2370.8489878196024</v>
      </c>
      <c r="P9" s="91">
        <v>136.80897345122847</v>
      </c>
      <c r="Q9" s="91">
        <v>1.0924060648489498</v>
      </c>
      <c r="R9" s="91">
        <v>4.7245255808654232</v>
      </c>
      <c r="S9" s="91">
        <v>4.0801364257265176</v>
      </c>
      <c r="T9" s="91">
        <v>3.6180304728779271</v>
      </c>
      <c r="U9" s="91">
        <v>2.2320794024654931</v>
      </c>
      <c r="V9" s="91">
        <v>315.28054091256701</v>
      </c>
      <c r="W9" s="91">
        <v>24.635275947945694</v>
      </c>
      <c r="X9" s="91">
        <v>0.52530636076583592</v>
      </c>
      <c r="Y9" s="91">
        <v>31.631097215908767</v>
      </c>
      <c r="Z9" s="91">
        <v>1.0948205692987083E-2</v>
      </c>
      <c r="AA9" s="91">
        <v>57.159824811860766</v>
      </c>
      <c r="AB9" s="65">
        <f>'[4]TES 2006 (value)'!CK12</f>
        <v>98.013321886008171</v>
      </c>
      <c r="AC9" s="66">
        <f>'[4]TES 2006 (value)'!CL12</f>
        <v>0</v>
      </c>
      <c r="AD9" s="66">
        <f>'[4]TES 2006 (value)'!CM12</f>
        <v>0</v>
      </c>
      <c r="AE9" s="66">
        <f>'[4]TES 2006 (value)'!CN12</f>
        <v>2702.6031188240004</v>
      </c>
      <c r="AF9" s="67">
        <f>'[4]TES 2006 (value)'!CO12</f>
        <v>1</v>
      </c>
      <c r="AG9" s="27">
        <f t="shared" si="5"/>
        <v>12631.859008018415</v>
      </c>
      <c r="AI9" s="53" t="s">
        <v>26</v>
      </c>
      <c r="AJ9" s="64" t="s">
        <v>6</v>
      </c>
      <c r="AK9" s="65">
        <f t="shared" si="0"/>
        <v>2647.778091080168</v>
      </c>
      <c r="AL9" s="66">
        <f t="shared" si="0"/>
        <v>277.53594790050295</v>
      </c>
      <c r="AM9" s="66">
        <f t="shared" si="0"/>
        <v>219.76493654657233</v>
      </c>
      <c r="AN9" s="66">
        <f t="shared" si="0"/>
        <v>203.56340367160132</v>
      </c>
      <c r="AO9" s="66">
        <f t="shared" si="0"/>
        <v>44.254539525919085</v>
      </c>
      <c r="AP9" s="66">
        <f t="shared" si="0"/>
        <v>179.5848122081546</v>
      </c>
      <c r="AQ9" s="66">
        <f t="shared" si="0"/>
        <v>1734.1636698696818</v>
      </c>
      <c r="AR9" s="66">
        <f t="shared" si="0"/>
        <v>1188.9660862993976</v>
      </c>
      <c r="AS9" s="66">
        <f t="shared" si="0"/>
        <v>99.016287722923082</v>
      </c>
      <c r="AT9" s="66">
        <f t="shared" si="0"/>
        <v>222.58069896387508</v>
      </c>
      <c r="AU9" s="66">
        <f t="shared" si="0"/>
        <v>60.257120079750052</v>
      </c>
      <c r="AV9" s="66">
        <f t="shared" si="0"/>
        <v>2370.869923988409</v>
      </c>
      <c r="AW9" s="66">
        <f t="shared" si="0"/>
        <v>136.80990195000535</v>
      </c>
      <c r="AX9" s="66">
        <f t="shared" si="0"/>
        <v>1.0923179494556945</v>
      </c>
      <c r="AY9" s="66">
        <f t="shared" si="0"/>
        <v>4.7242767570806308</v>
      </c>
      <c r="AZ9" s="66">
        <f t="shared" si="0"/>
        <v>4.0801221847577542</v>
      </c>
      <c r="BA9" s="66">
        <f t="shared" si="1"/>
        <v>3.6178610549207497</v>
      </c>
      <c r="BB9" s="66">
        <f t="shared" si="1"/>
        <v>2.2320153622518384</v>
      </c>
      <c r="BC9" s="66">
        <f t="shared" si="1"/>
        <v>315.28435417056261</v>
      </c>
      <c r="BD9" s="66">
        <f t="shared" si="1"/>
        <v>24.635215982965473</v>
      </c>
      <c r="BE9" s="91">
        <f t="shared" si="1"/>
        <v>0.53321172379378134</v>
      </c>
      <c r="BF9" s="91">
        <f t="shared" si="1"/>
        <v>31.737609718283576</v>
      </c>
      <c r="BG9" s="91">
        <f t="shared" si="1"/>
        <v>1.0948469115719128E-2</v>
      </c>
      <c r="BH9" s="91">
        <f t="shared" si="1"/>
        <v>57.228168833188676</v>
      </c>
      <c r="BI9" s="65">
        <f t="shared" si="2"/>
        <v>98.013321886008171</v>
      </c>
      <c r="BJ9" s="66">
        <f t="shared" si="2"/>
        <v>0</v>
      </c>
      <c r="BK9" s="66">
        <f t="shared" si="2"/>
        <v>0</v>
      </c>
      <c r="BL9" s="66">
        <f t="shared" si="2"/>
        <v>2702.6031188240004</v>
      </c>
      <c r="BM9" s="36">
        <v>0</v>
      </c>
      <c r="BN9" s="27">
        <f t="shared" si="6"/>
        <v>12630.937962723347</v>
      </c>
      <c r="BP9" s="53" t="s">
        <v>26</v>
      </c>
      <c r="BQ9" s="64" t="s">
        <v>6</v>
      </c>
      <c r="BR9" s="65">
        <f t="shared" si="7"/>
        <v>2647.778091080168</v>
      </c>
      <c r="BS9" s="66">
        <f t="shared" si="3"/>
        <v>277.53594790050295</v>
      </c>
      <c r="BT9" s="66">
        <f t="shared" si="3"/>
        <v>219.76493654657233</v>
      </c>
      <c r="BU9" s="66">
        <f t="shared" si="3"/>
        <v>203.56340367160132</v>
      </c>
      <c r="BV9" s="66">
        <f t="shared" si="3"/>
        <v>44.254539525919085</v>
      </c>
      <c r="BW9" s="66">
        <f t="shared" si="3"/>
        <v>179.5848122081546</v>
      </c>
      <c r="BX9" s="66">
        <f t="shared" si="3"/>
        <v>1734.1636698696818</v>
      </c>
      <c r="BY9" s="66">
        <f t="shared" si="3"/>
        <v>1188.9660862993976</v>
      </c>
      <c r="BZ9" s="66">
        <f t="shared" si="3"/>
        <v>99.016287722923082</v>
      </c>
      <c r="CA9" s="66">
        <f t="shared" si="3"/>
        <v>222.58069896387508</v>
      </c>
      <c r="CB9" s="66">
        <f t="shared" si="3"/>
        <v>60.257120079750052</v>
      </c>
      <c r="CC9" s="66">
        <f t="shared" si="3"/>
        <v>2370.869923988409</v>
      </c>
      <c r="CD9" s="66">
        <f t="shared" si="3"/>
        <v>136.80990195000535</v>
      </c>
      <c r="CE9" s="66">
        <f t="shared" si="3"/>
        <v>1.0923179494556945</v>
      </c>
      <c r="CF9" s="66">
        <f t="shared" si="3"/>
        <v>4.7242767570806308</v>
      </c>
      <c r="CG9" s="66">
        <f t="shared" si="3"/>
        <v>4.0801221847577542</v>
      </c>
      <c r="CH9" s="66">
        <f t="shared" si="3"/>
        <v>3.6178610549207497</v>
      </c>
      <c r="CI9" s="66">
        <f t="shared" si="4"/>
        <v>2.2320153622518384</v>
      </c>
      <c r="CJ9" s="66">
        <f t="shared" si="4"/>
        <v>315.28435417056261</v>
      </c>
      <c r="CK9" s="66">
        <f t="shared" si="4"/>
        <v>24.635215982965473</v>
      </c>
      <c r="CL9" s="91">
        <f t="shared" si="4"/>
        <v>0.53321172379378134</v>
      </c>
      <c r="CM9" s="91">
        <f t="shared" si="4"/>
        <v>31.737609718283576</v>
      </c>
      <c r="CN9" s="91">
        <f t="shared" si="4"/>
        <v>1.0948469115719128E-2</v>
      </c>
      <c r="CO9" s="91">
        <f t="shared" si="4"/>
        <v>57.228168833188676</v>
      </c>
      <c r="CP9" s="65">
        <f t="shared" si="4"/>
        <v>98.013321886008171</v>
      </c>
      <c r="CQ9" s="66">
        <f t="shared" si="4"/>
        <v>0</v>
      </c>
      <c r="CR9" s="66">
        <f t="shared" si="4"/>
        <v>0</v>
      </c>
      <c r="CS9" s="66">
        <f t="shared" si="4"/>
        <v>2702.6031188240004</v>
      </c>
      <c r="CT9" s="36">
        <v>0</v>
      </c>
      <c r="CU9" s="27">
        <f t="shared" si="8"/>
        <v>12630.937962723347</v>
      </c>
      <c r="CX9" s="59" t="s">
        <v>108</v>
      </c>
      <c r="CY9" s="81">
        <f>'[1]scen AMS'!$C$1261</f>
        <v>0</v>
      </c>
      <c r="DA9" s="105">
        <v>0.89151999380842928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203.7730563560763</v>
      </c>
      <c r="F10" s="91">
        <v>390.01476751337015</v>
      </c>
      <c r="G10" s="91">
        <v>62.098630743681788</v>
      </c>
      <c r="H10" s="91">
        <v>106.94656877195801</v>
      </c>
      <c r="I10" s="91">
        <v>732.42136362740246</v>
      </c>
      <c r="J10" s="91">
        <v>108.37788532785004</v>
      </c>
      <c r="K10" s="91">
        <v>4421.5151755528732</v>
      </c>
      <c r="L10" s="91">
        <v>8377.6191949716904</v>
      </c>
      <c r="M10" s="91">
        <v>112.25990207189726</v>
      </c>
      <c r="N10" s="91">
        <v>63.424196669666557</v>
      </c>
      <c r="O10" s="91">
        <v>8881.0275641911594</v>
      </c>
      <c r="P10" s="91">
        <v>86.700650502876286</v>
      </c>
      <c r="Q10" s="91">
        <v>1.1233289751192099</v>
      </c>
      <c r="R10" s="91">
        <v>13.2037584050506</v>
      </c>
      <c r="S10" s="91">
        <v>4.7731530378975631</v>
      </c>
      <c r="T10" s="91">
        <v>3.8501446949776126</v>
      </c>
      <c r="U10" s="91">
        <v>2.3356657841312725</v>
      </c>
      <c r="V10" s="91">
        <v>1195.9461624017929</v>
      </c>
      <c r="W10" s="91">
        <v>193.42149020580965</v>
      </c>
      <c r="X10" s="91">
        <v>1.9678960087509545</v>
      </c>
      <c r="Y10" s="91">
        <v>1048.156956548394</v>
      </c>
      <c r="Z10" s="91">
        <v>17.027110982171525</v>
      </c>
      <c r="AA10" s="91">
        <v>4.8198661606912783</v>
      </c>
      <c r="AB10" s="65">
        <f>'[4]TES 2006 (value)'!CK13</f>
        <v>20.001694820000001</v>
      </c>
      <c r="AC10" s="66">
        <f>'[4]TES 2006 (value)'!CL13</f>
        <v>0</v>
      </c>
      <c r="AD10" s="66">
        <f>'[4]TES 2006 (value)'!CM13</f>
        <v>0</v>
      </c>
      <c r="AE10" s="66">
        <f>'[4]TES 2006 (value)'!CN13</f>
        <v>18841.964984564001</v>
      </c>
      <c r="AF10" s="67">
        <f>'[4]TES 2006 (value)'!CO13</f>
        <v>1</v>
      </c>
      <c r="AG10" s="27">
        <f t="shared" si="5"/>
        <v>44895.771168889289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203.77251998928176</v>
      </c>
      <c r="AM10" s="66">
        <f t="shared" si="0"/>
        <v>390.01227301573357</v>
      </c>
      <c r="AN10" s="66">
        <f t="shared" si="0"/>
        <v>62.091683379440248</v>
      </c>
      <c r="AO10" s="66">
        <f t="shared" si="0"/>
        <v>106.94207070914047</v>
      </c>
      <c r="AP10" s="66">
        <f t="shared" si="0"/>
        <v>732.3942286146513</v>
      </c>
      <c r="AQ10" s="66">
        <f t="shared" si="0"/>
        <v>108.36785369659168</v>
      </c>
      <c r="AR10" s="66">
        <f t="shared" si="0"/>
        <v>4421.8582534346806</v>
      </c>
      <c r="AS10" s="66">
        <f t="shared" si="0"/>
        <v>8377.8719937151363</v>
      </c>
      <c r="AT10" s="66">
        <f t="shared" si="0"/>
        <v>112.25807447246672</v>
      </c>
      <c r="AU10" s="66">
        <f t="shared" si="0"/>
        <v>63.421961923576234</v>
      </c>
      <c r="AV10" s="66">
        <f t="shared" si="0"/>
        <v>8881.1059895540639</v>
      </c>
      <c r="AW10" s="66">
        <f t="shared" si="0"/>
        <v>86.701238925155295</v>
      </c>
      <c r="AX10" s="66">
        <f t="shared" si="0"/>
        <v>1.1232383654296607</v>
      </c>
      <c r="AY10" s="66">
        <f t="shared" si="0"/>
        <v>13.203063010543024</v>
      </c>
      <c r="AZ10" s="66">
        <f t="shared" si="0"/>
        <v>4.7731363780812677</v>
      </c>
      <c r="BA10" s="66">
        <f t="shared" si="1"/>
        <v>3.849964408035877</v>
      </c>
      <c r="BB10" s="66">
        <f t="shared" si="1"/>
        <v>2.335598771938213</v>
      </c>
      <c r="BC10" s="66">
        <f t="shared" si="1"/>
        <v>1195.9606271424741</v>
      </c>
      <c r="BD10" s="66">
        <f t="shared" si="1"/>
        <v>193.42101939655797</v>
      </c>
      <c r="BE10" s="91">
        <f t="shared" si="1"/>
        <v>1.9975109791993246</v>
      </c>
      <c r="BF10" s="91">
        <f t="shared" si="1"/>
        <v>1051.6864522077283</v>
      </c>
      <c r="BG10" s="91">
        <f t="shared" si="1"/>
        <v>17.027520668308188</v>
      </c>
      <c r="BH10" s="91">
        <f t="shared" si="1"/>
        <v>4.8256291075996742</v>
      </c>
      <c r="BI10" s="65">
        <f t="shared" si="2"/>
        <v>20.001694820000001</v>
      </c>
      <c r="BJ10" s="66">
        <f t="shared" si="2"/>
        <v>0</v>
      </c>
      <c r="BK10" s="66">
        <f t="shared" si="2"/>
        <v>0</v>
      </c>
      <c r="BL10" s="66">
        <f t="shared" si="2"/>
        <v>18841.964984564001</v>
      </c>
      <c r="BM10" s="36">
        <v>0</v>
      </c>
      <c r="BN10" s="27">
        <f t="shared" si="6"/>
        <v>44898.968581249814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203.77251998928176</v>
      </c>
      <c r="BT10" s="66">
        <f t="shared" si="3"/>
        <v>390.01227301573357</v>
      </c>
      <c r="BU10" s="66">
        <f t="shared" si="3"/>
        <v>62.091683379440248</v>
      </c>
      <c r="BV10" s="66">
        <f t="shared" si="3"/>
        <v>106.94207070914047</v>
      </c>
      <c r="BW10" s="66">
        <f t="shared" si="3"/>
        <v>732.3942286146513</v>
      </c>
      <c r="BX10" s="66">
        <f t="shared" si="3"/>
        <v>108.36785369659168</v>
      </c>
      <c r="BY10" s="66">
        <f t="shared" si="3"/>
        <v>4421.8582534346806</v>
      </c>
      <c r="BZ10" s="66">
        <f t="shared" si="3"/>
        <v>8377.8719937151363</v>
      </c>
      <c r="CA10" s="66">
        <f t="shared" si="3"/>
        <v>112.25807447246672</v>
      </c>
      <c r="CB10" s="66">
        <f t="shared" si="3"/>
        <v>63.421961923576234</v>
      </c>
      <c r="CC10" s="66">
        <f t="shared" si="3"/>
        <v>8881.1059895540639</v>
      </c>
      <c r="CD10" s="66">
        <f t="shared" si="3"/>
        <v>86.701238925155295</v>
      </c>
      <c r="CE10" s="66">
        <f t="shared" si="3"/>
        <v>1.1232383654296607</v>
      </c>
      <c r="CF10" s="66">
        <f t="shared" si="3"/>
        <v>13.203063010543024</v>
      </c>
      <c r="CG10" s="66">
        <f t="shared" si="3"/>
        <v>4.7731363780812677</v>
      </c>
      <c r="CH10" s="66">
        <f t="shared" si="3"/>
        <v>3.849964408035877</v>
      </c>
      <c r="CI10" s="66">
        <f t="shared" si="4"/>
        <v>2.335598771938213</v>
      </c>
      <c r="CJ10" s="66">
        <f t="shared" si="4"/>
        <v>1195.9606271424741</v>
      </c>
      <c r="CK10" s="66">
        <f t="shared" si="4"/>
        <v>193.42101939655797</v>
      </c>
      <c r="CL10" s="91">
        <f t="shared" si="4"/>
        <v>1.9975109791993246</v>
      </c>
      <c r="CM10" s="91">
        <f t="shared" si="4"/>
        <v>1051.6864522077283</v>
      </c>
      <c r="CN10" s="91">
        <f t="shared" si="4"/>
        <v>17.027520668308188</v>
      </c>
      <c r="CO10" s="91">
        <f t="shared" si="4"/>
        <v>4.8256291075996742</v>
      </c>
      <c r="CP10" s="65">
        <f t="shared" si="4"/>
        <v>20.001694820000001</v>
      </c>
      <c r="CQ10" s="66">
        <f t="shared" si="4"/>
        <v>0</v>
      </c>
      <c r="CR10" s="66">
        <f t="shared" si="4"/>
        <v>0</v>
      </c>
      <c r="CS10" s="66">
        <f t="shared" si="4"/>
        <v>18841.964984564001</v>
      </c>
      <c r="CT10" s="36">
        <v>0</v>
      </c>
      <c r="CU10" s="27">
        <f t="shared" si="8"/>
        <v>44898.968581249814</v>
      </c>
      <c r="CX10" s="59" t="s">
        <v>97</v>
      </c>
      <c r="CY10" s="81">
        <f>'[1]scen AMS'!$C$466</f>
        <v>6930.51</v>
      </c>
      <c r="DA10" s="105">
        <v>0.9233709720432004</v>
      </c>
    </row>
    <row r="11" spans="2:105" x14ac:dyDescent="0.25">
      <c r="B11" s="53" t="s">
        <v>28</v>
      </c>
      <c r="C11" s="64" t="s">
        <v>8</v>
      </c>
      <c r="D11" s="90">
        <v>222.8861945974696</v>
      </c>
      <c r="E11" s="91">
        <v>2733.1604457227299</v>
      </c>
      <c r="F11" s="91">
        <v>3554.6983928894574</v>
      </c>
      <c r="G11" s="91">
        <v>42.879428990445973</v>
      </c>
      <c r="H11" s="91">
        <v>148.85759016265297</v>
      </c>
      <c r="I11" s="91">
        <v>280.99723270812956</v>
      </c>
      <c r="J11" s="91">
        <v>138.34717120690502</v>
      </c>
      <c r="K11" s="91">
        <v>321.15176929445113</v>
      </c>
      <c r="L11" s="91">
        <v>1767.2094632405804</v>
      </c>
      <c r="M11" s="91">
        <v>138.45663896401288</v>
      </c>
      <c r="N11" s="91">
        <v>108.97736525435124</v>
      </c>
      <c r="O11" s="91">
        <v>7950.4152574476184</v>
      </c>
      <c r="P11" s="91">
        <v>3588.8449635007287</v>
      </c>
      <c r="Q11" s="91">
        <v>1.9290253952094836</v>
      </c>
      <c r="R11" s="91">
        <v>10.13510866211972</v>
      </c>
      <c r="S11" s="91">
        <v>28.799289842563574</v>
      </c>
      <c r="T11" s="91">
        <v>18.104718945880304</v>
      </c>
      <c r="U11" s="91">
        <v>30.248538040405418</v>
      </c>
      <c r="V11" s="91">
        <v>4262.5111481396152</v>
      </c>
      <c r="W11" s="91">
        <v>0.91240313122265371</v>
      </c>
      <c r="X11" s="91">
        <v>1.7616906814117861</v>
      </c>
      <c r="Y11" s="91">
        <v>542.98264199300206</v>
      </c>
      <c r="Z11" s="91">
        <v>335.77573272396069</v>
      </c>
      <c r="AA11" s="91">
        <v>8.1807413462992447</v>
      </c>
      <c r="AB11" s="65">
        <f>'[4]TES 2006 (value)'!CK14</f>
        <v>5048.3484482960002</v>
      </c>
      <c r="AC11" s="66">
        <f>'[4]TES 2006 (value)'!CL14</f>
        <v>0</v>
      </c>
      <c r="AD11" s="66">
        <f>'[4]TES 2006 (value)'!CM14</f>
        <v>0</v>
      </c>
      <c r="AE11" s="66">
        <f>'[4]TES 2006 (value)'!CN14</f>
        <v>7018.0619457630009</v>
      </c>
      <c r="AF11" s="67">
        <f>'[4]TES 2006 (value)'!CO14</f>
        <v>1</v>
      </c>
      <c r="AG11" s="27">
        <f t="shared" si="5"/>
        <v>38305.633346940223</v>
      </c>
      <c r="AI11" s="53" t="s">
        <v>28</v>
      </c>
      <c r="AJ11" s="64" t="s">
        <v>8</v>
      </c>
      <c r="AK11" s="65">
        <f t="shared" si="0"/>
        <v>222.88414315658815</v>
      </c>
      <c r="AL11" s="66">
        <f t="shared" si="0"/>
        <v>2733.1532515600989</v>
      </c>
      <c r="AM11" s="66">
        <f t="shared" si="0"/>
        <v>3554.6756573740913</v>
      </c>
      <c r="AN11" s="66">
        <f t="shared" si="0"/>
        <v>42.874631799137596</v>
      </c>
      <c r="AO11" s="66">
        <f t="shared" si="0"/>
        <v>148.85132936533046</v>
      </c>
      <c r="AP11" s="66">
        <f t="shared" si="0"/>
        <v>280.98682222057249</v>
      </c>
      <c r="AQ11" s="66">
        <f t="shared" si="0"/>
        <v>138.33436557037697</v>
      </c>
      <c r="AR11" s="66">
        <f t="shared" si="0"/>
        <v>321.17668836955858</v>
      </c>
      <c r="AS11" s="66">
        <f t="shared" si="0"/>
        <v>1767.2627896476793</v>
      </c>
      <c r="AT11" s="66">
        <f t="shared" si="0"/>
        <v>138.4543848797864</v>
      </c>
      <c r="AU11" s="66">
        <f t="shared" si="0"/>
        <v>108.97352544630127</v>
      </c>
      <c r="AV11" s="66">
        <f t="shared" si="0"/>
        <v>7950.4854648867131</v>
      </c>
      <c r="AW11" s="66">
        <f t="shared" si="0"/>
        <v>3588.869320369105</v>
      </c>
      <c r="AX11" s="66">
        <f t="shared" si="0"/>
        <v>1.9288697966305597</v>
      </c>
      <c r="AY11" s="66">
        <f t="shared" si="0"/>
        <v>10.134574882366932</v>
      </c>
      <c r="AZ11" s="66">
        <f t="shared" si="0"/>
        <v>28.799189323918057</v>
      </c>
      <c r="BA11" s="66">
        <f t="shared" si="1"/>
        <v>18.103871173999423</v>
      </c>
      <c r="BB11" s="66">
        <f t="shared" si="1"/>
        <v>30.247670184702471</v>
      </c>
      <c r="BC11" s="66">
        <f t="shared" si="1"/>
        <v>4262.5627023987836</v>
      </c>
      <c r="BD11" s="66">
        <f t="shared" si="1"/>
        <v>0.9124009103327464</v>
      </c>
      <c r="BE11" s="91">
        <f t="shared" si="1"/>
        <v>1.7882024570529662</v>
      </c>
      <c r="BF11" s="91">
        <f t="shared" si="1"/>
        <v>544.81104647578024</v>
      </c>
      <c r="BG11" s="91">
        <f t="shared" si="1"/>
        <v>335.78381176114254</v>
      </c>
      <c r="BH11" s="91">
        <f t="shared" si="1"/>
        <v>8.1905227751767793</v>
      </c>
      <c r="BI11" s="65">
        <f t="shared" si="2"/>
        <v>5048.3484482960002</v>
      </c>
      <c r="BJ11" s="66">
        <f t="shared" si="2"/>
        <v>0</v>
      </c>
      <c r="BK11" s="66">
        <f t="shared" si="2"/>
        <v>0</v>
      </c>
      <c r="BL11" s="66">
        <f t="shared" si="2"/>
        <v>7018.0619457630009</v>
      </c>
      <c r="BM11" s="36">
        <v>0</v>
      </c>
      <c r="BN11" s="27">
        <f t="shared" si="6"/>
        <v>38306.655630844223</v>
      </c>
      <c r="BP11" s="53" t="s">
        <v>28</v>
      </c>
      <c r="BQ11" s="64" t="s">
        <v>8</v>
      </c>
      <c r="BR11" s="65">
        <f t="shared" si="7"/>
        <v>222.88414315658815</v>
      </c>
      <c r="BS11" s="66">
        <f t="shared" si="3"/>
        <v>2733.1532515600989</v>
      </c>
      <c r="BT11" s="66">
        <f t="shared" si="3"/>
        <v>3554.6756573740913</v>
      </c>
      <c r="BU11" s="66">
        <f t="shared" si="3"/>
        <v>42.874631799137596</v>
      </c>
      <c r="BV11" s="66">
        <f t="shared" si="3"/>
        <v>148.85132936533046</v>
      </c>
      <c r="BW11" s="66">
        <f t="shared" si="3"/>
        <v>280.98682222057249</v>
      </c>
      <c r="BX11" s="66">
        <f t="shared" si="3"/>
        <v>138.33436557037697</v>
      </c>
      <c r="BY11" s="66">
        <f t="shared" si="3"/>
        <v>321.17668836955858</v>
      </c>
      <c r="BZ11" s="66">
        <f t="shared" si="3"/>
        <v>1767.2627896476793</v>
      </c>
      <c r="CA11" s="66">
        <f t="shared" si="3"/>
        <v>138.4543848797864</v>
      </c>
      <c r="CB11" s="66">
        <f t="shared" si="3"/>
        <v>108.97352544630127</v>
      </c>
      <c r="CC11" s="66">
        <f t="shared" si="3"/>
        <v>7950.4854648867131</v>
      </c>
      <c r="CD11" s="66">
        <f t="shared" si="3"/>
        <v>3588.869320369105</v>
      </c>
      <c r="CE11" s="66">
        <f t="shared" si="3"/>
        <v>1.9288697966305597</v>
      </c>
      <c r="CF11" s="66">
        <f t="shared" si="3"/>
        <v>10.134574882366932</v>
      </c>
      <c r="CG11" s="66">
        <f t="shared" si="3"/>
        <v>28.799189323918057</v>
      </c>
      <c r="CH11" s="66">
        <f t="shared" si="3"/>
        <v>18.103871173999423</v>
      </c>
      <c r="CI11" s="66">
        <f t="shared" si="4"/>
        <v>30.247670184702471</v>
      </c>
      <c r="CJ11" s="66">
        <f t="shared" si="4"/>
        <v>4262.5627023987836</v>
      </c>
      <c r="CK11" s="66">
        <f t="shared" si="4"/>
        <v>0.9124009103327464</v>
      </c>
      <c r="CL11" s="91">
        <f t="shared" si="4"/>
        <v>1.7882024570529662</v>
      </c>
      <c r="CM11" s="91">
        <f t="shared" si="4"/>
        <v>544.81104647578024</v>
      </c>
      <c r="CN11" s="91">
        <f t="shared" si="4"/>
        <v>335.78381176114254</v>
      </c>
      <c r="CO11" s="91">
        <f t="shared" si="4"/>
        <v>8.1905227751767793</v>
      </c>
      <c r="CP11" s="65">
        <f t="shared" si="4"/>
        <v>5048.3484482960002</v>
      </c>
      <c r="CQ11" s="66">
        <f t="shared" si="4"/>
        <v>0</v>
      </c>
      <c r="CR11" s="66">
        <f t="shared" si="4"/>
        <v>0</v>
      </c>
      <c r="CS11" s="66">
        <f t="shared" si="4"/>
        <v>7018.0619457630009</v>
      </c>
      <c r="CT11" s="36">
        <v>0</v>
      </c>
      <c r="CU11" s="27">
        <f t="shared" si="8"/>
        <v>38306.655630844223</v>
      </c>
      <c r="CX11" s="59" t="s">
        <v>98</v>
      </c>
      <c r="CY11" s="81">
        <f>'[1]scen AMS'!$C$505</f>
        <v>140012.42439999999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23.284262091940786</v>
      </c>
      <c r="E12" s="91">
        <v>61.446052861295826</v>
      </c>
      <c r="F12" s="91">
        <v>3637.1249003399716</v>
      </c>
      <c r="G12" s="91">
        <v>18.209096753059601</v>
      </c>
      <c r="H12" s="91">
        <v>284.60116402340248</v>
      </c>
      <c r="I12" s="91">
        <v>20.426980800646625</v>
      </c>
      <c r="J12" s="91">
        <v>0.56473549692370739</v>
      </c>
      <c r="K12" s="91">
        <v>111.61730772167101</v>
      </c>
      <c r="L12" s="91">
        <v>133.07860986165687</v>
      </c>
      <c r="M12" s="91">
        <v>7996.2657407289907</v>
      </c>
      <c r="N12" s="91">
        <v>36.794945226628464</v>
      </c>
      <c r="O12" s="91">
        <v>13572.704573214138</v>
      </c>
      <c r="P12" s="91">
        <v>2318.4850536355279</v>
      </c>
      <c r="Q12" s="91">
        <v>10.146159138732553</v>
      </c>
      <c r="R12" s="91">
        <v>15.599817636164401</v>
      </c>
      <c r="S12" s="91">
        <v>32.667555631136842</v>
      </c>
      <c r="T12" s="91">
        <v>12.551317887158776</v>
      </c>
      <c r="U12" s="91">
        <v>3.7883980788172127</v>
      </c>
      <c r="V12" s="91">
        <v>496.27294029856688</v>
      </c>
      <c r="W12" s="91">
        <v>0</v>
      </c>
      <c r="X12" s="91">
        <v>3.0075262904122915</v>
      </c>
      <c r="Y12" s="91">
        <v>85.738541707429462</v>
      </c>
      <c r="Z12" s="91">
        <v>47.048374452811856</v>
      </c>
      <c r="AA12" s="91">
        <v>4.3096625342827162</v>
      </c>
      <c r="AB12" s="65">
        <f>'[4]TES 2006 (value)'!CK15</f>
        <v>0</v>
      </c>
      <c r="AC12" s="66">
        <f>'[4]TES 2006 (value)'!CL15</f>
        <v>0</v>
      </c>
      <c r="AD12" s="66">
        <f>'[4]TES 2006 (value)'!CM15</f>
        <v>0</v>
      </c>
      <c r="AE12" s="66">
        <f>'[4]TES 2006 (value)'!CN15</f>
        <v>16512.229401657838</v>
      </c>
      <c r="AF12" s="67">
        <f>'[4]TES 2006 (value)'!CO15</f>
        <v>1.000706954</v>
      </c>
      <c r="AG12" s="27">
        <f t="shared" si="5"/>
        <v>45438.963825023209</v>
      </c>
      <c r="AI12" s="53" t="s">
        <v>29</v>
      </c>
      <c r="AJ12" s="64" t="s">
        <v>9</v>
      </c>
      <c r="AK12" s="65">
        <f t="shared" si="0"/>
        <v>23.284047783974177</v>
      </c>
      <c r="AL12" s="66">
        <f t="shared" si="0"/>
        <v>61.445891124395963</v>
      </c>
      <c r="AM12" s="66">
        <f t="shared" si="0"/>
        <v>3637.1016376324446</v>
      </c>
      <c r="AN12" s="66">
        <f t="shared" si="0"/>
        <v>18.207059586923442</v>
      </c>
      <c r="AO12" s="66">
        <f t="shared" si="0"/>
        <v>284.58919399081122</v>
      </c>
      <c r="AP12" s="66">
        <f t="shared" si="0"/>
        <v>20.426224014441278</v>
      </c>
      <c r="AQ12" s="66">
        <f t="shared" si="0"/>
        <v>0.5646832240984303</v>
      </c>
      <c r="AR12" s="66">
        <f t="shared" si="0"/>
        <v>111.62596842461691</v>
      </c>
      <c r="AS12" s="66">
        <f t="shared" si="0"/>
        <v>133.08262557358762</v>
      </c>
      <c r="AT12" s="66">
        <f t="shared" si="0"/>
        <v>7996.1355609368784</v>
      </c>
      <c r="AU12" s="66">
        <f t="shared" si="0"/>
        <v>36.793648759912188</v>
      </c>
      <c r="AV12" s="66">
        <f t="shared" si="0"/>
        <v>13572.824429196349</v>
      </c>
      <c r="AW12" s="66">
        <f t="shared" si="0"/>
        <v>2318.5007887915067</v>
      </c>
      <c r="AX12" s="66">
        <f t="shared" si="0"/>
        <v>10.145340731703055</v>
      </c>
      <c r="AY12" s="66">
        <f t="shared" si="0"/>
        <v>15.598996049827345</v>
      </c>
      <c r="AZ12" s="66">
        <f t="shared" si="0"/>
        <v>32.667441611018205</v>
      </c>
      <c r="BA12" s="66">
        <f t="shared" si="1"/>
        <v>12.550730158931424</v>
      </c>
      <c r="BB12" s="66">
        <f t="shared" si="1"/>
        <v>3.7882893865269165</v>
      </c>
      <c r="BC12" s="66">
        <f t="shared" si="1"/>
        <v>496.27894262510478</v>
      </c>
      <c r="BD12" s="66">
        <f t="shared" si="1"/>
        <v>0</v>
      </c>
      <c r="BE12" s="91">
        <f t="shared" si="1"/>
        <v>3.0527867116018181</v>
      </c>
      <c r="BF12" s="91">
        <f t="shared" si="1"/>
        <v>86.027252104191547</v>
      </c>
      <c r="BG12" s="91">
        <f t="shared" si="1"/>
        <v>47.049506474960893</v>
      </c>
      <c r="BH12" s="91">
        <f t="shared" si="1"/>
        <v>4.3148154483990311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16512.229401657838</v>
      </c>
      <c r="BM12" s="36">
        <v>0</v>
      </c>
      <c r="BN12" s="27">
        <f t="shared" si="6"/>
        <v>45438.285262000041</v>
      </c>
      <c r="BP12" s="53" t="s">
        <v>29</v>
      </c>
      <c r="BQ12" s="64" t="s">
        <v>9</v>
      </c>
      <c r="BR12" s="65">
        <f t="shared" si="7"/>
        <v>23.284047783974177</v>
      </c>
      <c r="BS12" s="66">
        <f t="shared" si="3"/>
        <v>61.445891124395963</v>
      </c>
      <c r="BT12" s="66">
        <f t="shared" si="3"/>
        <v>3637.1016376324446</v>
      </c>
      <c r="BU12" s="66">
        <f t="shared" si="3"/>
        <v>18.207059586923442</v>
      </c>
      <c r="BV12" s="66">
        <f t="shared" si="3"/>
        <v>284.58919399081122</v>
      </c>
      <c r="BW12" s="66">
        <f t="shared" si="3"/>
        <v>20.426224014441278</v>
      </c>
      <c r="BX12" s="66">
        <f t="shared" si="3"/>
        <v>0.5646832240984303</v>
      </c>
      <c r="BY12" s="66">
        <f t="shared" si="3"/>
        <v>111.62596842461691</v>
      </c>
      <c r="BZ12" s="66">
        <f t="shared" si="3"/>
        <v>133.08262557358762</v>
      </c>
      <c r="CA12" s="66">
        <f t="shared" si="3"/>
        <v>7996.1355609368784</v>
      </c>
      <c r="CB12" s="66">
        <f t="shared" si="3"/>
        <v>36.793648759912188</v>
      </c>
      <c r="CC12" s="66">
        <f t="shared" si="3"/>
        <v>13572.824429196349</v>
      </c>
      <c r="CD12" s="66">
        <f t="shared" si="3"/>
        <v>2318.5007887915067</v>
      </c>
      <c r="CE12" s="66">
        <f t="shared" si="3"/>
        <v>10.145340731703055</v>
      </c>
      <c r="CF12" s="66">
        <f t="shared" si="3"/>
        <v>15.598996049827345</v>
      </c>
      <c r="CG12" s="66">
        <f t="shared" si="3"/>
        <v>32.667441611018205</v>
      </c>
      <c r="CH12" s="66">
        <f t="shared" si="3"/>
        <v>12.550730158931424</v>
      </c>
      <c r="CI12" s="66">
        <f t="shared" si="4"/>
        <v>3.7882893865269165</v>
      </c>
      <c r="CJ12" s="66">
        <f t="shared" si="4"/>
        <v>496.27894262510478</v>
      </c>
      <c r="CK12" s="66">
        <f t="shared" si="4"/>
        <v>0</v>
      </c>
      <c r="CL12" s="91">
        <f t="shared" si="4"/>
        <v>3.0527867116018181</v>
      </c>
      <c r="CM12" s="91">
        <f t="shared" si="4"/>
        <v>86.027252104191547</v>
      </c>
      <c r="CN12" s="91">
        <f t="shared" si="4"/>
        <v>47.049506474960893</v>
      </c>
      <c r="CO12" s="91">
        <f t="shared" si="4"/>
        <v>4.3148154483990311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16512.229401657838</v>
      </c>
      <c r="CT12" s="36">
        <v>0</v>
      </c>
      <c r="CU12" s="27">
        <f t="shared" si="8"/>
        <v>45438.285262000041</v>
      </c>
      <c r="CX12" s="59" t="s">
        <v>99</v>
      </c>
      <c r="CY12" s="82">
        <f>'[1]scen AMS'!$C$1083</f>
        <v>17526.1783</v>
      </c>
      <c r="DA12" s="105">
        <v>1.1033396226136214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125.35813054530146</v>
      </c>
      <c r="F13" s="91">
        <v>474.63939297140035</v>
      </c>
      <c r="G13" s="91">
        <v>143.27981205893141</v>
      </c>
      <c r="H13" s="91">
        <v>111.09309817490448</v>
      </c>
      <c r="I13" s="91">
        <v>22.195181691932376</v>
      </c>
      <c r="J13" s="91">
        <v>98.513875675531523</v>
      </c>
      <c r="K13" s="91">
        <v>21.057959708204699</v>
      </c>
      <c r="L13" s="91">
        <v>40.061119173066743</v>
      </c>
      <c r="M13" s="91">
        <v>868.03919640745517</v>
      </c>
      <c r="N13" s="91">
        <v>4998.454018408198</v>
      </c>
      <c r="O13" s="91">
        <v>8758.2987749158201</v>
      </c>
      <c r="P13" s="91">
        <v>1248.1947176440258</v>
      </c>
      <c r="Q13" s="91">
        <v>0</v>
      </c>
      <c r="R13" s="91">
        <v>10.061956692407962</v>
      </c>
      <c r="S13" s="91">
        <v>0</v>
      </c>
      <c r="T13" s="91">
        <v>4.0508796362585149E-2</v>
      </c>
      <c r="U13" s="91">
        <v>4.0495338071315119E-2</v>
      </c>
      <c r="V13" s="91">
        <v>387.79591873149855</v>
      </c>
      <c r="W13" s="91">
        <v>0</v>
      </c>
      <c r="X13" s="91">
        <v>1.9407397956199739</v>
      </c>
      <c r="Y13" s="91">
        <v>69.978313494203803</v>
      </c>
      <c r="Z13" s="91">
        <v>4.0448051015480983E-2</v>
      </c>
      <c r="AA13" s="91">
        <v>0</v>
      </c>
      <c r="AB13" s="65">
        <f>'[4]TES 2006 (value)'!CK16</f>
        <v>164.26358358800002</v>
      </c>
      <c r="AC13" s="66">
        <f>'[4]TES 2006 (value)'!CL16</f>
        <v>0</v>
      </c>
      <c r="AD13" s="66">
        <f>'[4]TES 2006 (value)'!CM16</f>
        <v>0</v>
      </c>
      <c r="AE13" s="66">
        <f>'[4]TES 2006 (value)'!CN16</f>
        <v>9396.6796836749618</v>
      </c>
      <c r="AF13" s="67">
        <f>'[4]TES 2006 (value)'!CO16</f>
        <v>1.0025342989999999</v>
      </c>
      <c r="AG13" s="27">
        <f t="shared" si="5"/>
        <v>26941.029459835914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125.35780058048741</v>
      </c>
      <c r="AM13" s="66">
        <f t="shared" si="0"/>
        <v>474.63635722264769</v>
      </c>
      <c r="AN13" s="66">
        <f t="shared" si="0"/>
        <v>143.26378244554201</v>
      </c>
      <c r="AO13" s="66">
        <f t="shared" si="0"/>
        <v>111.08842571331994</v>
      </c>
      <c r="AP13" s="66">
        <f t="shared" si="0"/>
        <v>22.194359396778065</v>
      </c>
      <c r="AQ13" s="66">
        <f t="shared" si="0"/>
        <v>98.504757072860698</v>
      </c>
      <c r="AR13" s="66">
        <f t="shared" si="0"/>
        <v>21.059593654923198</v>
      </c>
      <c r="AS13" s="66">
        <f t="shared" si="0"/>
        <v>40.062328036868294</v>
      </c>
      <c r="AT13" s="66">
        <f t="shared" si="0"/>
        <v>868.02506466574005</v>
      </c>
      <c r="AU13" s="66">
        <f t="shared" si="0"/>
        <v>4998.2778983126855</v>
      </c>
      <c r="AV13" s="66">
        <f t="shared" si="0"/>
        <v>8758.3761165021278</v>
      </c>
      <c r="AW13" s="66">
        <f t="shared" si="0"/>
        <v>1248.203188925108</v>
      </c>
      <c r="AX13" s="66">
        <f t="shared" si="0"/>
        <v>0</v>
      </c>
      <c r="AY13" s="66">
        <f t="shared" si="0"/>
        <v>10.061426765306548</v>
      </c>
      <c r="AZ13" s="66">
        <f t="shared" si="0"/>
        <v>0</v>
      </c>
      <c r="BA13" s="66">
        <f t="shared" si="1"/>
        <v>4.050689949698965E-2</v>
      </c>
      <c r="BB13" s="66">
        <f t="shared" si="1"/>
        <v>4.0494176226400801E-2</v>
      </c>
      <c r="BC13" s="66">
        <f t="shared" si="1"/>
        <v>387.80060904915496</v>
      </c>
      <c r="BD13" s="66">
        <f t="shared" si="1"/>
        <v>0</v>
      </c>
      <c r="BE13" s="91">
        <f t="shared" si="1"/>
        <v>1.9699460907898805</v>
      </c>
      <c r="BF13" s="91">
        <f t="shared" si="1"/>
        <v>70.213953922082723</v>
      </c>
      <c r="BG13" s="91">
        <f t="shared" si="1"/>
        <v>4.0449024228480734E-2</v>
      </c>
      <c r="BH13" s="91">
        <f t="shared" si="1"/>
        <v>0</v>
      </c>
      <c r="BI13" s="65">
        <f t="shared" si="2"/>
        <v>164.26358358800002</v>
      </c>
      <c r="BJ13" s="66">
        <f t="shared" si="2"/>
        <v>0</v>
      </c>
      <c r="BK13" s="66">
        <f t="shared" si="2"/>
        <v>0</v>
      </c>
      <c r="BL13" s="66">
        <f t="shared" si="2"/>
        <v>9396.6796836749618</v>
      </c>
      <c r="BM13" s="36">
        <v>0</v>
      </c>
      <c r="BN13" s="27">
        <f t="shared" si="6"/>
        <v>26940.160325719342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125.35780058048741</v>
      </c>
      <c r="BT13" s="66">
        <f t="shared" si="3"/>
        <v>474.63635722264769</v>
      </c>
      <c r="BU13" s="66">
        <f t="shared" si="3"/>
        <v>143.26378244554201</v>
      </c>
      <c r="BV13" s="66">
        <f t="shared" si="3"/>
        <v>111.08842571331994</v>
      </c>
      <c r="BW13" s="66">
        <f t="shared" si="3"/>
        <v>22.194359396778065</v>
      </c>
      <c r="BX13" s="66">
        <f t="shared" si="3"/>
        <v>98.504757072860698</v>
      </c>
      <c r="BY13" s="66">
        <f t="shared" si="3"/>
        <v>21.059593654923198</v>
      </c>
      <c r="BZ13" s="66">
        <f t="shared" si="3"/>
        <v>40.062328036868294</v>
      </c>
      <c r="CA13" s="66">
        <f t="shared" si="3"/>
        <v>868.02506466574005</v>
      </c>
      <c r="CB13" s="66">
        <f t="shared" si="3"/>
        <v>4998.2778983126855</v>
      </c>
      <c r="CC13" s="66">
        <f t="shared" si="3"/>
        <v>8758.3761165021278</v>
      </c>
      <c r="CD13" s="66">
        <f t="shared" si="3"/>
        <v>1248.203188925108</v>
      </c>
      <c r="CE13" s="66">
        <f t="shared" si="3"/>
        <v>0</v>
      </c>
      <c r="CF13" s="66">
        <f t="shared" si="3"/>
        <v>10.061426765306548</v>
      </c>
      <c r="CG13" s="66">
        <f t="shared" si="3"/>
        <v>0</v>
      </c>
      <c r="CH13" s="66">
        <f t="shared" si="3"/>
        <v>4.050689949698965E-2</v>
      </c>
      <c r="CI13" s="66">
        <f t="shared" si="4"/>
        <v>4.0494176226400801E-2</v>
      </c>
      <c r="CJ13" s="66">
        <f t="shared" si="4"/>
        <v>387.80060904915496</v>
      </c>
      <c r="CK13" s="66">
        <f t="shared" si="4"/>
        <v>0</v>
      </c>
      <c r="CL13" s="91">
        <f t="shared" si="4"/>
        <v>1.9699460907898805</v>
      </c>
      <c r="CM13" s="91">
        <f t="shared" si="4"/>
        <v>70.213953922082723</v>
      </c>
      <c r="CN13" s="91">
        <f t="shared" si="4"/>
        <v>4.0449024228480734E-2</v>
      </c>
      <c r="CO13" s="91">
        <f t="shared" si="4"/>
        <v>0</v>
      </c>
      <c r="CP13" s="65">
        <f t="shared" si="4"/>
        <v>164.26358358800002</v>
      </c>
      <c r="CQ13" s="66">
        <f t="shared" si="4"/>
        <v>0</v>
      </c>
      <c r="CR13" s="66">
        <f t="shared" si="4"/>
        <v>0</v>
      </c>
      <c r="CS13" s="66">
        <f t="shared" si="4"/>
        <v>9396.6796836749618</v>
      </c>
      <c r="CT13" s="36">
        <v>0</v>
      </c>
      <c r="CU13" s="27">
        <f t="shared" si="8"/>
        <v>26940.160325719342</v>
      </c>
      <c r="DA13" s="105">
        <v>0.94668194553831142</v>
      </c>
    </row>
    <row r="14" spans="2:105" x14ac:dyDescent="0.25">
      <c r="B14" s="53" t="s">
        <v>31</v>
      </c>
      <c r="C14" s="64" t="s">
        <v>11</v>
      </c>
      <c r="D14" s="90">
        <v>7744.0714629834065</v>
      </c>
      <c r="E14" s="91">
        <v>5754.7423595792498</v>
      </c>
      <c r="F14" s="91">
        <v>26659.5118684382</v>
      </c>
      <c r="G14" s="91">
        <v>791.34388989155536</v>
      </c>
      <c r="H14" s="91">
        <v>3511.221906032667</v>
      </c>
      <c r="I14" s="91">
        <v>1990.9483093560621</v>
      </c>
      <c r="J14" s="91">
        <v>913.3907926425469</v>
      </c>
      <c r="K14" s="91">
        <v>1843.5333394618219</v>
      </c>
      <c r="L14" s="91">
        <v>1953.4905972919682</v>
      </c>
      <c r="M14" s="91">
        <v>6015.3630365419194</v>
      </c>
      <c r="N14" s="91">
        <v>2489.2725834744442</v>
      </c>
      <c r="O14" s="91">
        <v>153897.44243149069</v>
      </c>
      <c r="P14" s="91">
        <v>31874.067668984055</v>
      </c>
      <c r="Q14" s="91">
        <v>63.082003875694873</v>
      </c>
      <c r="R14" s="91">
        <v>393.33903382537079</v>
      </c>
      <c r="S14" s="91">
        <v>1234.9069281972995</v>
      </c>
      <c r="T14" s="91">
        <v>903.7816191751682</v>
      </c>
      <c r="U14" s="91">
        <v>1679.9545359042804</v>
      </c>
      <c r="V14" s="91">
        <v>60583.437915141534</v>
      </c>
      <c r="W14" s="91">
        <v>21913.683503087501</v>
      </c>
      <c r="X14" s="91">
        <v>34.100636247691803</v>
      </c>
      <c r="Y14" s="91">
        <v>1232.4014048445574</v>
      </c>
      <c r="Z14" s="91">
        <v>4686.7158757597499</v>
      </c>
      <c r="AA14" s="91">
        <v>309.74455874876537</v>
      </c>
      <c r="AB14" s="65">
        <f>'[4]TES 2006 (value)'!CK17</f>
        <v>179414.68682922958</v>
      </c>
      <c r="AC14" s="66">
        <f>'[4]TES 2006 (value)'!CL17</f>
        <v>27677.092818883197</v>
      </c>
      <c r="AD14" s="66">
        <f>'[4]TES 2006 (value)'!CM17</f>
        <v>74135.029668380201</v>
      </c>
      <c r="AE14" s="66">
        <f>'[4]TES 2006 (value)'!CN17</f>
        <v>209939.15977904256</v>
      </c>
      <c r="AF14" s="67">
        <f>'[4]TES 2006 (value)'!CO17</f>
        <v>1.000973603</v>
      </c>
      <c r="AG14" s="27">
        <f t="shared" si="5"/>
        <v>829640.51833011478</v>
      </c>
      <c r="AI14" s="53" t="s">
        <v>31</v>
      </c>
      <c r="AJ14" s="64" t="s">
        <v>11</v>
      </c>
      <c r="AK14" s="65">
        <f t="shared" si="0"/>
        <v>7744.0001866766052</v>
      </c>
      <c r="AL14" s="66">
        <f t="shared" si="0"/>
        <v>5754.7272120775733</v>
      </c>
      <c r="AM14" s="66">
        <f t="shared" si="0"/>
        <v>26659.341356716883</v>
      </c>
      <c r="AN14" s="66">
        <f t="shared" si="0"/>
        <v>791.25535727533577</v>
      </c>
      <c r="AO14" s="66">
        <f t="shared" si="0"/>
        <v>3511.0742276463379</v>
      </c>
      <c r="AP14" s="66">
        <f t="shared" si="0"/>
        <v>1990.8745479798322</v>
      </c>
      <c r="AQ14" s="66">
        <f t="shared" si="0"/>
        <v>913.30624772271517</v>
      </c>
      <c r="AR14" s="66">
        <f t="shared" si="0"/>
        <v>1843.6763844335189</v>
      </c>
      <c r="AS14" s="66">
        <f t="shared" si="0"/>
        <v>1953.5495448231027</v>
      </c>
      <c r="AT14" s="66">
        <f t="shared" si="0"/>
        <v>6015.265105990964</v>
      </c>
      <c r="AU14" s="66">
        <f t="shared" si="0"/>
        <v>2489.1848741700182</v>
      </c>
      <c r="AV14" s="66">
        <f t="shared" si="0"/>
        <v>153898.8014479655</v>
      </c>
      <c r="AW14" s="66">
        <f t="shared" si="0"/>
        <v>31874.283992753604</v>
      </c>
      <c r="AX14" s="66">
        <f t="shared" si="0"/>
        <v>63.076915570386348</v>
      </c>
      <c r="AY14" s="66">
        <f t="shared" si="0"/>
        <v>393.31831807192043</v>
      </c>
      <c r="AZ14" s="66">
        <f t="shared" si="0"/>
        <v>1234.9026179808866</v>
      </c>
      <c r="BA14" s="66">
        <f t="shared" si="1"/>
        <v>903.73929868151754</v>
      </c>
      <c r="BB14" s="66">
        <f t="shared" si="1"/>
        <v>1679.9063366120461</v>
      </c>
      <c r="BC14" s="66">
        <f t="shared" si="1"/>
        <v>60584.170660265489</v>
      </c>
      <c r="BD14" s="66">
        <f t="shared" si="1"/>
        <v>21913.630162763628</v>
      </c>
      <c r="BE14" s="91">
        <f t="shared" si="1"/>
        <v>34.613818514567278</v>
      </c>
      <c r="BF14" s="91">
        <f t="shared" si="1"/>
        <v>1236.5513132926969</v>
      </c>
      <c r="BG14" s="91">
        <f t="shared" si="1"/>
        <v>4686.828641954954</v>
      </c>
      <c r="BH14" s="91">
        <f t="shared" si="1"/>
        <v>310.11490958169753</v>
      </c>
      <c r="BI14" s="65">
        <f t="shared" si="2"/>
        <v>179414.68682922958</v>
      </c>
      <c r="BJ14" s="66">
        <f t="shared" si="2"/>
        <v>27677.092818883197</v>
      </c>
      <c r="BK14" s="66">
        <f t="shared" si="2"/>
        <v>74135.029668380201</v>
      </c>
      <c r="BL14" s="66">
        <f t="shared" si="2"/>
        <v>209939.15977904256</v>
      </c>
      <c r="BM14" s="36">
        <v>0</v>
      </c>
      <c r="BN14" s="27">
        <f t="shared" si="6"/>
        <v>829646.16257505736</v>
      </c>
      <c r="BP14" s="53" t="s">
        <v>31</v>
      </c>
      <c r="BQ14" s="64" t="s">
        <v>11</v>
      </c>
      <c r="BR14" s="65">
        <f t="shared" si="7"/>
        <v>7744.0001866766052</v>
      </c>
      <c r="BS14" s="66">
        <f t="shared" si="3"/>
        <v>5754.7272120775733</v>
      </c>
      <c r="BT14" s="66">
        <f t="shared" si="3"/>
        <v>26659.341356716883</v>
      </c>
      <c r="BU14" s="66">
        <f t="shared" si="3"/>
        <v>791.25535727533577</v>
      </c>
      <c r="BV14" s="66">
        <f t="shared" si="3"/>
        <v>3511.0742276463379</v>
      </c>
      <c r="BW14" s="66">
        <f t="shared" si="3"/>
        <v>1990.8745479798322</v>
      </c>
      <c r="BX14" s="66">
        <f t="shared" si="3"/>
        <v>913.30624772271517</v>
      </c>
      <c r="BY14" s="66">
        <f t="shared" si="3"/>
        <v>1843.6763844335189</v>
      </c>
      <c r="BZ14" s="66">
        <f t="shared" si="3"/>
        <v>1953.5495448231027</v>
      </c>
      <c r="CA14" s="66">
        <f t="shared" si="3"/>
        <v>6015.265105990964</v>
      </c>
      <c r="CB14" s="66">
        <f t="shared" si="3"/>
        <v>2489.1848741700182</v>
      </c>
      <c r="CC14" s="66">
        <f t="shared" si="3"/>
        <v>153898.8014479655</v>
      </c>
      <c r="CD14" s="66">
        <f t="shared" si="3"/>
        <v>31874.283992753604</v>
      </c>
      <c r="CE14" s="66">
        <f t="shared" si="3"/>
        <v>63.076915570386348</v>
      </c>
      <c r="CF14" s="66">
        <f t="shared" si="3"/>
        <v>393.31831807192043</v>
      </c>
      <c r="CG14" s="66">
        <f t="shared" si="3"/>
        <v>1234.9026179808866</v>
      </c>
      <c r="CH14" s="66">
        <f t="shared" si="3"/>
        <v>903.73929868151754</v>
      </c>
      <c r="CI14" s="66">
        <f t="shared" si="4"/>
        <v>1679.9063366120461</v>
      </c>
      <c r="CJ14" s="66">
        <f t="shared" si="4"/>
        <v>60584.170660265489</v>
      </c>
      <c r="CK14" s="66">
        <f t="shared" si="4"/>
        <v>21913.630162763628</v>
      </c>
      <c r="CL14" s="91">
        <f t="shared" si="4"/>
        <v>34.613818514567278</v>
      </c>
      <c r="CM14" s="91">
        <f t="shared" si="4"/>
        <v>1236.5513132926969</v>
      </c>
      <c r="CN14" s="91">
        <f t="shared" si="4"/>
        <v>4686.828641954954</v>
      </c>
      <c r="CO14" s="91">
        <f t="shared" si="4"/>
        <v>310.11490958169753</v>
      </c>
      <c r="CP14" s="65">
        <f t="shared" si="4"/>
        <v>179414.68682922958</v>
      </c>
      <c r="CQ14" s="66">
        <f t="shared" si="4"/>
        <v>27677.092818883197</v>
      </c>
      <c r="CR14" s="66">
        <f t="shared" si="4"/>
        <v>74135.029668380201</v>
      </c>
      <c r="CS14" s="66">
        <f t="shared" si="4"/>
        <v>209939.15977904256</v>
      </c>
      <c r="CT14" s="36">
        <v>0</v>
      </c>
      <c r="CU14" s="27">
        <f t="shared" si="8"/>
        <v>829646.16257505736</v>
      </c>
      <c r="CX14" s="59" t="s">
        <v>100</v>
      </c>
      <c r="CY14" s="83">
        <f>'[1]scen AMS'!$C$2</f>
        <v>63186.116999999998</v>
      </c>
      <c r="DA14" s="105">
        <v>1.1276443203453923</v>
      </c>
    </row>
    <row r="15" spans="2:105" x14ac:dyDescent="0.25">
      <c r="B15" s="53" t="s">
        <v>32</v>
      </c>
      <c r="C15" s="64" t="s">
        <v>12</v>
      </c>
      <c r="D15" s="90">
        <v>227.42339792991004</v>
      </c>
      <c r="E15" s="91">
        <v>214.89007530240588</v>
      </c>
      <c r="F15" s="91">
        <v>161.38848667172576</v>
      </c>
      <c r="G15" s="91">
        <v>34.404524551590413</v>
      </c>
      <c r="H15" s="91">
        <v>66.201048176146159</v>
      </c>
      <c r="I15" s="91">
        <v>47.515074001334376</v>
      </c>
      <c r="J15" s="91">
        <v>24.078396333416286</v>
      </c>
      <c r="K15" s="91">
        <v>64.927080734614179</v>
      </c>
      <c r="L15" s="91">
        <v>43.016748112999998</v>
      </c>
      <c r="M15" s="91">
        <v>73.882510927049168</v>
      </c>
      <c r="N15" s="91">
        <v>54.395944960182547</v>
      </c>
      <c r="O15" s="91">
        <v>1666.7611880729805</v>
      </c>
      <c r="P15" s="91">
        <v>29471.5268933101</v>
      </c>
      <c r="Q15" s="91">
        <v>31.029094403268466</v>
      </c>
      <c r="R15" s="91">
        <v>62.951658082840218</v>
      </c>
      <c r="S15" s="91">
        <v>157.99470045489886</v>
      </c>
      <c r="T15" s="91">
        <v>159.88488198712616</v>
      </c>
      <c r="U15" s="91">
        <v>133.27299478308981</v>
      </c>
      <c r="V15" s="91">
        <v>12609.846857493681</v>
      </c>
      <c r="W15" s="91">
        <v>5965.9945328121348</v>
      </c>
      <c r="X15" s="91">
        <v>0.36772140022282485</v>
      </c>
      <c r="Y15" s="91">
        <v>572.3347266622801</v>
      </c>
      <c r="Z15" s="91">
        <v>2481.7509934030213</v>
      </c>
      <c r="AA15" s="91">
        <v>203.38940771143592</v>
      </c>
      <c r="AB15" s="65">
        <f>'[4]TES 2006 (value)'!CK18</f>
        <v>90627.284768671991</v>
      </c>
      <c r="AC15" s="66">
        <f>'[4]TES 2006 (value)'!CL18</f>
        <v>0</v>
      </c>
      <c r="AD15" s="66">
        <f>'[4]TES 2006 (value)'!CM18</f>
        <v>106325.15546753771</v>
      </c>
      <c r="AE15" s="66">
        <f>'[4]TES 2006 (value)'!CN18</f>
        <v>0</v>
      </c>
      <c r="AF15" s="67">
        <f>'[4]TES 2006 (value)'!CO18</f>
        <v>1</v>
      </c>
      <c r="AG15" s="27">
        <f t="shared" si="5"/>
        <v>251482.66917448817</v>
      </c>
      <c r="AI15" s="53" t="s">
        <v>32</v>
      </c>
      <c r="AJ15" s="64" t="s">
        <v>12</v>
      </c>
      <c r="AK15" s="65">
        <f t="shared" si="0"/>
        <v>227.42130472868351</v>
      </c>
      <c r="AL15" s="66">
        <f t="shared" si="0"/>
        <v>214.88950967364744</v>
      </c>
      <c r="AM15" s="66">
        <f t="shared" si="0"/>
        <v>161.38745444619968</v>
      </c>
      <c r="AN15" s="66">
        <f t="shared" si="0"/>
        <v>34.400675501124169</v>
      </c>
      <c r="AO15" s="66">
        <f t="shared" si="0"/>
        <v>66.198263828067468</v>
      </c>
      <c r="AP15" s="66">
        <f t="shared" si="0"/>
        <v>47.51331364561166</v>
      </c>
      <c r="AQ15" s="66">
        <f t="shared" si="0"/>
        <v>24.076167598351205</v>
      </c>
      <c r="AR15" s="66">
        <f t="shared" si="0"/>
        <v>64.932118610646711</v>
      </c>
      <c r="AS15" s="66">
        <f t="shared" si="0"/>
        <v>43.018046164345733</v>
      </c>
      <c r="AT15" s="66">
        <f t="shared" si="0"/>
        <v>73.88130811435822</v>
      </c>
      <c r="AU15" s="66">
        <f t="shared" si="0"/>
        <v>54.394028323761241</v>
      </c>
      <c r="AV15" s="66">
        <f t="shared" si="0"/>
        <v>1666.775906679595</v>
      </c>
      <c r="AW15" s="66">
        <f t="shared" si="0"/>
        <v>29471.726911452064</v>
      </c>
      <c r="AX15" s="66">
        <f t="shared" si="0"/>
        <v>31.026591541975694</v>
      </c>
      <c r="AY15" s="66">
        <f t="shared" si="0"/>
        <v>62.948342645225367</v>
      </c>
      <c r="AZ15" s="66">
        <f t="shared" si="0"/>
        <v>157.99414900333963</v>
      </c>
      <c r="BA15" s="66">
        <f t="shared" si="1"/>
        <v>159.87739521489115</v>
      </c>
      <c r="BB15" s="66">
        <f t="shared" si="1"/>
        <v>133.26917107007543</v>
      </c>
      <c r="BC15" s="66">
        <f t="shared" si="1"/>
        <v>12609.999371185817</v>
      </c>
      <c r="BD15" s="66">
        <f t="shared" si="1"/>
        <v>5965.98001092308</v>
      </c>
      <c r="BE15" s="91">
        <f t="shared" si="1"/>
        <v>0.37325525889848948</v>
      </c>
      <c r="BF15" s="91">
        <f t="shared" si="1"/>
        <v>574.2619694486018</v>
      </c>
      <c r="BG15" s="91">
        <f t="shared" si="1"/>
        <v>2481.8107063500806</v>
      </c>
      <c r="BH15" s="91">
        <f t="shared" si="1"/>
        <v>203.63259337661691</v>
      </c>
      <c r="BI15" s="65">
        <f t="shared" si="2"/>
        <v>90627.284768671991</v>
      </c>
      <c r="BJ15" s="66">
        <f t="shared" si="2"/>
        <v>0</v>
      </c>
      <c r="BK15" s="66">
        <f t="shared" si="2"/>
        <v>106325.15546753771</v>
      </c>
      <c r="BL15" s="66">
        <f t="shared" si="2"/>
        <v>0</v>
      </c>
      <c r="BM15" s="36">
        <v>0</v>
      </c>
      <c r="BN15" s="27">
        <f t="shared" si="6"/>
        <v>251484.22880099475</v>
      </c>
      <c r="BP15" s="53" t="s">
        <v>32</v>
      </c>
      <c r="BQ15" s="64" t="s">
        <v>12</v>
      </c>
      <c r="BR15" s="65">
        <f t="shared" si="7"/>
        <v>227.42130472868351</v>
      </c>
      <c r="BS15" s="66">
        <f t="shared" si="3"/>
        <v>214.88950967364744</v>
      </c>
      <c r="BT15" s="66">
        <f t="shared" si="3"/>
        <v>161.38745444619968</v>
      </c>
      <c r="BU15" s="66">
        <f t="shared" si="3"/>
        <v>34.400675501124169</v>
      </c>
      <c r="BV15" s="66">
        <f t="shared" si="3"/>
        <v>66.198263828067468</v>
      </c>
      <c r="BW15" s="66">
        <f t="shared" si="3"/>
        <v>47.51331364561166</v>
      </c>
      <c r="BX15" s="66">
        <f t="shared" si="3"/>
        <v>24.076167598351205</v>
      </c>
      <c r="BY15" s="66">
        <f t="shared" si="3"/>
        <v>64.932118610646711</v>
      </c>
      <c r="BZ15" s="66">
        <f t="shared" si="3"/>
        <v>43.018046164345733</v>
      </c>
      <c r="CA15" s="66">
        <f t="shared" si="3"/>
        <v>73.88130811435822</v>
      </c>
      <c r="CB15" s="66">
        <f t="shared" si="3"/>
        <v>54.394028323761241</v>
      </c>
      <c r="CC15" s="66">
        <f t="shared" si="3"/>
        <v>1666.775906679595</v>
      </c>
      <c r="CD15" s="66">
        <f t="shared" si="3"/>
        <v>29471.726911452064</v>
      </c>
      <c r="CE15" s="66">
        <f t="shared" si="3"/>
        <v>31.026591541975694</v>
      </c>
      <c r="CF15" s="66">
        <f t="shared" si="3"/>
        <v>62.948342645225367</v>
      </c>
      <c r="CG15" s="66">
        <f t="shared" si="3"/>
        <v>157.99414900333963</v>
      </c>
      <c r="CH15" s="66">
        <f t="shared" si="3"/>
        <v>159.87739521489115</v>
      </c>
      <c r="CI15" s="66">
        <f t="shared" si="4"/>
        <v>133.26917107007543</v>
      </c>
      <c r="CJ15" s="66">
        <f t="shared" si="4"/>
        <v>12609.999371185817</v>
      </c>
      <c r="CK15" s="66">
        <f t="shared" si="4"/>
        <v>5965.98001092308</v>
      </c>
      <c r="CL15" s="91">
        <f t="shared" si="4"/>
        <v>0.37325525889848948</v>
      </c>
      <c r="CM15" s="91">
        <f t="shared" si="4"/>
        <v>574.2619694486018</v>
      </c>
      <c r="CN15" s="91">
        <f t="shared" si="4"/>
        <v>2481.8107063500806</v>
      </c>
      <c r="CO15" s="91">
        <f t="shared" si="4"/>
        <v>203.63259337661691</v>
      </c>
      <c r="CP15" s="65">
        <f t="shared" si="4"/>
        <v>90627.284768671991</v>
      </c>
      <c r="CQ15" s="66">
        <f t="shared" si="4"/>
        <v>0</v>
      </c>
      <c r="CR15" s="66">
        <f t="shared" si="4"/>
        <v>106325.15546753771</v>
      </c>
      <c r="CS15" s="66">
        <f t="shared" si="4"/>
        <v>0</v>
      </c>
      <c r="CT15" s="36">
        <v>0</v>
      </c>
      <c r="CU15" s="27">
        <f t="shared" si="8"/>
        <v>251484.22880099475</v>
      </c>
      <c r="CX15" s="59" t="s">
        <v>101</v>
      </c>
      <c r="CY15" s="82">
        <f>SUM(D45:AA45)</f>
        <v>24789.980188934096</v>
      </c>
      <c r="DA15" s="105">
        <v>0.91177858432098902</v>
      </c>
    </row>
    <row r="16" spans="2:105" x14ac:dyDescent="0.25">
      <c r="B16" s="53" t="s">
        <v>33</v>
      </c>
      <c r="C16" s="64" t="s">
        <v>13</v>
      </c>
      <c r="D16" s="90">
        <v>0.89513257907360744</v>
      </c>
      <c r="E16" s="91">
        <v>25.25960663155643</v>
      </c>
      <c r="F16" s="91">
        <v>8.3054858740293493</v>
      </c>
      <c r="G16" s="91">
        <v>2.3373547572181903</v>
      </c>
      <c r="H16" s="91">
        <v>4.0545511907401917</v>
      </c>
      <c r="I16" s="91">
        <v>7.455942779908141</v>
      </c>
      <c r="J16" s="91">
        <v>2.3475004294953274</v>
      </c>
      <c r="K16" s="91">
        <v>5.441510467461856</v>
      </c>
      <c r="L16" s="91">
        <v>5.6439269979796682</v>
      </c>
      <c r="M16" s="91">
        <v>10.823668986616102</v>
      </c>
      <c r="N16" s="91">
        <v>3.5378486929359596</v>
      </c>
      <c r="O16" s="91">
        <v>148.04997036346131</v>
      </c>
      <c r="P16" s="91">
        <v>43.101716465154304</v>
      </c>
      <c r="Q16" s="91">
        <v>19.734558614144039</v>
      </c>
      <c r="R16" s="91">
        <v>2.1450120221207838</v>
      </c>
      <c r="S16" s="91">
        <v>43.461770673202032</v>
      </c>
      <c r="T16" s="91">
        <v>17.129175291184719</v>
      </c>
      <c r="U16" s="91">
        <v>15.161505447986984</v>
      </c>
      <c r="V16" s="91">
        <v>1095.2998061005353</v>
      </c>
      <c r="W16" s="91">
        <v>709.46520015818726</v>
      </c>
      <c r="X16" s="91">
        <v>3.2794255180360353E-2</v>
      </c>
      <c r="Y16" s="91">
        <v>25.645022202280945</v>
      </c>
      <c r="Z16" s="91">
        <v>15.948462123493712</v>
      </c>
      <c r="AA16" s="91">
        <v>1.4894967628519757</v>
      </c>
      <c r="AB16" s="65">
        <f>'[4]TES 2006 (value)'!CK19</f>
        <v>4180.2538077728459</v>
      </c>
      <c r="AC16" s="66">
        <f>'[4]TES 2006 (value)'!CL19</f>
        <v>190.02592151000002</v>
      </c>
      <c r="AD16" s="66">
        <f>'[4]TES 2006 (value)'!CM19</f>
        <v>0</v>
      </c>
      <c r="AE16" s="66">
        <f>'[4]TES 2006 (value)'!CN19</f>
        <v>1351.597609953606</v>
      </c>
      <c r="AF16" s="67">
        <f>'[4]TES 2006 (value)'!CO19</f>
        <v>1.0001311829999999</v>
      </c>
      <c r="AG16" s="27">
        <f t="shared" si="5"/>
        <v>7935.6444902862513</v>
      </c>
      <c r="AI16" s="53" t="s">
        <v>33</v>
      </c>
      <c r="AJ16" s="64" t="s">
        <v>13</v>
      </c>
      <c r="AK16" s="65">
        <f t="shared" si="0"/>
        <v>0.89512434028802301</v>
      </c>
      <c r="AL16" s="66">
        <f t="shared" si="0"/>
        <v>25.259540143795572</v>
      </c>
      <c r="AM16" s="66">
        <f t="shared" si="0"/>
        <v>8.3054327529257161</v>
      </c>
      <c r="AN16" s="66">
        <f t="shared" si="0"/>
        <v>2.3370932626463192</v>
      </c>
      <c r="AO16" s="66">
        <f t="shared" si="0"/>
        <v>4.0543806604823036</v>
      </c>
      <c r="AP16" s="66">
        <f t="shared" si="0"/>
        <v>7.455666549431462</v>
      </c>
      <c r="AQ16" s="66">
        <f t="shared" si="0"/>
        <v>2.3472831410825088</v>
      </c>
      <c r="AR16" s="66">
        <f t="shared" si="0"/>
        <v>5.4419326896664373</v>
      </c>
      <c r="AS16" s="66">
        <f t="shared" si="0"/>
        <v>5.6440973062283462</v>
      </c>
      <c r="AT16" s="66">
        <f t="shared" si="0"/>
        <v>10.823492776491996</v>
      </c>
      <c r="AU16" s="66">
        <f t="shared" si="0"/>
        <v>3.5377240371429055</v>
      </c>
      <c r="AV16" s="66">
        <f t="shared" si="0"/>
        <v>148.05127774287996</v>
      </c>
      <c r="AW16" s="66">
        <f t="shared" si="0"/>
        <v>43.102008989029095</v>
      </c>
      <c r="AX16" s="66">
        <f t="shared" si="0"/>
        <v>19.732966789959828</v>
      </c>
      <c r="AY16" s="66">
        <f t="shared" si="0"/>
        <v>2.1448990520456652</v>
      </c>
      <c r="AZ16" s="66">
        <f t="shared" si="0"/>
        <v>43.461618977853163</v>
      </c>
      <c r="BA16" s="66">
        <f t="shared" si="1"/>
        <v>17.128373200127797</v>
      </c>
      <c r="BB16" s="66">
        <f t="shared" si="1"/>
        <v>15.161070451791442</v>
      </c>
      <c r="BC16" s="66">
        <f t="shared" si="1"/>
        <v>1095.3130535427374</v>
      </c>
      <c r="BD16" s="66">
        <f t="shared" si="1"/>
        <v>709.46347324159888</v>
      </c>
      <c r="BE16" s="91">
        <f t="shared" si="1"/>
        <v>3.3287777649903399E-2</v>
      </c>
      <c r="BF16" s="91">
        <f t="shared" si="1"/>
        <v>25.731377584441027</v>
      </c>
      <c r="BG16" s="91">
        <f t="shared" si="1"/>
        <v>15.948845856461679</v>
      </c>
      <c r="BH16" s="91">
        <f t="shared" si="1"/>
        <v>1.4912777025043149</v>
      </c>
      <c r="BI16" s="65">
        <f t="shared" si="2"/>
        <v>4180.2538077728459</v>
      </c>
      <c r="BJ16" s="66">
        <f t="shared" si="2"/>
        <v>190.02592151000002</v>
      </c>
      <c r="BK16" s="66">
        <f t="shared" si="2"/>
        <v>0</v>
      </c>
      <c r="BL16" s="66">
        <f t="shared" si="2"/>
        <v>1351.597609953606</v>
      </c>
      <c r="BM16" s="36">
        <v>0</v>
      </c>
      <c r="BN16" s="27">
        <f t="shared" si="6"/>
        <v>7934.7426378057135</v>
      </c>
      <c r="BP16" s="53" t="s">
        <v>33</v>
      </c>
      <c r="BQ16" s="64" t="s">
        <v>13</v>
      </c>
      <c r="BR16" s="65">
        <f t="shared" si="7"/>
        <v>0.89512434028802301</v>
      </c>
      <c r="BS16" s="66">
        <f t="shared" si="3"/>
        <v>25.259540143795572</v>
      </c>
      <c r="BT16" s="66">
        <f t="shared" si="3"/>
        <v>8.3054327529257161</v>
      </c>
      <c r="BU16" s="66">
        <f t="shared" si="3"/>
        <v>2.3370932626463192</v>
      </c>
      <c r="BV16" s="66">
        <f t="shared" si="3"/>
        <v>4.0543806604823036</v>
      </c>
      <c r="BW16" s="66">
        <f t="shared" si="3"/>
        <v>7.455666549431462</v>
      </c>
      <c r="BX16" s="66">
        <f t="shared" si="3"/>
        <v>2.3472831410825088</v>
      </c>
      <c r="BY16" s="66">
        <f t="shared" si="3"/>
        <v>5.4419326896664373</v>
      </c>
      <c r="BZ16" s="66">
        <f t="shared" si="3"/>
        <v>5.6440973062283462</v>
      </c>
      <c r="CA16" s="66">
        <f t="shared" si="3"/>
        <v>10.823492776491996</v>
      </c>
      <c r="CB16" s="66">
        <f t="shared" si="3"/>
        <v>3.5377240371429055</v>
      </c>
      <c r="CC16" s="66">
        <f t="shared" si="3"/>
        <v>148.05127774287996</v>
      </c>
      <c r="CD16" s="66">
        <f t="shared" si="3"/>
        <v>43.102008989029095</v>
      </c>
      <c r="CE16" s="66">
        <f t="shared" si="3"/>
        <v>19.732966789959828</v>
      </c>
      <c r="CF16" s="66">
        <f t="shared" si="3"/>
        <v>2.1448990520456652</v>
      </c>
      <c r="CG16" s="66">
        <f t="shared" si="3"/>
        <v>43.461618977853163</v>
      </c>
      <c r="CH16" s="66">
        <f t="shared" si="3"/>
        <v>17.128373200127797</v>
      </c>
      <c r="CI16" s="66">
        <f t="shared" si="4"/>
        <v>15.161070451791442</v>
      </c>
      <c r="CJ16" s="66">
        <f t="shared" si="4"/>
        <v>1095.3130535427374</v>
      </c>
      <c r="CK16" s="66">
        <f t="shared" si="4"/>
        <v>709.46347324159888</v>
      </c>
      <c r="CL16" s="91">
        <f t="shared" si="4"/>
        <v>3.3287777649903399E-2</v>
      </c>
      <c r="CM16" s="91">
        <f t="shared" si="4"/>
        <v>25.731377584441027</v>
      </c>
      <c r="CN16" s="91">
        <f t="shared" si="4"/>
        <v>15.948845856461679</v>
      </c>
      <c r="CO16" s="91">
        <f t="shared" si="4"/>
        <v>1.4912777025043149</v>
      </c>
      <c r="CP16" s="65">
        <f t="shared" si="4"/>
        <v>4180.2538077728459</v>
      </c>
      <c r="CQ16" s="66">
        <f t="shared" si="4"/>
        <v>190.02592151000002</v>
      </c>
      <c r="CR16" s="66">
        <f t="shared" si="4"/>
        <v>0</v>
      </c>
      <c r="CS16" s="66">
        <f t="shared" si="4"/>
        <v>1351.597609953606</v>
      </c>
      <c r="CT16" s="36">
        <v>0</v>
      </c>
      <c r="CU16" s="27">
        <f t="shared" si="8"/>
        <v>7934.7426378057135</v>
      </c>
      <c r="DA16" s="105">
        <v>0.91177858413869384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91.906700175265982</v>
      </c>
      <c r="F17" s="91">
        <v>24.093613445976963</v>
      </c>
      <c r="G17" s="91">
        <v>2.0484473156509897</v>
      </c>
      <c r="H17" s="91">
        <v>8.0230163965746399</v>
      </c>
      <c r="I17" s="91">
        <v>4.3076268349282474</v>
      </c>
      <c r="J17" s="91">
        <v>1.0086683502245681</v>
      </c>
      <c r="K17" s="91">
        <v>12.235985345290135</v>
      </c>
      <c r="L17" s="91">
        <v>11.002022493</v>
      </c>
      <c r="M17" s="91">
        <v>4.4476712125762203</v>
      </c>
      <c r="N17" s="91">
        <v>1.537951963818867</v>
      </c>
      <c r="O17" s="91">
        <v>203.98239741337653</v>
      </c>
      <c r="P17" s="91">
        <v>60.50918134721087</v>
      </c>
      <c r="Q17" s="91">
        <v>2.5877711268742947</v>
      </c>
      <c r="R17" s="91">
        <v>397.3090430184659</v>
      </c>
      <c r="S17" s="91">
        <v>27.175715590072976</v>
      </c>
      <c r="T17" s="91">
        <v>19.846267210961194</v>
      </c>
      <c r="U17" s="91">
        <v>26.404319939271776</v>
      </c>
      <c r="V17" s="91">
        <v>1583.4974440704934</v>
      </c>
      <c r="W17" s="91">
        <v>1697.1804982334131</v>
      </c>
      <c r="X17" s="91">
        <v>4.5184548390453931E-2</v>
      </c>
      <c r="Y17" s="91">
        <v>20.670090435519377</v>
      </c>
      <c r="Z17" s="91">
        <v>13.990979785233534</v>
      </c>
      <c r="AA17" s="91">
        <v>1.9281514879945716</v>
      </c>
      <c r="AB17" s="65">
        <f>'[4]TES 2006 (value)'!CK20</f>
        <v>9239.6985263939987</v>
      </c>
      <c r="AC17" s="66">
        <f>'[4]TES 2006 (value)'!CL20</f>
        <v>1630.29969669</v>
      </c>
      <c r="AD17" s="66">
        <f>'[4]TES 2006 (value)'!CM20</f>
        <v>0</v>
      </c>
      <c r="AE17" s="66">
        <f>'[4]TES 2006 (value)'!CN20</f>
        <v>0</v>
      </c>
      <c r="AF17" s="67">
        <f>'[4]TES 2006 (value)'!CO20</f>
        <v>1</v>
      </c>
      <c r="AG17" s="27">
        <f t="shared" si="5"/>
        <v>15086.736970824582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91.906458260544525</v>
      </c>
      <c r="AM17" s="66">
        <f t="shared" si="0"/>
        <v>24.093459345499742</v>
      </c>
      <c r="AN17" s="66">
        <f t="shared" si="0"/>
        <v>2.0482181429709967</v>
      </c>
      <c r="AO17" s="66">
        <f t="shared" si="0"/>
        <v>8.0226789567469545</v>
      </c>
      <c r="AP17" s="66">
        <f t="shared" si="0"/>
        <v>4.3074672444044069</v>
      </c>
      <c r="AQ17" s="66">
        <f t="shared" si="0"/>
        <v>1.0085749862608699</v>
      </c>
      <c r="AR17" s="66">
        <f t="shared" si="0"/>
        <v>12.236934770038761</v>
      </c>
      <c r="AS17" s="66">
        <f t="shared" si="0"/>
        <v>11.002354484392406</v>
      </c>
      <c r="AT17" s="66">
        <f t="shared" si="0"/>
        <v>4.4475988041630172</v>
      </c>
      <c r="AU17" s="66">
        <f t="shared" si="0"/>
        <v>1.5378977742142883</v>
      </c>
      <c r="AV17" s="66">
        <f t="shared" si="0"/>
        <v>203.98419871321798</v>
      </c>
      <c r="AW17" s="66">
        <f t="shared" si="0"/>
        <v>60.509592012530945</v>
      </c>
      <c r="AX17" s="66">
        <f t="shared" si="0"/>
        <v>2.5875623927068121</v>
      </c>
      <c r="AY17" s="66">
        <f t="shared" si="0"/>
        <v>397.28811817889755</v>
      </c>
      <c r="AZ17" s="66">
        <f t="shared" si="0"/>
        <v>27.175620738215969</v>
      </c>
      <c r="BA17" s="66">
        <f t="shared" si="1"/>
        <v>19.845337889311285</v>
      </c>
      <c r="BB17" s="66">
        <f t="shared" si="1"/>
        <v>26.403562377381974</v>
      </c>
      <c r="BC17" s="66">
        <f t="shared" si="1"/>
        <v>1583.5165961699925</v>
      </c>
      <c r="BD17" s="66">
        <f t="shared" si="1"/>
        <v>1697.1763671087924</v>
      </c>
      <c r="BE17" s="91">
        <f t="shared" si="1"/>
        <v>4.5864533033623964E-2</v>
      </c>
      <c r="BF17" s="91">
        <f t="shared" si="1"/>
        <v>20.739693555562063</v>
      </c>
      <c r="BG17" s="91">
        <f t="shared" si="1"/>
        <v>13.991316419584621</v>
      </c>
      <c r="BH17" s="91">
        <f t="shared" si="1"/>
        <v>1.9304569118976833</v>
      </c>
      <c r="BI17" s="65">
        <f t="shared" si="2"/>
        <v>9239.6985263939987</v>
      </c>
      <c r="BJ17" s="66">
        <f t="shared" si="2"/>
        <v>1630.29969669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15085.804152854358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91.906458260544525</v>
      </c>
      <c r="BT17" s="66">
        <f t="shared" si="3"/>
        <v>24.093459345499742</v>
      </c>
      <c r="BU17" s="66">
        <f t="shared" si="3"/>
        <v>2.0482181429709967</v>
      </c>
      <c r="BV17" s="66">
        <f t="shared" si="3"/>
        <v>8.0226789567469545</v>
      </c>
      <c r="BW17" s="66">
        <f t="shared" si="3"/>
        <v>4.3074672444044069</v>
      </c>
      <c r="BX17" s="66">
        <f t="shared" si="3"/>
        <v>1.0085749862608699</v>
      </c>
      <c r="BY17" s="66">
        <f t="shared" si="3"/>
        <v>12.236934770038761</v>
      </c>
      <c r="BZ17" s="66">
        <f t="shared" si="3"/>
        <v>11.002354484392406</v>
      </c>
      <c r="CA17" s="66">
        <f t="shared" si="3"/>
        <v>4.4475988041630172</v>
      </c>
      <c r="CB17" s="66">
        <f t="shared" si="3"/>
        <v>1.5378977742142883</v>
      </c>
      <c r="CC17" s="66">
        <f t="shared" si="3"/>
        <v>203.98419871321798</v>
      </c>
      <c r="CD17" s="66">
        <f t="shared" si="3"/>
        <v>60.509592012530945</v>
      </c>
      <c r="CE17" s="66">
        <f t="shared" si="3"/>
        <v>2.5875623927068121</v>
      </c>
      <c r="CF17" s="66">
        <f t="shared" si="3"/>
        <v>397.28811817889755</v>
      </c>
      <c r="CG17" s="66">
        <f t="shared" si="3"/>
        <v>27.175620738215969</v>
      </c>
      <c r="CH17" s="66">
        <f t="shared" si="3"/>
        <v>19.845337889311285</v>
      </c>
      <c r="CI17" s="66">
        <f t="shared" si="4"/>
        <v>26.403562377381974</v>
      </c>
      <c r="CJ17" s="66">
        <f t="shared" si="4"/>
        <v>1583.5165961699925</v>
      </c>
      <c r="CK17" s="66">
        <f t="shared" si="4"/>
        <v>1697.1763671087924</v>
      </c>
      <c r="CL17" s="91">
        <f t="shared" si="4"/>
        <v>4.5864533033623964E-2</v>
      </c>
      <c r="CM17" s="91">
        <f t="shared" si="4"/>
        <v>20.739693555562063</v>
      </c>
      <c r="CN17" s="91">
        <f t="shared" si="4"/>
        <v>13.991316419584621</v>
      </c>
      <c r="CO17" s="91">
        <f t="shared" si="4"/>
        <v>1.9304569118976833</v>
      </c>
      <c r="CP17" s="65">
        <f t="shared" si="4"/>
        <v>9239.6985263939987</v>
      </c>
      <c r="CQ17" s="66">
        <f t="shared" si="4"/>
        <v>1630.29969669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15085.804152854358</v>
      </c>
      <c r="CX17" s="52" t="s">
        <v>105</v>
      </c>
      <c r="CY17" s="94">
        <f>'[1]scen AMS'!$C$461</f>
        <v>1159393.9750000001</v>
      </c>
      <c r="DA17" s="105">
        <v>0.91177858418761504</v>
      </c>
    </row>
    <row r="18" spans="2:105" x14ac:dyDescent="0.25">
      <c r="B18" s="53" t="s">
        <v>35</v>
      </c>
      <c r="C18" s="64" t="s">
        <v>15</v>
      </c>
      <c r="D18" s="90">
        <v>33.120194028807582</v>
      </c>
      <c r="E18" s="91">
        <v>300.28479385327705</v>
      </c>
      <c r="F18" s="91">
        <v>125.57289434738257</v>
      </c>
      <c r="G18" s="91">
        <v>31.337155088732459</v>
      </c>
      <c r="H18" s="91">
        <v>70.040407522497773</v>
      </c>
      <c r="I18" s="91">
        <v>54.314676199263232</v>
      </c>
      <c r="J18" s="91">
        <v>8.6649532772765596</v>
      </c>
      <c r="K18" s="91">
        <v>32.489887025267478</v>
      </c>
      <c r="L18" s="91">
        <v>41.744807696427934</v>
      </c>
      <c r="M18" s="91">
        <v>136.71871506374805</v>
      </c>
      <c r="N18" s="91">
        <v>29.100786803457918</v>
      </c>
      <c r="O18" s="91">
        <v>929.12673220122053</v>
      </c>
      <c r="P18" s="91">
        <v>334.39724310702252</v>
      </c>
      <c r="Q18" s="91">
        <v>38.95651004573287</v>
      </c>
      <c r="R18" s="91">
        <v>50.589116834900238</v>
      </c>
      <c r="S18" s="91">
        <v>5165.7259650772594</v>
      </c>
      <c r="T18" s="91">
        <v>347.22779003380072</v>
      </c>
      <c r="U18" s="91">
        <v>246.65879760255334</v>
      </c>
      <c r="V18" s="91">
        <v>10633.444968053267</v>
      </c>
      <c r="W18" s="91">
        <v>700.31429626011447</v>
      </c>
      <c r="X18" s="91">
        <v>0.20578398910972881</v>
      </c>
      <c r="Y18" s="91">
        <v>203.25691572697613</v>
      </c>
      <c r="Z18" s="91">
        <v>202.17913165586336</v>
      </c>
      <c r="AA18" s="91">
        <v>12.967086867695141</v>
      </c>
      <c r="AB18" s="65">
        <f>'[4]TES 2006 (value)'!CK21</f>
        <v>678.22090032962944</v>
      </c>
      <c r="AC18" s="66">
        <f>'[4]TES 2006 (value)'!CL21</f>
        <v>4.0005708039999996</v>
      </c>
      <c r="AD18" s="66">
        <f>'[4]TES 2006 (value)'!CM21</f>
        <v>0</v>
      </c>
      <c r="AE18" s="66">
        <f>'[4]TES 2006 (value)'!CN21</f>
        <v>4061.1123850414642</v>
      </c>
      <c r="AF18" s="67">
        <f>'[4]TES 2006 (value)'!CO21</f>
        <v>1.000129262</v>
      </c>
      <c r="AG18" s="27">
        <f t="shared" si="5"/>
        <v>24472.773593798745</v>
      </c>
      <c r="AI18" s="53" t="s">
        <v>35</v>
      </c>
      <c r="AJ18" s="64" t="s">
        <v>15</v>
      </c>
      <c r="AK18" s="65">
        <f t="shared" si="0"/>
        <v>33.11988919108466</v>
      </c>
      <c r="AL18" s="66">
        <f t="shared" si="0"/>
        <v>300.28400345048675</v>
      </c>
      <c r="AM18" s="66">
        <f t="shared" si="0"/>
        <v>125.57209119500409</v>
      </c>
      <c r="AN18" s="66">
        <f t="shared" si="0"/>
        <v>31.333649204172882</v>
      </c>
      <c r="AO18" s="66">
        <f t="shared" si="0"/>
        <v>70.037461694909098</v>
      </c>
      <c r="AP18" s="66">
        <f t="shared" si="0"/>
        <v>54.312663929408153</v>
      </c>
      <c r="AQ18" s="66">
        <f t="shared" si="0"/>
        <v>8.6641512352743035</v>
      </c>
      <c r="AR18" s="66">
        <f t="shared" si="0"/>
        <v>32.492408007595536</v>
      </c>
      <c r="AS18" s="66">
        <f t="shared" si="0"/>
        <v>41.746067366351504</v>
      </c>
      <c r="AT18" s="66">
        <f t="shared" si="0"/>
        <v>136.71648927305</v>
      </c>
      <c r="AU18" s="66">
        <f t="shared" si="0"/>
        <v>29.099761439748971</v>
      </c>
      <c r="AV18" s="66">
        <f t="shared" si="0"/>
        <v>929.13493700642255</v>
      </c>
      <c r="AW18" s="66">
        <f t="shared" si="0"/>
        <v>334.39951260311909</v>
      </c>
      <c r="AX18" s="66">
        <f t="shared" si="0"/>
        <v>38.953367745160776</v>
      </c>
      <c r="AY18" s="66">
        <f t="shared" si="0"/>
        <v>50.586452487908204</v>
      </c>
      <c r="AZ18" s="66">
        <f t="shared" ref="AZ18:AZ32" si="9">S18*(1+AZ$45)</f>
        <v>5165.7079350570757</v>
      </c>
      <c r="BA18" s="66">
        <f t="shared" si="1"/>
        <v>347.21153073932993</v>
      </c>
      <c r="BB18" s="66">
        <f t="shared" si="1"/>
        <v>246.65172075659487</v>
      </c>
      <c r="BC18" s="66">
        <f t="shared" si="1"/>
        <v>10633.573577541591</v>
      </c>
      <c r="BD18" s="66">
        <f t="shared" si="1"/>
        <v>700.31259161783601</v>
      </c>
      <c r="BE18" s="91">
        <f t="shared" si="1"/>
        <v>0.20888084317576275</v>
      </c>
      <c r="BF18" s="91">
        <f t="shared" si="1"/>
        <v>203.94134986377799</v>
      </c>
      <c r="BG18" s="91">
        <f t="shared" si="1"/>
        <v>202.1839962501829</v>
      </c>
      <c r="BH18" s="91">
        <f t="shared" si="1"/>
        <v>12.982591164014515</v>
      </c>
      <c r="BI18" s="65">
        <f t="shared" si="2"/>
        <v>678.22090032962944</v>
      </c>
      <c r="BJ18" s="66">
        <f t="shared" si="2"/>
        <v>4.0005708039999996</v>
      </c>
      <c r="BK18" s="66">
        <f t="shared" si="2"/>
        <v>0</v>
      </c>
      <c r="BL18" s="66">
        <f t="shared" si="2"/>
        <v>4061.1123850414642</v>
      </c>
      <c r="BM18" s="36">
        <v>0</v>
      </c>
      <c r="BN18" s="27">
        <f t="shared" si="6"/>
        <v>24472.560935838374</v>
      </c>
      <c r="BP18" s="53" t="s">
        <v>35</v>
      </c>
      <c r="BQ18" s="64" t="s">
        <v>15</v>
      </c>
      <c r="BR18" s="65">
        <f t="shared" si="7"/>
        <v>33.11988919108466</v>
      </c>
      <c r="BS18" s="66">
        <f t="shared" si="3"/>
        <v>300.28400345048675</v>
      </c>
      <c r="BT18" s="66">
        <f t="shared" si="3"/>
        <v>125.57209119500409</v>
      </c>
      <c r="BU18" s="66">
        <f t="shared" si="3"/>
        <v>31.333649204172882</v>
      </c>
      <c r="BV18" s="66">
        <f t="shared" si="3"/>
        <v>70.037461694909098</v>
      </c>
      <c r="BW18" s="66">
        <f t="shared" si="3"/>
        <v>54.312663929408153</v>
      </c>
      <c r="BX18" s="66">
        <f t="shared" si="3"/>
        <v>8.6641512352743035</v>
      </c>
      <c r="BY18" s="66">
        <f t="shared" si="3"/>
        <v>32.492408007595536</v>
      </c>
      <c r="BZ18" s="66">
        <f t="shared" si="3"/>
        <v>41.746067366351504</v>
      </c>
      <c r="CA18" s="66">
        <f t="shared" si="3"/>
        <v>136.71648927305</v>
      </c>
      <c r="CB18" s="66">
        <f t="shared" si="3"/>
        <v>29.099761439748971</v>
      </c>
      <c r="CC18" s="66">
        <f t="shared" si="3"/>
        <v>929.13493700642255</v>
      </c>
      <c r="CD18" s="66">
        <f t="shared" si="3"/>
        <v>334.39951260311909</v>
      </c>
      <c r="CE18" s="66">
        <f t="shared" si="3"/>
        <v>38.953367745160776</v>
      </c>
      <c r="CF18" s="66">
        <f t="shared" si="3"/>
        <v>50.586452487908204</v>
      </c>
      <c r="CG18" s="66">
        <f t="shared" si="3"/>
        <v>5165.7079350570757</v>
      </c>
      <c r="CH18" s="66">
        <f t="shared" ref="CH18:CJ37" si="10">BA18</f>
        <v>347.21153073932993</v>
      </c>
      <c r="CI18" s="66">
        <f t="shared" si="4"/>
        <v>246.65172075659487</v>
      </c>
      <c r="CJ18" s="66">
        <f t="shared" si="4"/>
        <v>10633.573577541591</v>
      </c>
      <c r="CK18" s="66">
        <f t="shared" si="4"/>
        <v>700.31259161783601</v>
      </c>
      <c r="CL18" s="91">
        <f t="shared" si="4"/>
        <v>0.20888084317576275</v>
      </c>
      <c r="CM18" s="91">
        <f t="shared" si="4"/>
        <v>203.94134986377799</v>
      </c>
      <c r="CN18" s="91">
        <f t="shared" si="4"/>
        <v>202.1839962501829</v>
      </c>
      <c r="CO18" s="91">
        <f t="shared" si="4"/>
        <v>12.982591164014515</v>
      </c>
      <c r="CP18" s="65">
        <f t="shared" si="4"/>
        <v>678.22090032962944</v>
      </c>
      <c r="CQ18" s="66">
        <f t="shared" si="4"/>
        <v>4.0005708039999996</v>
      </c>
      <c r="CR18" s="66">
        <f t="shared" si="4"/>
        <v>0</v>
      </c>
      <c r="CS18" s="66">
        <f t="shared" si="4"/>
        <v>4061.1123850414642</v>
      </c>
      <c r="CT18" s="36">
        <v>0</v>
      </c>
      <c r="CU18" s="27">
        <f t="shared" si="8"/>
        <v>24472.560935838374</v>
      </c>
      <c r="DA18" s="105">
        <v>0.93738775524697793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82.773873989864754</v>
      </c>
      <c r="F19" s="91">
        <v>34.279871313177729</v>
      </c>
      <c r="G19" s="91">
        <v>8.55091166311853</v>
      </c>
      <c r="H19" s="91">
        <v>19.841395013355491</v>
      </c>
      <c r="I19" s="91">
        <v>14.932939877987621</v>
      </c>
      <c r="J19" s="91">
        <v>2.2345074307710386</v>
      </c>
      <c r="K19" s="91">
        <v>8.5755871945362951</v>
      </c>
      <c r="L19" s="91">
        <v>10.716315612507559</v>
      </c>
      <c r="M19" s="91">
        <v>38.860519354745009</v>
      </c>
      <c r="N19" s="91">
        <v>8.1381860286556194</v>
      </c>
      <c r="O19" s="91">
        <v>249.23825969573016</v>
      </c>
      <c r="P19" s="91">
        <v>90.180751574386761</v>
      </c>
      <c r="Q19" s="91">
        <v>13.448510702215774</v>
      </c>
      <c r="R19" s="91">
        <v>6.5635088235086947</v>
      </c>
      <c r="S19" s="91">
        <v>316.71828472399955</v>
      </c>
      <c r="T19" s="91">
        <v>1689.6993323261136</v>
      </c>
      <c r="U19" s="91">
        <v>77.697819823624613</v>
      </c>
      <c r="V19" s="91">
        <v>1581.5928955589272</v>
      </c>
      <c r="W19" s="91">
        <v>17.13488425905533</v>
      </c>
      <c r="X19" s="91">
        <v>5.5201499850364197E-2</v>
      </c>
      <c r="Y19" s="91">
        <v>58.102604506233412</v>
      </c>
      <c r="Z19" s="91">
        <v>58.383041089321104</v>
      </c>
      <c r="AA19" s="91">
        <v>3.3132192631751871</v>
      </c>
      <c r="AB19" s="65">
        <f>'[4]TES 2006 (value)'!CK22</f>
        <v>359.12182456163242</v>
      </c>
      <c r="AC19" s="66">
        <f>'[4]TES 2006 (value)'!CL22</f>
        <v>0</v>
      </c>
      <c r="AD19" s="66">
        <f>'[4]TES 2006 (value)'!CM22</f>
        <v>0</v>
      </c>
      <c r="AE19" s="66">
        <f>'[4]TES 2006 (value)'!CN22</f>
        <v>4431.6823319105661</v>
      </c>
      <c r="AF19" s="67">
        <f>'[4]TES 2006 (value)'!CO22</f>
        <v>1.000005284</v>
      </c>
      <c r="AG19" s="27">
        <f t="shared" si="5"/>
        <v>9182.8365830810617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82.773656114360222</v>
      </c>
      <c r="AM19" s="66">
        <f t="shared" si="11"/>
        <v>34.279652062356746</v>
      </c>
      <c r="AN19" s="66">
        <f t="shared" si="11"/>
        <v>8.5499550188703477</v>
      </c>
      <c r="AO19" s="66">
        <f t="shared" si="11"/>
        <v>19.840560504664072</v>
      </c>
      <c r="AP19" s="66">
        <f t="shared" si="11"/>
        <v>14.932386637006235</v>
      </c>
      <c r="AQ19" s="66">
        <f t="shared" si="11"/>
        <v>2.2343006011717921</v>
      </c>
      <c r="AR19" s="66">
        <f t="shared" si="11"/>
        <v>8.5762525986281375</v>
      </c>
      <c r="AS19" s="66">
        <f t="shared" si="11"/>
        <v>10.716638982555558</v>
      </c>
      <c r="AT19" s="66">
        <f t="shared" si="11"/>
        <v>38.859886702642768</v>
      </c>
      <c r="AU19" s="66">
        <f t="shared" si="11"/>
        <v>8.137899280373972</v>
      </c>
      <c r="AV19" s="66">
        <f t="shared" si="11"/>
        <v>249.2404606348473</v>
      </c>
      <c r="AW19" s="66">
        <f t="shared" si="11"/>
        <v>90.181363615508218</v>
      </c>
      <c r="AX19" s="66">
        <f t="shared" si="11"/>
        <v>13.447425921704795</v>
      </c>
      <c r="AY19" s="66">
        <f t="shared" si="11"/>
        <v>6.5631631470848859</v>
      </c>
      <c r="AZ19" s="66">
        <f t="shared" si="9"/>
        <v>316.71717927684563</v>
      </c>
      <c r="BA19" s="66">
        <f t="shared" si="1"/>
        <v>1689.6202104361039</v>
      </c>
      <c r="BB19" s="66">
        <f t="shared" si="1"/>
        <v>77.695590608581213</v>
      </c>
      <c r="BC19" s="66">
        <f t="shared" si="1"/>
        <v>1581.6120246232754</v>
      </c>
      <c r="BD19" s="66">
        <f t="shared" si="1"/>
        <v>17.134842550856167</v>
      </c>
      <c r="BE19" s="91">
        <f t="shared" si="1"/>
        <v>5.6032230122443898E-2</v>
      </c>
      <c r="BF19" s="91">
        <f t="shared" si="1"/>
        <v>58.29825544297487</v>
      </c>
      <c r="BG19" s="91">
        <f t="shared" si="1"/>
        <v>58.384445832766751</v>
      </c>
      <c r="BH19" s="91">
        <f t="shared" si="1"/>
        <v>3.3171807646096614</v>
      </c>
      <c r="BI19" s="65">
        <f t="shared" si="2"/>
        <v>359.12182456163242</v>
      </c>
      <c r="BJ19" s="66">
        <f t="shared" si="2"/>
        <v>0</v>
      </c>
      <c r="BK19" s="66">
        <f t="shared" si="2"/>
        <v>0</v>
      </c>
      <c r="BL19" s="66">
        <f t="shared" si="2"/>
        <v>4431.6823319105661</v>
      </c>
      <c r="BM19" s="36">
        <v>0</v>
      </c>
      <c r="BN19" s="27">
        <f t="shared" si="6"/>
        <v>9181.9735200601099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82.773656114360222</v>
      </c>
      <c r="BT19" s="66">
        <f t="shared" si="7"/>
        <v>34.279652062356746</v>
      </c>
      <c r="BU19" s="66">
        <f t="shared" si="7"/>
        <v>8.5499550188703477</v>
      </c>
      <c r="BV19" s="66">
        <f t="shared" si="7"/>
        <v>19.840560504664072</v>
      </c>
      <c r="BW19" s="66">
        <f t="shared" si="7"/>
        <v>14.932386637006235</v>
      </c>
      <c r="BX19" s="66">
        <f t="shared" si="7"/>
        <v>2.2343006011717921</v>
      </c>
      <c r="BY19" s="66">
        <f t="shared" si="7"/>
        <v>8.5762525986281375</v>
      </c>
      <c r="BZ19" s="66">
        <f t="shared" si="7"/>
        <v>10.716638982555558</v>
      </c>
      <c r="CA19" s="66">
        <f t="shared" si="7"/>
        <v>38.859886702642768</v>
      </c>
      <c r="CB19" s="66">
        <f t="shared" si="7"/>
        <v>8.137899280373972</v>
      </c>
      <c r="CC19" s="66">
        <f t="shared" si="7"/>
        <v>249.2404606348473</v>
      </c>
      <c r="CD19" s="66">
        <f t="shared" si="7"/>
        <v>90.181363615508218</v>
      </c>
      <c r="CE19" s="66">
        <f t="shared" si="7"/>
        <v>13.447425921704795</v>
      </c>
      <c r="CF19" s="66">
        <f t="shared" si="7"/>
        <v>6.5631631470848859</v>
      </c>
      <c r="CG19" s="66">
        <f t="shared" si="7"/>
        <v>316.71717927684563</v>
      </c>
      <c r="CH19" s="66">
        <f t="shared" si="10"/>
        <v>1689.6202104361039</v>
      </c>
      <c r="CI19" s="66">
        <f t="shared" si="4"/>
        <v>77.695590608581213</v>
      </c>
      <c r="CJ19" s="66">
        <f t="shared" si="4"/>
        <v>1581.6120246232754</v>
      </c>
      <c r="CK19" s="66">
        <f t="shared" si="4"/>
        <v>17.134842550856167</v>
      </c>
      <c r="CL19" s="91">
        <f t="shared" si="4"/>
        <v>5.6032230122443898E-2</v>
      </c>
      <c r="CM19" s="91">
        <f t="shared" si="4"/>
        <v>58.29825544297487</v>
      </c>
      <c r="CN19" s="91">
        <f t="shared" si="4"/>
        <v>58.384445832766751</v>
      </c>
      <c r="CO19" s="91">
        <f t="shared" si="4"/>
        <v>3.3171807646096614</v>
      </c>
      <c r="CP19" s="65">
        <f t="shared" si="4"/>
        <v>359.12182456163242</v>
      </c>
      <c r="CQ19" s="66">
        <f t="shared" si="4"/>
        <v>0</v>
      </c>
      <c r="CR19" s="66">
        <f t="shared" si="4"/>
        <v>0</v>
      </c>
      <c r="CS19" s="66">
        <f t="shared" si="4"/>
        <v>4431.6823319105661</v>
      </c>
      <c r="CT19" s="36">
        <v>0</v>
      </c>
      <c r="CU19" s="27">
        <f t="shared" si="8"/>
        <v>9181.9735200601099</v>
      </c>
      <c r="CX19" s="59" t="s">
        <v>117</v>
      </c>
      <c r="CY19" s="94">
        <f t="array" ref="CY19">SUM('[1]scen AMS'!$C$1263:$C$1268*'[1]scen AMS'!$C$293:$C$298,'[1]scen AMS'!$C$299*'[1]scen AMS'!$C$1269,'[1]scen AMS'!$C$1262*('[1]scen AMS'!$C$292-'[1]scen AMS'!$C$299))</f>
        <v>0</v>
      </c>
      <c r="DA19" s="105">
        <v>0.95311389753785325</v>
      </c>
    </row>
    <row r="20" spans="2:105" x14ac:dyDescent="0.25">
      <c r="B20" s="53" t="s">
        <v>37</v>
      </c>
      <c r="C20" s="64" t="s">
        <v>17</v>
      </c>
      <c r="D20" s="90">
        <v>8.0557584082551941</v>
      </c>
      <c r="E20" s="91">
        <v>174.9087847767579</v>
      </c>
      <c r="F20" s="91">
        <v>55.383590304890532</v>
      </c>
      <c r="G20" s="91">
        <v>15.221963513829383</v>
      </c>
      <c r="H20" s="91">
        <v>46.274774168564242</v>
      </c>
      <c r="I20" s="91">
        <v>24.127267066195863</v>
      </c>
      <c r="J20" s="91">
        <v>12.833431119007075</v>
      </c>
      <c r="K20" s="91">
        <v>27.648956660643808</v>
      </c>
      <c r="L20" s="91">
        <v>30.903379608573402</v>
      </c>
      <c r="M20" s="91">
        <v>34.486191440412476</v>
      </c>
      <c r="N20" s="91">
        <v>14.17158644738077</v>
      </c>
      <c r="O20" s="91">
        <v>548.94423475261237</v>
      </c>
      <c r="P20" s="91">
        <v>172.96073668913968</v>
      </c>
      <c r="Q20" s="91">
        <v>12.802690939528629</v>
      </c>
      <c r="R20" s="91">
        <v>17.922308518785815</v>
      </c>
      <c r="S20" s="91">
        <v>263.1275145784245</v>
      </c>
      <c r="T20" s="91">
        <v>107.24857149659971</v>
      </c>
      <c r="U20" s="91">
        <v>2432.1160057340039</v>
      </c>
      <c r="V20" s="91">
        <v>4872.1609491095278</v>
      </c>
      <c r="W20" s="91">
        <v>290.22571673366974</v>
      </c>
      <c r="X20" s="91">
        <v>0.12159876282866446</v>
      </c>
      <c r="Y20" s="91">
        <v>73.339099561376131</v>
      </c>
      <c r="Z20" s="91">
        <v>49.234373260367022</v>
      </c>
      <c r="AA20" s="91">
        <v>5.2184102583353091</v>
      </c>
      <c r="AB20" s="65">
        <f>'[4]TES 2006 (value)'!CK23</f>
        <v>7336.5867129086791</v>
      </c>
      <c r="AC20" s="66">
        <f>'[4]TES 2006 (value)'!CL23</f>
        <v>0</v>
      </c>
      <c r="AD20" s="66">
        <f>'[4]TES 2006 (value)'!CM23</f>
        <v>0</v>
      </c>
      <c r="AE20" s="66">
        <f>'[4]TES 2006 (value)'!CN23</f>
        <v>7627.401149141223</v>
      </c>
      <c r="AF20" s="67">
        <f>'[4]TES 2006 (value)'!CO23</f>
        <v>1.0000875469999999</v>
      </c>
      <c r="AG20" s="27">
        <f t="shared" si="5"/>
        <v>24254.425843506615</v>
      </c>
      <c r="AI20" s="53" t="s">
        <v>37</v>
      </c>
      <c r="AJ20" s="64" t="s">
        <v>17</v>
      </c>
      <c r="AK20" s="65">
        <f t="shared" si="11"/>
        <v>8.0556842631868584</v>
      </c>
      <c r="AL20" s="66">
        <f t="shared" si="11"/>
        <v>174.90832438584113</v>
      </c>
      <c r="AM20" s="66">
        <f t="shared" si="11"/>
        <v>55.383236076675018</v>
      </c>
      <c r="AN20" s="66">
        <f t="shared" si="11"/>
        <v>15.220260537069098</v>
      </c>
      <c r="AO20" s="66">
        <f t="shared" si="11"/>
        <v>46.272827899100264</v>
      </c>
      <c r="AP20" s="66">
        <f t="shared" si="11"/>
        <v>24.126373190440724</v>
      </c>
      <c r="AQ20" s="66">
        <f t="shared" si="11"/>
        <v>12.832243235995923</v>
      </c>
      <c r="AR20" s="66">
        <f t="shared" si="11"/>
        <v>27.651102021477982</v>
      </c>
      <c r="AS20" s="66">
        <f t="shared" si="11"/>
        <v>30.904312133119031</v>
      </c>
      <c r="AT20" s="66">
        <f t="shared" si="11"/>
        <v>34.48563000268917</v>
      </c>
      <c r="AU20" s="66">
        <f t="shared" si="11"/>
        <v>14.171087112756606</v>
      </c>
      <c r="AV20" s="66">
        <f t="shared" si="11"/>
        <v>548.94908229424129</v>
      </c>
      <c r="AW20" s="66">
        <f t="shared" si="11"/>
        <v>172.96191054366409</v>
      </c>
      <c r="AX20" s="66">
        <f t="shared" si="11"/>
        <v>12.801658251974832</v>
      </c>
      <c r="AY20" s="66">
        <f t="shared" si="11"/>
        <v>17.921364615199828</v>
      </c>
      <c r="AZ20" s="66">
        <f t="shared" si="9"/>
        <v>263.12659618003659</v>
      </c>
      <c r="BA20" s="66">
        <f t="shared" si="1"/>
        <v>107.24354947314541</v>
      </c>
      <c r="BB20" s="66">
        <f t="shared" si="1"/>
        <v>2432.0462263039044</v>
      </c>
      <c r="BC20" s="66">
        <f t="shared" si="1"/>
        <v>4872.2198769667348</v>
      </c>
      <c r="BD20" s="66">
        <f t="shared" si="1"/>
        <v>290.2250102922481</v>
      </c>
      <c r="BE20" s="91">
        <f t="shared" si="1"/>
        <v>0.12342870900047205</v>
      </c>
      <c r="BF20" s="91">
        <f t="shared" si="1"/>
        <v>73.586056881979871</v>
      </c>
      <c r="BG20" s="91">
        <f t="shared" si="1"/>
        <v>49.235557879425016</v>
      </c>
      <c r="BH20" s="91">
        <f t="shared" si="1"/>
        <v>5.2246497306074398</v>
      </c>
      <c r="BI20" s="65">
        <f t="shared" si="2"/>
        <v>7336.5867129086791</v>
      </c>
      <c r="BJ20" s="66">
        <f t="shared" si="2"/>
        <v>0</v>
      </c>
      <c r="BK20" s="66">
        <f t="shared" si="2"/>
        <v>0</v>
      </c>
      <c r="BL20" s="66">
        <f t="shared" si="2"/>
        <v>7627.401149141223</v>
      </c>
      <c r="BM20" s="36">
        <v>0</v>
      </c>
      <c r="BN20" s="27">
        <f t="shared" si="6"/>
        <v>24253.663911030417</v>
      </c>
      <c r="BP20" s="53" t="s">
        <v>37</v>
      </c>
      <c r="BQ20" s="64" t="s">
        <v>17</v>
      </c>
      <c r="BR20" s="65">
        <f t="shared" si="7"/>
        <v>8.0556842631868584</v>
      </c>
      <c r="BS20" s="66">
        <f t="shared" si="7"/>
        <v>174.90832438584113</v>
      </c>
      <c r="BT20" s="66">
        <f t="shared" si="7"/>
        <v>55.383236076675018</v>
      </c>
      <c r="BU20" s="66">
        <f t="shared" si="7"/>
        <v>15.220260537069098</v>
      </c>
      <c r="BV20" s="66">
        <f t="shared" si="7"/>
        <v>46.272827899100264</v>
      </c>
      <c r="BW20" s="66">
        <f t="shared" si="7"/>
        <v>24.126373190440724</v>
      </c>
      <c r="BX20" s="66">
        <f t="shared" si="7"/>
        <v>12.832243235995923</v>
      </c>
      <c r="BY20" s="66">
        <f t="shared" si="7"/>
        <v>27.651102021477982</v>
      </c>
      <c r="BZ20" s="66">
        <f t="shared" si="7"/>
        <v>30.904312133119031</v>
      </c>
      <c r="CA20" s="66">
        <f t="shared" si="7"/>
        <v>34.48563000268917</v>
      </c>
      <c r="CB20" s="66">
        <f t="shared" si="7"/>
        <v>14.171087112756606</v>
      </c>
      <c r="CC20" s="66">
        <f t="shared" si="7"/>
        <v>548.94908229424129</v>
      </c>
      <c r="CD20" s="66">
        <f t="shared" si="7"/>
        <v>172.96191054366409</v>
      </c>
      <c r="CE20" s="66">
        <f t="shared" si="7"/>
        <v>12.801658251974832</v>
      </c>
      <c r="CF20" s="66">
        <f t="shared" si="7"/>
        <v>17.921364615199828</v>
      </c>
      <c r="CG20" s="66">
        <f t="shared" si="7"/>
        <v>263.12659618003659</v>
      </c>
      <c r="CH20" s="66">
        <f t="shared" si="10"/>
        <v>107.24354947314541</v>
      </c>
      <c r="CI20" s="66">
        <f t="shared" si="4"/>
        <v>2432.0462263039044</v>
      </c>
      <c r="CJ20" s="66">
        <f t="shared" si="4"/>
        <v>4872.2198769667348</v>
      </c>
      <c r="CK20" s="66">
        <f t="shared" si="4"/>
        <v>290.2250102922481</v>
      </c>
      <c r="CL20" s="91">
        <f t="shared" si="4"/>
        <v>0.12342870900047205</v>
      </c>
      <c r="CM20" s="91">
        <f t="shared" si="4"/>
        <v>73.586056881979871</v>
      </c>
      <c r="CN20" s="91">
        <f t="shared" si="4"/>
        <v>49.235557879425016</v>
      </c>
      <c r="CO20" s="91">
        <f t="shared" si="4"/>
        <v>5.2246497306074398</v>
      </c>
      <c r="CP20" s="65">
        <f t="shared" si="4"/>
        <v>7336.5867129086791</v>
      </c>
      <c r="CQ20" s="66">
        <f t="shared" si="4"/>
        <v>0</v>
      </c>
      <c r="CR20" s="66">
        <f t="shared" si="4"/>
        <v>0</v>
      </c>
      <c r="CS20" s="66">
        <f t="shared" si="4"/>
        <v>7627.401149141223</v>
      </c>
      <c r="CT20" s="36">
        <v>0</v>
      </c>
      <c r="CU20" s="27">
        <f t="shared" si="8"/>
        <v>24253.663911030417</v>
      </c>
      <c r="DA20" s="105">
        <v>0.96532806044709807</v>
      </c>
    </row>
    <row r="21" spans="2:105" x14ac:dyDescent="0.25">
      <c r="B21" s="53" t="s">
        <v>38</v>
      </c>
      <c r="C21" s="64" t="s">
        <v>18</v>
      </c>
      <c r="D21" s="90">
        <v>5267.5400176217672</v>
      </c>
      <c r="E21" s="91">
        <v>20406.747608482958</v>
      </c>
      <c r="F21" s="91">
        <v>12548.157851738595</v>
      </c>
      <c r="G21" s="91">
        <v>1357.2902183042145</v>
      </c>
      <c r="H21" s="91">
        <v>3524.8298909383261</v>
      </c>
      <c r="I21" s="91">
        <v>3449.0321246331023</v>
      </c>
      <c r="J21" s="91">
        <v>927.68484722998699</v>
      </c>
      <c r="K21" s="91">
        <v>2642.2057274101726</v>
      </c>
      <c r="L21" s="91">
        <v>3748.5301204451448</v>
      </c>
      <c r="M21" s="91">
        <v>4163.6353085315886</v>
      </c>
      <c r="N21" s="91">
        <v>1892.3934553209251</v>
      </c>
      <c r="O21" s="91">
        <v>79562.86182606408</v>
      </c>
      <c r="P21" s="91">
        <v>35339.375564218622</v>
      </c>
      <c r="Q21" s="91">
        <v>2988.4235690754631</v>
      </c>
      <c r="R21" s="91">
        <v>3108.6465887346376</v>
      </c>
      <c r="S21" s="91">
        <v>14105.115311395293</v>
      </c>
      <c r="T21" s="91">
        <v>4574.7412841305904</v>
      </c>
      <c r="U21" s="91">
        <v>4288.9142026324653</v>
      </c>
      <c r="V21" s="91">
        <v>494401.48041362164</v>
      </c>
      <c r="W21" s="91">
        <v>40917.338978292144</v>
      </c>
      <c r="X21" s="91">
        <v>44.597389403730304</v>
      </c>
      <c r="Y21" s="91">
        <v>3953.3144411677304</v>
      </c>
      <c r="Z21" s="91">
        <v>6379.2357249239139</v>
      </c>
      <c r="AA21" s="91">
        <v>1321.7201288589069</v>
      </c>
      <c r="AB21" s="65">
        <f>'[4]TES 2006 (value)'!CK24</f>
        <v>487972.9774856061</v>
      </c>
      <c r="AC21" s="66">
        <f>'[4]TES 2006 (value)'!CL24</f>
        <v>86057.297765244002</v>
      </c>
      <c r="AD21" s="66">
        <f>'[4]TES 2006 (value)'!CM24</f>
        <v>62943.303210094578</v>
      </c>
      <c r="AE21" s="66">
        <f>'[4]TES 2006 (value)'!CN24</f>
        <v>77958.965777130914</v>
      </c>
      <c r="AF21" s="67">
        <f>'[4]TES 2006 (value)'!CO24</f>
        <v>1.00040628</v>
      </c>
      <c r="AG21" s="27">
        <f t="shared" si="5"/>
        <v>1465847.3572375316</v>
      </c>
      <c r="AI21" s="53" t="s">
        <v>38</v>
      </c>
      <c r="AJ21" s="64" t="s">
        <v>18</v>
      </c>
      <c r="AK21" s="65">
        <f t="shared" si="11"/>
        <v>5267.4915352697926</v>
      </c>
      <c r="AL21" s="66">
        <f t="shared" si="11"/>
        <v>20406.693894307013</v>
      </c>
      <c r="AM21" s="66">
        <f t="shared" si="11"/>
        <v>12548.07759490549</v>
      </c>
      <c r="AN21" s="66">
        <f t="shared" si="11"/>
        <v>1357.1383697140748</v>
      </c>
      <c r="AO21" s="66">
        <f t="shared" si="11"/>
        <v>3524.6816402141312</v>
      </c>
      <c r="AP21" s="66">
        <f t="shared" si="11"/>
        <v>3448.9043436379961</v>
      </c>
      <c r="AQ21" s="66">
        <f t="shared" si="11"/>
        <v>927.59897922948824</v>
      </c>
      <c r="AR21" s="66">
        <f t="shared" si="11"/>
        <v>2642.4107436338581</v>
      </c>
      <c r="AS21" s="66">
        <f t="shared" si="11"/>
        <v>3748.6432341690038</v>
      </c>
      <c r="AT21" s="66">
        <f t="shared" si="11"/>
        <v>4163.5675242437137</v>
      </c>
      <c r="AU21" s="66">
        <f t="shared" si="11"/>
        <v>1892.3267770010143</v>
      </c>
      <c r="AV21" s="66">
        <f t="shared" si="11"/>
        <v>79563.564418896654</v>
      </c>
      <c r="AW21" s="66">
        <f t="shared" si="11"/>
        <v>35339.615406431891</v>
      </c>
      <c r="AX21" s="66">
        <f t="shared" si="11"/>
        <v>2988.1825175777867</v>
      </c>
      <c r="AY21" s="66">
        <f t="shared" si="11"/>
        <v>3108.4828674897099</v>
      </c>
      <c r="AZ21" s="66">
        <f t="shared" si="9"/>
        <v>14105.066080074183</v>
      </c>
      <c r="BA21" s="66">
        <f t="shared" si="1"/>
        <v>4574.5270672165034</v>
      </c>
      <c r="BB21" s="66">
        <f t="shared" si="1"/>
        <v>4288.7911501184817</v>
      </c>
      <c r="BC21" s="66">
        <f t="shared" si="1"/>
        <v>494407.46010520926</v>
      </c>
      <c r="BD21" s="66">
        <f t="shared" si="1"/>
        <v>40917.239380973748</v>
      </c>
      <c r="BE21" s="91">
        <f t="shared" si="1"/>
        <v>45.268537860454003</v>
      </c>
      <c r="BF21" s="91">
        <f t="shared" si="1"/>
        <v>3966.6265754553601</v>
      </c>
      <c r="BG21" s="91">
        <f t="shared" si="1"/>
        <v>6379.3892145230448</v>
      </c>
      <c r="BH21" s="91">
        <f t="shared" si="1"/>
        <v>1323.3004638052366</v>
      </c>
      <c r="BI21" s="65">
        <f t="shared" si="2"/>
        <v>487972.9774856061</v>
      </c>
      <c r="BJ21" s="66">
        <f t="shared" si="2"/>
        <v>86057.297765244002</v>
      </c>
      <c r="BK21" s="66">
        <f t="shared" si="2"/>
        <v>62943.303210094578</v>
      </c>
      <c r="BL21" s="66">
        <f t="shared" si="2"/>
        <v>77958.965777130914</v>
      </c>
      <c r="BM21" s="36">
        <v>0</v>
      </c>
      <c r="BN21" s="27">
        <f t="shared" si="6"/>
        <v>1465867.5926600336</v>
      </c>
      <c r="BP21" s="53" t="s">
        <v>38</v>
      </c>
      <c r="BQ21" s="64" t="s">
        <v>18</v>
      </c>
      <c r="BR21" s="65">
        <f t="shared" si="7"/>
        <v>5267.4915352697926</v>
      </c>
      <c r="BS21" s="66">
        <f t="shared" si="7"/>
        <v>20406.693894307013</v>
      </c>
      <c r="BT21" s="66">
        <f t="shared" si="7"/>
        <v>12548.07759490549</v>
      </c>
      <c r="BU21" s="66">
        <f t="shared" si="7"/>
        <v>1357.1383697140748</v>
      </c>
      <c r="BV21" s="66">
        <f t="shared" si="7"/>
        <v>3524.6816402141312</v>
      </c>
      <c r="BW21" s="66">
        <f t="shared" si="7"/>
        <v>3448.9043436379961</v>
      </c>
      <c r="BX21" s="66">
        <f t="shared" si="7"/>
        <v>927.59897922948824</v>
      </c>
      <c r="BY21" s="66">
        <f t="shared" si="7"/>
        <v>2642.4107436338581</v>
      </c>
      <c r="BZ21" s="66">
        <f t="shared" si="7"/>
        <v>3748.6432341690038</v>
      </c>
      <c r="CA21" s="66">
        <f t="shared" si="7"/>
        <v>4163.5675242437137</v>
      </c>
      <c r="CB21" s="66">
        <f t="shared" si="7"/>
        <v>1892.3267770010143</v>
      </c>
      <c r="CC21" s="66">
        <f t="shared" si="7"/>
        <v>79563.564418896654</v>
      </c>
      <c r="CD21" s="66">
        <f t="shared" si="7"/>
        <v>35339.615406431891</v>
      </c>
      <c r="CE21" s="66">
        <f t="shared" si="7"/>
        <v>2988.1825175777867</v>
      </c>
      <c r="CF21" s="66">
        <f t="shared" si="7"/>
        <v>3108.4828674897099</v>
      </c>
      <c r="CG21" s="66">
        <f t="shared" si="7"/>
        <v>14105.066080074183</v>
      </c>
      <c r="CH21" s="66">
        <f t="shared" si="10"/>
        <v>4574.5270672165034</v>
      </c>
      <c r="CI21" s="66">
        <f t="shared" si="4"/>
        <v>4288.7911501184817</v>
      </c>
      <c r="CJ21" s="66">
        <f t="shared" si="4"/>
        <v>494407.46010520926</v>
      </c>
      <c r="CK21" s="66">
        <f t="shared" si="4"/>
        <v>40917.239380973748</v>
      </c>
      <c r="CL21" s="91">
        <f t="shared" si="4"/>
        <v>45.268537860454003</v>
      </c>
      <c r="CM21" s="91">
        <f t="shared" si="4"/>
        <v>3966.6265754553601</v>
      </c>
      <c r="CN21" s="91">
        <f t="shared" si="4"/>
        <v>6379.3892145230448</v>
      </c>
      <c r="CO21" s="91">
        <f t="shared" si="4"/>
        <v>1323.3004638052366</v>
      </c>
      <c r="CP21" s="65">
        <f t="shared" si="4"/>
        <v>487972.9774856061</v>
      </c>
      <c r="CQ21" s="66">
        <f t="shared" si="4"/>
        <v>86057.297765244002</v>
      </c>
      <c r="CR21" s="66">
        <f t="shared" si="4"/>
        <v>62943.303210094578</v>
      </c>
      <c r="CS21" s="66">
        <f t="shared" si="4"/>
        <v>77958.965777130914</v>
      </c>
      <c r="CT21" s="36">
        <v>0</v>
      </c>
      <c r="CU21" s="27">
        <f t="shared" si="8"/>
        <v>1465867.5926600336</v>
      </c>
      <c r="DA21" s="105">
        <v>0.95665222449878995</v>
      </c>
    </row>
    <row r="22" spans="2:105" x14ac:dyDescent="0.25">
      <c r="B22" s="53" t="s">
        <v>39</v>
      </c>
      <c r="C22" s="64" t="s">
        <v>19</v>
      </c>
      <c r="D22" s="90">
        <v>12.532143823356456</v>
      </c>
      <c r="E22" s="91">
        <v>64.614968430598367</v>
      </c>
      <c r="F22" s="91">
        <v>19.34510903203687</v>
      </c>
      <c r="G22" s="91">
        <v>23.134017350878313</v>
      </c>
      <c r="H22" s="91">
        <v>5.0592613813833616</v>
      </c>
      <c r="I22" s="91">
        <v>7.8344954596023362</v>
      </c>
      <c r="J22" s="91">
        <v>18.025737331109202</v>
      </c>
      <c r="K22" s="91">
        <v>12.636687534074108</v>
      </c>
      <c r="L22" s="91">
        <v>15.00224616</v>
      </c>
      <c r="M22" s="91">
        <v>13.678728240183693</v>
      </c>
      <c r="N22" s="91">
        <v>13.462252876128344</v>
      </c>
      <c r="O22" s="91">
        <v>554.13104761710849</v>
      </c>
      <c r="P22" s="91">
        <v>79.364541046595093</v>
      </c>
      <c r="Q22" s="91">
        <v>5.4695213127279292</v>
      </c>
      <c r="R22" s="91">
        <v>22.643275641210352</v>
      </c>
      <c r="S22" s="91">
        <v>79.649853151867973</v>
      </c>
      <c r="T22" s="91">
        <v>37.653867182191519</v>
      </c>
      <c r="U22" s="91">
        <v>9.2478721799093062</v>
      </c>
      <c r="V22" s="91">
        <v>1640.448914583764</v>
      </c>
      <c r="W22" s="91">
        <v>0</v>
      </c>
      <c r="X22" s="91">
        <v>0.12271096474455714</v>
      </c>
      <c r="Y22" s="91">
        <v>39.408167431577851</v>
      </c>
      <c r="Z22" s="91">
        <v>3.0003205626456144</v>
      </c>
      <c r="AA22" s="91">
        <v>9.8835914927896944</v>
      </c>
      <c r="AB22" s="65">
        <f>'[4]TES 2006 (value)'!CK25</f>
        <v>10275.538469855999</v>
      </c>
      <c r="AC22" s="66">
        <f>'[4]TES 2006 (value)'!CL25</f>
        <v>330761.522137728</v>
      </c>
      <c r="AD22" s="66">
        <f>'[4]TES 2006 (value)'!CM25</f>
        <v>0</v>
      </c>
      <c r="AE22" s="66">
        <f>'[4]TES 2006 (value)'!CN25</f>
        <v>0</v>
      </c>
      <c r="AF22" s="67">
        <f>'[4]TES 2006 (value)'!CO25</f>
        <v>1</v>
      </c>
      <c r="AG22" s="27">
        <f t="shared" si="5"/>
        <v>343724.40993837046</v>
      </c>
      <c r="AI22" s="53" t="s">
        <v>39</v>
      </c>
      <c r="AJ22" s="64" t="s">
        <v>19</v>
      </c>
      <c r="AK22" s="65">
        <f t="shared" si="11"/>
        <v>12.532028477710139</v>
      </c>
      <c r="AL22" s="66">
        <f t="shared" si="11"/>
        <v>64.614798352551176</v>
      </c>
      <c r="AM22" s="66">
        <f t="shared" si="11"/>
        <v>19.344985302545631</v>
      </c>
      <c r="AN22" s="66">
        <f t="shared" si="11"/>
        <v>23.131429202911413</v>
      </c>
      <c r="AO22" s="66">
        <f t="shared" si="11"/>
        <v>5.0590485940469829</v>
      </c>
      <c r="AP22" s="66">
        <f t="shared" si="11"/>
        <v>7.8342052043684607</v>
      </c>
      <c r="AQ22" s="66">
        <f t="shared" si="11"/>
        <v>18.024068839889626</v>
      </c>
      <c r="AR22" s="66">
        <f t="shared" si="11"/>
        <v>12.637668050440132</v>
      </c>
      <c r="AS22" s="66">
        <f t="shared" si="11"/>
        <v>15.002698860091737</v>
      </c>
      <c r="AT22" s="66">
        <f t="shared" si="11"/>
        <v>13.678505549485759</v>
      </c>
      <c r="AU22" s="66">
        <f t="shared" si="11"/>
        <v>13.461778534811284</v>
      </c>
      <c r="AV22" s="66">
        <f t="shared" si="11"/>
        <v>554.13594096173472</v>
      </c>
      <c r="AW22" s="66">
        <f t="shared" si="11"/>
        <v>79.365079679971487</v>
      </c>
      <c r="AX22" s="66">
        <f t="shared" si="11"/>
        <v>5.469080131525355</v>
      </c>
      <c r="AY22" s="66">
        <f t="shared" si="11"/>
        <v>22.64208310125079</v>
      </c>
      <c r="AZ22" s="66">
        <f t="shared" si="9"/>
        <v>79.64957514864642</v>
      </c>
      <c r="BA22" s="66">
        <f t="shared" si="1"/>
        <v>37.652104001558946</v>
      </c>
      <c r="BB22" s="66">
        <f t="shared" si="1"/>
        <v>9.2476068507684168</v>
      </c>
      <c r="BC22" s="66">
        <f t="shared" si="1"/>
        <v>1640.4687555004341</v>
      </c>
      <c r="BD22" s="66">
        <f t="shared" si="1"/>
        <v>0</v>
      </c>
      <c r="BE22" s="91">
        <f t="shared" si="1"/>
        <v>0.12455764850144307</v>
      </c>
      <c r="BF22" s="91">
        <f t="shared" si="1"/>
        <v>39.540867935088421</v>
      </c>
      <c r="BG22" s="91">
        <f t="shared" si="1"/>
        <v>3.0003927527982097</v>
      </c>
      <c r="BH22" s="91">
        <f t="shared" si="1"/>
        <v>9.8954089605654065</v>
      </c>
      <c r="BI22" s="65">
        <f t="shared" si="2"/>
        <v>10275.538469855999</v>
      </c>
      <c r="BJ22" s="66">
        <f t="shared" si="2"/>
        <v>330761.522137728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343723.5732752257</v>
      </c>
      <c r="BP22" s="53" t="s">
        <v>39</v>
      </c>
      <c r="BQ22" s="64" t="s">
        <v>19</v>
      </c>
      <c r="BR22" s="65">
        <f t="shared" si="7"/>
        <v>12.532028477710139</v>
      </c>
      <c r="BS22" s="66">
        <f t="shared" si="7"/>
        <v>64.614798352551176</v>
      </c>
      <c r="BT22" s="66">
        <f t="shared" si="7"/>
        <v>19.344985302545631</v>
      </c>
      <c r="BU22" s="66">
        <f t="shared" si="7"/>
        <v>23.131429202911413</v>
      </c>
      <c r="BV22" s="66">
        <f t="shared" si="7"/>
        <v>5.0590485940469829</v>
      </c>
      <c r="BW22" s="66">
        <f t="shared" si="7"/>
        <v>7.8342052043684607</v>
      </c>
      <c r="BX22" s="66">
        <f t="shared" si="7"/>
        <v>18.024068839889626</v>
      </c>
      <c r="BY22" s="66">
        <f t="shared" si="7"/>
        <v>12.637668050440132</v>
      </c>
      <c r="BZ22" s="66">
        <f t="shared" si="7"/>
        <v>15.002698860091737</v>
      </c>
      <c r="CA22" s="66">
        <f t="shared" si="7"/>
        <v>13.678505549485759</v>
      </c>
      <c r="CB22" s="66">
        <f t="shared" si="7"/>
        <v>13.461778534811284</v>
      </c>
      <c r="CC22" s="66">
        <f t="shared" si="7"/>
        <v>554.13594096173472</v>
      </c>
      <c r="CD22" s="66">
        <f t="shared" si="7"/>
        <v>79.365079679971487</v>
      </c>
      <c r="CE22" s="66">
        <f t="shared" si="7"/>
        <v>5.469080131525355</v>
      </c>
      <c r="CF22" s="66">
        <f t="shared" si="7"/>
        <v>22.64208310125079</v>
      </c>
      <c r="CG22" s="66">
        <f t="shared" si="7"/>
        <v>79.64957514864642</v>
      </c>
      <c r="CH22" s="66">
        <f t="shared" si="10"/>
        <v>37.652104001558946</v>
      </c>
      <c r="CI22" s="66">
        <f t="shared" si="4"/>
        <v>9.2476068507684168</v>
      </c>
      <c r="CJ22" s="66">
        <f t="shared" si="4"/>
        <v>1640.4687555004341</v>
      </c>
      <c r="CK22" s="66">
        <f t="shared" si="4"/>
        <v>0</v>
      </c>
      <c r="CL22" s="91">
        <f t="shared" si="4"/>
        <v>0.12455764850144307</v>
      </c>
      <c r="CM22" s="91">
        <f t="shared" si="4"/>
        <v>39.540867935088421</v>
      </c>
      <c r="CN22" s="91">
        <f t="shared" si="4"/>
        <v>3.0003927527982097</v>
      </c>
      <c r="CO22" s="91">
        <f t="shared" si="4"/>
        <v>9.8954089605654065</v>
      </c>
      <c r="CP22" s="65">
        <f t="shared" si="4"/>
        <v>10275.538469855999</v>
      </c>
      <c r="CQ22" s="66">
        <f t="shared" si="4"/>
        <v>330761.522137728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343723.5732752257</v>
      </c>
      <c r="DA22" s="105">
        <v>1.2427170633418385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2.0730984876217007</v>
      </c>
      <c r="F23" s="91">
        <v>0.20778474422599982</v>
      </c>
      <c r="G23" s="91">
        <v>0.11199689501099236</v>
      </c>
      <c r="H23" s="91">
        <v>2.039316102031429</v>
      </c>
      <c r="I23" s="91">
        <v>7.7080119965820515</v>
      </c>
      <c r="J23" s="91">
        <v>10.023198147937823</v>
      </c>
      <c r="K23" s="91">
        <v>3.5450353150463667</v>
      </c>
      <c r="L23" s="91">
        <v>0</v>
      </c>
      <c r="M23" s="91">
        <v>382.08704413399687</v>
      </c>
      <c r="N23" s="91">
        <v>1.25268035698453</v>
      </c>
      <c r="O23" s="91">
        <v>476.65200976193137</v>
      </c>
      <c r="P23" s="91">
        <v>1.1603926985167072</v>
      </c>
      <c r="Q23" s="91">
        <v>0</v>
      </c>
      <c r="R23" s="91">
        <v>0.54569541963373958</v>
      </c>
      <c r="S23" s="91">
        <v>0</v>
      </c>
      <c r="T23" s="91">
        <v>2.1969349805110788E-3</v>
      </c>
      <c r="U23" s="91">
        <v>2.1962050898817844E-3</v>
      </c>
      <c r="V23" s="91">
        <v>46.450789718202806</v>
      </c>
      <c r="W23" s="91">
        <v>96.720514153577653</v>
      </c>
      <c r="X23" s="91">
        <v>5.099540526119001</v>
      </c>
      <c r="Y23" s="91">
        <v>0</v>
      </c>
      <c r="Z23" s="91">
        <v>723.42882478849083</v>
      </c>
      <c r="AA23" s="91">
        <v>45.30889716330374</v>
      </c>
      <c r="AB23" s="65">
        <f>'[4]TES 2006 (value)'!CK26</f>
        <v>65.006993740000013</v>
      </c>
      <c r="AC23" s="66">
        <f>'[4]TES 2006 (value)'!CL26</f>
        <v>0</v>
      </c>
      <c r="AD23" s="66">
        <f>'[4]TES 2006 (value)'!CM26</f>
        <v>0</v>
      </c>
      <c r="AE23" s="66">
        <f>'[4]TES 2006 (value)'!CN26</f>
        <v>12.014284199999999</v>
      </c>
      <c r="AF23" s="67">
        <f>'[4]TES 2006 (value)'!CO26</f>
        <v>-26.003044005000355</v>
      </c>
      <c r="AG23" s="27">
        <f t="shared" si="5"/>
        <v>1855.4374574842836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2.0730930308591118</v>
      </c>
      <c r="AM23" s="66">
        <f t="shared" si="11"/>
        <v>0.20778341525439012</v>
      </c>
      <c r="AN23" s="66">
        <f t="shared" si="11"/>
        <v>0.1119843652142119</v>
      </c>
      <c r="AO23" s="66">
        <f t="shared" si="11"/>
        <v>2.0392303304911441</v>
      </c>
      <c r="AP23" s="66">
        <f t="shared" si="11"/>
        <v>7.707726427353462</v>
      </c>
      <c r="AQ23" s="66">
        <f t="shared" si="11"/>
        <v>10.022270384607275</v>
      </c>
      <c r="AR23" s="66">
        <f t="shared" si="11"/>
        <v>3.5453103843740816</v>
      </c>
      <c r="AS23" s="66">
        <f t="shared" si="11"/>
        <v>0</v>
      </c>
      <c r="AT23" s="66">
        <f t="shared" si="11"/>
        <v>382.08082372892443</v>
      </c>
      <c r="AU23" s="66">
        <f t="shared" si="11"/>
        <v>1.252636218900373</v>
      </c>
      <c r="AV23" s="66">
        <f t="shared" si="11"/>
        <v>476.65621891527252</v>
      </c>
      <c r="AW23" s="66">
        <f t="shared" si="11"/>
        <v>1.1604005739007124</v>
      </c>
      <c r="AX23" s="66">
        <f t="shared" si="11"/>
        <v>0</v>
      </c>
      <c r="AY23" s="66">
        <f t="shared" si="11"/>
        <v>0.54566667981694039</v>
      </c>
      <c r="AZ23" s="66">
        <f t="shared" si="9"/>
        <v>0</v>
      </c>
      <c r="BA23" s="66">
        <f t="shared" si="1"/>
        <v>2.1968321067958791E-3</v>
      </c>
      <c r="BB23" s="66">
        <f t="shared" si="1"/>
        <v>2.1961420789319811E-3</v>
      </c>
      <c r="BC23" s="66">
        <f t="shared" si="1"/>
        <v>46.451351531642935</v>
      </c>
      <c r="BD23" s="66">
        <f t="shared" si="1"/>
        <v>96.720278725172861</v>
      </c>
      <c r="BE23" s="91">
        <f t="shared" si="1"/>
        <v>5.1762837794767513</v>
      </c>
      <c r="BF23" s="91">
        <f t="shared" si="1"/>
        <v>0</v>
      </c>
      <c r="BG23" s="91">
        <f t="shared" si="1"/>
        <v>723.44623107430698</v>
      </c>
      <c r="BH23" s="91">
        <f t="shared" si="1"/>
        <v>45.363071441203736</v>
      </c>
      <c r="BI23" s="65">
        <f t="shared" si="2"/>
        <v>65.006993740000013</v>
      </c>
      <c r="BJ23" s="66">
        <f t="shared" si="2"/>
        <v>0</v>
      </c>
      <c r="BK23" s="66">
        <f t="shared" si="2"/>
        <v>0</v>
      </c>
      <c r="BL23" s="66">
        <f t="shared" si="2"/>
        <v>12.014284199999999</v>
      </c>
      <c r="BM23" s="36">
        <v>0</v>
      </c>
      <c r="BN23" s="27">
        <f t="shared" si="6"/>
        <v>1881.5860319209578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2.0730930308591118</v>
      </c>
      <c r="BT23" s="66">
        <f t="shared" si="7"/>
        <v>0.20778341525439012</v>
      </c>
      <c r="BU23" s="66">
        <f t="shared" si="7"/>
        <v>0.1119843652142119</v>
      </c>
      <c r="BV23" s="66">
        <f t="shared" si="7"/>
        <v>2.0392303304911441</v>
      </c>
      <c r="BW23" s="66">
        <f t="shared" si="7"/>
        <v>7.707726427353462</v>
      </c>
      <c r="BX23" s="66">
        <f t="shared" si="7"/>
        <v>10.022270384607275</v>
      </c>
      <c r="BY23" s="66">
        <f t="shared" si="7"/>
        <v>3.5453103843740816</v>
      </c>
      <c r="BZ23" s="66">
        <f t="shared" si="7"/>
        <v>0</v>
      </c>
      <c r="CA23" s="66">
        <f t="shared" si="7"/>
        <v>382.08082372892443</v>
      </c>
      <c r="CB23" s="66">
        <f t="shared" si="7"/>
        <v>1.252636218900373</v>
      </c>
      <c r="CC23" s="66">
        <f t="shared" si="7"/>
        <v>476.65621891527252</v>
      </c>
      <c r="CD23" s="66">
        <f t="shared" si="7"/>
        <v>1.1604005739007124</v>
      </c>
      <c r="CE23" s="66">
        <f t="shared" si="7"/>
        <v>0</v>
      </c>
      <c r="CF23" s="66">
        <f t="shared" si="7"/>
        <v>0.54566667981694039</v>
      </c>
      <c r="CG23" s="66">
        <f t="shared" si="7"/>
        <v>0</v>
      </c>
      <c r="CH23" s="66">
        <f t="shared" si="10"/>
        <v>2.1968321067958791E-3</v>
      </c>
      <c r="CI23" s="66">
        <f t="shared" si="4"/>
        <v>2.1961420789319811E-3</v>
      </c>
      <c r="CJ23" s="66">
        <f t="shared" si="4"/>
        <v>46.451351531642935</v>
      </c>
      <c r="CK23" s="66">
        <f t="shared" si="4"/>
        <v>96.720278725172861</v>
      </c>
      <c r="CL23" s="91">
        <f t="shared" si="4"/>
        <v>5.1762837794767513</v>
      </c>
      <c r="CM23" s="91">
        <f t="shared" si="4"/>
        <v>0</v>
      </c>
      <c r="CN23" s="91">
        <f t="shared" si="4"/>
        <v>723.44623107430698</v>
      </c>
      <c r="CO23" s="91">
        <f t="shared" si="4"/>
        <v>45.363071441203736</v>
      </c>
      <c r="CP23" s="65">
        <f t="shared" si="4"/>
        <v>65.006993740000013</v>
      </c>
      <c r="CQ23" s="66">
        <f t="shared" si="4"/>
        <v>0</v>
      </c>
      <c r="CR23" s="66">
        <f t="shared" si="4"/>
        <v>0</v>
      </c>
      <c r="CS23" s="66">
        <f t="shared" si="4"/>
        <v>12.014284199999999</v>
      </c>
      <c r="CT23" s="36">
        <v>0</v>
      </c>
      <c r="CU23" s="27">
        <f t="shared" si="8"/>
        <v>1881.5860319209578</v>
      </c>
      <c r="CX23" s="46" t="s">
        <v>112</v>
      </c>
      <c r="CY23" s="94">
        <f>SUM(BR27:CO27)+SUM(CY4:CY9)-SUM(CY10:CY12)</f>
        <v>1145540.0246310807</v>
      </c>
      <c r="DA23" s="105">
        <v>1.0655472434266138</v>
      </c>
    </row>
    <row r="24" spans="2:105" x14ac:dyDescent="0.25">
      <c r="B24" s="53" t="s">
        <v>42</v>
      </c>
      <c r="C24" s="64" t="s">
        <v>43</v>
      </c>
      <c r="D24" s="90">
        <v>3431.9485774616505</v>
      </c>
      <c r="E24" s="91">
        <v>1323.4492275457992</v>
      </c>
      <c r="F24" s="91">
        <v>476.9330272931652</v>
      </c>
      <c r="G24" s="91">
        <v>91.711828350534375</v>
      </c>
      <c r="H24" s="91">
        <v>530.41077893087925</v>
      </c>
      <c r="I24" s="91">
        <v>206.14873584024258</v>
      </c>
      <c r="J24" s="91">
        <v>129.88454905260426</v>
      </c>
      <c r="K24" s="91">
        <v>6935.1716431349751</v>
      </c>
      <c r="L24" s="91">
        <v>168.02038968585015</v>
      </c>
      <c r="M24" s="91">
        <v>503.90975451355644</v>
      </c>
      <c r="N24" s="91">
        <v>7.6114386512747938</v>
      </c>
      <c r="O24" s="91">
        <v>3143.4741414878317</v>
      </c>
      <c r="P24" s="91">
        <v>3785.2901843876452</v>
      </c>
      <c r="Q24" s="91">
        <v>120.94297390416877</v>
      </c>
      <c r="R24" s="91">
        <v>1410.6675294266522</v>
      </c>
      <c r="S24" s="91">
        <v>6850.590412115188</v>
      </c>
      <c r="T24" s="91">
        <v>951.56569223944689</v>
      </c>
      <c r="U24" s="91">
        <v>2459.6924712891218</v>
      </c>
      <c r="V24" s="91">
        <v>19352.494192079528</v>
      </c>
      <c r="W24" s="91">
        <v>1703.5174593023255</v>
      </c>
      <c r="X24" s="91">
        <v>0.63953108697932504</v>
      </c>
      <c r="Y24" s="91">
        <v>30889.970997565186</v>
      </c>
      <c r="Z24" s="91">
        <v>489.62494664520216</v>
      </c>
      <c r="AA24" s="91">
        <v>7097.0987264542682</v>
      </c>
      <c r="AB24" s="65">
        <f>'[4]TES 2006 (value)'!CK27</f>
        <v>43746.081915955998</v>
      </c>
      <c r="AC24" s="66">
        <f>'[4]TES 2006 (value)'!CL27</f>
        <v>0</v>
      </c>
      <c r="AD24" s="66">
        <f>'[4]TES 2006 (value)'!CM27</f>
        <v>0</v>
      </c>
      <c r="AE24" s="66">
        <f>'[4]TES 2006 (value)'!CN27</f>
        <v>14199.524221206686</v>
      </c>
      <c r="AF24" s="67">
        <f>'[4]TES 2006 (value)'!CO27</f>
        <v>-215.66968189818581</v>
      </c>
      <c r="AG24" s="27">
        <f t="shared" si="5"/>
        <v>149790.70566370859</v>
      </c>
      <c r="AI24" s="53" t="s">
        <v>42</v>
      </c>
      <c r="AJ24" s="64" t="s">
        <v>43</v>
      </c>
      <c r="AK24" s="65">
        <f t="shared" si="11"/>
        <v>3431.9169898632013</v>
      </c>
      <c r="AL24" s="66">
        <f t="shared" si="11"/>
        <v>1323.4457439929065</v>
      </c>
      <c r="AM24" s="66">
        <f t="shared" si="11"/>
        <v>476.92997687454391</v>
      </c>
      <c r="AN24" s="66">
        <f t="shared" si="11"/>
        <v>91.701567971695454</v>
      </c>
      <c r="AO24" s="66">
        <f t="shared" si="11"/>
        <v>530.38847039840243</v>
      </c>
      <c r="AP24" s="66">
        <f t="shared" si="11"/>
        <v>206.14109836698816</v>
      </c>
      <c r="AQ24" s="66">
        <f t="shared" si="11"/>
        <v>129.87252672998454</v>
      </c>
      <c r="AR24" s="66">
        <f t="shared" si="11"/>
        <v>6935.709762739416</v>
      </c>
      <c r="AS24" s="66">
        <f t="shared" si="11"/>
        <v>168.02545978302183</v>
      </c>
      <c r="AT24" s="66">
        <f t="shared" si="11"/>
        <v>503.90155082583357</v>
      </c>
      <c r="AU24" s="66">
        <f t="shared" si="11"/>
        <v>7.6111704628914829</v>
      </c>
      <c r="AV24" s="66">
        <f t="shared" si="11"/>
        <v>3143.5019004491169</v>
      </c>
      <c r="AW24" s="66">
        <f t="shared" si="11"/>
        <v>3785.3158744956677</v>
      </c>
      <c r="AX24" s="66">
        <f t="shared" si="11"/>
        <v>120.93321843131856</v>
      </c>
      <c r="AY24" s="66">
        <f t="shared" si="11"/>
        <v>1410.5932346371019</v>
      </c>
      <c r="AZ24" s="66">
        <f t="shared" si="9"/>
        <v>6850.566501384299</v>
      </c>
      <c r="BA24" s="66">
        <f t="shared" si="1"/>
        <v>951.52113420796877</v>
      </c>
      <c r="BB24" s="66">
        <f t="shared" si="1"/>
        <v>2459.6219006673005</v>
      </c>
      <c r="BC24" s="66">
        <f t="shared" si="1"/>
        <v>19352.728256804865</v>
      </c>
      <c r="BD24" s="66">
        <f t="shared" si="1"/>
        <v>1703.5133127528422</v>
      </c>
      <c r="BE24" s="91">
        <f t="shared" si="1"/>
        <v>0.64915542391455161</v>
      </c>
      <c r="BF24" s="91">
        <f t="shared" si="1"/>
        <v>30993.987879647328</v>
      </c>
      <c r="BG24" s="91">
        <f t="shared" si="1"/>
        <v>489.63672741958106</v>
      </c>
      <c r="BH24" s="91">
        <f t="shared" si="1"/>
        <v>7105.5844814110678</v>
      </c>
      <c r="BI24" s="65">
        <f t="shared" si="2"/>
        <v>43746.081915955998</v>
      </c>
      <c r="BJ24" s="66">
        <f t="shared" si="2"/>
        <v>0</v>
      </c>
      <c r="BK24" s="66">
        <f t="shared" si="2"/>
        <v>0</v>
      </c>
      <c r="BL24" s="66">
        <f t="shared" si="2"/>
        <v>14199.524221206686</v>
      </c>
      <c r="BM24" s="36">
        <v>0</v>
      </c>
      <c r="BN24" s="27">
        <f t="shared" si="6"/>
        <v>150119.40403290393</v>
      </c>
      <c r="BP24" s="53" t="s">
        <v>42</v>
      </c>
      <c r="BQ24" s="64" t="s">
        <v>43</v>
      </c>
      <c r="BR24" s="65">
        <f t="shared" si="7"/>
        <v>3431.9169898632013</v>
      </c>
      <c r="BS24" s="66">
        <f t="shared" si="7"/>
        <v>1323.4457439929065</v>
      </c>
      <c r="BT24" s="66">
        <f t="shared" si="7"/>
        <v>476.92997687454391</v>
      </c>
      <c r="BU24" s="66">
        <f t="shared" si="7"/>
        <v>91.701567971695454</v>
      </c>
      <c r="BV24" s="66">
        <f t="shared" si="7"/>
        <v>530.38847039840243</v>
      </c>
      <c r="BW24" s="66">
        <f t="shared" si="7"/>
        <v>206.14109836698816</v>
      </c>
      <c r="BX24" s="66">
        <f t="shared" si="7"/>
        <v>129.87252672998454</v>
      </c>
      <c r="BY24" s="66">
        <f t="shared" si="7"/>
        <v>6935.709762739416</v>
      </c>
      <c r="BZ24" s="66">
        <f t="shared" si="7"/>
        <v>168.02545978302183</v>
      </c>
      <c r="CA24" s="66">
        <f t="shared" si="7"/>
        <v>503.90155082583357</v>
      </c>
      <c r="CB24" s="66">
        <f t="shared" si="7"/>
        <v>7.6111704628914829</v>
      </c>
      <c r="CC24" s="66">
        <f t="shared" si="7"/>
        <v>3143.5019004491169</v>
      </c>
      <c r="CD24" s="66">
        <f t="shared" si="7"/>
        <v>3785.3158744956677</v>
      </c>
      <c r="CE24" s="66">
        <f t="shared" si="7"/>
        <v>120.93321843131856</v>
      </c>
      <c r="CF24" s="66">
        <f t="shared" si="7"/>
        <v>1410.5932346371019</v>
      </c>
      <c r="CG24" s="66">
        <f t="shared" si="7"/>
        <v>6850.566501384299</v>
      </c>
      <c r="CH24" s="66">
        <f t="shared" si="10"/>
        <v>951.52113420796877</v>
      </c>
      <c r="CI24" s="66">
        <f t="shared" si="4"/>
        <v>2459.6219006673005</v>
      </c>
      <c r="CJ24" s="66">
        <f t="shared" si="4"/>
        <v>19352.728256804865</v>
      </c>
      <c r="CK24" s="66">
        <f t="shared" si="4"/>
        <v>1703.5133127528422</v>
      </c>
      <c r="CL24" s="91">
        <f t="shared" si="4"/>
        <v>0.64915542391455161</v>
      </c>
      <c r="CM24" s="91">
        <f t="shared" si="4"/>
        <v>30993.987879647328</v>
      </c>
      <c r="CN24" s="91">
        <f t="shared" si="4"/>
        <v>489.63672741958106</v>
      </c>
      <c r="CO24" s="91">
        <f t="shared" si="4"/>
        <v>7105.5844814110678</v>
      </c>
      <c r="CP24" s="65">
        <f t="shared" si="4"/>
        <v>43746.081915955998</v>
      </c>
      <c r="CQ24" s="66">
        <f t="shared" si="4"/>
        <v>0</v>
      </c>
      <c r="CR24" s="66">
        <f t="shared" si="4"/>
        <v>0</v>
      </c>
      <c r="CS24" s="66">
        <f t="shared" si="4"/>
        <v>14199.524221206686</v>
      </c>
      <c r="CT24" s="36">
        <v>0</v>
      </c>
      <c r="CU24" s="27">
        <f t="shared" si="8"/>
        <v>150119.40403290393</v>
      </c>
      <c r="CX24" s="46" t="s">
        <v>113</v>
      </c>
      <c r="CY24" s="100">
        <f>1-SUM(CP3:CP26)/CY23</f>
        <v>3.1104412006885629E-2</v>
      </c>
      <c r="DA24" s="105">
        <v>1.0318280513413862</v>
      </c>
    </row>
    <row r="25" spans="2:105" x14ac:dyDescent="0.25">
      <c r="B25" s="53" t="s">
        <v>44</v>
      </c>
      <c r="C25" s="64" t="s">
        <v>45</v>
      </c>
      <c r="D25" s="90">
        <v>684.52794363134785</v>
      </c>
      <c r="E25" s="91">
        <v>1402.2322902169722</v>
      </c>
      <c r="F25" s="91">
        <v>385.9244990647673</v>
      </c>
      <c r="G25" s="91">
        <v>184.75250275065298</v>
      </c>
      <c r="H25" s="91">
        <v>302.67699857653912</v>
      </c>
      <c r="I25" s="91">
        <v>649.73032694280505</v>
      </c>
      <c r="J25" s="91">
        <v>351.27256602212043</v>
      </c>
      <c r="K25" s="91">
        <v>416.37270448657995</v>
      </c>
      <c r="L25" s="91">
        <v>400.11507966723298</v>
      </c>
      <c r="M25" s="91">
        <v>538.38402353309834</v>
      </c>
      <c r="N25" s="91">
        <v>263.77102636626404</v>
      </c>
      <c r="O25" s="91">
        <v>2859.4893401380291</v>
      </c>
      <c r="P25" s="91">
        <v>573.06164871295539</v>
      </c>
      <c r="Q25" s="91">
        <v>383.24733680717185</v>
      </c>
      <c r="R25" s="91">
        <v>146.58508412189082</v>
      </c>
      <c r="S25" s="91">
        <v>80.207660378822183</v>
      </c>
      <c r="T25" s="91">
        <v>9.117981334332903</v>
      </c>
      <c r="U25" s="91">
        <v>13.330318953929474</v>
      </c>
      <c r="V25" s="91">
        <v>7152.2051539549566</v>
      </c>
      <c r="W25" s="91">
        <v>2714.726704660181</v>
      </c>
      <c r="X25" s="91">
        <v>3.629898055189571</v>
      </c>
      <c r="Y25" s="91">
        <v>201.97047049316853</v>
      </c>
      <c r="Z25" s="91">
        <v>10857.174495881733</v>
      </c>
      <c r="AA25" s="91">
        <v>109.48990237710504</v>
      </c>
      <c r="AB25" s="65">
        <f>'[4]TES 2006 (value)'!CK28</f>
        <v>17848.716332367869</v>
      </c>
      <c r="AC25" s="66">
        <f>'[4]TES 2006 (value)'!CL28</f>
        <v>0</v>
      </c>
      <c r="AD25" s="66">
        <f>'[4]TES 2006 (value)'!CM28</f>
        <v>0</v>
      </c>
      <c r="AE25" s="66">
        <f>'[4]TES 2006 (value)'!CN28</f>
        <v>3122.8353535400001</v>
      </c>
      <c r="AF25" s="67">
        <f>'[4]TES 2006 (value)'!CO28</f>
        <v>0</v>
      </c>
      <c r="AG25" s="27">
        <f t="shared" si="5"/>
        <v>51655.547643035716</v>
      </c>
      <c r="AI25" s="53" t="s">
        <v>44</v>
      </c>
      <c r="AJ25" s="64" t="s">
        <v>45</v>
      </c>
      <c r="AK25" s="65">
        <f t="shared" si="11"/>
        <v>684.52164324737578</v>
      </c>
      <c r="AL25" s="66">
        <f t="shared" si="11"/>
        <v>1402.2285992930977</v>
      </c>
      <c r="AM25" s="66">
        <f t="shared" si="11"/>
        <v>385.92203072810162</v>
      </c>
      <c r="AN25" s="66">
        <f t="shared" si="11"/>
        <v>184.73183332661299</v>
      </c>
      <c r="AO25" s="66">
        <f t="shared" si="11"/>
        <v>302.66426829291566</v>
      </c>
      <c r="AP25" s="66">
        <f t="shared" si="11"/>
        <v>649.70625549762065</v>
      </c>
      <c r="AQ25" s="66">
        <f t="shared" si="11"/>
        <v>351.24005166881989</v>
      </c>
      <c r="AR25" s="66">
        <f t="shared" si="11"/>
        <v>416.40501202366306</v>
      </c>
      <c r="AS25" s="66">
        <f t="shared" si="11"/>
        <v>400.1271533348251</v>
      </c>
      <c r="AT25" s="66">
        <f t="shared" si="11"/>
        <v>538.37525860175003</v>
      </c>
      <c r="AU25" s="66">
        <f t="shared" si="11"/>
        <v>263.76173241693772</v>
      </c>
      <c r="AV25" s="66">
        <f t="shared" si="11"/>
        <v>2859.5145913251922</v>
      </c>
      <c r="AW25" s="66">
        <f t="shared" si="11"/>
        <v>573.06553798298273</v>
      </c>
      <c r="AX25" s="66">
        <f t="shared" si="11"/>
        <v>383.21642340337132</v>
      </c>
      <c r="AY25" s="66">
        <f t="shared" si="11"/>
        <v>146.57736401226265</v>
      </c>
      <c r="AZ25" s="66">
        <f t="shared" si="9"/>
        <v>80.207380428676686</v>
      </c>
      <c r="BA25" s="66">
        <f t="shared" si="1"/>
        <v>9.117554375582051</v>
      </c>
      <c r="BB25" s="66">
        <f t="shared" si="1"/>
        <v>13.329936495996771</v>
      </c>
      <c r="BC25" s="66">
        <f t="shared" si="1"/>
        <v>7152.2916585118528</v>
      </c>
      <c r="BD25" s="66">
        <f t="shared" si="1"/>
        <v>2714.7200967158051</v>
      </c>
      <c r="BE25" s="91">
        <f t="shared" si="1"/>
        <v>3.6845245817727852</v>
      </c>
      <c r="BF25" s="91">
        <f t="shared" si="1"/>
        <v>202.65057273784265</v>
      </c>
      <c r="BG25" s="91">
        <f t="shared" si="1"/>
        <v>10857.435728329148</v>
      </c>
      <c r="BH25" s="91">
        <f t="shared" si="1"/>
        <v>109.62081565838051</v>
      </c>
      <c r="BI25" s="65">
        <f t="shared" si="2"/>
        <v>17848.716332367869</v>
      </c>
      <c r="BJ25" s="66">
        <f t="shared" si="2"/>
        <v>0</v>
      </c>
      <c r="BK25" s="66">
        <f t="shared" si="2"/>
        <v>0</v>
      </c>
      <c r="BL25" s="66">
        <f t="shared" si="2"/>
        <v>3122.8353535400001</v>
      </c>
      <c r="BM25" s="36">
        <v>0</v>
      </c>
      <c r="BN25" s="27">
        <f t="shared" si="6"/>
        <v>51656.667708898458</v>
      </c>
      <c r="BP25" s="53" t="s">
        <v>44</v>
      </c>
      <c r="BQ25" s="64" t="s">
        <v>45</v>
      </c>
      <c r="BR25" s="65">
        <f t="shared" si="7"/>
        <v>684.52164324737578</v>
      </c>
      <c r="BS25" s="66">
        <f t="shared" si="7"/>
        <v>1402.2285992930977</v>
      </c>
      <c r="BT25" s="66">
        <f t="shared" si="7"/>
        <v>385.92203072810162</v>
      </c>
      <c r="BU25" s="66">
        <f t="shared" si="7"/>
        <v>184.73183332661299</v>
      </c>
      <c r="BV25" s="66">
        <f t="shared" si="7"/>
        <v>302.66426829291566</v>
      </c>
      <c r="BW25" s="66">
        <f t="shared" si="7"/>
        <v>649.70625549762065</v>
      </c>
      <c r="BX25" s="66">
        <f t="shared" si="7"/>
        <v>351.24005166881989</v>
      </c>
      <c r="BY25" s="66">
        <f t="shared" si="7"/>
        <v>416.40501202366306</v>
      </c>
      <c r="BZ25" s="66">
        <f t="shared" si="7"/>
        <v>400.1271533348251</v>
      </c>
      <c r="CA25" s="66">
        <f t="shared" si="7"/>
        <v>538.37525860175003</v>
      </c>
      <c r="CB25" s="66">
        <f t="shared" si="7"/>
        <v>263.76173241693772</v>
      </c>
      <c r="CC25" s="66">
        <f t="shared" si="7"/>
        <v>2859.5145913251922</v>
      </c>
      <c r="CD25" s="66">
        <f t="shared" si="7"/>
        <v>573.06553798298273</v>
      </c>
      <c r="CE25" s="66">
        <f t="shared" si="7"/>
        <v>383.21642340337132</v>
      </c>
      <c r="CF25" s="66">
        <f t="shared" si="7"/>
        <v>146.57736401226265</v>
      </c>
      <c r="CG25" s="66">
        <f t="shared" si="7"/>
        <v>80.207380428676686</v>
      </c>
      <c r="CH25" s="66">
        <f t="shared" si="10"/>
        <v>9.117554375582051</v>
      </c>
      <c r="CI25" s="66">
        <f t="shared" si="4"/>
        <v>13.329936495996771</v>
      </c>
      <c r="CJ25" s="66">
        <f t="shared" si="4"/>
        <v>7152.2916585118528</v>
      </c>
      <c r="CK25" s="66">
        <f t="shared" si="4"/>
        <v>2714.7200967158051</v>
      </c>
      <c r="CL25" s="91">
        <f t="shared" si="4"/>
        <v>3.6845245817727852</v>
      </c>
      <c r="CM25" s="91">
        <f t="shared" si="4"/>
        <v>202.65057273784265</v>
      </c>
      <c r="CN25" s="91">
        <f t="shared" si="4"/>
        <v>10857.435728329148</v>
      </c>
      <c r="CO25" s="91">
        <f t="shared" si="4"/>
        <v>109.62081565838051</v>
      </c>
      <c r="CP25" s="65">
        <f t="shared" si="4"/>
        <v>17848.716332367869</v>
      </c>
      <c r="CQ25" s="66">
        <f t="shared" si="4"/>
        <v>0</v>
      </c>
      <c r="CR25" s="66">
        <f t="shared" si="4"/>
        <v>0</v>
      </c>
      <c r="CS25" s="66">
        <f t="shared" si="4"/>
        <v>3122.8353535400001</v>
      </c>
      <c r="CT25" s="36">
        <v>0</v>
      </c>
      <c r="CU25" s="27">
        <f t="shared" si="8"/>
        <v>51656.667708898458</v>
      </c>
      <c r="CX25" s="52" t="s">
        <v>114</v>
      </c>
      <c r="CY25" s="100">
        <f>(SUM(CS3:CS26)-SUM(BR32:CO32))/(SUM(CP3:CS26)-SUM(BR32:CO32))</f>
        <v>-1.1798121760437406E-2</v>
      </c>
      <c r="DA25" s="106">
        <v>1.0880212672694078</v>
      </c>
    </row>
    <row r="26" spans="2:105" x14ac:dyDescent="0.25">
      <c r="B26" s="53" t="s">
        <v>46</v>
      </c>
      <c r="C26" s="68" t="s">
        <v>47</v>
      </c>
      <c r="D26" s="92">
        <v>152.83491237632046</v>
      </c>
      <c r="E26" s="93">
        <v>1068.4067270047051</v>
      </c>
      <c r="F26" s="93">
        <v>199.06762766110219</v>
      </c>
      <c r="G26" s="93">
        <v>198.41575191887549</v>
      </c>
      <c r="H26" s="93">
        <v>308.54662107295638</v>
      </c>
      <c r="I26" s="93">
        <v>452.50881756296764</v>
      </c>
      <c r="J26" s="93">
        <v>587.72973778139215</v>
      </c>
      <c r="K26" s="93">
        <v>847.88388399151575</v>
      </c>
      <c r="L26" s="93">
        <v>79.046213781879743</v>
      </c>
      <c r="M26" s="93">
        <v>466.09730779040547</v>
      </c>
      <c r="N26" s="93">
        <v>104.07809041854541</v>
      </c>
      <c r="O26" s="93">
        <v>1515.9704822686299</v>
      </c>
      <c r="P26" s="93">
        <v>50.927915308737283</v>
      </c>
      <c r="Q26" s="93">
        <v>46.427845024648434</v>
      </c>
      <c r="R26" s="93">
        <v>64.433179006760241</v>
      </c>
      <c r="S26" s="93">
        <v>61.730942920120569</v>
      </c>
      <c r="T26" s="93">
        <v>2.8388160285315722</v>
      </c>
      <c r="U26" s="93">
        <v>2.0372430078661949</v>
      </c>
      <c r="V26" s="93">
        <v>2769.7338762343456</v>
      </c>
      <c r="W26" s="93">
        <v>1363.6394316569188</v>
      </c>
      <c r="X26" s="93">
        <v>0.2638280258558881</v>
      </c>
      <c r="Y26" s="93">
        <v>8342.2429126624229</v>
      </c>
      <c r="Z26" s="93">
        <v>435.94285019308512</v>
      </c>
      <c r="AA26" s="93">
        <v>8890.9471173909133</v>
      </c>
      <c r="AB26" s="69">
        <f>'[4]TES 2006 (value)'!CK29</f>
        <v>10474.724901765145</v>
      </c>
      <c r="AC26" s="70">
        <f>'[4]TES 2006 (value)'!CL29</f>
        <v>5.003756383002254</v>
      </c>
      <c r="AD26" s="70">
        <f>'[4]TES 2006 (value)'!CM29</f>
        <v>0</v>
      </c>
      <c r="AE26" s="70">
        <f>'[4]TES 2006 (value)'!CN29</f>
        <v>463.39205070325198</v>
      </c>
      <c r="AF26" s="71">
        <f>'[4]TES 2006 (value)'!CO29</f>
        <v>-2.3499411283517788</v>
      </c>
      <c r="AG26" s="28">
        <f t="shared" si="5"/>
        <v>38952.522898812553</v>
      </c>
      <c r="AI26" s="53" t="s">
        <v>46</v>
      </c>
      <c r="AJ26" s="68" t="s">
        <v>47</v>
      </c>
      <c r="AK26" s="69">
        <f t="shared" si="11"/>
        <v>152.83350568629228</v>
      </c>
      <c r="AL26" s="70">
        <f t="shared" si="11"/>
        <v>1068.4039147688695</v>
      </c>
      <c r="AM26" s="70">
        <f t="shared" si="11"/>
        <v>199.06635444334717</v>
      </c>
      <c r="AN26" s="70">
        <f t="shared" si="11"/>
        <v>198.39355390124882</v>
      </c>
      <c r="AO26" s="70">
        <f t="shared" si="11"/>
        <v>308.53364391904051</v>
      </c>
      <c r="AP26" s="70">
        <f t="shared" si="11"/>
        <v>452.49205285190874</v>
      </c>
      <c r="AQ26" s="70">
        <f t="shared" si="11"/>
        <v>587.67533657222327</v>
      </c>
      <c r="AR26" s="70">
        <f t="shared" si="11"/>
        <v>847.94967370282268</v>
      </c>
      <c r="AS26" s="70">
        <f t="shared" si="11"/>
        <v>79.048599039917036</v>
      </c>
      <c r="AT26" s="70">
        <f t="shared" si="11"/>
        <v>466.08971969208562</v>
      </c>
      <c r="AU26" s="70">
        <f t="shared" si="11"/>
        <v>104.07442323602102</v>
      </c>
      <c r="AV26" s="70">
        <f t="shared" si="11"/>
        <v>1515.9838692933142</v>
      </c>
      <c r="AW26" s="70">
        <f t="shared" si="11"/>
        <v>50.928260947666374</v>
      </c>
      <c r="AX26" s="70">
        <f t="shared" si="11"/>
        <v>46.42410007306497</v>
      </c>
      <c r="AY26" s="70">
        <f t="shared" si="11"/>
        <v>64.429785542762161</v>
      </c>
      <c r="AZ26" s="70">
        <f t="shared" si="9"/>
        <v>61.730727459572662</v>
      </c>
      <c r="BA26" s="70">
        <f t="shared" si="1"/>
        <v>2.8386830980833735</v>
      </c>
      <c r="BB26" s="70">
        <f t="shared" si="1"/>
        <v>2.0371845576706749</v>
      </c>
      <c r="BC26" s="70">
        <f t="shared" si="1"/>
        <v>2769.767375637191</v>
      </c>
      <c r="BD26" s="70">
        <f t="shared" si="1"/>
        <v>1363.6361124080613</v>
      </c>
      <c r="BE26" s="93">
        <f t="shared" si="1"/>
        <v>0.26779838768112152</v>
      </c>
      <c r="BF26" s="93">
        <f t="shared" si="1"/>
        <v>8370.3340396309595</v>
      </c>
      <c r="BG26" s="93">
        <f t="shared" si="1"/>
        <v>435.95333933256916</v>
      </c>
      <c r="BH26" s="93">
        <f t="shared" si="1"/>
        <v>8901.5777146927121</v>
      </c>
      <c r="BI26" s="69">
        <f t="shared" si="2"/>
        <v>10474.724901765145</v>
      </c>
      <c r="BJ26" s="70">
        <f t="shared" si="2"/>
        <v>5.003756383002254</v>
      </c>
      <c r="BK26" s="70">
        <f t="shared" si="2"/>
        <v>0</v>
      </c>
      <c r="BL26" s="70">
        <f t="shared" si="2"/>
        <v>463.39205070325198</v>
      </c>
      <c r="BM26" s="37">
        <v>0</v>
      </c>
      <c r="BN26" s="28">
        <f t="shared" si="6"/>
        <v>38993.590477726495</v>
      </c>
      <c r="BP26" s="53" t="s">
        <v>46</v>
      </c>
      <c r="BQ26" s="68" t="s">
        <v>47</v>
      </c>
      <c r="BR26" s="69">
        <f t="shared" si="7"/>
        <v>152.83350568629228</v>
      </c>
      <c r="BS26" s="70">
        <f t="shared" si="7"/>
        <v>1068.4039147688695</v>
      </c>
      <c r="BT26" s="70">
        <f t="shared" si="7"/>
        <v>199.06635444334717</v>
      </c>
      <c r="BU26" s="70">
        <f t="shared" si="7"/>
        <v>198.39355390124882</v>
      </c>
      <c r="BV26" s="70">
        <f t="shared" si="7"/>
        <v>308.53364391904051</v>
      </c>
      <c r="BW26" s="70">
        <f t="shared" si="7"/>
        <v>452.49205285190874</v>
      </c>
      <c r="BX26" s="70">
        <f t="shared" si="7"/>
        <v>587.67533657222327</v>
      </c>
      <c r="BY26" s="70">
        <f t="shared" si="7"/>
        <v>847.94967370282268</v>
      </c>
      <c r="BZ26" s="70">
        <f t="shared" si="7"/>
        <v>79.048599039917036</v>
      </c>
      <c r="CA26" s="70">
        <f t="shared" si="7"/>
        <v>466.08971969208562</v>
      </c>
      <c r="CB26" s="70">
        <f t="shared" si="7"/>
        <v>104.07442323602102</v>
      </c>
      <c r="CC26" s="70">
        <f t="shared" si="7"/>
        <v>1515.9838692933142</v>
      </c>
      <c r="CD26" s="70">
        <f t="shared" si="7"/>
        <v>50.928260947666374</v>
      </c>
      <c r="CE26" s="70">
        <f t="shared" si="7"/>
        <v>46.42410007306497</v>
      </c>
      <c r="CF26" s="70">
        <f t="shared" si="7"/>
        <v>64.429785542762161</v>
      </c>
      <c r="CG26" s="70">
        <f t="shared" si="7"/>
        <v>61.730727459572662</v>
      </c>
      <c r="CH26" s="70">
        <f t="shared" si="10"/>
        <v>2.8386830980833735</v>
      </c>
      <c r="CI26" s="70">
        <f t="shared" si="4"/>
        <v>2.0371845576706749</v>
      </c>
      <c r="CJ26" s="70">
        <f t="shared" si="4"/>
        <v>2769.767375637191</v>
      </c>
      <c r="CK26" s="70">
        <f t="shared" ref="CK26:CS37" si="12">BD26</f>
        <v>1363.6361124080613</v>
      </c>
      <c r="CL26" s="93">
        <f t="shared" si="12"/>
        <v>0.26779838768112152</v>
      </c>
      <c r="CM26" s="93">
        <f t="shared" si="12"/>
        <v>8370.3340396309595</v>
      </c>
      <c r="CN26" s="93">
        <f t="shared" si="12"/>
        <v>435.95333933256916</v>
      </c>
      <c r="CO26" s="93">
        <f t="shared" si="12"/>
        <v>8901.5777146927121</v>
      </c>
      <c r="CP26" s="69">
        <f t="shared" si="12"/>
        <v>10474.724901765145</v>
      </c>
      <c r="CQ26" s="70">
        <f t="shared" si="12"/>
        <v>5.003756383002254</v>
      </c>
      <c r="CR26" s="70">
        <f t="shared" si="12"/>
        <v>0</v>
      </c>
      <c r="CS26" s="70">
        <f t="shared" si="12"/>
        <v>463.39205070325198</v>
      </c>
      <c r="CT26" s="37">
        <v>0</v>
      </c>
      <c r="CU26" s="28">
        <f t="shared" si="8"/>
        <v>38993.590477726495</v>
      </c>
    </row>
    <row r="27" spans="2:105" x14ac:dyDescent="0.25">
      <c r="B27" s="53" t="s">
        <v>56</v>
      </c>
      <c r="C27" s="72" t="s">
        <v>60</v>
      </c>
      <c r="D27" s="61">
        <f>'[4]TES 2006 (value)'!D102+'[4]TES 2006 (value)'!D103</f>
        <v>14013.469374005743</v>
      </c>
      <c r="E27" s="62">
        <f>'[4]TES 2006 (value)'!E102+'[4]TES 2006 (value)'!E103</f>
        <v>11818.128305243932</v>
      </c>
      <c r="F27" s="62">
        <f>'[4]TES 2006 (value)'!F102+'[4]TES 2006 (value)'!F103</f>
        <v>6674.5043424077658</v>
      </c>
      <c r="G27" s="62">
        <f>'[4]TES 2006 (value)'!G102+'[4]TES 2006 (value)'!G103</f>
        <v>1613.1173047676643</v>
      </c>
      <c r="H27" s="62">
        <f>'[4]TES 2006 (value)'!H102+'[4]TES 2006 (value)'!H103</f>
        <v>2800.4213804847836</v>
      </c>
      <c r="I27" s="62">
        <f>'[4]TES 2006 (value)'!I102+'[4]TES 2006 (value)'!I103</f>
        <v>2620.2949314157104</v>
      </c>
      <c r="J27" s="62">
        <f>'[4]TES 2006 (value)'!J102+'[4]TES 2006 (value)'!J103</f>
        <v>1130.1237528903291</v>
      </c>
      <c r="K27" s="62">
        <f>'[4]TES 2006 (value)'!K102+'[4]TES 2006 (value)'!K103</f>
        <v>1625.4112144581727</v>
      </c>
      <c r="L27" s="62">
        <f>'[4]TES 2006 (value)'!L102+'[4]TES 2006 (value)'!L103</f>
        <v>4050.6364031791391</v>
      </c>
      <c r="M27" s="62">
        <f>'[4]TES 2006 (value)'!M102+'[4]TES 2006 (value)'!M103</f>
        <v>2199.4304546628814</v>
      </c>
      <c r="N27" s="62">
        <f>'[4]TES 2006 (value)'!N102+'[4]TES 2006 (value)'!N103</f>
        <v>1212.9267194807264</v>
      </c>
      <c r="O27" s="62">
        <f>'[4]TES 2006 (value)'!O102+'[4]TES 2006 (value)'!O103</f>
        <v>56003.595376051184</v>
      </c>
      <c r="P27" s="62">
        <f>'[4]TES 2006 (value)'!P102+'[4]TES 2006 (value)'!P103</f>
        <v>37444.966295979902</v>
      </c>
      <c r="Q27" s="62">
        <f>'[4]TES 2006 (value)'!Q102+'[4]TES 2006 (value)'!Q103</f>
        <v>3091.0696030230415</v>
      </c>
      <c r="R27" s="62">
        <f>'[4]TES 2006 (value)'!R102+'[4]TES 2006 (value)'!R103</f>
        <v>4700.4149465841056</v>
      </c>
      <c r="S27" s="62">
        <f>'[4]TES 2006 (value)'!S102+'[4]TES 2006 (value)'!S103</f>
        <v>9677.9269265200728</v>
      </c>
      <c r="T27" s="62">
        <f>'[4]TES 2006 (value)'!T102+'[4]TES 2006 (value)'!T103</f>
        <v>1240.79578299696</v>
      </c>
      <c r="U27" s="62">
        <f>'[4]TES 2006 (value)'!U102+'[4]TES 2006 (value)'!U103</f>
        <v>3234.0014570022213</v>
      </c>
      <c r="V27" s="62">
        <f>'[4]TES 2006 (value)'!V102+'[4]TES 2006 (value)'!V103</f>
        <v>360626.58585608809</v>
      </c>
      <c r="W27" s="62">
        <f>'[4]TES 2006 (value)'!W102+'[4]TES 2006 (value)'!W103</f>
        <v>156038.64597926787</v>
      </c>
      <c r="X27" s="62">
        <f>'[4]TES 2006 (value)'!X102+'[4]TES 2006 (value)'!X103</f>
        <v>25.545413830589354</v>
      </c>
      <c r="Y27" s="62">
        <f>'[4]TES 2006 (value)'!Y102+'[4]TES 2006 (value)'!Y103</f>
        <v>426.28120682720237</v>
      </c>
      <c r="Z27" s="62">
        <f>'[4]TES 2006 (value)'!Z102+'[4]TES 2006 (value)'!Z103</f>
        <v>3894.7077176129183</v>
      </c>
      <c r="AA27" s="63">
        <f>'[4]TES 2006 (value)'!AA102+'[4]TES 2006 (value)'!AA103</f>
        <v>1371.5200212570824</v>
      </c>
      <c r="AI27" s="53" t="s">
        <v>56</v>
      </c>
      <c r="AJ27" s="72" t="s">
        <v>60</v>
      </c>
      <c r="AK27" s="61">
        <f t="shared" si="11"/>
        <v>14013.340394263339</v>
      </c>
      <c r="AL27" s="62">
        <f t="shared" si="11"/>
        <v>11818.097197835967</v>
      </c>
      <c r="AM27" s="62">
        <f t="shared" si="11"/>
        <v>6674.4616529080486</v>
      </c>
      <c r="AN27" s="62">
        <f t="shared" si="11"/>
        <v>1612.9368351929515</v>
      </c>
      <c r="AO27" s="62">
        <f t="shared" si="11"/>
        <v>2800.3035976383617</v>
      </c>
      <c r="AP27" s="62">
        <f t="shared" si="11"/>
        <v>2620.1978537771997</v>
      </c>
      <c r="AQ27" s="62">
        <f t="shared" si="11"/>
        <v>1130.0191468193486</v>
      </c>
      <c r="AR27" s="62">
        <f t="shared" si="11"/>
        <v>1625.5373347165869</v>
      </c>
      <c r="AS27" s="62">
        <f t="shared" si="11"/>
        <v>4050.7586331073617</v>
      </c>
      <c r="AT27" s="62">
        <f t="shared" si="11"/>
        <v>2199.3946477739364</v>
      </c>
      <c r="AU27" s="62">
        <f t="shared" si="11"/>
        <v>1212.8839821125525</v>
      </c>
      <c r="AV27" s="62">
        <f t="shared" si="11"/>
        <v>56004.089924937514</v>
      </c>
      <c r="AW27" s="62">
        <f t="shared" si="11"/>
        <v>37445.220428472305</v>
      </c>
      <c r="AX27" s="62">
        <f t="shared" si="11"/>
        <v>3090.8202719158517</v>
      </c>
      <c r="AY27" s="62">
        <f t="shared" si="11"/>
        <v>4700.1673926197791</v>
      </c>
      <c r="AZ27" s="62">
        <f t="shared" si="9"/>
        <v>9677.8931474890142</v>
      </c>
      <c r="BA27" s="62">
        <f t="shared" si="1"/>
        <v>1240.7376814722754</v>
      </c>
      <c r="BB27" s="62">
        <f t="shared" si="1"/>
        <v>3233.9086708118921</v>
      </c>
      <c r="BC27" s="62">
        <f t="shared" si="1"/>
        <v>360630.94756584655</v>
      </c>
      <c r="BD27" s="62">
        <f t="shared" si="1"/>
        <v>156038.26616398431</v>
      </c>
      <c r="BE27" s="62">
        <f t="shared" si="1"/>
        <v>25.929848105734038</v>
      </c>
      <c r="BF27" s="62">
        <f t="shared" si="1"/>
        <v>427.71663847677797</v>
      </c>
      <c r="BG27" s="62">
        <f t="shared" si="1"/>
        <v>3894.8014274477773</v>
      </c>
      <c r="BH27" s="63">
        <f t="shared" si="1"/>
        <v>1373.1599002086532</v>
      </c>
      <c r="BP27" s="53" t="s">
        <v>56</v>
      </c>
      <c r="BQ27" s="72" t="s">
        <v>60</v>
      </c>
      <c r="BR27" s="61">
        <f t="shared" si="7"/>
        <v>14013.340394263339</v>
      </c>
      <c r="BS27" s="62">
        <f t="shared" si="7"/>
        <v>11818.097197835967</v>
      </c>
      <c r="BT27" s="62">
        <f t="shared" si="7"/>
        <v>6674.4616529080486</v>
      </c>
      <c r="BU27" s="62">
        <f t="shared" si="7"/>
        <v>1612.9368351929515</v>
      </c>
      <c r="BV27" s="62">
        <f t="shared" si="7"/>
        <v>2800.3035976383617</v>
      </c>
      <c r="BW27" s="62">
        <f t="shared" si="7"/>
        <v>2620.1978537771997</v>
      </c>
      <c r="BX27" s="62">
        <f t="shared" si="7"/>
        <v>1130.0191468193486</v>
      </c>
      <c r="BY27" s="62">
        <f t="shared" si="7"/>
        <v>1625.5373347165869</v>
      </c>
      <c r="BZ27" s="62">
        <f t="shared" si="7"/>
        <v>4050.7586331073617</v>
      </c>
      <c r="CA27" s="62">
        <f t="shared" si="7"/>
        <v>2199.3946477739364</v>
      </c>
      <c r="CB27" s="62">
        <f t="shared" si="7"/>
        <v>1212.8839821125525</v>
      </c>
      <c r="CC27" s="62">
        <f t="shared" si="7"/>
        <v>56004.089924937514</v>
      </c>
      <c r="CD27" s="62">
        <f t="shared" si="7"/>
        <v>37445.220428472305</v>
      </c>
      <c r="CE27" s="62">
        <f t="shared" si="7"/>
        <v>3090.8202719158517</v>
      </c>
      <c r="CF27" s="62">
        <f t="shared" si="7"/>
        <v>4700.1673926197791</v>
      </c>
      <c r="CG27" s="62">
        <f t="shared" si="7"/>
        <v>9677.8931474890142</v>
      </c>
      <c r="CH27" s="62">
        <f t="shared" si="10"/>
        <v>1240.7376814722754</v>
      </c>
      <c r="CI27" s="62">
        <f t="shared" si="10"/>
        <v>3233.9086708118921</v>
      </c>
      <c r="CJ27" s="62">
        <f t="shared" si="10"/>
        <v>360630.94756584655</v>
      </c>
      <c r="CK27" s="62">
        <f t="shared" si="12"/>
        <v>156038.26616398431</v>
      </c>
      <c r="CL27" s="62">
        <f t="shared" si="12"/>
        <v>25.929848105734038</v>
      </c>
      <c r="CM27" s="62">
        <f t="shared" si="12"/>
        <v>427.71663847677797</v>
      </c>
      <c r="CN27" s="62">
        <f t="shared" si="12"/>
        <v>3894.8014274477773</v>
      </c>
      <c r="CO27" s="63">
        <f t="shared" si="12"/>
        <v>1373.1599002086532</v>
      </c>
    </row>
    <row r="28" spans="2:105" x14ac:dyDescent="0.25">
      <c r="B28" s="53" t="s">
        <v>57</v>
      </c>
      <c r="C28" s="72" t="s">
        <v>75</v>
      </c>
      <c r="D28" s="65">
        <f>'[4]TES 2006 (value)'!D104</f>
        <v>4264.9187964434441</v>
      </c>
      <c r="E28" s="66">
        <f>'[4]TES 2006 (value)'!E104</f>
        <v>6890.1962483566576</v>
      </c>
      <c r="F28" s="66">
        <f>'[4]TES 2006 (value)'!F104</f>
        <v>3926.2393234670685</v>
      </c>
      <c r="G28" s="66">
        <f>'[4]TES 2006 (value)'!G104</f>
        <v>805.03972602545991</v>
      </c>
      <c r="H28" s="66">
        <f>'[4]TES 2006 (value)'!H104</f>
        <v>1624.1861125998469</v>
      </c>
      <c r="I28" s="66">
        <f>'[4]TES 2006 (value)'!I104</f>
        <v>1458.4898530695334</v>
      </c>
      <c r="J28" s="66">
        <f>'[4]TES 2006 (value)'!J104</f>
        <v>596.15027723611593</v>
      </c>
      <c r="K28" s="66">
        <f>'[4]TES 2006 (value)'!K104</f>
        <v>911.2159296810737</v>
      </c>
      <c r="L28" s="66">
        <f>'[4]TES 2006 (value)'!L104</f>
        <v>2289.7901743144016</v>
      </c>
      <c r="M28" s="66">
        <f>'[4]TES 2006 (value)'!M104</f>
        <v>1219.9556452108775</v>
      </c>
      <c r="N28" s="66">
        <f>'[4]TES 2006 (value)'!N104</f>
        <v>592.4675375698223</v>
      </c>
      <c r="O28" s="66">
        <f>'[4]TES 2006 (value)'!O104</f>
        <v>35851.027072041383</v>
      </c>
      <c r="P28" s="66">
        <f>'[4]TES 2006 (value)'!P104</f>
        <v>25236.240965033838</v>
      </c>
      <c r="Q28" s="66">
        <f>'[4]TES 2006 (value)'!Q104</f>
        <v>1982.7017655574109</v>
      </c>
      <c r="R28" s="66">
        <f>'[4]TES 2006 (value)'!R104</f>
        <v>3082.8679400359169</v>
      </c>
      <c r="S28" s="66">
        <f>'[4]TES 2006 (value)'!S104</f>
        <v>5533.99209330127</v>
      </c>
      <c r="T28" s="66">
        <f>'[4]TES 2006 (value)'!T104</f>
        <v>615.1741577840429</v>
      </c>
      <c r="U28" s="66">
        <f>'[4]TES 2006 (value)'!U104</f>
        <v>2067.7919247378795</v>
      </c>
      <c r="V28" s="66">
        <f>'[4]TES 2006 (value)'!V104</f>
        <v>192851.28459835364</v>
      </c>
      <c r="W28" s="66">
        <f>'[4]TES 2006 (value)'!W104</f>
        <v>69616.834725960449</v>
      </c>
      <c r="X28" s="66">
        <f>'[4]TES 2006 (value)'!X104</f>
        <v>15.77764356364643</v>
      </c>
      <c r="Y28" s="66">
        <f>'[4]TES 2006 (value)'!Y104</f>
        <v>326.20487768689742</v>
      </c>
      <c r="Z28" s="66">
        <f>'[4]TES 2006 (value)'!Z104</f>
        <v>3003.1562394171615</v>
      </c>
      <c r="AA28" s="67">
        <f>'[4]TES 2006 (value)'!AA104</f>
        <v>930.66041852727733</v>
      </c>
      <c r="AI28" s="53" t="s">
        <v>57</v>
      </c>
      <c r="AJ28" s="72" t="s">
        <v>75</v>
      </c>
      <c r="AK28" s="65">
        <f t="shared" si="11"/>
        <v>4264.8795422007543</v>
      </c>
      <c r="AL28" s="66">
        <f t="shared" si="11"/>
        <v>6890.1781121391341</v>
      </c>
      <c r="AM28" s="66">
        <f t="shared" si="11"/>
        <v>3926.2142116109831</v>
      </c>
      <c r="AN28" s="66">
        <f t="shared" si="11"/>
        <v>804.94966116994487</v>
      </c>
      <c r="AO28" s="66">
        <f t="shared" si="11"/>
        <v>1624.1178010004589</v>
      </c>
      <c r="AP28" s="66">
        <f t="shared" si="11"/>
        <v>1458.4358184076218</v>
      </c>
      <c r="AQ28" s="66">
        <f t="shared" si="11"/>
        <v>596.0950966082811</v>
      </c>
      <c r="AR28" s="66">
        <f t="shared" si="11"/>
        <v>911.28663350512772</v>
      </c>
      <c r="AS28" s="66">
        <f t="shared" si="11"/>
        <v>2289.8592698492243</v>
      </c>
      <c r="AT28" s="66">
        <f t="shared" si="11"/>
        <v>1219.9357842435925</v>
      </c>
      <c r="AU28" s="66">
        <f t="shared" si="11"/>
        <v>592.44666202732037</v>
      </c>
      <c r="AV28" s="66">
        <f t="shared" si="11"/>
        <v>35851.343660385275</v>
      </c>
      <c r="AW28" s="66">
        <f t="shared" si="11"/>
        <v>25236.412239024703</v>
      </c>
      <c r="AX28" s="66">
        <f t="shared" si="11"/>
        <v>1982.5418373481107</v>
      </c>
      <c r="AY28" s="66">
        <f t="shared" si="11"/>
        <v>3082.7055764597808</v>
      </c>
      <c r="AZ28" s="66">
        <f t="shared" si="9"/>
        <v>5533.9727779156283</v>
      </c>
      <c r="BA28" s="66">
        <f t="shared" si="1"/>
        <v>615.14535162834534</v>
      </c>
      <c r="BB28" s="66">
        <f t="shared" si="1"/>
        <v>2067.7325980685382</v>
      </c>
      <c r="BC28" s="66">
        <f t="shared" si="1"/>
        <v>192853.61709785022</v>
      </c>
      <c r="BD28" s="66">
        <f t="shared" si="1"/>
        <v>69616.665270902347</v>
      </c>
      <c r="BE28" s="66">
        <f t="shared" si="1"/>
        <v>16.015082150748846</v>
      </c>
      <c r="BF28" s="66">
        <f t="shared" si="1"/>
        <v>327.30331880552626</v>
      </c>
      <c r="BG28" s="66">
        <f t="shared" si="1"/>
        <v>3003.2284977984459</v>
      </c>
      <c r="BH28" s="67">
        <f t="shared" si="1"/>
        <v>931.77317693236728</v>
      </c>
      <c r="BP28" s="53" t="s">
        <v>57</v>
      </c>
      <c r="BQ28" s="72" t="s">
        <v>75</v>
      </c>
      <c r="BR28" s="65">
        <f t="shared" si="7"/>
        <v>4264.8795422007543</v>
      </c>
      <c r="BS28" s="66">
        <f t="shared" si="7"/>
        <v>6890.1781121391341</v>
      </c>
      <c r="BT28" s="66">
        <f t="shared" si="7"/>
        <v>3926.2142116109831</v>
      </c>
      <c r="BU28" s="66">
        <f t="shared" si="7"/>
        <v>804.94966116994487</v>
      </c>
      <c r="BV28" s="66">
        <f t="shared" si="7"/>
        <v>1624.1178010004589</v>
      </c>
      <c r="BW28" s="66">
        <f t="shared" si="7"/>
        <v>1458.4358184076218</v>
      </c>
      <c r="BX28" s="66">
        <f t="shared" si="7"/>
        <v>596.0950966082811</v>
      </c>
      <c r="BY28" s="66">
        <f t="shared" si="7"/>
        <v>911.28663350512772</v>
      </c>
      <c r="BZ28" s="66">
        <f t="shared" si="7"/>
        <v>2289.8592698492243</v>
      </c>
      <c r="CA28" s="66">
        <f t="shared" si="7"/>
        <v>1219.9357842435925</v>
      </c>
      <c r="CB28" s="66">
        <f t="shared" si="7"/>
        <v>592.44666202732037</v>
      </c>
      <c r="CC28" s="66">
        <f t="shared" si="7"/>
        <v>35851.343660385275</v>
      </c>
      <c r="CD28" s="66">
        <f t="shared" si="7"/>
        <v>25236.412239024703</v>
      </c>
      <c r="CE28" s="66">
        <f t="shared" si="7"/>
        <v>1982.5418373481107</v>
      </c>
      <c r="CF28" s="66">
        <f t="shared" si="7"/>
        <v>3082.7055764597808</v>
      </c>
      <c r="CG28" s="66">
        <f t="shared" si="7"/>
        <v>5533.9727779156283</v>
      </c>
      <c r="CH28" s="66">
        <f t="shared" si="10"/>
        <v>615.14535162834534</v>
      </c>
      <c r="CI28" s="66">
        <f t="shared" si="10"/>
        <v>2067.7325980685382</v>
      </c>
      <c r="CJ28" s="66">
        <f t="shared" si="10"/>
        <v>192853.61709785022</v>
      </c>
      <c r="CK28" s="66">
        <f t="shared" si="12"/>
        <v>69616.665270902347</v>
      </c>
      <c r="CL28" s="66">
        <f t="shared" si="12"/>
        <v>16.015082150748846</v>
      </c>
      <c r="CM28" s="66">
        <f t="shared" si="12"/>
        <v>327.30331880552626</v>
      </c>
      <c r="CN28" s="66">
        <f t="shared" si="12"/>
        <v>3003.2284977984459</v>
      </c>
      <c r="CO28" s="67">
        <f t="shared" si="12"/>
        <v>931.77317693236728</v>
      </c>
    </row>
    <row r="29" spans="2:105" x14ac:dyDescent="0.25">
      <c r="B29" s="53" t="s">
        <v>64</v>
      </c>
      <c r="C29" s="72" t="s">
        <v>61</v>
      </c>
      <c r="D29" s="65">
        <f>'[4]TES 2006 (value)'!D105+'[4]TES 2006 (value)'!D106</f>
        <v>-5161.556451811136</v>
      </c>
      <c r="E29" s="66">
        <f>'[4]TES 2006 (value)'!E105+'[4]TES 2006 (value)'!E106</f>
        <v>1440.288441219099</v>
      </c>
      <c r="F29" s="66">
        <f>'[4]TES 2006 (value)'!F105+'[4]TES 2006 (value)'!F106</f>
        <v>952.19958265233925</v>
      </c>
      <c r="G29" s="66">
        <f>'[4]TES 2006 (value)'!G105+'[4]TES 2006 (value)'!G106</f>
        <v>179.60148446718938</v>
      </c>
      <c r="H29" s="66">
        <f>'[4]TES 2006 (value)'!H105+'[4]TES 2006 (value)'!H106</f>
        <v>471.95725472484088</v>
      </c>
      <c r="I29" s="66">
        <f>'[4]TES 2006 (value)'!I105+'[4]TES 2006 (value)'!I106</f>
        <v>434.59513010668968</v>
      </c>
      <c r="J29" s="66">
        <f>'[4]TES 2006 (value)'!J105+'[4]TES 2006 (value)'!J106</f>
        <v>133.3098076133507</v>
      </c>
      <c r="K29" s="66">
        <f>'[4]TES 2006 (value)'!K105+'[4]TES 2006 (value)'!K106</f>
        <v>471.56997884009377</v>
      </c>
      <c r="L29" s="66">
        <f>'[4]TES 2006 (value)'!L105+'[4]TES 2006 (value)'!L106</f>
        <v>537.0750527898324</v>
      </c>
      <c r="M29" s="66">
        <f>'[4]TES 2006 (value)'!M105+'[4]TES 2006 (value)'!M106</f>
        <v>387.7985613055647</v>
      </c>
      <c r="N29" s="66">
        <f>'[4]TES 2006 (value)'!N105+'[4]TES 2006 (value)'!N106</f>
        <v>170.22880773404958</v>
      </c>
      <c r="O29" s="66">
        <f>'[4]TES 2006 (value)'!O105+'[4]TES 2006 (value)'!O106</f>
        <v>6541.6001268829732</v>
      </c>
      <c r="P29" s="66">
        <f>'[4]TES 2006 (value)'!P105+'[4]TES 2006 (value)'!P106</f>
        <v>2405.679115039582</v>
      </c>
      <c r="Q29" s="66">
        <f>'[4]TES 2006 (value)'!Q105+'[4]TES 2006 (value)'!Q106</f>
        <v>331.61149975839248</v>
      </c>
      <c r="R29" s="66">
        <f>'[4]TES 2006 (value)'!R105+'[4]TES 2006 (value)'!R106</f>
        <v>373.79465995486152</v>
      </c>
      <c r="S29" s="66">
        <f>'[4]TES 2006 (value)'!S105+'[4]TES 2006 (value)'!S106</f>
        <v>978.35068251581674</v>
      </c>
      <c r="T29" s="66">
        <f>'[4]TES 2006 (value)'!T105+'[4]TES 2006 (value)'!T106</f>
        <v>142.46753692927709</v>
      </c>
      <c r="U29" s="66">
        <f>'[4]TES 2006 (value)'!U105+'[4]TES 2006 (value)'!U106</f>
        <v>204.70721743992175</v>
      </c>
      <c r="V29" s="66">
        <f>'[4]TES 2006 (value)'!V105+'[4]TES 2006 (value)'!V106</f>
        <v>34884.800670869736</v>
      </c>
      <c r="W29" s="66">
        <f>'[4]TES 2006 (value)'!W105+'[4]TES 2006 (value)'!W106</f>
        <v>3893.9533671985828</v>
      </c>
      <c r="X29" s="66">
        <f>'[4]TES 2006 (value)'!X105+'[4]TES 2006 (value)'!X106</f>
        <v>2.4459444642699157</v>
      </c>
      <c r="Y29" s="66">
        <f>'[4]TES 2006 (value)'!Y105+'[4]TES 2006 (value)'!Y106</f>
        <v>409.81866504360062</v>
      </c>
      <c r="Z29" s="66">
        <f>'[4]TES 2006 (value)'!Z105+'[4]TES 2006 (value)'!Z106</f>
        <v>2037.5605759974321</v>
      </c>
      <c r="AA29" s="67">
        <f>'[4]TES 2006 (value)'!AA105+'[4]TES 2006 (value)'!AA106</f>
        <v>193.33476745289897</v>
      </c>
      <c r="AI29" s="53" t="s">
        <v>64</v>
      </c>
      <c r="AJ29" s="72" t="s">
        <v>61</v>
      </c>
      <c r="AK29" s="65">
        <f t="shared" si="11"/>
        <v>-5161.508944930164</v>
      </c>
      <c r="AL29" s="66">
        <f t="shared" si="11"/>
        <v>1440.2846501246911</v>
      </c>
      <c r="AM29" s="66">
        <f t="shared" si="11"/>
        <v>952.19349247369394</v>
      </c>
      <c r="AN29" s="66">
        <f t="shared" si="11"/>
        <v>179.58139131994972</v>
      </c>
      <c r="AO29" s="66">
        <f t="shared" si="11"/>
        <v>471.93740468754351</v>
      </c>
      <c r="AP29" s="66">
        <f t="shared" si="11"/>
        <v>434.57902906843128</v>
      </c>
      <c r="AQ29" s="66">
        <f t="shared" si="11"/>
        <v>133.29746824329328</v>
      </c>
      <c r="AR29" s="66">
        <f t="shared" si="11"/>
        <v>471.60656928998276</v>
      </c>
      <c r="AS29" s="66">
        <f t="shared" si="11"/>
        <v>537.09125929138384</v>
      </c>
      <c r="AT29" s="66">
        <f t="shared" si="11"/>
        <v>387.7922479165743</v>
      </c>
      <c r="AU29" s="66">
        <f t="shared" si="11"/>
        <v>170.22280973671545</v>
      </c>
      <c r="AV29" s="66">
        <f t="shared" si="11"/>
        <v>6541.6578935501993</v>
      </c>
      <c r="AW29" s="66">
        <f t="shared" si="11"/>
        <v>2405.695441966534</v>
      </c>
      <c r="AX29" s="66">
        <f t="shared" si="11"/>
        <v>331.58475139196588</v>
      </c>
      <c r="AY29" s="66">
        <f t="shared" si="11"/>
        <v>373.77497353335036</v>
      </c>
      <c r="AZ29" s="66">
        <f t="shared" si="9"/>
        <v>978.34726776198124</v>
      </c>
      <c r="BA29" s="66">
        <f t="shared" si="1"/>
        <v>142.46086574194143</v>
      </c>
      <c r="BB29" s="66">
        <f t="shared" si="1"/>
        <v>204.70134421967381</v>
      </c>
      <c r="BC29" s="66">
        <f t="shared" si="1"/>
        <v>34885.222595878804</v>
      </c>
      <c r="BD29" s="66">
        <f t="shared" si="1"/>
        <v>3893.9438888863801</v>
      </c>
      <c r="BE29" s="66">
        <f t="shared" si="1"/>
        <v>2.4827536110467743</v>
      </c>
      <c r="BF29" s="66">
        <f t="shared" si="1"/>
        <v>411.19866179919035</v>
      </c>
      <c r="BG29" s="66">
        <f t="shared" si="1"/>
        <v>2037.6096013618333</v>
      </c>
      <c r="BH29" s="67">
        <f t="shared" si="1"/>
        <v>193.56593113322373</v>
      </c>
      <c r="BP29" s="53" t="s">
        <v>64</v>
      </c>
      <c r="BQ29" s="72" t="s">
        <v>61</v>
      </c>
      <c r="BR29" s="49">
        <f>AK29+AK38-BR38</f>
        <v>-5161.508944930164</v>
      </c>
      <c r="BS29" s="50">
        <f t="shared" ref="BS29:CO29" si="13">AL29+AL38-BS38</f>
        <v>1440.2846501246895</v>
      </c>
      <c r="BT29" s="50">
        <f t="shared" si="13"/>
        <v>952.19349247369428</v>
      </c>
      <c r="BU29" s="50">
        <f t="shared" si="13"/>
        <v>179.58139131994972</v>
      </c>
      <c r="BV29" s="50">
        <f t="shared" si="13"/>
        <v>471.93740468754345</v>
      </c>
      <c r="BW29" s="50">
        <f t="shared" si="13"/>
        <v>434.57902906843128</v>
      </c>
      <c r="BX29" s="50">
        <f t="shared" si="13"/>
        <v>133.29746824329328</v>
      </c>
      <c r="BY29" s="50">
        <f t="shared" si="13"/>
        <v>541.60890900092716</v>
      </c>
      <c r="BZ29" s="50">
        <f t="shared" si="13"/>
        <v>537.09125929138395</v>
      </c>
      <c r="CA29" s="50">
        <f t="shared" si="13"/>
        <v>392.79496779759955</v>
      </c>
      <c r="CB29" s="50">
        <f t="shared" si="13"/>
        <v>170.22280973671545</v>
      </c>
      <c r="CC29" s="50">
        <f t="shared" si="13"/>
        <v>6541.6578935502002</v>
      </c>
      <c r="CD29" s="50">
        <f t="shared" si="13"/>
        <v>2405.6954419665308</v>
      </c>
      <c r="CE29" s="50">
        <f t="shared" si="13"/>
        <v>331.58475139196588</v>
      </c>
      <c r="CF29" s="50">
        <f t="shared" si="13"/>
        <v>373.77497353335036</v>
      </c>
      <c r="CG29" s="50">
        <f t="shared" si="13"/>
        <v>978.34726776198113</v>
      </c>
      <c r="CH29" s="50">
        <f t="shared" si="13"/>
        <v>142.46086574194143</v>
      </c>
      <c r="CI29" s="50">
        <f t="shared" si="13"/>
        <v>204.70134421967381</v>
      </c>
      <c r="CJ29" s="50">
        <f t="shared" si="13"/>
        <v>34885.222595878804</v>
      </c>
      <c r="CK29" s="50">
        <f t="shared" si="13"/>
        <v>3893.9438888863801</v>
      </c>
      <c r="CL29" s="50">
        <f t="shared" si="13"/>
        <v>2.4827536110467747</v>
      </c>
      <c r="CM29" s="50">
        <f t="shared" si="13"/>
        <v>411.19866179919154</v>
      </c>
      <c r="CN29" s="50">
        <f t="shared" si="13"/>
        <v>2037.609601361833</v>
      </c>
      <c r="CO29" s="50">
        <f t="shared" si="13"/>
        <v>193.56593113322378</v>
      </c>
    </row>
    <row r="30" spans="2:105" x14ac:dyDescent="0.25">
      <c r="B30" s="53" t="s">
        <v>58</v>
      </c>
      <c r="C30" s="72" t="s">
        <v>53</v>
      </c>
      <c r="D30" s="65">
        <f>'[4]TES 2006 (value)'!D109</f>
        <v>5918.3392038788315</v>
      </c>
      <c r="E30" s="66">
        <f>'[4]TES 2006 (value)'!E109</f>
        <v>3878.5729774505112</v>
      </c>
      <c r="F30" s="66">
        <f>'[4]TES 2006 (value)'!F109</f>
        <v>3083.744609839302</v>
      </c>
      <c r="G30" s="66">
        <f>'[4]TES 2006 (value)'!G109</f>
        <v>276.63384185479299</v>
      </c>
      <c r="H30" s="66">
        <f>'[4]TES 2006 (value)'!H109</f>
        <v>799.23899327079607</v>
      </c>
      <c r="I30" s="66">
        <f>'[4]TES 2006 (value)'!I109</f>
        <v>705.91760399775114</v>
      </c>
      <c r="J30" s="66">
        <f>'[4]TES 2006 (value)'!J109</f>
        <v>175.1677014944872</v>
      </c>
      <c r="K30" s="66">
        <f>'[4]TES 2006 (value)'!K109</f>
        <v>705.22199558022669</v>
      </c>
      <c r="L30" s="66">
        <f>'[4]TES 2006 (value)'!L109</f>
        <v>733.76485509999998</v>
      </c>
      <c r="M30" s="66">
        <f>'[4]TES 2006 (value)'!M109</f>
        <v>803.9689312177652</v>
      </c>
      <c r="N30" s="66">
        <f>'[4]TES 2006 (value)'!N109</f>
        <v>369.66373533816443</v>
      </c>
      <c r="O30" s="66">
        <f>'[4]TES 2006 (value)'!O109</f>
        <v>10858.995162611969</v>
      </c>
      <c r="P30" s="66">
        <f>'[4]TES 2006 (value)'!P109</f>
        <v>3443.6868467644931</v>
      </c>
      <c r="Q30" s="66">
        <f>'[4]TES 2006 (value)'!Q109</f>
        <v>136.45575284127241</v>
      </c>
      <c r="R30" s="66">
        <f>'[4]TES 2006 (value)'!R109</f>
        <v>1238.36666301078</v>
      </c>
      <c r="S30" s="66">
        <f>'[4]TES 2006 (value)'!S109</f>
        <v>3464.8135619999998</v>
      </c>
      <c r="T30" s="66">
        <f>'[4]TES 2006 (value)'!T109</f>
        <v>788.33632546062256</v>
      </c>
      <c r="U30" s="66">
        <f>'[4]TES 2006 (value)'!U109</f>
        <v>1431.6472874168096</v>
      </c>
      <c r="V30" s="66">
        <f>'[4]TES 2006 (value)'!V109</f>
        <v>108992.06568137501</v>
      </c>
      <c r="W30" s="66">
        <f>'[4]TES 2006 (value)'!W109</f>
        <v>39501.155798450047</v>
      </c>
      <c r="X30" s="66">
        <f>'[4]TES 2006 (value)'!X109</f>
        <v>3.6579130452255431</v>
      </c>
      <c r="Y30" s="66">
        <f>'[4]TES 2006 (value)'!Y109</f>
        <v>379.53507111759694</v>
      </c>
      <c r="Z30" s="66">
        <f>'[4]TES 2006 (value)'!Z109</f>
        <v>1716.6454604571036</v>
      </c>
      <c r="AA30" s="67">
        <f>'[4]TES 2006 (value)'!AA109</f>
        <v>869.99922753243629</v>
      </c>
      <c r="AI30" s="53" t="s">
        <v>58</v>
      </c>
      <c r="AJ30" s="72" t="s">
        <v>53</v>
      </c>
      <c r="AK30" s="65">
        <f t="shared" si="11"/>
        <v>5918.2847315818144</v>
      </c>
      <c r="AL30" s="66">
        <f t="shared" si="11"/>
        <v>3878.5627683591206</v>
      </c>
      <c r="AM30" s="66">
        <f t="shared" si="11"/>
        <v>3083.7248864998755</v>
      </c>
      <c r="AN30" s="66">
        <f t="shared" si="11"/>
        <v>276.60289308768034</v>
      </c>
      <c r="AO30" s="66">
        <f t="shared" si="11"/>
        <v>799.20537809978828</v>
      </c>
      <c r="AP30" s="66">
        <f t="shared" si="11"/>
        <v>705.89145090591489</v>
      </c>
      <c r="AQ30" s="66">
        <f t="shared" si="11"/>
        <v>175.15148769049526</v>
      </c>
      <c r="AR30" s="66">
        <f t="shared" si="11"/>
        <v>705.27671575167051</v>
      </c>
      <c r="AS30" s="66">
        <f t="shared" si="11"/>
        <v>733.78699681222588</v>
      </c>
      <c r="AT30" s="66">
        <f t="shared" si="11"/>
        <v>803.95584254466155</v>
      </c>
      <c r="AU30" s="66">
        <f t="shared" si="11"/>
        <v>369.65071026838575</v>
      </c>
      <c r="AV30" s="66">
        <f t="shared" si="11"/>
        <v>10859.091054740471</v>
      </c>
      <c r="AW30" s="66">
        <f t="shared" si="11"/>
        <v>3443.7102184699052</v>
      </c>
      <c r="AX30" s="66">
        <f t="shared" si="11"/>
        <v>136.44474608040716</v>
      </c>
      <c r="AY30" s="66">
        <f t="shared" si="11"/>
        <v>1238.3014426887016</v>
      </c>
      <c r="AZ30" s="66">
        <f t="shared" si="9"/>
        <v>3464.8014687029731</v>
      </c>
      <c r="BA30" s="66">
        <f t="shared" si="1"/>
        <v>788.29941081028187</v>
      </c>
      <c r="BB30" s="66">
        <f t="shared" si="1"/>
        <v>1431.60621226596</v>
      </c>
      <c r="BC30" s="66">
        <f t="shared" si="1"/>
        <v>108993.38391961678</v>
      </c>
      <c r="BD30" s="66">
        <f t="shared" si="1"/>
        <v>39501.059648277784</v>
      </c>
      <c r="BE30" s="66">
        <f t="shared" si="1"/>
        <v>3.7129611708659929</v>
      </c>
      <c r="BF30" s="66">
        <f t="shared" si="1"/>
        <v>380.81309286587208</v>
      </c>
      <c r="BG30" s="66">
        <f t="shared" si="1"/>
        <v>1716.6867643428568</v>
      </c>
      <c r="BH30" s="67">
        <f t="shared" si="1"/>
        <v>871.03945545401314</v>
      </c>
      <c r="BP30" s="53" t="s">
        <v>58</v>
      </c>
      <c r="BQ30" s="72" t="s">
        <v>53</v>
      </c>
      <c r="BR30" s="65">
        <f t="shared" si="7"/>
        <v>5918.2847315818144</v>
      </c>
      <c r="BS30" s="66">
        <f t="shared" si="7"/>
        <v>3878.5627683591206</v>
      </c>
      <c r="BT30" s="66">
        <f t="shared" si="7"/>
        <v>3083.7248864998755</v>
      </c>
      <c r="BU30" s="66">
        <f t="shared" si="7"/>
        <v>276.60289308768034</v>
      </c>
      <c r="BV30" s="66">
        <f t="shared" si="7"/>
        <v>799.20537809978828</v>
      </c>
      <c r="BW30" s="66">
        <f t="shared" si="7"/>
        <v>705.89145090591489</v>
      </c>
      <c r="BX30" s="66">
        <f t="shared" si="7"/>
        <v>175.15148769049526</v>
      </c>
      <c r="BY30" s="66">
        <f t="shared" si="7"/>
        <v>705.27671575167051</v>
      </c>
      <c r="BZ30" s="66">
        <f t="shared" si="7"/>
        <v>733.78699681222588</v>
      </c>
      <c r="CA30" s="66">
        <f t="shared" si="7"/>
        <v>803.95584254466155</v>
      </c>
      <c r="CB30" s="66">
        <f t="shared" si="7"/>
        <v>369.65071026838575</v>
      </c>
      <c r="CC30" s="66">
        <f t="shared" si="7"/>
        <v>10859.091054740471</v>
      </c>
      <c r="CD30" s="66">
        <f t="shared" si="7"/>
        <v>3443.7102184699052</v>
      </c>
      <c r="CE30" s="66">
        <f t="shared" si="7"/>
        <v>136.44474608040716</v>
      </c>
      <c r="CF30" s="66">
        <f t="shared" si="7"/>
        <v>1238.3014426887016</v>
      </c>
      <c r="CG30" s="66">
        <f t="shared" si="7"/>
        <v>3464.8014687029731</v>
      </c>
      <c r="CH30" s="66">
        <f t="shared" si="10"/>
        <v>788.29941081028187</v>
      </c>
      <c r="CI30" s="66">
        <f t="shared" si="10"/>
        <v>1431.60621226596</v>
      </c>
      <c r="CJ30" s="66">
        <f t="shared" si="10"/>
        <v>108993.38391961678</v>
      </c>
      <c r="CK30" s="66">
        <f t="shared" si="12"/>
        <v>39501.059648277784</v>
      </c>
      <c r="CL30" s="66">
        <f t="shared" si="12"/>
        <v>3.7129611708659929</v>
      </c>
      <c r="CM30" s="66">
        <f t="shared" si="12"/>
        <v>380.81309286587208</v>
      </c>
      <c r="CN30" s="66">
        <f t="shared" si="12"/>
        <v>1716.6867643428568</v>
      </c>
      <c r="CO30" s="67">
        <f t="shared" si="12"/>
        <v>871.03945545401314</v>
      </c>
    </row>
    <row r="31" spans="2:105" x14ac:dyDescent="0.25">
      <c r="B31" s="53" t="s">
        <v>59</v>
      </c>
      <c r="C31" s="72" t="s">
        <v>62</v>
      </c>
      <c r="D31" s="69">
        <f>D41-SUM(D3:D30,D32:D40)</f>
        <v>9547.6181109645113</v>
      </c>
      <c r="E31" s="70">
        <f t="shared" ref="E31:AA31" si="14">E41-SUM(E3:E30,E32:E40)</f>
        <v>7923.0842471504875</v>
      </c>
      <c r="F31" s="70">
        <f t="shared" si="14"/>
        <v>-1159.2024685085053</v>
      </c>
      <c r="G31" s="70">
        <f t="shared" si="14"/>
        <v>-381.41401216674058</v>
      </c>
      <c r="H31" s="70">
        <f t="shared" si="14"/>
        <v>677.93918259365819</v>
      </c>
      <c r="I31" s="70">
        <f t="shared" si="14"/>
        <v>-487.5055470632069</v>
      </c>
      <c r="J31" s="70">
        <f t="shared" si="14"/>
        <v>-1205.1375101041085</v>
      </c>
      <c r="K31" s="70">
        <f t="shared" si="14"/>
        <v>285.32146504145931</v>
      </c>
      <c r="L31" s="70">
        <f t="shared" si="14"/>
        <v>-104.56653225406626</v>
      </c>
      <c r="M31" s="70">
        <f t="shared" si="14"/>
        <v>774.78604321541934</v>
      </c>
      <c r="N31" s="70">
        <f t="shared" si="14"/>
        <v>-70.384660533098213</v>
      </c>
      <c r="O31" s="70">
        <f t="shared" si="14"/>
        <v>20224.420951720909</v>
      </c>
      <c r="P31" s="70">
        <f t="shared" si="14"/>
        <v>31315.878024899983</v>
      </c>
      <c r="Q31" s="70">
        <f t="shared" si="14"/>
        <v>841.13204222817876</v>
      </c>
      <c r="R31" s="70">
        <f t="shared" si="14"/>
        <v>2434.4907978571391</v>
      </c>
      <c r="S31" s="70">
        <f t="shared" si="14"/>
        <v>3026.9631283646158</v>
      </c>
      <c r="T31" s="70">
        <f t="shared" si="14"/>
        <v>468.8260004147869</v>
      </c>
      <c r="U31" s="70">
        <f t="shared" si="14"/>
        <v>195.95049829166237</v>
      </c>
      <c r="V31" s="70">
        <f t="shared" si="14"/>
        <v>238097.33294161921</v>
      </c>
      <c r="W31" s="70">
        <f t="shared" si="14"/>
        <v>-8894.2604118713061</v>
      </c>
      <c r="X31" s="70">
        <f t="shared" si="14"/>
        <v>133.85455461863558</v>
      </c>
      <c r="Y31" s="70">
        <f t="shared" si="14"/>
        <v>1187.6964844237955</v>
      </c>
      <c r="Z31" s="70">
        <f t="shared" si="14"/>
        <v>8158.6650408260757</v>
      </c>
      <c r="AA31" s="71">
        <f t="shared" si="14"/>
        <v>2154.2378649344755</v>
      </c>
      <c r="AI31" s="53" t="s">
        <v>59</v>
      </c>
      <c r="AJ31" s="72" t="s">
        <v>62</v>
      </c>
      <c r="AK31" s="69">
        <f t="shared" si="11"/>
        <v>9547.5302348439272</v>
      </c>
      <c r="AL31" s="70">
        <f t="shared" si="11"/>
        <v>7923.0633921887156</v>
      </c>
      <c r="AM31" s="70">
        <f t="shared" si="11"/>
        <v>-1159.1950543589426</v>
      </c>
      <c r="AN31" s="70">
        <f t="shared" si="11"/>
        <v>-381.37134098321178</v>
      </c>
      <c r="AO31" s="70">
        <f t="shared" si="11"/>
        <v>677.91066916807756</v>
      </c>
      <c r="AP31" s="70">
        <f t="shared" si="11"/>
        <v>-487.48748578059997</v>
      </c>
      <c r="AQ31" s="70">
        <f t="shared" si="11"/>
        <v>-1205.025960639193</v>
      </c>
      <c r="AR31" s="70">
        <f t="shared" si="11"/>
        <v>285.34360394180777</v>
      </c>
      <c r="AS31" s="70">
        <f t="shared" si="11"/>
        <v>-104.56968760015505</v>
      </c>
      <c r="AT31" s="70">
        <f t="shared" si="11"/>
        <v>774.77342964187051</v>
      </c>
      <c r="AU31" s="70">
        <f t="shared" si="11"/>
        <v>-70.382180535664986</v>
      </c>
      <c r="AV31" s="70">
        <f t="shared" si="11"/>
        <v>20224.599546769874</v>
      </c>
      <c r="AW31" s="70">
        <f t="shared" si="11"/>
        <v>31316.090560333221</v>
      </c>
      <c r="AX31" s="70">
        <f t="shared" si="11"/>
        <v>841.06419503923917</v>
      </c>
      <c r="AY31" s="70">
        <f t="shared" si="11"/>
        <v>2434.3625819751428</v>
      </c>
      <c r="AZ31" s="70">
        <f t="shared" si="9"/>
        <v>3026.952563304319</v>
      </c>
      <c r="BA31" s="70">
        <f t="shared" si="1"/>
        <v>468.80404716042449</v>
      </c>
      <c r="BB31" s="70">
        <f t="shared" si="1"/>
        <v>195.94487630896654</v>
      </c>
      <c r="BC31" s="70">
        <f t="shared" si="1"/>
        <v>238100.21268343882</v>
      </c>
      <c r="BD31" s="70">
        <f t="shared" si="1"/>
        <v>-8894.2387622599599</v>
      </c>
      <c r="BE31" s="70">
        <f t="shared" si="1"/>
        <v>135.86893884513071</v>
      </c>
      <c r="BF31" s="70">
        <f t="shared" si="1"/>
        <v>1191.6958564264246</v>
      </c>
      <c r="BG31" s="70">
        <f t="shared" si="1"/>
        <v>8158.861344941578</v>
      </c>
      <c r="BH31" s="71">
        <f t="shared" si="1"/>
        <v>2156.8136124821817</v>
      </c>
      <c r="BP31" s="53" t="s">
        <v>59</v>
      </c>
      <c r="BQ31" s="72" t="s">
        <v>62</v>
      </c>
      <c r="BR31" s="69">
        <f t="shared" si="7"/>
        <v>9547.5302348439272</v>
      </c>
      <c r="BS31" s="70">
        <f t="shared" si="7"/>
        <v>7923.0633921887156</v>
      </c>
      <c r="BT31" s="70">
        <f t="shared" si="7"/>
        <v>-1159.1950543589426</v>
      </c>
      <c r="BU31" s="70">
        <f t="shared" si="7"/>
        <v>-381.37134098321178</v>
      </c>
      <c r="BV31" s="70">
        <f t="shared" si="7"/>
        <v>677.91066916807756</v>
      </c>
      <c r="BW31" s="70">
        <f t="shared" si="7"/>
        <v>-487.48748578059997</v>
      </c>
      <c r="BX31" s="70">
        <f t="shared" si="7"/>
        <v>-1205.025960639193</v>
      </c>
      <c r="BY31" s="70">
        <f t="shared" si="7"/>
        <v>285.34360394180777</v>
      </c>
      <c r="BZ31" s="70">
        <f t="shared" si="7"/>
        <v>-104.56968760015505</v>
      </c>
      <c r="CA31" s="70">
        <f t="shared" si="7"/>
        <v>774.77342964187051</v>
      </c>
      <c r="CB31" s="70">
        <f t="shared" si="7"/>
        <v>-70.382180535664986</v>
      </c>
      <c r="CC31" s="70">
        <f t="shared" si="7"/>
        <v>20224.599546769874</v>
      </c>
      <c r="CD31" s="70">
        <f t="shared" si="7"/>
        <v>31316.090560333221</v>
      </c>
      <c r="CE31" s="70">
        <f t="shared" si="7"/>
        <v>841.06419503923917</v>
      </c>
      <c r="CF31" s="70">
        <f t="shared" si="7"/>
        <v>2434.3625819751428</v>
      </c>
      <c r="CG31" s="70">
        <f t="shared" si="7"/>
        <v>3026.952563304319</v>
      </c>
      <c r="CH31" s="70">
        <f t="shared" si="10"/>
        <v>468.80404716042449</v>
      </c>
      <c r="CI31" s="70">
        <f t="shared" si="10"/>
        <v>195.94487630896654</v>
      </c>
      <c r="CJ31" s="70">
        <f t="shared" si="10"/>
        <v>238100.21268343882</v>
      </c>
      <c r="CK31" s="70">
        <f t="shared" si="12"/>
        <v>-8894.2387622599599</v>
      </c>
      <c r="CL31" s="70">
        <f t="shared" si="12"/>
        <v>135.86893884513071</v>
      </c>
      <c r="CM31" s="70">
        <f t="shared" si="12"/>
        <v>1191.6958564264246</v>
      </c>
      <c r="CN31" s="70">
        <f t="shared" si="12"/>
        <v>8158.861344941578</v>
      </c>
      <c r="CO31" s="71">
        <f t="shared" si="12"/>
        <v>2156.8136124821817</v>
      </c>
    </row>
    <row r="32" spans="2:105" x14ac:dyDescent="0.25">
      <c r="B32" s="53" t="s">
        <v>63</v>
      </c>
      <c r="C32" s="73" t="s">
        <v>52</v>
      </c>
      <c r="D32" s="74">
        <f t="array" ref="D32:AA32">TRANSPOSE('[4]TES 2006 (value)'!$AO$6:$AO$29)</f>
        <v>8622.8291969999991</v>
      </c>
      <c r="E32" s="75">
        <v>24979.861840000001</v>
      </c>
      <c r="F32" s="75">
        <v>45998.089520000001</v>
      </c>
      <c r="G32" s="75">
        <v>2262.7952890000001</v>
      </c>
      <c r="H32" s="75">
        <v>3456.4978209999999</v>
      </c>
      <c r="I32" s="75">
        <v>8195.0931359999995</v>
      </c>
      <c r="J32" s="75">
        <v>3955.8773809999998</v>
      </c>
      <c r="K32" s="75">
        <v>17438.60082</v>
      </c>
      <c r="L32" s="75">
        <v>8705.4404869999998</v>
      </c>
      <c r="M32" s="75">
        <v>14302.54242</v>
      </c>
      <c r="N32" s="75">
        <v>12092.28463</v>
      </c>
      <c r="O32" s="75">
        <v>204974.95250000001</v>
      </c>
      <c r="P32" s="75">
        <v>0</v>
      </c>
      <c r="Q32" s="75">
        <v>1038.7860820000001</v>
      </c>
      <c r="R32" s="75">
        <v>0</v>
      </c>
      <c r="S32" s="75">
        <v>8983.4001079999998</v>
      </c>
      <c r="T32" s="75">
        <v>6131.2786299999998</v>
      </c>
      <c r="U32" s="75">
        <v>7702.7476310000002</v>
      </c>
      <c r="V32" s="75">
        <v>67655.242819999999</v>
      </c>
      <c r="W32" s="75">
        <v>0</v>
      </c>
      <c r="X32" s="75">
        <v>1453.929697</v>
      </c>
      <c r="Y32" s="75">
        <v>47289.237480000003</v>
      </c>
      <c r="Z32" s="75">
        <v>547.63289090000001</v>
      </c>
      <c r="AA32" s="76">
        <v>10357.60764</v>
      </c>
      <c r="AI32" s="53" t="s">
        <v>63</v>
      </c>
      <c r="AJ32" s="73" t="s">
        <v>52</v>
      </c>
      <c r="AK32" s="74">
        <f t="shared" si="11"/>
        <v>8622.749832621419</v>
      </c>
      <c r="AL32" s="75">
        <f t="shared" si="11"/>
        <v>24979.796088577008</v>
      </c>
      <c r="AM32" s="75">
        <f t="shared" si="11"/>
        <v>45997.795320561534</v>
      </c>
      <c r="AN32" s="75">
        <f t="shared" si="11"/>
        <v>2262.5421358646017</v>
      </c>
      <c r="AO32" s="75">
        <f t="shared" si="11"/>
        <v>3456.3524442524699</v>
      </c>
      <c r="AP32" s="75">
        <f t="shared" si="11"/>
        <v>8194.7895212124113</v>
      </c>
      <c r="AQ32" s="75">
        <f t="shared" si="11"/>
        <v>3955.5112186314554</v>
      </c>
      <c r="AR32" s="75">
        <f t="shared" si="11"/>
        <v>17439.953930414296</v>
      </c>
      <c r="AS32" s="75">
        <f t="shared" si="11"/>
        <v>8705.703177910751</v>
      </c>
      <c r="AT32" s="75">
        <f t="shared" si="11"/>
        <v>14302.309573561515</v>
      </c>
      <c r="AU32" s="75">
        <f t="shared" si="11"/>
        <v>12091.858559395738</v>
      </c>
      <c r="AV32" s="75">
        <f t="shared" si="11"/>
        <v>204976.7625647611</v>
      </c>
      <c r="AW32" s="75">
        <f t="shared" si="11"/>
        <v>0</v>
      </c>
      <c r="AX32" s="75">
        <f t="shared" si="11"/>
        <v>1038.7022916888063</v>
      </c>
      <c r="AY32" s="75">
        <f t="shared" si="11"/>
        <v>0</v>
      </c>
      <c r="AZ32" s="75">
        <f t="shared" si="9"/>
        <v>8983.3687530875723</v>
      </c>
      <c r="BA32" s="75">
        <f t="shared" si="1"/>
        <v>6130.9915266413718</v>
      </c>
      <c r="BB32" s="75">
        <f t="shared" si="1"/>
        <v>7702.5266327669287</v>
      </c>
      <c r="BC32" s="75">
        <f t="shared" si="1"/>
        <v>67656.06109725518</v>
      </c>
      <c r="BD32" s="75">
        <f t="shared" si="1"/>
        <v>0</v>
      </c>
      <c r="BE32" s="75">
        <f t="shared" si="1"/>
        <v>1475.8099614139678</v>
      </c>
      <c r="BF32" s="75">
        <f t="shared" si="1"/>
        <v>47448.476186928514</v>
      </c>
      <c r="BG32" s="75">
        <f t="shared" si="1"/>
        <v>547.6460673926897</v>
      </c>
      <c r="BH32" s="76">
        <f t="shared" si="1"/>
        <v>10369.9918724532</v>
      </c>
      <c r="BP32" s="53" t="s">
        <v>63</v>
      </c>
      <c r="BQ32" s="73" t="s">
        <v>52</v>
      </c>
      <c r="BR32" s="74">
        <f t="shared" si="7"/>
        <v>8622.749832621419</v>
      </c>
      <c r="BS32" s="75">
        <f t="shared" si="7"/>
        <v>24979.796088577008</v>
      </c>
      <c r="BT32" s="75">
        <f t="shared" si="7"/>
        <v>45997.795320561534</v>
      </c>
      <c r="BU32" s="75">
        <f t="shared" si="7"/>
        <v>2262.5421358646017</v>
      </c>
      <c r="BV32" s="75">
        <f t="shared" si="7"/>
        <v>3456.3524442524699</v>
      </c>
      <c r="BW32" s="75">
        <f t="shared" si="7"/>
        <v>8194.7895212124113</v>
      </c>
      <c r="BX32" s="75">
        <f t="shared" si="7"/>
        <v>3955.5112186314554</v>
      </c>
      <c r="BY32" s="75">
        <f t="shared" si="7"/>
        <v>17439.953930414296</v>
      </c>
      <c r="BZ32" s="75">
        <f t="shared" si="7"/>
        <v>8705.703177910751</v>
      </c>
      <c r="CA32" s="75">
        <f t="shared" si="7"/>
        <v>14302.309573561515</v>
      </c>
      <c r="CB32" s="75">
        <f t="shared" si="7"/>
        <v>12091.858559395738</v>
      </c>
      <c r="CC32" s="75">
        <f t="shared" si="7"/>
        <v>204976.7625647611</v>
      </c>
      <c r="CD32" s="75">
        <f t="shared" si="7"/>
        <v>0</v>
      </c>
      <c r="CE32" s="75">
        <f t="shared" si="7"/>
        <v>1038.7022916888063</v>
      </c>
      <c r="CF32" s="75">
        <f t="shared" si="7"/>
        <v>0</v>
      </c>
      <c r="CG32" s="75">
        <f t="shared" si="7"/>
        <v>8983.3687530875723</v>
      </c>
      <c r="CH32" s="75">
        <f t="shared" si="10"/>
        <v>6130.9915266413718</v>
      </c>
      <c r="CI32" s="75">
        <f t="shared" si="10"/>
        <v>7702.5266327669287</v>
      </c>
      <c r="CJ32" s="75">
        <f t="shared" si="10"/>
        <v>67656.06109725518</v>
      </c>
      <c r="CK32" s="75">
        <f t="shared" si="12"/>
        <v>0</v>
      </c>
      <c r="CL32" s="75">
        <f t="shared" si="12"/>
        <v>1475.8099614139678</v>
      </c>
      <c r="CM32" s="75">
        <f t="shared" si="12"/>
        <v>47448.476186928514</v>
      </c>
      <c r="CN32" s="75">
        <f t="shared" si="12"/>
        <v>547.6460673926897</v>
      </c>
      <c r="CO32" s="76">
        <f t="shared" si="12"/>
        <v>10369.9918724532</v>
      </c>
    </row>
    <row r="33" spans="2:98" x14ac:dyDescent="0.25">
      <c r="B33" s="53" t="s">
        <v>65</v>
      </c>
      <c r="C33" s="77" t="s">
        <v>66</v>
      </c>
      <c r="D33" s="61">
        <f>'[4]TES 2006 (value)'!D44</f>
        <v>58.003369329108466</v>
      </c>
      <c r="E33" s="62">
        <f>'[4]TES 2006 (value)'!E44</f>
        <v>99.697023735741382</v>
      </c>
      <c r="F33" s="62">
        <f>'[4]TES 2006 (value)'!F44</f>
        <v>188.11068034664558</v>
      </c>
      <c r="G33" s="62">
        <f>'[4]TES 2006 (value)'!G44</f>
        <v>23.601738065875995</v>
      </c>
      <c r="H33" s="62">
        <f>'[4]TES 2006 (value)'!H44</f>
        <v>54.283629556358832</v>
      </c>
      <c r="I33" s="62">
        <f>'[4]TES 2006 (value)'!I44</f>
        <v>55.703655007748608</v>
      </c>
      <c r="J33" s="62">
        <f>'[4]TES 2006 (value)'!J44</f>
        <v>52.677993840260626</v>
      </c>
      <c r="K33" s="62">
        <f>'[4]TES 2006 (value)'!K44</f>
        <v>33.080088450213637</v>
      </c>
      <c r="L33" s="62">
        <f>'[4]TES 2006 (value)'!L44</f>
        <v>57.525951001457656</v>
      </c>
      <c r="M33" s="62">
        <f>'[4]TES 2006 (value)'!M44</f>
        <v>47.439570743200022</v>
      </c>
      <c r="N33" s="62">
        <f>'[4]TES 2006 (value)'!N44</f>
        <v>18.095287480814324</v>
      </c>
      <c r="O33" s="62">
        <f>'[4]TES 2006 (value)'!O44</f>
        <v>771.65579928853344</v>
      </c>
      <c r="P33" s="62">
        <f>'[4]TES 2006 (value)'!P44</f>
        <v>0</v>
      </c>
      <c r="Q33" s="33">
        <f>-SUM(D33:P33,R33:AA33)</f>
        <v>-1742.2786853140731</v>
      </c>
      <c r="R33" s="62">
        <f>'[4]TES 2006 (value)'!R44</f>
        <v>0</v>
      </c>
      <c r="S33" s="62">
        <f>'[4]TES 2006 (value)'!S44</f>
        <v>0</v>
      </c>
      <c r="T33" s="62">
        <f>'[4]TES 2006 (value)'!T44</f>
        <v>0</v>
      </c>
      <c r="U33" s="62">
        <f>'[4]TES 2006 (value)'!U44</f>
        <v>0</v>
      </c>
      <c r="V33" s="62">
        <f>'[4]TES 2006 (value)'!V44</f>
        <v>0</v>
      </c>
      <c r="W33" s="62">
        <f>'[4]TES 2006 (value)'!W44</f>
        <v>0</v>
      </c>
      <c r="X33" s="33">
        <f>'[4]TES 2006 (value)'!X44/10</f>
        <v>0.4867036585636903</v>
      </c>
      <c r="Y33" s="62">
        <f>'[4]TES 2006 (value)'!Y44</f>
        <v>172.81098742599241</v>
      </c>
      <c r="Z33" s="62">
        <f>'[4]TES 2006 (value)'!Z44</f>
        <v>0</v>
      </c>
      <c r="AA33" s="63">
        <f>'[4]TES 2006 (value)'!AA44</f>
        <v>109.10620738355821</v>
      </c>
      <c r="AI33" s="53" t="s">
        <v>65</v>
      </c>
      <c r="AJ33" s="77" t="s">
        <v>66</v>
      </c>
      <c r="AK33" s="61">
        <f>D33</f>
        <v>58.003369329108466</v>
      </c>
      <c r="AL33" s="62">
        <f t="shared" ref="AL33:BA40" si="15">E33</f>
        <v>99.697023735741382</v>
      </c>
      <c r="AM33" s="62">
        <f t="shared" si="15"/>
        <v>188.11068034664558</v>
      </c>
      <c r="AN33" s="62">
        <f t="shared" si="15"/>
        <v>23.601738065875995</v>
      </c>
      <c r="AO33" s="62">
        <f t="shared" si="15"/>
        <v>54.283629556358832</v>
      </c>
      <c r="AP33" s="62">
        <f t="shared" si="15"/>
        <v>55.703655007748608</v>
      </c>
      <c r="AQ33" s="62">
        <f t="shared" si="15"/>
        <v>52.677993840260626</v>
      </c>
      <c r="AR33" s="62">
        <f t="shared" si="15"/>
        <v>33.080088450213637</v>
      </c>
      <c r="AS33" s="62">
        <f t="shared" si="15"/>
        <v>57.525951001457656</v>
      </c>
      <c r="AT33" s="62">
        <f t="shared" si="15"/>
        <v>47.439570743200022</v>
      </c>
      <c r="AU33" s="62">
        <f t="shared" si="15"/>
        <v>18.095287480814324</v>
      </c>
      <c r="AV33" s="62">
        <f t="shared" si="15"/>
        <v>771.65579928853344</v>
      </c>
      <c r="AW33" s="62">
        <f t="shared" si="15"/>
        <v>0</v>
      </c>
      <c r="AX33" s="33">
        <f t="shared" si="15"/>
        <v>-1742.2786853140731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0.4867036585636903</v>
      </c>
      <c r="BF33" s="62">
        <f t="shared" si="16"/>
        <v>172.81098742599241</v>
      </c>
      <c r="BG33" s="62">
        <f t="shared" si="16"/>
        <v>0</v>
      </c>
      <c r="BH33" s="63">
        <f t="shared" si="16"/>
        <v>109.10620738355821</v>
      </c>
      <c r="BP33" s="53" t="s">
        <v>65</v>
      </c>
      <c r="BQ33" s="77" t="s">
        <v>66</v>
      </c>
      <c r="BR33" s="61">
        <f t="shared" si="7"/>
        <v>58.003369329108466</v>
      </c>
      <c r="BS33" s="62">
        <f t="shared" si="7"/>
        <v>99.697023735741382</v>
      </c>
      <c r="BT33" s="62">
        <f t="shared" si="7"/>
        <v>188.11068034664558</v>
      </c>
      <c r="BU33" s="62">
        <f t="shared" si="7"/>
        <v>23.601738065875995</v>
      </c>
      <c r="BV33" s="62">
        <f t="shared" si="7"/>
        <v>54.283629556358832</v>
      </c>
      <c r="BW33" s="62">
        <f t="shared" si="7"/>
        <v>55.703655007748608</v>
      </c>
      <c r="BX33" s="62">
        <f t="shared" si="7"/>
        <v>52.677993840260626</v>
      </c>
      <c r="BY33" s="62">
        <f t="shared" si="7"/>
        <v>33.080088450213637</v>
      </c>
      <c r="BZ33" s="62">
        <f t="shared" si="7"/>
        <v>57.525951001457656</v>
      </c>
      <c r="CA33" s="62">
        <f t="shared" si="7"/>
        <v>47.439570743200022</v>
      </c>
      <c r="CB33" s="62">
        <f t="shared" si="7"/>
        <v>18.095287480814324</v>
      </c>
      <c r="CC33" s="62">
        <f t="shared" si="7"/>
        <v>771.65579928853344</v>
      </c>
      <c r="CD33" s="62">
        <f t="shared" si="7"/>
        <v>0</v>
      </c>
      <c r="CE33" s="33">
        <f t="shared" si="7"/>
        <v>-1742.2786853140731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0.4867036585636903</v>
      </c>
      <c r="CM33" s="62">
        <f t="shared" si="12"/>
        <v>172.81098742599241</v>
      </c>
      <c r="CN33" s="62">
        <f t="shared" si="12"/>
        <v>0</v>
      </c>
      <c r="CO33" s="63">
        <f t="shared" si="12"/>
        <v>109.10620738355821</v>
      </c>
    </row>
    <row r="34" spans="2:98" x14ac:dyDescent="0.25">
      <c r="B34" s="53" t="s">
        <v>67</v>
      </c>
      <c r="C34" s="72" t="s">
        <v>68</v>
      </c>
      <c r="D34" s="65">
        <f>'[4]TES 2006 (value)'!D45</f>
        <v>1339.9433626644566</v>
      </c>
      <c r="E34" s="66">
        <f>'[4]TES 2006 (value)'!E45</f>
        <v>7106.9591200739042</v>
      </c>
      <c r="F34" s="66">
        <f>'[4]TES 2006 (value)'!F45</f>
        <v>2295.8879018374573</v>
      </c>
      <c r="G34" s="66">
        <f>'[4]TES 2006 (value)'!G45</f>
        <v>468.60068921618142</v>
      </c>
      <c r="H34" s="66">
        <f>'[4]TES 2006 (value)'!H45</f>
        <v>1061.4556770374329</v>
      </c>
      <c r="I34" s="66">
        <f>'[4]TES 2006 (value)'!I45</f>
        <v>1112.01146391975</v>
      </c>
      <c r="J34" s="66">
        <f>'[4]TES 2006 (value)'!J45</f>
        <v>1069.2243177802202</v>
      </c>
      <c r="K34" s="66">
        <f>'[4]TES 2006 (value)'!K45</f>
        <v>671.63369899366432</v>
      </c>
      <c r="L34" s="66">
        <f>'[4]TES 2006 (value)'!L45</f>
        <v>1142.500513632456</v>
      </c>
      <c r="M34" s="66">
        <f>'[4]TES 2006 (value)'!M45</f>
        <v>953.26198714086843</v>
      </c>
      <c r="N34" s="66">
        <f>'[4]TES 2006 (value)'!N45</f>
        <v>370.57687844394604</v>
      </c>
      <c r="O34" s="66">
        <f>'[4]TES 2006 (value)'!O45</f>
        <v>15459.381567557137</v>
      </c>
      <c r="P34" s="66">
        <f>'[4]TES 2006 (value)'!P45</f>
        <v>0</v>
      </c>
      <c r="Q34" s="66">
        <f>'[4]TES 2006 (value)'!Q45</f>
        <v>0</v>
      </c>
      <c r="R34" s="66">
        <f>'[4]TES 2006 (value)'!R45</f>
        <v>0</v>
      </c>
      <c r="S34" s="34">
        <f>-SUM(D34:R34,T34:AA34)</f>
        <v>-36698.658775592849</v>
      </c>
      <c r="T34" s="66">
        <f>'[4]TES 2006 (value)'!T45</f>
        <v>0</v>
      </c>
      <c r="U34" s="66">
        <f>'[4]TES 2006 (value)'!U45</f>
        <v>0</v>
      </c>
      <c r="V34" s="66">
        <f>'[4]TES 2006 (value)'!V45</f>
        <v>0</v>
      </c>
      <c r="W34" s="66">
        <f>'[4]TES 2006 (value)'!W45</f>
        <v>0</v>
      </c>
      <c r="X34" s="34">
        <f>'[4]TES 2006 (value)'!X45/10</f>
        <v>6.6513521351691214</v>
      </c>
      <c r="Y34" s="66">
        <f>'[4]TES 2006 (value)'!Y45</f>
        <v>2251.4007158233635</v>
      </c>
      <c r="Z34" s="66">
        <f>'[4]TES 2006 (value)'!Z45</f>
        <v>0</v>
      </c>
      <c r="AA34" s="67">
        <f>'[4]TES 2006 (value)'!AA45</f>
        <v>1389.1695293368396</v>
      </c>
      <c r="AI34" s="53" t="s">
        <v>67</v>
      </c>
      <c r="AJ34" s="72" t="s">
        <v>68</v>
      </c>
      <c r="AK34" s="65">
        <f t="shared" ref="AK34:AK40" si="17">D34</f>
        <v>1339.9433626644566</v>
      </c>
      <c r="AL34" s="66">
        <f t="shared" si="15"/>
        <v>7106.9591200739042</v>
      </c>
      <c r="AM34" s="66">
        <f t="shared" si="15"/>
        <v>2295.8879018374573</v>
      </c>
      <c r="AN34" s="66">
        <f t="shared" si="15"/>
        <v>468.60068921618142</v>
      </c>
      <c r="AO34" s="66">
        <f t="shared" si="15"/>
        <v>1061.4556770374329</v>
      </c>
      <c r="AP34" s="66">
        <f t="shared" si="15"/>
        <v>1112.01146391975</v>
      </c>
      <c r="AQ34" s="66">
        <f t="shared" si="15"/>
        <v>1069.2243177802202</v>
      </c>
      <c r="AR34" s="66">
        <f t="shared" si="15"/>
        <v>671.63369899366432</v>
      </c>
      <c r="AS34" s="66">
        <f t="shared" si="15"/>
        <v>1142.500513632456</v>
      </c>
      <c r="AT34" s="66">
        <f t="shared" si="15"/>
        <v>953.26198714086843</v>
      </c>
      <c r="AU34" s="66">
        <f t="shared" si="15"/>
        <v>370.57687844394604</v>
      </c>
      <c r="AV34" s="66">
        <f t="shared" si="15"/>
        <v>15459.381567557137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-36698.658775592849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6.6513521351691214</v>
      </c>
      <c r="BF34" s="66">
        <f t="shared" si="16"/>
        <v>2251.4007158233635</v>
      </c>
      <c r="BG34" s="66">
        <f t="shared" si="16"/>
        <v>0</v>
      </c>
      <c r="BH34" s="67">
        <f t="shared" si="16"/>
        <v>1389.1695293368396</v>
      </c>
      <c r="BP34" s="53" t="s">
        <v>67</v>
      </c>
      <c r="BQ34" s="72" t="s">
        <v>68</v>
      </c>
      <c r="BR34" s="65">
        <f t="shared" si="7"/>
        <v>1339.9433626644566</v>
      </c>
      <c r="BS34" s="66">
        <f t="shared" si="7"/>
        <v>7106.9591200739042</v>
      </c>
      <c r="BT34" s="66">
        <f t="shared" si="7"/>
        <v>2295.8879018374573</v>
      </c>
      <c r="BU34" s="66">
        <f t="shared" si="7"/>
        <v>468.60068921618142</v>
      </c>
      <c r="BV34" s="66">
        <f t="shared" si="7"/>
        <v>1061.4556770374329</v>
      </c>
      <c r="BW34" s="66">
        <f t="shared" si="7"/>
        <v>1112.01146391975</v>
      </c>
      <c r="BX34" s="66">
        <f t="shared" si="7"/>
        <v>1069.2243177802202</v>
      </c>
      <c r="BY34" s="66">
        <f t="shared" si="7"/>
        <v>671.63369899366432</v>
      </c>
      <c r="BZ34" s="66">
        <f t="shared" si="7"/>
        <v>1142.500513632456</v>
      </c>
      <c r="CA34" s="66">
        <f t="shared" si="7"/>
        <v>953.26198714086843</v>
      </c>
      <c r="CB34" s="66">
        <f t="shared" si="7"/>
        <v>370.57687844394604</v>
      </c>
      <c r="CC34" s="66">
        <f t="shared" si="7"/>
        <v>15459.381567557137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-36698.658775592849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6.6513521351691214</v>
      </c>
      <c r="CM34" s="66">
        <f t="shared" si="12"/>
        <v>2251.4007158233635</v>
      </c>
      <c r="CN34" s="66">
        <f t="shared" si="12"/>
        <v>0</v>
      </c>
      <c r="CO34" s="67">
        <f t="shared" si="12"/>
        <v>1389.1695293368396</v>
      </c>
    </row>
    <row r="35" spans="2:98" x14ac:dyDescent="0.25">
      <c r="B35" s="53" t="s">
        <v>69</v>
      </c>
      <c r="C35" s="72" t="s">
        <v>70</v>
      </c>
      <c r="D35" s="65">
        <f>'[4]TES 2006 (value)'!D46</f>
        <v>223.65398875114829</v>
      </c>
      <c r="E35" s="66">
        <f>'[4]TES 2006 (value)'!E46</f>
        <v>393.17722055755075</v>
      </c>
      <c r="F35" s="66">
        <f>'[4]TES 2006 (value)'!F46</f>
        <v>268.91368108772667</v>
      </c>
      <c r="G35" s="66">
        <f>'[4]TES 2006 (value)'!G46</f>
        <v>92.034655571931225</v>
      </c>
      <c r="H35" s="66">
        <f>'[4]TES 2006 (value)'!H46</f>
        <v>158.31690320302042</v>
      </c>
      <c r="I35" s="66">
        <f>'[4]TES 2006 (value)'!I46</f>
        <v>236.97703351598389</v>
      </c>
      <c r="J35" s="66">
        <f>'[4]TES 2006 (value)'!J46</f>
        <v>281.70272335901416</v>
      </c>
      <c r="K35" s="66">
        <f>'[4]TES 2006 (value)'!K46</f>
        <v>177.53844502718559</v>
      </c>
      <c r="L35" s="66">
        <f>'[4]TES 2006 (value)'!L46</f>
        <v>225.47127226813151</v>
      </c>
      <c r="M35" s="66">
        <f>'[4]TES 2006 (value)'!M46</f>
        <v>222.17957278992509</v>
      </c>
      <c r="N35" s="66">
        <f>'[4]TES 2006 (value)'!N46</f>
        <v>107.52611466351162</v>
      </c>
      <c r="O35" s="66">
        <f>'[4]TES 2006 (value)'!O46</f>
        <v>3462.0901256317502</v>
      </c>
      <c r="P35" s="66">
        <f>'[4]TES 2006 (value)'!P46</f>
        <v>0</v>
      </c>
      <c r="Q35" s="66">
        <f>'[4]TES 2006 (value)'!Q46</f>
        <v>0</v>
      </c>
      <c r="R35" s="66">
        <f>'[4]TES 2006 (value)'!R46</f>
        <v>0</v>
      </c>
      <c r="S35" s="66">
        <f>'[4]TES 2006 (value)'!S46</f>
        <v>0</v>
      </c>
      <c r="T35" s="34">
        <f>-SUM(D35:S35,U35:AA35)</f>
        <v>-9131.6579655009755</v>
      </c>
      <c r="U35" s="66">
        <f>'[4]TES 2006 (value)'!U46</f>
        <v>0</v>
      </c>
      <c r="V35" s="66">
        <f>'[4]TES 2006 (value)'!V46</f>
        <v>0</v>
      </c>
      <c r="W35" s="66">
        <f>'[4]TES 2006 (value)'!W46</f>
        <v>0</v>
      </c>
      <c r="X35" s="34">
        <f>'[4]TES 2006 (value)'!X46/10</f>
        <v>9.7296974216028822</v>
      </c>
      <c r="Y35" s="66">
        <f>'[4]TES 2006 (value)'!Y46</f>
        <v>2226.3317241533032</v>
      </c>
      <c r="Z35" s="66">
        <f>'[4]TES 2006 (value)'!Z46</f>
        <v>0</v>
      </c>
      <c r="AA35" s="67">
        <f>'[4]TES 2006 (value)'!AA46</f>
        <v>1046.0148074991898</v>
      </c>
      <c r="AI35" s="53" t="s">
        <v>69</v>
      </c>
      <c r="AJ35" s="72" t="s">
        <v>70</v>
      </c>
      <c r="AK35" s="65">
        <f t="shared" si="17"/>
        <v>223.65398875114829</v>
      </c>
      <c r="AL35" s="66">
        <f t="shared" si="15"/>
        <v>393.17722055755075</v>
      </c>
      <c r="AM35" s="66">
        <f t="shared" si="15"/>
        <v>268.91368108772667</v>
      </c>
      <c r="AN35" s="66">
        <f t="shared" si="15"/>
        <v>92.034655571931225</v>
      </c>
      <c r="AO35" s="66">
        <f t="shared" si="15"/>
        <v>158.31690320302042</v>
      </c>
      <c r="AP35" s="66">
        <f t="shared" si="15"/>
        <v>236.97703351598389</v>
      </c>
      <c r="AQ35" s="66">
        <f t="shared" si="15"/>
        <v>281.70272335901416</v>
      </c>
      <c r="AR35" s="66">
        <f t="shared" si="15"/>
        <v>177.53844502718559</v>
      </c>
      <c r="AS35" s="66">
        <f t="shared" si="15"/>
        <v>225.47127226813151</v>
      </c>
      <c r="AT35" s="66">
        <f t="shared" si="15"/>
        <v>222.17957278992509</v>
      </c>
      <c r="AU35" s="66">
        <f t="shared" si="15"/>
        <v>107.52611466351162</v>
      </c>
      <c r="AV35" s="66">
        <f t="shared" si="15"/>
        <v>3462.0901256317502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-9131.6579655009755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9.7296974216028822</v>
      </c>
      <c r="BF35" s="66">
        <f t="shared" si="16"/>
        <v>2226.3317241533032</v>
      </c>
      <c r="BG35" s="66">
        <f t="shared" si="16"/>
        <v>0</v>
      </c>
      <c r="BH35" s="67">
        <f t="shared" si="16"/>
        <v>1046.0148074991898</v>
      </c>
      <c r="BP35" s="53" t="s">
        <v>69</v>
      </c>
      <c r="BQ35" s="72" t="s">
        <v>70</v>
      </c>
      <c r="BR35" s="65">
        <f t="shared" ref="BR35:CG37" si="18">AK35</f>
        <v>223.65398875114829</v>
      </c>
      <c r="BS35" s="66">
        <f t="shared" si="18"/>
        <v>393.17722055755075</v>
      </c>
      <c r="BT35" s="66">
        <f t="shared" si="18"/>
        <v>268.91368108772667</v>
      </c>
      <c r="BU35" s="66">
        <f t="shared" si="18"/>
        <v>92.034655571931225</v>
      </c>
      <c r="BV35" s="66">
        <f t="shared" si="18"/>
        <v>158.31690320302042</v>
      </c>
      <c r="BW35" s="66">
        <f t="shared" si="18"/>
        <v>236.97703351598389</v>
      </c>
      <c r="BX35" s="66">
        <f t="shared" si="18"/>
        <v>281.70272335901416</v>
      </c>
      <c r="BY35" s="66">
        <f t="shared" si="18"/>
        <v>177.53844502718559</v>
      </c>
      <c r="BZ35" s="66">
        <f t="shared" si="18"/>
        <v>225.47127226813151</v>
      </c>
      <c r="CA35" s="66">
        <f t="shared" si="18"/>
        <v>222.17957278992509</v>
      </c>
      <c r="CB35" s="66">
        <f t="shared" si="18"/>
        <v>107.52611466351162</v>
      </c>
      <c r="CC35" s="66">
        <f t="shared" si="18"/>
        <v>3462.0901256317502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-9131.6579655009755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9.7296974216028822</v>
      </c>
      <c r="CM35" s="66">
        <f t="shared" si="12"/>
        <v>2226.3317241533032</v>
      </c>
      <c r="CN35" s="66">
        <f t="shared" si="12"/>
        <v>0</v>
      </c>
      <c r="CO35" s="67">
        <f t="shared" si="12"/>
        <v>1046.0148074991898</v>
      </c>
    </row>
    <row r="36" spans="2:98" x14ac:dyDescent="0.25">
      <c r="B36" s="53" t="s">
        <v>71</v>
      </c>
      <c r="C36" s="72" t="s">
        <v>72</v>
      </c>
      <c r="D36" s="65">
        <f>'[4]TES 2006 (value)'!D47</f>
        <v>29.581114019663634</v>
      </c>
      <c r="E36" s="66">
        <f>'[4]TES 2006 (value)'!E47</f>
        <v>151.56188667173359</v>
      </c>
      <c r="F36" s="66">
        <f>'[4]TES 2006 (value)'!F47</f>
        <v>370.74529715783149</v>
      </c>
      <c r="G36" s="66">
        <f>'[4]TES 2006 (value)'!G47</f>
        <v>40.158713337229536</v>
      </c>
      <c r="H36" s="66">
        <f>'[4]TES 2006 (value)'!H47</f>
        <v>66.466762655663615</v>
      </c>
      <c r="I36" s="66">
        <f>'[4]TES 2006 (value)'!I47</f>
        <v>104.37132299211427</v>
      </c>
      <c r="J36" s="66">
        <f>'[4]TES 2006 (value)'!J47</f>
        <v>126.6557770462949</v>
      </c>
      <c r="K36" s="66">
        <f>'[4]TES 2006 (value)'!K47</f>
        <v>79.845486456529031</v>
      </c>
      <c r="L36" s="66">
        <f>'[4]TES 2006 (value)'!L47</f>
        <v>98.439209430064622</v>
      </c>
      <c r="M36" s="66">
        <f>'[4]TES 2006 (value)'!M47</f>
        <v>98.768226095125215</v>
      </c>
      <c r="N36" s="66">
        <f>'[4]TES 2006 (value)'!N47</f>
        <v>48.728886313667779</v>
      </c>
      <c r="O36" s="66">
        <f>'[4]TES 2006 (value)'!O47</f>
        <v>1532.8506000797493</v>
      </c>
      <c r="P36" s="66">
        <f>'[4]TES 2006 (value)'!P47</f>
        <v>0</v>
      </c>
      <c r="Q36" s="66">
        <f>'[4]TES 2006 (value)'!Q47</f>
        <v>0</v>
      </c>
      <c r="R36" s="66">
        <f>'[4]TES 2006 (value)'!R47</f>
        <v>0</v>
      </c>
      <c r="S36" s="66">
        <f>'[4]TES 2006 (value)'!S47</f>
        <v>0</v>
      </c>
      <c r="T36" s="66">
        <f>'[4]TES 2006 (value)'!T47</f>
        <v>0</v>
      </c>
      <c r="U36" s="34">
        <f>-SUM(D36:T36,V36:AA36)</f>
        <v>-2778.3495446071634</v>
      </c>
      <c r="V36" s="66">
        <f>'[4]TES 2006 (value)'!V47</f>
        <v>0</v>
      </c>
      <c r="W36" s="66">
        <f>'[4]TES 2006 (value)'!W47</f>
        <v>0</v>
      </c>
      <c r="X36" s="34">
        <f>'[4]TES 2006 (value)'!X47/10</f>
        <v>9.2423623138843738E-2</v>
      </c>
      <c r="Y36" s="66">
        <f>'[4]TES 2006 (value)'!Y47</f>
        <v>20.628179204030666</v>
      </c>
      <c r="Z36" s="66">
        <f>'[4]TES 2006 (value)'!Z47</f>
        <v>0</v>
      </c>
      <c r="AA36" s="67">
        <f>'[4]TES 2006 (value)'!AA47</f>
        <v>9.455659524326478</v>
      </c>
      <c r="AI36" s="53" t="s">
        <v>71</v>
      </c>
      <c r="AJ36" s="72" t="s">
        <v>72</v>
      </c>
      <c r="AK36" s="65">
        <f t="shared" si="17"/>
        <v>29.581114019663634</v>
      </c>
      <c r="AL36" s="66">
        <f t="shared" si="15"/>
        <v>151.56188667173359</v>
      </c>
      <c r="AM36" s="66">
        <f t="shared" si="15"/>
        <v>370.74529715783149</v>
      </c>
      <c r="AN36" s="66">
        <f t="shared" si="15"/>
        <v>40.158713337229536</v>
      </c>
      <c r="AO36" s="66">
        <f t="shared" si="15"/>
        <v>66.466762655663615</v>
      </c>
      <c r="AP36" s="66">
        <f t="shared" si="15"/>
        <v>104.37132299211427</v>
      </c>
      <c r="AQ36" s="66">
        <f t="shared" si="15"/>
        <v>126.6557770462949</v>
      </c>
      <c r="AR36" s="66">
        <f t="shared" si="15"/>
        <v>79.845486456529031</v>
      </c>
      <c r="AS36" s="66">
        <f t="shared" si="15"/>
        <v>98.439209430064622</v>
      </c>
      <c r="AT36" s="66">
        <f t="shared" si="15"/>
        <v>98.768226095125215</v>
      </c>
      <c r="AU36" s="66">
        <f t="shared" si="15"/>
        <v>48.728886313667779</v>
      </c>
      <c r="AV36" s="66">
        <f t="shared" si="15"/>
        <v>1532.8506000797493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-2778.3495446071634</v>
      </c>
      <c r="BC36" s="66">
        <f t="shared" si="16"/>
        <v>0</v>
      </c>
      <c r="BD36" s="66">
        <f t="shared" si="16"/>
        <v>0</v>
      </c>
      <c r="BE36" s="66">
        <f t="shared" si="16"/>
        <v>9.2423623138843738E-2</v>
      </c>
      <c r="BF36" s="66">
        <f t="shared" si="16"/>
        <v>20.628179204030666</v>
      </c>
      <c r="BG36" s="66">
        <f t="shared" si="16"/>
        <v>0</v>
      </c>
      <c r="BH36" s="67">
        <f t="shared" si="16"/>
        <v>9.455659524326478</v>
      </c>
      <c r="BP36" s="53" t="s">
        <v>71</v>
      </c>
      <c r="BQ36" s="72" t="s">
        <v>72</v>
      </c>
      <c r="BR36" s="65">
        <f t="shared" si="18"/>
        <v>29.581114019663634</v>
      </c>
      <c r="BS36" s="66">
        <f t="shared" si="18"/>
        <v>151.56188667173359</v>
      </c>
      <c r="BT36" s="66">
        <f t="shared" si="18"/>
        <v>370.74529715783149</v>
      </c>
      <c r="BU36" s="66">
        <f t="shared" si="18"/>
        <v>40.158713337229536</v>
      </c>
      <c r="BV36" s="66">
        <f t="shared" si="18"/>
        <v>66.466762655663615</v>
      </c>
      <c r="BW36" s="66">
        <f t="shared" si="18"/>
        <v>104.37132299211427</v>
      </c>
      <c r="BX36" s="66">
        <f t="shared" si="18"/>
        <v>126.6557770462949</v>
      </c>
      <c r="BY36" s="66">
        <f t="shared" si="18"/>
        <v>79.845486456529031</v>
      </c>
      <c r="BZ36" s="66">
        <f t="shared" si="18"/>
        <v>98.439209430064622</v>
      </c>
      <c r="CA36" s="66">
        <f t="shared" si="18"/>
        <v>98.768226095125215</v>
      </c>
      <c r="CB36" s="66">
        <f t="shared" si="18"/>
        <v>48.728886313667779</v>
      </c>
      <c r="CC36" s="66">
        <f t="shared" si="18"/>
        <v>1532.8506000797493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-2778.3495446071634</v>
      </c>
      <c r="CJ36" s="66">
        <f t="shared" si="10"/>
        <v>0</v>
      </c>
      <c r="CK36" s="66">
        <f t="shared" si="12"/>
        <v>0</v>
      </c>
      <c r="CL36" s="66">
        <f t="shared" si="12"/>
        <v>9.2423623138843738E-2</v>
      </c>
      <c r="CM36" s="66">
        <f t="shared" si="12"/>
        <v>20.628179204030666</v>
      </c>
      <c r="CN36" s="66">
        <f t="shared" si="12"/>
        <v>0</v>
      </c>
      <c r="CO36" s="67">
        <f t="shared" si="12"/>
        <v>9.455659524326478</v>
      </c>
    </row>
    <row r="37" spans="2:98" x14ac:dyDescent="0.25">
      <c r="B37" s="53" t="s">
        <v>73</v>
      </c>
      <c r="C37" s="72" t="s">
        <v>74</v>
      </c>
      <c r="D37" s="65">
        <f>'[4]TES 2006 (value)'!D48</f>
        <v>18818.725278459417</v>
      </c>
      <c r="E37" s="66">
        <f>'[4]TES 2006 (value)'!E48</f>
        <v>60491.406956935432</v>
      </c>
      <c r="F37" s="66">
        <f>'[4]TES 2006 (value)'!F48</f>
        <v>20323.183035677917</v>
      </c>
      <c r="G37" s="66">
        <f>'[4]TES 2006 (value)'!G48</f>
        <v>477.4320291594442</v>
      </c>
      <c r="H37" s="66">
        <f>'[4]TES 2006 (value)'!H48</f>
        <v>7714.1179077328625</v>
      </c>
      <c r="I37" s="66">
        <f>'[4]TES 2006 (value)'!I48</f>
        <v>3602.1289368883649</v>
      </c>
      <c r="J37" s="66">
        <f>'[4]TES 2006 (value)'!J48</f>
        <v>1096.9688682080086</v>
      </c>
      <c r="K37" s="66">
        <f>'[4]TES 2006 (value)'!K48</f>
        <v>2602.0908191299391</v>
      </c>
      <c r="L37" s="66">
        <f>'[4]TES 2006 (value)'!L48</f>
        <v>2073.6786777652933</v>
      </c>
      <c r="M37" s="66">
        <f>'[4]TES 2006 (value)'!M48</f>
        <v>2428.7269374507296</v>
      </c>
      <c r="N37" s="66">
        <f>'[4]TES 2006 (value)'!N48</f>
        <v>1717.3710623833217</v>
      </c>
      <c r="O37" s="66">
        <f>'[4]TES 2006 (value)'!O48</f>
        <v>136366.82263173655</v>
      </c>
      <c r="P37" s="66">
        <f>'[4]TES 2006 (value)'!P48</f>
        <v>0</v>
      </c>
      <c r="Q37" s="66">
        <f>'[4]TES 2006 (value)'!Q48</f>
        <v>0</v>
      </c>
      <c r="R37" s="66">
        <f>'[4]TES 2006 (value)'!R48</f>
        <v>0</v>
      </c>
      <c r="S37" s="66">
        <f>'[4]TES 2006 (value)'!S48</f>
        <v>0</v>
      </c>
      <c r="T37" s="66">
        <f>'[4]TES 2006 (value)'!T48</f>
        <v>0</v>
      </c>
      <c r="U37" s="66">
        <f>'[4]TES 2006 (value)'!U48</f>
        <v>0</v>
      </c>
      <c r="V37" s="34">
        <f>-SUM(D37:U37,W37:AA37)</f>
        <v>-271005.62395310804</v>
      </c>
      <c r="W37" s="66">
        <f>'[4]TES 2006 (value)'!W48</f>
        <v>0</v>
      </c>
      <c r="X37" s="66">
        <f>'[4]TES 2006 (value)'!X48</f>
        <v>66.953642934691132</v>
      </c>
      <c r="Y37" s="66">
        <f>'[4]TES 2006 (value)'!Y48</f>
        <v>13215.056931356003</v>
      </c>
      <c r="Z37" s="66">
        <f>'[4]TES 2006 (value)'!Z48</f>
        <v>0</v>
      </c>
      <c r="AA37" s="67">
        <f>'[4]TES 2006 (value)'!AA48</f>
        <v>10.96023729008051</v>
      </c>
      <c r="AI37" s="53" t="s">
        <v>73</v>
      </c>
      <c r="AJ37" s="72" t="s">
        <v>74</v>
      </c>
      <c r="AK37" s="65">
        <f t="shared" si="17"/>
        <v>18818.725278459417</v>
      </c>
      <c r="AL37" s="66">
        <f t="shared" si="15"/>
        <v>60491.406956935432</v>
      </c>
      <c r="AM37" s="66">
        <f t="shared" si="15"/>
        <v>20323.183035677917</v>
      </c>
      <c r="AN37" s="66">
        <f t="shared" si="15"/>
        <v>477.4320291594442</v>
      </c>
      <c r="AO37" s="66">
        <f t="shared" si="15"/>
        <v>7714.1179077328625</v>
      </c>
      <c r="AP37" s="66">
        <f t="shared" si="15"/>
        <v>3602.1289368883649</v>
      </c>
      <c r="AQ37" s="66">
        <f t="shared" si="15"/>
        <v>1096.9688682080086</v>
      </c>
      <c r="AR37" s="66">
        <f t="shared" si="15"/>
        <v>2602.0908191299391</v>
      </c>
      <c r="AS37" s="66">
        <f t="shared" si="15"/>
        <v>2073.6786777652933</v>
      </c>
      <c r="AT37" s="66">
        <f t="shared" si="15"/>
        <v>2428.7269374507296</v>
      </c>
      <c r="AU37" s="66">
        <f t="shared" si="15"/>
        <v>1717.3710623833217</v>
      </c>
      <c r="AV37" s="66">
        <f t="shared" si="15"/>
        <v>136366.82263173655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-271005.62395310804</v>
      </c>
      <c r="BD37" s="66">
        <f t="shared" si="16"/>
        <v>0</v>
      </c>
      <c r="BE37" s="66">
        <f t="shared" si="16"/>
        <v>66.953642934691132</v>
      </c>
      <c r="BF37" s="66">
        <f t="shared" si="16"/>
        <v>13215.056931356003</v>
      </c>
      <c r="BG37" s="66">
        <f t="shared" si="16"/>
        <v>0</v>
      </c>
      <c r="BH37" s="67">
        <f t="shared" si="16"/>
        <v>10.96023729008051</v>
      </c>
      <c r="BP37" s="53" t="s">
        <v>73</v>
      </c>
      <c r="BQ37" s="72" t="s">
        <v>74</v>
      </c>
      <c r="BR37" s="65">
        <f t="shared" si="18"/>
        <v>18818.725278459417</v>
      </c>
      <c r="BS37" s="66">
        <f t="shared" si="18"/>
        <v>60491.406956935432</v>
      </c>
      <c r="BT37" s="66">
        <f t="shared" si="18"/>
        <v>20323.183035677917</v>
      </c>
      <c r="BU37" s="66">
        <f t="shared" si="18"/>
        <v>477.4320291594442</v>
      </c>
      <c r="BV37" s="66">
        <f t="shared" si="18"/>
        <v>7714.1179077328625</v>
      </c>
      <c r="BW37" s="66">
        <f t="shared" si="18"/>
        <v>3602.1289368883649</v>
      </c>
      <c r="BX37" s="66">
        <f t="shared" si="18"/>
        <v>1096.9688682080086</v>
      </c>
      <c r="BY37" s="66">
        <f t="shared" si="18"/>
        <v>2602.0908191299391</v>
      </c>
      <c r="BZ37" s="66">
        <f t="shared" si="18"/>
        <v>2073.6786777652933</v>
      </c>
      <c r="CA37" s="66">
        <f t="shared" si="18"/>
        <v>2428.7269374507296</v>
      </c>
      <c r="CB37" s="66">
        <f t="shared" si="18"/>
        <v>1717.3710623833217</v>
      </c>
      <c r="CC37" s="66">
        <f t="shared" si="18"/>
        <v>136366.82263173655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-271005.62395310804</v>
      </c>
      <c r="CK37" s="66">
        <f t="shared" si="12"/>
        <v>0</v>
      </c>
      <c r="CL37" s="66">
        <f t="shared" si="12"/>
        <v>66.953642934691132</v>
      </c>
      <c r="CM37" s="66">
        <f t="shared" si="12"/>
        <v>13215.056931356003</v>
      </c>
      <c r="CN37" s="66">
        <f t="shared" si="12"/>
        <v>0</v>
      </c>
      <c r="CO37" s="67">
        <f t="shared" si="12"/>
        <v>10.96023729008051</v>
      </c>
    </row>
    <row r="38" spans="2:98" x14ac:dyDescent="0.25">
      <c r="B38" s="53" t="s">
        <v>76</v>
      </c>
      <c r="C38" s="72" t="s">
        <v>54</v>
      </c>
      <c r="D38" s="65">
        <f t="array" ref="D38:AA38">TRANSPOSE('[4]TES 2006 (value)'!$AV$6:$AV$29)</f>
        <v>1797.0979938017776</v>
      </c>
      <c r="E38" s="66">
        <v>11024.985029406</v>
      </c>
      <c r="F38" s="66">
        <v>10775.327097220197</v>
      </c>
      <c r="G38" s="66">
        <v>323.06810798004216</v>
      </c>
      <c r="H38" s="66">
        <v>246.32225926199999</v>
      </c>
      <c r="I38" s="66">
        <v>846.43032075204394</v>
      </c>
      <c r="J38" s="66">
        <v>12.00163120600136</v>
      </c>
      <c r="K38" s="66">
        <v>70.002339710944383</v>
      </c>
      <c r="L38" s="66">
        <v>768.05301273600003</v>
      </c>
      <c r="M38" s="66">
        <v>5.0027198810252509</v>
      </c>
      <c r="N38" s="66">
        <v>0</v>
      </c>
      <c r="O38" s="66">
        <v>30555.489604425147</v>
      </c>
      <c r="P38" s="66">
        <v>20951.389630542391</v>
      </c>
      <c r="Q38" s="66">
        <v>291.30940276781331</v>
      </c>
      <c r="R38" s="66">
        <v>704.12943955200001</v>
      </c>
      <c r="S38" s="66">
        <v>243.45032102966201</v>
      </c>
      <c r="T38" s="66">
        <v>13.289976060326829</v>
      </c>
      <c r="U38" s="66">
        <v>158.02946228310057</v>
      </c>
      <c r="V38" s="66">
        <v>37917.927766978406</v>
      </c>
      <c r="W38" s="66">
        <v>0</v>
      </c>
      <c r="X38" s="66">
        <v>27.976369767726478</v>
      </c>
      <c r="Y38" s="66">
        <v>9327.0949710640798</v>
      </c>
      <c r="Z38" s="66">
        <v>3199.4151970945682</v>
      </c>
      <c r="AA38" s="67">
        <v>1828.1902403749559</v>
      </c>
      <c r="AI38" s="53" t="s">
        <v>76</v>
      </c>
      <c r="AJ38" s="72" t="s">
        <v>54</v>
      </c>
      <c r="AK38" s="65">
        <f t="shared" si="17"/>
        <v>1797.0979938017776</v>
      </c>
      <c r="AL38" s="66">
        <f t="shared" si="15"/>
        <v>11024.985029406</v>
      </c>
      <c r="AM38" s="66">
        <f t="shared" si="15"/>
        <v>10775.327097220197</v>
      </c>
      <c r="AN38" s="66">
        <f t="shared" si="15"/>
        <v>323.06810798004216</v>
      </c>
      <c r="AO38" s="66">
        <f t="shared" si="15"/>
        <v>246.32225926199999</v>
      </c>
      <c r="AP38" s="66">
        <f t="shared" si="15"/>
        <v>846.43032075204394</v>
      </c>
      <c r="AQ38" s="66">
        <f t="shared" si="15"/>
        <v>12.00163120600136</v>
      </c>
      <c r="AR38" s="66">
        <f t="shared" si="15"/>
        <v>70.002339710944383</v>
      </c>
      <c r="AS38" s="66">
        <f t="shared" si="15"/>
        <v>768.05301273600003</v>
      </c>
      <c r="AT38" s="66">
        <f t="shared" si="15"/>
        <v>5.0027198810252509</v>
      </c>
      <c r="AU38" s="66">
        <f t="shared" si="15"/>
        <v>0</v>
      </c>
      <c r="AV38" s="66">
        <f t="shared" si="15"/>
        <v>30555.489604425147</v>
      </c>
      <c r="AW38" s="66">
        <f t="shared" si="15"/>
        <v>20951.389630542391</v>
      </c>
      <c r="AX38" s="66">
        <f t="shared" si="15"/>
        <v>291.30940276781331</v>
      </c>
      <c r="AY38" s="66">
        <f t="shared" si="15"/>
        <v>704.12943955200001</v>
      </c>
      <c r="AZ38" s="66">
        <f t="shared" si="15"/>
        <v>243.45032102966201</v>
      </c>
      <c r="BA38" s="66">
        <f t="shared" si="15"/>
        <v>13.289976060326829</v>
      </c>
      <c r="BB38" s="66">
        <f t="shared" si="16"/>
        <v>158.02946228310057</v>
      </c>
      <c r="BC38" s="66">
        <f t="shared" si="16"/>
        <v>37917.927766978406</v>
      </c>
      <c r="BD38" s="66">
        <f t="shared" si="16"/>
        <v>0</v>
      </c>
      <c r="BE38" s="66">
        <f t="shared" si="16"/>
        <v>27.976369767726478</v>
      </c>
      <c r="BF38" s="66">
        <f t="shared" si="16"/>
        <v>9327.0949710640798</v>
      </c>
      <c r="BG38" s="66">
        <f t="shared" si="16"/>
        <v>3199.4151970945682</v>
      </c>
      <c r="BH38" s="67">
        <f t="shared" si="16"/>
        <v>1828.1902403749559</v>
      </c>
      <c r="BP38" s="53" t="s">
        <v>76</v>
      </c>
      <c r="BQ38" s="72" t="s">
        <v>54</v>
      </c>
      <c r="BR38" s="49">
        <f t="array" ref="BR38:CO38">AK47:BH47/(1+AK47:BH47)*TRANSPOSE(CP3:CP26+CQ3:CQ26+CR3:CR26)</f>
        <v>1797.0979938017776</v>
      </c>
      <c r="BS38" s="50">
        <v>11024.985029406002</v>
      </c>
      <c r="BT38" s="50">
        <v>10775.327097220197</v>
      </c>
      <c r="BU38" s="50">
        <v>323.06810798004216</v>
      </c>
      <c r="BV38" s="50">
        <v>246.32225926200002</v>
      </c>
      <c r="BW38" s="50">
        <v>846.43032075204383</v>
      </c>
      <c r="BX38" s="50">
        <v>12.00163120600136</v>
      </c>
      <c r="BY38" s="50">
        <v>0</v>
      </c>
      <c r="BZ38" s="50">
        <v>768.05301273600003</v>
      </c>
      <c r="CA38" s="50">
        <v>0</v>
      </c>
      <c r="CB38" s="50">
        <v>0</v>
      </c>
      <c r="CC38" s="50">
        <v>30555.489604425147</v>
      </c>
      <c r="CD38" s="50">
        <v>20951.389630542395</v>
      </c>
      <c r="CE38" s="50">
        <v>291.30940276781331</v>
      </c>
      <c r="CF38" s="50">
        <v>704.12943955200001</v>
      </c>
      <c r="CG38" s="50">
        <v>243.45032102966201</v>
      </c>
      <c r="CH38" s="50">
        <v>13.289976060326829</v>
      </c>
      <c r="CI38" s="50">
        <v>158.02946228310057</v>
      </c>
      <c r="CJ38" s="50">
        <v>37917.927766978406</v>
      </c>
      <c r="CK38" s="50">
        <v>0</v>
      </c>
      <c r="CL38" s="50">
        <v>27.976369767726478</v>
      </c>
      <c r="CM38" s="50">
        <v>9327.094971064078</v>
      </c>
      <c r="CN38" s="50">
        <v>3199.4151970945682</v>
      </c>
      <c r="CO38" s="51">
        <v>1828.1902403749559</v>
      </c>
    </row>
    <row r="39" spans="2:98" x14ac:dyDescent="0.25">
      <c r="B39" s="53" t="s">
        <v>77</v>
      </c>
      <c r="C39" s="72" t="s">
        <v>78</v>
      </c>
      <c r="D39" s="65">
        <f t="array" ref="D39:AA39">TRANSPOSE('[4]TES 2006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5.3919121360000002</v>
      </c>
      <c r="Y39" s="66">
        <v>24963.582470000001</v>
      </c>
      <c r="Z39" s="66">
        <v>1366.6533690000001</v>
      </c>
      <c r="AA39" s="67">
        <v>189.84016869999999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5.3919121360000002</v>
      </c>
      <c r="BF39" s="66">
        <f t="shared" si="16"/>
        <v>24963.582470000001</v>
      </c>
      <c r="BG39" s="66">
        <f t="shared" si="16"/>
        <v>1366.6533690000001</v>
      </c>
      <c r="BH39" s="67">
        <f t="shared" si="16"/>
        <v>189.84016869999999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5.3919121360000002</v>
      </c>
      <c r="CM39" s="66">
        <f t="shared" si="20"/>
        <v>24963.582470000001</v>
      </c>
      <c r="CN39" s="66">
        <f t="shared" si="20"/>
        <v>1366.6533690000001</v>
      </c>
      <c r="CO39" s="67">
        <f t="shared" si="20"/>
        <v>189.84016869999999</v>
      </c>
    </row>
    <row r="40" spans="2:98" x14ac:dyDescent="0.25">
      <c r="B40" s="53" t="s">
        <v>79</v>
      </c>
      <c r="C40" s="78" t="s">
        <v>80</v>
      </c>
      <c r="D40" s="69">
        <f t="array" ref="D40:AA40">TRANSPOSE('[4]TES 2006 (value)'!$AX$6:$AX$29)+TRANSPOSE('[4]TES 2006 (value)'!$AY$6:$AY$29)</f>
        <v>-2733.9846939576555</v>
      </c>
      <c r="E40" s="70">
        <v>12880.513975673226</v>
      </c>
      <c r="F40" s="70">
        <v>385.32602557728802</v>
      </c>
      <c r="G40" s="70">
        <v>6.0018189799932209</v>
      </c>
      <c r="H40" s="70">
        <v>11.951885822134802</v>
      </c>
      <c r="I40" s="70">
        <v>15.988073417592096</v>
      </c>
      <c r="J40" s="70">
        <v>42.008629573161016</v>
      </c>
      <c r="K40" s="70">
        <v>54.006059251965716</v>
      </c>
      <c r="L40" s="70">
        <v>62.006507745610726</v>
      </c>
      <c r="M40" s="70">
        <v>2.9970048448598079</v>
      </c>
      <c r="N40" s="70">
        <v>11.887268779279747</v>
      </c>
      <c r="O40" s="70">
        <v>2327.8928664006526</v>
      </c>
      <c r="P40" s="70">
        <v>729.25225386249929</v>
      </c>
      <c r="Q40" s="70">
        <v>-1794.0560579999999</v>
      </c>
      <c r="R40" s="70">
        <v>-3329.2135648919934</v>
      </c>
      <c r="S40" s="70">
        <v>0</v>
      </c>
      <c r="T40" s="70">
        <v>-130.06658669999999</v>
      </c>
      <c r="U40" s="70">
        <v>318.09208517581669</v>
      </c>
      <c r="V40" s="70">
        <v>25868.358283029869</v>
      </c>
      <c r="W40" s="70">
        <v>0</v>
      </c>
      <c r="X40" s="70">
        <v>0.59916411265366376</v>
      </c>
      <c r="Y40" s="70">
        <v>0</v>
      </c>
      <c r="Z40" s="70">
        <v>538.02404201383752</v>
      </c>
      <c r="AA40" s="71">
        <v>22.734608670136868</v>
      </c>
      <c r="AI40" s="53" t="s">
        <v>79</v>
      </c>
      <c r="AJ40" s="78" t="s">
        <v>80</v>
      </c>
      <c r="AK40" s="69">
        <f t="shared" si="17"/>
        <v>-2733.9846939576555</v>
      </c>
      <c r="AL40" s="70">
        <f t="shared" si="15"/>
        <v>12880.513975673226</v>
      </c>
      <c r="AM40" s="70">
        <f t="shared" si="15"/>
        <v>385.32602557728802</v>
      </c>
      <c r="AN40" s="70">
        <f t="shared" si="15"/>
        <v>6.0018189799932209</v>
      </c>
      <c r="AO40" s="70">
        <f t="shared" si="15"/>
        <v>11.951885822134802</v>
      </c>
      <c r="AP40" s="70">
        <f t="shared" si="15"/>
        <v>15.988073417592096</v>
      </c>
      <c r="AQ40" s="70">
        <f t="shared" si="15"/>
        <v>42.008629573161016</v>
      </c>
      <c r="AR40" s="70">
        <f t="shared" si="15"/>
        <v>54.006059251965716</v>
      </c>
      <c r="AS40" s="70">
        <f t="shared" si="15"/>
        <v>62.006507745610726</v>
      </c>
      <c r="AT40" s="70">
        <f t="shared" si="15"/>
        <v>2.9970048448598079</v>
      </c>
      <c r="AU40" s="70">
        <f t="shared" si="15"/>
        <v>11.887268779279747</v>
      </c>
      <c r="AV40" s="70">
        <f t="shared" si="15"/>
        <v>2327.8928664006526</v>
      </c>
      <c r="AW40" s="70">
        <f t="shared" si="15"/>
        <v>729.25225386249929</v>
      </c>
      <c r="AX40" s="70">
        <f t="shared" si="15"/>
        <v>-1794.0560579999999</v>
      </c>
      <c r="AY40" s="70">
        <f t="shared" si="15"/>
        <v>-3329.2135648919934</v>
      </c>
      <c r="AZ40" s="70">
        <f t="shared" si="15"/>
        <v>0</v>
      </c>
      <c r="BA40" s="70">
        <f t="shared" si="15"/>
        <v>-130.06658669999999</v>
      </c>
      <c r="BB40" s="70">
        <f t="shared" si="16"/>
        <v>318.09208517581669</v>
      </c>
      <c r="BC40" s="70">
        <f t="shared" si="16"/>
        <v>25868.358283029869</v>
      </c>
      <c r="BD40" s="70">
        <f t="shared" si="16"/>
        <v>0</v>
      </c>
      <c r="BE40" s="70">
        <f t="shared" si="16"/>
        <v>0.59916411265366376</v>
      </c>
      <c r="BF40" s="70">
        <f t="shared" si="16"/>
        <v>0</v>
      </c>
      <c r="BG40" s="70">
        <f t="shared" si="16"/>
        <v>538.02404201383752</v>
      </c>
      <c r="BH40" s="71">
        <f t="shared" si="16"/>
        <v>22.734608670136868</v>
      </c>
      <c r="BP40" s="53" t="s">
        <v>79</v>
      </c>
      <c r="BQ40" s="78" t="s">
        <v>80</v>
      </c>
      <c r="BR40" s="69">
        <f t="shared" si="19"/>
        <v>-2733.9846939576555</v>
      </c>
      <c r="BS40" s="70">
        <f t="shared" si="19"/>
        <v>12880.513975673226</v>
      </c>
      <c r="BT40" s="50">
        <f>AM40-CY19</f>
        <v>385.32602557728802</v>
      </c>
      <c r="BU40" s="70">
        <f t="shared" si="19"/>
        <v>6.0018189799932209</v>
      </c>
      <c r="BV40" s="70">
        <f t="shared" si="19"/>
        <v>11.951885822134802</v>
      </c>
      <c r="BW40" s="70">
        <f t="shared" si="19"/>
        <v>15.988073417592096</v>
      </c>
      <c r="BX40" s="70">
        <f t="shared" si="19"/>
        <v>42.008629573161016</v>
      </c>
      <c r="BY40" s="70">
        <f t="shared" si="19"/>
        <v>54.006059251965716</v>
      </c>
      <c r="BZ40" s="70">
        <f t="shared" si="19"/>
        <v>62.006507745610726</v>
      </c>
      <c r="CA40" s="70">
        <f t="shared" si="19"/>
        <v>2.9970048448598079</v>
      </c>
      <c r="CB40" s="70">
        <f t="shared" si="19"/>
        <v>11.887268779279747</v>
      </c>
      <c r="CC40" s="70">
        <f t="shared" si="19"/>
        <v>2327.8928664006526</v>
      </c>
      <c r="CD40" s="70">
        <f t="shared" si="19"/>
        <v>729.25225386249929</v>
      </c>
      <c r="CE40" s="70">
        <f t="shared" si="19"/>
        <v>-1794.0560579999999</v>
      </c>
      <c r="CF40" s="70">
        <f t="shared" si="19"/>
        <v>-3329.2135648919934</v>
      </c>
      <c r="CG40" s="70">
        <f t="shared" si="19"/>
        <v>0</v>
      </c>
      <c r="CH40" s="70">
        <f t="shared" si="20"/>
        <v>-130.06658669999999</v>
      </c>
      <c r="CI40" s="70">
        <f t="shared" si="20"/>
        <v>318.09208517581669</v>
      </c>
      <c r="CJ40" s="70">
        <f t="shared" si="20"/>
        <v>25868.358283029869</v>
      </c>
      <c r="CK40" s="70">
        <f t="shared" si="20"/>
        <v>0</v>
      </c>
      <c r="CL40" s="70">
        <f t="shared" si="20"/>
        <v>0.59916411265366376</v>
      </c>
      <c r="CM40" s="70">
        <f t="shared" si="20"/>
        <v>0</v>
      </c>
      <c r="CN40" s="70">
        <f t="shared" si="20"/>
        <v>538.02404201383752</v>
      </c>
      <c r="CO40" s="71">
        <f t="shared" si="20"/>
        <v>22.734608670136868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96289.098942126569</v>
      </c>
      <c r="E41" s="31">
        <v>247109.36797842581</v>
      </c>
      <c r="F41" s="31">
        <v>170135.06783920233</v>
      </c>
      <c r="G41" s="31">
        <v>10450.175250741</v>
      </c>
      <c r="H41" s="31">
        <v>32364.322016997041</v>
      </c>
      <c r="I41" s="31">
        <v>34066.319440388652</v>
      </c>
      <c r="J41" s="31">
        <v>12631.859008018415</v>
      </c>
      <c r="K41" s="31">
        <v>44895.771168889289</v>
      </c>
      <c r="L41" s="31">
        <v>38305.633346940223</v>
      </c>
      <c r="M41" s="31">
        <v>45438.963825023209</v>
      </c>
      <c r="N41" s="31">
        <v>26941.029459835914</v>
      </c>
      <c r="O41" s="31">
        <v>829640.51833011478</v>
      </c>
      <c r="P41" s="31">
        <v>251482.66917448817</v>
      </c>
      <c r="Q41" s="31">
        <v>7935.6444902862513</v>
      </c>
      <c r="R41" s="31">
        <v>15086.736970824582</v>
      </c>
      <c r="S41" s="31">
        <v>24472.773593798745</v>
      </c>
      <c r="T41" s="31">
        <v>9182.8365830810617</v>
      </c>
      <c r="U41" s="31">
        <v>24254.425843506615</v>
      </c>
      <c r="V41" s="31">
        <v>1465847.3572375316</v>
      </c>
      <c r="W41" s="31">
        <v>343724.40993837046</v>
      </c>
      <c r="X41" s="31">
        <v>1855.4374574842836</v>
      </c>
      <c r="Y41" s="31">
        <v>149790.70566370859</v>
      </c>
      <c r="Z41" s="31">
        <v>51655.547643035716</v>
      </c>
      <c r="AA41" s="32">
        <v>38952.522898812553</v>
      </c>
      <c r="AI41" s="29" t="s">
        <v>81</v>
      </c>
      <c r="AJ41" s="30" t="s">
        <v>83</v>
      </c>
      <c r="AK41" s="31">
        <f>SUM(AK3:AK40)</f>
        <v>96288.392480437993</v>
      </c>
      <c r="AL41" s="31">
        <f t="shared" ref="AL41:BH41" si="21">SUM(AL3:AL40)</f>
        <v>247108.96009343778</v>
      </c>
      <c r="AM41" s="31">
        <f t="shared" si="21"/>
        <v>170134.20101763177</v>
      </c>
      <c r="AN41" s="31">
        <f t="shared" si="21"/>
        <v>10449.166207462162</v>
      </c>
      <c r="AO41" s="31">
        <f t="shared" si="21"/>
        <v>32363.352498499415</v>
      </c>
      <c r="AP41" s="31">
        <f t="shared" si="21"/>
        <v>34065.278651513763</v>
      </c>
      <c r="AQ41" s="31">
        <f t="shared" si="21"/>
        <v>12630.937962724249</v>
      </c>
      <c r="AR41" s="31">
        <f t="shared" si="21"/>
        <v>44898.968581251473</v>
      </c>
      <c r="AS41" s="31">
        <f t="shared" si="21"/>
        <v>38306.655630845089</v>
      </c>
      <c r="AT41" s="31">
        <f t="shared" si="21"/>
        <v>45438.285261999976</v>
      </c>
      <c r="AU41" s="31">
        <f t="shared" si="21"/>
        <v>26940.160325719935</v>
      </c>
      <c r="AV41" s="31">
        <f t="shared" si="21"/>
        <v>829646.16257506004</v>
      </c>
      <c r="AW41" s="31">
        <f t="shared" si="21"/>
        <v>251484.22880099423</v>
      </c>
      <c r="AX41" s="31">
        <f t="shared" si="21"/>
        <v>7934.742637806019</v>
      </c>
      <c r="AY41" s="31">
        <f t="shared" si="21"/>
        <v>15085.804152854762</v>
      </c>
      <c r="AZ41" s="31">
        <f t="shared" si="21"/>
        <v>24472.560935838665</v>
      </c>
      <c r="BA41" s="31">
        <f t="shared" si="21"/>
        <v>9181.9735200606174</v>
      </c>
      <c r="BB41" s="31">
        <f t="shared" si="21"/>
        <v>24253.66391103054</v>
      </c>
      <c r="BC41" s="31">
        <f t="shared" si="21"/>
        <v>1465867.592660035</v>
      </c>
      <c r="BD41" s="31">
        <f t="shared" si="21"/>
        <v>343723.57327522582</v>
      </c>
      <c r="BE41" s="31">
        <f t="shared" si="21"/>
        <v>1881.5860319214476</v>
      </c>
      <c r="BF41" s="31">
        <f t="shared" si="21"/>
        <v>150119.40403290393</v>
      </c>
      <c r="BG41" s="31">
        <f t="shared" si="21"/>
        <v>51656.667708899462</v>
      </c>
      <c r="BH41" s="32">
        <f t="shared" si="21"/>
        <v>38993.590477726495</v>
      </c>
      <c r="BP41" s="29" t="s">
        <v>81</v>
      </c>
      <c r="BQ41" s="30" t="s">
        <v>83</v>
      </c>
      <c r="BR41" s="31">
        <f>SUM(BR3:BR40)</f>
        <v>96288.392480437993</v>
      </c>
      <c r="BS41" s="31">
        <f t="shared" ref="BS41:CO41" si="22">SUM(BS3:BS40)</f>
        <v>247108.96009343778</v>
      </c>
      <c r="BT41" s="31">
        <f t="shared" si="22"/>
        <v>170134.20101763177</v>
      </c>
      <c r="BU41" s="31">
        <f t="shared" si="22"/>
        <v>10449.166207462162</v>
      </c>
      <c r="BV41" s="31">
        <f t="shared" si="22"/>
        <v>32363.352498499415</v>
      </c>
      <c r="BW41" s="31">
        <f t="shared" si="22"/>
        <v>34065.278651513763</v>
      </c>
      <c r="BX41" s="31">
        <f t="shared" si="22"/>
        <v>12630.937962724249</v>
      </c>
      <c r="BY41" s="31">
        <f t="shared" si="22"/>
        <v>44898.968581251465</v>
      </c>
      <c r="BZ41" s="31">
        <f t="shared" si="22"/>
        <v>38306.655630845089</v>
      </c>
      <c r="CA41" s="31">
        <f t="shared" si="22"/>
        <v>45438.285261999976</v>
      </c>
      <c r="CB41" s="31">
        <f t="shared" si="22"/>
        <v>26940.160325719935</v>
      </c>
      <c r="CC41" s="31">
        <f t="shared" si="22"/>
        <v>829646.16257506004</v>
      </c>
      <c r="CD41" s="31">
        <f t="shared" si="22"/>
        <v>251484.22880099423</v>
      </c>
      <c r="CE41" s="31">
        <f t="shared" si="22"/>
        <v>7934.742637806019</v>
      </c>
      <c r="CF41" s="31">
        <f t="shared" si="22"/>
        <v>15085.804152854762</v>
      </c>
      <c r="CG41" s="31">
        <f t="shared" si="22"/>
        <v>24472.560935838665</v>
      </c>
      <c r="CH41" s="31">
        <f t="shared" si="22"/>
        <v>9181.9735200606174</v>
      </c>
      <c r="CI41" s="31">
        <f t="shared" si="22"/>
        <v>24253.66391103054</v>
      </c>
      <c r="CJ41" s="31">
        <f t="shared" si="22"/>
        <v>1465867.592660035</v>
      </c>
      <c r="CK41" s="31">
        <f t="shared" si="22"/>
        <v>343723.57327522582</v>
      </c>
      <c r="CL41" s="31">
        <f t="shared" si="22"/>
        <v>1881.5860319214476</v>
      </c>
      <c r="CM41" s="31">
        <f t="shared" si="22"/>
        <v>150119.4040329039</v>
      </c>
      <c r="CN41" s="31">
        <f t="shared" si="22"/>
        <v>51656.667708899462</v>
      </c>
      <c r="CO41" s="32">
        <f t="shared" si="22"/>
        <v>38993.590477726495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68133.249332058651</v>
      </c>
      <c r="E43" s="31">
        <f t="shared" ref="E43:AA43" si="23">SUM(E3:E31)</f>
        <v>129981.20492537222</v>
      </c>
      <c r="F43" s="31">
        <f t="shared" si="23"/>
        <v>89529.484600297263</v>
      </c>
      <c r="G43" s="31">
        <f t="shared" si="23"/>
        <v>6756.482209430299</v>
      </c>
      <c r="H43" s="31">
        <f t="shared" si="23"/>
        <v>19594.909170727569</v>
      </c>
      <c r="I43" s="31">
        <f t="shared" si="23"/>
        <v>19897.615497895058</v>
      </c>
      <c r="J43" s="31">
        <f t="shared" si="23"/>
        <v>5994.7416860054518</v>
      </c>
      <c r="K43" s="31">
        <f t="shared" si="23"/>
        <v>23768.973411868839</v>
      </c>
      <c r="L43" s="31">
        <f t="shared" si="23"/>
        <v>25172.517715361209</v>
      </c>
      <c r="M43" s="31">
        <f t="shared" si="23"/>
        <v>27378.045386077476</v>
      </c>
      <c r="N43" s="31">
        <f t="shared" si="23"/>
        <v>12574.559331771372</v>
      </c>
      <c r="O43" s="31">
        <f t="shared" si="23"/>
        <v>434189.38263499521</v>
      </c>
      <c r="P43" s="31">
        <f t="shared" si="23"/>
        <v>229802.02729008326</v>
      </c>
      <c r="Q43" s="31">
        <f t="shared" si="23"/>
        <v>10141.883748832512</v>
      </c>
      <c r="R43" s="31">
        <f t="shared" si="23"/>
        <v>17711.821096164575</v>
      </c>
      <c r="S43" s="31">
        <f t="shared" si="23"/>
        <v>51944.581940361932</v>
      </c>
      <c r="T43" s="31">
        <f t="shared" si="23"/>
        <v>12299.992529221712</v>
      </c>
      <c r="U43" s="31">
        <f t="shared" si="23"/>
        <v>18853.906209654866</v>
      </c>
      <c r="V43" s="31">
        <f t="shared" si="23"/>
        <v>1605411.4523206311</v>
      </c>
      <c r="W43" s="31">
        <f t="shared" si="23"/>
        <v>343724.40993837046</v>
      </c>
      <c r="X43" s="31">
        <f t="shared" si="23"/>
        <v>283.6264946947378</v>
      </c>
      <c r="Y43" s="31">
        <f t="shared" si="23"/>
        <v>50324.562204681803</v>
      </c>
      <c r="Z43" s="31">
        <f t="shared" si="23"/>
        <v>46003.822144027312</v>
      </c>
      <c r="AA43" s="32">
        <f t="shared" si="23"/>
        <v>23989.44380003347</v>
      </c>
      <c r="AJ43" s="79" t="s">
        <v>86</v>
      </c>
      <c r="AK43" s="38">
        <f t="array" ref="AK43:BH43">TRANSPOSE(BN3:BN26)-AK41:BH41</f>
        <v>-3.3032847568392754E-9</v>
      </c>
      <c r="AL43" s="39">
        <v>-2.3283064365386963E-10</v>
      </c>
      <c r="AM43" s="39">
        <v>-3.7834979593753815E-10</v>
      </c>
      <c r="AN43" s="39">
        <v>7.8398443292826414E-10</v>
      </c>
      <c r="AO43" s="39">
        <v>-8.2945916801691055E-10</v>
      </c>
      <c r="AP43" s="39">
        <v>1.4551915228366852E-10</v>
      </c>
      <c r="AQ43" s="39">
        <v>-9.0221874415874481E-10</v>
      </c>
      <c r="AR43" s="39">
        <v>-1.6589183360338211E-9</v>
      </c>
      <c r="AS43" s="39">
        <v>-8.6583895608782768E-10</v>
      </c>
      <c r="AT43" s="39">
        <v>6.5483618527650833E-11</v>
      </c>
      <c r="AU43" s="39">
        <v>-5.9299054555594921E-10</v>
      </c>
      <c r="AV43" s="39">
        <v>-2.6775524020195007E-9</v>
      </c>
      <c r="AW43" s="39">
        <v>5.2386894822120667E-10</v>
      </c>
      <c r="AX43" s="39">
        <v>-3.0559021979570389E-10</v>
      </c>
      <c r="AY43" s="39">
        <v>-4.0381564758718014E-10</v>
      </c>
      <c r="AZ43" s="39">
        <v>-2.9103830456733704E-10</v>
      </c>
      <c r="BA43" s="39">
        <v>-5.0749804358929396E-10</v>
      </c>
      <c r="BB43" s="39">
        <v>-1.2369127944111824E-10</v>
      </c>
      <c r="BC43" s="39">
        <v>-1.3969838619232178E-9</v>
      </c>
      <c r="BD43" s="39">
        <v>-1.1641532182693481E-10</v>
      </c>
      <c r="BE43" s="39">
        <v>-4.8976289690472186E-10</v>
      </c>
      <c r="BF43" s="39">
        <v>0</v>
      </c>
      <c r="BG43" s="39">
        <v>-1.0040821507573128E-9</v>
      </c>
      <c r="BH43" s="40">
        <v>0</v>
      </c>
      <c r="BJ43" s="45">
        <f>SUMSQ(AK43:BH43)</f>
        <v>2.8375370674881475E-17</v>
      </c>
      <c r="BQ43" s="79" t="s">
        <v>86</v>
      </c>
      <c r="BR43" s="38">
        <f t="array" ref="BR43:CO43">TRANSPOSE(CU3:CU26)-BR41:CO41</f>
        <v>-3.3032847568392754E-9</v>
      </c>
      <c r="BS43" s="39">
        <v>-2.3283064365386963E-10</v>
      </c>
      <c r="BT43" s="39">
        <v>-3.7834979593753815E-10</v>
      </c>
      <c r="BU43" s="39">
        <v>7.8398443292826414E-10</v>
      </c>
      <c r="BV43" s="39">
        <v>-8.2945916801691055E-10</v>
      </c>
      <c r="BW43" s="39">
        <v>1.4551915228366852E-10</v>
      </c>
      <c r="BX43" s="39">
        <v>-9.0221874415874481E-10</v>
      </c>
      <c r="BY43" s="39">
        <v>-1.6516423784196377E-9</v>
      </c>
      <c r="BZ43" s="39">
        <v>-8.6583895608782768E-10</v>
      </c>
      <c r="CA43" s="39">
        <v>6.5483618527650833E-11</v>
      </c>
      <c r="CB43" s="39">
        <v>-5.9299054555594921E-10</v>
      </c>
      <c r="CC43" s="39">
        <v>-2.6775524020195007E-9</v>
      </c>
      <c r="CD43" s="39">
        <v>5.2386894822120667E-10</v>
      </c>
      <c r="CE43" s="39">
        <v>-3.0559021979570389E-10</v>
      </c>
      <c r="CF43" s="39">
        <v>-4.0381564758718014E-10</v>
      </c>
      <c r="CG43" s="39">
        <v>-2.9103830456733704E-10</v>
      </c>
      <c r="CH43" s="39">
        <v>-5.0749804358929396E-10</v>
      </c>
      <c r="CI43" s="39">
        <v>-1.2369127944111824E-10</v>
      </c>
      <c r="CJ43" s="39">
        <v>-1.3969838619232178E-9</v>
      </c>
      <c r="CK43" s="39">
        <v>-1.1641532182693481E-10</v>
      </c>
      <c r="CL43" s="39">
        <v>-4.8976289690472186E-10</v>
      </c>
      <c r="CM43" s="39">
        <v>2.9103830456733704E-11</v>
      </c>
      <c r="CN43" s="39">
        <v>-1.0040821507573128E-9</v>
      </c>
      <c r="CO43" s="40">
        <v>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'[4]TES 2006 (value)'!$D$112:$AA$112</f>
        <v>765.39585170739349</v>
      </c>
      <c r="E45" s="31">
        <v>565.71814882664296</v>
      </c>
      <c r="F45" s="31">
        <v>228.11927896321134</v>
      </c>
      <c r="G45" s="31">
        <v>51.26981732774837</v>
      </c>
      <c r="H45" s="31">
        <v>97.570474733543819</v>
      </c>
      <c r="I45" s="31">
        <v>89.075768891932654</v>
      </c>
      <c r="J45" s="31">
        <v>26.954705791649417</v>
      </c>
      <c r="K45" s="31">
        <v>34.148542031166471</v>
      </c>
      <c r="L45" s="31">
        <v>167.16838594000001</v>
      </c>
      <c r="M45" s="31">
        <v>62.092256078115675</v>
      </c>
      <c r="N45" s="31">
        <v>32.565727986091417</v>
      </c>
      <c r="O45" s="31">
        <v>2001.0694830543839</v>
      </c>
      <c r="P45" s="31">
        <v>1767.6765975857486</v>
      </c>
      <c r="Q45" s="31">
        <v>100.50633415997088</v>
      </c>
      <c r="R45" s="31">
        <v>187.22478825941906</v>
      </c>
      <c r="S45" s="31">
        <v>422.87171069999999</v>
      </c>
      <c r="T45" s="31">
        <v>44.410331859277086</v>
      </c>
      <c r="U45" s="31">
        <v>76.292457525911615</v>
      </c>
      <c r="V45" s="31">
        <v>12425.920509345755</v>
      </c>
      <c r="W45" s="31">
        <v>5488.1536134398493</v>
      </c>
      <c r="X45" s="31">
        <v>1.0417598342043632</v>
      </c>
      <c r="Y45" s="31">
        <v>17.182613680176768</v>
      </c>
      <c r="Z45" s="31">
        <v>95.250850908433861</v>
      </c>
      <c r="AA45" s="32">
        <v>42.30018030347366</v>
      </c>
      <c r="AI45" s="80" t="s">
        <v>84</v>
      </c>
      <c r="AJ45" s="79" t="s">
        <v>85</v>
      </c>
      <c r="AK45" s="41">
        <v>-9.2039836075877467E-6</v>
      </c>
      <c r="AL45" s="42">
        <v>-2.6321772080100203E-6</v>
      </c>
      <c r="AM45" s="42">
        <v>-6.3959056025012951E-6</v>
      </c>
      <c r="AN45" s="42">
        <v>-1.1187628709906501E-4</v>
      </c>
      <c r="AO45" s="42">
        <v>-4.2058972711285911E-5</v>
      </c>
      <c r="AP45" s="42">
        <v>-3.7048363276521239E-5</v>
      </c>
      <c r="AQ45" s="42">
        <v>-9.2561607269032813E-5</v>
      </c>
      <c r="AR45" s="42">
        <v>7.759283145838028E-5</v>
      </c>
      <c r="AS45" s="42">
        <v>3.0175487517617904E-5</v>
      </c>
      <c r="AT45" s="42">
        <v>-1.6280073265822605E-5</v>
      </c>
      <c r="AU45" s="42">
        <v>-3.5234913608132027E-5</v>
      </c>
      <c r="AV45" s="42">
        <v>8.8306631567243823E-6</v>
      </c>
      <c r="AW45" s="42">
        <v>6.7868265761822669E-6</v>
      </c>
      <c r="AX45" s="42">
        <v>-8.0661757647277875E-5</v>
      </c>
      <c r="AY45" s="42">
        <v>-5.2666406506634601E-5</v>
      </c>
      <c r="AZ45" s="42">
        <v>-3.4903168122861318E-6</v>
      </c>
      <c r="BA45" s="42">
        <v>-4.6826017206756163E-5</v>
      </c>
      <c r="BB45" s="42">
        <v>-2.8690831331586891E-5</v>
      </c>
      <c r="BC45" s="42">
        <v>1.2094809228012477E-5</v>
      </c>
      <c r="BD45" s="42">
        <v>-2.4341103523391719E-6</v>
      </c>
      <c r="BE45" s="42">
        <v>1.504905254986879E-2</v>
      </c>
      <c r="BF45" s="42">
        <v>3.3673350515718574E-3</v>
      </c>
      <c r="BG45" s="42">
        <v>2.406081319915168E-5</v>
      </c>
      <c r="BH45" s="43">
        <v>1.1956653392984121E-3</v>
      </c>
      <c r="BP45" s="80" t="s">
        <v>110</v>
      </c>
      <c r="BQ45" s="60" t="s">
        <v>41</v>
      </c>
      <c r="BR45" s="61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89"/>
      <c r="CM45" s="89"/>
      <c r="CN45" s="89"/>
      <c r="CO45" s="89"/>
      <c r="CP45" s="61"/>
      <c r="CQ45" s="62"/>
      <c r="CR45" s="62"/>
      <c r="CS45" s="63"/>
      <c r="CT45" s="63"/>
    </row>
    <row r="46" spans="2:98" x14ac:dyDescent="0.25">
      <c r="BQ46" s="64" t="s">
        <v>43</v>
      </c>
      <c r="BR46" s="65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91"/>
      <c r="CM46" s="91"/>
      <c r="CN46" s="91"/>
      <c r="CO46" s="91"/>
      <c r="CP46" s="65"/>
      <c r="CQ46" s="66"/>
      <c r="CR46" s="66"/>
      <c r="CS46" s="67"/>
      <c r="CT46" s="67"/>
    </row>
    <row r="47" spans="2:98" x14ac:dyDescent="0.25">
      <c r="C47" s="53" t="s">
        <v>106</v>
      </c>
      <c r="D47" s="87">
        <f>D31/(D43-D31)</f>
        <v>0.16296859676962616</v>
      </c>
      <c r="E47" s="87">
        <f t="shared" ref="E47:AA47" si="24">E31/(E43-E31)</f>
        <v>6.4912389303763599E-2</v>
      </c>
      <c r="F47" s="87">
        <f t="shared" si="24"/>
        <v>-1.2782216900207354E-2</v>
      </c>
      <c r="G47" s="87">
        <f t="shared" si="24"/>
        <v>-5.3435073910531393E-2</v>
      </c>
      <c r="H47" s="87">
        <f t="shared" si="24"/>
        <v>3.5837620032114582E-2</v>
      </c>
      <c r="I47" s="87">
        <f t="shared" si="24"/>
        <v>-2.3914773230339921E-2</v>
      </c>
      <c r="J47" s="87">
        <f t="shared" si="24"/>
        <v>-0.16738301814220743</v>
      </c>
      <c r="K47" s="87">
        <f t="shared" si="24"/>
        <v>1.2149791083920659E-2</v>
      </c>
      <c r="L47" s="87">
        <f t="shared" si="24"/>
        <v>-4.1368114783227588E-3</v>
      </c>
      <c r="M47" s="87">
        <f t="shared" si="24"/>
        <v>2.9123726278423207E-2</v>
      </c>
      <c r="N47" s="87">
        <f t="shared" si="24"/>
        <v>-5.5662295203468912E-3</v>
      </c>
      <c r="O47" s="87">
        <f t="shared" si="24"/>
        <v>4.885539314603797E-2</v>
      </c>
      <c r="P47" s="87">
        <f t="shared" si="24"/>
        <v>0.1577736186672706</v>
      </c>
      <c r="Q47" s="87">
        <f t="shared" si="24"/>
        <v>9.0436995714110152E-2</v>
      </c>
      <c r="R47" s="87">
        <f t="shared" si="24"/>
        <v>0.15935315597168537</v>
      </c>
      <c r="S47" s="87">
        <f t="shared" si="24"/>
        <v>6.1878791361411001E-2</v>
      </c>
      <c r="T47" s="87">
        <f t="shared" si="24"/>
        <v>3.9626354617972238E-2</v>
      </c>
      <c r="U47" s="87">
        <f t="shared" si="24"/>
        <v>1.0502249084679904E-2</v>
      </c>
      <c r="V47" s="87">
        <f t="shared" si="24"/>
        <v>0.17413506491818795</v>
      </c>
      <c r="W47" s="87">
        <f t="shared" si="24"/>
        <v>-2.5223452867759382E-2</v>
      </c>
      <c r="X47" s="87">
        <f t="shared" si="24"/>
        <v>0.89372251271247005</v>
      </c>
      <c r="Y47" s="87">
        <f t="shared" si="24"/>
        <v>2.4171189330338898E-2</v>
      </c>
      <c r="Z47" s="87">
        <f t="shared" si="24"/>
        <v>0.21558016045693607</v>
      </c>
      <c r="AA47" s="87">
        <f t="shared" si="24"/>
        <v>9.8658921346450254E-2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5.923836567267847E-2</v>
      </c>
      <c r="AL47" s="47">
        <v>8.1982223413283303E-2</v>
      </c>
      <c r="AM47" s="47">
        <v>0.14972890231956679</v>
      </c>
      <c r="AN47" s="47">
        <v>0.20771670473359727</v>
      </c>
      <c r="AO47" s="47">
        <v>0.15638902040254782</v>
      </c>
      <c r="AP47" s="47">
        <v>0.27520835387741616</v>
      </c>
      <c r="AQ47" s="47">
        <v>0.13953488312015133</v>
      </c>
      <c r="AR47" s="47">
        <v>0</v>
      </c>
      <c r="AS47" s="47">
        <v>0.17943925233644858</v>
      </c>
      <c r="AT47" s="47">
        <v>0</v>
      </c>
      <c r="AU47" s="47">
        <v>0</v>
      </c>
      <c r="AV47" s="47">
        <v>0.12189463732637038</v>
      </c>
      <c r="AW47" s="47">
        <v>0.11904127593808662</v>
      </c>
      <c r="AX47" s="47">
        <v>7.1417387097468921E-2</v>
      </c>
      <c r="AY47" s="47">
        <v>6.9264069264069264E-2</v>
      </c>
      <c r="AZ47" s="47">
        <v>0.55484578001989449</v>
      </c>
      <c r="BA47" s="47">
        <v>3.8429011434083275E-2</v>
      </c>
      <c r="BB47" s="47">
        <v>2.2014097926060145E-2</v>
      </c>
      <c r="BC47" s="47">
        <v>6.329616910057187E-2</v>
      </c>
      <c r="BD47" s="47">
        <v>0</v>
      </c>
      <c r="BE47" s="47">
        <v>0.75549279938338676</v>
      </c>
      <c r="BF47" s="47">
        <v>0.27098691155546351</v>
      </c>
      <c r="BG47" s="47">
        <v>0.2184005344385242</v>
      </c>
      <c r="BH47" s="48">
        <v>0.21131389032720857</v>
      </c>
      <c r="BQ47" s="64" t="s">
        <v>45</v>
      </c>
      <c r="BR47" s="65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91"/>
      <c r="CM47" s="91"/>
      <c r="CN47" s="91"/>
      <c r="CO47" s="91"/>
      <c r="CP47" s="65"/>
      <c r="CQ47" s="66"/>
      <c r="CR47" s="66"/>
      <c r="CS47" s="67"/>
      <c r="CT47" s="67"/>
    </row>
    <row r="48" spans="2:98" x14ac:dyDescent="0.25">
      <c r="C48" t="s">
        <v>107</v>
      </c>
      <c r="D48" s="95">
        <f>SUM(D30:D31)</f>
        <v>15465.957314843343</v>
      </c>
      <c r="E48" s="95">
        <f t="shared" ref="E48:AA48" si="25">SUM(E30:E31)</f>
        <v>11801.657224600998</v>
      </c>
      <c r="F48" s="95">
        <f t="shared" si="25"/>
        <v>1924.5421413307968</v>
      </c>
      <c r="G48" s="95">
        <f t="shared" si="25"/>
        <v>-104.78017031194759</v>
      </c>
      <c r="H48" s="95">
        <f t="shared" si="25"/>
        <v>1477.1781758644543</v>
      </c>
      <c r="I48" s="95">
        <f t="shared" si="25"/>
        <v>218.41205693454424</v>
      </c>
      <c r="J48" s="95">
        <f t="shared" si="25"/>
        <v>-1029.9698086096214</v>
      </c>
      <c r="K48" s="95">
        <f t="shared" si="25"/>
        <v>990.54346062168599</v>
      </c>
      <c r="L48" s="95">
        <f t="shared" si="25"/>
        <v>629.19832284593372</v>
      </c>
      <c r="M48" s="95">
        <f t="shared" si="25"/>
        <v>1578.7549744331845</v>
      </c>
      <c r="N48" s="95">
        <f t="shared" si="25"/>
        <v>299.27907480506622</v>
      </c>
      <c r="O48" s="95">
        <f t="shared" si="25"/>
        <v>31083.416114332878</v>
      </c>
      <c r="P48" s="95">
        <f t="shared" si="25"/>
        <v>34759.564871664479</v>
      </c>
      <c r="Q48" s="95">
        <f t="shared" si="25"/>
        <v>977.5877950694512</v>
      </c>
      <c r="R48" s="95">
        <f t="shared" si="25"/>
        <v>3672.8574608679191</v>
      </c>
      <c r="S48" s="95">
        <f t="shared" si="25"/>
        <v>6491.7766903646152</v>
      </c>
      <c r="T48" s="95">
        <f t="shared" si="25"/>
        <v>1257.1623258754094</v>
      </c>
      <c r="U48" s="95">
        <f t="shared" si="25"/>
        <v>1627.597785708472</v>
      </c>
      <c r="V48" s="95">
        <f t="shared" si="25"/>
        <v>347089.39862299419</v>
      </c>
      <c r="W48" s="95">
        <f t="shared" si="25"/>
        <v>30606.895386578741</v>
      </c>
      <c r="X48" s="95">
        <f t="shared" si="25"/>
        <v>137.51246766386112</v>
      </c>
      <c r="Y48" s="95">
        <f t="shared" si="25"/>
        <v>1567.2315555413925</v>
      </c>
      <c r="Z48" s="95">
        <f t="shared" si="25"/>
        <v>9875.3105012831802</v>
      </c>
      <c r="AA48" s="95">
        <f t="shared" si="25"/>
        <v>3024.2370924669117</v>
      </c>
      <c r="BQ48" s="68" t="s">
        <v>47</v>
      </c>
      <c r="BR48" s="69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93"/>
      <c r="CM48" s="93"/>
      <c r="CN48" s="93"/>
      <c r="CO48" s="93"/>
      <c r="CP48" s="69"/>
      <c r="CQ48" s="70"/>
      <c r="CR48" s="70"/>
      <c r="CS48" s="71"/>
      <c r="CT48" s="71"/>
    </row>
    <row r="50" spans="68:94" x14ac:dyDescent="0.25">
      <c r="BP50" s="80" t="s">
        <v>115</v>
      </c>
      <c r="BQ50" s="60" t="s">
        <v>41</v>
      </c>
      <c r="BR50" s="61"/>
      <c r="BS50" s="62"/>
      <c r="BT50" s="62"/>
      <c r="BU50" s="62"/>
      <c r="BV50" s="62"/>
      <c r="BW50" s="62"/>
      <c r="BX50" s="62"/>
      <c r="BY50" s="62"/>
      <c r="BZ50" s="62"/>
      <c r="CA50" s="62"/>
      <c r="CB50" s="62"/>
      <c r="CC50" s="62"/>
      <c r="CD50" s="62"/>
      <c r="CE50" s="62"/>
      <c r="CF50" s="62"/>
      <c r="CG50" s="62"/>
      <c r="CH50" s="62"/>
      <c r="CI50" s="62"/>
      <c r="CJ50" s="62"/>
      <c r="CK50" s="62"/>
      <c r="CL50" s="89"/>
      <c r="CM50" s="89"/>
      <c r="CN50" s="89"/>
      <c r="CO50" s="89"/>
      <c r="CP50" s="101"/>
    </row>
    <row r="51" spans="68:94" x14ac:dyDescent="0.25">
      <c r="BQ51" s="64" t="s">
        <v>43</v>
      </c>
      <c r="BR51" s="65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91"/>
      <c r="CM51" s="91"/>
      <c r="CN51" s="91"/>
      <c r="CO51" s="91"/>
      <c r="CP51" s="102"/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93"/>
      <c r="CM53" s="93"/>
      <c r="CN53" s="93"/>
      <c r="CO53" s="93"/>
      <c r="CP53" s="103"/>
    </row>
    <row r="67" spans="71:71" x14ac:dyDescent="0.25">
      <c r="BS67" s="8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B1:DA56"/>
  <sheetViews>
    <sheetView showGridLines="0" topLeftCell="BO36" workbookViewId="0">
      <selection activeCell="BU56" sqref="BU56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  <col min="72" max="72" width="14" bestFit="1" customWidth="1"/>
    <col min="73" max="73" width="17.285156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AMS'!$G$1080</f>
        <v>0.1199146319</v>
      </c>
      <c r="DA2" s="104">
        <f t="array" ref="DA2:DA25">IFERROR('[4]TES 2010 (volume)'!$CK$6:$CK$29/'[4]TES 2010 (volume)'!$CK$6:$CK$29,1)</f>
        <v>1</v>
      </c>
    </row>
    <row r="3" spans="2:105" x14ac:dyDescent="0.25">
      <c r="B3" t="s">
        <v>20</v>
      </c>
      <c r="C3" s="3" t="s">
        <v>0</v>
      </c>
      <c r="D3" s="88">
        <f t="array" ref="D3:AA26">'[4]TES 2010 (value)'!$D$77:$AA$100</f>
        <v>14278.277590514746</v>
      </c>
      <c r="E3" s="89">
        <v>35468.299716634167</v>
      </c>
      <c r="F3" s="89">
        <v>1.4926890433402964</v>
      </c>
      <c r="G3" s="89">
        <v>0.64119483186907866</v>
      </c>
      <c r="H3" s="89">
        <v>0.2881715758703508</v>
      </c>
      <c r="I3" s="89">
        <v>257.76384170153125</v>
      </c>
      <c r="J3" s="89">
        <v>0.12748722325305153</v>
      </c>
      <c r="K3" s="89">
        <v>62.80551235176776</v>
      </c>
      <c r="L3" s="89">
        <v>0</v>
      </c>
      <c r="M3" s="89">
        <v>15.434263719891506</v>
      </c>
      <c r="N3" s="89">
        <v>7.5477530874814862</v>
      </c>
      <c r="O3" s="89">
        <v>3160.367391774193</v>
      </c>
      <c r="P3" s="89">
        <v>2091.3219051517185</v>
      </c>
      <c r="Q3" s="89">
        <v>0</v>
      </c>
      <c r="R3" s="89">
        <v>3.949378739950014</v>
      </c>
      <c r="S3" s="89">
        <v>0</v>
      </c>
      <c r="T3" s="89">
        <v>24.574547773753874</v>
      </c>
      <c r="U3" s="89">
        <v>1.417560753230112E-2</v>
      </c>
      <c r="V3" s="89">
        <v>2632.4688342854129</v>
      </c>
      <c r="W3" s="89">
        <v>550.96472648120027</v>
      </c>
      <c r="X3" s="89">
        <v>0.57770011019620449</v>
      </c>
      <c r="Y3" s="89">
        <v>40.214905053461052</v>
      </c>
      <c r="Z3" s="89">
        <v>268.48860623686647</v>
      </c>
      <c r="AA3" s="89">
        <v>266.64227862105156</v>
      </c>
      <c r="AB3" s="9">
        <f>'[4]TES 2010 (value)'!CK6</f>
        <v>34114.805669487658</v>
      </c>
      <c r="AC3" s="10">
        <f>'[4]TES 2010 (value)'!CL6</f>
        <v>0</v>
      </c>
      <c r="AD3" s="10">
        <f>'[4]TES 2010 (value)'!CM6</f>
        <v>1586.4330046181137</v>
      </c>
      <c r="AE3" s="10">
        <f>'[4]TES 2010 (value)'!CN6</f>
        <v>12908.623894200608</v>
      </c>
      <c r="AF3" s="11">
        <f>'[4]TES 2010 (value)'!CO6</f>
        <v>1.0861952969999999</v>
      </c>
      <c r="AG3" s="26">
        <f>SUM(D3:AF3)</f>
        <v>107743.21143412264</v>
      </c>
      <c r="AI3" t="s">
        <v>20</v>
      </c>
      <c r="AJ3" s="3" t="s">
        <v>0</v>
      </c>
      <c r="AK3" s="9">
        <f t="shared" ref="AK3:AZ18" si="0">D3*(1+AK$45)</f>
        <v>14278.1690451227</v>
      </c>
      <c r="AL3" s="10">
        <f t="shared" si="0"/>
        <v>35468.278518812236</v>
      </c>
      <c r="AM3" s="10">
        <f t="shared" si="0"/>
        <v>1.492680240665488</v>
      </c>
      <c r="AN3" s="10">
        <f t="shared" si="0"/>
        <v>0.64112242715348533</v>
      </c>
      <c r="AO3" s="10">
        <f t="shared" si="0"/>
        <v>0.28815820181732793</v>
      </c>
      <c r="AP3" s="10">
        <f t="shared" si="0"/>
        <v>257.75437660005588</v>
      </c>
      <c r="AQ3" s="10">
        <f t="shared" si="0"/>
        <v>0.12747725300053317</v>
      </c>
      <c r="AR3" s="10">
        <f t="shared" si="0"/>
        <v>62.811144609349405</v>
      </c>
      <c r="AS3" s="10">
        <f t="shared" si="0"/>
        <v>0</v>
      </c>
      <c r="AT3" s="10">
        <f t="shared" si="0"/>
        <v>15.43397417189705</v>
      </c>
      <c r="AU3" s="10">
        <f t="shared" si="0"/>
        <v>7.5474430067815161</v>
      </c>
      <c r="AV3" s="10">
        <f t="shared" si="0"/>
        <v>3160.3993404939069</v>
      </c>
      <c r="AW3" s="10">
        <f t="shared" si="0"/>
        <v>2091.3398000603056</v>
      </c>
      <c r="AX3" s="10">
        <f t="shared" si="0"/>
        <v>0</v>
      </c>
      <c r="AY3" s="10">
        <f t="shared" si="0"/>
        <v>3.9491920297732444</v>
      </c>
      <c r="AZ3" s="10">
        <f t="shared" si="0"/>
        <v>0</v>
      </c>
      <c r="BA3" s="10">
        <f t="shared" ref="BA3:BH32" si="1">T3*(1+BA$45)</f>
        <v>24.573422297336148</v>
      </c>
      <c r="BB3" s="10">
        <f t="shared" si="1"/>
        <v>1.417519613956526E-2</v>
      </c>
      <c r="BC3" s="10">
        <f t="shared" si="1"/>
        <v>2632.5033859764212</v>
      </c>
      <c r="BD3" s="10">
        <f t="shared" si="1"/>
        <v>550.96357098548185</v>
      </c>
      <c r="BE3" s="89">
        <f t="shared" si="1"/>
        <v>0.58942325061122891</v>
      </c>
      <c r="BF3" s="89">
        <f t="shared" si="1"/>
        <v>40.36437831769954</v>
      </c>
      <c r="BG3" s="89">
        <f t="shared" si="1"/>
        <v>268.4956597712</v>
      </c>
      <c r="BH3" s="89">
        <f t="shared" si="1"/>
        <v>266.95800651366267</v>
      </c>
      <c r="BI3" s="9">
        <f t="shared" ref="BI3:BL26" si="2">AB3*(1+AB$43)</f>
        <v>34114.805669487658</v>
      </c>
      <c r="BJ3" s="10">
        <f t="shared" si="2"/>
        <v>0</v>
      </c>
      <c r="BK3" s="10">
        <f t="shared" si="2"/>
        <v>1586.4330046181137</v>
      </c>
      <c r="BL3" s="10">
        <f t="shared" si="2"/>
        <v>12908.623894200608</v>
      </c>
      <c r="BM3" s="35">
        <v>0</v>
      </c>
      <c r="BN3" s="26">
        <f>SUM(AK3:BM3)</f>
        <v>107742.55686364457</v>
      </c>
      <c r="BP3" t="s">
        <v>20</v>
      </c>
      <c r="BQ3" s="3" t="s">
        <v>0</v>
      </c>
      <c r="BR3" s="9">
        <f>AK3</f>
        <v>14278.1690451227</v>
      </c>
      <c r="BS3" s="10">
        <f t="shared" ref="BS3:CH18" si="3">AL3</f>
        <v>35468.278518812236</v>
      </c>
      <c r="BT3" s="10">
        <f t="shared" si="3"/>
        <v>1.492680240665488</v>
      </c>
      <c r="BU3" s="10">
        <f t="shared" si="3"/>
        <v>0.64112242715348533</v>
      </c>
      <c r="BV3" s="10">
        <f t="shared" si="3"/>
        <v>0.28815820181732793</v>
      </c>
      <c r="BW3" s="10">
        <f t="shared" si="3"/>
        <v>257.75437660005588</v>
      </c>
      <c r="BX3" s="10">
        <f t="shared" si="3"/>
        <v>0.12747725300053317</v>
      </c>
      <c r="BY3" s="10">
        <f t="shared" si="3"/>
        <v>62.811144609349405</v>
      </c>
      <c r="BZ3" s="10">
        <f t="shared" si="3"/>
        <v>0</v>
      </c>
      <c r="CA3" s="10">
        <f t="shared" si="3"/>
        <v>15.43397417189705</v>
      </c>
      <c r="CB3" s="10">
        <f t="shared" si="3"/>
        <v>7.5474430067815161</v>
      </c>
      <c r="CC3" s="10">
        <f t="shared" si="3"/>
        <v>3160.3993404939069</v>
      </c>
      <c r="CD3" s="10">
        <f t="shared" si="3"/>
        <v>2091.3398000603056</v>
      </c>
      <c r="CE3" s="10">
        <f t="shared" si="3"/>
        <v>0</v>
      </c>
      <c r="CF3" s="10">
        <f t="shared" si="3"/>
        <v>3.9491920297732444</v>
      </c>
      <c r="CG3" s="10">
        <f t="shared" si="3"/>
        <v>0</v>
      </c>
      <c r="CH3" s="10">
        <f t="shared" si="3"/>
        <v>24.573422297336148</v>
      </c>
      <c r="CI3" s="10">
        <f t="shared" ref="CI3:CS26" si="4">BB3</f>
        <v>1.417519613956526E-2</v>
      </c>
      <c r="CJ3" s="10">
        <f t="shared" si="4"/>
        <v>2632.5033859764212</v>
      </c>
      <c r="CK3" s="10">
        <f t="shared" si="4"/>
        <v>550.96357098548185</v>
      </c>
      <c r="CL3" s="89">
        <f t="shared" si="4"/>
        <v>0.58942325061122891</v>
      </c>
      <c r="CM3" s="89">
        <f t="shared" si="4"/>
        <v>40.36437831769954</v>
      </c>
      <c r="CN3" s="89">
        <f t="shared" si="4"/>
        <v>268.4956597712</v>
      </c>
      <c r="CO3" s="89">
        <f t="shared" si="4"/>
        <v>266.95800651366267</v>
      </c>
      <c r="CP3" s="9">
        <f t="shared" si="4"/>
        <v>34114.805669487658</v>
      </c>
      <c r="CQ3" s="10">
        <f t="shared" si="4"/>
        <v>0</v>
      </c>
      <c r="CR3" s="10">
        <f t="shared" si="4"/>
        <v>1586.4330046181137</v>
      </c>
      <c r="CS3" s="10">
        <f t="shared" si="4"/>
        <v>12908.623894200608</v>
      </c>
      <c r="CT3" s="35">
        <v>0</v>
      </c>
      <c r="CU3" s="26">
        <f>SUM(BR3:CT3)</f>
        <v>107742.55686364457</v>
      </c>
      <c r="CX3" s="53"/>
      <c r="CY3" s="53"/>
      <c r="DA3" s="105">
        <v>1</v>
      </c>
    </row>
    <row r="4" spans="2:105" x14ac:dyDescent="0.25">
      <c r="B4" t="s">
        <v>21</v>
      </c>
      <c r="C4" s="4" t="s">
        <v>1</v>
      </c>
      <c r="D4" s="90">
        <v>6052.5448134502149</v>
      </c>
      <c r="E4" s="91">
        <v>30600.15638680958</v>
      </c>
      <c r="F4" s="91">
        <v>69.292757506377285</v>
      </c>
      <c r="G4" s="91">
        <v>5.991380196810101</v>
      </c>
      <c r="H4" s="91">
        <v>7.804113719316895</v>
      </c>
      <c r="I4" s="91">
        <v>220.58217385066129</v>
      </c>
      <c r="J4" s="91">
        <v>13.029933982352665</v>
      </c>
      <c r="K4" s="91">
        <v>475.72178586440663</v>
      </c>
      <c r="L4" s="91">
        <v>60.230680059516509</v>
      </c>
      <c r="M4" s="91">
        <v>56.708725022726334</v>
      </c>
      <c r="N4" s="91">
        <v>29.804307678258745</v>
      </c>
      <c r="O4" s="91">
        <v>3022.4044961565573</v>
      </c>
      <c r="P4" s="91">
        <v>160.0142438243023</v>
      </c>
      <c r="Q4" s="91">
        <v>6.4389088997340931</v>
      </c>
      <c r="R4" s="91">
        <v>24.209329621921359</v>
      </c>
      <c r="S4" s="91">
        <v>67.926899834628969</v>
      </c>
      <c r="T4" s="91">
        <v>66.095359870685058</v>
      </c>
      <c r="U4" s="91">
        <v>226.21190220810118</v>
      </c>
      <c r="V4" s="91">
        <v>29163.172510341319</v>
      </c>
      <c r="W4" s="91">
        <v>3246.6795879429292</v>
      </c>
      <c r="X4" s="91">
        <v>0.55244110202928909</v>
      </c>
      <c r="Y4" s="91">
        <v>121.62730416648235</v>
      </c>
      <c r="Z4" s="91">
        <v>28.675820246779995</v>
      </c>
      <c r="AA4" s="91">
        <v>121.12123892891762</v>
      </c>
      <c r="AB4" s="12">
        <f>'[4]TES 2010 (value)'!CK7</f>
        <v>161336.41960742293</v>
      </c>
      <c r="AC4" s="13">
        <f>'[4]TES 2010 (value)'!CL7</f>
        <v>0</v>
      </c>
      <c r="AD4" s="13">
        <f>'[4]TES 2010 (value)'!CM7</f>
        <v>0</v>
      </c>
      <c r="AE4" s="13">
        <f>'[4]TES 2010 (value)'!CN7</f>
        <v>36609.082377941857</v>
      </c>
      <c r="AF4" s="14">
        <f>'[4]TES 2010 (value)'!CO7</f>
        <v>1.073929071</v>
      </c>
      <c r="AG4" s="27">
        <f t="shared" ref="AG4:AG26" si="5">SUM(D4:AF4)</f>
        <v>271793.57301572041</v>
      </c>
      <c r="AI4" t="s">
        <v>21</v>
      </c>
      <c r="AJ4" s="4" t="s">
        <v>1</v>
      </c>
      <c r="AK4" s="12">
        <f t="shared" si="0"/>
        <v>6052.4988011881978</v>
      </c>
      <c r="AL4" s="13">
        <f t="shared" si="0"/>
        <v>30600.138098459949</v>
      </c>
      <c r="AM4" s="13">
        <f t="shared" si="0"/>
        <v>69.292348873639185</v>
      </c>
      <c r="AN4" s="13">
        <f t="shared" si="0"/>
        <v>5.9907036408592411</v>
      </c>
      <c r="AO4" s="13">
        <f t="shared" si="0"/>
        <v>7.8037515301233098</v>
      </c>
      <c r="AP4" s="13">
        <f t="shared" si="0"/>
        <v>220.57407406193462</v>
      </c>
      <c r="AQ4" s="13">
        <f t="shared" si="0"/>
        <v>13.028914964691234</v>
      </c>
      <c r="AR4" s="13">
        <f t="shared" si="0"/>
        <v>475.76444752792719</v>
      </c>
      <c r="AS4" s="13">
        <f t="shared" si="0"/>
        <v>60.233116065034821</v>
      </c>
      <c r="AT4" s="13">
        <f t="shared" si="0"/>
        <v>56.707661162609874</v>
      </c>
      <c r="AU4" s="13">
        <f t="shared" si="0"/>
        <v>29.803083242260392</v>
      </c>
      <c r="AV4" s="13">
        <f t="shared" si="0"/>
        <v>3022.435050184662</v>
      </c>
      <c r="AW4" s="13">
        <f t="shared" si="0"/>
        <v>160.01561302540847</v>
      </c>
      <c r="AX4" s="13">
        <f t="shared" si="0"/>
        <v>6.4383922167937149</v>
      </c>
      <c r="AY4" s="13">
        <f t="shared" si="0"/>
        <v>24.208185105654167</v>
      </c>
      <c r="AZ4" s="13">
        <f t="shared" si="0"/>
        <v>67.926758680281367</v>
      </c>
      <c r="BA4" s="13">
        <f t="shared" si="1"/>
        <v>66.092332805058447</v>
      </c>
      <c r="BB4" s="13">
        <f t="shared" si="1"/>
        <v>226.20533727371503</v>
      </c>
      <c r="BC4" s="13">
        <f t="shared" si="1"/>
        <v>29163.555282935726</v>
      </c>
      <c r="BD4" s="13">
        <f t="shared" si="1"/>
        <v>3246.6727789328734</v>
      </c>
      <c r="BE4" s="91">
        <f t="shared" si="1"/>
        <v>0.56365166698473046</v>
      </c>
      <c r="BF4" s="91">
        <f t="shared" si="1"/>
        <v>122.0793761072248</v>
      </c>
      <c r="BG4" s="91">
        <f t="shared" si="1"/>
        <v>28.676573596747012</v>
      </c>
      <c r="BH4" s="91">
        <f t="shared" si="1"/>
        <v>121.26465712094344</v>
      </c>
      <c r="BI4" s="12">
        <f t="shared" si="2"/>
        <v>161336.41960742293</v>
      </c>
      <c r="BJ4" s="13">
        <f t="shared" si="2"/>
        <v>0</v>
      </c>
      <c r="BK4" s="13">
        <f t="shared" si="2"/>
        <v>0</v>
      </c>
      <c r="BL4" s="13">
        <f t="shared" si="2"/>
        <v>36609.082377941857</v>
      </c>
      <c r="BM4" s="36">
        <v>0</v>
      </c>
      <c r="BN4" s="27">
        <f t="shared" ref="BN4:BN26" si="6">SUM(AK4:BM4)</f>
        <v>271793.47097573412</v>
      </c>
      <c r="BP4" t="s">
        <v>21</v>
      </c>
      <c r="BQ4" s="4" t="s">
        <v>1</v>
      </c>
      <c r="BR4" s="12">
        <f t="shared" ref="BR4:CG34" si="7">AK4</f>
        <v>6052.4988011881978</v>
      </c>
      <c r="BS4" s="13">
        <f t="shared" si="3"/>
        <v>30600.138098459949</v>
      </c>
      <c r="BT4" s="13">
        <f t="shared" si="3"/>
        <v>69.292348873639185</v>
      </c>
      <c r="BU4" s="13">
        <f t="shared" si="3"/>
        <v>5.9907036408592411</v>
      </c>
      <c r="BV4" s="13">
        <f t="shared" si="3"/>
        <v>7.8037515301233098</v>
      </c>
      <c r="BW4" s="13">
        <f t="shared" si="3"/>
        <v>220.57407406193462</v>
      </c>
      <c r="BX4" s="13">
        <f t="shared" si="3"/>
        <v>13.028914964691234</v>
      </c>
      <c r="BY4" s="13">
        <f t="shared" si="3"/>
        <v>475.76444752792719</v>
      </c>
      <c r="BZ4" s="13">
        <f t="shared" si="3"/>
        <v>60.233116065034821</v>
      </c>
      <c r="CA4" s="13">
        <f t="shared" si="3"/>
        <v>56.707661162609874</v>
      </c>
      <c r="CB4" s="13">
        <f t="shared" si="3"/>
        <v>29.803083242260392</v>
      </c>
      <c r="CC4" s="13">
        <f t="shared" si="3"/>
        <v>3022.435050184662</v>
      </c>
      <c r="CD4" s="13">
        <f t="shared" si="3"/>
        <v>160.01561302540847</v>
      </c>
      <c r="CE4" s="13">
        <f t="shared" si="3"/>
        <v>6.4383922167937149</v>
      </c>
      <c r="CF4" s="13">
        <f t="shared" si="3"/>
        <v>24.208185105654167</v>
      </c>
      <c r="CG4" s="13">
        <f t="shared" si="3"/>
        <v>67.926758680281367</v>
      </c>
      <c r="CH4" s="13">
        <f t="shared" si="3"/>
        <v>66.092332805058447</v>
      </c>
      <c r="CI4" s="13">
        <f t="shared" si="4"/>
        <v>226.20533727371503</v>
      </c>
      <c r="CJ4" s="13">
        <f t="shared" si="4"/>
        <v>29163.555282935726</v>
      </c>
      <c r="CK4" s="13">
        <f t="shared" si="4"/>
        <v>3246.6727789328734</v>
      </c>
      <c r="CL4" s="91">
        <f t="shared" si="4"/>
        <v>0.56365166698473046</v>
      </c>
      <c r="CM4" s="91">
        <f t="shared" si="4"/>
        <v>122.0793761072248</v>
      </c>
      <c r="CN4" s="91">
        <f t="shared" si="4"/>
        <v>28.676573596747012</v>
      </c>
      <c r="CO4" s="91">
        <f t="shared" si="4"/>
        <v>121.26465712094344</v>
      </c>
      <c r="CP4" s="12">
        <f t="shared" si="4"/>
        <v>161336.41960742293</v>
      </c>
      <c r="CQ4" s="13">
        <f t="shared" si="4"/>
        <v>0</v>
      </c>
      <c r="CR4" s="13">
        <f t="shared" si="4"/>
        <v>0</v>
      </c>
      <c r="CS4" s="13">
        <f t="shared" si="4"/>
        <v>36609.082377941857</v>
      </c>
      <c r="CT4" s="36">
        <v>0</v>
      </c>
      <c r="CU4" s="27">
        <f t="shared" ref="CU4:CU26" si="8">SUM(BR4:CT4)</f>
        <v>271793.47097573412</v>
      </c>
      <c r="CX4" s="59" t="s">
        <v>94</v>
      </c>
      <c r="CY4" s="81">
        <f>'[1]scen AMS'!$G$465*(1-'[1]scen AMS'!$G$1081)</f>
        <v>8512.6479026741144</v>
      </c>
      <c r="DA4" s="105">
        <v>1</v>
      </c>
    </row>
    <row r="5" spans="2:105" x14ac:dyDescent="0.25">
      <c r="B5" t="s">
        <v>22</v>
      </c>
      <c r="C5" s="4" t="s">
        <v>2</v>
      </c>
      <c r="D5" s="90">
        <v>157.89160853182835</v>
      </c>
      <c r="E5" s="91">
        <v>241.32599723825732</v>
      </c>
      <c r="F5" s="91">
        <v>25380.34810637543</v>
      </c>
      <c r="G5" s="91">
        <v>12.731375113651259</v>
      </c>
      <c r="H5" s="91">
        <v>69.245174516210881</v>
      </c>
      <c r="I5" s="91">
        <v>20.341370960747817</v>
      </c>
      <c r="J5" s="91">
        <v>5.9714162723602486</v>
      </c>
      <c r="K5" s="91">
        <v>19.098728754099419</v>
      </c>
      <c r="L5" s="91">
        <v>10.041889540893141</v>
      </c>
      <c r="M5" s="91">
        <v>24.620550470271326</v>
      </c>
      <c r="N5" s="91">
        <v>17.611367916268833</v>
      </c>
      <c r="O5" s="91">
        <v>739.63137076650059</v>
      </c>
      <c r="P5" s="91">
        <v>86.548785910765659</v>
      </c>
      <c r="Q5" s="91">
        <v>4.8670495139755641</v>
      </c>
      <c r="R5" s="91">
        <v>50.162132711962613</v>
      </c>
      <c r="S5" s="91">
        <v>484.11031038026357</v>
      </c>
      <c r="T5" s="91">
        <v>53.017586942893665</v>
      </c>
      <c r="U5" s="91">
        <v>72.86016227917203</v>
      </c>
      <c r="V5" s="91">
        <v>7547.0792044598693</v>
      </c>
      <c r="W5" s="91">
        <v>268.44463928359193</v>
      </c>
      <c r="X5" s="91">
        <v>0.13517702065652867</v>
      </c>
      <c r="Y5" s="91">
        <v>62.394773029564547</v>
      </c>
      <c r="Z5" s="91">
        <v>67.534937382788229</v>
      </c>
      <c r="AA5" s="91">
        <v>6.8188004144858896</v>
      </c>
      <c r="AB5" s="12">
        <f>'[4]TES 2010 (value)'!CK8</f>
        <v>72567.895877275907</v>
      </c>
      <c r="AC5" s="13">
        <f>'[4]TES 2010 (value)'!CL8</f>
        <v>94.655865360210001</v>
      </c>
      <c r="AD5" s="13">
        <f>'[4]TES 2010 (value)'!CM8</f>
        <v>24986.46398883604</v>
      </c>
      <c r="AE5" s="13">
        <f>'[4]TES 2010 (value)'!CN8</f>
        <v>49110.353677433814</v>
      </c>
      <c r="AF5" s="14">
        <f>'[4]TES 2010 (value)'!CO8</f>
        <v>1.029765051</v>
      </c>
      <c r="AG5" s="27">
        <f t="shared" si="5"/>
        <v>182163.23168974344</v>
      </c>
      <c r="AI5" t="s">
        <v>22</v>
      </c>
      <c r="AJ5" s="4" t="s">
        <v>2</v>
      </c>
      <c r="AK5" s="12">
        <f t="shared" si="0"/>
        <v>157.89040821852444</v>
      </c>
      <c r="AL5" s="13">
        <f t="shared" si="0"/>
        <v>241.32585300846461</v>
      </c>
      <c r="AM5" s="13">
        <f t="shared" si="0"/>
        <v>25380.198433573918</v>
      </c>
      <c r="AN5" s="13">
        <f t="shared" si="0"/>
        <v>12.729937467013452</v>
      </c>
      <c r="AO5" s="13">
        <f t="shared" si="0"/>
        <v>69.241960845213796</v>
      </c>
      <c r="AP5" s="13">
        <f t="shared" si="0"/>
        <v>20.340624024563823</v>
      </c>
      <c r="AQ5" s="13">
        <f t="shared" si="0"/>
        <v>5.9709492724004996</v>
      </c>
      <c r="AR5" s="13">
        <f t="shared" si="0"/>
        <v>19.100441485288087</v>
      </c>
      <c r="AS5" s="13">
        <f t="shared" si="0"/>
        <v>10.042295681058116</v>
      </c>
      <c r="AT5" s="13">
        <f t="shared" si="0"/>
        <v>24.620088586818998</v>
      </c>
      <c r="AU5" s="13">
        <f t="shared" si="0"/>
        <v>17.610644396934322</v>
      </c>
      <c r="AV5" s="13">
        <f t="shared" si="0"/>
        <v>739.63884783243213</v>
      </c>
      <c r="AW5" s="13">
        <f t="shared" si="0"/>
        <v>86.549526486670487</v>
      </c>
      <c r="AX5" s="13">
        <f t="shared" si="0"/>
        <v>4.8666589631084829</v>
      </c>
      <c r="AY5" s="13">
        <f t="shared" si="0"/>
        <v>50.159761255264613</v>
      </c>
      <c r="AZ5" s="13">
        <f t="shared" si="0"/>
        <v>484.10930438300488</v>
      </c>
      <c r="BA5" s="13">
        <f t="shared" si="1"/>
        <v>53.015158819113793</v>
      </c>
      <c r="BB5" s="13">
        <f t="shared" si="1"/>
        <v>72.858047791914473</v>
      </c>
      <c r="BC5" s="13">
        <f t="shared" si="1"/>
        <v>7547.1782614155645</v>
      </c>
      <c r="BD5" s="13">
        <f t="shared" si="1"/>
        <v>268.444076295407</v>
      </c>
      <c r="BE5" s="91">
        <f t="shared" si="1"/>
        <v>0.13792013800421782</v>
      </c>
      <c r="BF5" s="91">
        <f t="shared" si="1"/>
        <v>62.626685808762964</v>
      </c>
      <c r="BG5" s="91">
        <f t="shared" si="1"/>
        <v>67.536711610775853</v>
      </c>
      <c r="BH5" s="91">
        <f t="shared" si="1"/>
        <v>6.8268744734690907</v>
      </c>
      <c r="BI5" s="12">
        <f t="shared" si="2"/>
        <v>72567.895877275907</v>
      </c>
      <c r="BJ5" s="13">
        <f t="shared" si="2"/>
        <v>94.655865360210001</v>
      </c>
      <c r="BK5" s="13">
        <f t="shared" si="2"/>
        <v>24986.46398883604</v>
      </c>
      <c r="BL5" s="13">
        <f t="shared" si="2"/>
        <v>49110.353677433814</v>
      </c>
      <c r="BM5" s="36">
        <v>0</v>
      </c>
      <c r="BN5" s="27">
        <f t="shared" si="6"/>
        <v>182162.38888073963</v>
      </c>
      <c r="BP5" t="s">
        <v>22</v>
      </c>
      <c r="BQ5" s="4" t="s">
        <v>2</v>
      </c>
      <c r="BR5" s="12">
        <f t="shared" si="7"/>
        <v>157.89040821852444</v>
      </c>
      <c r="BS5" s="13">
        <f t="shared" si="3"/>
        <v>241.32585300846461</v>
      </c>
      <c r="BT5" s="13">
        <f t="shared" si="3"/>
        <v>25380.198433573918</v>
      </c>
      <c r="BU5" s="13">
        <f t="shared" si="3"/>
        <v>12.729937467013452</v>
      </c>
      <c r="BV5" s="13">
        <f t="shared" si="3"/>
        <v>69.241960845213796</v>
      </c>
      <c r="BW5" s="13">
        <f t="shared" si="3"/>
        <v>20.340624024563823</v>
      </c>
      <c r="BX5" s="13">
        <f t="shared" si="3"/>
        <v>5.9709492724004996</v>
      </c>
      <c r="BY5" s="13">
        <f t="shared" si="3"/>
        <v>19.100441485288087</v>
      </c>
      <c r="BZ5" s="13">
        <f t="shared" si="3"/>
        <v>10.042295681058116</v>
      </c>
      <c r="CA5" s="13">
        <f t="shared" si="3"/>
        <v>24.620088586818998</v>
      </c>
      <c r="CB5" s="13">
        <f t="shared" si="3"/>
        <v>17.610644396934322</v>
      </c>
      <c r="CC5" s="13">
        <f t="shared" si="3"/>
        <v>739.63884783243213</v>
      </c>
      <c r="CD5" s="13">
        <f t="shared" si="3"/>
        <v>86.549526486670487</v>
      </c>
      <c r="CE5" s="13">
        <f t="shared" si="3"/>
        <v>4.8666589631084829</v>
      </c>
      <c r="CF5" s="13">
        <f t="shared" si="3"/>
        <v>50.159761255264613</v>
      </c>
      <c r="CG5" s="13">
        <f t="shared" si="3"/>
        <v>484.10930438300488</v>
      </c>
      <c r="CH5" s="13">
        <f t="shared" si="3"/>
        <v>53.015158819113793</v>
      </c>
      <c r="CI5" s="13">
        <f t="shared" si="4"/>
        <v>72.858047791914473</v>
      </c>
      <c r="CJ5" s="13">
        <f t="shared" si="4"/>
        <v>7547.1782614155645</v>
      </c>
      <c r="CK5" s="13">
        <f t="shared" si="4"/>
        <v>268.444076295407</v>
      </c>
      <c r="CL5" s="91">
        <f t="shared" si="4"/>
        <v>0.13792013800421782</v>
      </c>
      <c r="CM5" s="91">
        <f t="shared" si="4"/>
        <v>62.626685808762964</v>
      </c>
      <c r="CN5" s="91">
        <f t="shared" si="4"/>
        <v>67.536711610775853</v>
      </c>
      <c r="CO5" s="91">
        <f t="shared" si="4"/>
        <v>6.8268744734690907</v>
      </c>
      <c r="CP5" s="49">
        <f>BI5-CY19</f>
        <v>73044.694624388605</v>
      </c>
      <c r="CQ5" s="13">
        <f t="shared" si="4"/>
        <v>94.655865360210001</v>
      </c>
      <c r="CR5" s="13">
        <f t="shared" si="4"/>
        <v>24986.46398883604</v>
      </c>
      <c r="CS5" s="13">
        <f t="shared" si="4"/>
        <v>49110.353677433814</v>
      </c>
      <c r="CT5" s="36">
        <v>0</v>
      </c>
      <c r="CU5" s="27">
        <f t="shared" si="8"/>
        <v>182639.18762785237</v>
      </c>
      <c r="CX5" s="85" t="s">
        <v>103</v>
      </c>
      <c r="CY5" s="81">
        <f>'[1]scen AMS'!$G$1161</f>
        <v>263458.38370000001</v>
      </c>
      <c r="DA5" s="105">
        <v>1</v>
      </c>
    </row>
    <row r="6" spans="2:105" x14ac:dyDescent="0.25">
      <c r="B6" t="s">
        <v>23</v>
      </c>
      <c r="C6" s="4" t="s">
        <v>3</v>
      </c>
      <c r="D6" s="90">
        <v>275.23526358507939</v>
      </c>
      <c r="E6" s="91">
        <v>832.73663797870847</v>
      </c>
      <c r="F6" s="91">
        <v>710.57421229065847</v>
      </c>
      <c r="G6" s="91">
        <v>323.60361835328479</v>
      </c>
      <c r="H6" s="91">
        <v>69.550685179818288</v>
      </c>
      <c r="I6" s="91">
        <v>45.091493592095574</v>
      </c>
      <c r="J6" s="91">
        <v>5.7669243661082925</v>
      </c>
      <c r="K6" s="91">
        <v>34.087088660479004</v>
      </c>
      <c r="L6" s="91">
        <v>90.329040680980171</v>
      </c>
      <c r="M6" s="91">
        <v>14.160559082346897</v>
      </c>
      <c r="N6" s="91">
        <v>5.5716854252394077</v>
      </c>
      <c r="O6" s="91">
        <v>1536.7062334648845</v>
      </c>
      <c r="P6" s="91">
        <v>586.61957947761471</v>
      </c>
      <c r="Q6" s="91">
        <v>2.9018026201616927</v>
      </c>
      <c r="R6" s="91">
        <v>1.9225029365500064</v>
      </c>
      <c r="S6" s="91">
        <v>23.360479024176112</v>
      </c>
      <c r="T6" s="91">
        <v>9.3965363322044606</v>
      </c>
      <c r="U6" s="91">
        <v>4.2880849749264112</v>
      </c>
      <c r="V6" s="91">
        <v>572.55155783806151</v>
      </c>
      <c r="W6" s="91">
        <v>290.48636254885332</v>
      </c>
      <c r="X6" s="91">
        <v>0.28090258199806406</v>
      </c>
      <c r="Y6" s="91">
        <v>0.77520274572832859</v>
      </c>
      <c r="Z6" s="91">
        <v>7.1966780328845724E-3</v>
      </c>
      <c r="AA6" s="91">
        <v>5.1399307356193189</v>
      </c>
      <c r="AB6" s="12">
        <f>'[4]TES 2010 (value)'!CK9</f>
        <v>1990.6181705330773</v>
      </c>
      <c r="AC6" s="13">
        <f>'[4]TES 2010 (value)'!CL9</f>
        <v>0</v>
      </c>
      <c r="AD6" s="13">
        <f>'[4]TES 2010 (value)'!CM9</f>
        <v>0</v>
      </c>
      <c r="AE6" s="13">
        <f>'[4]TES 2010 (value)'!CN9</f>
        <v>2830.532470560971</v>
      </c>
      <c r="AF6" s="14">
        <f>'[4]TES 2010 (value)'!CO9</f>
        <v>1</v>
      </c>
      <c r="AG6" s="27">
        <f t="shared" si="5"/>
        <v>10263.294222247659</v>
      </c>
      <c r="AI6" t="s">
        <v>23</v>
      </c>
      <c r="AJ6" s="4" t="s">
        <v>3</v>
      </c>
      <c r="AK6" s="12">
        <f t="shared" si="0"/>
        <v>275.23317120948286</v>
      </c>
      <c r="AL6" s="13">
        <f t="shared" si="0"/>
        <v>832.73614028913482</v>
      </c>
      <c r="AM6" s="13">
        <f t="shared" si="0"/>
        <v>710.57002189765876</v>
      </c>
      <c r="AN6" s="13">
        <f t="shared" si="0"/>
        <v>323.56707653044515</v>
      </c>
      <c r="AO6" s="13">
        <f t="shared" si="0"/>
        <v>69.54745733006051</v>
      </c>
      <c r="AP6" s="13">
        <f t="shared" si="0"/>
        <v>45.089837830140333</v>
      </c>
      <c r="AQ6" s="13">
        <f t="shared" si="0"/>
        <v>5.7664733586212886</v>
      </c>
      <c r="AR6" s="13">
        <f t="shared" si="0"/>
        <v>34.090145514190645</v>
      </c>
      <c r="AS6" s="13">
        <f t="shared" si="0"/>
        <v>90.332694002532335</v>
      </c>
      <c r="AT6" s="13">
        <f t="shared" si="0"/>
        <v>14.160293429151054</v>
      </c>
      <c r="AU6" s="13">
        <f t="shared" si="0"/>
        <v>5.57145652637419</v>
      </c>
      <c r="AV6" s="13">
        <f t="shared" si="0"/>
        <v>1536.7217683032907</v>
      </c>
      <c r="AW6" s="13">
        <f t="shared" si="0"/>
        <v>586.62459903186141</v>
      </c>
      <c r="AX6" s="13">
        <f t="shared" si="0"/>
        <v>2.901569768302235</v>
      </c>
      <c r="AY6" s="13">
        <f t="shared" si="0"/>
        <v>1.9224120486188256</v>
      </c>
      <c r="AZ6" s="13">
        <f t="shared" si="0"/>
        <v>23.360430480327</v>
      </c>
      <c r="BA6" s="13">
        <f t="shared" si="1"/>
        <v>9.3961059853208653</v>
      </c>
      <c r="BB6" s="13">
        <f t="shared" si="1"/>
        <v>4.2879605296773864</v>
      </c>
      <c r="BC6" s="13">
        <f t="shared" si="1"/>
        <v>572.55907269417492</v>
      </c>
      <c r="BD6" s="13">
        <f t="shared" si="1"/>
        <v>290.48575333426652</v>
      </c>
      <c r="BE6" s="91">
        <f t="shared" si="1"/>
        <v>0.28660287589378064</v>
      </c>
      <c r="BF6" s="91">
        <f t="shared" si="1"/>
        <v>0.77808406758390969</v>
      </c>
      <c r="BG6" s="91">
        <f t="shared" si="1"/>
        <v>7.1968670986937476E-3</v>
      </c>
      <c r="BH6" s="91">
        <f t="shared" si="1"/>
        <v>5.1460168653498206</v>
      </c>
      <c r="BI6" s="12">
        <f t="shared" si="2"/>
        <v>1990.6181705330773</v>
      </c>
      <c r="BJ6" s="13">
        <f t="shared" si="2"/>
        <v>0</v>
      </c>
      <c r="BK6" s="13">
        <f t="shared" si="2"/>
        <v>0</v>
      </c>
      <c r="BL6" s="13">
        <f t="shared" si="2"/>
        <v>2830.532470560971</v>
      </c>
      <c r="BM6" s="36">
        <v>0</v>
      </c>
      <c r="BN6" s="27">
        <f t="shared" si="6"/>
        <v>10262.292981863606</v>
      </c>
      <c r="BP6" t="s">
        <v>23</v>
      </c>
      <c r="BQ6" s="4" t="s">
        <v>3</v>
      </c>
      <c r="BR6" s="12">
        <f t="shared" si="7"/>
        <v>275.23317120948286</v>
      </c>
      <c r="BS6" s="13">
        <f t="shared" si="3"/>
        <v>832.73614028913482</v>
      </c>
      <c r="BT6" s="13">
        <f t="shared" si="3"/>
        <v>710.57002189765876</v>
      </c>
      <c r="BU6" s="13">
        <f t="shared" si="3"/>
        <v>323.56707653044515</v>
      </c>
      <c r="BV6" s="13">
        <f t="shared" si="3"/>
        <v>69.54745733006051</v>
      </c>
      <c r="BW6" s="13">
        <f t="shared" si="3"/>
        <v>45.089837830140333</v>
      </c>
      <c r="BX6" s="13">
        <f t="shared" si="3"/>
        <v>5.7664733586212886</v>
      </c>
      <c r="BY6" s="13">
        <f t="shared" si="3"/>
        <v>34.090145514190645</v>
      </c>
      <c r="BZ6" s="13">
        <f t="shared" si="3"/>
        <v>90.332694002532335</v>
      </c>
      <c r="CA6" s="13">
        <f t="shared" si="3"/>
        <v>14.160293429151054</v>
      </c>
      <c r="CB6" s="13">
        <f t="shared" si="3"/>
        <v>5.57145652637419</v>
      </c>
      <c r="CC6" s="13">
        <f t="shared" si="3"/>
        <v>1536.7217683032907</v>
      </c>
      <c r="CD6" s="13">
        <f t="shared" si="3"/>
        <v>586.62459903186141</v>
      </c>
      <c r="CE6" s="13">
        <f t="shared" si="3"/>
        <v>2.901569768302235</v>
      </c>
      <c r="CF6" s="13">
        <f t="shared" si="3"/>
        <v>1.9224120486188256</v>
      </c>
      <c r="CG6" s="13">
        <f t="shared" si="3"/>
        <v>23.360430480327</v>
      </c>
      <c r="CH6" s="13">
        <f t="shared" si="3"/>
        <v>9.3961059853208653</v>
      </c>
      <c r="CI6" s="13">
        <f t="shared" si="4"/>
        <v>4.2879605296773864</v>
      </c>
      <c r="CJ6" s="13">
        <f t="shared" si="4"/>
        <v>572.55907269417492</v>
      </c>
      <c r="CK6" s="13">
        <f t="shared" si="4"/>
        <v>290.48575333426652</v>
      </c>
      <c r="CL6" s="91">
        <f t="shared" si="4"/>
        <v>0.28660287589378064</v>
      </c>
      <c r="CM6" s="91">
        <f t="shared" si="4"/>
        <v>0.77808406758390969</v>
      </c>
      <c r="CN6" s="91">
        <f t="shared" si="4"/>
        <v>7.1968670986937476E-3</v>
      </c>
      <c r="CO6" s="91">
        <f t="shared" si="4"/>
        <v>5.1460168653498206</v>
      </c>
      <c r="CP6" s="12">
        <f t="shared" si="4"/>
        <v>1990.6181705330773</v>
      </c>
      <c r="CQ6" s="13">
        <f t="shared" si="4"/>
        <v>0</v>
      </c>
      <c r="CR6" s="13">
        <f t="shared" si="4"/>
        <v>0</v>
      </c>
      <c r="CS6" s="13">
        <f t="shared" si="4"/>
        <v>2830.532470560971</v>
      </c>
      <c r="CT6" s="36">
        <v>0</v>
      </c>
      <c r="CU6" s="27">
        <f t="shared" si="8"/>
        <v>10262.292981863606</v>
      </c>
      <c r="CX6" s="86" t="s">
        <v>104</v>
      </c>
      <c r="CY6" s="81">
        <f>'[1]scen AMS'!$G$1162</f>
        <v>12572.5682</v>
      </c>
      <c r="DA6" s="105">
        <v>1</v>
      </c>
    </row>
    <row r="7" spans="2:105" x14ac:dyDescent="0.25">
      <c r="B7" t="s">
        <v>24</v>
      </c>
      <c r="C7" s="4" t="s">
        <v>4</v>
      </c>
      <c r="D7" s="90">
        <v>51.951395854548011</v>
      </c>
      <c r="E7" s="91">
        <v>61.444354442847334</v>
      </c>
      <c r="F7" s="91">
        <v>480.94965208539929</v>
      </c>
      <c r="G7" s="91">
        <v>463.17848578169156</v>
      </c>
      <c r="H7" s="91">
        <v>3662.0876860564708</v>
      </c>
      <c r="I7" s="91">
        <v>85.321422885361955</v>
      </c>
      <c r="J7" s="91">
        <v>39.035148918681656</v>
      </c>
      <c r="K7" s="91">
        <v>77.093601063619673</v>
      </c>
      <c r="L7" s="91">
        <v>83.630310780642588</v>
      </c>
      <c r="M7" s="91">
        <v>110.64127885443452</v>
      </c>
      <c r="N7" s="91">
        <v>28.915966860945634</v>
      </c>
      <c r="O7" s="91">
        <v>1761.5559593891544</v>
      </c>
      <c r="P7" s="91">
        <v>16667.17454905327</v>
      </c>
      <c r="Q7" s="91">
        <v>2.3114822694734967</v>
      </c>
      <c r="R7" s="91">
        <v>43.067829356609749</v>
      </c>
      <c r="S7" s="91">
        <v>156.52645261882563</v>
      </c>
      <c r="T7" s="91">
        <v>4.5994985182874206</v>
      </c>
      <c r="U7" s="91">
        <v>0.98722112338478119</v>
      </c>
      <c r="V7" s="91">
        <v>2462.377444995494</v>
      </c>
      <c r="W7" s="91">
        <v>378.99546699228063</v>
      </c>
      <c r="X7" s="91">
        <v>0.32200404120882853</v>
      </c>
      <c r="Y7" s="91">
        <v>27.460567197875097</v>
      </c>
      <c r="Z7" s="91">
        <v>28.618221414623289</v>
      </c>
      <c r="AA7" s="91">
        <v>0.97017574286434216</v>
      </c>
      <c r="AB7" s="12">
        <f>'[4]TES 2010 (value)'!CK10</f>
        <v>1890.6859444905956</v>
      </c>
      <c r="AC7" s="13">
        <f>'[4]TES 2010 (value)'!CL10</f>
        <v>0</v>
      </c>
      <c r="AD7" s="13">
        <f>'[4]TES 2010 (value)'!CM10</f>
        <v>6.602746740699911</v>
      </c>
      <c r="AE7" s="13">
        <f>'[4]TES 2010 (value)'!CN10</f>
        <v>2386.1973356730628</v>
      </c>
      <c r="AF7" s="14">
        <f>'[4]TES 2010 (value)'!CO10</f>
        <v>1.11272349</v>
      </c>
      <c r="AG7" s="27">
        <f t="shared" si="5"/>
        <v>30963.814926692357</v>
      </c>
      <c r="AI7" t="s">
        <v>24</v>
      </c>
      <c r="AJ7" s="4" t="s">
        <v>4</v>
      </c>
      <c r="AK7" s="12">
        <f t="shared" si="0"/>
        <v>51.951000913029709</v>
      </c>
      <c r="AL7" s="13">
        <f t="shared" si="0"/>
        <v>61.444317720295246</v>
      </c>
      <c r="AM7" s="13">
        <f t="shared" si="0"/>
        <v>480.94681583266106</v>
      </c>
      <c r="AN7" s="13">
        <f t="shared" si="0"/>
        <v>463.12618294819208</v>
      </c>
      <c r="AO7" s="13">
        <f t="shared" si="0"/>
        <v>3661.9177284375078</v>
      </c>
      <c r="AP7" s="13">
        <f t="shared" si="0"/>
        <v>85.318289878341645</v>
      </c>
      <c r="AQ7" s="13">
        <f t="shared" si="0"/>
        <v>39.032096139886413</v>
      </c>
      <c r="AR7" s="13">
        <f t="shared" si="0"/>
        <v>77.100514644973089</v>
      </c>
      <c r="AS7" s="13">
        <f t="shared" si="0"/>
        <v>83.633693174770599</v>
      </c>
      <c r="AT7" s="13">
        <f t="shared" si="0"/>
        <v>110.63920321539027</v>
      </c>
      <c r="AU7" s="13">
        <f t="shared" si="0"/>
        <v>28.914778920224652</v>
      </c>
      <c r="AV7" s="13">
        <f t="shared" si="0"/>
        <v>1761.5737672736911</v>
      </c>
      <c r="AW7" s="13">
        <f t="shared" si="0"/>
        <v>16667.3171658184</v>
      </c>
      <c r="AX7" s="13">
        <f t="shared" si="0"/>
        <v>2.3112967872009222</v>
      </c>
      <c r="AY7" s="13">
        <f t="shared" si="0"/>
        <v>43.065793289025017</v>
      </c>
      <c r="AZ7" s="13">
        <f t="shared" si="0"/>
        <v>156.52612735167293</v>
      </c>
      <c r="BA7" s="13">
        <f t="shared" si="1"/>
        <v>4.5992878683432847</v>
      </c>
      <c r="BB7" s="13">
        <f t="shared" si="1"/>
        <v>0.98719247307135216</v>
      </c>
      <c r="BC7" s="13">
        <f t="shared" si="1"/>
        <v>2462.4097642022844</v>
      </c>
      <c r="BD7" s="13">
        <f t="shared" si="1"/>
        <v>378.9946721543929</v>
      </c>
      <c r="BE7" s="91">
        <f t="shared" si="1"/>
        <v>0.32853839791513822</v>
      </c>
      <c r="BF7" s="91">
        <f t="shared" si="1"/>
        <v>27.562634344656875</v>
      </c>
      <c r="BG7" s="91">
        <f t="shared" si="1"/>
        <v>28.618973251396337</v>
      </c>
      <c r="BH7" s="91">
        <f t="shared" si="1"/>
        <v>0.97132451621094384</v>
      </c>
      <c r="BI7" s="12">
        <f t="shared" si="2"/>
        <v>1890.6859444905956</v>
      </c>
      <c r="BJ7" s="13">
        <f t="shared" si="2"/>
        <v>0</v>
      </c>
      <c r="BK7" s="13">
        <f t="shared" si="2"/>
        <v>6.602746740699911</v>
      </c>
      <c r="BL7" s="13">
        <f t="shared" si="2"/>
        <v>2386.1973356730628</v>
      </c>
      <c r="BM7" s="36">
        <v>0</v>
      </c>
      <c r="BN7" s="27">
        <f t="shared" si="6"/>
        <v>30962.777186457894</v>
      </c>
      <c r="BP7" t="s">
        <v>24</v>
      </c>
      <c r="BQ7" s="4" t="s">
        <v>4</v>
      </c>
      <c r="BR7" s="12">
        <f t="shared" si="7"/>
        <v>51.951000913029709</v>
      </c>
      <c r="BS7" s="13">
        <f t="shared" si="3"/>
        <v>61.444317720295246</v>
      </c>
      <c r="BT7" s="13">
        <f t="shared" si="3"/>
        <v>480.94681583266106</v>
      </c>
      <c r="BU7" s="13">
        <f t="shared" si="3"/>
        <v>463.12618294819208</v>
      </c>
      <c r="BV7" s="13">
        <f t="shared" si="3"/>
        <v>3661.9177284375078</v>
      </c>
      <c r="BW7" s="13">
        <f t="shared" si="3"/>
        <v>85.318289878341645</v>
      </c>
      <c r="BX7" s="13">
        <f t="shared" si="3"/>
        <v>39.032096139886413</v>
      </c>
      <c r="BY7" s="13">
        <f t="shared" si="3"/>
        <v>77.100514644973089</v>
      </c>
      <c r="BZ7" s="13">
        <f t="shared" si="3"/>
        <v>83.633693174770599</v>
      </c>
      <c r="CA7" s="13">
        <f t="shared" si="3"/>
        <v>110.63920321539027</v>
      </c>
      <c r="CB7" s="13">
        <f t="shared" si="3"/>
        <v>28.914778920224652</v>
      </c>
      <c r="CC7" s="13">
        <f t="shared" si="3"/>
        <v>1761.5737672736911</v>
      </c>
      <c r="CD7" s="13">
        <f t="shared" si="3"/>
        <v>16667.3171658184</v>
      </c>
      <c r="CE7" s="13">
        <f t="shared" si="3"/>
        <v>2.3112967872009222</v>
      </c>
      <c r="CF7" s="13">
        <f t="shared" si="3"/>
        <v>43.065793289025017</v>
      </c>
      <c r="CG7" s="13">
        <f t="shared" si="3"/>
        <v>156.52612735167293</v>
      </c>
      <c r="CH7" s="13">
        <f t="shared" si="3"/>
        <v>4.5992878683432847</v>
      </c>
      <c r="CI7" s="13">
        <f t="shared" si="4"/>
        <v>0.98719247307135216</v>
      </c>
      <c r="CJ7" s="13">
        <f t="shared" si="4"/>
        <v>2462.4097642022844</v>
      </c>
      <c r="CK7" s="13">
        <f t="shared" si="4"/>
        <v>378.9946721543929</v>
      </c>
      <c r="CL7" s="91">
        <f t="shared" si="4"/>
        <v>0.32853839791513822</v>
      </c>
      <c r="CM7" s="91">
        <f t="shared" si="4"/>
        <v>27.562634344656875</v>
      </c>
      <c r="CN7" s="91">
        <f t="shared" si="4"/>
        <v>28.618973251396337</v>
      </c>
      <c r="CO7" s="91">
        <f t="shared" si="4"/>
        <v>0.97132451621094384</v>
      </c>
      <c r="CP7" s="12">
        <f t="shared" si="4"/>
        <v>1890.6859444905956</v>
      </c>
      <c r="CQ7" s="13">
        <f t="shared" si="4"/>
        <v>0</v>
      </c>
      <c r="CR7" s="13">
        <f t="shared" si="4"/>
        <v>6.602746740699911</v>
      </c>
      <c r="CS7" s="13">
        <f t="shared" si="4"/>
        <v>2386.1973356730628</v>
      </c>
      <c r="CT7" s="36">
        <v>0</v>
      </c>
      <c r="CU7" s="27">
        <f t="shared" si="8"/>
        <v>30962.777186457894</v>
      </c>
      <c r="CX7" s="59" t="s">
        <v>95</v>
      </c>
      <c r="CY7" s="81">
        <f>'[1]scen AMS'!$G$463</f>
        <v>34822.639179999998</v>
      </c>
      <c r="DA7" s="105">
        <v>1</v>
      </c>
    </row>
    <row r="8" spans="2:105" x14ac:dyDescent="0.25">
      <c r="B8" t="s">
        <v>25</v>
      </c>
      <c r="C8" s="4" t="s">
        <v>5</v>
      </c>
      <c r="D8" s="90">
        <v>123.08972898642072</v>
      </c>
      <c r="E8" s="91">
        <v>2198.0536501951842</v>
      </c>
      <c r="F8" s="91">
        <v>122.07828896138011</v>
      </c>
      <c r="G8" s="91">
        <v>214.40223716356931</v>
      </c>
      <c r="H8" s="91">
        <v>121.26860200030414</v>
      </c>
      <c r="I8" s="91">
        <v>6724.254394014989</v>
      </c>
      <c r="J8" s="91">
        <v>31.767060029950102</v>
      </c>
      <c r="K8" s="91">
        <v>228.14013639461146</v>
      </c>
      <c r="L8" s="91">
        <v>515.82586337995133</v>
      </c>
      <c r="M8" s="91">
        <v>38.862118205595273</v>
      </c>
      <c r="N8" s="91">
        <v>58.732053282901198</v>
      </c>
      <c r="O8" s="91">
        <v>7912.9396859257495</v>
      </c>
      <c r="P8" s="91">
        <v>420.67317779632401</v>
      </c>
      <c r="Q8" s="91">
        <v>2.1763849395581945</v>
      </c>
      <c r="R8" s="91">
        <v>22.468444019794884</v>
      </c>
      <c r="S8" s="91">
        <v>67.561030739866936</v>
      </c>
      <c r="T8" s="91">
        <v>35.205062608130113</v>
      </c>
      <c r="U8" s="91">
        <v>7.3031983881435085</v>
      </c>
      <c r="V8" s="91">
        <v>4849.6980566218226</v>
      </c>
      <c r="W8" s="91">
        <v>815.16668121012617</v>
      </c>
      <c r="X8" s="91">
        <v>1.4464274728223145</v>
      </c>
      <c r="Y8" s="91">
        <v>17.310054854504997</v>
      </c>
      <c r="Z8" s="91">
        <v>27.798199575114356</v>
      </c>
      <c r="AA8" s="91">
        <v>5.5498974739791</v>
      </c>
      <c r="AB8" s="12">
        <f>'[4]TES 2010 (value)'!CK11</f>
        <v>4166.5192538443307</v>
      </c>
      <c r="AC8" s="13">
        <f>'[4]TES 2010 (value)'!CL11</f>
        <v>0</v>
      </c>
      <c r="AD8" s="13">
        <f>'[4]TES 2010 (value)'!CM11</f>
        <v>0</v>
      </c>
      <c r="AE8" s="13">
        <f>'[4]TES 2010 (value)'!CN11</f>
        <v>6929.9891619555528</v>
      </c>
      <c r="AF8" s="14">
        <f>'[4]TES 2010 (value)'!CO11</f>
        <v>1.080768897</v>
      </c>
      <c r="AG8" s="27">
        <f t="shared" si="5"/>
        <v>35659.359618937677</v>
      </c>
      <c r="AI8" t="s">
        <v>25</v>
      </c>
      <c r="AJ8" s="4" t="s">
        <v>5</v>
      </c>
      <c r="AK8" s="12">
        <f t="shared" si="0"/>
        <v>123.08879324169907</v>
      </c>
      <c r="AL8" s="13">
        <f t="shared" si="0"/>
        <v>2198.052336516484</v>
      </c>
      <c r="AM8" s="13">
        <f t="shared" si="0"/>
        <v>122.07756904219555</v>
      </c>
      <c r="AN8" s="13">
        <f t="shared" si="0"/>
        <v>214.3780265301817</v>
      </c>
      <c r="AO8" s="13">
        <f t="shared" si="0"/>
        <v>121.26297392019852</v>
      </c>
      <c r="AP8" s="13">
        <f t="shared" si="0"/>
        <v>6724.0074790490826</v>
      </c>
      <c r="AQ8" s="13">
        <f t="shared" si="0"/>
        <v>31.764575658558343</v>
      </c>
      <c r="AR8" s="13">
        <f t="shared" si="0"/>
        <v>228.16059549071261</v>
      </c>
      <c r="AS8" s="13">
        <f t="shared" si="0"/>
        <v>515.84672574857211</v>
      </c>
      <c r="AT8" s="13">
        <f t="shared" si="0"/>
        <v>38.861389149218439</v>
      </c>
      <c r="AU8" s="13">
        <f t="shared" si="0"/>
        <v>58.729640422281413</v>
      </c>
      <c r="AV8" s="13">
        <f t="shared" si="0"/>
        <v>7913.0196792495626</v>
      </c>
      <c r="AW8" s="13">
        <f t="shared" si="0"/>
        <v>420.67677738950147</v>
      </c>
      <c r="AX8" s="13">
        <f t="shared" si="0"/>
        <v>2.176210298017605</v>
      </c>
      <c r="AY8" s="13">
        <f t="shared" si="0"/>
        <v>22.467381805347777</v>
      </c>
      <c r="AZ8" s="13">
        <f t="shared" si="0"/>
        <v>67.560890345807437</v>
      </c>
      <c r="BA8" s="13">
        <f t="shared" si="1"/>
        <v>35.203450270514999</v>
      </c>
      <c r="BB8" s="13">
        <f t="shared" si="1"/>
        <v>7.3029864407713356</v>
      </c>
      <c r="BC8" s="13">
        <f t="shared" si="1"/>
        <v>4849.7617098991386</v>
      </c>
      <c r="BD8" s="13">
        <f t="shared" si="1"/>
        <v>815.16497162407711</v>
      </c>
      <c r="BE8" s="91">
        <f t="shared" si="1"/>
        <v>1.4757795052432292</v>
      </c>
      <c r="BF8" s="91">
        <f t="shared" si="1"/>
        <v>17.374393944695825</v>
      </c>
      <c r="BG8" s="91">
        <f t="shared" si="1"/>
        <v>27.798929868879377</v>
      </c>
      <c r="BH8" s="91">
        <f t="shared" si="1"/>
        <v>5.5564690403590795</v>
      </c>
      <c r="BI8" s="12">
        <f t="shared" si="2"/>
        <v>4166.5192538443307</v>
      </c>
      <c r="BJ8" s="13">
        <f t="shared" si="2"/>
        <v>0</v>
      </c>
      <c r="BK8" s="13">
        <f t="shared" si="2"/>
        <v>0</v>
      </c>
      <c r="BL8" s="13">
        <f t="shared" si="2"/>
        <v>6929.9891619555528</v>
      </c>
      <c r="BM8" s="36">
        <v>0</v>
      </c>
      <c r="BN8" s="27">
        <f t="shared" si="6"/>
        <v>35658.278150250982</v>
      </c>
      <c r="BP8" t="s">
        <v>25</v>
      </c>
      <c r="BQ8" s="4" t="s">
        <v>5</v>
      </c>
      <c r="BR8" s="12">
        <f t="shared" si="7"/>
        <v>123.08879324169907</v>
      </c>
      <c r="BS8" s="13">
        <f t="shared" si="3"/>
        <v>2198.052336516484</v>
      </c>
      <c r="BT8" s="13">
        <f t="shared" si="3"/>
        <v>122.07756904219555</v>
      </c>
      <c r="BU8" s="13">
        <f t="shared" si="3"/>
        <v>214.3780265301817</v>
      </c>
      <c r="BV8" s="13">
        <f t="shared" si="3"/>
        <v>121.26297392019852</v>
      </c>
      <c r="BW8" s="13">
        <f t="shared" si="3"/>
        <v>6724.0074790490826</v>
      </c>
      <c r="BX8" s="13">
        <f t="shared" si="3"/>
        <v>31.764575658558343</v>
      </c>
      <c r="BY8" s="13">
        <f t="shared" si="3"/>
        <v>228.16059549071261</v>
      </c>
      <c r="BZ8" s="13">
        <f t="shared" si="3"/>
        <v>515.84672574857211</v>
      </c>
      <c r="CA8" s="13">
        <f t="shared" si="3"/>
        <v>38.861389149218439</v>
      </c>
      <c r="CB8" s="13">
        <f t="shared" si="3"/>
        <v>58.729640422281413</v>
      </c>
      <c r="CC8" s="13">
        <f t="shared" si="3"/>
        <v>7913.0196792495626</v>
      </c>
      <c r="CD8" s="13">
        <f t="shared" si="3"/>
        <v>420.67677738950147</v>
      </c>
      <c r="CE8" s="13">
        <f t="shared" si="3"/>
        <v>2.176210298017605</v>
      </c>
      <c r="CF8" s="13">
        <f t="shared" si="3"/>
        <v>22.467381805347777</v>
      </c>
      <c r="CG8" s="13">
        <f t="shared" si="3"/>
        <v>67.560890345807437</v>
      </c>
      <c r="CH8" s="13">
        <f t="shared" si="3"/>
        <v>35.203450270514999</v>
      </c>
      <c r="CI8" s="13">
        <f t="shared" si="4"/>
        <v>7.3029864407713356</v>
      </c>
      <c r="CJ8" s="13">
        <f t="shared" si="4"/>
        <v>4849.7617098991386</v>
      </c>
      <c r="CK8" s="13">
        <f t="shared" si="4"/>
        <v>815.16497162407711</v>
      </c>
      <c r="CL8" s="91">
        <f t="shared" si="4"/>
        <v>1.4757795052432292</v>
      </c>
      <c r="CM8" s="91">
        <f t="shared" si="4"/>
        <v>17.374393944695825</v>
      </c>
      <c r="CN8" s="91">
        <f t="shared" si="4"/>
        <v>27.798929868879377</v>
      </c>
      <c r="CO8" s="91">
        <f t="shared" si="4"/>
        <v>5.5564690403590795</v>
      </c>
      <c r="CP8" s="12">
        <f t="shared" si="4"/>
        <v>4166.5192538443307</v>
      </c>
      <c r="CQ8" s="13">
        <f t="shared" si="4"/>
        <v>0</v>
      </c>
      <c r="CR8" s="13">
        <f t="shared" si="4"/>
        <v>0</v>
      </c>
      <c r="CS8" s="13">
        <f t="shared" si="4"/>
        <v>6929.9891619555528</v>
      </c>
      <c r="CT8" s="36">
        <v>0</v>
      </c>
      <c r="CU8" s="27">
        <f t="shared" si="8"/>
        <v>35658.278150250982</v>
      </c>
      <c r="CX8" s="59" t="s">
        <v>96</v>
      </c>
      <c r="CY8" s="81">
        <f>'[1]scen AMS'!$G$462-CY7</f>
        <v>379659.49832000001</v>
      </c>
      <c r="DA8" s="105">
        <v>1</v>
      </c>
    </row>
    <row r="9" spans="2:105" x14ac:dyDescent="0.25">
      <c r="B9" t="s">
        <v>26</v>
      </c>
      <c r="C9" s="4" t="s">
        <v>6</v>
      </c>
      <c r="D9" s="90">
        <v>2859.6430102024237</v>
      </c>
      <c r="E9" s="91">
        <v>298.88869969456204</v>
      </c>
      <c r="F9" s="91">
        <v>237.27694421580844</v>
      </c>
      <c r="G9" s="91">
        <v>219.64139494278498</v>
      </c>
      <c r="H9" s="91">
        <v>47.729468291305857</v>
      </c>
      <c r="I9" s="91">
        <v>193.81626262487234</v>
      </c>
      <c r="J9" s="91">
        <v>1871.1867151771287</v>
      </c>
      <c r="K9" s="91">
        <v>1282.8442303186057</v>
      </c>
      <c r="L9" s="91">
        <v>106.86499754956094</v>
      </c>
      <c r="M9" s="91">
        <v>238.42500048228439</v>
      </c>
      <c r="N9" s="91">
        <v>64.402167411602591</v>
      </c>
      <c r="O9" s="91">
        <v>2559.2456154029232</v>
      </c>
      <c r="P9" s="91">
        <v>147.61001258435616</v>
      </c>
      <c r="Q9" s="91">
        <v>1.1790001955468308</v>
      </c>
      <c r="R9" s="91">
        <v>5.3577107453931738</v>
      </c>
      <c r="S9" s="91">
        <v>4.4037797451798921</v>
      </c>
      <c r="T9" s="91">
        <v>3.905777418259337</v>
      </c>
      <c r="U9" s="91">
        <v>2.4087805524882033</v>
      </c>
      <c r="V9" s="91">
        <v>340.24914536019764</v>
      </c>
      <c r="W9" s="91">
        <v>26.658436532052182</v>
      </c>
      <c r="X9" s="91">
        <v>0.46777725871117382</v>
      </c>
      <c r="Y9" s="91">
        <v>33.627874693272048</v>
      </c>
      <c r="Z9" s="91">
        <v>1.1984376569642458E-2</v>
      </c>
      <c r="AA9" s="91">
        <v>59.93903380671447</v>
      </c>
      <c r="AB9" s="12">
        <f>'[4]TES 2010 (value)'!CK12</f>
        <v>119.41118500726897</v>
      </c>
      <c r="AC9" s="13">
        <f>'[4]TES 2010 (value)'!CL12</f>
        <v>0</v>
      </c>
      <c r="AD9" s="13">
        <f>'[4]TES 2010 (value)'!CM12</f>
        <v>0</v>
      </c>
      <c r="AE9" s="13">
        <f>'[4]TES 2010 (value)'!CN12</f>
        <v>3163.6774438703055</v>
      </c>
      <c r="AF9" s="14">
        <f>'[4]TES 2010 (value)'!CO12</f>
        <v>1</v>
      </c>
      <c r="AG9" s="27">
        <f t="shared" si="5"/>
        <v>13889.872448460181</v>
      </c>
      <c r="AI9" t="s">
        <v>26</v>
      </c>
      <c r="AJ9" s="4" t="s">
        <v>6</v>
      </c>
      <c r="AK9" s="12">
        <f t="shared" si="0"/>
        <v>2859.6212708105618</v>
      </c>
      <c r="AL9" s="13">
        <f t="shared" si="0"/>
        <v>298.8885210621076</v>
      </c>
      <c r="AM9" s="13">
        <f t="shared" si="0"/>
        <v>237.27554494796442</v>
      </c>
      <c r="AN9" s="13">
        <f t="shared" si="0"/>
        <v>219.61659269556941</v>
      </c>
      <c r="AO9" s="13">
        <f t="shared" si="0"/>
        <v>47.72725316499524</v>
      </c>
      <c r="AP9" s="13">
        <f t="shared" si="0"/>
        <v>193.80914568177738</v>
      </c>
      <c r="AQ9" s="13">
        <f t="shared" si="0"/>
        <v>1871.0403773435539</v>
      </c>
      <c r="AR9" s="13">
        <f t="shared" si="0"/>
        <v>1282.9592729139406</v>
      </c>
      <c r="AS9" s="13">
        <f t="shared" si="0"/>
        <v>106.86931966120716</v>
      </c>
      <c r="AT9" s="13">
        <f t="shared" si="0"/>
        <v>238.4205276106288</v>
      </c>
      <c r="AU9" s="13">
        <f t="shared" si="0"/>
        <v>64.399521608418638</v>
      </c>
      <c r="AV9" s="13">
        <f t="shared" si="0"/>
        <v>2559.2714872749902</v>
      </c>
      <c r="AW9" s="13">
        <f t="shared" si="0"/>
        <v>147.6112756456167</v>
      </c>
      <c r="AX9" s="13">
        <f t="shared" si="0"/>
        <v>1.1789055880135937</v>
      </c>
      <c r="AY9" s="13">
        <f t="shared" si="0"/>
        <v>5.3574574551452079</v>
      </c>
      <c r="AZ9" s="13">
        <f t="shared" si="0"/>
        <v>4.4037705939797283</v>
      </c>
      <c r="BA9" s="13">
        <f t="shared" si="1"/>
        <v>3.9055985396725319</v>
      </c>
      <c r="BB9" s="13">
        <f t="shared" si="1"/>
        <v>2.4087106468549302</v>
      </c>
      <c r="BC9" s="13">
        <f t="shared" si="1"/>
        <v>340.25361119971041</v>
      </c>
      <c r="BD9" s="13">
        <f t="shared" si="1"/>
        <v>26.658380623374562</v>
      </c>
      <c r="BE9" s="91">
        <f t="shared" si="1"/>
        <v>0.47726975904142965</v>
      </c>
      <c r="BF9" s="91">
        <f t="shared" si="1"/>
        <v>33.752864872737206</v>
      </c>
      <c r="BG9" s="91">
        <f t="shared" si="1"/>
        <v>1.1984691414330971E-2</v>
      </c>
      <c r="BH9" s="91">
        <f t="shared" si="1"/>
        <v>60.010006890678532</v>
      </c>
      <c r="BI9" s="12">
        <f t="shared" si="2"/>
        <v>119.41118500726897</v>
      </c>
      <c r="BJ9" s="13">
        <f t="shared" si="2"/>
        <v>0</v>
      </c>
      <c r="BK9" s="13">
        <f t="shared" si="2"/>
        <v>0</v>
      </c>
      <c r="BL9" s="13">
        <f t="shared" si="2"/>
        <v>3163.6774438703055</v>
      </c>
      <c r="BM9" s="36">
        <v>0</v>
      </c>
      <c r="BN9" s="27">
        <f t="shared" si="6"/>
        <v>13889.017300159527</v>
      </c>
      <c r="BP9" t="s">
        <v>26</v>
      </c>
      <c r="BQ9" s="4" t="s">
        <v>6</v>
      </c>
      <c r="BR9" s="12">
        <f t="shared" si="7"/>
        <v>2859.6212708105618</v>
      </c>
      <c r="BS9" s="13">
        <f t="shared" si="3"/>
        <v>298.8885210621076</v>
      </c>
      <c r="BT9" s="13">
        <f t="shared" si="3"/>
        <v>237.27554494796442</v>
      </c>
      <c r="BU9" s="13">
        <f t="shared" si="3"/>
        <v>219.61659269556941</v>
      </c>
      <c r="BV9" s="13">
        <f t="shared" si="3"/>
        <v>47.72725316499524</v>
      </c>
      <c r="BW9" s="13">
        <f t="shared" si="3"/>
        <v>193.80914568177738</v>
      </c>
      <c r="BX9" s="13">
        <f t="shared" si="3"/>
        <v>1871.0403773435539</v>
      </c>
      <c r="BY9" s="13">
        <f t="shared" si="3"/>
        <v>1282.9592729139406</v>
      </c>
      <c r="BZ9" s="13">
        <f t="shared" si="3"/>
        <v>106.86931966120716</v>
      </c>
      <c r="CA9" s="13">
        <f t="shared" si="3"/>
        <v>238.4205276106288</v>
      </c>
      <c r="CB9" s="13">
        <f t="shared" si="3"/>
        <v>64.399521608418638</v>
      </c>
      <c r="CC9" s="13">
        <f t="shared" si="3"/>
        <v>2559.2714872749902</v>
      </c>
      <c r="CD9" s="13">
        <f t="shared" si="3"/>
        <v>147.6112756456167</v>
      </c>
      <c r="CE9" s="13">
        <f t="shared" si="3"/>
        <v>1.1789055880135937</v>
      </c>
      <c r="CF9" s="13">
        <f t="shared" si="3"/>
        <v>5.3574574551452079</v>
      </c>
      <c r="CG9" s="13">
        <f t="shared" si="3"/>
        <v>4.4037705939797283</v>
      </c>
      <c r="CH9" s="13">
        <f t="shared" si="3"/>
        <v>3.9055985396725319</v>
      </c>
      <c r="CI9" s="13">
        <f t="shared" si="4"/>
        <v>2.4087106468549302</v>
      </c>
      <c r="CJ9" s="13">
        <f t="shared" si="4"/>
        <v>340.25361119971041</v>
      </c>
      <c r="CK9" s="13">
        <f t="shared" si="4"/>
        <v>26.658380623374562</v>
      </c>
      <c r="CL9" s="91">
        <f t="shared" si="4"/>
        <v>0.47726975904142965</v>
      </c>
      <c r="CM9" s="91">
        <f t="shared" si="4"/>
        <v>33.752864872737206</v>
      </c>
      <c r="CN9" s="91">
        <f t="shared" si="4"/>
        <v>1.1984691414330971E-2</v>
      </c>
      <c r="CO9" s="91">
        <f t="shared" si="4"/>
        <v>60.010006890678532</v>
      </c>
      <c r="CP9" s="12">
        <f t="shared" si="4"/>
        <v>119.41118500726897</v>
      </c>
      <c r="CQ9" s="13">
        <f t="shared" si="4"/>
        <v>0</v>
      </c>
      <c r="CR9" s="13">
        <f t="shared" si="4"/>
        <v>0</v>
      </c>
      <c r="CS9" s="13">
        <f t="shared" si="4"/>
        <v>3163.6774438703055</v>
      </c>
      <c r="CT9" s="36">
        <v>0</v>
      </c>
      <c r="CU9" s="27">
        <f t="shared" si="8"/>
        <v>13889.017300159527</v>
      </c>
      <c r="CX9" s="59" t="s">
        <v>108</v>
      </c>
      <c r="CY9" s="81">
        <f>'[1]scen AMS'!$G$1261</f>
        <v>0</v>
      </c>
      <c r="DA9" s="105">
        <v>1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220.55137824574422</v>
      </c>
      <c r="F10" s="91">
        <v>418.39503509340005</v>
      </c>
      <c r="G10" s="91">
        <v>66.25169353950902</v>
      </c>
      <c r="H10" s="91">
        <v>114.49820612481885</v>
      </c>
      <c r="I10" s="91">
        <v>785.05861103827169</v>
      </c>
      <c r="J10" s="91">
        <v>116.15766652858241</v>
      </c>
      <c r="K10" s="91">
        <v>4740.2418493245896</v>
      </c>
      <c r="L10" s="91">
        <v>8983.0476544802932</v>
      </c>
      <c r="M10" s="91">
        <v>111.39172912572768</v>
      </c>
      <c r="N10" s="91">
        <v>65.636991719195208</v>
      </c>
      <c r="O10" s="91">
        <v>9529.3828858501183</v>
      </c>
      <c r="P10" s="91">
        <v>92.779675514099353</v>
      </c>
      <c r="Q10" s="91">
        <v>1.2040221252852354</v>
      </c>
      <c r="R10" s="91">
        <v>15.12504118202116</v>
      </c>
      <c r="S10" s="91">
        <v>5.1162804805221906</v>
      </c>
      <c r="T10" s="91">
        <v>4.1297832798166771</v>
      </c>
      <c r="U10" s="91">
        <v>2.5022981891412051</v>
      </c>
      <c r="V10" s="91">
        <v>1281.63809842311</v>
      </c>
      <c r="W10" s="91">
        <v>207.86722992503411</v>
      </c>
      <c r="X10" s="91">
        <v>1.7418922447952812</v>
      </c>
      <c r="Y10" s="91">
        <v>1124.5668886602193</v>
      </c>
      <c r="Z10" s="91">
        <v>18.123124914597504</v>
      </c>
      <c r="AA10" s="91">
        <v>5.3972610652896984</v>
      </c>
      <c r="AB10" s="12">
        <f>'[4]TES 2010 (value)'!CK13</f>
        <v>24.126590238448365</v>
      </c>
      <c r="AC10" s="13">
        <f>'[4]TES 2010 (value)'!CL13</f>
        <v>0</v>
      </c>
      <c r="AD10" s="13">
        <f>'[4]TES 2010 (value)'!CM13</f>
        <v>0</v>
      </c>
      <c r="AE10" s="13">
        <f>'[4]TES 2010 (value)'!CN13</f>
        <v>21457.723662270597</v>
      </c>
      <c r="AF10" s="14">
        <f>'[4]TES 2010 (value)'!CO13</f>
        <v>1</v>
      </c>
      <c r="AG10" s="27">
        <f t="shared" si="5"/>
        <v>49393.655549583229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220.55124643201535</v>
      </c>
      <c r="AM10" s="13">
        <f t="shared" si="0"/>
        <v>418.39256773728744</v>
      </c>
      <c r="AN10" s="13">
        <f t="shared" si="0"/>
        <v>66.244212295447326</v>
      </c>
      <c r="AO10" s="13">
        <f t="shared" si="0"/>
        <v>114.49289225902514</v>
      </c>
      <c r="AP10" s="13">
        <f t="shared" si="0"/>
        <v>785.02978364584715</v>
      </c>
      <c r="AQ10" s="13">
        <f t="shared" si="0"/>
        <v>116.14858231419855</v>
      </c>
      <c r="AR10" s="13">
        <f t="shared" si="0"/>
        <v>4740.6669435893282</v>
      </c>
      <c r="AS10" s="13">
        <f t="shared" si="0"/>
        <v>8983.4109702130045</v>
      </c>
      <c r="AT10" s="13">
        <f t="shared" si="0"/>
        <v>111.38963940817764</v>
      </c>
      <c r="AU10" s="13">
        <f t="shared" si="0"/>
        <v>65.634295186319761</v>
      </c>
      <c r="AV10" s="13">
        <f t="shared" si="0"/>
        <v>9529.4792200876054</v>
      </c>
      <c r="AW10" s="13">
        <f t="shared" si="0"/>
        <v>92.780469406138636</v>
      </c>
      <c r="AX10" s="13">
        <f t="shared" si="0"/>
        <v>1.2039255098956314</v>
      </c>
      <c r="AY10" s="13">
        <f t="shared" si="0"/>
        <v>15.124326133073291</v>
      </c>
      <c r="AZ10" s="13">
        <f t="shared" si="0"/>
        <v>5.1162698487219007</v>
      </c>
      <c r="BA10" s="13">
        <f t="shared" si="1"/>
        <v>4.1295941421066145</v>
      </c>
      <c r="BB10" s="13">
        <f t="shared" si="1"/>
        <v>2.50222556951657</v>
      </c>
      <c r="BC10" s="13">
        <f t="shared" si="1"/>
        <v>1281.6549201848663</v>
      </c>
      <c r="BD10" s="13">
        <f t="shared" si="1"/>
        <v>207.86679398116578</v>
      </c>
      <c r="BE10" s="91">
        <f t="shared" si="1"/>
        <v>1.7772400784085409</v>
      </c>
      <c r="BF10" s="91">
        <f t="shared" si="1"/>
        <v>1128.7467489254395</v>
      </c>
      <c r="BG10" s="91">
        <f t="shared" si="1"/>
        <v>18.123601031947913</v>
      </c>
      <c r="BH10" s="91">
        <f t="shared" si="1"/>
        <v>5.4036518967468421</v>
      </c>
      <c r="BI10" s="12">
        <f t="shared" si="2"/>
        <v>24.126590238448365</v>
      </c>
      <c r="BJ10" s="13">
        <f t="shared" si="2"/>
        <v>0</v>
      </c>
      <c r="BK10" s="13">
        <f t="shared" si="2"/>
        <v>0</v>
      </c>
      <c r="BL10" s="13">
        <f t="shared" si="2"/>
        <v>21457.723662270597</v>
      </c>
      <c r="BM10" s="36">
        <v>0</v>
      </c>
      <c r="BN10" s="27">
        <f t="shared" si="6"/>
        <v>49397.720372385324</v>
      </c>
      <c r="BP10" t="s">
        <v>27</v>
      </c>
      <c r="BQ10" s="4" t="s">
        <v>7</v>
      </c>
      <c r="BR10" s="12">
        <f t="shared" si="7"/>
        <v>0</v>
      </c>
      <c r="BS10" s="13">
        <f t="shared" si="3"/>
        <v>220.55124643201535</v>
      </c>
      <c r="BT10" s="13">
        <f t="shared" si="3"/>
        <v>418.39256773728744</v>
      </c>
      <c r="BU10" s="13">
        <f t="shared" si="3"/>
        <v>66.244212295447326</v>
      </c>
      <c r="BV10" s="13">
        <f t="shared" si="3"/>
        <v>114.49289225902514</v>
      </c>
      <c r="BW10" s="13">
        <f t="shared" si="3"/>
        <v>785.02978364584715</v>
      </c>
      <c r="BX10" s="13">
        <f t="shared" si="3"/>
        <v>116.14858231419855</v>
      </c>
      <c r="BY10" s="13">
        <f t="shared" si="3"/>
        <v>4740.6669435893282</v>
      </c>
      <c r="BZ10" s="13">
        <f t="shared" si="3"/>
        <v>8983.4109702130045</v>
      </c>
      <c r="CA10" s="13">
        <f t="shared" si="3"/>
        <v>111.38963940817764</v>
      </c>
      <c r="CB10" s="13">
        <f t="shared" si="3"/>
        <v>65.634295186319761</v>
      </c>
      <c r="CC10" s="13">
        <f t="shared" si="3"/>
        <v>9529.4792200876054</v>
      </c>
      <c r="CD10" s="13">
        <f t="shared" si="3"/>
        <v>92.780469406138636</v>
      </c>
      <c r="CE10" s="13">
        <f t="shared" si="3"/>
        <v>1.2039255098956314</v>
      </c>
      <c r="CF10" s="13">
        <f t="shared" si="3"/>
        <v>15.124326133073291</v>
      </c>
      <c r="CG10" s="13">
        <f t="shared" si="3"/>
        <v>5.1162698487219007</v>
      </c>
      <c r="CH10" s="13">
        <f t="shared" si="3"/>
        <v>4.1295941421066145</v>
      </c>
      <c r="CI10" s="13">
        <f t="shared" si="4"/>
        <v>2.50222556951657</v>
      </c>
      <c r="CJ10" s="13">
        <f t="shared" si="4"/>
        <v>1281.6549201848663</v>
      </c>
      <c r="CK10" s="13">
        <f t="shared" si="4"/>
        <v>207.86679398116578</v>
      </c>
      <c r="CL10" s="91">
        <f t="shared" si="4"/>
        <v>1.7772400784085409</v>
      </c>
      <c r="CM10" s="91">
        <f t="shared" si="4"/>
        <v>1128.7467489254395</v>
      </c>
      <c r="CN10" s="91">
        <f t="shared" si="4"/>
        <v>18.123601031947913</v>
      </c>
      <c r="CO10" s="91">
        <f t="shared" si="4"/>
        <v>5.4036518967468421</v>
      </c>
      <c r="CP10" s="12">
        <f t="shared" si="4"/>
        <v>24.126590238448365</v>
      </c>
      <c r="CQ10" s="13">
        <f t="shared" si="4"/>
        <v>0</v>
      </c>
      <c r="CR10" s="13">
        <f t="shared" si="4"/>
        <v>0</v>
      </c>
      <c r="CS10" s="13">
        <f t="shared" si="4"/>
        <v>21457.723662270597</v>
      </c>
      <c r="CT10" s="36">
        <v>0</v>
      </c>
      <c r="CU10" s="27">
        <f t="shared" si="8"/>
        <v>49397.720372385324</v>
      </c>
      <c r="CX10" s="59" t="s">
        <v>97</v>
      </c>
      <c r="CY10" s="81">
        <f>'[1]scen AMS'!$G$466</f>
        <v>7995.3099406253205</v>
      </c>
      <c r="DA10" s="105">
        <v>1</v>
      </c>
    </row>
    <row r="11" spans="2:105" x14ac:dyDescent="0.25">
      <c r="B11" t="s">
        <v>28</v>
      </c>
      <c r="C11" s="4" t="s">
        <v>8</v>
      </c>
      <c r="D11" s="90">
        <v>231.2607692293235</v>
      </c>
      <c r="E11" s="91">
        <v>2833.8940902100549</v>
      </c>
      <c r="F11" s="91">
        <v>3683.6968852270693</v>
      </c>
      <c r="G11" s="91">
        <v>44.163811306455827</v>
      </c>
      <c r="H11" s="91">
        <v>154.13501430432854</v>
      </c>
      <c r="I11" s="91">
        <v>291.14481209841227</v>
      </c>
      <c r="J11" s="91">
        <v>143.3521807420874</v>
      </c>
      <c r="K11" s="91">
        <v>332.78375147718316</v>
      </c>
      <c r="L11" s="91">
        <v>1831.2367685661936</v>
      </c>
      <c r="M11" s="91">
        <v>137.0304661502141</v>
      </c>
      <c r="N11" s="91">
        <v>110.8876161586127</v>
      </c>
      <c r="O11" s="91">
        <v>8243.2583144545388</v>
      </c>
      <c r="P11" s="91">
        <v>3718.6475369093146</v>
      </c>
      <c r="Q11" s="91">
        <v>1.9988600557772751</v>
      </c>
      <c r="R11" s="91">
        <v>11.338921113318769</v>
      </c>
      <c r="S11" s="91">
        <v>29.843344520735403</v>
      </c>
      <c r="T11" s="91">
        <v>18.763526726750403</v>
      </c>
      <c r="U11" s="91">
        <v>31.344013414185401</v>
      </c>
      <c r="V11" s="91">
        <v>4416.9760071815299</v>
      </c>
      <c r="W11" s="91">
        <v>0.94794061529563334</v>
      </c>
      <c r="X11" s="91">
        <v>1.5068009421408015</v>
      </c>
      <c r="Y11" s="91">
        <v>594.77433465834508</v>
      </c>
      <c r="Z11" s="91">
        <v>364.92684239343902</v>
      </c>
      <c r="AA11" s="91">
        <v>8.7280475316855011</v>
      </c>
      <c r="AB11" s="12">
        <f>'[4]TES 2010 (value)'!CK14</f>
        <v>5949.6842615829728</v>
      </c>
      <c r="AC11" s="13">
        <f>'[4]TES 2010 (value)'!CL14</f>
        <v>0</v>
      </c>
      <c r="AD11" s="13">
        <f>'[4]TES 2010 (value)'!CM14</f>
        <v>0</v>
      </c>
      <c r="AE11" s="13">
        <f>'[4]TES 2010 (value)'!CN14</f>
        <v>7923.3775286497448</v>
      </c>
      <c r="AF11" s="14">
        <f>'[4]TES 2010 (value)'!CO14</f>
        <v>1</v>
      </c>
      <c r="AG11" s="27">
        <f t="shared" si="5"/>
        <v>41110.702446219708</v>
      </c>
      <c r="AI11" t="s">
        <v>28</v>
      </c>
      <c r="AJ11" s="4" t="s">
        <v>8</v>
      </c>
      <c r="AK11" s="12">
        <f t="shared" si="0"/>
        <v>231.25901115376419</v>
      </c>
      <c r="AL11" s="13">
        <f t="shared" si="0"/>
        <v>2833.8923965178633</v>
      </c>
      <c r="AM11" s="13">
        <f t="shared" si="0"/>
        <v>3683.6751617569885</v>
      </c>
      <c r="AN11" s="13">
        <f t="shared" si="0"/>
        <v>44.158824260337816</v>
      </c>
      <c r="AO11" s="13">
        <f t="shared" si="0"/>
        <v>154.12786089286607</v>
      </c>
      <c r="AP11" s="13">
        <f t="shared" si="0"/>
        <v>291.13412124599341</v>
      </c>
      <c r="AQ11" s="13">
        <f t="shared" si="0"/>
        <v>143.34096975635418</v>
      </c>
      <c r="AR11" s="13">
        <f t="shared" si="0"/>
        <v>332.81359477814703</v>
      </c>
      <c r="AS11" s="13">
        <f t="shared" si="0"/>
        <v>1831.3108321973723</v>
      </c>
      <c r="AT11" s="13">
        <f t="shared" si="0"/>
        <v>137.02789544795235</v>
      </c>
      <c r="AU11" s="13">
        <f t="shared" si="0"/>
        <v>110.88306061615683</v>
      </c>
      <c r="AV11" s="13">
        <f t="shared" si="0"/>
        <v>8243.3416470284992</v>
      </c>
      <c r="AW11" s="13">
        <f t="shared" si="0"/>
        <v>3718.6793564286227</v>
      </c>
      <c r="AX11" s="13">
        <f t="shared" si="0"/>
        <v>1.9986996595196007</v>
      </c>
      <c r="AY11" s="13">
        <f t="shared" si="0"/>
        <v>11.338385056357701</v>
      </c>
      <c r="AZ11" s="13">
        <f t="shared" si="0"/>
        <v>29.843282505277077</v>
      </c>
      <c r="BA11" s="13">
        <f t="shared" si="1"/>
        <v>18.762667386141626</v>
      </c>
      <c r="BB11" s="13">
        <f t="shared" si="1"/>
        <v>31.343103774199818</v>
      </c>
      <c r="BC11" s="13">
        <f t="shared" si="1"/>
        <v>4417.0339808935842</v>
      </c>
      <c r="BD11" s="13">
        <f t="shared" si="1"/>
        <v>0.94793862725307887</v>
      </c>
      <c r="BE11" s="91">
        <f t="shared" si="1"/>
        <v>1.5373781200059891</v>
      </c>
      <c r="BF11" s="91">
        <f t="shared" si="1"/>
        <v>596.98502895610545</v>
      </c>
      <c r="BG11" s="91">
        <f t="shared" si="1"/>
        <v>364.93642948187505</v>
      </c>
      <c r="BH11" s="91">
        <f t="shared" si="1"/>
        <v>8.7383823070558577</v>
      </c>
      <c r="BI11" s="12">
        <f t="shared" si="2"/>
        <v>5949.6842615829728</v>
      </c>
      <c r="BJ11" s="13">
        <f t="shared" si="2"/>
        <v>0</v>
      </c>
      <c r="BK11" s="13">
        <f t="shared" si="2"/>
        <v>0</v>
      </c>
      <c r="BL11" s="13">
        <f t="shared" si="2"/>
        <v>7923.3775286497448</v>
      </c>
      <c r="BM11" s="36">
        <v>0</v>
      </c>
      <c r="BN11" s="27">
        <f t="shared" si="6"/>
        <v>41112.171799081021</v>
      </c>
      <c r="BP11" t="s">
        <v>28</v>
      </c>
      <c r="BQ11" s="4" t="s">
        <v>8</v>
      </c>
      <c r="BR11" s="12">
        <f t="shared" si="7"/>
        <v>231.25901115376419</v>
      </c>
      <c r="BS11" s="13">
        <f t="shared" si="3"/>
        <v>2833.8923965178633</v>
      </c>
      <c r="BT11" s="13">
        <f t="shared" si="3"/>
        <v>3683.6751617569885</v>
      </c>
      <c r="BU11" s="13">
        <f t="shared" si="3"/>
        <v>44.158824260337816</v>
      </c>
      <c r="BV11" s="13">
        <f t="shared" si="3"/>
        <v>154.12786089286607</v>
      </c>
      <c r="BW11" s="13">
        <f t="shared" si="3"/>
        <v>291.13412124599341</v>
      </c>
      <c r="BX11" s="13">
        <f t="shared" si="3"/>
        <v>143.34096975635418</v>
      </c>
      <c r="BY11" s="13">
        <f t="shared" si="3"/>
        <v>332.81359477814703</v>
      </c>
      <c r="BZ11" s="13">
        <f t="shared" si="3"/>
        <v>1831.3108321973723</v>
      </c>
      <c r="CA11" s="13">
        <f t="shared" si="3"/>
        <v>137.02789544795235</v>
      </c>
      <c r="CB11" s="13">
        <f t="shared" si="3"/>
        <v>110.88306061615683</v>
      </c>
      <c r="CC11" s="13">
        <f t="shared" si="3"/>
        <v>8243.3416470284992</v>
      </c>
      <c r="CD11" s="13">
        <f t="shared" si="3"/>
        <v>3718.6793564286227</v>
      </c>
      <c r="CE11" s="13">
        <f t="shared" si="3"/>
        <v>1.9986996595196007</v>
      </c>
      <c r="CF11" s="13">
        <f t="shared" si="3"/>
        <v>11.338385056357701</v>
      </c>
      <c r="CG11" s="13">
        <f t="shared" si="3"/>
        <v>29.843282505277077</v>
      </c>
      <c r="CH11" s="13">
        <f t="shared" si="3"/>
        <v>18.762667386141626</v>
      </c>
      <c r="CI11" s="13">
        <f t="shared" si="4"/>
        <v>31.343103774199818</v>
      </c>
      <c r="CJ11" s="13">
        <f t="shared" si="4"/>
        <v>4417.0339808935842</v>
      </c>
      <c r="CK11" s="13">
        <f t="shared" si="4"/>
        <v>0.94793862725307887</v>
      </c>
      <c r="CL11" s="91">
        <f t="shared" si="4"/>
        <v>1.5373781200059891</v>
      </c>
      <c r="CM11" s="91">
        <f t="shared" si="4"/>
        <v>596.98502895610545</v>
      </c>
      <c r="CN11" s="91">
        <f t="shared" si="4"/>
        <v>364.93642948187505</v>
      </c>
      <c r="CO11" s="91">
        <f t="shared" si="4"/>
        <v>8.7383823070558577</v>
      </c>
      <c r="CP11" s="12">
        <f t="shared" si="4"/>
        <v>5949.6842615829728</v>
      </c>
      <c r="CQ11" s="13">
        <f t="shared" si="4"/>
        <v>0</v>
      </c>
      <c r="CR11" s="13">
        <f t="shared" si="4"/>
        <v>0</v>
      </c>
      <c r="CS11" s="13">
        <f t="shared" si="4"/>
        <v>7923.3775286497448</v>
      </c>
      <c r="CT11" s="36">
        <v>0</v>
      </c>
      <c r="CU11" s="27">
        <f t="shared" si="8"/>
        <v>41112.171799081021</v>
      </c>
      <c r="CX11" s="59" t="s">
        <v>98</v>
      </c>
      <c r="CY11" s="81">
        <f>'[1]scen AMS'!$G$505</f>
        <v>180284.69940000001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21.135790204401957</v>
      </c>
      <c r="E12" s="91">
        <v>58.324467700529624</v>
      </c>
      <c r="F12" s="91">
        <v>3296.1730331721142</v>
      </c>
      <c r="G12" s="91">
        <v>16.100142913178324</v>
      </c>
      <c r="H12" s="91">
        <v>257.82299755840722</v>
      </c>
      <c r="I12" s="91">
        <v>18.429218379627841</v>
      </c>
      <c r="J12" s="91">
        <v>0.49577969034789277</v>
      </c>
      <c r="K12" s="91">
        <v>101.1497163534347</v>
      </c>
      <c r="L12" s="91">
        <v>120.64349165698619</v>
      </c>
      <c r="M12" s="91">
        <v>7233.2750588553408</v>
      </c>
      <c r="N12" s="91">
        <v>30.259249146984697</v>
      </c>
      <c r="O12" s="91">
        <v>12290.369865020481</v>
      </c>
      <c r="P12" s="91">
        <v>2100.9909259011642</v>
      </c>
      <c r="Q12" s="91">
        <v>9.1977779411236344</v>
      </c>
      <c r="R12" s="91">
        <v>15.365373197630252</v>
      </c>
      <c r="S12" s="91">
        <v>29.615428206850865</v>
      </c>
      <c r="T12" s="91">
        <v>11.382247255930375</v>
      </c>
      <c r="U12" s="91">
        <v>3.4326964403784532</v>
      </c>
      <c r="V12" s="91">
        <v>450.12204638506455</v>
      </c>
      <c r="W12" s="91">
        <v>0</v>
      </c>
      <c r="X12" s="91">
        <v>2.2465936149422112</v>
      </c>
      <c r="Y12" s="91">
        <v>94.029019563560837</v>
      </c>
      <c r="Z12" s="91">
        <v>51.186036919551036</v>
      </c>
      <c r="AA12" s="91">
        <v>4.811607777338188</v>
      </c>
      <c r="AB12" s="12">
        <f>'[4]TES 2010 (value)'!CK15</f>
        <v>0</v>
      </c>
      <c r="AC12" s="13">
        <f>'[4]TES 2010 (value)'!CL15</f>
        <v>0</v>
      </c>
      <c r="AD12" s="13">
        <f>'[4]TES 2010 (value)'!CM15</f>
        <v>0</v>
      </c>
      <c r="AE12" s="13">
        <f>'[4]TES 2010 (value)'!CN15</f>
        <v>15186.411062930669</v>
      </c>
      <c r="AF12" s="14">
        <f>'[4]TES 2010 (value)'!CO15</f>
        <v>1.1058792930000001</v>
      </c>
      <c r="AG12" s="27">
        <f t="shared" si="5"/>
        <v>41404.075506079032</v>
      </c>
      <c r="AI12" t="s">
        <v>29</v>
      </c>
      <c r="AJ12" s="4" t="s">
        <v>9</v>
      </c>
      <c r="AK12" s="12">
        <f t="shared" si="0"/>
        <v>21.135629527274105</v>
      </c>
      <c r="AL12" s="13">
        <f t="shared" si="0"/>
        <v>58.324432842594788</v>
      </c>
      <c r="AM12" s="13">
        <f t="shared" si="0"/>
        <v>3296.1535950048333</v>
      </c>
      <c r="AN12" s="13">
        <f t="shared" si="0"/>
        <v>16.098324860052035</v>
      </c>
      <c r="AO12" s="13">
        <f t="shared" si="0"/>
        <v>257.81103198397659</v>
      </c>
      <c r="AP12" s="13">
        <f t="shared" si="0"/>
        <v>18.428541657784606</v>
      </c>
      <c r="AQ12" s="13">
        <f t="shared" si="0"/>
        <v>0.49574091745300874</v>
      </c>
      <c r="AR12" s="13">
        <f t="shared" si="0"/>
        <v>101.15878723329031</v>
      </c>
      <c r="AS12" s="13">
        <f t="shared" si="0"/>
        <v>120.64837103425927</v>
      </c>
      <c r="AT12" s="13">
        <f t="shared" si="0"/>
        <v>7233.1393620495419</v>
      </c>
      <c r="AU12" s="13">
        <f t="shared" si="0"/>
        <v>30.258006020845393</v>
      </c>
      <c r="AV12" s="13">
        <f t="shared" si="0"/>
        <v>12290.494110569596</v>
      </c>
      <c r="AW12" s="13">
        <f t="shared" si="0"/>
        <v>2101.0089035450978</v>
      </c>
      <c r="AX12" s="13">
        <f t="shared" si="0"/>
        <v>9.1970398758666843</v>
      </c>
      <c r="AY12" s="13">
        <f t="shared" si="0"/>
        <v>15.364646786785721</v>
      </c>
      <c r="AZ12" s="13">
        <f t="shared" si="0"/>
        <v>29.615366665010189</v>
      </c>
      <c r="BA12" s="13">
        <f t="shared" si="1"/>
        <v>11.381725966546529</v>
      </c>
      <c r="BB12" s="13">
        <f t="shared" si="1"/>
        <v>3.4325968195067009</v>
      </c>
      <c r="BC12" s="13">
        <f t="shared" si="1"/>
        <v>450.12795432883962</v>
      </c>
      <c r="BD12" s="13">
        <f t="shared" si="1"/>
        <v>0</v>
      </c>
      <c r="BE12" s="91">
        <f t="shared" si="1"/>
        <v>2.2921832417029195</v>
      </c>
      <c r="BF12" s="91">
        <f t="shared" si="1"/>
        <v>94.378512480891516</v>
      </c>
      <c r="BG12" s="91">
        <f t="shared" si="1"/>
        <v>51.187381641302437</v>
      </c>
      <c r="BH12" s="91">
        <f t="shared" si="1"/>
        <v>4.817305143830354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15186.411062930669</v>
      </c>
      <c r="BM12" s="36">
        <v>0</v>
      </c>
      <c r="BN12" s="27">
        <f t="shared" si="6"/>
        <v>41403.360613127559</v>
      </c>
      <c r="BP12" t="s">
        <v>29</v>
      </c>
      <c r="BQ12" s="4" t="s">
        <v>9</v>
      </c>
      <c r="BR12" s="12">
        <f t="shared" si="7"/>
        <v>21.135629527274105</v>
      </c>
      <c r="BS12" s="13">
        <f t="shared" si="3"/>
        <v>58.324432842594788</v>
      </c>
      <c r="BT12" s="13">
        <f t="shared" si="3"/>
        <v>3296.1535950048333</v>
      </c>
      <c r="BU12" s="13">
        <f t="shared" si="3"/>
        <v>16.098324860052035</v>
      </c>
      <c r="BV12" s="13">
        <f t="shared" si="3"/>
        <v>257.81103198397659</v>
      </c>
      <c r="BW12" s="13">
        <f t="shared" si="3"/>
        <v>18.428541657784606</v>
      </c>
      <c r="BX12" s="13">
        <f t="shared" si="3"/>
        <v>0.49574091745300874</v>
      </c>
      <c r="BY12" s="13">
        <f t="shared" si="3"/>
        <v>101.15878723329031</v>
      </c>
      <c r="BZ12" s="13">
        <f t="shared" si="3"/>
        <v>120.64837103425927</v>
      </c>
      <c r="CA12" s="13">
        <f t="shared" si="3"/>
        <v>7233.1393620495419</v>
      </c>
      <c r="CB12" s="13">
        <f t="shared" si="3"/>
        <v>30.258006020845393</v>
      </c>
      <c r="CC12" s="13">
        <f t="shared" si="3"/>
        <v>12290.494110569596</v>
      </c>
      <c r="CD12" s="13">
        <f t="shared" si="3"/>
        <v>2101.0089035450978</v>
      </c>
      <c r="CE12" s="13">
        <f t="shared" si="3"/>
        <v>9.1970398758666843</v>
      </c>
      <c r="CF12" s="13">
        <f t="shared" si="3"/>
        <v>15.364646786785721</v>
      </c>
      <c r="CG12" s="13">
        <f t="shared" si="3"/>
        <v>29.615366665010189</v>
      </c>
      <c r="CH12" s="13">
        <f t="shared" si="3"/>
        <v>11.381725966546529</v>
      </c>
      <c r="CI12" s="13">
        <f t="shared" si="4"/>
        <v>3.4325968195067009</v>
      </c>
      <c r="CJ12" s="13">
        <f t="shared" si="4"/>
        <v>450.12795432883962</v>
      </c>
      <c r="CK12" s="13">
        <f t="shared" si="4"/>
        <v>0</v>
      </c>
      <c r="CL12" s="91">
        <f t="shared" si="4"/>
        <v>2.2921832417029195</v>
      </c>
      <c r="CM12" s="91">
        <f t="shared" si="4"/>
        <v>94.378512480891516</v>
      </c>
      <c r="CN12" s="91">
        <f t="shared" si="4"/>
        <v>51.187381641302437</v>
      </c>
      <c r="CO12" s="91">
        <f t="shared" si="4"/>
        <v>4.817305143830354</v>
      </c>
      <c r="CP12" s="12">
        <f t="shared" si="4"/>
        <v>0</v>
      </c>
      <c r="CQ12" s="13">
        <f t="shared" si="4"/>
        <v>0</v>
      </c>
      <c r="CR12" s="13">
        <f t="shared" si="4"/>
        <v>0</v>
      </c>
      <c r="CS12" s="13">
        <f t="shared" si="4"/>
        <v>15186.411062930669</v>
      </c>
      <c r="CT12" s="36">
        <v>0</v>
      </c>
      <c r="CU12" s="27">
        <f t="shared" si="8"/>
        <v>41403.360613127559</v>
      </c>
      <c r="CX12" s="59" t="s">
        <v>99</v>
      </c>
      <c r="CY12" s="82">
        <f>'[1]scen AMS'!$G$1083</f>
        <v>19506.414260000001</v>
      </c>
      <c r="DA12" s="105">
        <v>1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113.55175794394073</v>
      </c>
      <c r="F13" s="91">
        <v>423.71615704574305</v>
      </c>
      <c r="G13" s="91">
        <v>127.57106926218498</v>
      </c>
      <c r="H13" s="91">
        <v>98.999566504328371</v>
      </c>
      <c r="I13" s="91">
        <v>19.759390361645039</v>
      </c>
      <c r="J13" s="91">
        <v>87.880158803549207</v>
      </c>
      <c r="K13" s="91">
        <v>18.773671068756705</v>
      </c>
      <c r="L13" s="91">
        <v>35.741031713469198</v>
      </c>
      <c r="M13" s="91">
        <v>769.07962236224319</v>
      </c>
      <c r="N13" s="91">
        <v>4456.0303040079325</v>
      </c>
      <c r="O13" s="91">
        <v>7814.3430100283995</v>
      </c>
      <c r="P13" s="91">
        <v>1113.3614064961355</v>
      </c>
      <c r="Q13" s="91">
        <v>0</v>
      </c>
      <c r="R13" s="91">
        <v>9.7652571124516356</v>
      </c>
      <c r="S13" s="91">
        <v>0</v>
      </c>
      <c r="T13" s="91">
        <v>3.8453403604186656E-2</v>
      </c>
      <c r="U13" s="91">
        <v>3.5050690600486323E-2</v>
      </c>
      <c r="V13" s="91">
        <v>346.12698198108512</v>
      </c>
      <c r="W13" s="91">
        <v>0</v>
      </c>
      <c r="X13" s="91">
        <v>1.4284246919374921</v>
      </c>
      <c r="Y13" s="91">
        <v>75.580675696220908</v>
      </c>
      <c r="Z13" s="91">
        <v>3.6596006092130935E-2</v>
      </c>
      <c r="AA13" s="91">
        <v>0</v>
      </c>
      <c r="AB13" s="12">
        <f>'[4]TES 2010 (value)'!CK16</f>
        <v>161.51556954862136</v>
      </c>
      <c r="AC13" s="13">
        <f>'[4]TES 2010 (value)'!CL16</f>
        <v>0</v>
      </c>
      <c r="AD13" s="13">
        <f>'[4]TES 2010 (value)'!CM16</f>
        <v>0</v>
      </c>
      <c r="AE13" s="13">
        <f>'[4]TES 2010 (value)'!CN16</f>
        <v>8449.2499909886392</v>
      </c>
      <c r="AF13" s="14">
        <f>'[4]TES 2010 (value)'!CO16</f>
        <v>1.0881834459999999</v>
      </c>
      <c r="AG13" s="27">
        <f t="shared" si="5"/>
        <v>24123.672329163579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113.55169007911597</v>
      </c>
      <c r="AM13" s="13">
        <f t="shared" si="0"/>
        <v>423.71365830994932</v>
      </c>
      <c r="AN13" s="13">
        <f t="shared" si="0"/>
        <v>127.55666373904478</v>
      </c>
      <c r="AO13" s="13">
        <f t="shared" si="0"/>
        <v>98.994971930947315</v>
      </c>
      <c r="AP13" s="13">
        <f t="shared" si="0"/>
        <v>19.758664795818465</v>
      </c>
      <c r="AQ13" s="13">
        <f t="shared" si="0"/>
        <v>87.873286056992583</v>
      </c>
      <c r="AR13" s="13">
        <f t="shared" si="0"/>
        <v>18.775354649500702</v>
      </c>
      <c r="AS13" s="13">
        <f t="shared" si="0"/>
        <v>35.742477245055397</v>
      </c>
      <c r="AT13" s="13">
        <f t="shared" si="0"/>
        <v>769.06519436838005</v>
      </c>
      <c r="AU13" s="13">
        <f t="shared" si="0"/>
        <v>4455.8472390640027</v>
      </c>
      <c r="AV13" s="13">
        <f t="shared" si="0"/>
        <v>7814.4220066207654</v>
      </c>
      <c r="AW13" s="13">
        <f t="shared" si="0"/>
        <v>1113.3709332459603</v>
      </c>
      <c r="AX13" s="13">
        <f t="shared" si="0"/>
        <v>0</v>
      </c>
      <c r="AY13" s="13">
        <f t="shared" si="0"/>
        <v>9.7647954517698619</v>
      </c>
      <c r="AZ13" s="13">
        <f t="shared" si="0"/>
        <v>0</v>
      </c>
      <c r="BA13" s="13">
        <f t="shared" si="1"/>
        <v>3.8451642497559738E-2</v>
      </c>
      <c r="BB13" s="13">
        <f t="shared" si="1"/>
        <v>3.5049673388386805E-2</v>
      </c>
      <c r="BC13" s="13">
        <f t="shared" si="1"/>
        <v>346.13152496840382</v>
      </c>
      <c r="BD13" s="13">
        <f t="shared" si="1"/>
        <v>0</v>
      </c>
      <c r="BE13" s="91">
        <f t="shared" si="1"/>
        <v>1.4574113979122996</v>
      </c>
      <c r="BF13" s="91">
        <f t="shared" si="1"/>
        <v>75.861598659849605</v>
      </c>
      <c r="BG13" s="91">
        <f t="shared" si="1"/>
        <v>3.6596967515369928E-2</v>
      </c>
      <c r="BH13" s="91">
        <f t="shared" si="1"/>
        <v>0</v>
      </c>
      <c r="BI13" s="12">
        <f t="shared" si="2"/>
        <v>161.51556954862136</v>
      </c>
      <c r="BJ13" s="13">
        <f t="shared" si="2"/>
        <v>0</v>
      </c>
      <c r="BK13" s="13">
        <f t="shared" si="2"/>
        <v>0</v>
      </c>
      <c r="BL13" s="13">
        <f t="shared" si="2"/>
        <v>8449.2499909886392</v>
      </c>
      <c r="BM13" s="36">
        <v>0</v>
      </c>
      <c r="BN13" s="27">
        <f t="shared" si="6"/>
        <v>24122.763129404128</v>
      </c>
      <c r="BP13" t="s">
        <v>30</v>
      </c>
      <c r="BQ13" s="4" t="s">
        <v>10</v>
      </c>
      <c r="BR13" s="12">
        <f t="shared" si="7"/>
        <v>0</v>
      </c>
      <c r="BS13" s="13">
        <f t="shared" si="3"/>
        <v>113.55169007911597</v>
      </c>
      <c r="BT13" s="13">
        <f t="shared" si="3"/>
        <v>423.71365830994932</v>
      </c>
      <c r="BU13" s="13">
        <f t="shared" si="3"/>
        <v>127.55666373904478</v>
      </c>
      <c r="BV13" s="13">
        <f t="shared" si="3"/>
        <v>98.994971930947315</v>
      </c>
      <c r="BW13" s="13">
        <f t="shared" si="3"/>
        <v>19.758664795818465</v>
      </c>
      <c r="BX13" s="13">
        <f t="shared" si="3"/>
        <v>87.873286056992583</v>
      </c>
      <c r="BY13" s="13">
        <f t="shared" si="3"/>
        <v>18.775354649500702</v>
      </c>
      <c r="BZ13" s="13">
        <f t="shared" si="3"/>
        <v>35.742477245055397</v>
      </c>
      <c r="CA13" s="13">
        <f t="shared" si="3"/>
        <v>769.06519436838005</v>
      </c>
      <c r="CB13" s="13">
        <f t="shared" si="3"/>
        <v>4455.8472390640027</v>
      </c>
      <c r="CC13" s="13">
        <f t="shared" si="3"/>
        <v>7814.4220066207654</v>
      </c>
      <c r="CD13" s="13">
        <f t="shared" si="3"/>
        <v>1113.3709332459603</v>
      </c>
      <c r="CE13" s="13">
        <f t="shared" si="3"/>
        <v>0</v>
      </c>
      <c r="CF13" s="13">
        <f t="shared" si="3"/>
        <v>9.7647954517698619</v>
      </c>
      <c r="CG13" s="13">
        <f t="shared" si="3"/>
        <v>0</v>
      </c>
      <c r="CH13" s="13">
        <f t="shared" si="3"/>
        <v>3.8451642497559738E-2</v>
      </c>
      <c r="CI13" s="13">
        <f t="shared" si="4"/>
        <v>3.5049673388386805E-2</v>
      </c>
      <c r="CJ13" s="13">
        <f t="shared" si="4"/>
        <v>346.13152496840382</v>
      </c>
      <c r="CK13" s="13">
        <f t="shared" si="4"/>
        <v>0</v>
      </c>
      <c r="CL13" s="91">
        <f t="shared" si="4"/>
        <v>1.4574113979122996</v>
      </c>
      <c r="CM13" s="91">
        <f t="shared" si="4"/>
        <v>75.861598659849605</v>
      </c>
      <c r="CN13" s="91">
        <f t="shared" si="4"/>
        <v>3.6596967515369928E-2</v>
      </c>
      <c r="CO13" s="91">
        <f t="shared" si="4"/>
        <v>0</v>
      </c>
      <c r="CP13" s="12">
        <f t="shared" si="4"/>
        <v>161.51556954862136</v>
      </c>
      <c r="CQ13" s="13">
        <f t="shared" si="4"/>
        <v>0</v>
      </c>
      <c r="CR13" s="13">
        <f t="shared" si="4"/>
        <v>0</v>
      </c>
      <c r="CS13" s="13">
        <f t="shared" si="4"/>
        <v>8449.2499909886392</v>
      </c>
      <c r="CT13" s="36">
        <v>0</v>
      </c>
      <c r="CU13" s="27">
        <f t="shared" si="8"/>
        <v>24122.763129404128</v>
      </c>
      <c r="CX13" s="53"/>
      <c r="CY13" s="53"/>
      <c r="DA13" s="105">
        <v>1</v>
      </c>
    </row>
    <row r="14" spans="2:105" x14ac:dyDescent="0.25">
      <c r="B14" t="s">
        <v>31</v>
      </c>
      <c r="C14" s="4" t="s">
        <v>11</v>
      </c>
      <c r="D14" s="90">
        <v>7906.4070960530844</v>
      </c>
      <c r="E14" s="91">
        <v>5889.9886998316078</v>
      </c>
      <c r="F14" s="91">
        <v>27146.65995547187</v>
      </c>
      <c r="G14" s="91">
        <v>800.4618464379497</v>
      </c>
      <c r="H14" s="91">
        <v>3569.2333752919299</v>
      </c>
      <c r="I14" s="91">
        <v>2026.5467381369428</v>
      </c>
      <c r="J14" s="91">
        <v>928.74874795565631</v>
      </c>
      <c r="K14" s="91">
        <v>1878.6274513348581</v>
      </c>
      <c r="L14" s="91">
        <v>1992.8320242359839</v>
      </c>
      <c r="M14" s="91">
        <v>6021.3810404275873</v>
      </c>
      <c r="N14" s="91">
        <v>2503.2067222648939</v>
      </c>
      <c r="O14" s="91">
        <v>156895.52220794538</v>
      </c>
      <c r="P14" s="91">
        <v>32444.898780285122</v>
      </c>
      <c r="Q14" s="91">
        <v>64.281192432962712</v>
      </c>
      <c r="R14" s="91">
        <v>416.72296641729918</v>
      </c>
      <c r="S14" s="91">
        <v>1258.0557781039945</v>
      </c>
      <c r="T14" s="91">
        <v>918.74362910683101</v>
      </c>
      <c r="U14" s="91">
        <v>1711.0377785357696</v>
      </c>
      <c r="V14" s="91">
        <v>61656.17604864858</v>
      </c>
      <c r="W14" s="91">
        <v>22369.086388444197</v>
      </c>
      <c r="X14" s="91">
        <v>28.678650842297316</v>
      </c>
      <c r="Y14" s="91">
        <v>1310.5978983782402</v>
      </c>
      <c r="Z14" s="91">
        <v>4961.9167202067511</v>
      </c>
      <c r="AA14" s="91">
        <v>325.06959127485277</v>
      </c>
      <c r="AB14" s="12">
        <f>'[4]TES 2010 (value)'!CK17</f>
        <v>203030.02306713987</v>
      </c>
      <c r="AC14" s="13">
        <f>'[4]TES 2010 (value)'!CL17</f>
        <v>35499.036815843087</v>
      </c>
      <c r="AD14" s="13">
        <f>'[4]TES 2010 (value)'!CM17</f>
        <v>78289.1921216013</v>
      </c>
      <c r="AE14" s="13">
        <f>'[4]TES 2010 (value)'!CN17</f>
        <v>214737.90685641632</v>
      </c>
      <c r="AF14" s="14">
        <f>'[4]TES 2010 (value)'!CO17</f>
        <v>1.070152277</v>
      </c>
      <c r="AG14" s="27">
        <f t="shared" si="5"/>
        <v>876582.11034134205</v>
      </c>
      <c r="AI14" t="s">
        <v>31</v>
      </c>
      <c r="AJ14" s="4" t="s">
        <v>11</v>
      </c>
      <c r="AK14" s="12">
        <f t="shared" si="0"/>
        <v>7906.3469904799522</v>
      </c>
      <c r="AL14" s="13">
        <f t="shared" si="0"/>
        <v>5889.985179647877</v>
      </c>
      <c r="AM14" s="13">
        <f t="shared" si="0"/>
        <v>27146.49986638916</v>
      </c>
      <c r="AN14" s="13">
        <f t="shared" si="0"/>
        <v>800.37145704387785</v>
      </c>
      <c r="AO14" s="13">
        <f t="shared" si="0"/>
        <v>3569.0677270448118</v>
      </c>
      <c r="AP14" s="13">
        <f t="shared" si="0"/>
        <v>2026.472323236876</v>
      </c>
      <c r="AQ14" s="13">
        <f t="shared" si="0"/>
        <v>928.67611432769775</v>
      </c>
      <c r="AR14" s="13">
        <f t="shared" si="0"/>
        <v>1878.7959224341241</v>
      </c>
      <c r="AS14" s="13">
        <f t="shared" si="0"/>
        <v>1992.9126235219842</v>
      </c>
      <c r="AT14" s="13">
        <f t="shared" si="0"/>
        <v>6021.2680788483531</v>
      </c>
      <c r="AU14" s="13">
        <f t="shared" si="0"/>
        <v>2503.1038842303674</v>
      </c>
      <c r="AV14" s="13">
        <f t="shared" si="0"/>
        <v>156897.10829286589</v>
      </c>
      <c r="AW14" s="13">
        <f t="shared" si="0"/>
        <v>32445.176403015685</v>
      </c>
      <c r="AX14" s="13">
        <f t="shared" si="0"/>
        <v>64.276034261596337</v>
      </c>
      <c r="AY14" s="13">
        <f t="shared" si="0"/>
        <v>416.70326549119233</v>
      </c>
      <c r="AZ14" s="13">
        <f t="shared" si="0"/>
        <v>1258.0531638224209</v>
      </c>
      <c r="BA14" s="13">
        <f t="shared" si="1"/>
        <v>918.70155206443678</v>
      </c>
      <c r="BB14" s="13">
        <f t="shared" si="1"/>
        <v>1710.9881222151309</v>
      </c>
      <c r="BC14" s="13">
        <f t="shared" si="1"/>
        <v>61656.985298549596</v>
      </c>
      <c r="BD14" s="13">
        <f t="shared" si="1"/>
        <v>22369.039475488968</v>
      </c>
      <c r="BE14" s="91">
        <f t="shared" si="1"/>
        <v>29.260620353474188</v>
      </c>
      <c r="BF14" s="91">
        <f t="shared" si="1"/>
        <v>1315.4692102889428</v>
      </c>
      <c r="BG14" s="91">
        <f t="shared" si="1"/>
        <v>4962.0470760175122</v>
      </c>
      <c r="BH14" s="91">
        <f t="shared" si="1"/>
        <v>325.45450224072039</v>
      </c>
      <c r="BI14" s="12">
        <f t="shared" si="2"/>
        <v>203030.02306713987</v>
      </c>
      <c r="BJ14" s="13">
        <f t="shared" si="2"/>
        <v>35499.036815843087</v>
      </c>
      <c r="BK14" s="13">
        <f t="shared" si="2"/>
        <v>78289.1921216013</v>
      </c>
      <c r="BL14" s="13">
        <f t="shared" si="2"/>
        <v>214737.90685641632</v>
      </c>
      <c r="BM14" s="36">
        <v>0</v>
      </c>
      <c r="BN14" s="27">
        <f t="shared" si="6"/>
        <v>876588.92204488115</v>
      </c>
      <c r="BP14" t="s">
        <v>31</v>
      </c>
      <c r="BQ14" s="4" t="s">
        <v>11</v>
      </c>
      <c r="BR14" s="12">
        <f t="shared" si="7"/>
        <v>7906.3469904799522</v>
      </c>
      <c r="BS14" s="13">
        <f t="shared" si="3"/>
        <v>5889.985179647877</v>
      </c>
      <c r="BT14" s="13">
        <f t="shared" si="3"/>
        <v>27146.49986638916</v>
      </c>
      <c r="BU14" s="13">
        <f t="shared" si="3"/>
        <v>800.37145704387785</v>
      </c>
      <c r="BV14" s="13">
        <f t="shared" si="3"/>
        <v>3569.0677270448118</v>
      </c>
      <c r="BW14" s="13">
        <f t="shared" si="3"/>
        <v>2026.472323236876</v>
      </c>
      <c r="BX14" s="13">
        <f t="shared" si="3"/>
        <v>928.67611432769775</v>
      </c>
      <c r="BY14" s="13">
        <f t="shared" si="3"/>
        <v>1878.7959224341241</v>
      </c>
      <c r="BZ14" s="13">
        <f t="shared" si="3"/>
        <v>1992.9126235219842</v>
      </c>
      <c r="CA14" s="13">
        <f t="shared" si="3"/>
        <v>6021.2680788483531</v>
      </c>
      <c r="CB14" s="13">
        <f t="shared" si="3"/>
        <v>2503.1038842303674</v>
      </c>
      <c r="CC14" s="13">
        <f t="shared" si="3"/>
        <v>156897.10829286589</v>
      </c>
      <c r="CD14" s="13">
        <f t="shared" si="3"/>
        <v>32445.176403015685</v>
      </c>
      <c r="CE14" s="13">
        <f t="shared" si="3"/>
        <v>64.276034261596337</v>
      </c>
      <c r="CF14" s="13">
        <f t="shared" si="3"/>
        <v>416.70326549119233</v>
      </c>
      <c r="CG14" s="13">
        <f t="shared" si="3"/>
        <v>1258.0531638224209</v>
      </c>
      <c r="CH14" s="13">
        <f t="shared" si="3"/>
        <v>918.70155206443678</v>
      </c>
      <c r="CI14" s="13">
        <f t="shared" si="4"/>
        <v>1710.9881222151309</v>
      </c>
      <c r="CJ14" s="13">
        <f t="shared" si="4"/>
        <v>61656.985298549596</v>
      </c>
      <c r="CK14" s="13">
        <f t="shared" si="4"/>
        <v>22369.039475488968</v>
      </c>
      <c r="CL14" s="91">
        <f t="shared" si="4"/>
        <v>29.260620353474188</v>
      </c>
      <c r="CM14" s="91">
        <f t="shared" si="4"/>
        <v>1315.4692102889428</v>
      </c>
      <c r="CN14" s="91">
        <f t="shared" si="4"/>
        <v>4962.0470760175122</v>
      </c>
      <c r="CO14" s="91">
        <f t="shared" si="4"/>
        <v>325.45450224072039</v>
      </c>
      <c r="CP14" s="12">
        <f t="shared" si="4"/>
        <v>203030.02306713987</v>
      </c>
      <c r="CQ14" s="13">
        <f t="shared" si="4"/>
        <v>35499.036815843087</v>
      </c>
      <c r="CR14" s="13">
        <f t="shared" si="4"/>
        <v>78289.1921216013</v>
      </c>
      <c r="CS14" s="13">
        <f t="shared" si="4"/>
        <v>214737.90685641632</v>
      </c>
      <c r="CT14" s="36">
        <v>0</v>
      </c>
      <c r="CU14" s="27">
        <f t="shared" si="8"/>
        <v>876588.92204488115</v>
      </c>
      <c r="CX14" s="59" t="s">
        <v>100</v>
      </c>
      <c r="CY14" s="83">
        <f>'[1]scen AMS'!$G$2</f>
        <v>64495.304459011699</v>
      </c>
      <c r="DA14" s="105">
        <v>1</v>
      </c>
    </row>
    <row r="15" spans="2:105" x14ac:dyDescent="0.25">
      <c r="B15" t="s">
        <v>32</v>
      </c>
      <c r="C15" s="4" t="s">
        <v>12</v>
      </c>
      <c r="D15" s="90">
        <v>237.68586631816109</v>
      </c>
      <c r="E15" s="91">
        <v>224.59752287641447</v>
      </c>
      <c r="F15" s="91">
        <v>168.51694473942538</v>
      </c>
      <c r="G15" s="91">
        <v>35.854411085202294</v>
      </c>
      <c r="H15" s="91">
        <v>69.075150125966346</v>
      </c>
      <c r="I15" s="91">
        <v>49.588008862884436</v>
      </c>
      <c r="J15" s="91">
        <v>25.130684798724499</v>
      </c>
      <c r="K15" s="91">
        <v>67.768556322638432</v>
      </c>
      <c r="L15" s="91">
        <v>44.900537175223533</v>
      </c>
      <c r="M15" s="91">
        <v>74.739320424109124</v>
      </c>
      <c r="N15" s="91">
        <v>56.349462186768335</v>
      </c>
      <c r="O15" s="91">
        <v>1740.7832635510238</v>
      </c>
      <c r="P15" s="91">
        <v>30762.114143062357</v>
      </c>
      <c r="Q15" s="91">
        <v>32.386323435526506</v>
      </c>
      <c r="R15" s="91">
        <v>65.886077723433402</v>
      </c>
      <c r="S15" s="91">
        <v>164.91360301865851</v>
      </c>
      <c r="T15" s="91">
        <v>166.88707706571572</v>
      </c>
      <c r="U15" s="91">
        <v>139.10905033437697</v>
      </c>
      <c r="V15" s="91">
        <v>13145.890140053058</v>
      </c>
      <c r="W15" s="91">
        <v>6243.4597176924553</v>
      </c>
      <c r="X15" s="91">
        <v>0.31683733430227612</v>
      </c>
      <c r="Y15" s="91">
        <v>606.75467563066957</v>
      </c>
      <c r="Z15" s="91">
        <v>2610.3049334235002</v>
      </c>
      <c r="AA15" s="91">
        <v>224.63252216692712</v>
      </c>
      <c r="AB15" s="12">
        <f>'[4]TES 2010 (value)'!CK18</f>
        <v>85472.088875725109</v>
      </c>
      <c r="AC15" s="13">
        <f>'[4]TES 2010 (value)'!CL18</f>
        <v>0</v>
      </c>
      <c r="AD15" s="13">
        <f>'[4]TES 2010 (value)'!CM18</f>
        <v>113565.67815544731</v>
      </c>
      <c r="AE15" s="13">
        <f>'[4]TES 2010 (value)'!CN18</f>
        <v>0</v>
      </c>
      <c r="AF15" s="14">
        <f>'[4]TES 2010 (value)'!CO18</f>
        <v>1</v>
      </c>
      <c r="AG15" s="27">
        <f t="shared" si="5"/>
        <v>255996.41186057992</v>
      </c>
      <c r="AI15" t="s">
        <v>32</v>
      </c>
      <c r="AJ15" s="4" t="s">
        <v>12</v>
      </c>
      <c r="AK15" s="12">
        <f t="shared" si="0"/>
        <v>237.68405939814713</v>
      </c>
      <c r="AL15" s="13">
        <f t="shared" si="0"/>
        <v>224.59738864448531</v>
      </c>
      <c r="AM15" s="13">
        <f t="shared" si="0"/>
        <v>168.51595096254275</v>
      </c>
      <c r="AN15" s="13">
        <f t="shared" si="0"/>
        <v>35.850362349454031</v>
      </c>
      <c r="AO15" s="13">
        <f t="shared" si="0"/>
        <v>69.071944345807225</v>
      </c>
      <c r="AP15" s="13">
        <f t="shared" si="0"/>
        <v>49.586187988658047</v>
      </c>
      <c r="AQ15" s="13">
        <f t="shared" si="0"/>
        <v>25.128719431003645</v>
      </c>
      <c r="AR15" s="13">
        <f t="shared" si="0"/>
        <v>67.774633654879707</v>
      </c>
      <c r="AS15" s="13">
        <f t="shared" si="0"/>
        <v>44.902353159307161</v>
      </c>
      <c r="AT15" s="13">
        <f t="shared" si="0"/>
        <v>74.737918308612819</v>
      </c>
      <c r="AU15" s="13">
        <f t="shared" si="0"/>
        <v>56.347147208989483</v>
      </c>
      <c r="AV15" s="13">
        <f t="shared" si="0"/>
        <v>1740.8008614406597</v>
      </c>
      <c r="AW15" s="13">
        <f t="shared" si="0"/>
        <v>30762.37736663362</v>
      </c>
      <c r="AX15" s="13">
        <f t="shared" si="0"/>
        <v>32.38372463174138</v>
      </c>
      <c r="AY15" s="13">
        <f t="shared" si="0"/>
        <v>65.88296290410905</v>
      </c>
      <c r="AZ15" s="13">
        <f t="shared" si="0"/>
        <v>164.91326032272949</v>
      </c>
      <c r="BA15" s="13">
        <f t="shared" si="1"/>
        <v>166.87943389476544</v>
      </c>
      <c r="BB15" s="13">
        <f t="shared" si="1"/>
        <v>139.10501322678425</v>
      </c>
      <c r="BC15" s="13">
        <f t="shared" si="1"/>
        <v>13146.062682545577</v>
      </c>
      <c r="BD15" s="13">
        <f t="shared" si="1"/>
        <v>6243.446623767155</v>
      </c>
      <c r="BE15" s="91">
        <f t="shared" si="1"/>
        <v>0.32326684416940443</v>
      </c>
      <c r="BF15" s="91">
        <f t="shared" si="1"/>
        <v>609.00989920605571</v>
      </c>
      <c r="BG15" s="91">
        <f t="shared" si="1"/>
        <v>2610.3735094265085</v>
      </c>
      <c r="BH15" s="91">
        <f t="shared" si="1"/>
        <v>224.8985068157325</v>
      </c>
      <c r="BI15" s="12">
        <f t="shared" si="2"/>
        <v>85472.088875725109</v>
      </c>
      <c r="BJ15" s="13">
        <f t="shared" si="2"/>
        <v>0</v>
      </c>
      <c r="BK15" s="13">
        <f t="shared" si="2"/>
        <v>113565.67815544731</v>
      </c>
      <c r="BL15" s="13">
        <f t="shared" si="2"/>
        <v>0</v>
      </c>
      <c r="BM15" s="36">
        <v>0</v>
      </c>
      <c r="BN15" s="27">
        <f t="shared" si="6"/>
        <v>255998.4208082839</v>
      </c>
      <c r="BP15" t="s">
        <v>32</v>
      </c>
      <c r="BQ15" s="4" t="s">
        <v>12</v>
      </c>
      <c r="BR15" s="12">
        <f t="shared" si="7"/>
        <v>237.68405939814713</v>
      </c>
      <c r="BS15" s="13">
        <f t="shared" si="3"/>
        <v>224.59738864448531</v>
      </c>
      <c r="BT15" s="13">
        <f t="shared" si="3"/>
        <v>168.51595096254275</v>
      </c>
      <c r="BU15" s="13">
        <f t="shared" si="3"/>
        <v>35.850362349454031</v>
      </c>
      <c r="BV15" s="13">
        <f t="shared" si="3"/>
        <v>69.071944345807225</v>
      </c>
      <c r="BW15" s="13">
        <f t="shared" si="3"/>
        <v>49.586187988658047</v>
      </c>
      <c r="BX15" s="13">
        <f t="shared" si="3"/>
        <v>25.128719431003645</v>
      </c>
      <c r="BY15" s="13">
        <f t="shared" si="3"/>
        <v>67.774633654879707</v>
      </c>
      <c r="BZ15" s="13">
        <f t="shared" si="3"/>
        <v>44.902353159307161</v>
      </c>
      <c r="CA15" s="13">
        <f t="shared" si="3"/>
        <v>74.737918308612819</v>
      </c>
      <c r="CB15" s="13">
        <f t="shared" si="3"/>
        <v>56.347147208989483</v>
      </c>
      <c r="CC15" s="13">
        <f t="shared" si="3"/>
        <v>1740.8008614406597</v>
      </c>
      <c r="CD15" s="13">
        <f t="shared" si="3"/>
        <v>30762.37736663362</v>
      </c>
      <c r="CE15" s="13">
        <f t="shared" si="3"/>
        <v>32.38372463174138</v>
      </c>
      <c r="CF15" s="13">
        <f t="shared" si="3"/>
        <v>65.88296290410905</v>
      </c>
      <c r="CG15" s="13">
        <f t="shared" si="3"/>
        <v>164.91326032272949</v>
      </c>
      <c r="CH15" s="13">
        <f t="shared" si="3"/>
        <v>166.87943389476544</v>
      </c>
      <c r="CI15" s="13">
        <f t="shared" si="4"/>
        <v>139.10501322678425</v>
      </c>
      <c r="CJ15" s="13">
        <f t="shared" si="4"/>
        <v>13146.062682545577</v>
      </c>
      <c r="CK15" s="13">
        <f t="shared" si="4"/>
        <v>6243.446623767155</v>
      </c>
      <c r="CL15" s="91">
        <f t="shared" si="4"/>
        <v>0.32326684416940443</v>
      </c>
      <c r="CM15" s="91">
        <f t="shared" si="4"/>
        <v>609.00989920605571</v>
      </c>
      <c r="CN15" s="91">
        <f t="shared" si="4"/>
        <v>2610.3735094265085</v>
      </c>
      <c r="CO15" s="91">
        <f t="shared" si="4"/>
        <v>224.8985068157325</v>
      </c>
      <c r="CP15" s="12">
        <f t="shared" si="4"/>
        <v>85472.088875725109</v>
      </c>
      <c r="CQ15" s="13">
        <f t="shared" si="4"/>
        <v>0</v>
      </c>
      <c r="CR15" s="13">
        <f t="shared" si="4"/>
        <v>113565.67815544731</v>
      </c>
      <c r="CS15" s="13">
        <f t="shared" si="4"/>
        <v>0</v>
      </c>
      <c r="CT15" s="36">
        <v>0</v>
      </c>
      <c r="CU15" s="27">
        <f t="shared" si="8"/>
        <v>255998.4208082839</v>
      </c>
      <c r="CX15" s="59" t="s">
        <v>101</v>
      </c>
      <c r="CY15" s="81">
        <f>SUM(D45:AA45)</f>
        <v>24152.393926278302</v>
      </c>
      <c r="DA15" s="105">
        <v>1</v>
      </c>
    </row>
    <row r="16" spans="2:105" x14ac:dyDescent="0.25">
      <c r="B16" t="s">
        <v>33</v>
      </c>
      <c r="C16" s="4" t="s">
        <v>13</v>
      </c>
      <c r="D16" s="90">
        <v>0.97094091318038922</v>
      </c>
      <c r="E16" s="91">
        <v>27.388493529630502</v>
      </c>
      <c r="F16" s="91">
        <v>9.0001575821571773</v>
      </c>
      <c r="G16" s="91">
        <v>2.5250236161277431</v>
      </c>
      <c r="H16" s="91">
        <v>4.3876349484385999</v>
      </c>
      <c r="I16" s="91">
        <v>8.0734515681718371</v>
      </c>
      <c r="J16" s="91">
        <v>2.5426923656265954</v>
      </c>
      <c r="K16" s="91">
        <v>5.8937104881953806</v>
      </c>
      <c r="L16" s="91">
        <v>6.1118944675152163</v>
      </c>
      <c r="M16" s="91">
        <v>11.546879334377598</v>
      </c>
      <c r="N16" s="91">
        <v>3.7908746730551113</v>
      </c>
      <c r="O16" s="91">
        <v>160.40877483394701</v>
      </c>
      <c r="P16" s="91">
        <v>46.667920301515082</v>
      </c>
      <c r="Q16" s="91">
        <v>21.375947362885132</v>
      </c>
      <c r="R16" s="91">
        <v>2.3391776484976852</v>
      </c>
      <c r="S16" s="91">
        <v>46.922218595010847</v>
      </c>
      <c r="T16" s="91">
        <v>18.487710613117478</v>
      </c>
      <c r="U16" s="91">
        <v>16.383474184065133</v>
      </c>
      <c r="V16" s="91">
        <v>1182.8396174891436</v>
      </c>
      <c r="W16" s="91">
        <v>770.41663243710116</v>
      </c>
      <c r="X16" s="91">
        <v>2.9311477026287235E-2</v>
      </c>
      <c r="Y16" s="91">
        <v>28.106176837497081</v>
      </c>
      <c r="Z16" s="91">
        <v>17.330109604696265</v>
      </c>
      <c r="AA16" s="91">
        <v>1.7035904427062696</v>
      </c>
      <c r="AB16" s="12">
        <f>'[4]TES 2010 (value)'!CK19</f>
        <v>5047.8409887725365</v>
      </c>
      <c r="AC16" s="13">
        <f>'[4]TES 2010 (value)'!CL19</f>
        <v>254.01306830651654</v>
      </c>
      <c r="AD16" s="13">
        <f>'[4]TES 2010 (value)'!CM19</f>
        <v>0</v>
      </c>
      <c r="AE16" s="13">
        <f>'[4]TES 2010 (value)'!CN19</f>
        <v>1104.259354071703</v>
      </c>
      <c r="AF16" s="14">
        <f>'[4]TES 2010 (value)'!CO19</f>
        <v>1.100929321</v>
      </c>
      <c r="AG16" s="27">
        <f t="shared" si="5"/>
        <v>8802.4567557854407</v>
      </c>
      <c r="AI16" t="s">
        <v>33</v>
      </c>
      <c r="AJ16" s="4" t="s">
        <v>13</v>
      </c>
      <c r="AK16" s="12">
        <f t="shared" si="0"/>
        <v>0.97093353195661025</v>
      </c>
      <c r="AL16" s="13">
        <f t="shared" si="0"/>
        <v>27.388477160748618</v>
      </c>
      <c r="AM16" s="13">
        <f t="shared" si="0"/>
        <v>9.000104506494317</v>
      </c>
      <c r="AN16" s="13">
        <f t="shared" si="0"/>
        <v>2.5247384865419988</v>
      </c>
      <c r="AO16" s="13">
        <f t="shared" si="0"/>
        <v>4.3874313181455422</v>
      </c>
      <c r="AP16" s="13">
        <f t="shared" si="0"/>
        <v>8.0731551106165611</v>
      </c>
      <c r="AQ16" s="13">
        <f t="shared" si="0"/>
        <v>2.5424935120919829</v>
      </c>
      <c r="AR16" s="13">
        <f t="shared" si="0"/>
        <v>5.894239022942382</v>
      </c>
      <c r="AS16" s="13">
        <f t="shared" si="0"/>
        <v>6.1121416606173939</v>
      </c>
      <c r="AT16" s="13">
        <f t="shared" si="0"/>
        <v>11.546662714018236</v>
      </c>
      <c r="AU16" s="13">
        <f t="shared" si="0"/>
        <v>3.7907189343791776</v>
      </c>
      <c r="AV16" s="13">
        <f t="shared" si="0"/>
        <v>160.41039643496723</v>
      </c>
      <c r="AW16" s="13">
        <f t="shared" si="0"/>
        <v>46.668319627016189</v>
      </c>
      <c r="AX16" s="13">
        <f t="shared" si="0"/>
        <v>21.374232074237813</v>
      </c>
      <c r="AY16" s="13">
        <f t="shared" si="0"/>
        <v>2.3390670619216678</v>
      </c>
      <c r="AZ16" s="13">
        <f t="shared" si="0"/>
        <v>46.922121089086538</v>
      </c>
      <c r="BA16" s="13">
        <f t="shared" si="1"/>
        <v>18.486863904461661</v>
      </c>
      <c r="BB16" s="13">
        <f t="shared" si="1"/>
        <v>16.38299871645275</v>
      </c>
      <c r="BC16" s="13">
        <f t="shared" si="1"/>
        <v>1182.8551425006626</v>
      </c>
      <c r="BD16" s="13">
        <f t="shared" si="1"/>
        <v>770.41501670186915</v>
      </c>
      <c r="BE16" s="91">
        <f t="shared" si="1"/>
        <v>2.9906288339087962E-2</v>
      </c>
      <c r="BF16" s="91">
        <f t="shared" si="1"/>
        <v>28.210643626404828</v>
      </c>
      <c r="BG16" s="91">
        <f t="shared" si="1"/>
        <v>17.330564888534244</v>
      </c>
      <c r="BH16" s="91">
        <f t="shared" si="1"/>
        <v>1.7056076435160201</v>
      </c>
      <c r="BI16" s="12">
        <f t="shared" si="2"/>
        <v>5047.8409887725365</v>
      </c>
      <c r="BJ16" s="13">
        <f t="shared" si="2"/>
        <v>254.01306830651654</v>
      </c>
      <c r="BK16" s="13">
        <f t="shared" si="2"/>
        <v>0</v>
      </c>
      <c r="BL16" s="13">
        <f t="shared" si="2"/>
        <v>1104.259354071703</v>
      </c>
      <c r="BM16" s="36">
        <v>0</v>
      </c>
      <c r="BN16" s="27">
        <f t="shared" si="6"/>
        <v>8801.4753876667783</v>
      </c>
      <c r="BP16" t="s">
        <v>33</v>
      </c>
      <c r="BQ16" s="4" t="s">
        <v>13</v>
      </c>
      <c r="BR16" s="12">
        <f t="shared" si="7"/>
        <v>0.97093353195661025</v>
      </c>
      <c r="BS16" s="13">
        <f t="shared" si="3"/>
        <v>27.388477160748618</v>
      </c>
      <c r="BT16" s="13">
        <f t="shared" si="3"/>
        <v>9.000104506494317</v>
      </c>
      <c r="BU16" s="13">
        <f t="shared" si="3"/>
        <v>2.5247384865419988</v>
      </c>
      <c r="BV16" s="13">
        <f t="shared" si="3"/>
        <v>4.3874313181455422</v>
      </c>
      <c r="BW16" s="13">
        <f t="shared" si="3"/>
        <v>8.0731551106165611</v>
      </c>
      <c r="BX16" s="13">
        <f t="shared" si="3"/>
        <v>2.5424935120919829</v>
      </c>
      <c r="BY16" s="13">
        <f t="shared" si="3"/>
        <v>5.894239022942382</v>
      </c>
      <c r="BZ16" s="13">
        <f t="shared" si="3"/>
        <v>6.1121416606173939</v>
      </c>
      <c r="CA16" s="13">
        <f t="shared" si="3"/>
        <v>11.546662714018236</v>
      </c>
      <c r="CB16" s="13">
        <f t="shared" si="3"/>
        <v>3.7907189343791776</v>
      </c>
      <c r="CC16" s="13">
        <f t="shared" si="3"/>
        <v>160.41039643496723</v>
      </c>
      <c r="CD16" s="13">
        <f t="shared" si="3"/>
        <v>46.668319627016189</v>
      </c>
      <c r="CE16" s="13">
        <f t="shared" si="3"/>
        <v>21.374232074237813</v>
      </c>
      <c r="CF16" s="13">
        <f t="shared" si="3"/>
        <v>2.3390670619216678</v>
      </c>
      <c r="CG16" s="13">
        <f t="shared" si="3"/>
        <v>46.922121089086538</v>
      </c>
      <c r="CH16" s="13">
        <f t="shared" si="3"/>
        <v>18.486863904461661</v>
      </c>
      <c r="CI16" s="13">
        <f t="shared" si="4"/>
        <v>16.38299871645275</v>
      </c>
      <c r="CJ16" s="13">
        <f t="shared" si="4"/>
        <v>1182.8551425006626</v>
      </c>
      <c r="CK16" s="13">
        <f t="shared" si="4"/>
        <v>770.41501670186915</v>
      </c>
      <c r="CL16" s="91">
        <f t="shared" si="4"/>
        <v>2.9906288339087962E-2</v>
      </c>
      <c r="CM16" s="91">
        <f t="shared" si="4"/>
        <v>28.210643626404828</v>
      </c>
      <c r="CN16" s="91">
        <f t="shared" si="4"/>
        <v>17.330564888534244</v>
      </c>
      <c r="CO16" s="91">
        <f t="shared" si="4"/>
        <v>1.7056076435160201</v>
      </c>
      <c r="CP16" s="12">
        <f t="shared" si="4"/>
        <v>5047.8409887725365</v>
      </c>
      <c r="CQ16" s="13">
        <f t="shared" si="4"/>
        <v>254.01306830651654</v>
      </c>
      <c r="CR16" s="13">
        <f t="shared" si="4"/>
        <v>0</v>
      </c>
      <c r="CS16" s="13">
        <f t="shared" si="4"/>
        <v>1104.259354071703</v>
      </c>
      <c r="CT16" s="36">
        <v>0</v>
      </c>
      <c r="CU16" s="27">
        <f t="shared" si="8"/>
        <v>8801.4753876667783</v>
      </c>
      <c r="CX16" s="53"/>
      <c r="CY16" s="53"/>
      <c r="DA16" s="105">
        <v>1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93.404842732593167</v>
      </c>
      <c r="F17" s="91">
        <v>24.481596678054725</v>
      </c>
      <c r="G17" s="91">
        <v>2.0740272603823611</v>
      </c>
      <c r="H17" s="91">
        <v>8.1467994484207065</v>
      </c>
      <c r="I17" s="91">
        <v>4.374752353310055</v>
      </c>
      <c r="J17" s="91">
        <v>1.0243486445147536</v>
      </c>
      <c r="K17" s="91">
        <v>12.42910626077699</v>
      </c>
      <c r="L17" s="91">
        <v>11.175862406898489</v>
      </c>
      <c r="M17" s="91">
        <v>4.3337284455881635</v>
      </c>
      <c r="N17" s="91">
        <v>1.5110011513025312</v>
      </c>
      <c r="O17" s="91">
        <v>207.34071315818818</v>
      </c>
      <c r="P17" s="91">
        <v>61.461730749488765</v>
      </c>
      <c r="Q17" s="91">
        <v>2.6285301835843056</v>
      </c>
      <c r="R17" s="91">
        <v>403.60799472581692</v>
      </c>
      <c r="S17" s="91">
        <v>27.605111564047398</v>
      </c>
      <c r="T17" s="91">
        <v>20.159914515194259</v>
      </c>
      <c r="U17" s="91">
        <v>26.821499278333302</v>
      </c>
      <c r="V17" s="91">
        <v>1604.0364950136616</v>
      </c>
      <c r="W17" s="91">
        <v>1728.4827643205247</v>
      </c>
      <c r="X17" s="91">
        <v>3.7888023413537274E-2</v>
      </c>
      <c r="Y17" s="91">
        <v>21.255289289589491</v>
      </c>
      <c r="Z17" s="91">
        <v>14.272380129925795</v>
      </c>
      <c r="AA17" s="91">
        <v>2.0694684390155347</v>
      </c>
      <c r="AB17" s="12">
        <f>'[4]TES 2010 (value)'!CK20</f>
        <v>10452.462639434299</v>
      </c>
      <c r="AC17" s="13">
        <f>'[4]TES 2010 (value)'!CL20</f>
        <v>1681.58048121</v>
      </c>
      <c r="AD17" s="13">
        <f>'[4]TES 2010 (value)'!CM20</f>
        <v>0</v>
      </c>
      <c r="AE17" s="13">
        <f>'[4]TES 2010 (value)'!CN20</f>
        <v>0</v>
      </c>
      <c r="AF17" s="14">
        <f>'[4]TES 2010 (value)'!CO20</f>
        <v>1</v>
      </c>
      <c r="AG17" s="27">
        <f t="shared" si="5"/>
        <v>16417.778965416925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93.4047869086817</v>
      </c>
      <c r="AM17" s="13">
        <f t="shared" si="0"/>
        <v>24.481452305363501</v>
      </c>
      <c r="AN17" s="13">
        <f t="shared" si="0"/>
        <v>2.073793058005085</v>
      </c>
      <c r="AO17" s="13">
        <f t="shared" si="0"/>
        <v>8.14642135517032</v>
      </c>
      <c r="AP17" s="13">
        <f t="shared" si="0"/>
        <v>4.3745917121794742</v>
      </c>
      <c r="AQ17" s="13">
        <f t="shared" si="0"/>
        <v>1.0242685344112306</v>
      </c>
      <c r="AR17" s="13">
        <f t="shared" si="0"/>
        <v>12.430220875169088</v>
      </c>
      <c r="AS17" s="13">
        <f t="shared" si="0"/>
        <v>11.176314410137838</v>
      </c>
      <c r="AT17" s="13">
        <f t="shared" si="0"/>
        <v>4.3336471445035958</v>
      </c>
      <c r="AU17" s="13">
        <f t="shared" si="0"/>
        <v>1.5109390755709564</v>
      </c>
      <c r="AV17" s="13">
        <f t="shared" si="0"/>
        <v>207.34280920257441</v>
      </c>
      <c r="AW17" s="13">
        <f t="shared" si="0"/>
        <v>61.462256661855797</v>
      </c>
      <c r="AX17" s="13">
        <f t="shared" si="0"/>
        <v>2.6283192601615215</v>
      </c>
      <c r="AY17" s="13">
        <f t="shared" si="0"/>
        <v>403.58891382094481</v>
      </c>
      <c r="AZ17" s="13">
        <f t="shared" si="0"/>
        <v>27.605054199711287</v>
      </c>
      <c r="BA17" s="13">
        <f t="shared" si="1"/>
        <v>20.158991222176656</v>
      </c>
      <c r="BB17" s="13">
        <f t="shared" si="1"/>
        <v>26.820720887005606</v>
      </c>
      <c r="BC17" s="13">
        <f t="shared" si="1"/>
        <v>1604.0575483202078</v>
      </c>
      <c r="BD17" s="13">
        <f t="shared" si="1"/>
        <v>1728.4791393072751</v>
      </c>
      <c r="BE17" s="91">
        <f t="shared" si="1"/>
        <v>3.8656876683054182E-2</v>
      </c>
      <c r="BF17" s="91">
        <f t="shared" si="1"/>
        <v>21.334292272891947</v>
      </c>
      <c r="BG17" s="91">
        <f t="shared" si="1"/>
        <v>14.272755083353722</v>
      </c>
      <c r="BH17" s="91">
        <f t="shared" si="1"/>
        <v>2.0719188715292929</v>
      </c>
      <c r="BI17" s="12">
        <f t="shared" si="2"/>
        <v>10452.462639434299</v>
      </c>
      <c r="BJ17" s="13">
        <f t="shared" si="2"/>
        <v>1681.58048121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6"/>
        <v>16416.860932009862</v>
      </c>
      <c r="BP17" t="s">
        <v>34</v>
      </c>
      <c r="BQ17" s="4" t="s">
        <v>14</v>
      </c>
      <c r="BR17" s="12">
        <f t="shared" si="7"/>
        <v>0</v>
      </c>
      <c r="BS17" s="13">
        <f t="shared" si="3"/>
        <v>93.4047869086817</v>
      </c>
      <c r="BT17" s="13">
        <f t="shared" si="3"/>
        <v>24.481452305363501</v>
      </c>
      <c r="BU17" s="13">
        <f t="shared" si="3"/>
        <v>2.073793058005085</v>
      </c>
      <c r="BV17" s="13">
        <f t="shared" si="3"/>
        <v>8.14642135517032</v>
      </c>
      <c r="BW17" s="13">
        <f t="shared" si="3"/>
        <v>4.3745917121794742</v>
      </c>
      <c r="BX17" s="13">
        <f t="shared" si="3"/>
        <v>1.0242685344112306</v>
      </c>
      <c r="BY17" s="13">
        <f t="shared" si="3"/>
        <v>12.430220875169088</v>
      </c>
      <c r="BZ17" s="13">
        <f t="shared" si="3"/>
        <v>11.176314410137838</v>
      </c>
      <c r="CA17" s="13">
        <f t="shared" si="3"/>
        <v>4.3336471445035958</v>
      </c>
      <c r="CB17" s="13">
        <f t="shared" si="3"/>
        <v>1.5109390755709564</v>
      </c>
      <c r="CC17" s="13">
        <f t="shared" si="3"/>
        <v>207.34280920257441</v>
      </c>
      <c r="CD17" s="13">
        <f t="shared" si="3"/>
        <v>61.462256661855797</v>
      </c>
      <c r="CE17" s="13">
        <f t="shared" si="3"/>
        <v>2.6283192601615215</v>
      </c>
      <c r="CF17" s="13">
        <f t="shared" si="3"/>
        <v>403.58891382094481</v>
      </c>
      <c r="CG17" s="13">
        <f t="shared" si="3"/>
        <v>27.605054199711287</v>
      </c>
      <c r="CH17" s="13">
        <f t="shared" si="3"/>
        <v>20.158991222176656</v>
      </c>
      <c r="CI17" s="13">
        <f t="shared" si="4"/>
        <v>26.820720887005606</v>
      </c>
      <c r="CJ17" s="13">
        <f t="shared" si="4"/>
        <v>1604.0575483202078</v>
      </c>
      <c r="CK17" s="13">
        <f t="shared" si="4"/>
        <v>1728.4791393072751</v>
      </c>
      <c r="CL17" s="91">
        <f t="shared" si="4"/>
        <v>3.8656876683054182E-2</v>
      </c>
      <c r="CM17" s="91">
        <f t="shared" si="4"/>
        <v>21.334292272891947</v>
      </c>
      <c r="CN17" s="91">
        <f t="shared" si="4"/>
        <v>14.272755083353722</v>
      </c>
      <c r="CO17" s="91">
        <f t="shared" si="4"/>
        <v>2.0719188715292929</v>
      </c>
      <c r="CP17" s="12">
        <f t="shared" si="4"/>
        <v>10452.462639434299</v>
      </c>
      <c r="CQ17" s="13">
        <f t="shared" si="4"/>
        <v>1681.58048121</v>
      </c>
      <c r="CR17" s="13">
        <f t="shared" si="4"/>
        <v>0</v>
      </c>
      <c r="CS17" s="13">
        <f t="shared" si="4"/>
        <v>0</v>
      </c>
      <c r="CT17" s="36">
        <v>0</v>
      </c>
      <c r="CU17" s="27">
        <f t="shared" si="8"/>
        <v>16416.860932009862</v>
      </c>
      <c r="CX17" s="52" t="s">
        <v>105</v>
      </c>
      <c r="CY17" s="94">
        <f>'[1]scen AMS'!$G$461</f>
        <v>1266717.3030000001</v>
      </c>
      <c r="DA17" s="105">
        <v>1</v>
      </c>
    </row>
    <row r="18" spans="2:105" x14ac:dyDescent="0.25">
      <c r="B18" t="s">
        <v>35</v>
      </c>
      <c r="C18" s="4" t="s">
        <v>15</v>
      </c>
      <c r="D18" s="90">
        <v>35.510743929038526</v>
      </c>
      <c r="E18" s="91">
        <v>321.70475023793944</v>
      </c>
      <c r="F18" s="91">
        <v>134.48309383118701</v>
      </c>
      <c r="G18" s="91">
        <v>33.513009013943552</v>
      </c>
      <c r="H18" s="91">
        <v>74.969851733009207</v>
      </c>
      <c r="I18" s="91">
        <v>58.14478755592036</v>
      </c>
      <c r="J18" s="91">
        <v>9.2768631943633348</v>
      </c>
      <c r="K18" s="91">
        <v>34.785108225357696</v>
      </c>
      <c r="L18" s="91">
        <v>44.691446403833929</v>
      </c>
      <c r="M18" s="91">
        <v>145.1992825006578</v>
      </c>
      <c r="N18" s="91">
        <v>30.905335098803487</v>
      </c>
      <c r="O18" s="91">
        <v>995.28449686916622</v>
      </c>
      <c r="P18" s="91">
        <v>357.9665673127414</v>
      </c>
      <c r="Q18" s="91">
        <v>41.665989163432116</v>
      </c>
      <c r="R18" s="91">
        <v>54.25550831824858</v>
      </c>
      <c r="S18" s="91">
        <v>5530.47183366848</v>
      </c>
      <c r="T18" s="91">
        <v>371.31821725587298</v>
      </c>
      <c r="U18" s="91">
        <v>263.82005129778423</v>
      </c>
      <c r="V18" s="91">
        <v>11378.098171186011</v>
      </c>
      <c r="W18" s="91">
        <v>751.8937480211805</v>
      </c>
      <c r="X18" s="91">
        <v>0.18184653833248554</v>
      </c>
      <c r="Y18" s="91">
        <v>220.16684491160882</v>
      </c>
      <c r="Z18" s="91">
        <v>217.23453876273581</v>
      </c>
      <c r="AA18" s="91">
        <v>14.607111631062399</v>
      </c>
      <c r="AB18" s="12">
        <f>'[4]TES 2010 (value)'!CK21</f>
        <v>808.97814512462355</v>
      </c>
      <c r="AC18" s="13">
        <f>'[4]TES 2010 (value)'!CL21</f>
        <v>4.3511104359999999</v>
      </c>
      <c r="AD18" s="13">
        <f>'[4]TES 2010 (value)'!CM21</f>
        <v>0</v>
      </c>
      <c r="AE18" s="13">
        <f>'[4]TES 2010 (value)'!CN21</f>
        <v>3271.3355549115549</v>
      </c>
      <c r="AF18" s="14">
        <f>'[4]TES 2010 (value)'!CO21</f>
        <v>1.0871550189999999</v>
      </c>
      <c r="AG18" s="27">
        <f t="shared" si="5"/>
        <v>25205.901162151888</v>
      </c>
      <c r="AI18" t="s">
        <v>35</v>
      </c>
      <c r="AJ18" s="4" t="s">
        <v>15</v>
      </c>
      <c r="AK18" s="12">
        <f t="shared" si="0"/>
        <v>35.510473971573617</v>
      </c>
      <c r="AL18" s="13">
        <f t="shared" si="0"/>
        <v>321.70455796934851</v>
      </c>
      <c r="AM18" s="13">
        <f t="shared" si="0"/>
        <v>134.48230075847871</v>
      </c>
      <c r="AN18" s="13">
        <f t="shared" si="0"/>
        <v>33.509224672951191</v>
      </c>
      <c r="AO18" s="13">
        <f t="shared" si="0"/>
        <v>74.966372379540132</v>
      </c>
      <c r="AP18" s="13">
        <f t="shared" si="0"/>
        <v>58.142652476341901</v>
      </c>
      <c r="AQ18" s="13">
        <f t="shared" si="0"/>
        <v>9.2761376889654912</v>
      </c>
      <c r="AR18" s="13">
        <f t="shared" si="0"/>
        <v>34.788227675899449</v>
      </c>
      <c r="AS18" s="13">
        <f t="shared" si="0"/>
        <v>44.693253931325792</v>
      </c>
      <c r="AT18" s="13">
        <f t="shared" si="0"/>
        <v>145.19655855076246</v>
      </c>
      <c r="AU18" s="13">
        <f t="shared" si="0"/>
        <v>30.90406542982662</v>
      </c>
      <c r="AV18" s="13">
        <f t="shared" si="0"/>
        <v>995.29455837831506</v>
      </c>
      <c r="AW18" s="13">
        <f t="shared" si="0"/>
        <v>357.96963034143323</v>
      </c>
      <c r="AX18" s="13">
        <f t="shared" si="0"/>
        <v>41.662645723397482</v>
      </c>
      <c r="AY18" s="13">
        <f t="shared" si="0"/>
        <v>54.252943343801753</v>
      </c>
      <c r="AZ18" s="13">
        <f t="shared" ref="AZ18:AZ32" si="9">S18*(1+AZ$45)</f>
        <v>5530.4603411648404</v>
      </c>
      <c r="BA18" s="13">
        <f t="shared" si="1"/>
        <v>371.30121145373812</v>
      </c>
      <c r="BB18" s="13">
        <f t="shared" si="1"/>
        <v>263.81239493085741</v>
      </c>
      <c r="BC18" s="13">
        <f t="shared" si="1"/>
        <v>11378.24751104795</v>
      </c>
      <c r="BD18" s="13">
        <f t="shared" si="1"/>
        <v>751.89217113256177</v>
      </c>
      <c r="BE18" s="91">
        <f t="shared" si="1"/>
        <v>0.18553670986825663</v>
      </c>
      <c r="BF18" s="91">
        <f t="shared" si="1"/>
        <v>220.98517475578672</v>
      </c>
      <c r="BG18" s="91">
        <f t="shared" si="1"/>
        <v>217.24024578806947</v>
      </c>
      <c r="BH18" s="91">
        <f t="shared" si="1"/>
        <v>14.624407735027086</v>
      </c>
      <c r="BI18" s="12">
        <f t="shared" si="2"/>
        <v>808.97814512462355</v>
      </c>
      <c r="BJ18" s="13">
        <f t="shared" si="2"/>
        <v>4.3511104359999999</v>
      </c>
      <c r="BK18" s="13">
        <f t="shared" si="2"/>
        <v>0</v>
      </c>
      <c r="BL18" s="13">
        <f t="shared" si="2"/>
        <v>3271.3355549115549</v>
      </c>
      <c r="BM18" s="36">
        <v>0</v>
      </c>
      <c r="BN18" s="27">
        <f t="shared" si="6"/>
        <v>25205.767408482843</v>
      </c>
      <c r="BP18" t="s">
        <v>35</v>
      </c>
      <c r="BQ18" s="4" t="s">
        <v>15</v>
      </c>
      <c r="BR18" s="12">
        <f t="shared" si="7"/>
        <v>35.510473971573617</v>
      </c>
      <c r="BS18" s="13">
        <f t="shared" si="3"/>
        <v>321.70455796934851</v>
      </c>
      <c r="BT18" s="13">
        <f t="shared" si="3"/>
        <v>134.48230075847871</v>
      </c>
      <c r="BU18" s="13">
        <f t="shared" si="3"/>
        <v>33.509224672951191</v>
      </c>
      <c r="BV18" s="13">
        <f t="shared" si="3"/>
        <v>74.966372379540132</v>
      </c>
      <c r="BW18" s="13">
        <f t="shared" si="3"/>
        <v>58.142652476341901</v>
      </c>
      <c r="BX18" s="13">
        <f t="shared" si="3"/>
        <v>9.2761376889654912</v>
      </c>
      <c r="BY18" s="13">
        <f t="shared" si="3"/>
        <v>34.788227675899449</v>
      </c>
      <c r="BZ18" s="13">
        <f t="shared" si="3"/>
        <v>44.693253931325792</v>
      </c>
      <c r="CA18" s="13">
        <f t="shared" si="3"/>
        <v>145.19655855076246</v>
      </c>
      <c r="CB18" s="13">
        <f t="shared" si="3"/>
        <v>30.90406542982662</v>
      </c>
      <c r="CC18" s="13">
        <f t="shared" si="3"/>
        <v>995.29455837831506</v>
      </c>
      <c r="CD18" s="13">
        <f t="shared" si="3"/>
        <v>357.96963034143323</v>
      </c>
      <c r="CE18" s="13">
        <f t="shared" si="3"/>
        <v>41.662645723397482</v>
      </c>
      <c r="CF18" s="13">
        <f t="shared" si="3"/>
        <v>54.252943343801753</v>
      </c>
      <c r="CG18" s="13">
        <f t="shared" si="3"/>
        <v>5530.4603411648404</v>
      </c>
      <c r="CH18" s="13">
        <f t="shared" ref="CH18:CJ37" si="10">BA18</f>
        <v>371.30121145373812</v>
      </c>
      <c r="CI18" s="13">
        <f t="shared" si="4"/>
        <v>263.81239493085741</v>
      </c>
      <c r="CJ18" s="13">
        <f t="shared" si="4"/>
        <v>11378.24751104795</v>
      </c>
      <c r="CK18" s="13">
        <f t="shared" si="4"/>
        <v>751.89217113256177</v>
      </c>
      <c r="CL18" s="91">
        <f t="shared" si="4"/>
        <v>0.18553670986825663</v>
      </c>
      <c r="CM18" s="91">
        <f t="shared" si="4"/>
        <v>220.98517475578672</v>
      </c>
      <c r="CN18" s="91">
        <f t="shared" si="4"/>
        <v>217.24024578806947</v>
      </c>
      <c r="CO18" s="91">
        <f t="shared" si="4"/>
        <v>14.624407735027086</v>
      </c>
      <c r="CP18" s="12">
        <f t="shared" si="4"/>
        <v>808.97814512462355</v>
      </c>
      <c r="CQ18" s="13">
        <f t="shared" si="4"/>
        <v>4.3511104359999999</v>
      </c>
      <c r="CR18" s="13">
        <f t="shared" si="4"/>
        <v>0</v>
      </c>
      <c r="CS18" s="13">
        <f t="shared" si="4"/>
        <v>3271.3355549115549</v>
      </c>
      <c r="CT18" s="36">
        <v>0</v>
      </c>
      <c r="CU18" s="27">
        <f t="shared" si="8"/>
        <v>25205.767408482843</v>
      </c>
      <c r="CX18" s="53"/>
      <c r="CY18" s="53"/>
      <c r="DA18" s="105">
        <v>1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59.219085298241026</v>
      </c>
      <c r="F19" s="91">
        <v>24.421868403800406</v>
      </c>
      <c r="G19" s="91">
        <v>6.0986609287014737</v>
      </c>
      <c r="H19" s="91">
        <v>14.146582554049838</v>
      </c>
      <c r="I19" s="91">
        <v>10.645944482393601</v>
      </c>
      <c r="J19" s="91">
        <v>1.5850372764098788</v>
      </c>
      <c r="K19" s="91">
        <v>6.1027138458119419</v>
      </c>
      <c r="L19" s="91">
        <v>7.6377548146672805</v>
      </c>
      <c r="M19" s="91">
        <v>27.908177092095102</v>
      </c>
      <c r="N19" s="91">
        <v>5.7727852344091719</v>
      </c>
      <c r="O19" s="91">
        <v>181.04337580774569</v>
      </c>
      <c r="P19" s="91">
        <v>64.675864167101437</v>
      </c>
      <c r="Q19" s="91">
        <v>9.6085943636789626</v>
      </c>
      <c r="R19" s="91">
        <v>4.7180960141824464</v>
      </c>
      <c r="S19" s="91">
        <v>231.73863045850246</v>
      </c>
      <c r="T19" s="91">
        <v>1223.1394486652898</v>
      </c>
      <c r="U19" s="91">
        <v>56.006878453070982</v>
      </c>
      <c r="V19" s="91">
        <v>1447.4611169280531</v>
      </c>
      <c r="W19" s="91">
        <v>12.172992825157701</v>
      </c>
      <c r="X19" s="91">
        <v>3.3071777381594655E-2</v>
      </c>
      <c r="Y19" s="91">
        <v>60.401270103523082</v>
      </c>
      <c r="Z19" s="91">
        <v>60.257832965152218</v>
      </c>
      <c r="AA19" s="91">
        <v>3.5515117643574801</v>
      </c>
      <c r="AB19" s="12">
        <f>'[4]TES 2010 (value)'!CK22</f>
        <v>401.15256698523444</v>
      </c>
      <c r="AC19" s="13">
        <f>'[4]TES 2010 (value)'!CL22</f>
        <v>0</v>
      </c>
      <c r="AD19" s="13">
        <f>'[4]TES 2010 (value)'!CM22</f>
        <v>0</v>
      </c>
      <c r="AE19" s="13">
        <f>'[4]TES 2010 (value)'!CN22</f>
        <v>5064.0007312444532</v>
      </c>
      <c r="AF19" s="14">
        <f>'[4]TES 2010 (value)'!CO22</f>
        <v>1.0361541379999999</v>
      </c>
      <c r="AG19" s="27">
        <f t="shared" si="5"/>
        <v>8984.536746591466</v>
      </c>
      <c r="AI19" t="s">
        <v>36</v>
      </c>
      <c r="AJ19" s="4" t="s">
        <v>16</v>
      </c>
      <c r="AK19" s="12">
        <f t="shared" ref="AK19:AY32" si="11">D19*(1+AK$45)</f>
        <v>0</v>
      </c>
      <c r="AL19" s="13">
        <f t="shared" si="11"/>
        <v>59.219049905633121</v>
      </c>
      <c r="AM19" s="13">
        <f t="shared" si="11"/>
        <v>24.421724383338322</v>
      </c>
      <c r="AN19" s="13">
        <f t="shared" si="11"/>
        <v>6.0979722584438614</v>
      </c>
      <c r="AO19" s="13">
        <f t="shared" si="11"/>
        <v>14.145926010653429</v>
      </c>
      <c r="AP19" s="13">
        <f t="shared" si="11"/>
        <v>10.645553562766697</v>
      </c>
      <c r="AQ19" s="13">
        <f t="shared" si="11"/>
        <v>1.5849133171495422</v>
      </c>
      <c r="AR19" s="13">
        <f t="shared" si="11"/>
        <v>6.103261123511615</v>
      </c>
      <c r="AS19" s="13">
        <f t="shared" si="11"/>
        <v>7.6380637205746629</v>
      </c>
      <c r="AT19" s="13">
        <f t="shared" si="11"/>
        <v>27.907653532510231</v>
      </c>
      <c r="AU19" s="13">
        <f t="shared" si="11"/>
        <v>5.7725480738574797</v>
      </c>
      <c r="AV19" s="13">
        <f t="shared" si="11"/>
        <v>181.04520600764104</v>
      </c>
      <c r="AW19" s="13">
        <f t="shared" si="11"/>
        <v>64.676417581989028</v>
      </c>
      <c r="AX19" s="13">
        <f t="shared" si="11"/>
        <v>9.6078233329242124</v>
      </c>
      <c r="AY19" s="13">
        <f t="shared" si="11"/>
        <v>4.7178729622548321</v>
      </c>
      <c r="AZ19" s="13">
        <f t="shared" si="9"/>
        <v>231.73814889795318</v>
      </c>
      <c r="BA19" s="13">
        <f t="shared" si="1"/>
        <v>1223.0834307634452</v>
      </c>
      <c r="BB19" s="13">
        <f t="shared" si="1"/>
        <v>56.005253067851953</v>
      </c>
      <c r="BC19" s="13">
        <f t="shared" si="1"/>
        <v>1447.4801151507888</v>
      </c>
      <c r="BD19" s="13">
        <f t="shared" si="1"/>
        <v>12.172967295681106</v>
      </c>
      <c r="BE19" s="91">
        <f t="shared" si="1"/>
        <v>3.374289563685548E-2</v>
      </c>
      <c r="BF19" s="91">
        <f t="shared" si="1"/>
        <v>60.625773306863287</v>
      </c>
      <c r="BG19" s="91">
        <f t="shared" si="1"/>
        <v>60.259416014428098</v>
      </c>
      <c r="BH19" s="91">
        <f t="shared" si="1"/>
        <v>3.5557170664226407</v>
      </c>
      <c r="BI19" s="12">
        <f t="shared" si="2"/>
        <v>401.15256698523444</v>
      </c>
      <c r="BJ19" s="13">
        <f t="shared" si="2"/>
        <v>0</v>
      </c>
      <c r="BK19" s="13">
        <f t="shared" si="2"/>
        <v>0</v>
      </c>
      <c r="BL19" s="13">
        <f t="shared" si="2"/>
        <v>5064.0007312444532</v>
      </c>
      <c r="BM19" s="36">
        <v>0</v>
      </c>
      <c r="BN19" s="27">
        <f t="shared" si="6"/>
        <v>8983.6918484620073</v>
      </c>
      <c r="BP19" t="s">
        <v>36</v>
      </c>
      <c r="BQ19" s="4" t="s">
        <v>16</v>
      </c>
      <c r="BR19" s="12">
        <f t="shared" si="7"/>
        <v>0</v>
      </c>
      <c r="BS19" s="13">
        <f t="shared" si="7"/>
        <v>59.219049905633121</v>
      </c>
      <c r="BT19" s="13">
        <f t="shared" si="7"/>
        <v>24.421724383338322</v>
      </c>
      <c r="BU19" s="13">
        <f t="shared" si="7"/>
        <v>6.0979722584438614</v>
      </c>
      <c r="BV19" s="13">
        <f t="shared" si="7"/>
        <v>14.145926010653429</v>
      </c>
      <c r="BW19" s="13">
        <f t="shared" si="7"/>
        <v>10.645553562766697</v>
      </c>
      <c r="BX19" s="13">
        <f t="shared" si="7"/>
        <v>1.5849133171495422</v>
      </c>
      <c r="BY19" s="13">
        <f t="shared" si="7"/>
        <v>6.103261123511615</v>
      </c>
      <c r="BZ19" s="13">
        <f t="shared" si="7"/>
        <v>7.6380637205746629</v>
      </c>
      <c r="CA19" s="13">
        <f t="shared" si="7"/>
        <v>27.907653532510231</v>
      </c>
      <c r="CB19" s="13">
        <f t="shared" si="7"/>
        <v>5.7725480738574797</v>
      </c>
      <c r="CC19" s="13">
        <f t="shared" si="7"/>
        <v>181.04520600764104</v>
      </c>
      <c r="CD19" s="13">
        <f t="shared" si="7"/>
        <v>64.676417581989028</v>
      </c>
      <c r="CE19" s="13">
        <f t="shared" si="7"/>
        <v>9.6078233329242124</v>
      </c>
      <c r="CF19" s="13">
        <f t="shared" si="7"/>
        <v>4.7178729622548321</v>
      </c>
      <c r="CG19" s="13">
        <f t="shared" si="7"/>
        <v>231.73814889795318</v>
      </c>
      <c r="CH19" s="13">
        <f t="shared" si="10"/>
        <v>1223.0834307634452</v>
      </c>
      <c r="CI19" s="13">
        <f t="shared" si="4"/>
        <v>56.005253067851953</v>
      </c>
      <c r="CJ19" s="13">
        <f t="shared" si="4"/>
        <v>1447.4801151507888</v>
      </c>
      <c r="CK19" s="13">
        <f t="shared" si="4"/>
        <v>12.172967295681106</v>
      </c>
      <c r="CL19" s="91">
        <f t="shared" si="4"/>
        <v>3.374289563685548E-2</v>
      </c>
      <c r="CM19" s="91">
        <f t="shared" si="4"/>
        <v>60.625773306863287</v>
      </c>
      <c r="CN19" s="91">
        <f t="shared" si="4"/>
        <v>60.259416014428098</v>
      </c>
      <c r="CO19" s="91">
        <f t="shared" si="4"/>
        <v>3.5557170664226407</v>
      </c>
      <c r="CP19" s="12">
        <f t="shared" si="4"/>
        <v>401.15256698523444</v>
      </c>
      <c r="CQ19" s="13">
        <f t="shared" si="4"/>
        <v>0</v>
      </c>
      <c r="CR19" s="13">
        <f t="shared" si="4"/>
        <v>0</v>
      </c>
      <c r="CS19" s="13">
        <f t="shared" si="4"/>
        <v>5064.0007312444532</v>
      </c>
      <c r="CT19" s="36">
        <v>0</v>
      </c>
      <c r="CU19" s="27">
        <f t="shared" si="8"/>
        <v>8983.6918484620073</v>
      </c>
      <c r="CX19" s="59" t="s">
        <v>117</v>
      </c>
      <c r="CY19" s="94">
        <f t="array" ref="CY19">SUM('[1]scen AMS'!$G$1263:$G$1268*'[1]scen AMS'!$G$293:$G$298,'[1]scen AMS'!$G$299*'[1]scen AMS'!$G$1269,'[1]scen AMS'!$G$1262*('[1]scen AMS'!$G$292-'[1]scen AMS'!$G$299))</f>
        <v>-476.79874711269264</v>
      </c>
      <c r="DA19" s="105">
        <v>1</v>
      </c>
    </row>
    <row r="20" spans="2:105" x14ac:dyDescent="0.25">
      <c r="B20" t="s">
        <v>37</v>
      </c>
      <c r="C20" s="4" t="s">
        <v>17</v>
      </c>
      <c r="D20" s="90">
        <v>6.9487319402848895</v>
      </c>
      <c r="E20" s="91">
        <v>150.78438200694518</v>
      </c>
      <c r="F20" s="91">
        <v>47.724947961713497</v>
      </c>
      <c r="G20" s="91">
        <v>13.097613813836086</v>
      </c>
      <c r="H20" s="91">
        <v>39.859254110855979</v>
      </c>
      <c r="I20" s="91">
        <v>20.781674712514029</v>
      </c>
      <c r="J20" s="91">
        <v>11.05600124059452</v>
      </c>
      <c r="K20" s="91">
        <v>23.820381568047338</v>
      </c>
      <c r="L20" s="91">
        <v>26.624653969464784</v>
      </c>
      <c r="M20" s="91">
        <v>29.436856524230642</v>
      </c>
      <c r="N20" s="91">
        <v>12.091546183658576</v>
      </c>
      <c r="O20" s="91">
        <v>473.29254901763966</v>
      </c>
      <c r="P20" s="91">
        <v>148.99889878885793</v>
      </c>
      <c r="Q20" s="91">
        <v>11.027521009937113</v>
      </c>
      <c r="R20" s="91">
        <v>15.492038675418234</v>
      </c>
      <c r="S20" s="91">
        <v>226.64401973755093</v>
      </c>
      <c r="T20" s="91">
        <v>92.377672118965407</v>
      </c>
      <c r="U20" s="91">
        <v>2096.3875094738814</v>
      </c>
      <c r="V20" s="91">
        <v>4199.5860427200787</v>
      </c>
      <c r="W20" s="91">
        <v>251.37350610816364</v>
      </c>
      <c r="X20" s="91">
        <v>8.6480522302314095E-2</v>
      </c>
      <c r="Y20" s="91">
        <v>78.33158036073381</v>
      </c>
      <c r="Z20" s="91">
        <v>52.163184645207508</v>
      </c>
      <c r="AA20" s="91">
        <v>5.7733633015563361</v>
      </c>
      <c r="AB20" s="12">
        <f>'[4]TES 2010 (value)'!CK23</f>
        <v>8242.4757391547064</v>
      </c>
      <c r="AC20" s="13">
        <f>'[4]TES 2010 (value)'!CL23</f>
        <v>0</v>
      </c>
      <c r="AD20" s="13">
        <f>'[4]TES 2010 (value)'!CM23</f>
        <v>0</v>
      </c>
      <c r="AE20" s="13">
        <f>'[4]TES 2010 (value)'!CN23</f>
        <v>8035.0652941324988</v>
      </c>
      <c r="AF20" s="14">
        <f>'[4]TES 2010 (value)'!CO23</f>
        <v>1.0695608780000001</v>
      </c>
      <c r="AG20" s="27">
        <f t="shared" si="5"/>
        <v>24312.371004677643</v>
      </c>
      <c r="AI20" t="s">
        <v>37</v>
      </c>
      <c r="AJ20" s="4" t="s">
        <v>17</v>
      </c>
      <c r="AK20" s="12">
        <f t="shared" si="11"/>
        <v>6.9486791150874598</v>
      </c>
      <c r="AL20" s="13">
        <f t="shared" si="11"/>
        <v>150.78429188984049</v>
      </c>
      <c r="AM20" s="13">
        <f t="shared" si="11"/>
        <v>47.724666518502652</v>
      </c>
      <c r="AN20" s="13">
        <f t="shared" si="11"/>
        <v>13.096134810955826</v>
      </c>
      <c r="AO20" s="13">
        <f t="shared" si="11"/>
        <v>39.857404241463684</v>
      </c>
      <c r="AP20" s="13">
        <f t="shared" si="11"/>
        <v>20.780911608353708</v>
      </c>
      <c r="AQ20" s="13">
        <f t="shared" si="11"/>
        <v>11.05513659611173</v>
      </c>
      <c r="AR20" s="13">
        <f t="shared" si="11"/>
        <v>23.822517726477713</v>
      </c>
      <c r="AS20" s="13">
        <f t="shared" si="11"/>
        <v>26.62573079283667</v>
      </c>
      <c r="AT20" s="13">
        <f t="shared" si="11"/>
        <v>29.436304286500071</v>
      </c>
      <c r="AU20" s="13">
        <f t="shared" si="11"/>
        <v>12.091049432498211</v>
      </c>
      <c r="AV20" s="13">
        <f t="shared" si="11"/>
        <v>473.29733361674374</v>
      </c>
      <c r="AW20" s="13">
        <f t="shared" si="11"/>
        <v>149.00017373446377</v>
      </c>
      <c r="AX20" s="13">
        <f t="shared" si="11"/>
        <v>11.02663611902326</v>
      </c>
      <c r="AY20" s="13">
        <f t="shared" si="11"/>
        <v>15.491306276357504</v>
      </c>
      <c r="AZ20" s="13">
        <f t="shared" si="9"/>
        <v>226.64354876377146</v>
      </c>
      <c r="BA20" s="13">
        <f t="shared" si="1"/>
        <v>92.373441363939861</v>
      </c>
      <c r="BB20" s="13">
        <f t="shared" si="1"/>
        <v>2096.3266698526531</v>
      </c>
      <c r="BC20" s="13">
        <f t="shared" si="1"/>
        <v>4199.641163144458</v>
      </c>
      <c r="BD20" s="13">
        <f t="shared" si="1"/>
        <v>251.37297892194633</v>
      </c>
      <c r="BE20" s="91">
        <f t="shared" si="1"/>
        <v>8.8235452391855457E-2</v>
      </c>
      <c r="BF20" s="91">
        <f t="shared" si="1"/>
        <v>78.62272805818364</v>
      </c>
      <c r="BG20" s="91">
        <f t="shared" si="1"/>
        <v>52.164555037862151</v>
      </c>
      <c r="BH20" s="91">
        <f t="shared" si="1"/>
        <v>5.7801994711161884</v>
      </c>
      <c r="BI20" s="12">
        <f t="shared" si="2"/>
        <v>8242.4757391547064</v>
      </c>
      <c r="BJ20" s="13">
        <f t="shared" si="2"/>
        <v>0</v>
      </c>
      <c r="BK20" s="13">
        <f t="shared" si="2"/>
        <v>0</v>
      </c>
      <c r="BL20" s="13">
        <f t="shared" si="2"/>
        <v>8035.0652941324988</v>
      </c>
      <c r="BM20" s="36">
        <v>0</v>
      </c>
      <c r="BN20" s="27">
        <f t="shared" si="6"/>
        <v>24311.592830118745</v>
      </c>
      <c r="BP20" t="s">
        <v>37</v>
      </c>
      <c r="BQ20" s="4" t="s">
        <v>17</v>
      </c>
      <c r="BR20" s="12">
        <f t="shared" si="7"/>
        <v>6.9486791150874598</v>
      </c>
      <c r="BS20" s="13">
        <f t="shared" si="7"/>
        <v>150.78429188984049</v>
      </c>
      <c r="BT20" s="13">
        <f t="shared" si="7"/>
        <v>47.724666518502652</v>
      </c>
      <c r="BU20" s="13">
        <f t="shared" si="7"/>
        <v>13.096134810955826</v>
      </c>
      <c r="BV20" s="13">
        <f t="shared" si="7"/>
        <v>39.857404241463684</v>
      </c>
      <c r="BW20" s="13">
        <f t="shared" si="7"/>
        <v>20.780911608353708</v>
      </c>
      <c r="BX20" s="13">
        <f t="shared" si="7"/>
        <v>11.05513659611173</v>
      </c>
      <c r="BY20" s="13">
        <f t="shared" si="7"/>
        <v>23.822517726477713</v>
      </c>
      <c r="BZ20" s="13">
        <f t="shared" si="7"/>
        <v>26.62573079283667</v>
      </c>
      <c r="CA20" s="13">
        <f t="shared" si="7"/>
        <v>29.436304286500071</v>
      </c>
      <c r="CB20" s="13">
        <f t="shared" si="7"/>
        <v>12.091049432498211</v>
      </c>
      <c r="CC20" s="13">
        <f t="shared" si="7"/>
        <v>473.29733361674374</v>
      </c>
      <c r="CD20" s="13">
        <f t="shared" si="7"/>
        <v>149.00017373446377</v>
      </c>
      <c r="CE20" s="13">
        <f t="shared" si="7"/>
        <v>11.02663611902326</v>
      </c>
      <c r="CF20" s="13">
        <f t="shared" si="7"/>
        <v>15.491306276357504</v>
      </c>
      <c r="CG20" s="13">
        <f t="shared" si="7"/>
        <v>226.64354876377146</v>
      </c>
      <c r="CH20" s="13">
        <f t="shared" si="10"/>
        <v>92.373441363939861</v>
      </c>
      <c r="CI20" s="13">
        <f t="shared" si="4"/>
        <v>2096.3266698526531</v>
      </c>
      <c r="CJ20" s="13">
        <f t="shared" si="4"/>
        <v>4199.641163144458</v>
      </c>
      <c r="CK20" s="13">
        <f t="shared" si="4"/>
        <v>251.37297892194633</v>
      </c>
      <c r="CL20" s="91">
        <f t="shared" si="4"/>
        <v>8.8235452391855457E-2</v>
      </c>
      <c r="CM20" s="91">
        <f t="shared" si="4"/>
        <v>78.62272805818364</v>
      </c>
      <c r="CN20" s="91">
        <f t="shared" si="4"/>
        <v>52.164555037862151</v>
      </c>
      <c r="CO20" s="91">
        <f t="shared" si="4"/>
        <v>5.7801994711161884</v>
      </c>
      <c r="CP20" s="12">
        <f t="shared" si="4"/>
        <v>8242.4757391547064</v>
      </c>
      <c r="CQ20" s="13">
        <f t="shared" si="4"/>
        <v>0</v>
      </c>
      <c r="CR20" s="13">
        <f t="shared" si="4"/>
        <v>0</v>
      </c>
      <c r="CS20" s="13">
        <f t="shared" si="4"/>
        <v>8035.0652941324988</v>
      </c>
      <c r="CT20" s="36">
        <v>0</v>
      </c>
      <c r="CU20" s="27">
        <f t="shared" si="8"/>
        <v>24311.592830118745</v>
      </c>
      <c r="DA20" s="105">
        <v>1</v>
      </c>
    </row>
    <row r="21" spans="2:105" x14ac:dyDescent="0.25">
      <c r="B21" t="s">
        <v>38</v>
      </c>
      <c r="C21" s="4" t="s">
        <v>18</v>
      </c>
      <c r="D21" s="90">
        <v>5641.4650962989153</v>
      </c>
      <c r="E21" s="91">
        <v>21843.190840788109</v>
      </c>
      <c r="F21" s="91">
        <v>13425.654163972993</v>
      </c>
      <c r="G21" s="91">
        <v>1449.1851313938066</v>
      </c>
      <c r="H21" s="91">
        <v>3769.1305705983727</v>
      </c>
      <c r="I21" s="91">
        <v>3688.7250823350282</v>
      </c>
      <c r="J21" s="91">
        <v>992.15519423488377</v>
      </c>
      <c r="K21" s="91">
        <v>2825.9464145522506</v>
      </c>
      <c r="L21" s="91">
        <v>4009.2277232273918</v>
      </c>
      <c r="M21" s="91">
        <v>4385.90929587765</v>
      </c>
      <c r="N21" s="91">
        <v>2003.1920211813872</v>
      </c>
      <c r="O21" s="91">
        <v>85172.645359232862</v>
      </c>
      <c r="P21" s="91">
        <v>37807.629450538705</v>
      </c>
      <c r="Q21" s="91">
        <v>3196.890991351976</v>
      </c>
      <c r="R21" s="91">
        <v>3333.708668878367</v>
      </c>
      <c r="S21" s="91">
        <v>15087.562209443991</v>
      </c>
      <c r="T21" s="91">
        <v>4894.3574035878055</v>
      </c>
      <c r="U21" s="91">
        <v>4587.3511417115542</v>
      </c>
      <c r="V21" s="91">
        <v>529169.25273819896</v>
      </c>
      <c r="W21" s="91">
        <v>43891.384218476705</v>
      </c>
      <c r="X21" s="91">
        <v>38.557203038081489</v>
      </c>
      <c r="Y21" s="91">
        <v>4194.1107000621569</v>
      </c>
      <c r="Z21" s="91">
        <v>6716.1796201656707</v>
      </c>
      <c r="AA21" s="91">
        <v>1455.8927511577212</v>
      </c>
      <c r="AB21" s="12">
        <f>'[4]TES 2010 (value)'!CK24</f>
        <v>537787.04130637238</v>
      </c>
      <c r="AC21" s="13">
        <f>'[4]TES 2010 (value)'!CL24</f>
        <v>102379.39932142965</v>
      </c>
      <c r="AD21" s="13">
        <f>'[4]TES 2010 (value)'!CM24</f>
        <v>66481.740033942915</v>
      </c>
      <c r="AE21" s="13">
        <f>'[4]TES 2010 (value)'!CN24</f>
        <v>102243.60786882386</v>
      </c>
      <c r="AF21" s="14">
        <f>'[4]TES 2010 (value)'!CO24</f>
        <v>1.0650017409999999</v>
      </c>
      <c r="AG21" s="27">
        <f t="shared" si="5"/>
        <v>1612472.1575226153</v>
      </c>
      <c r="AI21" t="s">
        <v>38</v>
      </c>
      <c r="AJ21" s="4" t="s">
        <v>18</v>
      </c>
      <c r="AK21" s="12">
        <f t="shared" si="11"/>
        <v>5641.4222091203528</v>
      </c>
      <c r="AL21" s="13">
        <f t="shared" si="11"/>
        <v>21843.17778608649</v>
      </c>
      <c r="AM21" s="13">
        <f t="shared" si="11"/>
        <v>13425.574990304356</v>
      </c>
      <c r="AN21" s="13">
        <f t="shared" si="11"/>
        <v>1449.0214871595342</v>
      </c>
      <c r="AO21" s="13">
        <f t="shared" si="11"/>
        <v>3768.9556451153544</v>
      </c>
      <c r="AP21" s="13">
        <f t="shared" si="11"/>
        <v>3688.5896321609903</v>
      </c>
      <c r="AQ21" s="13">
        <f t="shared" si="11"/>
        <v>992.07760184898405</v>
      </c>
      <c r="AR21" s="13">
        <f t="shared" si="11"/>
        <v>2826.1998390929111</v>
      </c>
      <c r="AS21" s="13">
        <f t="shared" si="11"/>
        <v>4009.3898748226966</v>
      </c>
      <c r="AT21" s="13">
        <f t="shared" si="11"/>
        <v>4385.8270158762498</v>
      </c>
      <c r="AU21" s="13">
        <f t="shared" si="11"/>
        <v>2003.1097250096786</v>
      </c>
      <c r="AV21" s="13">
        <f t="shared" si="11"/>
        <v>85173.506384751905</v>
      </c>
      <c r="AW21" s="13">
        <f t="shared" si="11"/>
        <v>37807.952960788964</v>
      </c>
      <c r="AX21" s="13">
        <f t="shared" si="11"/>
        <v>3196.6344604609194</v>
      </c>
      <c r="AY21" s="13">
        <f t="shared" si="11"/>
        <v>3333.5510650181527</v>
      </c>
      <c r="AZ21" s="13">
        <f t="shared" si="9"/>
        <v>15087.530856990019</v>
      </c>
      <c r="BA21" s="13">
        <f t="shared" si="1"/>
        <v>4894.1332495611114</v>
      </c>
      <c r="BB21" s="13">
        <f t="shared" si="1"/>
        <v>4587.2180114078101</v>
      </c>
      <c r="BC21" s="13">
        <f t="shared" si="1"/>
        <v>529176.19819269911</v>
      </c>
      <c r="BD21" s="13">
        <f t="shared" si="1"/>
        <v>43891.292168470412</v>
      </c>
      <c r="BE21" s="91">
        <f t="shared" si="1"/>
        <v>39.339635821541613</v>
      </c>
      <c r="BF21" s="91">
        <f t="shared" si="1"/>
        <v>4209.6996319788796</v>
      </c>
      <c r="BG21" s="91">
        <f t="shared" si="1"/>
        <v>6716.3560626754852</v>
      </c>
      <c r="BH21" s="91">
        <f t="shared" si="1"/>
        <v>1457.616656130961</v>
      </c>
      <c r="BI21" s="12">
        <f t="shared" si="2"/>
        <v>537787.04130637238</v>
      </c>
      <c r="BJ21" s="13">
        <f t="shared" si="2"/>
        <v>102379.39932142965</v>
      </c>
      <c r="BK21" s="13">
        <f t="shared" si="2"/>
        <v>66481.740033942915</v>
      </c>
      <c r="BL21" s="13">
        <f t="shared" si="2"/>
        <v>102243.60786882386</v>
      </c>
      <c r="BM21" s="36">
        <v>0</v>
      </c>
      <c r="BN21" s="27">
        <f t="shared" si="6"/>
        <v>1612496.1636739217</v>
      </c>
      <c r="BP21" t="s">
        <v>38</v>
      </c>
      <c r="BQ21" s="4" t="s">
        <v>18</v>
      </c>
      <c r="BR21" s="12">
        <f t="shared" si="7"/>
        <v>5641.4222091203528</v>
      </c>
      <c r="BS21" s="13">
        <f t="shared" si="7"/>
        <v>21843.17778608649</v>
      </c>
      <c r="BT21" s="13">
        <f t="shared" si="7"/>
        <v>13425.574990304356</v>
      </c>
      <c r="BU21" s="13">
        <f t="shared" si="7"/>
        <v>1449.0214871595342</v>
      </c>
      <c r="BV21" s="13">
        <f t="shared" si="7"/>
        <v>3768.9556451153544</v>
      </c>
      <c r="BW21" s="13">
        <f t="shared" si="7"/>
        <v>3688.5896321609903</v>
      </c>
      <c r="BX21" s="13">
        <f t="shared" si="7"/>
        <v>992.07760184898405</v>
      </c>
      <c r="BY21" s="13">
        <f t="shared" si="7"/>
        <v>2826.1998390929111</v>
      </c>
      <c r="BZ21" s="13">
        <f t="shared" si="7"/>
        <v>4009.3898748226966</v>
      </c>
      <c r="CA21" s="13">
        <f t="shared" si="7"/>
        <v>4385.8270158762498</v>
      </c>
      <c r="CB21" s="13">
        <f t="shared" si="7"/>
        <v>2003.1097250096786</v>
      </c>
      <c r="CC21" s="13">
        <f t="shared" si="7"/>
        <v>85173.506384751905</v>
      </c>
      <c r="CD21" s="13">
        <f t="shared" si="7"/>
        <v>37807.952960788964</v>
      </c>
      <c r="CE21" s="13">
        <f t="shared" si="7"/>
        <v>3196.6344604609194</v>
      </c>
      <c r="CF21" s="13">
        <f t="shared" si="7"/>
        <v>3333.5510650181527</v>
      </c>
      <c r="CG21" s="13">
        <f t="shared" si="7"/>
        <v>15087.530856990019</v>
      </c>
      <c r="CH21" s="13">
        <f t="shared" si="10"/>
        <v>4894.1332495611114</v>
      </c>
      <c r="CI21" s="13">
        <f t="shared" si="4"/>
        <v>4587.2180114078101</v>
      </c>
      <c r="CJ21" s="13">
        <f t="shared" si="4"/>
        <v>529176.19819269911</v>
      </c>
      <c r="CK21" s="13">
        <f t="shared" si="4"/>
        <v>43891.292168470412</v>
      </c>
      <c r="CL21" s="91">
        <f t="shared" si="4"/>
        <v>39.339635821541613</v>
      </c>
      <c r="CM21" s="91">
        <f t="shared" si="4"/>
        <v>4209.6996319788796</v>
      </c>
      <c r="CN21" s="91">
        <f t="shared" si="4"/>
        <v>6716.3560626754852</v>
      </c>
      <c r="CO21" s="91">
        <f t="shared" si="4"/>
        <v>1457.616656130961</v>
      </c>
      <c r="CP21" s="12">
        <f t="shared" si="4"/>
        <v>537787.04130637238</v>
      </c>
      <c r="CQ21" s="13">
        <f t="shared" si="4"/>
        <v>102379.39932142965</v>
      </c>
      <c r="CR21" s="13">
        <f t="shared" si="4"/>
        <v>66481.740033942915</v>
      </c>
      <c r="CS21" s="13">
        <f t="shared" si="4"/>
        <v>102243.60786882386</v>
      </c>
      <c r="CT21" s="36">
        <v>0</v>
      </c>
      <c r="CU21" s="27">
        <f t="shared" si="8"/>
        <v>1612496.1636739217</v>
      </c>
      <c r="CX21" s="46" t="s">
        <v>111</v>
      </c>
      <c r="CY21" s="84">
        <f>1-SUM(CP3:CP26)/(SUM(BR27:CO27,CY4:CY9)-SUM(CY10:CY12))</f>
        <v>2.5558265980385131E-2</v>
      </c>
      <c r="DA21" s="105">
        <v>1</v>
      </c>
    </row>
    <row r="22" spans="2:105" x14ac:dyDescent="0.25">
      <c r="B22" t="s">
        <v>39</v>
      </c>
      <c r="C22" s="4" t="s">
        <v>19</v>
      </c>
      <c r="D22" s="90">
        <v>13.010732605166131</v>
      </c>
      <c r="E22" s="91">
        <v>67.119586504246925</v>
      </c>
      <c r="F22" s="91">
        <v>20.078461855506227</v>
      </c>
      <c r="G22" s="91">
        <v>23.968033908851641</v>
      </c>
      <c r="H22" s="91">
        <v>5.2374914012013365</v>
      </c>
      <c r="I22" s="91">
        <v>8.1207120044249042</v>
      </c>
      <c r="J22" s="91">
        <v>18.689538865356237</v>
      </c>
      <c r="K22" s="91">
        <v>13.101936201317486</v>
      </c>
      <c r="L22" s="91">
        <v>15.555300847574859</v>
      </c>
      <c r="M22" s="91">
        <v>13.714337881555405</v>
      </c>
      <c r="N22" s="91">
        <v>13.816462165867724</v>
      </c>
      <c r="O22" s="91">
        <v>574.93517958353118</v>
      </c>
      <c r="P22" s="91">
        <v>82.280486691931856</v>
      </c>
      <c r="Q22" s="91">
        <v>5.6708744767768602</v>
      </c>
      <c r="R22" s="91">
        <v>23.536652138215086</v>
      </c>
      <c r="S22" s="91">
        <v>82.586128424250347</v>
      </c>
      <c r="T22" s="91">
        <v>39.042140818191427</v>
      </c>
      <c r="U22" s="91">
        <v>9.5887153956299436</v>
      </c>
      <c r="V22" s="91">
        <v>1700.935452952896</v>
      </c>
      <c r="W22" s="91">
        <v>0</v>
      </c>
      <c r="X22" s="91">
        <v>0.10502894029858902</v>
      </c>
      <c r="Y22" s="91">
        <v>41.852784001974314</v>
      </c>
      <c r="Z22" s="91">
        <v>3.1613303676518121</v>
      </c>
      <c r="AA22" s="91">
        <v>10.930296078981053</v>
      </c>
      <c r="AB22" s="12">
        <f>'[4]TES 2010 (value)'!CK25</f>
        <v>11443.469646223404</v>
      </c>
      <c r="AC22" s="13">
        <f>'[4]TES 2010 (value)'!CL25</f>
        <v>371151.62039681454</v>
      </c>
      <c r="AD22" s="13">
        <f>'[4]TES 2010 (value)'!CM25</f>
        <v>0</v>
      </c>
      <c r="AE22" s="13">
        <f>'[4]TES 2010 (value)'!CN25</f>
        <v>0</v>
      </c>
      <c r="AF22" s="14">
        <f>'[4]TES 2010 (value)'!CO25</f>
        <v>1</v>
      </c>
      <c r="AG22" s="27">
        <f t="shared" si="5"/>
        <v>385383.12770714937</v>
      </c>
      <c r="AI22" t="s">
        <v>39</v>
      </c>
      <c r="AJ22" s="4" t="s">
        <v>19</v>
      </c>
      <c r="AK22" s="12">
        <f t="shared" si="11"/>
        <v>13.010633695822026</v>
      </c>
      <c r="AL22" s="13">
        <f t="shared" si="11"/>
        <v>67.119546389861569</v>
      </c>
      <c r="AM22" s="13">
        <f t="shared" si="11"/>
        <v>20.078343448949177</v>
      </c>
      <c r="AN22" s="13">
        <f t="shared" si="11"/>
        <v>23.965327401262609</v>
      </c>
      <c r="AO22" s="13">
        <f t="shared" si="11"/>
        <v>5.2372483290402636</v>
      </c>
      <c r="AP22" s="13">
        <f t="shared" si="11"/>
        <v>8.1204138114639868</v>
      </c>
      <c r="AQ22" s="13">
        <f t="shared" si="11"/>
        <v>18.688077233224131</v>
      </c>
      <c r="AR22" s="13">
        <f t="shared" si="11"/>
        <v>13.103111153590635</v>
      </c>
      <c r="AS22" s="13">
        <f t="shared" si="11"/>
        <v>15.555929975432393</v>
      </c>
      <c r="AT22" s="13">
        <f t="shared" si="11"/>
        <v>13.714080599504188</v>
      </c>
      <c r="AU22" s="13">
        <f t="shared" si="11"/>
        <v>13.815894550815955</v>
      </c>
      <c r="AV22" s="13">
        <f t="shared" si="11"/>
        <v>574.94099170618313</v>
      </c>
      <c r="AW22" s="13">
        <f t="shared" si="11"/>
        <v>82.281190745088011</v>
      </c>
      <c r="AX22" s="13">
        <f t="shared" si="11"/>
        <v>5.6704194238874956</v>
      </c>
      <c r="AY22" s="13">
        <f t="shared" si="11"/>
        <v>23.535539423337468</v>
      </c>
      <c r="AZ22" s="13">
        <f t="shared" si="9"/>
        <v>82.585956807540228</v>
      </c>
      <c r="BA22" s="13">
        <f t="shared" si="1"/>
        <v>39.040352748307377</v>
      </c>
      <c r="BB22" s="13">
        <f t="shared" si="1"/>
        <v>9.5884371198769642</v>
      </c>
      <c r="BC22" s="13">
        <f t="shared" si="1"/>
        <v>1700.9577780780521</v>
      </c>
      <c r="BD22" s="13">
        <f t="shared" si="1"/>
        <v>0</v>
      </c>
      <c r="BE22" s="91">
        <f t="shared" si="1"/>
        <v>0.10716026932731883</v>
      </c>
      <c r="BF22" s="91">
        <f t="shared" si="1"/>
        <v>42.008345036718204</v>
      </c>
      <c r="BG22" s="91">
        <f t="shared" si="1"/>
        <v>3.161413419787992</v>
      </c>
      <c r="BH22" s="91">
        <f t="shared" si="1"/>
        <v>10.943238510183184</v>
      </c>
      <c r="BI22" s="12">
        <f t="shared" si="2"/>
        <v>11443.469646223404</v>
      </c>
      <c r="BJ22" s="13">
        <f t="shared" si="2"/>
        <v>371151.62039681454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6"/>
        <v>385382.3194729152</v>
      </c>
      <c r="BP22" t="s">
        <v>39</v>
      </c>
      <c r="BQ22" s="4" t="s">
        <v>19</v>
      </c>
      <c r="BR22" s="12">
        <f t="shared" si="7"/>
        <v>13.010633695822026</v>
      </c>
      <c r="BS22" s="13">
        <f t="shared" si="7"/>
        <v>67.119546389861569</v>
      </c>
      <c r="BT22" s="13">
        <f t="shared" si="7"/>
        <v>20.078343448949177</v>
      </c>
      <c r="BU22" s="13">
        <f t="shared" si="7"/>
        <v>23.965327401262609</v>
      </c>
      <c r="BV22" s="13">
        <f t="shared" si="7"/>
        <v>5.2372483290402636</v>
      </c>
      <c r="BW22" s="13">
        <f t="shared" si="7"/>
        <v>8.1204138114639868</v>
      </c>
      <c r="BX22" s="13">
        <f t="shared" si="7"/>
        <v>18.688077233224131</v>
      </c>
      <c r="BY22" s="13">
        <f t="shared" si="7"/>
        <v>13.103111153590635</v>
      </c>
      <c r="BZ22" s="13">
        <f t="shared" si="7"/>
        <v>15.555929975432393</v>
      </c>
      <c r="CA22" s="13">
        <f t="shared" si="7"/>
        <v>13.714080599504188</v>
      </c>
      <c r="CB22" s="13">
        <f t="shared" si="7"/>
        <v>13.815894550815955</v>
      </c>
      <c r="CC22" s="13">
        <f t="shared" si="7"/>
        <v>574.94099170618313</v>
      </c>
      <c r="CD22" s="13">
        <f t="shared" si="7"/>
        <v>82.281190745088011</v>
      </c>
      <c r="CE22" s="13">
        <f t="shared" si="7"/>
        <v>5.6704194238874956</v>
      </c>
      <c r="CF22" s="13">
        <f t="shared" si="7"/>
        <v>23.535539423337468</v>
      </c>
      <c r="CG22" s="13">
        <f t="shared" si="7"/>
        <v>82.585956807540228</v>
      </c>
      <c r="CH22" s="13">
        <f t="shared" si="10"/>
        <v>39.040352748307377</v>
      </c>
      <c r="CI22" s="13">
        <f t="shared" si="4"/>
        <v>9.5884371198769642</v>
      </c>
      <c r="CJ22" s="13">
        <f t="shared" si="4"/>
        <v>1700.9577780780521</v>
      </c>
      <c r="CK22" s="13">
        <f t="shared" si="4"/>
        <v>0</v>
      </c>
      <c r="CL22" s="91">
        <f t="shared" si="4"/>
        <v>0.10716026932731883</v>
      </c>
      <c r="CM22" s="91">
        <f t="shared" si="4"/>
        <v>42.008345036718204</v>
      </c>
      <c r="CN22" s="91">
        <f t="shared" si="4"/>
        <v>3.161413419787992</v>
      </c>
      <c r="CO22" s="91">
        <f t="shared" si="4"/>
        <v>10.943238510183184</v>
      </c>
      <c r="CP22" s="12">
        <f t="shared" si="4"/>
        <v>11443.469646223404</v>
      </c>
      <c r="CQ22" s="13">
        <f t="shared" si="4"/>
        <v>371151.62039681454</v>
      </c>
      <c r="CR22" s="13">
        <f t="shared" si="4"/>
        <v>0</v>
      </c>
      <c r="CS22" s="13">
        <f t="shared" si="4"/>
        <v>0</v>
      </c>
      <c r="CT22" s="36">
        <v>0</v>
      </c>
      <c r="CU22" s="27">
        <f t="shared" si="8"/>
        <v>385382.3194729152</v>
      </c>
      <c r="DA22" s="105">
        <v>1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2.2942829589057374</v>
      </c>
      <c r="F23" s="91">
        <v>0.2364290904487461</v>
      </c>
      <c r="G23" s="91">
        <v>0.10155973983704156</v>
      </c>
      <c r="H23" s="91">
        <v>2.0414987347111402</v>
      </c>
      <c r="I23" s="91">
        <v>8.465608547638622</v>
      </c>
      <c r="J23" s="91">
        <v>10.977066302903733</v>
      </c>
      <c r="K23" s="91">
        <v>4.0858449740297189</v>
      </c>
      <c r="L23" s="91">
        <v>0</v>
      </c>
      <c r="M23" s="91">
        <v>392.07662716907038</v>
      </c>
      <c r="N23" s="91">
        <v>1.1954990929736053</v>
      </c>
      <c r="O23" s="91">
        <v>502.70980788126474</v>
      </c>
      <c r="P23" s="91">
        <v>1.2135339321126777</v>
      </c>
      <c r="Q23" s="91">
        <v>0</v>
      </c>
      <c r="R23" s="91">
        <v>0.62554758306156144</v>
      </c>
      <c r="S23" s="91">
        <v>0</v>
      </c>
      <c r="T23" s="91">
        <v>2.4632668047642079E-3</v>
      </c>
      <c r="U23" s="91">
        <v>2.2452941624870508E-3</v>
      </c>
      <c r="V23" s="91">
        <v>52.038613877372043</v>
      </c>
      <c r="W23" s="91">
        <v>108.20162635627418</v>
      </c>
      <c r="X23" s="91">
        <v>5.3994192788485256</v>
      </c>
      <c r="Y23" s="91">
        <v>0</v>
      </c>
      <c r="Z23" s="91">
        <v>731.01090817371175</v>
      </c>
      <c r="AA23" s="91">
        <v>57.867094585807536</v>
      </c>
      <c r="AB23" s="12">
        <f>'[4]TES 2010 (value)'!CK26</f>
        <v>69.546245420166414</v>
      </c>
      <c r="AC23" s="13">
        <f>'[4]TES 2010 (value)'!CL26</f>
        <v>0</v>
      </c>
      <c r="AD23" s="13">
        <f>'[4]TES 2010 (value)'!CM26</f>
        <v>0</v>
      </c>
      <c r="AE23" s="13">
        <f>'[4]TES 2010 (value)'!CN26</f>
        <v>12.883539324000001</v>
      </c>
      <c r="AF23" s="14">
        <f>'[4]TES 2010 (value)'!CO26</f>
        <v>-36.782607924472856</v>
      </c>
      <c r="AG23" s="27">
        <f t="shared" si="5"/>
        <v>1926.1928536596324</v>
      </c>
      <c r="AI23" t="s">
        <v>40</v>
      </c>
      <c r="AJ23" s="4" t="s">
        <v>41</v>
      </c>
      <c r="AK23" s="12">
        <f t="shared" si="11"/>
        <v>0</v>
      </c>
      <c r="AL23" s="13">
        <f t="shared" si="11"/>
        <v>2.2942815877150684</v>
      </c>
      <c r="AM23" s="13">
        <f t="shared" si="11"/>
        <v>0.23642769618085907</v>
      </c>
      <c r="AN23" s="13">
        <f t="shared" si="11"/>
        <v>0.10154827155359142</v>
      </c>
      <c r="AO23" s="13">
        <f t="shared" si="11"/>
        <v>2.041403988682696</v>
      </c>
      <c r="AP23" s="13">
        <f t="shared" si="11"/>
        <v>8.465297690058966</v>
      </c>
      <c r="AQ23" s="13">
        <f t="shared" si="11"/>
        <v>10.976207831598467</v>
      </c>
      <c r="AR23" s="13">
        <f t="shared" si="11"/>
        <v>4.0862113834493812</v>
      </c>
      <c r="AS23" s="13">
        <f t="shared" si="11"/>
        <v>0</v>
      </c>
      <c r="AT23" s="13">
        <f t="shared" si="11"/>
        <v>392.06927178088148</v>
      </c>
      <c r="AU23" s="13">
        <f t="shared" si="11"/>
        <v>1.195449978860933</v>
      </c>
      <c r="AV23" s="13">
        <f t="shared" si="11"/>
        <v>502.71488986470479</v>
      </c>
      <c r="AW23" s="13">
        <f t="shared" si="11"/>
        <v>1.2135443160132762</v>
      </c>
      <c r="AX23" s="13">
        <f t="shared" si="11"/>
        <v>0</v>
      </c>
      <c r="AY23" s="13">
        <f t="shared" si="11"/>
        <v>0.62551800977738137</v>
      </c>
      <c r="AZ23" s="13">
        <f t="shared" si="9"/>
        <v>0</v>
      </c>
      <c r="BA23" s="13">
        <f t="shared" si="1"/>
        <v>2.4631539909405376E-3</v>
      </c>
      <c r="BB23" s="13">
        <f t="shared" si="1"/>
        <v>2.2452290014203231E-3</v>
      </c>
      <c r="BC23" s="13">
        <f t="shared" si="1"/>
        <v>52.039296894805631</v>
      </c>
      <c r="BD23" s="13">
        <f t="shared" si="1"/>
        <v>108.20139943336973</v>
      </c>
      <c r="BE23" s="91">
        <f t="shared" si="1"/>
        <v>5.5089884986709583</v>
      </c>
      <c r="BF23" s="91">
        <f t="shared" si="1"/>
        <v>0</v>
      </c>
      <c r="BG23" s="91">
        <f t="shared" si="1"/>
        <v>731.03011275230176</v>
      </c>
      <c r="BH23" s="91">
        <f t="shared" si="1"/>
        <v>57.935614311634929</v>
      </c>
      <c r="BI23" s="12">
        <f t="shared" si="2"/>
        <v>69.546245420166414</v>
      </c>
      <c r="BJ23" s="13">
        <f t="shared" si="2"/>
        <v>0</v>
      </c>
      <c r="BK23" s="13">
        <f t="shared" si="2"/>
        <v>0</v>
      </c>
      <c r="BL23" s="13">
        <f t="shared" si="2"/>
        <v>12.883539324000001</v>
      </c>
      <c r="BM23" s="36">
        <v>0</v>
      </c>
      <c r="BN23" s="27">
        <f t="shared" si="6"/>
        <v>1963.1699574174183</v>
      </c>
      <c r="BP23" t="s">
        <v>40</v>
      </c>
      <c r="BQ23" s="4" t="s">
        <v>41</v>
      </c>
      <c r="BR23" s="12">
        <f t="shared" si="7"/>
        <v>0</v>
      </c>
      <c r="BS23" s="13">
        <f t="shared" si="7"/>
        <v>2.2942815877150684</v>
      </c>
      <c r="BT23" s="13">
        <f t="shared" si="7"/>
        <v>0.23642769618085907</v>
      </c>
      <c r="BU23" s="13">
        <f t="shared" si="7"/>
        <v>0.10154827155359142</v>
      </c>
      <c r="BV23" s="13">
        <f t="shared" si="7"/>
        <v>2.041403988682696</v>
      </c>
      <c r="BW23" s="13">
        <f t="shared" si="7"/>
        <v>8.465297690058966</v>
      </c>
      <c r="BX23" s="13">
        <f t="shared" si="7"/>
        <v>10.976207831598467</v>
      </c>
      <c r="BY23" s="13">
        <f t="shared" si="7"/>
        <v>4.0862113834493812</v>
      </c>
      <c r="BZ23" s="13">
        <f t="shared" si="7"/>
        <v>0</v>
      </c>
      <c r="CA23" s="13">
        <f t="shared" si="7"/>
        <v>392.06927178088148</v>
      </c>
      <c r="CB23" s="13">
        <f t="shared" si="7"/>
        <v>1.195449978860933</v>
      </c>
      <c r="CC23" s="13">
        <f t="shared" si="7"/>
        <v>502.71488986470479</v>
      </c>
      <c r="CD23" s="13">
        <f t="shared" si="7"/>
        <v>1.2135443160132762</v>
      </c>
      <c r="CE23" s="13">
        <f t="shared" si="7"/>
        <v>0</v>
      </c>
      <c r="CF23" s="13">
        <f t="shared" si="7"/>
        <v>0.62551800977738137</v>
      </c>
      <c r="CG23" s="13">
        <f t="shared" si="7"/>
        <v>0</v>
      </c>
      <c r="CH23" s="13">
        <f t="shared" si="10"/>
        <v>2.4631539909405376E-3</v>
      </c>
      <c r="CI23" s="13">
        <f t="shared" si="4"/>
        <v>2.2452290014203231E-3</v>
      </c>
      <c r="CJ23" s="13">
        <f t="shared" si="4"/>
        <v>52.039296894805631</v>
      </c>
      <c r="CK23" s="13">
        <f t="shared" si="4"/>
        <v>108.20139943336973</v>
      </c>
      <c r="CL23" s="91">
        <f t="shared" si="4"/>
        <v>5.5089884986709583</v>
      </c>
      <c r="CM23" s="91">
        <f t="shared" si="4"/>
        <v>0</v>
      </c>
      <c r="CN23" s="91">
        <f t="shared" si="4"/>
        <v>731.03011275230176</v>
      </c>
      <c r="CO23" s="91">
        <f t="shared" si="4"/>
        <v>57.935614311634929</v>
      </c>
      <c r="CP23" s="12">
        <f t="shared" si="4"/>
        <v>69.546245420166414</v>
      </c>
      <c r="CQ23" s="13">
        <f t="shared" si="4"/>
        <v>0</v>
      </c>
      <c r="CR23" s="13">
        <f t="shared" si="4"/>
        <v>0</v>
      </c>
      <c r="CS23" s="13">
        <f t="shared" si="4"/>
        <v>12.883539324000001</v>
      </c>
      <c r="CT23" s="36">
        <v>0</v>
      </c>
      <c r="CU23" s="27">
        <f t="shared" si="8"/>
        <v>1963.1699574174183</v>
      </c>
      <c r="CX23" s="46" t="s">
        <v>112</v>
      </c>
      <c r="CY23" s="94">
        <f>SUM(BR27:CO27)+SUM(CY4:CY9)-SUM(CY10:CY12)</f>
        <v>1249956.3857319737</v>
      </c>
      <c r="DA23" s="105">
        <v>1</v>
      </c>
    </row>
    <row r="24" spans="2:105" x14ac:dyDescent="0.25">
      <c r="B24" t="s">
        <v>42</v>
      </c>
      <c r="C24" s="4" t="s">
        <v>43</v>
      </c>
      <c r="D24" s="90">
        <v>3738.5988149919426</v>
      </c>
      <c r="E24" s="91">
        <v>1397.472673387</v>
      </c>
      <c r="F24" s="91">
        <v>480.03459249052372</v>
      </c>
      <c r="G24" s="91">
        <v>81.835872189068326</v>
      </c>
      <c r="H24" s="91">
        <v>474.81509613621773</v>
      </c>
      <c r="I24" s="91">
        <v>204.69899713506064</v>
      </c>
      <c r="J24" s="91">
        <v>131.36872878738831</v>
      </c>
      <c r="K24" s="91">
        <v>6843.5428872090688</v>
      </c>
      <c r="L24" s="91">
        <v>158.05876449618955</v>
      </c>
      <c r="M24" s="91">
        <v>471.47892553712802</v>
      </c>
      <c r="N24" s="91">
        <v>6.8948845608245861</v>
      </c>
      <c r="O24" s="91">
        <v>3161.6020033595037</v>
      </c>
      <c r="P24" s="91">
        <v>3883.7679116708746</v>
      </c>
      <c r="Q24" s="91">
        <v>129.80064172252301</v>
      </c>
      <c r="R24" s="91">
        <v>1458.0530750098258</v>
      </c>
      <c r="S24" s="91">
        <v>6303.9394837079317</v>
      </c>
      <c r="T24" s="91">
        <v>949.86292362798997</v>
      </c>
      <c r="U24" s="91">
        <v>2257.3078057090893</v>
      </c>
      <c r="V24" s="91">
        <v>19849.192002163669</v>
      </c>
      <c r="W24" s="91">
        <v>1689.3921586594065</v>
      </c>
      <c r="X24" s="91">
        <v>0.52772997796984999</v>
      </c>
      <c r="Y24" s="91">
        <v>32120.316149624978</v>
      </c>
      <c r="Z24" s="91">
        <v>349.07067501944334</v>
      </c>
      <c r="AA24" s="91">
        <v>7513.2181326274103</v>
      </c>
      <c r="AB24" s="12">
        <f>'[4]TES 2010 (value)'!CK27</f>
        <v>43725.746373013695</v>
      </c>
      <c r="AC24" s="13">
        <f>'[4]TES 2010 (value)'!CL27</f>
        <v>0</v>
      </c>
      <c r="AD24" s="13">
        <f>'[4]TES 2010 (value)'!CM27</f>
        <v>0</v>
      </c>
      <c r="AE24" s="13">
        <f>'[4]TES 2010 (value)'!CN27</f>
        <v>14827.62551060302</v>
      </c>
      <c r="AF24" s="14">
        <f>'[4]TES 2010 (value)'!CO27</f>
        <v>-246.12671666432664</v>
      </c>
      <c r="AG24" s="27">
        <f t="shared" si="5"/>
        <v>151962.0960967534</v>
      </c>
      <c r="AI24" t="s">
        <v>42</v>
      </c>
      <c r="AJ24" s="4" t="s">
        <v>43</v>
      </c>
      <c r="AK24" s="12">
        <f t="shared" si="11"/>
        <v>3738.5703936595023</v>
      </c>
      <c r="AL24" s="13">
        <f t="shared" si="11"/>
        <v>1397.4718381798682</v>
      </c>
      <c r="AM24" s="13">
        <f t="shared" si="11"/>
        <v>480.03176163406818</v>
      </c>
      <c r="AN24" s="13">
        <f t="shared" si="11"/>
        <v>81.826631155365803</v>
      </c>
      <c r="AO24" s="13">
        <f t="shared" si="11"/>
        <v>474.79305995082154</v>
      </c>
      <c r="AP24" s="13">
        <f t="shared" si="11"/>
        <v>204.69148057739685</v>
      </c>
      <c r="AQ24" s="13">
        <f t="shared" si="11"/>
        <v>131.35845497825196</v>
      </c>
      <c r="AR24" s="13">
        <f t="shared" si="11"/>
        <v>6844.156600796754</v>
      </c>
      <c r="AS24" s="13">
        <f t="shared" si="11"/>
        <v>158.06515711905467</v>
      </c>
      <c r="AT24" s="13">
        <f t="shared" si="11"/>
        <v>471.4700805556119</v>
      </c>
      <c r="AU24" s="13">
        <f t="shared" si="11"/>
        <v>6.8946013016074321</v>
      </c>
      <c r="AV24" s="13">
        <f t="shared" si="11"/>
        <v>3161.633964560127</v>
      </c>
      <c r="AW24" s="13">
        <f t="shared" si="11"/>
        <v>3883.8011440831501</v>
      </c>
      <c r="AX24" s="13">
        <f t="shared" si="11"/>
        <v>129.79022601727348</v>
      </c>
      <c r="AY24" s="13">
        <f t="shared" si="11"/>
        <v>1457.9841443335599</v>
      </c>
      <c r="AZ24" s="13">
        <f t="shared" si="9"/>
        <v>6303.926383912898</v>
      </c>
      <c r="BA24" s="13">
        <f t="shared" si="1"/>
        <v>949.81942136986265</v>
      </c>
      <c r="BB24" s="13">
        <f t="shared" si="1"/>
        <v>2257.2422959923629</v>
      </c>
      <c r="BC24" s="13">
        <f t="shared" si="1"/>
        <v>19849.452526861962</v>
      </c>
      <c r="BD24" s="13">
        <f t="shared" si="1"/>
        <v>1689.3886156278616</v>
      </c>
      <c r="BE24" s="91">
        <f t="shared" si="1"/>
        <v>0.53843908555658238</v>
      </c>
      <c r="BF24" s="91">
        <f t="shared" si="1"/>
        <v>32239.702941583684</v>
      </c>
      <c r="BG24" s="91">
        <f t="shared" si="1"/>
        <v>349.07984554636289</v>
      </c>
      <c r="BH24" s="91">
        <f t="shared" si="1"/>
        <v>7522.1144432200508</v>
      </c>
      <c r="BI24" s="12">
        <f t="shared" si="2"/>
        <v>43725.746373013695</v>
      </c>
      <c r="BJ24" s="13">
        <f t="shared" si="2"/>
        <v>0</v>
      </c>
      <c r="BK24" s="13">
        <f t="shared" si="2"/>
        <v>0</v>
      </c>
      <c r="BL24" s="13">
        <f t="shared" si="2"/>
        <v>14827.62551060302</v>
      </c>
      <c r="BM24" s="36">
        <v>0</v>
      </c>
      <c r="BN24" s="27">
        <f t="shared" si="6"/>
        <v>152337.17633571971</v>
      </c>
      <c r="BP24" t="s">
        <v>42</v>
      </c>
      <c r="BQ24" s="4" t="s">
        <v>43</v>
      </c>
      <c r="BR24" s="12">
        <f t="shared" si="7"/>
        <v>3738.5703936595023</v>
      </c>
      <c r="BS24" s="13">
        <f t="shared" si="7"/>
        <v>1397.4718381798682</v>
      </c>
      <c r="BT24" s="13">
        <f t="shared" si="7"/>
        <v>480.03176163406818</v>
      </c>
      <c r="BU24" s="13">
        <f>AN24</f>
        <v>81.826631155365803</v>
      </c>
      <c r="BV24" s="13">
        <f t="shared" si="7"/>
        <v>474.79305995082154</v>
      </c>
      <c r="BW24" s="13">
        <f t="shared" si="7"/>
        <v>204.69148057739685</v>
      </c>
      <c r="BX24" s="13">
        <f t="shared" si="7"/>
        <v>131.35845497825196</v>
      </c>
      <c r="BY24" s="13">
        <f t="shared" si="7"/>
        <v>6844.156600796754</v>
      </c>
      <c r="BZ24" s="13">
        <f t="shared" si="7"/>
        <v>158.06515711905467</v>
      </c>
      <c r="CA24" s="13">
        <f t="shared" si="7"/>
        <v>471.4700805556119</v>
      </c>
      <c r="CB24" s="13">
        <f t="shared" si="7"/>
        <v>6.8946013016074321</v>
      </c>
      <c r="CC24" s="13">
        <f t="shared" si="7"/>
        <v>3161.633964560127</v>
      </c>
      <c r="CD24" s="13">
        <f t="shared" si="7"/>
        <v>3883.8011440831501</v>
      </c>
      <c r="CE24" s="13">
        <f t="shared" si="7"/>
        <v>129.79022601727348</v>
      </c>
      <c r="CF24" s="13">
        <f t="shared" si="7"/>
        <v>1457.9841443335599</v>
      </c>
      <c r="CG24" s="13">
        <f t="shared" si="7"/>
        <v>6303.926383912898</v>
      </c>
      <c r="CH24" s="13">
        <f t="shared" si="10"/>
        <v>949.81942136986265</v>
      </c>
      <c r="CI24" s="13">
        <f t="shared" si="4"/>
        <v>2257.2422959923629</v>
      </c>
      <c r="CJ24" s="13">
        <f t="shared" si="4"/>
        <v>19849.452526861962</v>
      </c>
      <c r="CK24" s="13">
        <f t="shared" si="4"/>
        <v>1689.3886156278616</v>
      </c>
      <c r="CL24" s="91">
        <f t="shared" si="4"/>
        <v>0.53843908555658238</v>
      </c>
      <c r="CM24" s="91">
        <f t="shared" si="4"/>
        <v>32239.702941583684</v>
      </c>
      <c r="CN24" s="91">
        <f t="shared" si="4"/>
        <v>349.07984554636289</v>
      </c>
      <c r="CO24" s="91">
        <f t="shared" si="4"/>
        <v>7522.1144432200508</v>
      </c>
      <c r="CP24" s="12">
        <f t="shared" si="4"/>
        <v>43725.746373013695</v>
      </c>
      <c r="CQ24" s="13">
        <f t="shared" si="4"/>
        <v>0</v>
      </c>
      <c r="CR24" s="13">
        <f t="shared" si="4"/>
        <v>0</v>
      </c>
      <c r="CS24" s="13">
        <f t="shared" si="4"/>
        <v>14827.62551060302</v>
      </c>
      <c r="CT24" s="36">
        <v>0</v>
      </c>
      <c r="CU24" s="27">
        <f t="shared" si="8"/>
        <v>152337.17633571971</v>
      </c>
      <c r="CX24" s="46" t="s">
        <v>113</v>
      </c>
      <c r="CY24" s="100">
        <f>1-SUM(CP3:CP26)/CY23</f>
        <v>2.5558265980385131E-2</v>
      </c>
      <c r="DA24" s="105">
        <v>1</v>
      </c>
    </row>
    <row r="25" spans="2:105" x14ac:dyDescent="0.25">
      <c r="B25" t="s">
        <v>44</v>
      </c>
      <c r="C25" s="4" t="s">
        <v>45</v>
      </c>
      <c r="D25" s="90">
        <v>742.45362101197622</v>
      </c>
      <c r="E25" s="91">
        <v>1464.3923425733631</v>
      </c>
      <c r="F25" s="91">
        <v>386.91368307811314</v>
      </c>
      <c r="G25" s="91">
        <v>164.23414525551209</v>
      </c>
      <c r="H25" s="91">
        <v>269.88321819908424</v>
      </c>
      <c r="I25" s="91">
        <v>642.66630791269006</v>
      </c>
      <c r="J25" s="91">
        <v>350.52207386441751</v>
      </c>
      <c r="K25" s="91">
        <v>426.25318047577554</v>
      </c>
      <c r="L25" s="91">
        <v>379.96075298168279</v>
      </c>
      <c r="M25" s="91">
        <v>497.36245346976807</v>
      </c>
      <c r="N25" s="91">
        <v>246.3799711926894</v>
      </c>
      <c r="O25" s="91">
        <v>2848.430004559546</v>
      </c>
      <c r="P25" s="91">
        <v>585.23100561872309</v>
      </c>
      <c r="Q25" s="91">
        <v>409.70460750610738</v>
      </c>
      <c r="R25" s="91">
        <v>151.0825506625817</v>
      </c>
      <c r="S25" s="91">
        <v>73.462694991337287</v>
      </c>
      <c r="T25" s="91">
        <v>9.0660195599759792</v>
      </c>
      <c r="U25" s="91">
        <v>12.183054387697863</v>
      </c>
      <c r="V25" s="91">
        <v>8198.3261380708209</v>
      </c>
      <c r="W25" s="91">
        <v>3022.0495077560295</v>
      </c>
      <c r="X25" s="91">
        <v>3.097785100229046</v>
      </c>
      <c r="Y25" s="91">
        <v>205.00784412931984</v>
      </c>
      <c r="Z25" s="91">
        <v>11345.167197934938</v>
      </c>
      <c r="AA25" s="91">
        <v>113.29907457744136</v>
      </c>
      <c r="AB25" s="12">
        <f>'[4]TES 2010 (value)'!CK28</f>
        <v>18611.07945014667</v>
      </c>
      <c r="AC25" s="13">
        <f>'[4]TES 2010 (value)'!CL28</f>
        <v>0</v>
      </c>
      <c r="AD25" s="13">
        <f>'[4]TES 2010 (value)'!CM28</f>
        <v>0</v>
      </c>
      <c r="AE25" s="13">
        <f>'[4]TES 2010 (value)'!CN28</f>
        <v>3359.699030282</v>
      </c>
      <c r="AF25" s="14">
        <f>'[4]TES 2010 (value)'!CO28</f>
        <v>0</v>
      </c>
      <c r="AG25" s="27">
        <f t="shared" si="5"/>
        <v>54517.90771529849</v>
      </c>
      <c r="AI25" t="s">
        <v>44</v>
      </c>
      <c r="AJ25" s="4" t="s">
        <v>45</v>
      </c>
      <c r="AK25" s="12">
        <f t="shared" si="11"/>
        <v>742.44797677940983</v>
      </c>
      <c r="AL25" s="13">
        <f t="shared" si="11"/>
        <v>1464.3914673713275</v>
      </c>
      <c r="AM25" s="13">
        <f t="shared" si="11"/>
        <v>386.91140137359724</v>
      </c>
      <c r="AN25" s="13">
        <f t="shared" si="11"/>
        <v>164.21559968092708</v>
      </c>
      <c r="AO25" s="13">
        <f t="shared" si="11"/>
        <v>269.87069290938734</v>
      </c>
      <c r="AP25" s="13">
        <f t="shared" si="11"/>
        <v>642.64270917293254</v>
      </c>
      <c r="AQ25" s="13">
        <f t="shared" si="11"/>
        <v>350.49466097157608</v>
      </c>
      <c r="AR25" s="13">
        <f t="shared" si="11"/>
        <v>426.2914059056389</v>
      </c>
      <c r="AS25" s="13">
        <f t="shared" si="11"/>
        <v>379.97612034081089</v>
      </c>
      <c r="AT25" s="13">
        <f t="shared" si="11"/>
        <v>497.35312291124364</v>
      </c>
      <c r="AU25" s="13">
        <f t="shared" si="11"/>
        <v>246.36984928315678</v>
      </c>
      <c r="AV25" s="13">
        <f t="shared" si="11"/>
        <v>2848.4587998483712</v>
      </c>
      <c r="AW25" s="13">
        <f t="shared" si="11"/>
        <v>585.23601329129713</v>
      </c>
      <c r="AX25" s="13">
        <f t="shared" si="11"/>
        <v>409.67173122464584</v>
      </c>
      <c r="AY25" s="13">
        <f t="shared" si="11"/>
        <v>151.07540810887934</v>
      </c>
      <c r="AZ25" s="13">
        <f t="shared" si="9"/>
        <v>73.462542333424011</v>
      </c>
      <c r="BA25" s="13">
        <f t="shared" si="1"/>
        <v>9.0656043502512134</v>
      </c>
      <c r="BB25" s="13">
        <f t="shared" si="1"/>
        <v>12.182700821188332</v>
      </c>
      <c r="BC25" s="13">
        <f t="shared" si="1"/>
        <v>8198.4337427755054</v>
      </c>
      <c r="BD25" s="13">
        <f t="shared" si="1"/>
        <v>3022.0431698452717</v>
      </c>
      <c r="BE25" s="91">
        <f t="shared" si="1"/>
        <v>3.1606477673197997</v>
      </c>
      <c r="BF25" s="91">
        <f t="shared" si="1"/>
        <v>205.76983005507967</v>
      </c>
      <c r="BG25" s="91">
        <f t="shared" si="1"/>
        <v>11345.465249787014</v>
      </c>
      <c r="BH25" s="91">
        <f t="shared" si="1"/>
        <v>113.43323063939867</v>
      </c>
      <c r="BI25" s="12">
        <f t="shared" si="2"/>
        <v>18611.07945014667</v>
      </c>
      <c r="BJ25" s="13">
        <f t="shared" si="2"/>
        <v>0</v>
      </c>
      <c r="BK25" s="13">
        <f t="shared" si="2"/>
        <v>0</v>
      </c>
      <c r="BL25" s="13">
        <f t="shared" si="2"/>
        <v>3359.699030282</v>
      </c>
      <c r="BM25" s="36">
        <v>0</v>
      </c>
      <c r="BN25" s="27">
        <f t="shared" si="6"/>
        <v>54519.202157976317</v>
      </c>
      <c r="BP25" t="s">
        <v>44</v>
      </c>
      <c r="BQ25" s="4" t="s">
        <v>45</v>
      </c>
      <c r="BR25" s="12">
        <f t="shared" si="7"/>
        <v>742.44797677940983</v>
      </c>
      <c r="BS25" s="13">
        <f t="shared" si="7"/>
        <v>1464.3914673713275</v>
      </c>
      <c r="BT25" s="13">
        <f t="shared" si="7"/>
        <v>386.91140137359724</v>
      </c>
      <c r="BU25" s="13">
        <f t="shared" si="7"/>
        <v>164.21559968092708</v>
      </c>
      <c r="BV25" s="13">
        <f t="shared" si="7"/>
        <v>269.87069290938734</v>
      </c>
      <c r="BW25" s="13">
        <f t="shared" si="7"/>
        <v>642.64270917293254</v>
      </c>
      <c r="BX25" s="13">
        <f t="shared" si="7"/>
        <v>350.49466097157608</v>
      </c>
      <c r="BY25" s="13">
        <f t="shared" si="7"/>
        <v>426.2914059056389</v>
      </c>
      <c r="BZ25" s="13">
        <f t="shared" si="7"/>
        <v>379.97612034081089</v>
      </c>
      <c r="CA25" s="13">
        <f t="shared" si="7"/>
        <v>497.35312291124364</v>
      </c>
      <c r="CB25" s="13">
        <f t="shared" si="7"/>
        <v>246.36984928315678</v>
      </c>
      <c r="CC25" s="13">
        <f t="shared" si="7"/>
        <v>2848.4587998483712</v>
      </c>
      <c r="CD25" s="13">
        <f t="shared" si="7"/>
        <v>585.23601329129713</v>
      </c>
      <c r="CE25" s="13">
        <f t="shared" si="7"/>
        <v>409.67173122464584</v>
      </c>
      <c r="CF25" s="13">
        <f t="shared" si="7"/>
        <v>151.07540810887934</v>
      </c>
      <c r="CG25" s="13">
        <f t="shared" si="7"/>
        <v>73.462542333424011</v>
      </c>
      <c r="CH25" s="13">
        <f t="shared" si="10"/>
        <v>9.0656043502512134</v>
      </c>
      <c r="CI25" s="13">
        <f t="shared" si="4"/>
        <v>12.182700821188332</v>
      </c>
      <c r="CJ25" s="13">
        <f t="shared" si="4"/>
        <v>8198.4337427755054</v>
      </c>
      <c r="CK25" s="13">
        <f t="shared" si="4"/>
        <v>3022.0431698452717</v>
      </c>
      <c r="CL25" s="91">
        <f t="shared" si="4"/>
        <v>3.1606477673197997</v>
      </c>
      <c r="CM25" s="91">
        <f t="shared" si="4"/>
        <v>205.76983005507967</v>
      </c>
      <c r="CN25" s="91">
        <f t="shared" si="4"/>
        <v>11345.465249787014</v>
      </c>
      <c r="CO25" s="91">
        <f t="shared" si="4"/>
        <v>113.43323063939867</v>
      </c>
      <c r="CP25" s="12">
        <f t="shared" si="4"/>
        <v>18611.07945014667</v>
      </c>
      <c r="CQ25" s="13">
        <f t="shared" si="4"/>
        <v>0</v>
      </c>
      <c r="CR25" s="13">
        <f t="shared" si="4"/>
        <v>0</v>
      </c>
      <c r="CS25" s="13">
        <f t="shared" si="4"/>
        <v>3359.699030282</v>
      </c>
      <c r="CT25" s="36">
        <v>0</v>
      </c>
      <c r="CU25" s="27">
        <f t="shared" si="8"/>
        <v>54519.202157976317</v>
      </c>
      <c r="CX25" s="52" t="s">
        <v>114</v>
      </c>
      <c r="CY25" s="100">
        <f>(SUM(CS3:CS26)-SUM(BR32:CO32))/(SUM(CP3:CS26)-SUM(BR32:CO32))</f>
        <v>-2.1754616574597551E-2</v>
      </c>
      <c r="DA25" s="106">
        <v>1</v>
      </c>
    </row>
    <row r="26" spans="2:105" x14ac:dyDescent="0.25">
      <c r="B26" t="s">
        <v>46</v>
      </c>
      <c r="C26" s="5" t="s">
        <v>47</v>
      </c>
      <c r="D26" s="92">
        <v>164.40998131567812</v>
      </c>
      <c r="E26" s="93">
        <v>1105.3480946269317</v>
      </c>
      <c r="F26" s="93">
        <v>197.93406634256573</v>
      </c>
      <c r="G26" s="93">
        <v>174.94926959846126</v>
      </c>
      <c r="H26" s="93">
        <v>272.89897711477505</v>
      </c>
      <c r="I26" s="93">
        <v>444.06461377869005</v>
      </c>
      <c r="J26" s="93">
        <v>581.76096362901637</v>
      </c>
      <c r="K26" s="93">
        <v>808.91194646877432</v>
      </c>
      <c r="L26" s="93">
        <v>74.190198811907962</v>
      </c>
      <c r="M26" s="93">
        <v>397.88116851834269</v>
      </c>
      <c r="N26" s="93">
        <v>96.41414545749376</v>
      </c>
      <c r="O26" s="93">
        <v>1492.8710920015048</v>
      </c>
      <c r="P26" s="93">
        <v>51.50801756016341</v>
      </c>
      <c r="Q26" s="93">
        <v>49.226399857336489</v>
      </c>
      <c r="R26" s="93">
        <v>65.852417398951673</v>
      </c>
      <c r="S26" s="93">
        <v>56.076649769948339</v>
      </c>
      <c r="T26" s="93">
        <v>2.7996102375461347</v>
      </c>
      <c r="U26" s="93">
        <v>1.8468400894020529</v>
      </c>
      <c r="V26" s="93">
        <v>3619.6593637413575</v>
      </c>
      <c r="W26" s="93">
        <v>1730.2424274695654</v>
      </c>
      <c r="X26" s="93">
        <v>0.21500881013396228</v>
      </c>
      <c r="Y26" s="93">
        <v>7296.8830530380947</v>
      </c>
      <c r="Z26" s="93">
        <v>421.3762505191811</v>
      </c>
      <c r="AA26" s="93">
        <v>8586.0744309540805</v>
      </c>
      <c r="AB26" s="15">
        <f>'[4]TES 2010 (value)'!CK29</f>
        <v>10119.282041498014</v>
      </c>
      <c r="AC26" s="16">
        <f>'[4]TES 2010 (value)'!CL29</f>
        <v>5.6524420398026303</v>
      </c>
      <c r="AD26" s="16">
        <f>'[4]TES 2010 (value)'!CM29</f>
        <v>0</v>
      </c>
      <c r="AE26" s="16">
        <f>'[4]TES 2010 (value)'!CN29</f>
        <v>457.5332449186256</v>
      </c>
      <c r="AF26" s="17">
        <f>'[4]TES 2010 (value)'!CO29</f>
        <v>-2.5362989353640302</v>
      </c>
      <c r="AG26" s="28">
        <f t="shared" si="5"/>
        <v>38273.326416630982</v>
      </c>
      <c r="AI26" t="s">
        <v>46</v>
      </c>
      <c r="AJ26" s="5" t="s">
        <v>47</v>
      </c>
      <c r="AK26" s="15">
        <f t="shared" si="11"/>
        <v>164.40873144882514</v>
      </c>
      <c r="AL26" s="16">
        <f t="shared" si="11"/>
        <v>1105.3474340096407</v>
      </c>
      <c r="AM26" s="16">
        <f t="shared" si="11"/>
        <v>197.93289908725072</v>
      </c>
      <c r="AN26" s="16">
        <f t="shared" si="11"/>
        <v>174.92951405540484</v>
      </c>
      <c r="AO26" s="16">
        <f t="shared" si="11"/>
        <v>272.88631186360027</v>
      </c>
      <c r="AP26" s="16">
        <f t="shared" si="11"/>
        <v>444.04830770331773</v>
      </c>
      <c r="AQ26" s="16">
        <f t="shared" si="11"/>
        <v>581.7154664916194</v>
      </c>
      <c r="AR26" s="16">
        <f t="shared" si="11"/>
        <v>808.98448787911843</v>
      </c>
      <c r="AS26" s="16">
        <f t="shared" si="11"/>
        <v>74.193199404521764</v>
      </c>
      <c r="AT26" s="16">
        <f t="shared" si="11"/>
        <v>397.87370423650412</v>
      </c>
      <c r="AU26" s="16">
        <f t="shared" si="11"/>
        <v>96.410184521654458</v>
      </c>
      <c r="AV26" s="16">
        <f t="shared" si="11"/>
        <v>1492.8861837026188</v>
      </c>
      <c r="AW26" s="16">
        <f t="shared" si="11"/>
        <v>51.5084583011433</v>
      </c>
      <c r="AX26" s="16">
        <f t="shared" si="11"/>
        <v>49.222449740722233</v>
      </c>
      <c r="AY26" s="16">
        <f t="shared" si="11"/>
        <v>65.849304170947249</v>
      </c>
      <c r="AZ26" s="16">
        <f t="shared" si="9"/>
        <v>56.076533240812857</v>
      </c>
      <c r="BA26" s="16">
        <f t="shared" si="1"/>
        <v>2.7994820197115606</v>
      </c>
      <c r="BB26" s="16">
        <f t="shared" si="1"/>
        <v>1.8467864919392745</v>
      </c>
      <c r="BC26" s="16">
        <f t="shared" si="1"/>
        <v>3619.7068725096519</v>
      </c>
      <c r="BD26" s="16">
        <f t="shared" si="1"/>
        <v>1730.2387987659104</v>
      </c>
      <c r="BE26" s="93">
        <f t="shared" si="1"/>
        <v>0.21937193630821852</v>
      </c>
      <c r="BF26" s="93">
        <f t="shared" si="1"/>
        <v>7324.0045625195717</v>
      </c>
      <c r="BG26" s="93">
        <f t="shared" si="1"/>
        <v>421.38732060476883</v>
      </c>
      <c r="BH26" s="93">
        <f t="shared" si="1"/>
        <v>8596.2410976954034</v>
      </c>
      <c r="BI26" s="15">
        <f t="shared" si="2"/>
        <v>10119.282041498014</v>
      </c>
      <c r="BJ26" s="16">
        <f t="shared" si="2"/>
        <v>5.6524420398026303</v>
      </c>
      <c r="BK26" s="16">
        <f t="shared" si="2"/>
        <v>0</v>
      </c>
      <c r="BL26" s="16">
        <f t="shared" si="2"/>
        <v>457.5332449186256</v>
      </c>
      <c r="BM26" s="37">
        <v>0</v>
      </c>
      <c r="BN26" s="28">
        <f t="shared" si="6"/>
        <v>38313.18519085741</v>
      </c>
      <c r="BP26" t="s">
        <v>46</v>
      </c>
      <c r="BQ26" s="5" t="s">
        <v>47</v>
      </c>
      <c r="BR26" s="15">
        <f t="shared" si="7"/>
        <v>164.40873144882514</v>
      </c>
      <c r="BS26" s="16">
        <f t="shared" si="7"/>
        <v>1105.3474340096407</v>
      </c>
      <c r="BT26" s="16">
        <f t="shared" si="7"/>
        <v>197.93289908725072</v>
      </c>
      <c r="BU26" s="16">
        <f t="shared" si="7"/>
        <v>174.92951405540484</v>
      </c>
      <c r="BV26" s="16">
        <f t="shared" si="7"/>
        <v>272.88631186360027</v>
      </c>
      <c r="BW26" s="16">
        <f t="shared" si="7"/>
        <v>444.04830770331773</v>
      </c>
      <c r="BX26" s="16">
        <f t="shared" si="7"/>
        <v>581.7154664916194</v>
      </c>
      <c r="BY26" s="16">
        <f t="shared" si="7"/>
        <v>808.98448787911843</v>
      </c>
      <c r="BZ26" s="16">
        <f t="shared" si="7"/>
        <v>74.193199404521764</v>
      </c>
      <c r="CA26" s="16">
        <f t="shared" si="7"/>
        <v>397.87370423650412</v>
      </c>
      <c r="CB26" s="16">
        <f t="shared" si="7"/>
        <v>96.410184521654458</v>
      </c>
      <c r="CC26" s="16">
        <f t="shared" si="7"/>
        <v>1492.8861837026188</v>
      </c>
      <c r="CD26" s="16">
        <f t="shared" si="7"/>
        <v>51.5084583011433</v>
      </c>
      <c r="CE26" s="16">
        <f t="shared" si="7"/>
        <v>49.222449740722233</v>
      </c>
      <c r="CF26" s="16">
        <f t="shared" si="7"/>
        <v>65.849304170947249</v>
      </c>
      <c r="CG26" s="16">
        <f t="shared" si="7"/>
        <v>56.076533240812857</v>
      </c>
      <c r="CH26" s="16">
        <f t="shared" si="10"/>
        <v>2.7994820197115606</v>
      </c>
      <c r="CI26" s="16">
        <f t="shared" si="4"/>
        <v>1.8467864919392745</v>
      </c>
      <c r="CJ26" s="16">
        <f t="shared" si="4"/>
        <v>3619.7068725096519</v>
      </c>
      <c r="CK26" s="16">
        <f t="shared" ref="CK26:CS37" si="12">BD26</f>
        <v>1730.2387987659104</v>
      </c>
      <c r="CL26" s="93">
        <f t="shared" si="12"/>
        <v>0.21937193630821852</v>
      </c>
      <c r="CM26" s="93">
        <f t="shared" si="12"/>
        <v>7324.0045625195717</v>
      </c>
      <c r="CN26" s="93">
        <f t="shared" si="12"/>
        <v>421.38732060476883</v>
      </c>
      <c r="CO26" s="93">
        <f t="shared" si="12"/>
        <v>8596.2410976954034</v>
      </c>
      <c r="CP26" s="15">
        <f t="shared" si="12"/>
        <v>10119.282041498014</v>
      </c>
      <c r="CQ26" s="16">
        <f t="shared" si="12"/>
        <v>5.6524420398026303</v>
      </c>
      <c r="CR26" s="16">
        <f t="shared" si="12"/>
        <v>0</v>
      </c>
      <c r="CS26" s="16">
        <f t="shared" si="12"/>
        <v>457.5332449186256</v>
      </c>
      <c r="CT26" s="37">
        <v>0</v>
      </c>
      <c r="CU26" s="28">
        <f t="shared" si="8"/>
        <v>38313.18519085741</v>
      </c>
    </row>
    <row r="27" spans="2:105" x14ac:dyDescent="0.25">
      <c r="B27" t="s">
        <v>56</v>
      </c>
      <c r="C27" s="18" t="s">
        <v>60</v>
      </c>
      <c r="D27" s="9">
        <f>'[4]TES 2010 (value)'!D102+'[4]TES 2010 (value)'!D103</f>
        <v>15292.231788803543</v>
      </c>
      <c r="E27" s="10">
        <f>'[4]TES 2010 (value)'!E102+'[4]TES 2010 (value)'!E103</f>
        <v>12974.470770022746</v>
      </c>
      <c r="F27" s="10">
        <f>'[4]TES 2010 (value)'!F102+'[4]TES 2010 (value)'!F103</f>
        <v>7508.8525173800699</v>
      </c>
      <c r="G27" s="10">
        <f>'[4]TES 2010 (value)'!G102+'[4]TES 2010 (value)'!G103</f>
        <v>1506.360000741</v>
      </c>
      <c r="H27" s="10">
        <f>'[4]TES 2010 (value)'!H102+'[4]TES 2010 (value)'!H103</f>
        <v>2637.9276587707022</v>
      </c>
      <c r="I27" s="10">
        <f>'[4]TES 2010 (value)'!I102+'[4]TES 2010 (value)'!I103</f>
        <v>2754.95129648693</v>
      </c>
      <c r="J27" s="10">
        <f>'[4]TES 2010 (value)'!J102+'[4]TES 2010 (value)'!J103</f>
        <v>1159.7713585934662</v>
      </c>
      <c r="K27" s="10">
        <f>'[4]TES 2010 (value)'!K102+'[4]TES 2010 (value)'!K103</f>
        <v>1709.3939573153721</v>
      </c>
      <c r="L27" s="10">
        <f>'[4]TES 2010 (value)'!L102+'[4]TES 2010 (value)'!L103</f>
        <v>4134.925812049657</v>
      </c>
      <c r="M27" s="10">
        <f>'[4]TES 2010 (value)'!M102+'[4]TES 2010 (value)'!M103</f>
        <v>2056.188906299386</v>
      </c>
      <c r="N27" s="10">
        <f>'[4]TES 2010 (value)'!N102+'[4]TES 2010 (value)'!N103</f>
        <v>1162.3274445065103</v>
      </c>
      <c r="O27" s="10">
        <f>'[4]TES 2010 (value)'!O102+'[4]TES 2010 (value)'!O103</f>
        <v>59300.731136366492</v>
      </c>
      <c r="P27" s="10">
        <f>'[4]TES 2010 (value)'!P102+'[4]TES 2010 (value)'!P103</f>
        <v>39866.366321120986</v>
      </c>
      <c r="Q27" s="10">
        <f>'[4]TES 2010 (value)'!Q102+'[4]TES 2010 (value)'!Q103</f>
        <v>3343.6075477684535</v>
      </c>
      <c r="R27" s="10">
        <f>'[4]TES 2010 (value)'!R102+'[4]TES 2010 (value)'!R103</f>
        <v>5337.3626575417447</v>
      </c>
      <c r="S27" s="10">
        <f>'[4]TES 2010 (value)'!S102+'[4]TES 2010 (value)'!S103</f>
        <v>9952.0259940302258</v>
      </c>
      <c r="T27" s="10">
        <f>'[4]TES 2010 (value)'!T102+'[4]TES 2010 (value)'!T103</f>
        <v>1362.842705418795</v>
      </c>
      <c r="U27" s="10">
        <f>'[4]TES 2010 (value)'!U102+'[4]TES 2010 (value)'!U103</f>
        <v>3344.1833800058794</v>
      </c>
      <c r="V27" s="10">
        <f>'[4]TES 2010 (value)'!V102+'[4]TES 2010 (value)'!V103</f>
        <v>399415.42876993259</v>
      </c>
      <c r="W27" s="10">
        <f>'[4]TES 2010 (value)'!W102+'[4]TES 2010 (value)'!W103</f>
        <v>177644.73109168166</v>
      </c>
      <c r="X27" s="10">
        <f>'[4]TES 2010 (value)'!X102+'[4]TES 2010 (value)'!X103</f>
        <v>22.684858768431543</v>
      </c>
      <c r="Y27" s="10">
        <f>'[4]TES 2010 (value)'!Y102+'[4]TES 2010 (value)'!Y103</f>
        <v>490.45319906070768</v>
      </c>
      <c r="Z27" s="10">
        <f>'[4]TES 2010 (value)'!Z102+'[4]TES 2010 (value)'!Z103</f>
        <v>4235.2790606833505</v>
      </c>
      <c r="AA27" s="11">
        <f>'[4]TES 2010 (value)'!AA102+'[4]TES 2010 (value)'!AA103</f>
        <v>1495.1176927950655</v>
      </c>
      <c r="AI27" t="s">
        <v>56</v>
      </c>
      <c r="AJ27" s="18" t="s">
        <v>60</v>
      </c>
      <c r="AK27" s="9">
        <f t="shared" si="11"/>
        <v>15292.115535194924</v>
      </c>
      <c r="AL27" s="10">
        <f t="shared" si="11"/>
        <v>12974.463015759837</v>
      </c>
      <c r="AM27" s="10">
        <f t="shared" si="11"/>
        <v>7508.8082362304294</v>
      </c>
      <c r="AN27" s="10">
        <f t="shared" si="11"/>
        <v>1506.1899002317416</v>
      </c>
      <c r="AO27" s="10">
        <f t="shared" si="11"/>
        <v>2637.8052324548089</v>
      </c>
      <c r="AP27" s="10">
        <f t="shared" si="11"/>
        <v>2754.850134534156</v>
      </c>
      <c r="AQ27" s="10">
        <f t="shared" si="11"/>
        <v>1159.6806576352549</v>
      </c>
      <c r="AR27" s="10">
        <f t="shared" si="11"/>
        <v>1709.5472519341977</v>
      </c>
      <c r="AS27" s="10">
        <f t="shared" si="11"/>
        <v>4135.0930474533752</v>
      </c>
      <c r="AT27" s="10">
        <f t="shared" si="11"/>
        <v>2056.1503320346951</v>
      </c>
      <c r="AU27" s="10">
        <f t="shared" si="11"/>
        <v>1162.2796931686739</v>
      </c>
      <c r="AV27" s="10">
        <f t="shared" si="11"/>
        <v>59301.330618073218</v>
      </c>
      <c r="AW27" s="10">
        <f t="shared" si="11"/>
        <v>39866.707447458</v>
      </c>
      <c r="AX27" s="10">
        <f t="shared" si="11"/>
        <v>3343.3392437737621</v>
      </c>
      <c r="AY27" s="10">
        <f t="shared" si="11"/>
        <v>5337.1103292666185</v>
      </c>
      <c r="AZ27" s="10">
        <f t="shared" si="9"/>
        <v>9952.0053133905985</v>
      </c>
      <c r="BA27" s="10">
        <f t="shared" si="1"/>
        <v>1362.7802893230792</v>
      </c>
      <c r="BB27" s="10">
        <f t="shared" si="1"/>
        <v>3344.0863278868233</v>
      </c>
      <c r="BC27" s="10">
        <f t="shared" si="1"/>
        <v>399420.67117899703</v>
      </c>
      <c r="BD27" s="10">
        <f t="shared" si="1"/>
        <v>177644.35853112323</v>
      </c>
      <c r="BE27" s="10">
        <f t="shared" si="1"/>
        <v>23.145197584269749</v>
      </c>
      <c r="BF27" s="10">
        <f t="shared" si="1"/>
        <v>492.27614606312773</v>
      </c>
      <c r="BG27" s="10">
        <f t="shared" si="1"/>
        <v>4235.3903268062795</v>
      </c>
      <c r="BH27" s="11">
        <f t="shared" si="1"/>
        <v>1496.8880435466156</v>
      </c>
      <c r="BP27" t="s">
        <v>56</v>
      </c>
      <c r="BQ27" s="18" t="s">
        <v>60</v>
      </c>
      <c r="BR27" s="9">
        <f t="shared" si="7"/>
        <v>15292.115535194924</v>
      </c>
      <c r="BS27" s="10">
        <f t="shared" si="7"/>
        <v>12974.463015759837</v>
      </c>
      <c r="BT27" s="10">
        <f t="shared" si="7"/>
        <v>7508.8082362304294</v>
      </c>
      <c r="BU27" s="10">
        <f t="shared" si="7"/>
        <v>1506.1899002317416</v>
      </c>
      <c r="BV27" s="10">
        <f t="shared" si="7"/>
        <v>2637.8052324548089</v>
      </c>
      <c r="BW27" s="10">
        <f t="shared" si="7"/>
        <v>2754.850134534156</v>
      </c>
      <c r="BX27" s="10">
        <f t="shared" si="7"/>
        <v>1159.6806576352549</v>
      </c>
      <c r="BY27" s="10">
        <f t="shared" si="7"/>
        <v>1709.5472519341977</v>
      </c>
      <c r="BZ27" s="10">
        <f t="shared" si="7"/>
        <v>4135.0930474533752</v>
      </c>
      <c r="CA27" s="10">
        <f t="shared" si="7"/>
        <v>2056.1503320346951</v>
      </c>
      <c r="CB27" s="10">
        <f t="shared" si="7"/>
        <v>1162.2796931686739</v>
      </c>
      <c r="CC27" s="10">
        <f t="shared" si="7"/>
        <v>59301.330618073218</v>
      </c>
      <c r="CD27" s="10">
        <f t="shared" si="7"/>
        <v>39866.707447458</v>
      </c>
      <c r="CE27" s="10">
        <f t="shared" si="7"/>
        <v>3343.3392437737621</v>
      </c>
      <c r="CF27" s="10">
        <f t="shared" si="7"/>
        <v>5337.1103292666185</v>
      </c>
      <c r="CG27" s="10">
        <f t="shared" si="7"/>
        <v>9952.0053133905985</v>
      </c>
      <c r="CH27" s="10">
        <f t="shared" si="10"/>
        <v>1362.7802893230792</v>
      </c>
      <c r="CI27" s="10">
        <f t="shared" si="10"/>
        <v>3344.0863278868233</v>
      </c>
      <c r="CJ27" s="10">
        <f t="shared" si="10"/>
        <v>399420.67117899703</v>
      </c>
      <c r="CK27" s="10">
        <f t="shared" si="12"/>
        <v>177644.35853112323</v>
      </c>
      <c r="CL27" s="10">
        <f t="shared" si="12"/>
        <v>23.145197584269749</v>
      </c>
      <c r="CM27" s="10">
        <f t="shared" si="12"/>
        <v>492.27614606312773</v>
      </c>
      <c r="CN27" s="10">
        <f t="shared" si="12"/>
        <v>4235.3903268062795</v>
      </c>
      <c r="CO27" s="11">
        <f t="shared" si="12"/>
        <v>1496.8880435466156</v>
      </c>
    </row>
    <row r="28" spans="2:105" x14ac:dyDescent="0.25">
      <c r="B28" t="s">
        <v>57</v>
      </c>
      <c r="C28" s="18" t="s">
        <v>75</v>
      </c>
      <c r="D28" s="12">
        <f>'[4]TES 2010 (value)'!D104</f>
        <v>4684.9029345307772</v>
      </c>
      <c r="E28" s="13">
        <f>'[4]TES 2010 (value)'!E104</f>
        <v>7594.3213693675498</v>
      </c>
      <c r="F28" s="13">
        <f>'[4]TES 2010 (value)'!F104</f>
        <v>4431.6432218512045</v>
      </c>
      <c r="G28" s="13">
        <f>'[4]TES 2010 (value)'!G104</f>
        <v>754.83343242725414</v>
      </c>
      <c r="H28" s="13">
        <f>'[4]TES 2010 (value)'!H104</f>
        <v>1535.3148081658935</v>
      </c>
      <c r="I28" s="13">
        <f>'[4]TES 2010 (value)'!I104</f>
        <v>1539.0410630187509</v>
      </c>
      <c r="J28" s="13">
        <f>'[4]TES 2010 (value)'!J104</f>
        <v>614.3897485397747</v>
      </c>
      <c r="K28" s="13">
        <f>'[4]TES 2010 (value)'!K104</f>
        <v>962.00138232876361</v>
      </c>
      <c r="L28" s="13">
        <f>'[4]TES 2010 (value)'!L104</f>
        <v>2345.5601998665556</v>
      </c>
      <c r="M28" s="13">
        <f>'[4]TES 2010 (value)'!M104</f>
        <v>1144.546358213624</v>
      </c>
      <c r="N28" s="13">
        <f>'[4]TES 2010 (value)'!N104</f>
        <v>570.26345115293202</v>
      </c>
      <c r="O28" s="13">
        <f>'[4]TES 2010 (value)'!O104</f>
        <v>38076.273872430756</v>
      </c>
      <c r="P28" s="13">
        <f>'[4]TES 2010 (value)'!P104</f>
        <v>26953.835526775147</v>
      </c>
      <c r="Q28" s="13">
        <f>'[4]TES 2010 (value)'!Q104</f>
        <v>2151.1222203176631</v>
      </c>
      <c r="R28" s="13">
        <f>'[4]TES 2010 (value)'!R104</f>
        <v>3510.9698754921164</v>
      </c>
      <c r="S28" s="13">
        <f>'[4]TES 2010 (value)'!S104</f>
        <v>5709.0681597568428</v>
      </c>
      <c r="T28" s="13">
        <f>'[4]TES 2010 (value)'!T104</f>
        <v>678.07513051915146</v>
      </c>
      <c r="U28" s="13">
        <f>'[4]TES 2010 (value)'!U104</f>
        <v>2144.6696767495068</v>
      </c>
      <c r="V28" s="13">
        <f>'[4]TES 2010 (value)'!V104</f>
        <v>214391.02281517076</v>
      </c>
      <c r="W28" s="13">
        <f>'[4]TES 2010 (value)'!W104</f>
        <v>79561.190408862371</v>
      </c>
      <c r="X28" s="13">
        <f>'[4]TES 2010 (value)'!X104</f>
        <v>14.046149064370463</v>
      </c>
      <c r="Y28" s="13">
        <f>'[4]TES 2010 (value)'!Y104</f>
        <v>379.26789165331155</v>
      </c>
      <c r="Z28" s="13">
        <f>'[4]TES 2010 (value)'!Z104</f>
        <v>3274.5619777178495</v>
      </c>
      <c r="AA28" s="14">
        <f>'[4]TES 2010 (value)'!AA104</f>
        <v>1022.6714105107244</v>
      </c>
      <c r="AI28" t="s">
        <v>57</v>
      </c>
      <c r="AJ28" s="18" t="s">
        <v>75</v>
      </c>
      <c r="AK28" s="12">
        <f t="shared" si="11"/>
        <v>4684.8673192667866</v>
      </c>
      <c r="AL28" s="13">
        <f t="shared" si="11"/>
        <v>7594.3168305801446</v>
      </c>
      <c r="AM28" s="13">
        <f t="shared" si="11"/>
        <v>4431.6170875975076</v>
      </c>
      <c r="AN28" s="13">
        <f t="shared" si="11"/>
        <v>754.74819546451079</v>
      </c>
      <c r="AO28" s="13">
        <f t="shared" si="11"/>
        <v>1535.2435541513739</v>
      </c>
      <c r="AP28" s="13">
        <f t="shared" si="11"/>
        <v>1538.9845493520547</v>
      </c>
      <c r="AQ28" s="13">
        <f t="shared" si="11"/>
        <v>614.34169963901957</v>
      </c>
      <c r="AR28" s="13">
        <f t="shared" si="11"/>
        <v>962.08765245659617</v>
      </c>
      <c r="AS28" s="13">
        <f t="shared" si="11"/>
        <v>2345.6550651010966</v>
      </c>
      <c r="AT28" s="13">
        <f t="shared" si="11"/>
        <v>1144.5248864344321</v>
      </c>
      <c r="AU28" s="13">
        <f t="shared" si="11"/>
        <v>570.24002329459438</v>
      </c>
      <c r="AV28" s="13">
        <f t="shared" si="11"/>
        <v>38076.658792299524</v>
      </c>
      <c r="AW28" s="13">
        <f t="shared" si="11"/>
        <v>26954.066163876796</v>
      </c>
      <c r="AX28" s="13">
        <f t="shared" si="11"/>
        <v>2150.9496059553207</v>
      </c>
      <c r="AY28" s="13">
        <f t="shared" si="11"/>
        <v>3510.8038914603862</v>
      </c>
      <c r="AZ28" s="13">
        <f t="shared" si="9"/>
        <v>5709.0562961241221</v>
      </c>
      <c r="BA28" s="13">
        <f t="shared" si="1"/>
        <v>678.04407572311322</v>
      </c>
      <c r="BB28" s="13">
        <f t="shared" si="1"/>
        <v>2144.6074359232266</v>
      </c>
      <c r="BC28" s="13">
        <f t="shared" si="1"/>
        <v>214393.83674112451</v>
      </c>
      <c r="BD28" s="13">
        <f t="shared" si="1"/>
        <v>79561.023551329665</v>
      </c>
      <c r="BE28" s="13">
        <f t="shared" si="1"/>
        <v>14.331184457069373</v>
      </c>
      <c r="BF28" s="13">
        <f t="shared" si="1"/>
        <v>380.67757817901406</v>
      </c>
      <c r="BG28" s="13">
        <f t="shared" si="1"/>
        <v>3274.6480045912463</v>
      </c>
      <c r="BH28" s="14">
        <f t="shared" si="1"/>
        <v>1023.8823433415719</v>
      </c>
      <c r="BP28" t="s">
        <v>57</v>
      </c>
      <c r="BQ28" s="18" t="s">
        <v>75</v>
      </c>
      <c r="BR28" s="12">
        <f t="shared" si="7"/>
        <v>4684.8673192667866</v>
      </c>
      <c r="BS28" s="13">
        <f t="shared" si="7"/>
        <v>7594.3168305801446</v>
      </c>
      <c r="BT28" s="13">
        <f t="shared" si="7"/>
        <v>4431.6170875975076</v>
      </c>
      <c r="BU28" s="13">
        <f t="shared" si="7"/>
        <v>754.74819546451079</v>
      </c>
      <c r="BV28" s="13">
        <f t="shared" si="7"/>
        <v>1535.2435541513739</v>
      </c>
      <c r="BW28" s="13">
        <f t="shared" si="7"/>
        <v>1538.9845493520547</v>
      </c>
      <c r="BX28" s="13">
        <f t="shared" si="7"/>
        <v>614.34169963901957</v>
      </c>
      <c r="BY28" s="13">
        <f t="shared" si="7"/>
        <v>962.08765245659617</v>
      </c>
      <c r="BZ28" s="13">
        <f t="shared" si="7"/>
        <v>2345.6550651010966</v>
      </c>
      <c r="CA28" s="13">
        <f t="shared" si="7"/>
        <v>1144.5248864344321</v>
      </c>
      <c r="CB28" s="13">
        <f t="shared" si="7"/>
        <v>570.24002329459438</v>
      </c>
      <c r="CC28" s="13">
        <f t="shared" si="7"/>
        <v>38076.658792299524</v>
      </c>
      <c r="CD28" s="13">
        <f t="shared" si="7"/>
        <v>26954.066163876796</v>
      </c>
      <c r="CE28" s="13">
        <f t="shared" si="7"/>
        <v>2150.9496059553207</v>
      </c>
      <c r="CF28" s="13">
        <f t="shared" si="7"/>
        <v>3510.8038914603862</v>
      </c>
      <c r="CG28" s="13">
        <f t="shared" si="7"/>
        <v>5709.0562961241221</v>
      </c>
      <c r="CH28" s="13">
        <f t="shared" si="10"/>
        <v>678.04407572311322</v>
      </c>
      <c r="CI28" s="13">
        <f t="shared" si="10"/>
        <v>2144.6074359232266</v>
      </c>
      <c r="CJ28" s="13">
        <f t="shared" si="10"/>
        <v>214393.83674112451</v>
      </c>
      <c r="CK28" s="13">
        <f t="shared" si="12"/>
        <v>79561.023551329665</v>
      </c>
      <c r="CL28" s="13">
        <f t="shared" si="12"/>
        <v>14.331184457069373</v>
      </c>
      <c r="CM28" s="13">
        <f t="shared" si="12"/>
        <v>380.67757817901406</v>
      </c>
      <c r="CN28" s="13">
        <f t="shared" si="12"/>
        <v>3274.6480045912463</v>
      </c>
      <c r="CO28" s="14">
        <f t="shared" si="12"/>
        <v>1023.8823433415719</v>
      </c>
    </row>
    <row r="29" spans="2:105" x14ac:dyDescent="0.25">
      <c r="B29" t="s">
        <v>64</v>
      </c>
      <c r="C29" s="18" t="s">
        <v>61</v>
      </c>
      <c r="D29" s="12">
        <f>'[4]TES 2010 (value)'!D105+'[4]TES 2010 (value)'!D106</f>
        <v>-5702.4120077101743</v>
      </c>
      <c r="E29" s="13">
        <f>'[4]TES 2010 (value)'!E105+'[4]TES 2010 (value)'!E106</f>
        <v>1567.5812837334051</v>
      </c>
      <c r="F29" s="13">
        <f>'[4]TES 2010 (value)'!F105+'[4]TES 2010 (value)'!F106</f>
        <v>988.87844014997211</v>
      </c>
      <c r="G29" s="13">
        <f>'[4]TES 2010 (value)'!G105+'[4]TES 2010 (value)'!G106</f>
        <v>171.15039372932725</v>
      </c>
      <c r="H29" s="13">
        <f>'[4]TES 2010 (value)'!H105+'[4]TES 2010 (value)'!H106</f>
        <v>448.71221167101584</v>
      </c>
      <c r="I29" s="13">
        <f>'[4]TES 2010 (value)'!I105+'[4]TES 2010 (value)'!I106</f>
        <v>453.72967988157347</v>
      </c>
      <c r="J29" s="13">
        <f>'[4]TES 2010 (value)'!J105+'[4]TES 2010 (value)'!J106</f>
        <v>137.27952677580717</v>
      </c>
      <c r="K29" s="13">
        <f>'[4]TES 2010 (value)'!K105+'[4]TES 2010 (value)'!K106</f>
        <v>484.53766132435845</v>
      </c>
      <c r="L29" s="13">
        <f>'[4]TES 2010 (value)'!L105+'[4]TES 2010 (value)'!L106</f>
        <v>547.90396523268237</v>
      </c>
      <c r="M29" s="13">
        <f>'[4]TES 2010 (value)'!M105+'[4]TES 2010 (value)'!M106</f>
        <v>369.18846495104088</v>
      </c>
      <c r="N29" s="13">
        <f>'[4]TES 2010 (value)'!N105+'[4]TES 2010 (value)'!N106</f>
        <v>162.71924312122712</v>
      </c>
      <c r="O29" s="13">
        <f>'[4]TES 2010 (value)'!O105+'[4]TES 2010 (value)'!O106</f>
        <v>6733.9077634082732</v>
      </c>
      <c r="P29" s="13">
        <f>'[4]TES 2010 (value)'!P105+'[4]TES 2010 (value)'!P106</f>
        <v>2457.7852451842327</v>
      </c>
      <c r="Q29" s="13">
        <f>'[4]TES 2010 (value)'!Q105+'[4]TES 2010 (value)'!Q106</f>
        <v>224.99439626468376</v>
      </c>
      <c r="R29" s="13">
        <f>'[4]TES 2010 (value)'!R105+'[4]TES 2010 (value)'!R106</f>
        <v>160.36312940325342</v>
      </c>
      <c r="S29" s="13">
        <f>'[4]TES 2010 (value)'!S105+'[4]TES 2010 (value)'!S106</f>
        <v>999.02754911080012</v>
      </c>
      <c r="T29" s="13">
        <f>'[4]TES 2010 (value)'!T105+'[4]TES 2010 (value)'!T106</f>
        <v>149.16329562056859</v>
      </c>
      <c r="U29" s="13">
        <f>'[4]TES 2010 (value)'!U105+'[4]TES 2010 (value)'!U106</f>
        <v>204.56556454774864</v>
      </c>
      <c r="V29" s="13">
        <f>'[4]TES 2010 (value)'!V105+'[4]TES 2010 (value)'!V106</f>
        <v>37896.521800667833</v>
      </c>
      <c r="W29" s="13">
        <f>'[4]TES 2010 (value)'!W105+'[4]TES 2010 (value)'!W106</f>
        <v>4365.8937447812641</v>
      </c>
      <c r="X29" s="13">
        <f>'[4]TES 2010 (value)'!X105+'[4]TES 2010 (value)'!X106</f>
        <v>2.1049072874828929</v>
      </c>
      <c r="Y29" s="13">
        <f>'[4]TES 2010 (value)'!Y105+'[4]TES 2010 (value)'!Y106</f>
        <v>407.81437416641432</v>
      </c>
      <c r="Z29" s="13">
        <f>'[4]TES 2010 (value)'!Z105+'[4]TES 2010 (value)'!Z106</f>
        <v>2156.5688083288492</v>
      </c>
      <c r="AA29" s="14">
        <f>'[4]TES 2010 (value)'!AA105+'[4]TES 2010 (value)'!AA106</f>
        <v>196.0900075459964</v>
      </c>
      <c r="AI29" t="s">
        <v>64</v>
      </c>
      <c r="AJ29" s="18" t="s">
        <v>61</v>
      </c>
      <c r="AK29" s="12">
        <f t="shared" si="11"/>
        <v>-5702.368657204971</v>
      </c>
      <c r="AL29" s="13">
        <f t="shared" si="11"/>
        <v>1567.5803468599386</v>
      </c>
      <c r="AM29" s="13">
        <f t="shared" si="11"/>
        <v>988.87260854333408</v>
      </c>
      <c r="AN29" s="13">
        <f t="shared" si="11"/>
        <v>171.13106716123011</v>
      </c>
      <c r="AO29" s="13">
        <f t="shared" si="11"/>
        <v>448.69138692141041</v>
      </c>
      <c r="AP29" s="13">
        <f t="shared" si="11"/>
        <v>453.71301890447859</v>
      </c>
      <c r="AQ29" s="13">
        <f t="shared" si="11"/>
        <v>137.26879070741828</v>
      </c>
      <c r="AR29" s="13">
        <f t="shared" si="11"/>
        <v>484.58111357583124</v>
      </c>
      <c r="AS29" s="13">
        <f t="shared" si="11"/>
        <v>547.92612498717119</v>
      </c>
      <c r="AT29" s="13">
        <f t="shared" si="11"/>
        <v>369.18153894656518</v>
      </c>
      <c r="AU29" s="13">
        <f t="shared" si="11"/>
        <v>162.71255820503805</v>
      </c>
      <c r="AV29" s="13">
        <f t="shared" si="11"/>
        <v>6733.9758376873178</v>
      </c>
      <c r="AW29" s="13">
        <f t="shared" si="11"/>
        <v>2457.8062758262304</v>
      </c>
      <c r="AX29" s="13">
        <f t="shared" si="11"/>
        <v>224.97634184458855</v>
      </c>
      <c r="AY29" s="13">
        <f t="shared" si="11"/>
        <v>160.35554810244392</v>
      </c>
      <c r="AZ29" s="13">
        <f t="shared" si="9"/>
        <v>999.02547309846523</v>
      </c>
      <c r="BA29" s="13">
        <f t="shared" si="1"/>
        <v>149.15646417149546</v>
      </c>
      <c r="BB29" s="13">
        <f t="shared" si="1"/>
        <v>204.55962781543786</v>
      </c>
      <c r="BC29" s="13">
        <f t="shared" si="1"/>
        <v>37897.019200255054</v>
      </c>
      <c r="BD29" s="13">
        <f t="shared" si="1"/>
        <v>4365.8845885298988</v>
      </c>
      <c r="BE29" s="13">
        <f t="shared" si="1"/>
        <v>2.1476217049743305</v>
      </c>
      <c r="BF29" s="13">
        <f t="shared" si="1"/>
        <v>409.33016403658797</v>
      </c>
      <c r="BG29" s="13">
        <f t="shared" si="1"/>
        <v>2156.6254641115484</v>
      </c>
      <c r="BH29" s="14">
        <f t="shared" si="1"/>
        <v>196.32219534893886</v>
      </c>
      <c r="BP29" t="s">
        <v>64</v>
      </c>
      <c r="BQ29" s="18" t="s">
        <v>61</v>
      </c>
      <c r="BR29" s="49">
        <f>AK29+AK38-BR38</f>
        <v>-5702.368657204971</v>
      </c>
      <c r="BS29" s="50">
        <f t="shared" ref="BS29:CO29" si="13">AL29+AL38-BS38</f>
        <v>1567.5803468599388</v>
      </c>
      <c r="BT29" s="50">
        <f t="shared" si="13"/>
        <v>925.02434130053189</v>
      </c>
      <c r="BU29" s="50">
        <f t="shared" si="13"/>
        <v>171.13106716123013</v>
      </c>
      <c r="BV29" s="50">
        <f t="shared" si="13"/>
        <v>448.69138692141053</v>
      </c>
      <c r="BW29" s="50">
        <f t="shared" si="13"/>
        <v>453.71301890447864</v>
      </c>
      <c r="BX29" s="50">
        <f t="shared" si="13"/>
        <v>137.26879070741828</v>
      </c>
      <c r="BY29" s="50">
        <f t="shared" si="13"/>
        <v>560.0729281100671</v>
      </c>
      <c r="BZ29" s="50">
        <f t="shared" si="13"/>
        <v>547.92612498717097</v>
      </c>
      <c r="CA29" s="50">
        <f t="shared" si="13"/>
        <v>373.71553211991613</v>
      </c>
      <c r="CB29" s="50">
        <f t="shared" si="13"/>
        <v>162.71204161501555</v>
      </c>
      <c r="CC29" s="50">
        <f t="shared" si="13"/>
        <v>6733.9758376873142</v>
      </c>
      <c r="CD29" s="50">
        <f t="shared" si="13"/>
        <v>2457.8062758262276</v>
      </c>
      <c r="CE29" s="50">
        <f t="shared" si="13"/>
        <v>224.97634184458855</v>
      </c>
      <c r="CF29" s="50">
        <f t="shared" si="13"/>
        <v>160.35554810244389</v>
      </c>
      <c r="CG29" s="50">
        <f t="shared" si="13"/>
        <v>999.02547309846523</v>
      </c>
      <c r="CH29" s="50">
        <f t="shared" si="13"/>
        <v>149.15646417149546</v>
      </c>
      <c r="CI29" s="50">
        <f t="shared" si="13"/>
        <v>204.55962781543784</v>
      </c>
      <c r="CJ29" s="50">
        <f t="shared" si="13"/>
        <v>37897.019200255054</v>
      </c>
      <c r="CK29" s="50">
        <f t="shared" si="13"/>
        <v>4365.8845885298988</v>
      </c>
      <c r="CL29" s="50">
        <f t="shared" si="13"/>
        <v>2.1476217049743305</v>
      </c>
      <c r="CM29" s="50">
        <f t="shared" si="13"/>
        <v>409.33016403658803</v>
      </c>
      <c r="CN29" s="50">
        <f t="shared" si="13"/>
        <v>2156.6254641115484</v>
      </c>
      <c r="CO29" s="50">
        <f t="shared" si="13"/>
        <v>196.32219534893898</v>
      </c>
    </row>
    <row r="30" spans="2:105" x14ac:dyDescent="0.25">
      <c r="B30" t="s">
        <v>58</v>
      </c>
      <c r="C30" s="18" t="s">
        <v>53</v>
      </c>
      <c r="D30" s="12">
        <f>'[4]TES 2010 (value)'!D109</f>
        <v>6861.8562184778057</v>
      </c>
      <c r="E30" s="13">
        <f>'[4]TES 2010 (value)'!E109</f>
        <v>4437.8846211163773</v>
      </c>
      <c r="F30" s="13">
        <f>'[4]TES 2010 (value)'!F109</f>
        <v>3380.4325771005351</v>
      </c>
      <c r="G30" s="13">
        <f>'[4]TES 2010 (value)'!G109</f>
        <v>306.96289748995906</v>
      </c>
      <c r="H30" s="13">
        <f>'[4]TES 2010 (value)'!H109</f>
        <v>887.6967101400752</v>
      </c>
      <c r="I30" s="13">
        <f>'[4]TES 2010 (value)'!I109</f>
        <v>779.07913182794834</v>
      </c>
      <c r="J30" s="13">
        <f>'[4]TES 2010 (value)'!J109</f>
        <v>202.63660983631297</v>
      </c>
      <c r="K30" s="13">
        <f>'[4]TES 2010 (value)'!K109</f>
        <v>815.63472346618209</v>
      </c>
      <c r="L30" s="13">
        <f>'[4]TES 2010 (value)'!L109</f>
        <v>815.41390449999994</v>
      </c>
      <c r="M30" s="13">
        <f>'[4]TES 2010 (value)'!M109</f>
        <v>880.3843894064496</v>
      </c>
      <c r="N30" s="13">
        <f>'[4]TES 2010 (value)'!N109</f>
        <v>405.84451787973126</v>
      </c>
      <c r="O30" s="13">
        <f>'[4]TES 2010 (value)'!O109</f>
        <v>12340.401293368819</v>
      </c>
      <c r="P30" s="13">
        <f>'[4]TES 2010 (value)'!P109</f>
        <v>3905.7001208573961</v>
      </c>
      <c r="Q30" s="13">
        <f>'[4]TES 2010 (value)'!Q109</f>
        <v>492.41214031813041</v>
      </c>
      <c r="R30" s="13">
        <f>'[4]TES 2010 (value)'!R109</f>
        <v>1432.4752645374365</v>
      </c>
      <c r="S30" s="13">
        <f>'[4]TES 2010 (value)'!S109</f>
        <v>4004.3929290000001</v>
      </c>
      <c r="T30" s="13">
        <f>'[4]TES 2010 (value)'!T109</f>
        <v>911.10751465769351</v>
      </c>
      <c r="U30" s="13">
        <f>'[4]TES 2010 (value)'!U109</f>
        <v>1654.5966859018467</v>
      </c>
      <c r="V30" s="13">
        <f>'[4]TES 2010 (value)'!V109</f>
        <v>124415.2944627</v>
      </c>
      <c r="W30" s="13">
        <f>'[4]TES 2010 (value)'!W109</f>
        <v>45133.755323720339</v>
      </c>
      <c r="X30" s="13">
        <f>'[4]TES 2010 (value)'!X109</f>
        <v>3.6148093410431339</v>
      </c>
      <c r="Y30" s="13">
        <f>'[4]TES 2010 (value)'!Y109</f>
        <v>430.85508099855298</v>
      </c>
      <c r="Z30" s="13">
        <f>'[4]TES 2010 (value)'!Z109</f>
        <v>1942.2348213692785</v>
      </c>
      <c r="AA30" s="14">
        <f>'[4]TES 2010 (value)'!AA109</f>
        <v>991.06824595007686</v>
      </c>
      <c r="AI30" t="s">
        <v>58</v>
      </c>
      <c r="AJ30" s="18" t="s">
        <v>53</v>
      </c>
      <c r="AK30" s="12">
        <f t="shared" si="11"/>
        <v>6861.8040537213301</v>
      </c>
      <c r="AL30" s="13">
        <f t="shared" si="11"/>
        <v>4437.8819687905343</v>
      </c>
      <c r="AM30" s="13">
        <f t="shared" si="11"/>
        <v>3380.4126420384937</v>
      </c>
      <c r="AN30" s="13">
        <f t="shared" si="11"/>
        <v>306.92823476314686</v>
      </c>
      <c r="AO30" s="13">
        <f t="shared" si="11"/>
        <v>887.65551210437786</v>
      </c>
      <c r="AP30" s="13">
        <f t="shared" si="11"/>
        <v>779.0505240023067</v>
      </c>
      <c r="AQ30" s="13">
        <f t="shared" si="11"/>
        <v>202.62076245868579</v>
      </c>
      <c r="AR30" s="13">
        <f t="shared" si="11"/>
        <v>815.70786776009959</v>
      </c>
      <c r="AS30" s="13">
        <f t="shared" si="11"/>
        <v>815.44688358589281</v>
      </c>
      <c r="AT30" s="13">
        <f t="shared" si="11"/>
        <v>880.3678733264519</v>
      </c>
      <c r="AU30" s="13">
        <f t="shared" si="11"/>
        <v>405.82784476513353</v>
      </c>
      <c r="AV30" s="13">
        <f t="shared" si="11"/>
        <v>12340.526044694599</v>
      </c>
      <c r="AW30" s="13">
        <f t="shared" si="11"/>
        <v>3905.7335409379962</v>
      </c>
      <c r="AX30" s="13">
        <f t="shared" si="11"/>
        <v>492.37262726452161</v>
      </c>
      <c r="AY30" s="13">
        <f t="shared" si="11"/>
        <v>1432.4075430735124</v>
      </c>
      <c r="AZ30" s="13">
        <f t="shared" si="9"/>
        <v>4004.384607738868</v>
      </c>
      <c r="BA30" s="13">
        <f t="shared" si="1"/>
        <v>911.06578733757351</v>
      </c>
      <c r="BB30" s="13">
        <f t="shared" si="1"/>
        <v>1654.5486675678312</v>
      </c>
      <c r="BC30" s="13">
        <f t="shared" si="1"/>
        <v>124416.9274388458</v>
      </c>
      <c r="BD30" s="13">
        <f t="shared" si="1"/>
        <v>45133.660668185192</v>
      </c>
      <c r="BE30" s="13">
        <f t="shared" si="1"/>
        <v>3.688163866567109</v>
      </c>
      <c r="BF30" s="13">
        <f t="shared" si="1"/>
        <v>432.4565100031715</v>
      </c>
      <c r="BG30" s="13">
        <f t="shared" si="1"/>
        <v>1942.2858463277985</v>
      </c>
      <c r="BH30" s="14">
        <f t="shared" si="1"/>
        <v>992.24175785653756</v>
      </c>
      <c r="BP30" t="s">
        <v>58</v>
      </c>
      <c r="BQ30" s="18" t="s">
        <v>53</v>
      </c>
      <c r="BR30" s="12">
        <f t="shared" si="7"/>
        <v>6861.8040537213301</v>
      </c>
      <c r="BS30" s="13">
        <f t="shared" si="7"/>
        <v>4437.8819687905343</v>
      </c>
      <c r="BT30" s="13">
        <f t="shared" si="7"/>
        <v>3380.4126420384937</v>
      </c>
      <c r="BU30" s="13">
        <f t="shared" si="7"/>
        <v>306.92823476314686</v>
      </c>
      <c r="BV30" s="13">
        <f t="shared" si="7"/>
        <v>887.65551210437786</v>
      </c>
      <c r="BW30" s="13">
        <f t="shared" si="7"/>
        <v>779.0505240023067</v>
      </c>
      <c r="BX30" s="13">
        <f t="shared" si="7"/>
        <v>202.62076245868579</v>
      </c>
      <c r="BY30" s="13">
        <f t="shared" si="7"/>
        <v>815.70786776009959</v>
      </c>
      <c r="BZ30" s="13">
        <f t="shared" si="7"/>
        <v>815.44688358589281</v>
      </c>
      <c r="CA30" s="13">
        <f t="shared" si="7"/>
        <v>880.3678733264519</v>
      </c>
      <c r="CB30" s="13">
        <f t="shared" si="7"/>
        <v>405.82784476513353</v>
      </c>
      <c r="CC30" s="13">
        <f t="shared" si="7"/>
        <v>12340.526044694599</v>
      </c>
      <c r="CD30" s="13">
        <f t="shared" si="7"/>
        <v>3905.7335409379962</v>
      </c>
      <c r="CE30" s="13">
        <f t="shared" si="7"/>
        <v>492.37262726452161</v>
      </c>
      <c r="CF30" s="13">
        <f t="shared" si="7"/>
        <v>1432.4075430735124</v>
      </c>
      <c r="CG30" s="13">
        <f t="shared" si="7"/>
        <v>4004.384607738868</v>
      </c>
      <c r="CH30" s="13">
        <f t="shared" si="10"/>
        <v>911.06578733757351</v>
      </c>
      <c r="CI30" s="13">
        <f t="shared" si="10"/>
        <v>1654.5486675678312</v>
      </c>
      <c r="CJ30" s="13">
        <f t="shared" si="10"/>
        <v>124416.9274388458</v>
      </c>
      <c r="CK30" s="13">
        <f t="shared" si="12"/>
        <v>45133.660668185192</v>
      </c>
      <c r="CL30" s="13">
        <f t="shared" si="12"/>
        <v>3.688163866567109</v>
      </c>
      <c r="CM30" s="13">
        <f t="shared" si="12"/>
        <v>432.4565100031715</v>
      </c>
      <c r="CN30" s="13">
        <f t="shared" si="12"/>
        <v>1942.2858463277985</v>
      </c>
      <c r="CO30" s="14">
        <f t="shared" si="12"/>
        <v>992.24175785653756</v>
      </c>
    </row>
    <row r="31" spans="2:105" x14ac:dyDescent="0.25">
      <c r="B31" t="s">
        <v>59</v>
      </c>
      <c r="C31" s="18" t="s">
        <v>62</v>
      </c>
      <c r="D31" s="15">
        <f>D41-SUM(D3:D30,D32:D40)</f>
        <v>11597.545722811716</v>
      </c>
      <c r="E31" s="16">
        <f t="shared" ref="E31:AA31" si="14">E41-SUM(E3:E30,E32:E40)</f>
        <v>9725.1235880761233</v>
      </c>
      <c r="F31" s="16">
        <f t="shared" si="14"/>
        <v>-227.55201250436949</v>
      </c>
      <c r="G31" s="16">
        <f t="shared" si="14"/>
        <v>-586.00373402755213</v>
      </c>
      <c r="H31" s="16">
        <f t="shared" si="14"/>
        <v>-58.165171613814891</v>
      </c>
      <c r="I31" s="16">
        <f t="shared" si="14"/>
        <v>-593.38654205727653</v>
      </c>
      <c r="J31" s="16">
        <f t="shared" si="14"/>
        <v>-1320.6990544897526</v>
      </c>
      <c r="K31" s="16">
        <f t="shared" si="14"/>
        <v>126.97321354100859</v>
      </c>
      <c r="L31" s="16">
        <f t="shared" si="14"/>
        <v>-772.37996211914287</v>
      </c>
      <c r="M31" s="16">
        <f t="shared" si="14"/>
        <v>377.91982786436711</v>
      </c>
      <c r="N31" s="16">
        <f t="shared" si="14"/>
        <v>-134.83016257587224</v>
      </c>
      <c r="O31" s="16">
        <f t="shared" si="14"/>
        <v>17523.377617003862</v>
      </c>
      <c r="P31" s="16">
        <f t="shared" si="14"/>
        <v>28111.581207200099</v>
      </c>
      <c r="Q31" s="16">
        <f t="shared" si="14"/>
        <v>743.46342877351162</v>
      </c>
      <c r="R31" s="16">
        <f t="shared" si="14"/>
        <v>2778.8773199349052</v>
      </c>
      <c r="S31" s="16">
        <f t="shared" si="14"/>
        <v>2429.7374147929295</v>
      </c>
      <c r="T31" s="16">
        <f t="shared" si="14"/>
        <v>860.46636570130795</v>
      </c>
      <c r="U31" s="16">
        <f t="shared" si="14"/>
        <v>-36.253283377081971</v>
      </c>
      <c r="V31" s="16">
        <f t="shared" si="14"/>
        <v>256654.75665037893</v>
      </c>
      <c r="W31" s="16">
        <f t="shared" si="14"/>
        <v>-9676.8096219943836</v>
      </c>
      <c r="X31" s="16">
        <f t="shared" si="14"/>
        <v>107.7763328510689</v>
      </c>
      <c r="Y31" s="16">
        <f t="shared" si="14"/>
        <v>62.569623020652216</v>
      </c>
      <c r="Z31" s="16">
        <f t="shared" si="14"/>
        <v>8727.2601035917178</v>
      </c>
      <c r="AA31" s="17">
        <f t="shared" si="14"/>
        <v>2270.8866124168126</v>
      </c>
      <c r="AI31" t="s">
        <v>59</v>
      </c>
      <c r="AJ31" s="18" t="s">
        <v>62</v>
      </c>
      <c r="AK31" s="15">
        <f t="shared" si="11"/>
        <v>11597.457556704896</v>
      </c>
      <c r="AL31" s="16">
        <f t="shared" si="11"/>
        <v>9725.1177758032009</v>
      </c>
      <c r="AM31" s="16">
        <f t="shared" si="11"/>
        <v>-227.55067058632099</v>
      </c>
      <c r="AN31" s="16">
        <f t="shared" si="11"/>
        <v>-585.93756157638745</v>
      </c>
      <c r="AO31" s="16">
        <f t="shared" si="11"/>
        <v>-58.162472166144184</v>
      </c>
      <c r="AP31" s="16">
        <f t="shared" si="11"/>
        <v>-593.36475287304643</v>
      </c>
      <c r="AQ31" s="16">
        <f t="shared" si="11"/>
        <v>-1320.5957680368986</v>
      </c>
      <c r="AR31" s="16">
        <f t="shared" si="11"/>
        <v>126.98460021421376</v>
      </c>
      <c r="AS31" s="16">
        <f t="shared" si="11"/>
        <v>-772.41120071462444</v>
      </c>
      <c r="AT31" s="16">
        <f t="shared" si="11"/>
        <v>377.91273805884032</v>
      </c>
      <c r="AU31" s="16">
        <f t="shared" si="11"/>
        <v>-134.82462341332891</v>
      </c>
      <c r="AV31" s="16">
        <f t="shared" si="11"/>
        <v>17523.554763965123</v>
      </c>
      <c r="AW31" s="16">
        <f t="shared" si="11"/>
        <v>28111.821750836494</v>
      </c>
      <c r="AX31" s="16">
        <f t="shared" si="11"/>
        <v>743.40377039405257</v>
      </c>
      <c r="AY31" s="16">
        <f t="shared" si="11"/>
        <v>2778.7459461898711</v>
      </c>
      <c r="AZ31" s="16">
        <f t="shared" si="9"/>
        <v>2429.7323657181087</v>
      </c>
      <c r="BA31" s="16">
        <f t="shared" si="1"/>
        <v>860.42695766777013</v>
      </c>
      <c r="BB31" s="16">
        <f t="shared" si="1"/>
        <v>-36.252231264331357</v>
      </c>
      <c r="BC31" s="16">
        <f t="shared" si="1"/>
        <v>256658.12529646966</v>
      </c>
      <c r="BD31" s="16">
        <f t="shared" si="1"/>
        <v>-9676.7893275698061</v>
      </c>
      <c r="BE31" s="16">
        <f t="shared" si="1"/>
        <v>109.96341410850604</v>
      </c>
      <c r="BF31" s="16">
        <f t="shared" si="1"/>
        <v>62.802185693189564</v>
      </c>
      <c r="BG31" s="16">
        <f t="shared" si="1"/>
        <v>8727.4893797224304</v>
      </c>
      <c r="BH31" s="17">
        <f t="shared" si="1"/>
        <v>2273.5755417501691</v>
      </c>
      <c r="BP31" t="s">
        <v>59</v>
      </c>
      <c r="BQ31" s="18" t="s">
        <v>62</v>
      </c>
      <c r="BR31" s="15">
        <f t="shared" si="7"/>
        <v>11597.457556704896</v>
      </c>
      <c r="BS31" s="16">
        <f t="shared" si="7"/>
        <v>9725.1177758032009</v>
      </c>
      <c r="BT31" s="16">
        <f t="shared" si="7"/>
        <v>-227.55067058632099</v>
      </c>
      <c r="BU31" s="16">
        <f t="shared" si="7"/>
        <v>-585.93756157638745</v>
      </c>
      <c r="BV31" s="16">
        <f t="shared" si="7"/>
        <v>-58.162472166144184</v>
      </c>
      <c r="BW31" s="16">
        <f t="shared" si="7"/>
        <v>-593.36475287304643</v>
      </c>
      <c r="BX31" s="16">
        <f t="shared" si="7"/>
        <v>-1320.5957680368986</v>
      </c>
      <c r="BY31" s="16">
        <f t="shared" si="7"/>
        <v>126.98460021421376</v>
      </c>
      <c r="BZ31" s="16">
        <f t="shared" si="7"/>
        <v>-772.41120071462444</v>
      </c>
      <c r="CA31" s="16">
        <f t="shared" si="7"/>
        <v>377.91273805884032</v>
      </c>
      <c r="CB31" s="16">
        <f t="shared" si="7"/>
        <v>-134.82462341332891</v>
      </c>
      <c r="CC31" s="16">
        <f t="shared" si="7"/>
        <v>17523.554763965123</v>
      </c>
      <c r="CD31" s="16">
        <f t="shared" si="7"/>
        <v>28111.821750836494</v>
      </c>
      <c r="CE31" s="16">
        <f t="shared" si="7"/>
        <v>743.40377039405257</v>
      </c>
      <c r="CF31" s="16">
        <f t="shared" si="7"/>
        <v>2778.7459461898711</v>
      </c>
      <c r="CG31" s="16">
        <f t="shared" si="7"/>
        <v>2429.7323657181087</v>
      </c>
      <c r="CH31" s="16">
        <f t="shared" si="10"/>
        <v>860.42695766777013</v>
      </c>
      <c r="CI31" s="16">
        <f t="shared" si="10"/>
        <v>-36.252231264331357</v>
      </c>
      <c r="CJ31" s="16">
        <f t="shared" si="10"/>
        <v>256658.12529646966</v>
      </c>
      <c r="CK31" s="16">
        <f t="shared" si="12"/>
        <v>-9676.7893275698061</v>
      </c>
      <c r="CL31" s="16">
        <f t="shared" si="12"/>
        <v>109.96341410850604</v>
      </c>
      <c r="CM31" s="16">
        <f t="shared" si="12"/>
        <v>62.802185693189564</v>
      </c>
      <c r="CN31" s="16">
        <f t="shared" si="12"/>
        <v>8727.4893797224304</v>
      </c>
      <c r="CO31" s="17">
        <f t="shared" si="12"/>
        <v>2273.5755417501691</v>
      </c>
    </row>
    <row r="32" spans="2:105" x14ac:dyDescent="0.25">
      <c r="B32" t="s">
        <v>63</v>
      </c>
      <c r="C32" s="19" t="s">
        <v>52</v>
      </c>
      <c r="D32" s="20">
        <f t="array" ref="D32:AA32">TRANSPOSE('[4]TES 2010 (value)'!$AO$6:$AO$29)</f>
        <v>10830.891302927583</v>
      </c>
      <c r="E32" s="21">
        <v>28860.292694932705</v>
      </c>
      <c r="F32" s="21">
        <v>49944.598890805959</v>
      </c>
      <c r="G32" s="21">
        <v>2431.2118864520285</v>
      </c>
      <c r="H32" s="21">
        <v>3731.5137834552224</v>
      </c>
      <c r="I32" s="21">
        <v>8681.8462418515101</v>
      </c>
      <c r="J32" s="21">
        <v>4761.5892486691282</v>
      </c>
      <c r="K32" s="21">
        <v>20904.438985062134</v>
      </c>
      <c r="L32" s="21">
        <v>10650.0345228939</v>
      </c>
      <c r="M32" s="21">
        <v>12056.315847019559</v>
      </c>
      <c r="N32" s="21">
        <v>10107.817636943086</v>
      </c>
      <c r="O32" s="21">
        <v>226861.95687673939</v>
      </c>
      <c r="P32" s="21">
        <v>0</v>
      </c>
      <c r="Q32" s="21">
        <v>1267.6784297532349</v>
      </c>
      <c r="R32" s="21">
        <v>0</v>
      </c>
      <c r="S32" s="21">
        <v>11312.819239633329</v>
      </c>
      <c r="T32" s="21">
        <v>5549.1705144328635</v>
      </c>
      <c r="U32" s="21">
        <v>7973.0343166613247</v>
      </c>
      <c r="V32" s="21">
        <v>84972.666777858816</v>
      </c>
      <c r="W32" s="21">
        <v>0</v>
      </c>
      <c r="X32" s="21">
        <v>1583.9809591411818</v>
      </c>
      <c r="Y32" s="21">
        <v>50766.03233913266</v>
      </c>
      <c r="Z32" s="21">
        <v>581.43573185216337</v>
      </c>
      <c r="AA32" s="22">
        <v>8886.3653504217818</v>
      </c>
      <c r="AI32" t="s">
        <v>63</v>
      </c>
      <c r="AJ32" s="19" t="s">
        <v>52</v>
      </c>
      <c r="AK32" s="20">
        <f t="shared" si="11"/>
        <v>10830.808965031067</v>
      </c>
      <c r="AL32" s="21">
        <f t="shared" si="11"/>
        <v>28860.275446422056</v>
      </c>
      <c r="AM32" s="21">
        <f t="shared" si="11"/>
        <v>49944.304357886038</v>
      </c>
      <c r="AN32" s="21">
        <f t="shared" si="11"/>
        <v>2430.9373502324015</v>
      </c>
      <c r="AO32" s="21">
        <f t="shared" si="11"/>
        <v>3731.340603768625</v>
      </c>
      <c r="AP32" s="21">
        <f t="shared" si="11"/>
        <v>8681.5274440126414</v>
      </c>
      <c r="AQ32" s="21">
        <f t="shared" si="11"/>
        <v>4761.2168643157274</v>
      </c>
      <c r="AR32" s="21">
        <f t="shared" si="11"/>
        <v>20906.313648297171</v>
      </c>
      <c r="AS32" s="21">
        <f t="shared" si="11"/>
        <v>10650.465259236946</v>
      </c>
      <c r="AT32" s="21">
        <f t="shared" si="11"/>
        <v>12056.089669591378</v>
      </c>
      <c r="AU32" s="21">
        <f t="shared" si="11"/>
        <v>10107.402382345896</v>
      </c>
      <c r="AV32" s="21">
        <f t="shared" si="11"/>
        <v>226864.25026487294</v>
      </c>
      <c r="AW32" s="21">
        <f t="shared" si="11"/>
        <v>0</v>
      </c>
      <c r="AX32" s="21">
        <f t="shared" si="11"/>
        <v>1267.5767063356905</v>
      </c>
      <c r="AY32" s="21">
        <f t="shared" si="11"/>
        <v>0</v>
      </c>
      <c r="AZ32" s="21">
        <f t="shared" si="9"/>
        <v>11312.795731220269</v>
      </c>
      <c r="BA32" s="21">
        <f t="shared" si="1"/>
        <v>5548.9163709747845</v>
      </c>
      <c r="BB32" s="21">
        <f t="shared" si="1"/>
        <v>7972.8029298658621</v>
      </c>
      <c r="BC32" s="21">
        <f t="shared" si="1"/>
        <v>84973.782061461956</v>
      </c>
      <c r="BD32" s="21">
        <f t="shared" si="1"/>
        <v>0</v>
      </c>
      <c r="BE32" s="21">
        <f t="shared" si="1"/>
        <v>1616.1243340012463</v>
      </c>
      <c r="BF32" s="21">
        <f t="shared" si="1"/>
        <v>50954.72269053544</v>
      </c>
      <c r="BG32" s="21">
        <f t="shared" si="1"/>
        <v>581.45100690221057</v>
      </c>
      <c r="BH32" s="22">
        <f t="shared" si="1"/>
        <v>8896.8875880037995</v>
      </c>
      <c r="BP32" t="s">
        <v>63</v>
      </c>
      <c r="BQ32" s="19" t="s">
        <v>52</v>
      </c>
      <c r="BR32" s="20">
        <f t="shared" si="7"/>
        <v>10830.808965031067</v>
      </c>
      <c r="BS32" s="21">
        <f t="shared" si="7"/>
        <v>28860.275446422056</v>
      </c>
      <c r="BT32" s="21">
        <f t="shared" si="7"/>
        <v>49944.304357886038</v>
      </c>
      <c r="BU32" s="21">
        <f t="shared" si="7"/>
        <v>2430.9373502324015</v>
      </c>
      <c r="BV32" s="21">
        <f t="shared" si="7"/>
        <v>3731.340603768625</v>
      </c>
      <c r="BW32" s="21">
        <f t="shared" si="7"/>
        <v>8681.5274440126414</v>
      </c>
      <c r="BX32" s="21">
        <f t="shared" si="7"/>
        <v>4761.2168643157274</v>
      </c>
      <c r="BY32" s="21">
        <f t="shared" si="7"/>
        <v>20906.313648297171</v>
      </c>
      <c r="BZ32" s="21">
        <f t="shared" si="7"/>
        <v>10650.465259236946</v>
      </c>
      <c r="CA32" s="21">
        <f t="shared" si="7"/>
        <v>12056.089669591378</v>
      </c>
      <c r="CB32" s="21">
        <f t="shared" si="7"/>
        <v>10107.402382345896</v>
      </c>
      <c r="CC32" s="21">
        <f t="shared" si="7"/>
        <v>226864.25026487294</v>
      </c>
      <c r="CD32" s="21">
        <f t="shared" si="7"/>
        <v>0</v>
      </c>
      <c r="CE32" s="21">
        <f t="shared" si="7"/>
        <v>1267.5767063356905</v>
      </c>
      <c r="CF32" s="21">
        <f t="shared" si="7"/>
        <v>0</v>
      </c>
      <c r="CG32" s="21">
        <f t="shared" si="7"/>
        <v>11312.795731220269</v>
      </c>
      <c r="CH32" s="21">
        <f t="shared" si="10"/>
        <v>5548.9163709747845</v>
      </c>
      <c r="CI32" s="21">
        <f t="shared" si="10"/>
        <v>7972.8029298658621</v>
      </c>
      <c r="CJ32" s="21">
        <f t="shared" si="10"/>
        <v>84973.782061461956</v>
      </c>
      <c r="CK32" s="21">
        <f t="shared" si="12"/>
        <v>0</v>
      </c>
      <c r="CL32" s="21">
        <f t="shared" si="12"/>
        <v>1616.1243340012463</v>
      </c>
      <c r="CM32" s="21">
        <f t="shared" si="12"/>
        <v>50954.72269053544</v>
      </c>
      <c r="CN32" s="21">
        <f t="shared" si="12"/>
        <v>581.45100690221057</v>
      </c>
      <c r="CO32" s="22">
        <f t="shared" si="12"/>
        <v>8896.8875880037995</v>
      </c>
    </row>
    <row r="33" spans="2:98" x14ac:dyDescent="0.25">
      <c r="B33" t="s">
        <v>65</v>
      </c>
      <c r="C33" s="23" t="s">
        <v>66</v>
      </c>
      <c r="D33" s="9">
        <f>'[4]TES 2010 (value)'!D44</f>
        <v>66.117657921231995</v>
      </c>
      <c r="E33" s="10">
        <f>'[4]TES 2010 (value)'!E44</f>
        <v>112.00038129694754</v>
      </c>
      <c r="F33" s="10">
        <f>'[4]TES 2010 (value)'!F44</f>
        <v>211.95410955951101</v>
      </c>
      <c r="G33" s="10">
        <f>'[4]TES 2010 (value)'!G44</f>
        <v>22.765133802571153</v>
      </c>
      <c r="H33" s="10">
        <f>'[4]TES 2010 (value)'!H44</f>
        <v>51.438392575104857</v>
      </c>
      <c r="I33" s="10">
        <f>'[4]TES 2010 (value)'!I44</f>
        <v>59.097790251048423</v>
      </c>
      <c r="J33" s="10">
        <f>'[4]TES 2010 (value)'!J44</f>
        <v>58.832225682694208</v>
      </c>
      <c r="K33" s="10">
        <f>'[4]TES 2010 (value)'!K44</f>
        <v>37.410879946915983</v>
      </c>
      <c r="L33" s="10">
        <f>'[4]TES 2010 (value)'!L44</f>
        <v>61.96291555195878</v>
      </c>
      <c r="M33" s="10">
        <f>'[4]TES 2010 (value)'!M44</f>
        <v>42.632948206427322</v>
      </c>
      <c r="N33" s="10">
        <f>'[4]TES 2010 (value)'!N44</f>
        <v>16.225496916212869</v>
      </c>
      <c r="O33" s="10">
        <f>'[4]TES 2010 (value)'!O44</f>
        <v>834.58203795355996</v>
      </c>
      <c r="P33" s="10">
        <f>'[4]TES 2010 (value)'!P44</f>
        <v>0</v>
      </c>
      <c r="Q33" s="33">
        <f>-SUM(D33:P33,R33:AA33)</f>
        <v>-1870.7150992930156</v>
      </c>
      <c r="R33" s="10">
        <f>'[4]TES 2010 (value)'!R44</f>
        <v>0</v>
      </c>
      <c r="S33" s="10">
        <f>'[4]TES 2010 (value)'!S44</f>
        <v>0</v>
      </c>
      <c r="T33" s="10">
        <f>'[4]TES 2010 (value)'!T44</f>
        <v>0</v>
      </c>
      <c r="U33" s="10">
        <f>'[4]TES 2010 (value)'!U44</f>
        <v>0</v>
      </c>
      <c r="V33" s="10">
        <f>'[4]TES 2010 (value)'!V44</f>
        <v>0</v>
      </c>
      <c r="W33" s="10">
        <f>'[4]TES 2010 (value)'!W44</f>
        <v>0</v>
      </c>
      <c r="X33" s="33">
        <f>'[4]TES 2010 (value)'!X44/10</f>
        <v>0.41621389044977608</v>
      </c>
      <c r="Y33" s="10">
        <f>'[4]TES 2010 (value)'!Y44</f>
        <v>179.27659839111277</v>
      </c>
      <c r="Z33" s="10">
        <f>'[4]TES 2010 (value)'!Z44</f>
        <v>0</v>
      </c>
      <c r="AA33" s="11">
        <f>'[4]TES 2010 (value)'!AA44</f>
        <v>116.00231734726904</v>
      </c>
      <c r="AI33" t="s">
        <v>65</v>
      </c>
      <c r="AJ33" s="23" t="s">
        <v>66</v>
      </c>
      <c r="AK33" s="9">
        <f>D33</f>
        <v>66.117657921231995</v>
      </c>
      <c r="AL33" s="10">
        <f t="shared" ref="AL33:BA40" si="15">E33</f>
        <v>112.00038129694754</v>
      </c>
      <c r="AM33" s="10">
        <f t="shared" si="15"/>
        <v>211.95410955951101</v>
      </c>
      <c r="AN33" s="10">
        <f t="shared" si="15"/>
        <v>22.765133802571153</v>
      </c>
      <c r="AO33" s="10">
        <f t="shared" si="15"/>
        <v>51.438392575104857</v>
      </c>
      <c r="AP33" s="10">
        <f t="shared" si="15"/>
        <v>59.097790251048423</v>
      </c>
      <c r="AQ33" s="10">
        <f t="shared" si="15"/>
        <v>58.832225682694208</v>
      </c>
      <c r="AR33" s="10">
        <f t="shared" si="15"/>
        <v>37.410879946915983</v>
      </c>
      <c r="AS33" s="10">
        <f t="shared" si="15"/>
        <v>61.96291555195878</v>
      </c>
      <c r="AT33" s="10">
        <f t="shared" si="15"/>
        <v>42.632948206427322</v>
      </c>
      <c r="AU33" s="10">
        <f t="shared" si="15"/>
        <v>16.225496916212869</v>
      </c>
      <c r="AV33" s="10">
        <f t="shared" si="15"/>
        <v>834.58203795355996</v>
      </c>
      <c r="AW33" s="10">
        <f t="shared" si="15"/>
        <v>0</v>
      </c>
      <c r="AX33" s="33">
        <f t="shared" si="15"/>
        <v>-1870.7150992930156</v>
      </c>
      <c r="AY33" s="10">
        <f t="shared" si="15"/>
        <v>0</v>
      </c>
      <c r="AZ33" s="10">
        <f t="shared" si="15"/>
        <v>0</v>
      </c>
      <c r="BA33" s="10">
        <f t="shared" si="15"/>
        <v>0</v>
      </c>
      <c r="BB33" s="10">
        <f t="shared" ref="BB33:BH40" si="16">U33</f>
        <v>0</v>
      </c>
      <c r="BC33" s="10">
        <f t="shared" si="16"/>
        <v>0</v>
      </c>
      <c r="BD33" s="10">
        <f t="shared" si="16"/>
        <v>0</v>
      </c>
      <c r="BE33" s="10">
        <f t="shared" si="16"/>
        <v>0.41621389044977608</v>
      </c>
      <c r="BF33" s="10">
        <f t="shared" si="16"/>
        <v>179.27659839111277</v>
      </c>
      <c r="BG33" s="10">
        <f t="shared" si="16"/>
        <v>0</v>
      </c>
      <c r="BH33" s="11">
        <f t="shared" si="16"/>
        <v>116.00231734726904</v>
      </c>
      <c r="BP33" t="s">
        <v>65</v>
      </c>
      <c r="BQ33" s="23" t="s">
        <v>66</v>
      </c>
      <c r="BR33" s="9">
        <f t="shared" si="7"/>
        <v>66.117657921231995</v>
      </c>
      <c r="BS33" s="10">
        <f t="shared" si="7"/>
        <v>112.00038129694754</v>
      </c>
      <c r="BT33" s="10">
        <f t="shared" si="7"/>
        <v>211.95410955951101</v>
      </c>
      <c r="BU33" s="10">
        <f t="shared" si="7"/>
        <v>22.765133802571153</v>
      </c>
      <c r="BV33" s="10">
        <f t="shared" si="7"/>
        <v>51.438392575104857</v>
      </c>
      <c r="BW33" s="10">
        <f t="shared" si="7"/>
        <v>59.097790251048423</v>
      </c>
      <c r="BX33" s="10">
        <f t="shared" si="7"/>
        <v>58.832225682694208</v>
      </c>
      <c r="BY33" s="10">
        <f t="shared" si="7"/>
        <v>37.410879946915983</v>
      </c>
      <c r="BZ33" s="10">
        <f t="shared" si="7"/>
        <v>61.96291555195878</v>
      </c>
      <c r="CA33" s="10">
        <f t="shared" si="7"/>
        <v>42.632948206427322</v>
      </c>
      <c r="CB33" s="10">
        <f t="shared" si="7"/>
        <v>16.225496916212869</v>
      </c>
      <c r="CC33" s="10">
        <f t="shared" si="7"/>
        <v>834.58203795355996</v>
      </c>
      <c r="CD33" s="10">
        <f t="shared" si="7"/>
        <v>0</v>
      </c>
      <c r="CE33" s="33">
        <f t="shared" si="7"/>
        <v>-1870.7150992930156</v>
      </c>
      <c r="CF33" s="10">
        <f t="shared" si="7"/>
        <v>0</v>
      </c>
      <c r="CG33" s="10">
        <f t="shared" si="7"/>
        <v>0</v>
      </c>
      <c r="CH33" s="10">
        <f t="shared" si="10"/>
        <v>0</v>
      </c>
      <c r="CI33" s="10">
        <f t="shared" si="10"/>
        <v>0</v>
      </c>
      <c r="CJ33" s="10">
        <f t="shared" si="10"/>
        <v>0</v>
      </c>
      <c r="CK33" s="10">
        <f t="shared" si="12"/>
        <v>0</v>
      </c>
      <c r="CL33" s="10">
        <f t="shared" si="12"/>
        <v>0.41621389044977608</v>
      </c>
      <c r="CM33" s="10">
        <f t="shared" si="12"/>
        <v>179.27659839111277</v>
      </c>
      <c r="CN33" s="10">
        <f t="shared" si="12"/>
        <v>0</v>
      </c>
      <c r="CO33" s="11">
        <f t="shared" si="12"/>
        <v>116.00231734726904</v>
      </c>
    </row>
    <row r="34" spans="2:98" x14ac:dyDescent="0.25">
      <c r="B34" t="s">
        <v>67</v>
      </c>
      <c r="C34" s="18" t="s">
        <v>68</v>
      </c>
      <c r="D34" s="12">
        <f>'[4]TES 2010 (value)'!D45</f>
        <v>1519.5242579512576</v>
      </c>
      <c r="E34" s="13">
        <f>'[4]TES 2010 (value)'!E45</f>
        <v>7938.4952203346447</v>
      </c>
      <c r="F34" s="13">
        <f>'[4]TES 2010 (value)'!F45</f>
        <v>2564.8597829974833</v>
      </c>
      <c r="G34" s="13">
        <f>'[4]TES 2010 (value)'!G45</f>
        <v>451.2067284701759</v>
      </c>
      <c r="H34" s="13">
        <f>'[4]TES 2010 (value)'!H45</f>
        <v>1002.5244571203139</v>
      </c>
      <c r="I34" s="13">
        <f>'[4]TES 2010 (value)'!I45</f>
        <v>1172.4374824681395</v>
      </c>
      <c r="J34" s="13">
        <f>'[4]TES 2010 (value)'!J45</f>
        <v>1193.1006907488681</v>
      </c>
      <c r="K34" s="13">
        <f>'[4]TES 2010 (value)'!K45</f>
        <v>758.0890394289238</v>
      </c>
      <c r="L34" s="13">
        <f>'[4]TES 2010 (value)'!L45</f>
        <v>1229.6303479017986</v>
      </c>
      <c r="M34" s="13">
        <f>'[4]TES 2010 (value)'!M45</f>
        <v>848.81776077590223</v>
      </c>
      <c r="N34" s="13">
        <f>'[4]TES 2010 (value)'!N45</f>
        <v>328.90930735625017</v>
      </c>
      <c r="O34" s="13">
        <f>'[4]TES 2010 (value)'!O45</f>
        <v>16638.109757371712</v>
      </c>
      <c r="P34" s="13">
        <f>'[4]TES 2010 (value)'!P45</f>
        <v>0</v>
      </c>
      <c r="Q34" s="13">
        <f>'[4]TES 2010 (value)'!Q45</f>
        <v>0</v>
      </c>
      <c r="R34" s="13">
        <f>'[4]TES 2010 (value)'!R45</f>
        <v>0</v>
      </c>
      <c r="S34" s="34">
        <f>-SUM(D34:R34,T34:AA34)</f>
        <v>-39433.824860773762</v>
      </c>
      <c r="T34" s="13">
        <f>'[4]TES 2010 (value)'!T45</f>
        <v>0</v>
      </c>
      <c r="U34" s="13">
        <f>'[4]TES 2010 (value)'!U45</f>
        <v>0</v>
      </c>
      <c r="V34" s="13">
        <f>'[4]TES 2010 (value)'!V45</f>
        <v>0</v>
      </c>
      <c r="W34" s="13">
        <f>'[4]TES 2010 (value)'!W45</f>
        <v>0</v>
      </c>
      <c r="X34" s="34">
        <f>'[4]TES 2010 (value)'!X45/10</f>
        <v>5.6481189731444843</v>
      </c>
      <c r="Y34" s="13">
        <f>'[4]TES 2010 (value)'!Y45</f>
        <v>2318.0968436088374</v>
      </c>
      <c r="Z34" s="13">
        <f>'[4]TES 2010 (value)'!Z45</f>
        <v>0</v>
      </c>
      <c r="AA34" s="14">
        <f>'[4]TES 2010 (value)'!AA45</f>
        <v>1464.375065266308</v>
      </c>
      <c r="AI34" t="s">
        <v>67</v>
      </c>
      <c r="AJ34" s="18" t="s">
        <v>68</v>
      </c>
      <c r="AK34" s="12">
        <f t="shared" ref="AK34:AK40" si="17">D34</f>
        <v>1519.5242579512576</v>
      </c>
      <c r="AL34" s="13">
        <f t="shared" si="15"/>
        <v>7938.4952203346447</v>
      </c>
      <c r="AM34" s="13">
        <f t="shared" si="15"/>
        <v>2564.8597829974833</v>
      </c>
      <c r="AN34" s="13">
        <f t="shared" si="15"/>
        <v>451.2067284701759</v>
      </c>
      <c r="AO34" s="13">
        <f t="shared" si="15"/>
        <v>1002.5244571203139</v>
      </c>
      <c r="AP34" s="13">
        <f t="shared" si="15"/>
        <v>1172.4374824681395</v>
      </c>
      <c r="AQ34" s="13">
        <f t="shared" si="15"/>
        <v>1193.1006907488681</v>
      </c>
      <c r="AR34" s="13">
        <f t="shared" si="15"/>
        <v>758.0890394289238</v>
      </c>
      <c r="AS34" s="13">
        <f t="shared" si="15"/>
        <v>1229.6303479017986</v>
      </c>
      <c r="AT34" s="13">
        <f t="shared" si="15"/>
        <v>848.81776077590223</v>
      </c>
      <c r="AU34" s="13">
        <f t="shared" si="15"/>
        <v>328.90930735625017</v>
      </c>
      <c r="AV34" s="13">
        <f t="shared" si="15"/>
        <v>16638.109757371712</v>
      </c>
      <c r="AW34" s="13">
        <f t="shared" si="15"/>
        <v>0</v>
      </c>
      <c r="AX34" s="13">
        <f t="shared" si="15"/>
        <v>0</v>
      </c>
      <c r="AY34" s="13">
        <f t="shared" si="15"/>
        <v>0</v>
      </c>
      <c r="AZ34" s="34">
        <f t="shared" si="15"/>
        <v>-39433.824860773762</v>
      </c>
      <c r="BA34" s="13">
        <f t="shared" si="15"/>
        <v>0</v>
      </c>
      <c r="BB34" s="13">
        <f t="shared" si="16"/>
        <v>0</v>
      </c>
      <c r="BC34" s="13">
        <f t="shared" si="16"/>
        <v>0</v>
      </c>
      <c r="BD34" s="13">
        <f t="shared" si="16"/>
        <v>0</v>
      </c>
      <c r="BE34" s="13">
        <f t="shared" si="16"/>
        <v>5.6481189731444843</v>
      </c>
      <c r="BF34" s="13">
        <f t="shared" si="16"/>
        <v>2318.0968436088374</v>
      </c>
      <c r="BG34" s="13">
        <f t="shared" si="16"/>
        <v>0</v>
      </c>
      <c r="BH34" s="14">
        <f t="shared" si="16"/>
        <v>1464.375065266308</v>
      </c>
      <c r="BP34" t="s">
        <v>67</v>
      </c>
      <c r="BQ34" s="18" t="s">
        <v>68</v>
      </c>
      <c r="BR34" s="12">
        <f t="shared" si="7"/>
        <v>1519.5242579512576</v>
      </c>
      <c r="BS34" s="13">
        <f t="shared" si="7"/>
        <v>7938.4952203346447</v>
      </c>
      <c r="BT34" s="13">
        <f t="shared" si="7"/>
        <v>2564.8597829974833</v>
      </c>
      <c r="BU34" s="13">
        <f t="shared" si="7"/>
        <v>451.2067284701759</v>
      </c>
      <c r="BV34" s="13">
        <f t="shared" si="7"/>
        <v>1002.5244571203139</v>
      </c>
      <c r="BW34" s="13">
        <f t="shared" si="7"/>
        <v>1172.4374824681395</v>
      </c>
      <c r="BX34" s="13">
        <f t="shared" si="7"/>
        <v>1193.1006907488681</v>
      </c>
      <c r="BY34" s="13">
        <f t="shared" si="7"/>
        <v>758.0890394289238</v>
      </c>
      <c r="BZ34" s="13">
        <f t="shared" si="7"/>
        <v>1229.6303479017986</v>
      </c>
      <c r="CA34" s="13">
        <f t="shared" si="7"/>
        <v>848.81776077590223</v>
      </c>
      <c r="CB34" s="13">
        <f t="shared" si="7"/>
        <v>328.90930735625017</v>
      </c>
      <c r="CC34" s="13">
        <f t="shared" si="7"/>
        <v>16638.109757371712</v>
      </c>
      <c r="CD34" s="13">
        <f t="shared" si="7"/>
        <v>0</v>
      </c>
      <c r="CE34" s="13">
        <f t="shared" si="7"/>
        <v>0</v>
      </c>
      <c r="CF34" s="13">
        <f t="shared" si="7"/>
        <v>0</v>
      </c>
      <c r="CG34" s="34">
        <f t="shared" si="7"/>
        <v>-39433.824860773762</v>
      </c>
      <c r="CH34" s="13">
        <f t="shared" si="10"/>
        <v>0</v>
      </c>
      <c r="CI34" s="13">
        <f t="shared" si="10"/>
        <v>0</v>
      </c>
      <c r="CJ34" s="13">
        <f t="shared" si="10"/>
        <v>0</v>
      </c>
      <c r="CK34" s="13">
        <f t="shared" si="12"/>
        <v>0</v>
      </c>
      <c r="CL34" s="13">
        <f t="shared" si="12"/>
        <v>5.6481189731444843</v>
      </c>
      <c r="CM34" s="13">
        <f t="shared" si="12"/>
        <v>2318.0968436088374</v>
      </c>
      <c r="CN34" s="13">
        <f t="shared" si="12"/>
        <v>0</v>
      </c>
      <c r="CO34" s="14">
        <f t="shared" si="12"/>
        <v>1464.375065266308</v>
      </c>
    </row>
    <row r="35" spans="2:98" x14ac:dyDescent="0.25">
      <c r="B35" t="s">
        <v>69</v>
      </c>
      <c r="C35" s="18" t="s">
        <v>70</v>
      </c>
      <c r="D35" s="12">
        <f>'[4]TES 2010 (value)'!D46</f>
        <v>253.87936838594518</v>
      </c>
      <c r="E35" s="13">
        <f>'[4]TES 2010 (value)'!E46</f>
        <v>427.09201227949836</v>
      </c>
      <c r="F35" s="13">
        <f>'[4]TES 2010 (value)'!F46</f>
        <v>281.5787681777033</v>
      </c>
      <c r="G35" s="13">
        <f>'[4]TES 2010 (value)'!G46</f>
        <v>90.926437745288595</v>
      </c>
      <c r="H35" s="13">
        <f>'[4]TES 2010 (value)'!H46</f>
        <v>153.51901236190707</v>
      </c>
      <c r="I35" s="13">
        <f>'[4]TES 2010 (value)'!I46</f>
        <v>239.45043753409783</v>
      </c>
      <c r="J35" s="13">
        <f>'[4]TES 2010 (value)'!J46</f>
        <v>317.64424977747842</v>
      </c>
      <c r="K35" s="13">
        <f>'[4]TES 2010 (value)'!K46</f>
        <v>200.17470780386154</v>
      </c>
      <c r="L35" s="13">
        <f>'[4]TES 2010 (value)'!L46</f>
        <v>252.13471649604321</v>
      </c>
      <c r="M35" s="13">
        <f>'[4]TES 2010 (value)'!M46</f>
        <v>181.98662876799762</v>
      </c>
      <c r="N35" s="13">
        <f>'[4]TES 2010 (value)'!N46</f>
        <v>87.17867350223122</v>
      </c>
      <c r="O35" s="13">
        <f>'[4]TES 2010 (value)'!O46</f>
        <v>3628.792874527323</v>
      </c>
      <c r="P35" s="13">
        <f>'[4]TES 2010 (value)'!P46</f>
        <v>0</v>
      </c>
      <c r="Q35" s="13">
        <f>'[4]TES 2010 (value)'!Q46</f>
        <v>0</v>
      </c>
      <c r="R35" s="13">
        <f>'[4]TES 2010 (value)'!R46</f>
        <v>0</v>
      </c>
      <c r="S35" s="13">
        <f>'[4]TES 2010 (value)'!S46</f>
        <v>0</v>
      </c>
      <c r="T35" s="34">
        <f>-SUM(D35:S35,U35:AA35)</f>
        <v>-9333.4818043288942</v>
      </c>
      <c r="U35" s="13">
        <f>'[4]TES 2010 (value)'!U46</f>
        <v>0</v>
      </c>
      <c r="V35" s="13">
        <f>'[4]TES 2010 (value)'!V46</f>
        <v>0</v>
      </c>
      <c r="W35" s="13">
        <f>'[4]TES 2010 (value)'!W46</f>
        <v>0</v>
      </c>
      <c r="X35" s="34">
        <f>'[4]TES 2010 (value)'!X46/10</f>
        <v>7.8576414172164375</v>
      </c>
      <c r="Y35" s="13">
        <f>'[4]TES 2010 (value)'!Y46</f>
        <v>2176.988164224163</v>
      </c>
      <c r="Z35" s="13">
        <f>'[4]TES 2010 (value)'!Z46</f>
        <v>0</v>
      </c>
      <c r="AA35" s="14">
        <f>'[4]TES 2010 (value)'!AA46</f>
        <v>1034.2781113281394</v>
      </c>
      <c r="AI35" t="s">
        <v>69</v>
      </c>
      <c r="AJ35" s="18" t="s">
        <v>70</v>
      </c>
      <c r="AK35" s="12">
        <f t="shared" si="17"/>
        <v>253.87936838594518</v>
      </c>
      <c r="AL35" s="13">
        <f t="shared" si="15"/>
        <v>427.09201227949836</v>
      </c>
      <c r="AM35" s="13">
        <f t="shared" si="15"/>
        <v>281.5787681777033</v>
      </c>
      <c r="AN35" s="13">
        <f t="shared" si="15"/>
        <v>90.926437745288595</v>
      </c>
      <c r="AO35" s="13">
        <f t="shared" si="15"/>
        <v>153.51901236190707</v>
      </c>
      <c r="AP35" s="13">
        <f t="shared" si="15"/>
        <v>239.45043753409783</v>
      </c>
      <c r="AQ35" s="13">
        <f t="shared" si="15"/>
        <v>317.64424977747842</v>
      </c>
      <c r="AR35" s="13">
        <f t="shared" si="15"/>
        <v>200.17470780386154</v>
      </c>
      <c r="AS35" s="13">
        <f t="shared" si="15"/>
        <v>252.13471649604321</v>
      </c>
      <c r="AT35" s="13">
        <f t="shared" si="15"/>
        <v>181.98662876799762</v>
      </c>
      <c r="AU35" s="13">
        <f t="shared" si="15"/>
        <v>87.17867350223122</v>
      </c>
      <c r="AV35" s="13">
        <f t="shared" si="15"/>
        <v>3628.792874527323</v>
      </c>
      <c r="AW35" s="13">
        <f t="shared" si="15"/>
        <v>0</v>
      </c>
      <c r="AX35" s="13">
        <f t="shared" si="15"/>
        <v>0</v>
      </c>
      <c r="AY35" s="13">
        <f t="shared" si="15"/>
        <v>0</v>
      </c>
      <c r="AZ35" s="13">
        <f t="shared" si="15"/>
        <v>0</v>
      </c>
      <c r="BA35" s="34">
        <f t="shared" si="15"/>
        <v>-9333.4818043288942</v>
      </c>
      <c r="BB35" s="13">
        <f t="shared" si="16"/>
        <v>0</v>
      </c>
      <c r="BC35" s="13">
        <f t="shared" si="16"/>
        <v>0</v>
      </c>
      <c r="BD35" s="13">
        <f t="shared" si="16"/>
        <v>0</v>
      </c>
      <c r="BE35" s="13">
        <f t="shared" si="16"/>
        <v>7.8576414172164375</v>
      </c>
      <c r="BF35" s="13">
        <f t="shared" si="16"/>
        <v>2176.988164224163</v>
      </c>
      <c r="BG35" s="13">
        <f t="shared" si="16"/>
        <v>0</v>
      </c>
      <c r="BH35" s="14">
        <f t="shared" si="16"/>
        <v>1034.2781113281394</v>
      </c>
      <c r="BP35" t="s">
        <v>69</v>
      </c>
      <c r="BQ35" s="18" t="s">
        <v>70</v>
      </c>
      <c r="BR35" s="12">
        <f t="shared" ref="BR35:CG37" si="18">AK35</f>
        <v>253.87936838594518</v>
      </c>
      <c r="BS35" s="13">
        <f t="shared" si="18"/>
        <v>427.09201227949836</v>
      </c>
      <c r="BT35" s="13">
        <f t="shared" si="18"/>
        <v>281.5787681777033</v>
      </c>
      <c r="BU35" s="13">
        <f t="shared" si="18"/>
        <v>90.926437745288595</v>
      </c>
      <c r="BV35" s="13">
        <f t="shared" si="18"/>
        <v>153.51901236190707</v>
      </c>
      <c r="BW35" s="13">
        <f t="shared" si="18"/>
        <v>239.45043753409783</v>
      </c>
      <c r="BX35" s="13">
        <f t="shared" si="18"/>
        <v>317.64424977747842</v>
      </c>
      <c r="BY35" s="13">
        <f t="shared" si="18"/>
        <v>200.17470780386154</v>
      </c>
      <c r="BZ35" s="13">
        <f t="shared" si="18"/>
        <v>252.13471649604321</v>
      </c>
      <c r="CA35" s="13">
        <f t="shared" si="18"/>
        <v>181.98662876799762</v>
      </c>
      <c r="CB35" s="13">
        <f t="shared" si="18"/>
        <v>87.17867350223122</v>
      </c>
      <c r="CC35" s="13">
        <f t="shared" si="18"/>
        <v>3628.792874527323</v>
      </c>
      <c r="CD35" s="13">
        <f t="shared" si="18"/>
        <v>0</v>
      </c>
      <c r="CE35" s="13">
        <f t="shared" si="18"/>
        <v>0</v>
      </c>
      <c r="CF35" s="13">
        <f t="shared" si="18"/>
        <v>0</v>
      </c>
      <c r="CG35" s="13">
        <f t="shared" si="18"/>
        <v>0</v>
      </c>
      <c r="CH35" s="34">
        <f t="shared" si="10"/>
        <v>-9333.4818043288942</v>
      </c>
      <c r="CI35" s="13">
        <f t="shared" si="10"/>
        <v>0</v>
      </c>
      <c r="CJ35" s="13">
        <f t="shared" si="10"/>
        <v>0</v>
      </c>
      <c r="CK35" s="13">
        <f t="shared" si="12"/>
        <v>0</v>
      </c>
      <c r="CL35" s="13">
        <f t="shared" si="12"/>
        <v>7.8576414172164375</v>
      </c>
      <c r="CM35" s="13">
        <f t="shared" si="12"/>
        <v>2176.988164224163</v>
      </c>
      <c r="CN35" s="13">
        <f t="shared" si="12"/>
        <v>0</v>
      </c>
      <c r="CO35" s="14">
        <f t="shared" si="12"/>
        <v>1034.2781113281394</v>
      </c>
    </row>
    <row r="36" spans="2:98" x14ac:dyDescent="0.25">
      <c r="B36" t="s">
        <v>71</v>
      </c>
      <c r="C36" s="18" t="s">
        <v>72</v>
      </c>
      <c r="D36" s="12">
        <f>'[4]TES 2010 (value)'!D47</f>
        <v>35.057474142601635</v>
      </c>
      <c r="E36" s="13">
        <f>'[4]TES 2010 (value)'!E47</f>
        <v>170.7392910878161</v>
      </c>
      <c r="F36" s="13">
        <f>'[4]TES 2010 (value)'!F47</f>
        <v>400.37948739589996</v>
      </c>
      <c r="G36" s="13">
        <f>'[4]TES 2010 (value)'!G47</f>
        <v>41.362099007033486</v>
      </c>
      <c r="H36" s="13">
        <f>'[4]TES 2010 (value)'!H47</f>
        <v>67.410268376307002</v>
      </c>
      <c r="I36" s="13">
        <f>'[4]TES 2010 (value)'!I47</f>
        <v>109.08422434222899</v>
      </c>
      <c r="J36" s="13">
        <f>'[4]TES 2010 (value)'!J47</f>
        <v>148.35511322000139</v>
      </c>
      <c r="K36" s="13">
        <f>'[4]TES 2010 (value)'!K47</f>
        <v>93.428591286625874</v>
      </c>
      <c r="L36" s="13">
        <f>'[4]TES 2010 (value)'!L47</f>
        <v>114.91218854503137</v>
      </c>
      <c r="M36" s="13">
        <f>'[4]TES 2010 (value)'!M47</f>
        <v>83.331655541315342</v>
      </c>
      <c r="N36" s="13">
        <f>'[4]TES 2010 (value)'!N47</f>
        <v>40.701934719178517</v>
      </c>
      <c r="O36" s="13">
        <f>'[4]TES 2010 (value)'!O47</f>
        <v>1664.5173077361376</v>
      </c>
      <c r="P36" s="13">
        <f>'[4]TES 2010 (value)'!P47</f>
        <v>0</v>
      </c>
      <c r="Q36" s="13">
        <f>'[4]TES 2010 (value)'!Q47</f>
        <v>0</v>
      </c>
      <c r="R36" s="13">
        <f>'[4]TES 2010 (value)'!R47</f>
        <v>0</v>
      </c>
      <c r="S36" s="13">
        <f>'[4]TES 2010 (value)'!S47</f>
        <v>0</v>
      </c>
      <c r="T36" s="13">
        <f>'[4]TES 2010 (value)'!T47</f>
        <v>0</v>
      </c>
      <c r="U36" s="34">
        <f>-SUM(D36:T36,V36:AA36)</f>
        <v>-2999.9156250622914</v>
      </c>
      <c r="V36" s="13">
        <f>'[4]TES 2010 (value)'!V47</f>
        <v>0</v>
      </c>
      <c r="W36" s="13">
        <f>'[4]TES 2010 (value)'!W47</f>
        <v>0</v>
      </c>
      <c r="X36" s="34">
        <f>'[4]TES 2010 (value)'!X47/10</f>
        <v>7.7314381403977686E-2</v>
      </c>
      <c r="Y36" s="13">
        <f>'[4]TES 2010 (value)'!Y47</f>
        <v>20.889735164336741</v>
      </c>
      <c r="Z36" s="13">
        <f>'[4]TES 2010 (value)'!Z47</f>
        <v>0</v>
      </c>
      <c r="AA36" s="14">
        <f>'[4]TES 2010 (value)'!AA47</f>
        <v>9.6689401163731539</v>
      </c>
      <c r="AI36" t="s">
        <v>71</v>
      </c>
      <c r="AJ36" s="18" t="s">
        <v>72</v>
      </c>
      <c r="AK36" s="12">
        <f t="shared" si="17"/>
        <v>35.057474142601635</v>
      </c>
      <c r="AL36" s="13">
        <f t="shared" si="15"/>
        <v>170.7392910878161</v>
      </c>
      <c r="AM36" s="13">
        <f t="shared" si="15"/>
        <v>400.37948739589996</v>
      </c>
      <c r="AN36" s="13">
        <f t="shared" si="15"/>
        <v>41.362099007033486</v>
      </c>
      <c r="AO36" s="13">
        <f t="shared" si="15"/>
        <v>67.410268376307002</v>
      </c>
      <c r="AP36" s="13">
        <f t="shared" si="15"/>
        <v>109.08422434222899</v>
      </c>
      <c r="AQ36" s="13">
        <f t="shared" si="15"/>
        <v>148.35511322000139</v>
      </c>
      <c r="AR36" s="13">
        <f t="shared" si="15"/>
        <v>93.428591286625874</v>
      </c>
      <c r="AS36" s="13">
        <f t="shared" si="15"/>
        <v>114.91218854503137</v>
      </c>
      <c r="AT36" s="13">
        <f t="shared" si="15"/>
        <v>83.331655541315342</v>
      </c>
      <c r="AU36" s="13">
        <f t="shared" si="15"/>
        <v>40.701934719178517</v>
      </c>
      <c r="AV36" s="13">
        <f t="shared" si="15"/>
        <v>1664.5173077361376</v>
      </c>
      <c r="AW36" s="13">
        <f t="shared" si="15"/>
        <v>0</v>
      </c>
      <c r="AX36" s="13">
        <f t="shared" si="15"/>
        <v>0</v>
      </c>
      <c r="AY36" s="13">
        <f t="shared" si="15"/>
        <v>0</v>
      </c>
      <c r="AZ36" s="13">
        <f t="shared" si="15"/>
        <v>0</v>
      </c>
      <c r="BA36" s="13">
        <f t="shared" si="15"/>
        <v>0</v>
      </c>
      <c r="BB36" s="34">
        <f t="shared" si="16"/>
        <v>-2999.9156250622914</v>
      </c>
      <c r="BC36" s="13">
        <f t="shared" si="16"/>
        <v>0</v>
      </c>
      <c r="BD36" s="13">
        <f t="shared" si="16"/>
        <v>0</v>
      </c>
      <c r="BE36" s="13">
        <f t="shared" si="16"/>
        <v>7.7314381403977686E-2</v>
      </c>
      <c r="BF36" s="13">
        <f t="shared" si="16"/>
        <v>20.889735164336741</v>
      </c>
      <c r="BG36" s="13">
        <f t="shared" si="16"/>
        <v>0</v>
      </c>
      <c r="BH36" s="14">
        <f t="shared" si="16"/>
        <v>9.6689401163731539</v>
      </c>
      <c r="BP36" t="s">
        <v>71</v>
      </c>
      <c r="BQ36" s="18" t="s">
        <v>72</v>
      </c>
      <c r="BR36" s="12">
        <f t="shared" si="18"/>
        <v>35.057474142601635</v>
      </c>
      <c r="BS36" s="13">
        <f t="shared" si="18"/>
        <v>170.7392910878161</v>
      </c>
      <c r="BT36" s="13">
        <f t="shared" si="18"/>
        <v>400.37948739589996</v>
      </c>
      <c r="BU36" s="13">
        <f t="shared" si="18"/>
        <v>41.362099007033486</v>
      </c>
      <c r="BV36" s="13">
        <f t="shared" si="18"/>
        <v>67.410268376307002</v>
      </c>
      <c r="BW36" s="13">
        <f t="shared" si="18"/>
        <v>109.08422434222899</v>
      </c>
      <c r="BX36" s="13">
        <f t="shared" si="18"/>
        <v>148.35511322000139</v>
      </c>
      <c r="BY36" s="13">
        <f t="shared" si="18"/>
        <v>93.428591286625874</v>
      </c>
      <c r="BZ36" s="13">
        <f t="shared" si="18"/>
        <v>114.91218854503137</v>
      </c>
      <c r="CA36" s="13">
        <f t="shared" si="18"/>
        <v>83.331655541315342</v>
      </c>
      <c r="CB36" s="13">
        <f t="shared" si="18"/>
        <v>40.701934719178517</v>
      </c>
      <c r="CC36" s="13">
        <f t="shared" si="18"/>
        <v>1664.5173077361376</v>
      </c>
      <c r="CD36" s="13">
        <f t="shared" si="18"/>
        <v>0</v>
      </c>
      <c r="CE36" s="13">
        <f t="shared" si="18"/>
        <v>0</v>
      </c>
      <c r="CF36" s="13">
        <f t="shared" si="18"/>
        <v>0</v>
      </c>
      <c r="CG36" s="13">
        <f t="shared" si="18"/>
        <v>0</v>
      </c>
      <c r="CH36" s="13">
        <f t="shared" si="10"/>
        <v>0</v>
      </c>
      <c r="CI36" s="34">
        <f t="shared" si="10"/>
        <v>-2999.9156250622914</v>
      </c>
      <c r="CJ36" s="13">
        <f t="shared" si="10"/>
        <v>0</v>
      </c>
      <c r="CK36" s="13">
        <f t="shared" si="12"/>
        <v>0</v>
      </c>
      <c r="CL36" s="13">
        <f t="shared" si="12"/>
        <v>7.7314381403977686E-2</v>
      </c>
      <c r="CM36" s="13">
        <f t="shared" si="12"/>
        <v>20.889735164336741</v>
      </c>
      <c r="CN36" s="13">
        <f t="shared" si="12"/>
        <v>0</v>
      </c>
      <c r="CO36" s="14">
        <f t="shared" si="12"/>
        <v>9.6689401163731539</v>
      </c>
    </row>
    <row r="37" spans="2:98" x14ac:dyDescent="0.25">
      <c r="B37" t="s">
        <v>73</v>
      </c>
      <c r="C37" s="18" t="s">
        <v>74</v>
      </c>
      <c r="D37" s="12">
        <f>'[4]TES 2010 (value)'!D48</f>
        <v>20786.70375437172</v>
      </c>
      <c r="E37" s="13">
        <f>'[4]TES 2010 (value)'!E48</f>
        <v>65994.460756194792</v>
      </c>
      <c r="F37" s="13">
        <f>'[4]TES 2010 (value)'!F48</f>
        <v>22304.927098673146</v>
      </c>
      <c r="G37" s="13">
        <f>'[4]TES 2010 (value)'!G48</f>
        <v>443.73553064467495</v>
      </c>
      <c r="H37" s="13">
        <f>'[4]TES 2010 (value)'!H48</f>
        <v>7060.5331278184321</v>
      </c>
      <c r="I37" s="13">
        <f>'[4]TES 2010 (value)'!I48</f>
        <v>3714.5737790726466</v>
      </c>
      <c r="J37" s="13">
        <f>'[4]TES 2010 (value)'!J48</f>
        <v>1176.5795930121956</v>
      </c>
      <c r="K37" s="13">
        <f>'[4]TES 2010 (value)'!K48</f>
        <v>2842.6662700986799</v>
      </c>
      <c r="L37" s="13">
        <f>'[4]TES 2010 (value)'!L48</f>
        <v>2150.3687815653138</v>
      </c>
      <c r="M37" s="13">
        <f>'[4]TES 2010 (value)'!M48</f>
        <v>2132.8912009120736</v>
      </c>
      <c r="N37" s="13">
        <f>'[4]TES 2010 (value)'!N48</f>
        <v>1508.9298860582505</v>
      </c>
      <c r="O37" s="13">
        <f>'[4]TES 2010 (value)'!O48</f>
        <v>143073.94130629281</v>
      </c>
      <c r="P37" s="13">
        <f>'[4]TES 2010 (value)'!P48</f>
        <v>0</v>
      </c>
      <c r="Q37" s="13">
        <f>'[4]TES 2010 (value)'!Q48</f>
        <v>0</v>
      </c>
      <c r="R37" s="13">
        <f>'[4]TES 2010 (value)'!R48</f>
        <v>0</v>
      </c>
      <c r="S37" s="13">
        <f>'[4]TES 2010 (value)'!S48</f>
        <v>0</v>
      </c>
      <c r="T37" s="13">
        <f>'[4]TES 2010 (value)'!T48</f>
        <v>0</v>
      </c>
      <c r="U37" s="13">
        <f>'[4]TES 2010 (value)'!U48</f>
        <v>0</v>
      </c>
      <c r="V37" s="34">
        <f>-SUM(D37:U37,W37:AA37)</f>
        <v>-286590.78871066443</v>
      </c>
      <c r="W37" s="13">
        <f>'[4]TES 2010 (value)'!W48</f>
        <v>0</v>
      </c>
      <c r="X37" s="13">
        <f>'[4]TES 2010 (value)'!X48</f>
        <v>55.706793776945339</v>
      </c>
      <c r="Y37" s="13">
        <f>'[4]TES 2010 (value)'!Y48</f>
        <v>13333.419403181486</v>
      </c>
      <c r="Z37" s="13">
        <f>'[4]TES 2010 (value)'!Z48</f>
        <v>0</v>
      </c>
      <c r="AA37" s="14">
        <f>'[4]TES 2010 (value)'!AA48</f>
        <v>11.351428991312828</v>
      </c>
      <c r="AI37" t="s">
        <v>73</v>
      </c>
      <c r="AJ37" s="18" t="s">
        <v>74</v>
      </c>
      <c r="AK37" s="12">
        <f t="shared" si="17"/>
        <v>20786.70375437172</v>
      </c>
      <c r="AL37" s="13">
        <f t="shared" si="15"/>
        <v>65994.460756194792</v>
      </c>
      <c r="AM37" s="13">
        <f t="shared" si="15"/>
        <v>22304.927098673146</v>
      </c>
      <c r="AN37" s="13">
        <f t="shared" si="15"/>
        <v>443.73553064467495</v>
      </c>
      <c r="AO37" s="13">
        <f t="shared" si="15"/>
        <v>7060.5331278184321</v>
      </c>
      <c r="AP37" s="13">
        <f t="shared" si="15"/>
        <v>3714.5737790726466</v>
      </c>
      <c r="AQ37" s="13">
        <f t="shared" si="15"/>
        <v>1176.5795930121956</v>
      </c>
      <c r="AR37" s="13">
        <f t="shared" si="15"/>
        <v>2842.6662700986799</v>
      </c>
      <c r="AS37" s="13">
        <f t="shared" si="15"/>
        <v>2150.3687815653138</v>
      </c>
      <c r="AT37" s="13">
        <f t="shared" si="15"/>
        <v>2132.8912009120736</v>
      </c>
      <c r="AU37" s="13">
        <f t="shared" si="15"/>
        <v>1508.9298860582505</v>
      </c>
      <c r="AV37" s="13">
        <f t="shared" si="15"/>
        <v>143073.94130629281</v>
      </c>
      <c r="AW37" s="13">
        <f t="shared" si="15"/>
        <v>0</v>
      </c>
      <c r="AX37" s="13">
        <f t="shared" si="15"/>
        <v>0</v>
      </c>
      <c r="AY37" s="13">
        <f t="shared" si="15"/>
        <v>0</v>
      </c>
      <c r="AZ37" s="13">
        <f t="shared" si="15"/>
        <v>0</v>
      </c>
      <c r="BA37" s="13">
        <f t="shared" si="15"/>
        <v>0</v>
      </c>
      <c r="BB37" s="13">
        <f t="shared" si="16"/>
        <v>0</v>
      </c>
      <c r="BC37" s="34">
        <f t="shared" si="16"/>
        <v>-286590.78871066443</v>
      </c>
      <c r="BD37" s="13">
        <f t="shared" si="16"/>
        <v>0</v>
      </c>
      <c r="BE37" s="13">
        <f t="shared" si="16"/>
        <v>55.706793776945339</v>
      </c>
      <c r="BF37" s="13">
        <f t="shared" si="16"/>
        <v>13333.419403181486</v>
      </c>
      <c r="BG37" s="13">
        <f t="shared" si="16"/>
        <v>0</v>
      </c>
      <c r="BH37" s="14">
        <f t="shared" si="16"/>
        <v>11.351428991312828</v>
      </c>
      <c r="BP37" t="s">
        <v>73</v>
      </c>
      <c r="BQ37" s="18" t="s">
        <v>74</v>
      </c>
      <c r="BR37" s="12">
        <f t="shared" si="18"/>
        <v>20786.70375437172</v>
      </c>
      <c r="BS37" s="13">
        <f t="shared" si="18"/>
        <v>65994.460756194792</v>
      </c>
      <c r="BT37" s="13">
        <f t="shared" si="18"/>
        <v>22304.927098673146</v>
      </c>
      <c r="BU37" s="13">
        <f t="shared" si="18"/>
        <v>443.73553064467495</v>
      </c>
      <c r="BV37" s="13">
        <f t="shared" si="18"/>
        <v>7060.5331278184321</v>
      </c>
      <c r="BW37" s="13">
        <f t="shared" si="18"/>
        <v>3714.5737790726466</v>
      </c>
      <c r="BX37" s="13">
        <f t="shared" si="18"/>
        <v>1176.5795930121956</v>
      </c>
      <c r="BY37" s="13">
        <f t="shared" si="18"/>
        <v>2842.6662700986799</v>
      </c>
      <c r="BZ37" s="13">
        <f t="shared" si="18"/>
        <v>2150.3687815653138</v>
      </c>
      <c r="CA37" s="13">
        <f t="shared" si="18"/>
        <v>2132.8912009120736</v>
      </c>
      <c r="CB37" s="13">
        <f t="shared" si="18"/>
        <v>1508.9298860582505</v>
      </c>
      <c r="CC37" s="13">
        <f t="shared" si="18"/>
        <v>143073.94130629281</v>
      </c>
      <c r="CD37" s="13">
        <f t="shared" si="18"/>
        <v>0</v>
      </c>
      <c r="CE37" s="13">
        <f t="shared" si="18"/>
        <v>0</v>
      </c>
      <c r="CF37" s="13">
        <f t="shared" si="18"/>
        <v>0</v>
      </c>
      <c r="CG37" s="13">
        <f t="shared" si="18"/>
        <v>0</v>
      </c>
      <c r="CH37" s="13">
        <f t="shared" si="10"/>
        <v>0</v>
      </c>
      <c r="CI37" s="13">
        <f t="shared" si="10"/>
        <v>0</v>
      </c>
      <c r="CJ37" s="34">
        <f t="shared" si="10"/>
        <v>-286590.78871066443</v>
      </c>
      <c r="CK37" s="13">
        <f t="shared" si="12"/>
        <v>0</v>
      </c>
      <c r="CL37" s="13">
        <f t="shared" si="12"/>
        <v>55.706793776945339</v>
      </c>
      <c r="CM37" s="13">
        <f t="shared" si="12"/>
        <v>13333.419403181486</v>
      </c>
      <c r="CN37" s="13">
        <f t="shared" si="12"/>
        <v>0</v>
      </c>
      <c r="CO37" s="14">
        <f t="shared" si="12"/>
        <v>11.351428991312828</v>
      </c>
    </row>
    <row r="38" spans="2:98" x14ac:dyDescent="0.25">
      <c r="B38" t="s">
        <v>76</v>
      </c>
      <c r="C38" s="18" t="s">
        <v>54</v>
      </c>
      <c r="D38" s="12">
        <f t="array" ref="D38:AA38">TRANSPOSE('[4]TES 2010 (value)'!$AV$6:$AV$29)</f>
        <v>2000.884803105243</v>
      </c>
      <c r="E38" s="13">
        <v>12224.52468076183</v>
      </c>
      <c r="F38" s="13">
        <v>13076.209805865716</v>
      </c>
      <c r="G38" s="13">
        <v>340.70807270558998</v>
      </c>
      <c r="H38" s="13">
        <v>256.54094990027778</v>
      </c>
      <c r="I38" s="13">
        <v>896.23385145564828</v>
      </c>
      <c r="J38" s="13">
        <v>14.621767228639218</v>
      </c>
      <c r="K38" s="13">
        <v>75.491814534235814</v>
      </c>
      <c r="L38" s="13">
        <v>905.18177255076262</v>
      </c>
      <c r="M38" s="13">
        <v>4.5339931733509635</v>
      </c>
      <c r="N38" s="13">
        <v>-5.1659002248686939E-4</v>
      </c>
      <c r="O38" s="13">
        <v>34474.083569991992</v>
      </c>
      <c r="P38" s="13">
        <v>20473.19401890464</v>
      </c>
      <c r="Q38" s="13">
        <v>351.76896554242148</v>
      </c>
      <c r="R38" s="13">
        <v>796.55051927126749</v>
      </c>
      <c r="S38" s="13">
        <v>274.21236956677467</v>
      </c>
      <c r="T38" s="13">
        <v>14.844511467373568</v>
      </c>
      <c r="U38" s="13">
        <v>177.54217174924244</v>
      </c>
      <c r="V38" s="13">
        <v>41788.728332187711</v>
      </c>
      <c r="W38" s="13">
        <v>0</v>
      </c>
      <c r="X38" s="13">
        <v>29.451102149977089</v>
      </c>
      <c r="Y38" s="13">
        <v>9361.1299174635569</v>
      </c>
      <c r="Z38" s="13">
        <v>3341.0110008812148</v>
      </c>
      <c r="AA38" s="14">
        <v>1768.6749072955795</v>
      </c>
      <c r="AI38" t="s">
        <v>76</v>
      </c>
      <c r="AJ38" s="18" t="s">
        <v>54</v>
      </c>
      <c r="AK38" s="12">
        <f t="shared" si="17"/>
        <v>2000.884803105243</v>
      </c>
      <c r="AL38" s="13">
        <f t="shared" si="15"/>
        <v>12224.52468076183</v>
      </c>
      <c r="AM38" s="13">
        <f t="shared" si="15"/>
        <v>13076.209805865716</v>
      </c>
      <c r="AN38" s="13">
        <f t="shared" si="15"/>
        <v>340.70807270558998</v>
      </c>
      <c r="AO38" s="13">
        <f t="shared" si="15"/>
        <v>256.54094990027778</v>
      </c>
      <c r="AP38" s="13">
        <f t="shared" si="15"/>
        <v>896.23385145564828</v>
      </c>
      <c r="AQ38" s="13">
        <f t="shared" si="15"/>
        <v>14.621767228639218</v>
      </c>
      <c r="AR38" s="13">
        <f t="shared" si="15"/>
        <v>75.491814534235814</v>
      </c>
      <c r="AS38" s="13">
        <f t="shared" si="15"/>
        <v>905.18177255076262</v>
      </c>
      <c r="AT38" s="13">
        <f t="shared" si="15"/>
        <v>4.5339931733509635</v>
      </c>
      <c r="AU38" s="13">
        <f t="shared" si="15"/>
        <v>-5.1659002248686939E-4</v>
      </c>
      <c r="AV38" s="13">
        <f t="shared" si="15"/>
        <v>34474.083569991992</v>
      </c>
      <c r="AW38" s="13">
        <f t="shared" si="15"/>
        <v>20473.19401890464</v>
      </c>
      <c r="AX38" s="13">
        <f t="shared" si="15"/>
        <v>351.76896554242148</v>
      </c>
      <c r="AY38" s="13">
        <f t="shared" si="15"/>
        <v>796.55051927126749</v>
      </c>
      <c r="AZ38" s="13">
        <f t="shared" si="15"/>
        <v>274.21236956677467</v>
      </c>
      <c r="BA38" s="13">
        <f t="shared" si="15"/>
        <v>14.844511467373568</v>
      </c>
      <c r="BB38" s="13">
        <f t="shared" si="16"/>
        <v>177.54217174924244</v>
      </c>
      <c r="BC38" s="13">
        <f t="shared" si="16"/>
        <v>41788.728332187711</v>
      </c>
      <c r="BD38" s="13">
        <f t="shared" si="16"/>
        <v>0</v>
      </c>
      <c r="BE38" s="13">
        <f t="shared" si="16"/>
        <v>29.451102149977089</v>
      </c>
      <c r="BF38" s="13">
        <f t="shared" si="16"/>
        <v>9361.1299174635569</v>
      </c>
      <c r="BG38" s="13">
        <f t="shared" si="16"/>
        <v>3341.0110008812148</v>
      </c>
      <c r="BH38" s="14">
        <f t="shared" si="16"/>
        <v>1768.6749072955795</v>
      </c>
      <c r="BP38" t="s">
        <v>76</v>
      </c>
      <c r="BQ38" s="18" t="s">
        <v>54</v>
      </c>
      <c r="BR38" s="49">
        <f t="array" ref="BR38:CO38">AK47:BH47/(1+AK47:BH47)*TRANSPOSE(CP3:CP26+CQ3:CQ26+CR3:CR26)</f>
        <v>2000.884803105243</v>
      </c>
      <c r="BS38" s="50">
        <v>12224.52468076183</v>
      </c>
      <c r="BT38" s="50">
        <v>13140.058073108517</v>
      </c>
      <c r="BU38" s="50">
        <v>340.70807270558998</v>
      </c>
      <c r="BV38" s="50">
        <v>256.54094990027772</v>
      </c>
      <c r="BW38" s="50">
        <v>896.23385145564828</v>
      </c>
      <c r="BX38" s="50">
        <v>14.621767228639216</v>
      </c>
      <c r="BY38" s="50">
        <v>0</v>
      </c>
      <c r="BZ38" s="50">
        <v>905.18177255076273</v>
      </c>
      <c r="CA38" s="50">
        <v>0</v>
      </c>
      <c r="CB38" s="50">
        <v>0</v>
      </c>
      <c r="CC38" s="50">
        <v>34474.083569991992</v>
      </c>
      <c r="CD38" s="50">
        <v>20473.194018904644</v>
      </c>
      <c r="CE38" s="50">
        <v>351.76896554242148</v>
      </c>
      <c r="CF38" s="50">
        <v>796.55051927126749</v>
      </c>
      <c r="CG38" s="50">
        <v>274.21236956677467</v>
      </c>
      <c r="CH38" s="50">
        <v>14.844511467373568</v>
      </c>
      <c r="CI38" s="50">
        <v>177.54217174924244</v>
      </c>
      <c r="CJ38" s="50">
        <v>41788.728332187711</v>
      </c>
      <c r="CK38" s="50">
        <v>0</v>
      </c>
      <c r="CL38" s="50">
        <v>29.451102149977089</v>
      </c>
      <c r="CM38" s="50">
        <v>9361.1299174635569</v>
      </c>
      <c r="CN38" s="50">
        <v>3341.0110008812153</v>
      </c>
      <c r="CO38" s="51">
        <v>1768.6749072955793</v>
      </c>
    </row>
    <row r="39" spans="2:98" x14ac:dyDescent="0.25">
      <c r="B39" t="s">
        <v>77</v>
      </c>
      <c r="C39" s="18" t="s">
        <v>78</v>
      </c>
      <c r="D39" s="12">
        <f t="array" ref="D39:AA39">TRANSPOSE('[4]TES 2010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4.2140202020000004</v>
      </c>
      <c r="Y39" s="13">
        <v>23659.157060000001</v>
      </c>
      <c r="Z39" s="13">
        <v>1341.586603</v>
      </c>
      <c r="AA39" s="14">
        <v>184.68794399999999</v>
      </c>
      <c r="AI39" t="s">
        <v>77</v>
      </c>
      <c r="AJ39" s="18" t="s">
        <v>78</v>
      </c>
      <c r="AK39" s="12">
        <f t="shared" si="17"/>
        <v>0</v>
      </c>
      <c r="AL39" s="13">
        <f t="shared" si="15"/>
        <v>0</v>
      </c>
      <c r="AM39" s="13">
        <f t="shared" si="15"/>
        <v>0</v>
      </c>
      <c r="AN39" s="13">
        <f t="shared" si="15"/>
        <v>0</v>
      </c>
      <c r="AO39" s="13">
        <f t="shared" si="15"/>
        <v>0</v>
      </c>
      <c r="AP39" s="13">
        <f t="shared" si="15"/>
        <v>0</v>
      </c>
      <c r="AQ39" s="13">
        <f t="shared" si="15"/>
        <v>0</v>
      </c>
      <c r="AR39" s="13">
        <f t="shared" si="15"/>
        <v>0</v>
      </c>
      <c r="AS39" s="13">
        <f t="shared" si="15"/>
        <v>0</v>
      </c>
      <c r="AT39" s="13">
        <f t="shared" si="15"/>
        <v>0</v>
      </c>
      <c r="AU39" s="13">
        <f t="shared" si="15"/>
        <v>0</v>
      </c>
      <c r="AV39" s="13">
        <f t="shared" si="15"/>
        <v>0</v>
      </c>
      <c r="AW39" s="13">
        <f t="shared" si="15"/>
        <v>0</v>
      </c>
      <c r="AX39" s="13">
        <f t="shared" si="15"/>
        <v>0</v>
      </c>
      <c r="AY39" s="13">
        <f t="shared" si="15"/>
        <v>0</v>
      </c>
      <c r="AZ39" s="13">
        <f t="shared" si="15"/>
        <v>0</v>
      </c>
      <c r="BA39" s="13">
        <f t="shared" si="15"/>
        <v>0</v>
      </c>
      <c r="BB39" s="13">
        <f t="shared" si="16"/>
        <v>0</v>
      </c>
      <c r="BC39" s="13">
        <f t="shared" si="16"/>
        <v>0</v>
      </c>
      <c r="BD39" s="13">
        <f t="shared" si="16"/>
        <v>0</v>
      </c>
      <c r="BE39" s="13">
        <f t="shared" si="16"/>
        <v>4.2140202020000004</v>
      </c>
      <c r="BF39" s="13">
        <f t="shared" si="16"/>
        <v>23659.157060000001</v>
      </c>
      <c r="BG39" s="13">
        <f t="shared" si="16"/>
        <v>1341.586603</v>
      </c>
      <c r="BH39" s="14">
        <f t="shared" si="16"/>
        <v>184.68794399999999</v>
      </c>
      <c r="BP39" t="s">
        <v>77</v>
      </c>
      <c r="BQ39" s="18" t="s">
        <v>78</v>
      </c>
      <c r="BR39" s="12">
        <f t="shared" ref="BR39:CG40" si="19">AK39</f>
        <v>0</v>
      </c>
      <c r="BS39" s="13">
        <f t="shared" si="19"/>
        <v>0</v>
      </c>
      <c r="BT39" s="13">
        <f t="shared" si="19"/>
        <v>0</v>
      </c>
      <c r="BU39" s="13">
        <f t="shared" si="19"/>
        <v>0</v>
      </c>
      <c r="BV39" s="13">
        <f t="shared" si="19"/>
        <v>0</v>
      </c>
      <c r="BW39" s="13">
        <f t="shared" si="19"/>
        <v>0</v>
      </c>
      <c r="BX39" s="13">
        <f t="shared" si="19"/>
        <v>0</v>
      </c>
      <c r="BY39" s="13">
        <f t="shared" si="19"/>
        <v>0</v>
      </c>
      <c r="BZ39" s="13">
        <f t="shared" si="19"/>
        <v>0</v>
      </c>
      <c r="CA39" s="13">
        <f t="shared" si="19"/>
        <v>0</v>
      </c>
      <c r="CB39" s="13">
        <f t="shared" si="19"/>
        <v>0</v>
      </c>
      <c r="CC39" s="13">
        <f t="shared" si="19"/>
        <v>0</v>
      </c>
      <c r="CD39" s="13">
        <f t="shared" si="19"/>
        <v>0</v>
      </c>
      <c r="CE39" s="13">
        <f t="shared" si="19"/>
        <v>0</v>
      </c>
      <c r="CF39" s="13">
        <f t="shared" si="19"/>
        <v>0</v>
      </c>
      <c r="CG39" s="13">
        <f t="shared" si="19"/>
        <v>0</v>
      </c>
      <c r="CH39" s="13">
        <f t="shared" ref="CH39:CO40" si="20">BA39</f>
        <v>0</v>
      </c>
      <c r="CI39" s="13">
        <f t="shared" si="20"/>
        <v>0</v>
      </c>
      <c r="CJ39" s="13">
        <f t="shared" si="20"/>
        <v>0</v>
      </c>
      <c r="CK39" s="13">
        <f t="shared" si="20"/>
        <v>0</v>
      </c>
      <c r="CL39" s="13">
        <f t="shared" si="20"/>
        <v>4.2140202020000004</v>
      </c>
      <c r="CM39" s="13">
        <f t="shared" si="20"/>
        <v>23659.157060000001</v>
      </c>
      <c r="CN39" s="13">
        <f t="shared" si="20"/>
        <v>1341.586603</v>
      </c>
      <c r="CO39" s="14">
        <f t="shared" si="20"/>
        <v>184.68794399999999</v>
      </c>
    </row>
    <row r="40" spans="2:98" x14ac:dyDescent="0.25">
      <c r="B40" t="s">
        <v>79</v>
      </c>
      <c r="C40" s="24" t="s">
        <v>80</v>
      </c>
      <c r="D40" s="15">
        <f t="array" ref="D40:AA40">TRANSPOSE('[4]TES 2010 (value)'!$AX$6:$AX$29)+TRANSPOSE('[4]TES 2010 (value)'!$AY$6:$AY$29)</f>
        <v>-3022.4634375330193</v>
      </c>
      <c r="E40" s="16">
        <v>14192.453612070463</v>
      </c>
      <c r="F40" s="16">
        <v>406.33527977548169</v>
      </c>
      <c r="G40" s="16">
        <v>5.9003354136365544</v>
      </c>
      <c r="H40" s="16">
        <v>11.593531722703567</v>
      </c>
      <c r="I40" s="16">
        <v>16.761511910548933</v>
      </c>
      <c r="J40" s="16">
        <v>46.162957971311066</v>
      </c>
      <c r="K40" s="16">
        <v>59.405013887704477</v>
      </c>
      <c r="L40" s="16">
        <v>66.494638938322709</v>
      </c>
      <c r="M40" s="16">
        <v>2.7400594142945089</v>
      </c>
      <c r="N40" s="16">
        <v>10.665243034311221</v>
      </c>
      <c r="O40" s="16">
        <v>2454.3612721160243</v>
      </c>
      <c r="P40" s="16">
        <v>743.79331123863778</v>
      </c>
      <c r="Q40" s="16">
        <v>-1908.4181750870082</v>
      </c>
      <c r="R40" s="16">
        <v>-3797.4324926952968</v>
      </c>
      <c r="S40" s="16">
        <v>0</v>
      </c>
      <c r="T40" s="16">
        <v>-145.00409746700996</v>
      </c>
      <c r="U40" s="16">
        <v>320.71448948859364</v>
      </c>
      <c r="V40" s="16">
        <v>28262.574795466786</v>
      </c>
      <c r="W40" s="16">
        <v>0</v>
      </c>
      <c r="X40" s="16">
        <v>0.64122967286120203</v>
      </c>
      <c r="Y40" s="16">
        <v>0</v>
      </c>
      <c r="Z40" s="16">
        <v>563.11635981104519</v>
      </c>
      <c r="AA40" s="17">
        <v>22.281171545677974</v>
      </c>
      <c r="AI40" t="s">
        <v>79</v>
      </c>
      <c r="AJ40" s="24" t="s">
        <v>80</v>
      </c>
      <c r="AK40" s="15">
        <f t="shared" si="17"/>
        <v>-3022.4634375330193</v>
      </c>
      <c r="AL40" s="16">
        <f t="shared" si="15"/>
        <v>14192.453612070463</v>
      </c>
      <c r="AM40" s="16">
        <f t="shared" si="15"/>
        <v>406.33527977548169</v>
      </c>
      <c r="AN40" s="16">
        <f t="shared" si="15"/>
        <v>5.9003354136365544</v>
      </c>
      <c r="AO40" s="16">
        <f t="shared" si="15"/>
        <v>11.593531722703567</v>
      </c>
      <c r="AP40" s="16">
        <f t="shared" si="15"/>
        <v>16.761511910548933</v>
      </c>
      <c r="AQ40" s="16">
        <f t="shared" si="15"/>
        <v>46.162957971311066</v>
      </c>
      <c r="AR40" s="16">
        <f t="shared" si="15"/>
        <v>59.405013887704477</v>
      </c>
      <c r="AS40" s="16">
        <f t="shared" si="15"/>
        <v>66.494638938322709</v>
      </c>
      <c r="AT40" s="16">
        <f t="shared" si="15"/>
        <v>2.7400594142945089</v>
      </c>
      <c r="AU40" s="16">
        <f t="shared" si="15"/>
        <v>10.665243034311221</v>
      </c>
      <c r="AV40" s="16">
        <f t="shared" si="15"/>
        <v>2454.3612721160243</v>
      </c>
      <c r="AW40" s="16">
        <f t="shared" si="15"/>
        <v>743.79331123863778</v>
      </c>
      <c r="AX40" s="16">
        <f t="shared" si="15"/>
        <v>-1908.4181750870082</v>
      </c>
      <c r="AY40" s="16">
        <f t="shared" si="15"/>
        <v>-3797.4324926952968</v>
      </c>
      <c r="AZ40" s="16">
        <f t="shared" si="15"/>
        <v>0</v>
      </c>
      <c r="BA40" s="16">
        <f t="shared" si="15"/>
        <v>-145.00409746700996</v>
      </c>
      <c r="BB40" s="16">
        <f t="shared" si="16"/>
        <v>320.71448948859364</v>
      </c>
      <c r="BC40" s="16">
        <f t="shared" si="16"/>
        <v>28262.574795466786</v>
      </c>
      <c r="BD40" s="16">
        <f t="shared" si="16"/>
        <v>0</v>
      </c>
      <c r="BE40" s="16">
        <f t="shared" si="16"/>
        <v>0.64122967286120203</v>
      </c>
      <c r="BF40" s="16">
        <f t="shared" si="16"/>
        <v>0</v>
      </c>
      <c r="BG40" s="16">
        <f t="shared" si="16"/>
        <v>563.11635981104519</v>
      </c>
      <c r="BH40" s="17">
        <f t="shared" si="16"/>
        <v>22.281171545677974</v>
      </c>
      <c r="BP40" t="s">
        <v>79</v>
      </c>
      <c r="BQ40" s="24" t="s">
        <v>80</v>
      </c>
      <c r="BR40" s="15">
        <f t="shared" si="19"/>
        <v>-3022.4634375330193</v>
      </c>
      <c r="BS40" s="16">
        <f t="shared" si="19"/>
        <v>14192.453612070463</v>
      </c>
      <c r="BT40" s="50">
        <f>AM40-CY19</f>
        <v>883.13402688817428</v>
      </c>
      <c r="BU40" s="16">
        <f t="shared" si="19"/>
        <v>5.9003354136365544</v>
      </c>
      <c r="BV40" s="16">
        <f t="shared" si="19"/>
        <v>11.593531722703567</v>
      </c>
      <c r="BW40" s="16">
        <f t="shared" si="19"/>
        <v>16.761511910548933</v>
      </c>
      <c r="BX40" s="16">
        <f t="shared" si="19"/>
        <v>46.162957971311066</v>
      </c>
      <c r="BY40" s="16">
        <f t="shared" si="19"/>
        <v>59.405013887704477</v>
      </c>
      <c r="BZ40" s="16">
        <f t="shared" si="19"/>
        <v>66.494638938322709</v>
      </c>
      <c r="CA40" s="16">
        <f t="shared" si="19"/>
        <v>2.7400594142945089</v>
      </c>
      <c r="CB40" s="16">
        <f t="shared" si="19"/>
        <v>10.665243034311221</v>
      </c>
      <c r="CC40" s="16">
        <f t="shared" si="19"/>
        <v>2454.3612721160243</v>
      </c>
      <c r="CD40" s="16">
        <f t="shared" si="19"/>
        <v>743.79331123863778</v>
      </c>
      <c r="CE40" s="16">
        <f t="shared" si="19"/>
        <v>-1908.4181750870082</v>
      </c>
      <c r="CF40" s="16">
        <f t="shared" si="19"/>
        <v>-3797.4324926952968</v>
      </c>
      <c r="CG40" s="16">
        <f t="shared" si="19"/>
        <v>0</v>
      </c>
      <c r="CH40" s="16">
        <f t="shared" si="20"/>
        <v>-145.00409746700996</v>
      </c>
      <c r="CI40" s="16">
        <f t="shared" si="20"/>
        <v>320.71448948859364</v>
      </c>
      <c r="CJ40" s="16">
        <f t="shared" si="20"/>
        <v>28262.574795466786</v>
      </c>
      <c r="CK40" s="16">
        <f t="shared" si="20"/>
        <v>0</v>
      </c>
      <c r="CL40" s="16">
        <f t="shared" si="20"/>
        <v>0.64122967286120203</v>
      </c>
      <c r="CM40" s="16">
        <f t="shared" si="20"/>
        <v>0</v>
      </c>
      <c r="CN40" s="16">
        <f t="shared" si="20"/>
        <v>563.11635981104519</v>
      </c>
      <c r="CO40" s="17">
        <f t="shared" si="20"/>
        <v>22.281171545677974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107743.21143412264</v>
      </c>
      <c r="E41" s="31">
        <v>271793.57301572041</v>
      </c>
      <c r="F41" s="31">
        <v>182163.23168974344</v>
      </c>
      <c r="G41" s="31">
        <v>10263.294222247659</v>
      </c>
      <c r="H41" s="31">
        <v>30963.814926692357</v>
      </c>
      <c r="I41" s="31">
        <v>35659.359618937677</v>
      </c>
      <c r="J41" s="31">
        <v>13889.872448460181</v>
      </c>
      <c r="K41" s="31">
        <v>49393.655549583229</v>
      </c>
      <c r="L41" s="31">
        <v>41110.702446219708</v>
      </c>
      <c r="M41" s="31">
        <v>41404.075506079032</v>
      </c>
      <c r="N41" s="31">
        <v>24123.672329163579</v>
      </c>
      <c r="O41" s="31">
        <v>876582.11034134205</v>
      </c>
      <c r="P41" s="31">
        <v>255996.41186057992</v>
      </c>
      <c r="Q41" s="31">
        <v>8802.4567557854407</v>
      </c>
      <c r="R41" s="31">
        <v>16417.778965416925</v>
      </c>
      <c r="S41" s="31">
        <v>25205.901162151888</v>
      </c>
      <c r="T41" s="31">
        <v>8984.536746591466</v>
      </c>
      <c r="U41" s="31">
        <v>24312.371004677643</v>
      </c>
      <c r="V41" s="31">
        <v>1612472.1575226153</v>
      </c>
      <c r="W41" s="31">
        <v>385383.12770714937</v>
      </c>
      <c r="X41" s="31">
        <v>1926.1928536596324</v>
      </c>
      <c r="Y41" s="31">
        <v>151962.0960967534</v>
      </c>
      <c r="Z41" s="31">
        <v>54517.90771529849</v>
      </c>
      <c r="AA41" s="32">
        <v>38273.326416630982</v>
      </c>
      <c r="AI41" s="29" t="s">
        <v>81</v>
      </c>
      <c r="AJ41" s="30" t="s">
        <v>83</v>
      </c>
      <c r="AK41" s="31">
        <f>SUM(AK3:AK40)</f>
        <v>107742.55686364487</v>
      </c>
      <c r="AL41" s="31">
        <f t="shared" ref="AL41:BH41" si="21">SUM(AL3:AL40)</f>
        <v>271793.47097573348</v>
      </c>
      <c r="AM41" s="31">
        <f t="shared" si="21"/>
        <v>182162.38888074047</v>
      </c>
      <c r="AN41" s="31">
        <f t="shared" si="21"/>
        <v>10262.29298186419</v>
      </c>
      <c r="AO41" s="31">
        <f t="shared" si="21"/>
        <v>30962.777186458716</v>
      </c>
      <c r="AP41" s="31">
        <f t="shared" si="21"/>
        <v>35658.278150250248</v>
      </c>
      <c r="AQ41" s="31">
        <f t="shared" si="21"/>
        <v>13889.017300158792</v>
      </c>
      <c r="AR41" s="31">
        <f t="shared" si="21"/>
        <v>49397.720372386168</v>
      </c>
      <c r="AS41" s="31">
        <f t="shared" si="21"/>
        <v>41112.171799081254</v>
      </c>
      <c r="AT41" s="31">
        <f t="shared" si="21"/>
        <v>41403.360613128752</v>
      </c>
      <c r="AU41" s="31">
        <f t="shared" si="21"/>
        <v>24122.76312940428</v>
      </c>
      <c r="AV41" s="31">
        <f t="shared" si="21"/>
        <v>876588.92204488185</v>
      </c>
      <c r="AW41" s="31">
        <f t="shared" si="21"/>
        <v>255998.42080828411</v>
      </c>
      <c r="AX41" s="31">
        <f t="shared" si="21"/>
        <v>8801.4753876675823</v>
      </c>
      <c r="AY41" s="31">
        <f t="shared" si="21"/>
        <v>16416.860932010852</v>
      </c>
      <c r="AZ41" s="31">
        <f t="shared" si="21"/>
        <v>25205.767408482745</v>
      </c>
      <c r="BA41" s="31">
        <f t="shared" si="21"/>
        <v>8983.6918484621401</v>
      </c>
      <c r="BB41" s="31">
        <f t="shared" si="21"/>
        <v>24311.592830118068</v>
      </c>
      <c r="BC41" s="31">
        <f t="shared" si="21"/>
        <v>1612496.1636739215</v>
      </c>
      <c r="BD41" s="31">
        <f t="shared" si="21"/>
        <v>385382.31947291474</v>
      </c>
      <c r="BE41" s="31">
        <f t="shared" si="21"/>
        <v>1963.1699574176419</v>
      </c>
      <c r="BF41" s="31">
        <f t="shared" si="21"/>
        <v>152337.17633571872</v>
      </c>
      <c r="BG41" s="31">
        <f t="shared" si="21"/>
        <v>54519.202157975902</v>
      </c>
      <c r="BH41" s="32">
        <f t="shared" si="21"/>
        <v>38313.18519085829</v>
      </c>
      <c r="BP41" s="29" t="s">
        <v>81</v>
      </c>
      <c r="BQ41" s="30" t="s">
        <v>83</v>
      </c>
      <c r="BR41" s="31">
        <f>SUM(BR3:BR40)</f>
        <v>107742.55686364487</v>
      </c>
      <c r="BS41" s="31">
        <f t="shared" ref="BS41:CO41" si="22">SUM(BS3:BS40)</f>
        <v>271793.47097573348</v>
      </c>
      <c r="BT41" s="31">
        <f t="shared" si="22"/>
        <v>182639.18762785316</v>
      </c>
      <c r="BU41" s="31">
        <f t="shared" si="22"/>
        <v>10262.29298186419</v>
      </c>
      <c r="BV41" s="31">
        <f t="shared" si="22"/>
        <v>30962.777186458716</v>
      </c>
      <c r="BW41" s="31">
        <f t="shared" si="22"/>
        <v>35658.278150250248</v>
      </c>
      <c r="BX41" s="31">
        <f t="shared" si="22"/>
        <v>13889.017300158792</v>
      </c>
      <c r="BY41" s="31">
        <f t="shared" si="22"/>
        <v>49397.720372386168</v>
      </c>
      <c r="BZ41" s="31">
        <f t="shared" si="22"/>
        <v>41112.171799081254</v>
      </c>
      <c r="CA41" s="31">
        <f t="shared" si="22"/>
        <v>41403.360613128752</v>
      </c>
      <c r="CB41" s="31">
        <f t="shared" si="22"/>
        <v>24122.76312940428</v>
      </c>
      <c r="CC41" s="31">
        <f t="shared" si="22"/>
        <v>876588.92204488185</v>
      </c>
      <c r="CD41" s="31">
        <f t="shared" si="22"/>
        <v>255998.42080828411</v>
      </c>
      <c r="CE41" s="31">
        <f t="shared" si="22"/>
        <v>8801.4753876675823</v>
      </c>
      <c r="CF41" s="31">
        <f t="shared" si="22"/>
        <v>16416.860932010852</v>
      </c>
      <c r="CG41" s="31">
        <f t="shared" si="22"/>
        <v>25205.767408482745</v>
      </c>
      <c r="CH41" s="31">
        <f t="shared" si="22"/>
        <v>8983.6918484621401</v>
      </c>
      <c r="CI41" s="31">
        <f t="shared" si="22"/>
        <v>24311.592830118068</v>
      </c>
      <c r="CJ41" s="31">
        <f t="shared" si="22"/>
        <v>1612496.1636739215</v>
      </c>
      <c r="CK41" s="31">
        <f t="shared" si="22"/>
        <v>385382.31947291474</v>
      </c>
      <c r="CL41" s="31">
        <f t="shared" si="22"/>
        <v>1963.1699574176419</v>
      </c>
      <c r="CM41" s="31">
        <f t="shared" si="22"/>
        <v>152337.17633571872</v>
      </c>
      <c r="CN41" s="31">
        <f t="shared" si="22"/>
        <v>54519.202157975902</v>
      </c>
      <c r="CO41" s="32">
        <f t="shared" si="22"/>
        <v>38313.18519085829</v>
      </c>
    </row>
    <row r="42" spans="2:98" x14ac:dyDescent="0.25">
      <c r="BJ42" t="s">
        <v>87</v>
      </c>
      <c r="BT42" s="108"/>
      <c r="BU42" s="95"/>
    </row>
    <row r="43" spans="2:98" x14ac:dyDescent="0.25">
      <c r="B43" t="s">
        <v>88</v>
      </c>
      <c r="C43" s="30" t="s">
        <v>89</v>
      </c>
      <c r="D43" s="31">
        <f>SUM(D3:D31)</f>
        <v>75272.616252850086</v>
      </c>
      <c r="E43" s="31">
        <f t="shared" ref="E43:AA43" si="23">SUM(E3:E31)</f>
        <v>141873.51436676175</v>
      </c>
      <c r="F43" s="31">
        <f t="shared" si="23"/>
        <v>92972.388466492499</v>
      </c>
      <c r="G43" s="31">
        <f t="shared" si="23"/>
        <v>6435.4779980066578</v>
      </c>
      <c r="H43" s="31">
        <f t="shared" si="23"/>
        <v>18628.741403362084</v>
      </c>
      <c r="I43" s="31">
        <f t="shared" si="23"/>
        <v>20769.874300051812</v>
      </c>
      <c r="J43" s="31">
        <f t="shared" si="23"/>
        <v>6172.9866021498656</v>
      </c>
      <c r="K43" s="31">
        <f t="shared" si="23"/>
        <v>24422.550247534142</v>
      </c>
      <c r="L43" s="31">
        <f t="shared" si="23"/>
        <v>25679.982561776571</v>
      </c>
      <c r="M43" s="31">
        <f t="shared" si="23"/>
        <v>26050.825412268103</v>
      </c>
      <c r="N43" s="31">
        <f t="shared" si="23"/>
        <v>12023.244667224079</v>
      </c>
      <c r="O43" s="31">
        <f t="shared" si="23"/>
        <v>446951.76533861313</v>
      </c>
      <c r="P43" s="31">
        <f t="shared" si="23"/>
        <v>234779.42453043663</v>
      </c>
      <c r="Q43" s="31">
        <f t="shared" si="23"/>
        <v>10962.142634869806</v>
      </c>
      <c r="R43" s="31">
        <f t="shared" si="23"/>
        <v>19418.660938840956</v>
      </c>
      <c r="S43" s="31">
        <f t="shared" si="23"/>
        <v>53052.694413725541</v>
      </c>
      <c r="T43" s="31">
        <f t="shared" si="23"/>
        <v>12899.007622487132</v>
      </c>
      <c r="U43" s="31">
        <f t="shared" si="23"/>
        <v>18840.995651840774</v>
      </c>
      <c r="V43" s="31">
        <f t="shared" si="23"/>
        <v>1744038.9763277664</v>
      </c>
      <c r="W43" s="31">
        <f t="shared" si="23"/>
        <v>385383.12770714937</v>
      </c>
      <c r="X43" s="31">
        <f t="shared" si="23"/>
        <v>238.1994600544524</v>
      </c>
      <c r="Y43" s="31">
        <f t="shared" si="23"/>
        <v>50147.106035587261</v>
      </c>
      <c r="Z43" s="31">
        <f t="shared" si="23"/>
        <v>48690.758019754066</v>
      </c>
      <c r="AA43" s="32">
        <f t="shared" si="23"/>
        <v>24775.64118031854</v>
      </c>
      <c r="AJ43" s="44" t="s">
        <v>86</v>
      </c>
      <c r="AK43" s="38">
        <f t="array" ref="AK43:BH43">TRANSPOSE(BN3:BN26)-AK41:BH41</f>
        <v>-3.0559021979570389E-10</v>
      </c>
      <c r="AL43" s="39">
        <v>6.4028427004814148E-10</v>
      </c>
      <c r="AM43" s="39">
        <v>-8.440110832452774E-10</v>
      </c>
      <c r="AN43" s="39">
        <v>-5.8389559853821993E-10</v>
      </c>
      <c r="AO43" s="39">
        <v>-8.2218321040272713E-10</v>
      </c>
      <c r="AP43" s="39">
        <v>7.3487171903252602E-10</v>
      </c>
      <c r="AQ43" s="39">
        <v>7.3487171903252602E-10</v>
      </c>
      <c r="AR43" s="39">
        <v>-8.440110832452774E-10</v>
      </c>
      <c r="AS43" s="39">
        <v>-2.3283064365386963E-10</v>
      </c>
      <c r="AT43" s="39">
        <v>-1.1932570487260818E-9</v>
      </c>
      <c r="AU43" s="39">
        <v>-1.5279510989785194E-10</v>
      </c>
      <c r="AV43" s="39">
        <v>-6.9849193096160889E-10</v>
      </c>
      <c r="AW43" s="39">
        <v>-2.0372681319713593E-10</v>
      </c>
      <c r="AX43" s="39">
        <v>-8.0399331636726856E-10</v>
      </c>
      <c r="AY43" s="39">
        <v>-9.8953023552894592E-10</v>
      </c>
      <c r="AZ43" s="39">
        <v>9.822542779147625E-11</v>
      </c>
      <c r="BA43" s="39">
        <v>-1.3278622645884752E-10</v>
      </c>
      <c r="BB43" s="39">
        <v>6.7666405811905861E-10</v>
      </c>
      <c r="BC43" s="39">
        <v>2.3283064365386963E-10</v>
      </c>
      <c r="BD43" s="39">
        <v>4.6566128730773926E-10</v>
      </c>
      <c r="BE43" s="39">
        <v>-2.2350832296069711E-10</v>
      </c>
      <c r="BF43" s="39">
        <v>9.8953023552894592E-10</v>
      </c>
      <c r="BG43" s="39">
        <v>4.1472958400845528E-10</v>
      </c>
      <c r="BH43" s="40">
        <v>-8.8039087131619453E-10</v>
      </c>
      <c r="BJ43" s="45">
        <f>SUMSQ(AK43:BH43)</f>
        <v>1.0413860683787197E-17</v>
      </c>
      <c r="BQ43" s="44" t="s">
        <v>86</v>
      </c>
      <c r="BR43" s="38">
        <f t="array" ref="BR43:CO43">TRANSPOSE(CU3:CU26)-BR41:CO41</f>
        <v>-3.0559021979570389E-10</v>
      </c>
      <c r="BS43" s="39">
        <v>6.4028427004814148E-10</v>
      </c>
      <c r="BT43" s="39">
        <v>-7.8580342233181E-10</v>
      </c>
      <c r="BU43" s="39">
        <v>-5.8389559853821993E-10</v>
      </c>
      <c r="BV43" s="39">
        <v>-8.2218321040272713E-10</v>
      </c>
      <c r="BW43" s="39">
        <v>7.3487171903252602E-10</v>
      </c>
      <c r="BX43" s="39">
        <v>7.3487171903252602E-10</v>
      </c>
      <c r="BY43" s="39">
        <v>-8.440110832452774E-10</v>
      </c>
      <c r="BZ43" s="39">
        <v>-2.3283064365386963E-10</v>
      </c>
      <c r="CA43" s="39">
        <v>-1.1932570487260818E-9</v>
      </c>
      <c r="CB43" s="39">
        <v>-1.5279510989785194E-10</v>
      </c>
      <c r="CC43" s="39">
        <v>-6.9849193096160889E-10</v>
      </c>
      <c r="CD43" s="39">
        <v>-2.0372681319713593E-10</v>
      </c>
      <c r="CE43" s="39">
        <v>-8.0399331636726856E-10</v>
      </c>
      <c r="CF43" s="39">
        <v>-9.8953023552894592E-10</v>
      </c>
      <c r="CG43" s="39">
        <v>9.822542779147625E-11</v>
      </c>
      <c r="CH43" s="39">
        <v>-1.3278622645884752E-10</v>
      </c>
      <c r="CI43" s="39">
        <v>6.7666405811905861E-10</v>
      </c>
      <c r="CJ43" s="39">
        <v>2.3283064365386963E-10</v>
      </c>
      <c r="CK43" s="39">
        <v>4.6566128730773926E-10</v>
      </c>
      <c r="CL43" s="39">
        <v>-2.2350832296069711E-10</v>
      </c>
      <c r="CM43" s="39">
        <v>9.8953023552894592E-10</v>
      </c>
      <c r="CN43" s="39">
        <v>4.1472958400845528E-10</v>
      </c>
      <c r="CO43" s="40">
        <v>-8.8039087131619453E-10</v>
      </c>
    </row>
    <row r="44" spans="2:98" x14ac:dyDescent="0.25"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'[4]TES 2010 (value)'!$D$112:$AA$112</f>
        <v>738.20563414082119</v>
      </c>
      <c r="E45" s="31">
        <v>548.59940203693293</v>
      </c>
      <c r="F45" s="31">
        <v>226.74843699688509</v>
      </c>
      <c r="G45" s="31">
        <v>42.306613975436719</v>
      </c>
      <c r="H45" s="31">
        <v>81.210759728770526</v>
      </c>
      <c r="I45" s="31">
        <v>82.753409472555489</v>
      </c>
      <c r="J45" s="31">
        <v>24.446341845362436</v>
      </c>
      <c r="K45" s="31">
        <v>31.740118434446408</v>
      </c>
      <c r="L45" s="31">
        <v>150.77842348999999</v>
      </c>
      <c r="M45" s="31">
        <v>51.278290601001778</v>
      </c>
      <c r="N45" s="31">
        <v>27.57947018720094</v>
      </c>
      <c r="O45" s="31">
        <v>1872.0372123541788</v>
      </c>
      <c r="P45" s="31">
        <v>1662.9295492337753</v>
      </c>
      <c r="Q45" s="31">
        <v>96.051649458729997</v>
      </c>
      <c r="R45" s="31">
        <v>187.82315690614433</v>
      </c>
      <c r="S45" s="31">
        <v>384.18701069999997</v>
      </c>
      <c r="T45" s="31">
        <v>43.095738012491545</v>
      </c>
      <c r="U45" s="31">
        <v>69.700555790118344</v>
      </c>
      <c r="V45" s="31">
        <v>12160.511179234567</v>
      </c>
      <c r="W45" s="31">
        <v>5520.2314183933968</v>
      </c>
      <c r="X45" s="31">
        <v>0.81888719828434442</v>
      </c>
      <c r="Y45" s="31">
        <v>17.386834374181714</v>
      </c>
      <c r="Z45" s="31">
        <v>91.512567190676336</v>
      </c>
      <c r="AA45" s="32">
        <v>40.461266522342456</v>
      </c>
      <c r="AI45" s="46" t="s">
        <v>84</v>
      </c>
      <c r="AJ45" s="44" t="s">
        <v>85</v>
      </c>
      <c r="AK45" s="41">
        <v>-7.6021348763950531E-6</v>
      </c>
      <c r="AL45" s="42">
        <v>-5.9765543020464667E-7</v>
      </c>
      <c r="AM45" s="42">
        <v>-5.8971926186306662E-6</v>
      </c>
      <c r="AN45" s="42">
        <v>-1.1292155206914268E-4</v>
      </c>
      <c r="AO45" s="42">
        <v>-4.6410035349597935E-5</v>
      </c>
      <c r="AP45" s="42">
        <v>-3.672005124114551E-5</v>
      </c>
      <c r="AQ45" s="42">
        <v>-7.8205895963229851E-5</v>
      </c>
      <c r="AR45" s="42">
        <v>8.9677758699046543E-5</v>
      </c>
      <c r="AS45" s="42">
        <v>4.0444595941929147E-5</v>
      </c>
      <c r="AT45" s="42">
        <v>-1.8760078207270893E-5</v>
      </c>
      <c r="AU45" s="42">
        <v>-4.1082517720903871E-5</v>
      </c>
      <c r="AV45" s="42">
        <v>1.0109179014125358E-5</v>
      </c>
      <c r="AW45" s="42">
        <v>8.5567451586382345E-6</v>
      </c>
      <c r="AX45" s="42">
        <v>-8.0243865602683631E-5</v>
      </c>
      <c r="AY45" s="42">
        <v>-4.727583477395242E-5</v>
      </c>
      <c r="AZ45" s="42">
        <v>-2.0780331200173664E-6</v>
      </c>
      <c r="BA45" s="42">
        <v>-4.5798458962039595E-5</v>
      </c>
      <c r="BB45" s="42">
        <v>-2.9021171397563713E-5</v>
      </c>
      <c r="BC45" s="42">
        <v>1.3125204203068906E-5</v>
      </c>
      <c r="BD45" s="42">
        <v>-2.0972226766676687E-6</v>
      </c>
      <c r="BE45" s="42">
        <v>2.0292778568179362E-2</v>
      </c>
      <c r="BF45" s="42">
        <v>3.7168622937137443E-3</v>
      </c>
      <c r="BG45" s="42">
        <v>2.6271261311298835E-5</v>
      </c>
      <c r="BH45" s="43">
        <v>1.1840878882520805E-3</v>
      </c>
      <c r="BO45" s="53"/>
      <c r="BP45" s="80" t="s">
        <v>109</v>
      </c>
      <c r="BQ45" s="60" t="s">
        <v>41</v>
      </c>
      <c r="BR45" s="61">
        <f t="array" ref="BR45:CO48">'[4]TES 2010 (volume)'!$D$65:$AA$68</f>
        <v>0</v>
      </c>
      <c r="BS45" s="62">
        <v>1.8456652360260316E-3</v>
      </c>
      <c r="BT45" s="62">
        <v>1.9019840222089779E-4</v>
      </c>
      <c r="BU45" s="62">
        <v>8.1701030149514811E-5</v>
      </c>
      <c r="BV45" s="62">
        <v>0.1453998921153089</v>
      </c>
      <c r="BW45" s="62">
        <v>0.1034822367774484</v>
      </c>
      <c r="BX45" s="62">
        <v>0.31251421281893943</v>
      </c>
      <c r="BY45" s="62">
        <v>5.1766622182910706E-2</v>
      </c>
      <c r="BZ45" s="62">
        <v>0</v>
      </c>
      <c r="CA45" s="62">
        <v>4.1208947296142444</v>
      </c>
      <c r="CB45" s="62">
        <v>9.6173451798396584E-4</v>
      </c>
      <c r="CC45" s="62">
        <v>0.4044123622750288</v>
      </c>
      <c r="CD45" s="62">
        <v>9.7624287472658109E-4</v>
      </c>
      <c r="CE45" s="62">
        <v>0</v>
      </c>
      <c r="CF45" s="62">
        <v>5.0322974463773028E-4</v>
      </c>
      <c r="CG45" s="62">
        <v>0</v>
      </c>
      <c r="CH45" s="62">
        <v>1.9816064496153599E-6</v>
      </c>
      <c r="CI45" s="62">
        <v>1.8062555729093904E-6</v>
      </c>
      <c r="CJ45" s="62">
        <v>1.5598398550222274E-4</v>
      </c>
      <c r="CK45" s="62">
        <v>0</v>
      </c>
      <c r="CL45" s="89">
        <v>4.3464519481792967E-3</v>
      </c>
      <c r="CM45" s="89">
        <v>0</v>
      </c>
      <c r="CN45" s="89">
        <v>0.58787907721245425</v>
      </c>
      <c r="CO45" s="89">
        <v>4.6579982440151657E-2</v>
      </c>
      <c r="CP45" s="61">
        <f t="array" ref="CP45:CS48">'[4]TES 2010 (volume)'!$CK$65:$CN$68</f>
        <v>0</v>
      </c>
      <c r="CQ45" s="62">
        <v>0</v>
      </c>
      <c r="CR45" s="62">
        <v>0</v>
      </c>
      <c r="CS45" s="63">
        <v>1.2843304780332257E-2</v>
      </c>
      <c r="CT45" s="63">
        <f t="array" ref="CT45:CT48">'[4]TES 2010 (volume)'!$AO$65:$AO$68</f>
        <v>1.2137805609318488</v>
      </c>
    </row>
    <row r="46" spans="2:98" x14ac:dyDescent="0.25">
      <c r="BO46" s="53"/>
      <c r="BP46" s="53"/>
      <c r="BQ46" s="64" t="s">
        <v>43</v>
      </c>
      <c r="BR46" s="65">
        <v>2.0427170726621062</v>
      </c>
      <c r="BS46" s="66">
        <v>2.3562649236618913</v>
      </c>
      <c r="BT46" s="66">
        <v>0.13587363176247455</v>
      </c>
      <c r="BU46" s="66">
        <v>1.3696397411683192</v>
      </c>
      <c r="BV46" s="66">
        <v>4.7633469097915784</v>
      </c>
      <c r="BW46" s="66">
        <v>3.7276287145680875</v>
      </c>
      <c r="BX46" s="66">
        <v>1.0193029157324278</v>
      </c>
      <c r="BY46" s="66">
        <v>2.0378333791320595</v>
      </c>
      <c r="BZ46" s="66">
        <v>9.4732259200000002E-2</v>
      </c>
      <c r="CA46" s="66">
        <v>0.38969569452590092</v>
      </c>
      <c r="CB46" s="66">
        <v>5.9207982116945999E-3</v>
      </c>
      <c r="CC46" s="66">
        <v>2.7058310802635255</v>
      </c>
      <c r="CD46" s="66">
        <v>6.0112409873327808E-3</v>
      </c>
      <c r="CE46" s="66">
        <v>0.19921286172055819</v>
      </c>
      <c r="CF46" s="66">
        <v>1.1304831566297997</v>
      </c>
      <c r="CG46" s="66">
        <v>11.75137333</v>
      </c>
      <c r="CH46" s="66">
        <v>3.6759984955121356</v>
      </c>
      <c r="CI46" s="66">
        <v>2.5988773889864061</v>
      </c>
      <c r="CJ46" s="66">
        <v>4.2223416853021432</v>
      </c>
      <c r="CK46" s="66">
        <v>0.3599703747852821</v>
      </c>
      <c r="CL46" s="91">
        <v>4.5317404261919038E-4</v>
      </c>
      <c r="CM46" s="91">
        <v>26.513885612787622</v>
      </c>
      <c r="CN46" s="91">
        <v>0.2998681793748339</v>
      </c>
      <c r="CO46" s="91">
        <v>6.1830231322600104</v>
      </c>
      <c r="CP46" s="65">
        <v>9.2738153829370216</v>
      </c>
      <c r="CQ46" s="66">
        <v>0</v>
      </c>
      <c r="CR46" s="66">
        <v>0</v>
      </c>
      <c r="CS46" s="67">
        <v>12.918075080105464</v>
      </c>
      <c r="CT46" s="67">
        <v>40.608675377428241</v>
      </c>
    </row>
    <row r="47" spans="2:98" x14ac:dyDescent="0.25">
      <c r="C47" t="s">
        <v>106</v>
      </c>
      <c r="D47" s="87">
        <f>D31/(D43-D31)</f>
        <v>0.18213636241424555</v>
      </c>
      <c r="E47" s="87">
        <f t="shared" ref="E47:AA47" si="24">E31/(E43-E31)</f>
        <v>7.3592448086357634E-2</v>
      </c>
      <c r="F47" s="87">
        <f t="shared" si="24"/>
        <v>-2.4415467578077438E-3</v>
      </c>
      <c r="G47" s="87">
        <f t="shared" si="24"/>
        <v>-8.3458699515519444E-2</v>
      </c>
      <c r="H47" s="87">
        <f t="shared" si="24"/>
        <v>-3.1126163862618822E-3</v>
      </c>
      <c r="I47" s="87">
        <f t="shared" si="24"/>
        <v>-2.7776028502523982E-2</v>
      </c>
      <c r="J47" s="87">
        <f t="shared" si="24"/>
        <v>-0.1762415872514716</v>
      </c>
      <c r="K47" s="87">
        <f t="shared" si="24"/>
        <v>5.2261863697805628E-3</v>
      </c>
      <c r="L47" s="87">
        <f t="shared" si="24"/>
        <v>-2.9198902798243984E-2</v>
      </c>
      <c r="M47" s="87">
        <f t="shared" si="24"/>
        <v>1.4720570938957256E-2</v>
      </c>
      <c r="N47" s="87">
        <f t="shared" si="24"/>
        <v>-1.1089762521069361E-2</v>
      </c>
      <c r="O47" s="87">
        <f t="shared" si="24"/>
        <v>4.0806286025887865E-2</v>
      </c>
      <c r="P47" s="87">
        <f t="shared" si="24"/>
        <v>0.13602300558792058</v>
      </c>
      <c r="Q47" s="87">
        <f t="shared" si="24"/>
        <v>7.2755334987908579E-2</v>
      </c>
      <c r="R47" s="87">
        <f t="shared" si="24"/>
        <v>0.16700201057768305</v>
      </c>
      <c r="S47" s="87">
        <f t="shared" si="24"/>
        <v>4.7996750068238024E-2</v>
      </c>
      <c r="T47" s="87">
        <f t="shared" si="24"/>
        <v>7.1475966011769462E-2</v>
      </c>
      <c r="U47" s="87">
        <f t="shared" si="24"/>
        <v>-1.9204749326289256E-3</v>
      </c>
      <c r="V47" s="87">
        <f t="shared" si="24"/>
        <v>0.17255444373750795</v>
      </c>
      <c r="W47" s="87">
        <f t="shared" si="24"/>
        <v>-2.449453540497112E-2</v>
      </c>
      <c r="X47" s="87">
        <f t="shared" si="24"/>
        <v>0.82635906040652674</v>
      </c>
      <c r="Y47" s="87">
        <f t="shared" si="24"/>
        <v>1.2492802669718433E-3</v>
      </c>
      <c r="Z47" s="87">
        <f t="shared" si="24"/>
        <v>0.21838078643416675</v>
      </c>
      <c r="AA47" s="87">
        <f t="shared" si="24"/>
        <v>0.10090697081654701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5.9372812842390453E-2</v>
      </c>
      <c r="AL47" s="47">
        <v>8.1982223395218171E-2</v>
      </c>
      <c r="AM47" s="47">
        <v>0.15461482757670431</v>
      </c>
      <c r="AN47" s="47">
        <v>0.20650099248087275</v>
      </c>
      <c r="AO47" s="47">
        <v>0.15635611949230233</v>
      </c>
      <c r="AP47" s="47">
        <v>0.27405371127578682</v>
      </c>
      <c r="AQ47" s="47">
        <v>0.13953476924099401</v>
      </c>
      <c r="AR47" s="47">
        <v>0</v>
      </c>
      <c r="AS47" s="47">
        <v>0.17943925580744874</v>
      </c>
      <c r="AT47" s="47">
        <v>0</v>
      </c>
      <c r="AU47" s="47">
        <v>0</v>
      </c>
      <c r="AV47" s="47">
        <v>0.12209950629094804</v>
      </c>
      <c r="AW47" s="47">
        <v>0.11465428821369897</v>
      </c>
      <c r="AX47" s="47">
        <v>7.1063215891754197E-2</v>
      </c>
      <c r="AY47" s="47">
        <v>7.025808503502802E-2</v>
      </c>
      <c r="AZ47" s="47">
        <v>0.50863250009554206</v>
      </c>
      <c r="BA47" s="47">
        <v>3.8426616414907341E-2</v>
      </c>
      <c r="BB47" s="47">
        <v>2.2014089795702903E-2</v>
      </c>
      <c r="BC47" s="47">
        <v>6.2853477055589635E-2</v>
      </c>
      <c r="BD47" s="47">
        <v>0</v>
      </c>
      <c r="BE47" s="47">
        <v>0.73453041311050604</v>
      </c>
      <c r="BF47" s="47">
        <v>0.27240606423097924</v>
      </c>
      <c r="BG47" s="47">
        <v>0.21879476257632163</v>
      </c>
      <c r="BH47" s="48">
        <v>0.2116586842663572</v>
      </c>
      <c r="BO47" s="53"/>
      <c r="BP47" s="53"/>
      <c r="BQ47" s="64" t="s">
        <v>45</v>
      </c>
      <c r="BR47" s="65">
        <v>0.26166808583328194</v>
      </c>
      <c r="BS47" s="66">
        <v>1.8230693090523984</v>
      </c>
      <c r="BT47" s="66">
        <v>0.4494749557095058</v>
      </c>
      <c r="BU47" s="66">
        <v>0.28624190847030012</v>
      </c>
      <c r="BV47" s="66">
        <v>0.41640584472968184</v>
      </c>
      <c r="BW47" s="66">
        <v>1.0575781408063343</v>
      </c>
      <c r="BX47" s="66">
        <v>1.1052779685255993</v>
      </c>
      <c r="BY47" s="66">
        <v>0.82518529486295655</v>
      </c>
      <c r="BZ47" s="66">
        <v>0.33913027299999998</v>
      </c>
      <c r="CA47" s="66">
        <v>1.2191275007223297</v>
      </c>
      <c r="CB47" s="66">
        <v>0.9037279261833433</v>
      </c>
      <c r="CC47" s="66">
        <v>2.2656584097215919</v>
      </c>
      <c r="CD47" s="66">
        <v>5.4855168609691547E-3</v>
      </c>
      <c r="CE47" s="66">
        <v>0.50410724630981563</v>
      </c>
      <c r="CF47" s="66">
        <v>0.27669336192534033</v>
      </c>
      <c r="CG47" s="66">
        <v>0.20980455200000001</v>
      </c>
      <c r="CH47" s="66">
        <v>1.1134663179195758E-5</v>
      </c>
      <c r="CI47" s="66">
        <v>1.0149365139478216E-5</v>
      </c>
      <c r="CJ47" s="66">
        <v>11.935339355316405</v>
      </c>
      <c r="CK47" s="66">
        <v>0</v>
      </c>
      <c r="CL47" s="91">
        <v>2.464009831911587E-3</v>
      </c>
      <c r="CM47" s="91">
        <v>0.16213911517077639</v>
      </c>
      <c r="CN47" s="91">
        <v>9.0238599583256125</v>
      </c>
      <c r="CO47" s="91">
        <v>8.3977443856521172E-2</v>
      </c>
      <c r="CP47" s="65">
        <v>28.060799191937281</v>
      </c>
      <c r="CQ47" s="66">
        <v>0</v>
      </c>
      <c r="CR47" s="66">
        <v>0</v>
      </c>
      <c r="CS47" s="67">
        <v>2.672373990101395</v>
      </c>
      <c r="CT47" s="67">
        <v>0.45979618972613107</v>
      </c>
    </row>
    <row r="48" spans="2:98" x14ac:dyDescent="0.25">
      <c r="C48" t="s">
        <v>107</v>
      </c>
      <c r="D48" s="95">
        <f>SUM(D30:D31)</f>
        <v>18459.401941289521</v>
      </c>
      <c r="E48" s="95">
        <f t="shared" ref="E48:AA48" si="25">SUM(E30:E31)</f>
        <v>14163.0082091925</v>
      </c>
      <c r="F48" s="95">
        <f t="shared" si="25"/>
        <v>3152.8805645961656</v>
      </c>
      <c r="G48" s="95">
        <f t="shared" si="25"/>
        <v>-279.04083653759307</v>
      </c>
      <c r="H48" s="95">
        <f t="shared" si="25"/>
        <v>829.53153852626031</v>
      </c>
      <c r="I48" s="95">
        <f t="shared" si="25"/>
        <v>185.69258977067182</v>
      </c>
      <c r="J48" s="95">
        <f t="shared" si="25"/>
        <v>-1118.0624446534396</v>
      </c>
      <c r="K48" s="95">
        <f t="shared" si="25"/>
        <v>942.60793700719069</v>
      </c>
      <c r="L48" s="95">
        <f t="shared" si="25"/>
        <v>43.03394238085707</v>
      </c>
      <c r="M48" s="95">
        <f t="shared" si="25"/>
        <v>1258.3042172708167</v>
      </c>
      <c r="N48" s="95">
        <f t="shared" si="25"/>
        <v>271.01435530385902</v>
      </c>
      <c r="O48" s="95">
        <f t="shared" si="25"/>
        <v>29863.778910372683</v>
      </c>
      <c r="P48" s="95">
        <f t="shared" si="25"/>
        <v>32017.281328057496</v>
      </c>
      <c r="Q48" s="95">
        <f t="shared" si="25"/>
        <v>1235.8755690916421</v>
      </c>
      <c r="R48" s="95">
        <f t="shared" si="25"/>
        <v>4211.3525844723417</v>
      </c>
      <c r="S48" s="95">
        <f t="shared" si="25"/>
        <v>6434.1303437929291</v>
      </c>
      <c r="T48" s="95">
        <f t="shared" si="25"/>
        <v>1771.5738803590016</v>
      </c>
      <c r="U48" s="95">
        <f t="shared" si="25"/>
        <v>1618.3434025247648</v>
      </c>
      <c r="V48" s="95">
        <f t="shared" si="25"/>
        <v>381070.05111307895</v>
      </c>
      <c r="W48" s="95">
        <f t="shared" si="25"/>
        <v>35456.945701725956</v>
      </c>
      <c r="X48" s="95">
        <f t="shared" si="25"/>
        <v>111.39114219211203</v>
      </c>
      <c r="Y48" s="95">
        <f t="shared" si="25"/>
        <v>493.42470401920519</v>
      </c>
      <c r="Z48" s="95">
        <f t="shared" si="25"/>
        <v>10669.494924960996</v>
      </c>
      <c r="AA48" s="95">
        <f t="shared" si="25"/>
        <v>3261.9548583668893</v>
      </c>
      <c r="BO48" s="53"/>
      <c r="BP48" s="53"/>
      <c r="BQ48" s="68" t="s">
        <v>47</v>
      </c>
      <c r="BR48" s="69">
        <v>0.32059850997688816</v>
      </c>
      <c r="BS48" s="70">
        <v>2.3722200350956384</v>
      </c>
      <c r="BT48" s="70">
        <v>0.32835418369927288</v>
      </c>
      <c r="BU48" s="70">
        <v>0.57128174184249347</v>
      </c>
      <c r="BV48" s="70">
        <v>0.71640788143360923</v>
      </c>
      <c r="BW48" s="70">
        <v>1.0159000155761235</v>
      </c>
      <c r="BX48" s="70">
        <v>2.0508237127172775</v>
      </c>
      <c r="BY48" s="70">
        <v>1.5290102940654891</v>
      </c>
      <c r="BZ48" s="70">
        <v>0.113486406</v>
      </c>
      <c r="CA48" s="70">
        <v>1.1922748340932754</v>
      </c>
      <c r="CB48" s="70">
        <v>0.26157550570340782</v>
      </c>
      <c r="CC48" s="70">
        <v>4.8322211316340198</v>
      </c>
      <c r="CD48" s="70">
        <v>0.27225293480530344</v>
      </c>
      <c r="CE48" s="70">
        <v>1.5956981752964741E-2</v>
      </c>
      <c r="CF48" s="70">
        <v>2.5582425318234951E-2</v>
      </c>
      <c r="CG48" s="70">
        <v>1.8179913200000002E-2</v>
      </c>
      <c r="CH48" s="70">
        <v>9.2385778028148844E-4</v>
      </c>
      <c r="CI48" s="70">
        <v>6.1383020385125163E-4</v>
      </c>
      <c r="CJ48" s="70">
        <v>4.8532079388329157</v>
      </c>
      <c r="CK48" s="70">
        <v>2.3177268169761081</v>
      </c>
      <c r="CL48" s="93">
        <v>6.892436299901773E-4</v>
      </c>
      <c r="CM48" s="93">
        <v>26.539786034200905</v>
      </c>
      <c r="CN48" s="93">
        <v>1.350786027412255</v>
      </c>
      <c r="CO48" s="93">
        <v>28.783119670104103</v>
      </c>
      <c r="CP48" s="69">
        <v>13.565950928134832</v>
      </c>
      <c r="CQ48" s="70">
        <v>7.5776869368429384E-3</v>
      </c>
      <c r="CR48" s="70">
        <v>0</v>
      </c>
      <c r="CS48" s="71">
        <v>1.5619648915258708</v>
      </c>
      <c r="CT48" s="71">
        <v>33.11898171596917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TRANSPOSE([3]AMS!$G$29:$G$49)</f>
        <v>0</v>
      </c>
      <c r="BS50" s="62">
        <v>0</v>
      </c>
      <c r="BT50" s="62">
        <v>0</v>
      </c>
      <c r="BU50" s="62">
        <v>0</v>
      </c>
      <c r="BV50" s="62">
        <v>581452.69319999998</v>
      </c>
      <c r="BW50" s="62">
        <v>411513.58429999999</v>
      </c>
      <c r="BX50" s="62">
        <v>1249991.8729999999</v>
      </c>
      <c r="BY50" s="62">
        <v>205222.6801</v>
      </c>
      <c r="BZ50" s="62">
        <v>0</v>
      </c>
      <c r="CA50" s="62">
        <v>16475712.390000001</v>
      </c>
      <c r="CB50" s="62">
        <v>0</v>
      </c>
      <c r="CC50" s="62">
        <v>1642289.469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SUM([3]AMS!$G$50:$G$51)</f>
        <v>0</v>
      </c>
      <c r="CN50" s="89">
        <f>SUM([3]AMS!$G$52:$G$59)</f>
        <v>15815555.869999999</v>
      </c>
      <c r="CO50" s="89">
        <f>SUM([3]AMS!$G$60:$G$65)</f>
        <v>0</v>
      </c>
      <c r="CP50" s="101">
        <f t="array" ref="CP50:CP51">[3]AMS!$G$3:$G$4</f>
        <v>912854.60990000004</v>
      </c>
    </row>
    <row r="51" spans="68:94" x14ac:dyDescent="0.25">
      <c r="BP51" s="53"/>
      <c r="BQ51" s="64" t="s">
        <v>43</v>
      </c>
      <c r="BR51" s="65">
        <f t="array" ref="BR51:CL51">TRANSPOSE([3]AMS!$G$68:$G$88)</f>
        <v>6762049.6600000001</v>
      </c>
      <c r="BS51" s="66">
        <v>6384427.5329999998</v>
      </c>
      <c r="BT51" s="66">
        <v>399606.9154</v>
      </c>
      <c r="BU51" s="66">
        <v>4061659.645</v>
      </c>
      <c r="BV51" s="66">
        <v>14130199.65</v>
      </c>
      <c r="BW51" s="66">
        <v>11047296.720000001</v>
      </c>
      <c r="BX51" s="66">
        <v>3023551.37</v>
      </c>
      <c r="BY51" s="66">
        <v>6313867.3629999999</v>
      </c>
      <c r="BZ51" s="66">
        <v>281031.23479999998</v>
      </c>
      <c r="CA51" s="66">
        <v>0</v>
      </c>
      <c r="CB51" s="66">
        <v>0</v>
      </c>
      <c r="CC51" s="66">
        <v>7498449.4850000003</v>
      </c>
      <c r="CD51" s="66">
        <v>3.3341230070000001</v>
      </c>
      <c r="CE51" s="66">
        <v>591418.71160000004</v>
      </c>
      <c r="CF51" s="66">
        <v>3344045.9610000001</v>
      </c>
      <c r="CG51" s="66">
        <v>34861439.880000003</v>
      </c>
      <c r="CH51" s="66">
        <v>10905123.310000001</v>
      </c>
      <c r="CI51" s="66">
        <v>7709755.9299999997</v>
      </c>
      <c r="CJ51" s="66">
        <v>12423458.74</v>
      </c>
      <c r="CK51" s="66">
        <v>1167507.5819999999</v>
      </c>
      <c r="CL51" s="91">
        <v>0</v>
      </c>
      <c r="CM51" s="91">
        <f>SUM([3]AMS!$G$89:$G$90)</f>
        <v>16749210.76</v>
      </c>
      <c r="CN51" s="91">
        <f>SUM([3]AMS!$G$91:$G$98)</f>
        <v>2941553.1809999999</v>
      </c>
      <c r="CO51" s="91">
        <f>SUM([3]AMS!$G$99:$G$104)</f>
        <v>0</v>
      </c>
      <c r="CP51" s="102">
        <v>110961412.5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TRANSPOSE([3]AMS!$G$119:$G$139)</f>
        <v>764512.66240000003</v>
      </c>
      <c r="BS53" s="70">
        <v>4967902.5760000004</v>
      </c>
      <c r="BT53" s="70">
        <v>697895.4963</v>
      </c>
      <c r="BU53" s="70">
        <v>1219208.939</v>
      </c>
      <c r="BV53" s="70">
        <v>1530247.3119999999</v>
      </c>
      <c r="BW53" s="70">
        <v>2158921.7069999999</v>
      </c>
      <c r="BX53" s="70">
        <v>4382337.915</v>
      </c>
      <c r="BY53" s="70">
        <v>3527191.4780000001</v>
      </c>
      <c r="BZ53" s="70">
        <v>242523.3653</v>
      </c>
      <c r="CA53" s="70">
        <v>1700717.9350000001</v>
      </c>
      <c r="CB53" s="70">
        <v>539749.47</v>
      </c>
      <c r="CC53" s="70">
        <v>8215466.9189999998</v>
      </c>
      <c r="CD53" s="70">
        <v>562277.10109999997</v>
      </c>
      <c r="CE53" s="70">
        <v>34125.693149999999</v>
      </c>
      <c r="CF53" s="70">
        <v>44575.565459999998</v>
      </c>
      <c r="CG53" s="70">
        <v>38850.941590000002</v>
      </c>
      <c r="CH53" s="70">
        <v>1934.6562819999999</v>
      </c>
      <c r="CI53" s="70">
        <v>1275.6281200000001</v>
      </c>
      <c r="CJ53" s="70">
        <v>9906228.6510000005</v>
      </c>
      <c r="CK53" s="70">
        <v>5415121.9450000003</v>
      </c>
      <c r="CL53" s="93">
        <v>0</v>
      </c>
      <c r="CM53" s="93">
        <f>SUM([3]AMS!$G$140:$G$141)</f>
        <v>0.91227497570000005</v>
      </c>
      <c r="CN53" s="93">
        <f>SUM([3]AMS!$G$142:$G$149)</f>
        <v>6948979.6749999998</v>
      </c>
      <c r="CO53" s="93">
        <f>SUM([3]AMS!$G$150:$G$155)</f>
        <v>523728.89480000001</v>
      </c>
      <c r="CP53" s="103">
        <f>[3]AMS!$G$5</f>
        <v>34859840.57</v>
      </c>
    </row>
    <row r="56" spans="68:94" x14ac:dyDescent="0.25">
      <c r="BU56" s="8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/>
  <dimension ref="B1:DA59"/>
  <sheetViews>
    <sheetView showGridLines="0" topLeftCell="BL37" workbookViewId="0">
      <selection activeCell="BT59" sqref="BT59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AMS'!$H$1080</f>
        <v>0.1262690662</v>
      </c>
      <c r="DA2" s="104"/>
    </row>
    <row r="3" spans="2:105" x14ac:dyDescent="0.25">
      <c r="B3" t="s">
        <v>20</v>
      </c>
      <c r="C3" s="3" t="s">
        <v>0</v>
      </c>
      <c r="D3" s="88">
        <f t="array" ref="D3:AA26">'[4]TES 2011 (value)'!$D$77:$AA$100</f>
        <v>14836.615369157602</v>
      </c>
      <c r="E3" s="89">
        <v>36841.6577106892</v>
      </c>
      <c r="F3" s="89">
        <v>1.5137279546852616</v>
      </c>
      <c r="G3" s="89">
        <v>0.70491089654447736</v>
      </c>
      <c r="H3" s="89">
        <v>0.32335404640619486</v>
      </c>
      <c r="I3" s="89">
        <v>267.51893888621504</v>
      </c>
      <c r="J3" s="89">
        <v>0.13105093299336179</v>
      </c>
      <c r="K3" s="89">
        <v>65.290263299583017</v>
      </c>
      <c r="L3" s="89">
        <v>0</v>
      </c>
      <c r="M3" s="89">
        <v>15.711663524176213</v>
      </c>
      <c r="N3" s="89">
        <v>7.5208990666329099</v>
      </c>
      <c r="O3" s="89">
        <v>3283.9555558415077</v>
      </c>
      <c r="P3" s="89">
        <v>2172.1537425558136</v>
      </c>
      <c r="Q3" s="89">
        <v>0</v>
      </c>
      <c r="R3" s="89">
        <v>4.0931562836241113</v>
      </c>
      <c r="S3" s="89">
        <v>0</v>
      </c>
      <c r="T3" s="89">
        <v>25.551802194308976</v>
      </c>
      <c r="U3" s="89">
        <v>1.5731893896901959E-2</v>
      </c>
      <c r="V3" s="89">
        <v>2735.5644882207221</v>
      </c>
      <c r="W3" s="89">
        <v>571.91753902843516</v>
      </c>
      <c r="X3" s="89">
        <v>0.55842631441703716</v>
      </c>
      <c r="Y3" s="89">
        <v>40.539644634956574</v>
      </c>
      <c r="Z3" s="89">
        <v>278.45625805317997</v>
      </c>
      <c r="AA3" s="89">
        <v>273.43205568272833</v>
      </c>
      <c r="AB3" s="9">
        <f>'[4]TES 2011 (value)'!CK6</f>
        <v>34359.838066595228</v>
      </c>
      <c r="AC3" s="10">
        <f>'[4]TES 2011 (value)'!CL6</f>
        <v>0</v>
      </c>
      <c r="AD3" s="10">
        <f>'[4]TES 2011 (value)'!CM6</f>
        <v>1751.9596948436363</v>
      </c>
      <c r="AE3" s="10">
        <f>'[4]TES 2011 (value)'!CN6</f>
        <v>12931.756230837247</v>
      </c>
      <c r="AF3" s="11">
        <f>'[4]TES 2011 (value)'!CO6</f>
        <v>1.103709297</v>
      </c>
      <c r="AG3" s="26">
        <f>SUM(D3:AF3)</f>
        <v>110467.88399073073</v>
      </c>
      <c r="AI3" t="s">
        <v>20</v>
      </c>
      <c r="AJ3" s="3" t="s">
        <v>0</v>
      </c>
      <c r="AK3" s="9">
        <f t="shared" ref="AK3:AZ18" si="0">D3*(1+AK$45)</f>
        <v>14836.501852940561</v>
      </c>
      <c r="AL3" s="10">
        <f t="shared" si="0"/>
        <v>36841.646631276912</v>
      </c>
      <c r="AM3" s="10">
        <f t="shared" si="0"/>
        <v>1.5137191400220891</v>
      </c>
      <c r="AN3" s="10">
        <f t="shared" si="0"/>
        <v>0.70483763389658949</v>
      </c>
      <c r="AO3" s="10">
        <f t="shared" si="0"/>
        <v>0.32334046943413086</v>
      </c>
      <c r="AP3" s="10">
        <f t="shared" si="0"/>
        <v>267.50882800296688</v>
      </c>
      <c r="AQ3" s="10">
        <f t="shared" si="0"/>
        <v>0.13104117528402426</v>
      </c>
      <c r="AR3" s="10">
        <f t="shared" si="0"/>
        <v>65.295833692513028</v>
      </c>
      <c r="AS3" s="10">
        <f t="shared" si="0"/>
        <v>0</v>
      </c>
      <c r="AT3" s="10">
        <f t="shared" si="0"/>
        <v>15.71137008814922</v>
      </c>
      <c r="AU3" s="10">
        <f t="shared" si="0"/>
        <v>7.5205945832265826</v>
      </c>
      <c r="AV3" s="10">
        <f t="shared" si="0"/>
        <v>3283.9869851872058</v>
      </c>
      <c r="AW3" s="10">
        <f t="shared" si="0"/>
        <v>2172.1724098660297</v>
      </c>
      <c r="AX3" s="10">
        <f t="shared" si="0"/>
        <v>0</v>
      </c>
      <c r="AY3" s="10">
        <f t="shared" si="0"/>
        <v>4.0929676296439164</v>
      </c>
      <c r="AZ3" s="10">
        <f t="shared" si="0"/>
        <v>0</v>
      </c>
      <c r="BA3" s="10">
        <f t="shared" ref="BA3:BH32" si="1">T3*(1+BA$45)</f>
        <v>25.550666990762892</v>
      </c>
      <c r="BB3" s="10">
        <f t="shared" si="1"/>
        <v>1.5731469218529297E-2</v>
      </c>
      <c r="BC3" s="10">
        <f t="shared" si="1"/>
        <v>2735.5989846159368</v>
      </c>
      <c r="BD3" s="10">
        <f t="shared" si="1"/>
        <v>571.91636080989099</v>
      </c>
      <c r="BE3" s="89">
        <f t="shared" si="1"/>
        <v>0.57060602774472746</v>
      </c>
      <c r="BF3" s="89">
        <f t="shared" si="1"/>
        <v>40.688580346473529</v>
      </c>
      <c r="BG3" s="89">
        <f t="shared" si="1"/>
        <v>278.46317413216417</v>
      </c>
      <c r="BH3" s="89">
        <f t="shared" si="1"/>
        <v>273.73912817141365</v>
      </c>
      <c r="BI3" s="9">
        <f t="shared" ref="BI3:BL26" si="2">AB3*(1+AB$43)</f>
        <v>34359.838066595228</v>
      </c>
      <c r="BJ3" s="10">
        <f t="shared" si="2"/>
        <v>0</v>
      </c>
      <c r="BK3" s="10">
        <f t="shared" si="2"/>
        <v>1751.9596948436363</v>
      </c>
      <c r="BL3" s="10">
        <f t="shared" si="2"/>
        <v>12931.756230837247</v>
      </c>
      <c r="BM3" s="35">
        <v>0</v>
      </c>
      <c r="BN3" s="26">
        <f>SUM(AK3:BM3)</f>
        <v>110467.20763652556</v>
      </c>
      <c r="BP3" t="s">
        <v>20</v>
      </c>
      <c r="BQ3" s="3" t="s">
        <v>0</v>
      </c>
      <c r="BR3" s="9">
        <f>AK3</f>
        <v>14836.501852940561</v>
      </c>
      <c r="BS3" s="10">
        <f t="shared" ref="BS3:CH18" si="3">AL3</f>
        <v>36841.646631276912</v>
      </c>
      <c r="BT3" s="10">
        <f t="shared" si="3"/>
        <v>1.5137191400220891</v>
      </c>
      <c r="BU3" s="10">
        <f t="shared" si="3"/>
        <v>0.70483763389658949</v>
      </c>
      <c r="BV3" s="10">
        <f t="shared" si="3"/>
        <v>0.32334046943413086</v>
      </c>
      <c r="BW3" s="10">
        <f t="shared" si="3"/>
        <v>267.50882800296688</v>
      </c>
      <c r="BX3" s="10">
        <f t="shared" si="3"/>
        <v>0.13104117528402426</v>
      </c>
      <c r="BY3" s="10">
        <f t="shared" si="3"/>
        <v>65.295833692513028</v>
      </c>
      <c r="BZ3" s="10">
        <f t="shared" si="3"/>
        <v>0</v>
      </c>
      <c r="CA3" s="10">
        <f t="shared" si="3"/>
        <v>15.71137008814922</v>
      </c>
      <c r="CB3" s="10">
        <f t="shared" si="3"/>
        <v>7.5205945832265826</v>
      </c>
      <c r="CC3" s="10">
        <f t="shared" si="3"/>
        <v>3283.9869851872058</v>
      </c>
      <c r="CD3" s="10">
        <f t="shared" si="3"/>
        <v>2172.1724098660297</v>
      </c>
      <c r="CE3" s="10">
        <f t="shared" si="3"/>
        <v>0</v>
      </c>
      <c r="CF3" s="10">
        <f t="shared" si="3"/>
        <v>4.0929676296439164</v>
      </c>
      <c r="CG3" s="10">
        <f t="shared" si="3"/>
        <v>0</v>
      </c>
      <c r="CH3" s="10">
        <f t="shared" si="3"/>
        <v>25.550666990762892</v>
      </c>
      <c r="CI3" s="10">
        <f t="shared" ref="CI3:CS26" si="4">BB3</f>
        <v>1.5731469218529297E-2</v>
      </c>
      <c r="CJ3" s="10">
        <f t="shared" si="4"/>
        <v>2735.5989846159368</v>
      </c>
      <c r="CK3" s="10">
        <f t="shared" si="4"/>
        <v>571.91636080989099</v>
      </c>
      <c r="CL3" s="89">
        <f t="shared" si="4"/>
        <v>0.57060602774472746</v>
      </c>
      <c r="CM3" s="89">
        <f t="shared" si="4"/>
        <v>40.688580346473529</v>
      </c>
      <c r="CN3" s="89">
        <f t="shared" si="4"/>
        <v>278.46317413216417</v>
      </c>
      <c r="CO3" s="89">
        <f t="shared" si="4"/>
        <v>273.73912817141365</v>
      </c>
      <c r="CP3" s="9">
        <f t="shared" si="4"/>
        <v>34359.838066595228</v>
      </c>
      <c r="CQ3" s="10">
        <f t="shared" si="4"/>
        <v>0</v>
      </c>
      <c r="CR3" s="10">
        <f t="shared" si="4"/>
        <v>1751.9596948436363</v>
      </c>
      <c r="CS3" s="10">
        <f t="shared" si="4"/>
        <v>12931.756230837247</v>
      </c>
      <c r="CT3" s="35">
        <v>0</v>
      </c>
      <c r="CU3" s="26">
        <f>SUM(BR3:CT3)</f>
        <v>110467.20763652556</v>
      </c>
      <c r="CX3" s="53"/>
      <c r="CY3" s="53"/>
      <c r="DA3" s="105"/>
    </row>
    <row r="4" spans="2:105" x14ac:dyDescent="0.25">
      <c r="B4" t="s">
        <v>21</v>
      </c>
      <c r="C4" s="4" t="s">
        <v>1</v>
      </c>
      <c r="D4" s="90">
        <v>6098.3685138825949</v>
      </c>
      <c r="E4" s="91">
        <v>30841.240943859822</v>
      </c>
      <c r="F4" s="91">
        <v>69.835933188450667</v>
      </c>
      <c r="G4" s="91">
        <v>6.0781099077178196</v>
      </c>
      <c r="H4" s="91">
        <v>7.8911909972766736</v>
      </c>
      <c r="I4" s="91">
        <v>221.99302171373299</v>
      </c>
      <c r="J4" s="91">
        <v>13.140196548772842</v>
      </c>
      <c r="K4" s="91">
        <v>479.86275944818863</v>
      </c>
      <c r="L4" s="91">
        <v>60.735677375469642</v>
      </c>
      <c r="M4" s="91">
        <v>56.882958833142425</v>
      </c>
      <c r="N4" s="91">
        <v>29.753873058070649</v>
      </c>
      <c r="O4" s="91">
        <v>3047.0523424088783</v>
      </c>
      <c r="P4" s="91">
        <v>161.13948339553608</v>
      </c>
      <c r="Q4" s="91">
        <v>6.4910249697410283</v>
      </c>
      <c r="R4" s="91">
        <v>24.389211816571436</v>
      </c>
      <c r="S4" s="91">
        <v>68.449650558968301</v>
      </c>
      <c r="T4" s="91">
        <v>66.59325987468624</v>
      </c>
      <c r="U4" s="91">
        <v>228.02954053643487</v>
      </c>
      <c r="V4" s="91">
        <v>29401.021395603904</v>
      </c>
      <c r="W4" s="91">
        <v>3270.4813844263508</v>
      </c>
      <c r="X4" s="91">
        <v>0.51810330745103195</v>
      </c>
      <c r="Y4" s="91">
        <v>143.88527000530905</v>
      </c>
      <c r="Z4" s="91">
        <v>29.659807549741423</v>
      </c>
      <c r="AA4" s="91">
        <v>121.18544079782377</v>
      </c>
      <c r="AB4" s="12">
        <f>'[4]TES 2011 (value)'!CK7</f>
        <v>165765.94635135867</v>
      </c>
      <c r="AC4" s="13">
        <f>'[4]TES 2011 (value)'!CL7</f>
        <v>0</v>
      </c>
      <c r="AD4" s="13">
        <f>'[4]TES 2011 (value)'!CM7</f>
        <v>0</v>
      </c>
      <c r="AE4" s="13">
        <f>'[4]TES 2011 (value)'!CN7</f>
        <v>39450.4254493548</v>
      </c>
      <c r="AF4" s="14">
        <f>'[4]TES 2011 (value)'!CO7</f>
        <v>1.0875946519999999</v>
      </c>
      <c r="AG4" s="27">
        <f t="shared" ref="AG4:AG26" si="5">SUM(D4:AF4)</f>
        <v>279672.13848943013</v>
      </c>
      <c r="AI4" t="s">
        <v>21</v>
      </c>
      <c r="AJ4" s="4" t="s">
        <v>1</v>
      </c>
      <c r="AK4" s="12">
        <f t="shared" si="0"/>
        <v>6098.3218547419083</v>
      </c>
      <c r="AL4" s="13">
        <f t="shared" si="0"/>
        <v>30841.231668956221</v>
      </c>
      <c r="AM4" s="13">
        <f t="shared" si="0"/>
        <v>69.83552652341784</v>
      </c>
      <c r="AN4" s="13">
        <f t="shared" si="0"/>
        <v>6.0774781989044415</v>
      </c>
      <c r="AO4" s="13">
        <f t="shared" si="0"/>
        <v>7.8908596623794844</v>
      </c>
      <c r="AP4" s="13">
        <f t="shared" si="0"/>
        <v>221.98463148336728</v>
      </c>
      <c r="AQ4" s="13">
        <f t="shared" si="0"/>
        <v>13.139218164143047</v>
      </c>
      <c r="AR4" s="13">
        <f t="shared" si="0"/>
        <v>479.90370007221924</v>
      </c>
      <c r="AS4" s="13">
        <f t="shared" si="0"/>
        <v>60.73804682129267</v>
      </c>
      <c r="AT4" s="13">
        <f t="shared" si="0"/>
        <v>56.881896468904671</v>
      </c>
      <c r="AU4" s="13">
        <f t="shared" si="0"/>
        <v>29.752668473281002</v>
      </c>
      <c r="AV4" s="13">
        <f t="shared" si="0"/>
        <v>3047.0815044544061</v>
      </c>
      <c r="AW4" s="13">
        <f t="shared" si="0"/>
        <v>161.14086821497389</v>
      </c>
      <c r="AX4" s="13">
        <f t="shared" si="0"/>
        <v>6.4905152450552217</v>
      </c>
      <c r="AY4" s="13">
        <f t="shared" si="0"/>
        <v>24.388087715373192</v>
      </c>
      <c r="AZ4" s="13">
        <f t="shared" si="0"/>
        <v>68.449494351754183</v>
      </c>
      <c r="BA4" s="13">
        <f t="shared" si="1"/>
        <v>66.590301300407205</v>
      </c>
      <c r="BB4" s="13">
        <f t="shared" si="1"/>
        <v>228.02338493846119</v>
      </c>
      <c r="BC4" s="13">
        <f t="shared" si="1"/>
        <v>29401.392152447017</v>
      </c>
      <c r="BD4" s="13">
        <f t="shared" si="1"/>
        <v>3270.4746468434782</v>
      </c>
      <c r="BE4" s="91">
        <f t="shared" si="1"/>
        <v>0.52940354455656558</v>
      </c>
      <c r="BF4" s="91">
        <f t="shared" si="1"/>
        <v>144.41387984533148</v>
      </c>
      <c r="BG4" s="91">
        <f t="shared" si="1"/>
        <v>29.660544216868622</v>
      </c>
      <c r="BH4" s="91">
        <f t="shared" si="1"/>
        <v>121.32153572204655</v>
      </c>
      <c r="BI4" s="12">
        <f t="shared" si="2"/>
        <v>165765.94635135867</v>
      </c>
      <c r="BJ4" s="13">
        <f t="shared" si="2"/>
        <v>0</v>
      </c>
      <c r="BK4" s="13">
        <f t="shared" si="2"/>
        <v>0</v>
      </c>
      <c r="BL4" s="13">
        <f t="shared" si="2"/>
        <v>39450.4254493548</v>
      </c>
      <c r="BM4" s="36">
        <v>0</v>
      </c>
      <c r="BN4" s="27">
        <f t="shared" ref="BN4:BN26" si="6">SUM(AK4:BM4)</f>
        <v>279672.0856691192</v>
      </c>
      <c r="BP4" t="s">
        <v>21</v>
      </c>
      <c r="BQ4" s="4" t="s">
        <v>1</v>
      </c>
      <c r="BR4" s="12">
        <f t="shared" ref="BR4:CG34" si="7">AK4</f>
        <v>6098.3218547419083</v>
      </c>
      <c r="BS4" s="13">
        <f t="shared" si="3"/>
        <v>30841.231668956221</v>
      </c>
      <c r="BT4" s="13">
        <f t="shared" si="3"/>
        <v>69.83552652341784</v>
      </c>
      <c r="BU4" s="13">
        <f t="shared" si="3"/>
        <v>6.0774781989044415</v>
      </c>
      <c r="BV4" s="13">
        <f t="shared" si="3"/>
        <v>7.8908596623794844</v>
      </c>
      <c r="BW4" s="13">
        <f t="shared" si="3"/>
        <v>221.98463148336728</v>
      </c>
      <c r="BX4" s="13">
        <f t="shared" si="3"/>
        <v>13.139218164143047</v>
      </c>
      <c r="BY4" s="13">
        <f t="shared" si="3"/>
        <v>479.90370007221924</v>
      </c>
      <c r="BZ4" s="13">
        <f t="shared" si="3"/>
        <v>60.73804682129267</v>
      </c>
      <c r="CA4" s="13">
        <f t="shared" si="3"/>
        <v>56.881896468904671</v>
      </c>
      <c r="CB4" s="13">
        <f t="shared" si="3"/>
        <v>29.752668473281002</v>
      </c>
      <c r="CC4" s="13">
        <f t="shared" si="3"/>
        <v>3047.0815044544061</v>
      </c>
      <c r="CD4" s="13">
        <f t="shared" si="3"/>
        <v>161.14086821497389</v>
      </c>
      <c r="CE4" s="13">
        <f t="shared" si="3"/>
        <v>6.4905152450552217</v>
      </c>
      <c r="CF4" s="13">
        <f t="shared" si="3"/>
        <v>24.388087715373192</v>
      </c>
      <c r="CG4" s="13">
        <f t="shared" si="3"/>
        <v>68.449494351754183</v>
      </c>
      <c r="CH4" s="13">
        <f t="shared" si="3"/>
        <v>66.590301300407205</v>
      </c>
      <c r="CI4" s="13">
        <f t="shared" si="4"/>
        <v>228.02338493846119</v>
      </c>
      <c r="CJ4" s="13">
        <f t="shared" si="4"/>
        <v>29401.392152447017</v>
      </c>
      <c r="CK4" s="13">
        <f t="shared" si="4"/>
        <v>3270.4746468434782</v>
      </c>
      <c r="CL4" s="91">
        <f t="shared" si="4"/>
        <v>0.52940354455656558</v>
      </c>
      <c r="CM4" s="91">
        <f t="shared" si="4"/>
        <v>144.41387984533148</v>
      </c>
      <c r="CN4" s="91">
        <f t="shared" si="4"/>
        <v>29.660544216868622</v>
      </c>
      <c r="CO4" s="91">
        <f t="shared" si="4"/>
        <v>121.32153572204655</v>
      </c>
      <c r="CP4" s="12">
        <f t="shared" si="4"/>
        <v>165765.94635135867</v>
      </c>
      <c r="CQ4" s="13">
        <f t="shared" si="4"/>
        <v>0</v>
      </c>
      <c r="CR4" s="13">
        <f t="shared" si="4"/>
        <v>0</v>
      </c>
      <c r="CS4" s="13">
        <f t="shared" si="4"/>
        <v>39450.4254493548</v>
      </c>
      <c r="CT4" s="36">
        <v>0</v>
      </c>
      <c r="CU4" s="27">
        <f t="shared" ref="CU4:CU26" si="8">SUM(BR4:CT4)</f>
        <v>279672.0856691192</v>
      </c>
      <c r="CX4" s="59" t="s">
        <v>94</v>
      </c>
      <c r="CY4" s="81">
        <f>'[1]scen AMS'!$H$465*(1-'[1]scen AMS'!$H$1081)</f>
        <v>8820.567123439896</v>
      </c>
      <c r="DA4" s="105"/>
    </row>
    <row r="5" spans="2:105" x14ac:dyDescent="0.25">
      <c r="B5" t="s">
        <v>22</v>
      </c>
      <c r="C5" s="4" t="s">
        <v>2</v>
      </c>
      <c r="D5" s="90">
        <v>172.8443528248194</v>
      </c>
      <c r="E5" s="91">
        <v>264.02139637439961</v>
      </c>
      <c r="F5" s="91">
        <v>27774.094409638543</v>
      </c>
      <c r="G5" s="91">
        <v>13.940039668796972</v>
      </c>
      <c r="H5" s="91">
        <v>75.768735230086747</v>
      </c>
      <c r="I5" s="91">
        <v>22.197878982372739</v>
      </c>
      <c r="J5" s="91">
        <v>6.5338112484673596</v>
      </c>
      <c r="K5" s="91">
        <v>20.893149111037353</v>
      </c>
      <c r="L5" s="91">
        <v>10.982671222653977</v>
      </c>
      <c r="M5" s="91">
        <v>26.800296672941787</v>
      </c>
      <c r="N5" s="91">
        <v>19.192043399339912</v>
      </c>
      <c r="O5" s="91">
        <v>809.5429422970692</v>
      </c>
      <c r="P5" s="91">
        <v>94.653717910316729</v>
      </c>
      <c r="Q5" s="91">
        <v>5.3249690371179561</v>
      </c>
      <c r="R5" s="91">
        <v>54.884433344288809</v>
      </c>
      <c r="S5" s="91">
        <v>529.69114073008996</v>
      </c>
      <c r="T5" s="91">
        <v>58.005351281531567</v>
      </c>
      <c r="U5" s="91">
        <v>79.722314456179006</v>
      </c>
      <c r="V5" s="91">
        <v>8258.4211246569685</v>
      </c>
      <c r="W5" s="91">
        <v>293.54786467757253</v>
      </c>
      <c r="X5" s="91">
        <v>0.13763692771043348</v>
      </c>
      <c r="Y5" s="91">
        <v>63.784071498042962</v>
      </c>
      <c r="Z5" s="91">
        <v>70.615785317991651</v>
      </c>
      <c r="AA5" s="91">
        <v>7.2059648291485887</v>
      </c>
      <c r="AB5" s="12">
        <f>'[4]TES 2011 (value)'!CK8</f>
        <v>72969.673587478843</v>
      </c>
      <c r="AC5" s="13">
        <f>'[4]TES 2011 (value)'!CL8</f>
        <v>97.817725382159992</v>
      </c>
      <c r="AD5" s="13">
        <f>'[4]TES 2011 (value)'!CM8</f>
        <v>26615.94390893717</v>
      </c>
      <c r="AE5" s="13">
        <f>'[4]TES 2011 (value)'!CN8</f>
        <v>52339.789307351333</v>
      </c>
      <c r="AF5" s="14">
        <f>'[4]TES 2011 (value)'!CO8</f>
        <v>1.057812821</v>
      </c>
      <c r="AG5" s="27">
        <f t="shared" si="5"/>
        <v>190757.08844330799</v>
      </c>
      <c r="AI5" t="s">
        <v>22</v>
      </c>
      <c r="AJ5" s="4" t="s">
        <v>2</v>
      </c>
      <c r="AK5" s="12">
        <f t="shared" si="0"/>
        <v>172.84303037784738</v>
      </c>
      <c r="AL5" s="13">
        <f t="shared" si="0"/>
        <v>264.0213169750977</v>
      </c>
      <c r="AM5" s="13">
        <f t="shared" si="0"/>
        <v>27773.9326769531</v>
      </c>
      <c r="AN5" s="13">
        <f t="shared" si="0"/>
        <v>13.938590855588373</v>
      </c>
      <c r="AO5" s="13">
        <f t="shared" si="0"/>
        <v>75.765553856564509</v>
      </c>
      <c r="AP5" s="13">
        <f t="shared" si="0"/>
        <v>22.197040013125623</v>
      </c>
      <c r="AQ5" s="13">
        <f t="shared" si="0"/>
        <v>6.5333247579894014</v>
      </c>
      <c r="AR5" s="13">
        <f t="shared" si="0"/>
        <v>20.8949316593717</v>
      </c>
      <c r="AS5" s="13">
        <f t="shared" si="0"/>
        <v>10.983099683248781</v>
      </c>
      <c r="AT5" s="13">
        <f t="shared" si="0"/>
        <v>26.799796142074012</v>
      </c>
      <c r="AU5" s="13">
        <f t="shared" si="0"/>
        <v>19.191266409953826</v>
      </c>
      <c r="AV5" s="13">
        <f t="shared" si="0"/>
        <v>809.55069008919315</v>
      </c>
      <c r="AW5" s="13">
        <f t="shared" si="0"/>
        <v>94.654531356566295</v>
      </c>
      <c r="AX5" s="13">
        <f t="shared" si="0"/>
        <v>5.3245508800191885</v>
      </c>
      <c r="AY5" s="13">
        <f t="shared" si="0"/>
        <v>54.881903715297462</v>
      </c>
      <c r="AZ5" s="13">
        <f t="shared" si="0"/>
        <v>529.68993193535164</v>
      </c>
      <c r="BA5" s="13">
        <f t="shared" si="1"/>
        <v>58.00277424684861</v>
      </c>
      <c r="BB5" s="13">
        <f t="shared" si="1"/>
        <v>79.72016237309289</v>
      </c>
      <c r="BC5" s="13">
        <f t="shared" si="1"/>
        <v>8258.5252661459344</v>
      </c>
      <c r="BD5" s="13">
        <f t="shared" si="1"/>
        <v>293.54725993385659</v>
      </c>
      <c r="BE5" s="91">
        <f t="shared" si="1"/>
        <v>0.14063889642060637</v>
      </c>
      <c r="BF5" s="91">
        <f t="shared" si="1"/>
        <v>64.018403252984342</v>
      </c>
      <c r="BG5" s="91">
        <f t="shared" si="1"/>
        <v>70.617539217696418</v>
      </c>
      <c r="BH5" s="91">
        <f t="shared" si="1"/>
        <v>7.214057346128504</v>
      </c>
      <c r="BI5" s="12">
        <f t="shared" si="2"/>
        <v>72969.673587478843</v>
      </c>
      <c r="BJ5" s="13">
        <f t="shared" si="2"/>
        <v>97.817725382159992</v>
      </c>
      <c r="BK5" s="13">
        <f t="shared" si="2"/>
        <v>26615.94390893717</v>
      </c>
      <c r="BL5" s="13">
        <f t="shared" si="2"/>
        <v>52339.789307351333</v>
      </c>
      <c r="BM5" s="36">
        <v>0</v>
      </c>
      <c r="BN5" s="27">
        <f t="shared" si="6"/>
        <v>190756.21286622286</v>
      </c>
      <c r="BP5" t="s">
        <v>22</v>
      </c>
      <c r="BQ5" s="4" t="s">
        <v>2</v>
      </c>
      <c r="BR5" s="12">
        <f t="shared" si="7"/>
        <v>172.84303037784738</v>
      </c>
      <c r="BS5" s="13">
        <f t="shared" si="3"/>
        <v>264.0213169750977</v>
      </c>
      <c r="BT5" s="13">
        <f t="shared" si="3"/>
        <v>27773.9326769531</v>
      </c>
      <c r="BU5" s="13">
        <f t="shared" si="3"/>
        <v>13.938590855588373</v>
      </c>
      <c r="BV5" s="13">
        <f t="shared" si="3"/>
        <v>75.765553856564509</v>
      </c>
      <c r="BW5" s="13">
        <f t="shared" si="3"/>
        <v>22.197040013125623</v>
      </c>
      <c r="BX5" s="13">
        <f t="shared" si="3"/>
        <v>6.5333247579894014</v>
      </c>
      <c r="BY5" s="13">
        <f t="shared" si="3"/>
        <v>20.8949316593717</v>
      </c>
      <c r="BZ5" s="13">
        <f t="shared" si="3"/>
        <v>10.983099683248781</v>
      </c>
      <c r="CA5" s="13">
        <f t="shared" si="3"/>
        <v>26.799796142074012</v>
      </c>
      <c r="CB5" s="13">
        <f t="shared" si="3"/>
        <v>19.191266409953826</v>
      </c>
      <c r="CC5" s="13">
        <f t="shared" si="3"/>
        <v>809.55069008919315</v>
      </c>
      <c r="CD5" s="13">
        <f t="shared" si="3"/>
        <v>94.654531356566295</v>
      </c>
      <c r="CE5" s="13">
        <f t="shared" si="3"/>
        <v>5.3245508800191885</v>
      </c>
      <c r="CF5" s="13">
        <f t="shared" si="3"/>
        <v>54.881903715297462</v>
      </c>
      <c r="CG5" s="13">
        <f t="shared" si="3"/>
        <v>529.68993193535164</v>
      </c>
      <c r="CH5" s="13">
        <f t="shared" si="3"/>
        <v>58.00277424684861</v>
      </c>
      <c r="CI5" s="13">
        <f t="shared" si="4"/>
        <v>79.72016237309289</v>
      </c>
      <c r="CJ5" s="13">
        <f t="shared" si="4"/>
        <v>8258.5252661459344</v>
      </c>
      <c r="CK5" s="13">
        <f t="shared" si="4"/>
        <v>293.54725993385659</v>
      </c>
      <c r="CL5" s="91">
        <f t="shared" si="4"/>
        <v>0.14063889642060637</v>
      </c>
      <c r="CM5" s="91">
        <f t="shared" si="4"/>
        <v>64.018403252984342</v>
      </c>
      <c r="CN5" s="91">
        <f t="shared" si="4"/>
        <v>70.617539217696418</v>
      </c>
      <c r="CO5" s="91">
        <f t="shared" si="4"/>
        <v>7.214057346128504</v>
      </c>
      <c r="CP5" s="49">
        <f>BI5-CY19</f>
        <v>73711.507701586597</v>
      </c>
      <c r="CQ5" s="13">
        <f t="shared" si="4"/>
        <v>97.817725382159992</v>
      </c>
      <c r="CR5" s="13">
        <f t="shared" si="4"/>
        <v>26615.94390893717</v>
      </c>
      <c r="CS5" s="13">
        <f t="shared" si="4"/>
        <v>52339.789307351333</v>
      </c>
      <c r="CT5" s="36">
        <v>0</v>
      </c>
      <c r="CU5" s="27">
        <f t="shared" si="8"/>
        <v>191498.04698033063</v>
      </c>
      <c r="CX5" s="85" t="s">
        <v>103</v>
      </c>
      <c r="CY5" s="81">
        <f>'[1]scen AMS'!$H$1161</f>
        <v>266946.7954</v>
      </c>
      <c r="DA5" s="105"/>
    </row>
    <row r="6" spans="2:105" x14ac:dyDescent="0.25">
      <c r="B6" t="s">
        <v>23</v>
      </c>
      <c r="C6" s="4" t="s">
        <v>3</v>
      </c>
      <c r="D6" s="90">
        <v>307.53173189010118</v>
      </c>
      <c r="E6" s="91">
        <v>930.04299072965443</v>
      </c>
      <c r="F6" s="91">
        <v>793.63930816782079</v>
      </c>
      <c r="G6" s="91">
        <v>361.46345251541845</v>
      </c>
      <c r="H6" s="91">
        <v>77.696194094777738</v>
      </c>
      <c r="I6" s="91">
        <v>50.242534519342172</v>
      </c>
      <c r="J6" s="91">
        <v>6.4405685103406505</v>
      </c>
      <c r="K6" s="91">
        <v>38.070924922458808</v>
      </c>
      <c r="L6" s="91">
        <v>100.89169650909321</v>
      </c>
      <c r="M6" s="91">
        <v>15.648660878350556</v>
      </c>
      <c r="N6" s="91">
        <v>6.0562021842963691</v>
      </c>
      <c r="O6" s="91">
        <v>1716.965557774</v>
      </c>
      <c r="P6" s="91">
        <v>655.12898709926287</v>
      </c>
      <c r="Q6" s="91">
        <v>3.2411403908480567</v>
      </c>
      <c r="R6" s="91">
        <v>2.1424295425933044</v>
      </c>
      <c r="S6" s="91">
        <v>26.092168723654869</v>
      </c>
      <c r="T6" s="91">
        <v>10.494584398365062</v>
      </c>
      <c r="U6" s="91">
        <v>4.790045731875721</v>
      </c>
      <c r="V6" s="91">
        <v>639.71986571668867</v>
      </c>
      <c r="W6" s="91">
        <v>324.23493480578463</v>
      </c>
      <c r="X6" s="91">
        <v>0.29196459334025204</v>
      </c>
      <c r="Y6" s="91">
        <v>0.84030129612407101</v>
      </c>
      <c r="Z6" s="91">
        <v>8.0758476105377806E-3</v>
      </c>
      <c r="AA6" s="91">
        <v>5.6676695827260275</v>
      </c>
      <c r="AB6" s="12">
        <f>'[4]TES 2011 (value)'!CK9</f>
        <v>2067.1826576020594</v>
      </c>
      <c r="AC6" s="13">
        <f>'[4]TES 2011 (value)'!CL9</f>
        <v>0</v>
      </c>
      <c r="AD6" s="13">
        <f>'[4]TES 2011 (value)'!CM9</f>
        <v>0</v>
      </c>
      <c r="AE6" s="13">
        <f>'[4]TES 2011 (value)'!CN9</f>
        <v>2971.5868645908117</v>
      </c>
      <c r="AF6" s="14">
        <f>'[4]TES 2011 (value)'!CO9</f>
        <v>1</v>
      </c>
      <c r="AG6" s="27">
        <f t="shared" si="5"/>
        <v>11117.111512617401</v>
      </c>
      <c r="AI6" t="s">
        <v>23</v>
      </c>
      <c r="AJ6" s="4" t="s">
        <v>3</v>
      </c>
      <c r="AK6" s="12">
        <f t="shared" si="0"/>
        <v>307.52937893843693</v>
      </c>
      <c r="AL6" s="13">
        <f t="shared" si="0"/>
        <v>930.04271103730673</v>
      </c>
      <c r="AM6" s="13">
        <f t="shared" si="0"/>
        <v>793.63468668800977</v>
      </c>
      <c r="AN6" s="13">
        <f t="shared" si="0"/>
        <v>361.42588497351238</v>
      </c>
      <c r="AO6" s="13">
        <f t="shared" si="0"/>
        <v>77.692931791217816</v>
      </c>
      <c r="AP6" s="13">
        <f t="shared" si="0"/>
        <v>50.240635601819811</v>
      </c>
      <c r="AQ6" s="13">
        <f t="shared" si="0"/>
        <v>6.4400889624728341</v>
      </c>
      <c r="AR6" s="13">
        <f t="shared" si="0"/>
        <v>38.074173033284367</v>
      </c>
      <c r="AS6" s="13">
        <f t="shared" si="0"/>
        <v>100.89563253844534</v>
      </c>
      <c r="AT6" s="13">
        <f t="shared" si="0"/>
        <v>15.648368618981021</v>
      </c>
      <c r="AU6" s="13">
        <f t="shared" si="0"/>
        <v>6.0559569991058559</v>
      </c>
      <c r="AV6" s="13">
        <f t="shared" si="0"/>
        <v>1716.9819901230831</v>
      </c>
      <c r="AW6" s="13">
        <f t="shared" si="0"/>
        <v>655.13461722377679</v>
      </c>
      <c r="AX6" s="13">
        <f t="shared" si="0"/>
        <v>3.2408858718352533</v>
      </c>
      <c r="AY6" s="13">
        <f t="shared" si="0"/>
        <v>2.1423307978026118</v>
      </c>
      <c r="AZ6" s="13">
        <f t="shared" si="0"/>
        <v>26.092109179377381</v>
      </c>
      <c r="BA6" s="13">
        <f t="shared" si="1"/>
        <v>10.49411814986591</v>
      </c>
      <c r="BB6" s="13">
        <f t="shared" si="1"/>
        <v>4.789916425840496</v>
      </c>
      <c r="BC6" s="13">
        <f t="shared" si="1"/>
        <v>639.72793280098131</v>
      </c>
      <c r="BD6" s="13">
        <f t="shared" si="1"/>
        <v>324.23426684303337</v>
      </c>
      <c r="BE6" s="91">
        <f t="shared" si="1"/>
        <v>0.29833256876854514</v>
      </c>
      <c r="BF6" s="91">
        <f t="shared" si="1"/>
        <v>0.84338841917494611</v>
      </c>
      <c r="BG6" s="91">
        <f t="shared" si="1"/>
        <v>8.0760481921312039E-3</v>
      </c>
      <c r="BH6" s="91">
        <f t="shared" si="1"/>
        <v>5.6740345475048217</v>
      </c>
      <c r="BI6" s="12">
        <f t="shared" si="2"/>
        <v>2067.1826576020594</v>
      </c>
      <c r="BJ6" s="13">
        <f t="shared" si="2"/>
        <v>0</v>
      </c>
      <c r="BK6" s="13">
        <f t="shared" si="2"/>
        <v>0</v>
      </c>
      <c r="BL6" s="13">
        <f t="shared" si="2"/>
        <v>2971.5868645908117</v>
      </c>
      <c r="BM6" s="36">
        <v>0</v>
      </c>
      <c r="BN6" s="27">
        <f t="shared" si="6"/>
        <v>11116.111970374701</v>
      </c>
      <c r="BP6" t="s">
        <v>23</v>
      </c>
      <c r="BQ6" s="4" t="s">
        <v>3</v>
      </c>
      <c r="BR6" s="12">
        <f t="shared" si="7"/>
        <v>307.52937893843693</v>
      </c>
      <c r="BS6" s="13">
        <f t="shared" si="3"/>
        <v>930.04271103730673</v>
      </c>
      <c r="BT6" s="13">
        <f t="shared" si="3"/>
        <v>793.63468668800977</v>
      </c>
      <c r="BU6" s="13">
        <f t="shared" si="3"/>
        <v>361.42588497351238</v>
      </c>
      <c r="BV6" s="13">
        <f t="shared" si="3"/>
        <v>77.692931791217816</v>
      </c>
      <c r="BW6" s="13">
        <f t="shared" si="3"/>
        <v>50.240635601819811</v>
      </c>
      <c r="BX6" s="13">
        <f t="shared" si="3"/>
        <v>6.4400889624728341</v>
      </c>
      <c r="BY6" s="13">
        <f t="shared" si="3"/>
        <v>38.074173033284367</v>
      </c>
      <c r="BZ6" s="13">
        <f t="shared" si="3"/>
        <v>100.89563253844534</v>
      </c>
      <c r="CA6" s="13">
        <f t="shared" si="3"/>
        <v>15.648368618981021</v>
      </c>
      <c r="CB6" s="13">
        <f t="shared" si="3"/>
        <v>6.0559569991058559</v>
      </c>
      <c r="CC6" s="13">
        <f t="shared" si="3"/>
        <v>1716.9819901230831</v>
      </c>
      <c r="CD6" s="13">
        <f t="shared" si="3"/>
        <v>655.13461722377679</v>
      </c>
      <c r="CE6" s="13">
        <f t="shared" si="3"/>
        <v>3.2408858718352533</v>
      </c>
      <c r="CF6" s="13">
        <f t="shared" si="3"/>
        <v>2.1423307978026118</v>
      </c>
      <c r="CG6" s="13">
        <f t="shared" si="3"/>
        <v>26.092109179377381</v>
      </c>
      <c r="CH6" s="13">
        <f t="shared" si="3"/>
        <v>10.49411814986591</v>
      </c>
      <c r="CI6" s="13">
        <f t="shared" si="4"/>
        <v>4.789916425840496</v>
      </c>
      <c r="CJ6" s="13">
        <f t="shared" si="4"/>
        <v>639.72793280098131</v>
      </c>
      <c r="CK6" s="13">
        <f t="shared" si="4"/>
        <v>324.23426684303337</v>
      </c>
      <c r="CL6" s="91">
        <f t="shared" si="4"/>
        <v>0.29833256876854514</v>
      </c>
      <c r="CM6" s="91">
        <f t="shared" si="4"/>
        <v>0.84338841917494611</v>
      </c>
      <c r="CN6" s="91">
        <f t="shared" si="4"/>
        <v>8.0760481921312039E-3</v>
      </c>
      <c r="CO6" s="91">
        <f t="shared" si="4"/>
        <v>5.6740345475048217</v>
      </c>
      <c r="CP6" s="12">
        <f t="shared" si="4"/>
        <v>2067.1826576020594</v>
      </c>
      <c r="CQ6" s="13">
        <f t="shared" si="4"/>
        <v>0</v>
      </c>
      <c r="CR6" s="13">
        <f t="shared" si="4"/>
        <v>0</v>
      </c>
      <c r="CS6" s="13">
        <f t="shared" si="4"/>
        <v>2971.5868645908117</v>
      </c>
      <c r="CT6" s="36">
        <v>0</v>
      </c>
      <c r="CU6" s="27">
        <f t="shared" si="8"/>
        <v>11116.111970374701</v>
      </c>
      <c r="CX6" s="86" t="s">
        <v>104</v>
      </c>
      <c r="CY6" s="81">
        <f>'[1]scen AMS'!$H$1162</f>
        <v>14410.02008</v>
      </c>
      <c r="DA6" s="105"/>
    </row>
    <row r="7" spans="2:105" x14ac:dyDescent="0.25">
      <c r="B7" t="s">
        <v>24</v>
      </c>
      <c r="C7" s="4" t="s">
        <v>4</v>
      </c>
      <c r="D7" s="90">
        <v>57.848277774472955</v>
      </c>
      <c r="E7" s="91">
        <v>68.337343161995619</v>
      </c>
      <c r="F7" s="91">
        <v>535.32229598884669</v>
      </c>
      <c r="G7" s="91">
        <v>515.58646112162194</v>
      </c>
      <c r="H7" s="91">
        <v>4076.2417399156843</v>
      </c>
      <c r="I7" s="91">
        <v>94.832168744043202</v>
      </c>
      <c r="J7" s="91">
        <v>43.449192626611151</v>
      </c>
      <c r="K7" s="91">
        <v>85.81040703745056</v>
      </c>
      <c r="L7" s="91">
        <v>93.088866516010611</v>
      </c>
      <c r="M7" s="91">
        <v>122.92698391112839</v>
      </c>
      <c r="N7" s="91">
        <v>31.995634868624681</v>
      </c>
      <c r="O7" s="91">
        <v>1961.4627564995894</v>
      </c>
      <c r="P7" s="91">
        <v>18551.267442284869</v>
      </c>
      <c r="Q7" s="91">
        <v>2.5729189944006445</v>
      </c>
      <c r="R7" s="91">
        <v>47.933255089898431</v>
      </c>
      <c r="S7" s="91">
        <v>174.22949801663742</v>
      </c>
      <c r="T7" s="91">
        <v>5.1188435223001063</v>
      </c>
      <c r="U7" s="91">
        <v>1.0994771785780011</v>
      </c>
      <c r="V7" s="91">
        <v>2741.1402713039815</v>
      </c>
      <c r="W7" s="91">
        <v>421.57520179381811</v>
      </c>
      <c r="X7" s="91">
        <v>0.33354057305372731</v>
      </c>
      <c r="Y7" s="91">
        <v>27.814296706687152</v>
      </c>
      <c r="Z7" s="91">
        <v>29.647272631886693</v>
      </c>
      <c r="AA7" s="91">
        <v>1.0661173802794162</v>
      </c>
      <c r="AB7" s="12">
        <f>'[4]TES 2011 (value)'!CK10</f>
        <v>1960.5931006554454</v>
      </c>
      <c r="AC7" s="13">
        <f>'[4]TES 2011 (value)'!CL10</f>
        <v>0</v>
      </c>
      <c r="AD7" s="13">
        <f>'[4]TES 2011 (value)'!CM10</f>
        <v>6.9925965467614422</v>
      </c>
      <c r="AE7" s="13">
        <f>'[4]TES 2011 (value)'!CN10</f>
        <v>2499.8782860321417</v>
      </c>
      <c r="AF7" s="14">
        <f>'[4]TES 2011 (value)'!CO10</f>
        <v>1.129512673</v>
      </c>
      <c r="AG7" s="27">
        <f t="shared" si="5"/>
        <v>34159.293759549815</v>
      </c>
      <c r="AI7" t="s">
        <v>24</v>
      </c>
      <c r="AJ7" s="4" t="s">
        <v>4</v>
      </c>
      <c r="AK7" s="12">
        <f t="shared" si="0"/>
        <v>57.847835172336822</v>
      </c>
      <c r="AL7" s="13">
        <f t="shared" si="0"/>
        <v>68.33732261086827</v>
      </c>
      <c r="AM7" s="13">
        <f t="shared" si="0"/>
        <v>535.31917872744361</v>
      </c>
      <c r="AN7" s="13">
        <f t="shared" si="0"/>
        <v>515.53287530029036</v>
      </c>
      <c r="AO7" s="13">
        <f t="shared" si="0"/>
        <v>4076.0705868998366</v>
      </c>
      <c r="AP7" s="13">
        <f t="shared" si="0"/>
        <v>94.828584560469764</v>
      </c>
      <c r="AQ7" s="13">
        <f t="shared" si="0"/>
        <v>43.445957513492026</v>
      </c>
      <c r="AR7" s="13">
        <f t="shared" si="0"/>
        <v>85.817728154881038</v>
      </c>
      <c r="AS7" s="13">
        <f t="shared" si="0"/>
        <v>93.092498138073097</v>
      </c>
      <c r="AT7" s="13">
        <f t="shared" si="0"/>
        <v>122.9246880876649</v>
      </c>
      <c r="AU7" s="13">
        <f t="shared" si="0"/>
        <v>31.994339526165476</v>
      </c>
      <c r="AV7" s="13">
        <f t="shared" si="0"/>
        <v>1961.4815288276554</v>
      </c>
      <c r="AW7" s="13">
        <f t="shared" si="0"/>
        <v>18551.426870348118</v>
      </c>
      <c r="AX7" s="13">
        <f t="shared" si="0"/>
        <v>2.5727169492179285</v>
      </c>
      <c r="AY7" s="13">
        <f t="shared" si="0"/>
        <v>47.931045841404156</v>
      </c>
      <c r="AZ7" s="13">
        <f t="shared" si="0"/>
        <v>174.22910041191219</v>
      </c>
      <c r="BA7" s="13">
        <f t="shared" si="1"/>
        <v>5.1186161047084164</v>
      </c>
      <c r="BB7" s="13">
        <f t="shared" si="1"/>
        <v>1.0994474984783233</v>
      </c>
      <c r="BC7" s="13">
        <f t="shared" si="1"/>
        <v>2741.1748380117106</v>
      </c>
      <c r="BD7" s="13">
        <f t="shared" si="1"/>
        <v>421.57433329847282</v>
      </c>
      <c r="BE7" s="91">
        <f t="shared" si="1"/>
        <v>0.34081535301675409</v>
      </c>
      <c r="BF7" s="91">
        <f t="shared" si="1"/>
        <v>27.916481669275161</v>
      </c>
      <c r="BG7" s="91">
        <f t="shared" si="1"/>
        <v>29.648008987681397</v>
      </c>
      <c r="BH7" s="91">
        <f t="shared" si="1"/>
        <v>1.0673146624209546</v>
      </c>
      <c r="BI7" s="12">
        <f t="shared" si="2"/>
        <v>1960.5931006554454</v>
      </c>
      <c r="BJ7" s="13">
        <f t="shared" si="2"/>
        <v>0</v>
      </c>
      <c r="BK7" s="13">
        <f t="shared" si="2"/>
        <v>6.9925965467614422</v>
      </c>
      <c r="BL7" s="13">
        <f t="shared" si="2"/>
        <v>2499.8782860321417</v>
      </c>
      <c r="BM7" s="36">
        <v>0</v>
      </c>
      <c r="BN7" s="27">
        <f t="shared" si="6"/>
        <v>34158.256695889941</v>
      </c>
      <c r="BP7" t="s">
        <v>24</v>
      </c>
      <c r="BQ7" s="4" t="s">
        <v>4</v>
      </c>
      <c r="BR7" s="12">
        <f t="shared" si="7"/>
        <v>57.847835172336822</v>
      </c>
      <c r="BS7" s="13">
        <f t="shared" si="3"/>
        <v>68.33732261086827</v>
      </c>
      <c r="BT7" s="13">
        <f t="shared" si="3"/>
        <v>535.31917872744361</v>
      </c>
      <c r="BU7" s="13">
        <f t="shared" si="3"/>
        <v>515.53287530029036</v>
      </c>
      <c r="BV7" s="13">
        <f t="shared" si="3"/>
        <v>4076.0705868998366</v>
      </c>
      <c r="BW7" s="13">
        <f t="shared" si="3"/>
        <v>94.828584560469764</v>
      </c>
      <c r="BX7" s="13">
        <f t="shared" si="3"/>
        <v>43.445957513492026</v>
      </c>
      <c r="BY7" s="13">
        <f t="shared" si="3"/>
        <v>85.817728154881038</v>
      </c>
      <c r="BZ7" s="13">
        <f t="shared" si="3"/>
        <v>93.092498138073097</v>
      </c>
      <c r="CA7" s="13">
        <f t="shared" si="3"/>
        <v>122.9246880876649</v>
      </c>
      <c r="CB7" s="13">
        <f t="shared" si="3"/>
        <v>31.994339526165476</v>
      </c>
      <c r="CC7" s="13">
        <f t="shared" si="3"/>
        <v>1961.4815288276554</v>
      </c>
      <c r="CD7" s="13">
        <f t="shared" si="3"/>
        <v>18551.426870348118</v>
      </c>
      <c r="CE7" s="13">
        <f t="shared" si="3"/>
        <v>2.5727169492179285</v>
      </c>
      <c r="CF7" s="13">
        <f t="shared" si="3"/>
        <v>47.931045841404156</v>
      </c>
      <c r="CG7" s="13">
        <f t="shared" si="3"/>
        <v>174.22910041191219</v>
      </c>
      <c r="CH7" s="13">
        <f t="shared" si="3"/>
        <v>5.1186161047084164</v>
      </c>
      <c r="CI7" s="13">
        <f t="shared" si="4"/>
        <v>1.0994474984783233</v>
      </c>
      <c r="CJ7" s="13">
        <f t="shared" si="4"/>
        <v>2741.1748380117106</v>
      </c>
      <c r="CK7" s="13">
        <f t="shared" si="4"/>
        <v>421.57433329847282</v>
      </c>
      <c r="CL7" s="91">
        <f t="shared" si="4"/>
        <v>0.34081535301675409</v>
      </c>
      <c r="CM7" s="91">
        <f t="shared" si="4"/>
        <v>27.916481669275161</v>
      </c>
      <c r="CN7" s="91">
        <f t="shared" si="4"/>
        <v>29.648008987681397</v>
      </c>
      <c r="CO7" s="91">
        <f t="shared" si="4"/>
        <v>1.0673146624209546</v>
      </c>
      <c r="CP7" s="12">
        <f t="shared" si="4"/>
        <v>1960.5931006554454</v>
      </c>
      <c r="CQ7" s="13">
        <f t="shared" si="4"/>
        <v>0</v>
      </c>
      <c r="CR7" s="13">
        <f t="shared" si="4"/>
        <v>6.9925965467614422</v>
      </c>
      <c r="CS7" s="13">
        <f t="shared" si="4"/>
        <v>2499.8782860321417</v>
      </c>
      <c r="CT7" s="36">
        <v>0</v>
      </c>
      <c r="CU7" s="27">
        <f t="shared" si="8"/>
        <v>34158.256695889941</v>
      </c>
      <c r="CX7" s="59" t="s">
        <v>95</v>
      </c>
      <c r="CY7" s="81">
        <f>'[1]scen AMS'!$H$463</f>
        <v>37293.391190000002</v>
      </c>
      <c r="DA7" s="105"/>
    </row>
    <row r="8" spans="2:105" x14ac:dyDescent="0.25">
      <c r="B8" t="s">
        <v>25</v>
      </c>
      <c r="C8" s="4" t="s">
        <v>5</v>
      </c>
      <c r="D8" s="90">
        <v>121.80043372138138</v>
      </c>
      <c r="E8" s="91">
        <v>2173.0080049192056</v>
      </c>
      <c r="F8" s="91">
        <v>120.54844949777555</v>
      </c>
      <c r="G8" s="91">
        <v>212.00847560689181</v>
      </c>
      <c r="H8" s="91">
        <v>119.90958764587708</v>
      </c>
      <c r="I8" s="91">
        <v>6643.3862381391455</v>
      </c>
      <c r="J8" s="91">
        <v>31.395577180068663</v>
      </c>
      <c r="K8" s="91">
        <v>225.47169307796867</v>
      </c>
      <c r="L8" s="91">
        <v>510.12857726826422</v>
      </c>
      <c r="M8" s="91">
        <v>37.655984743934638</v>
      </c>
      <c r="N8" s="91">
        <v>57.292398826105682</v>
      </c>
      <c r="O8" s="91">
        <v>7824.3270600405594</v>
      </c>
      <c r="P8" s="91">
        <v>415.44221888477199</v>
      </c>
      <c r="Q8" s="91">
        <v>2.1527490257573074</v>
      </c>
      <c r="R8" s="91">
        <v>22.184235989128567</v>
      </c>
      <c r="S8" s="91">
        <v>66.801267669402009</v>
      </c>
      <c r="T8" s="91">
        <v>34.793979081011273</v>
      </c>
      <c r="U8" s="91">
        <v>7.2262934628739028</v>
      </c>
      <c r="V8" s="91">
        <v>4793.8987483617411</v>
      </c>
      <c r="W8" s="91">
        <v>805.78828960724354</v>
      </c>
      <c r="X8" s="91">
        <v>1.3304826753064543</v>
      </c>
      <c r="Y8" s="91">
        <v>17.632051023194883</v>
      </c>
      <c r="Z8" s="91">
        <v>28.99716145924069</v>
      </c>
      <c r="AA8" s="91">
        <v>5.6149111772966158</v>
      </c>
      <c r="AB8" s="12">
        <f>'[4]TES 2011 (value)'!CK11</f>
        <v>4294.5803395972162</v>
      </c>
      <c r="AC8" s="13">
        <f>'[4]TES 2011 (value)'!CL11</f>
        <v>0</v>
      </c>
      <c r="AD8" s="13">
        <f>'[4]TES 2011 (value)'!CM11</f>
        <v>0</v>
      </c>
      <c r="AE8" s="13">
        <f>'[4]TES 2011 (value)'!CN11</f>
        <v>7185.7552369769319</v>
      </c>
      <c r="AF8" s="14">
        <f>'[4]TES 2011 (value)'!CO11</f>
        <v>1.1049879250000001</v>
      </c>
      <c r="AG8" s="27">
        <f t="shared" si="5"/>
        <v>35760.235433583293</v>
      </c>
      <c r="AI8" t="s">
        <v>25</v>
      </c>
      <c r="AJ8" s="4" t="s">
        <v>5</v>
      </c>
      <c r="AK8" s="12">
        <f t="shared" si="0"/>
        <v>121.79950181581357</v>
      </c>
      <c r="AL8" s="13">
        <f t="shared" si="0"/>
        <v>2173.0073514292953</v>
      </c>
      <c r="AM8" s="13">
        <f t="shared" si="0"/>
        <v>120.54774752621256</v>
      </c>
      <c r="AN8" s="13">
        <f t="shared" si="0"/>
        <v>211.98644118754351</v>
      </c>
      <c r="AO8" s="13">
        <f t="shared" si="0"/>
        <v>119.90455288865117</v>
      </c>
      <c r="AP8" s="13">
        <f t="shared" si="0"/>
        <v>6643.1351512332776</v>
      </c>
      <c r="AQ8" s="13">
        <f t="shared" si="0"/>
        <v>31.393239547595474</v>
      </c>
      <c r="AR8" s="13">
        <f t="shared" si="0"/>
        <v>225.49092972768588</v>
      </c>
      <c r="AS8" s="13">
        <f t="shared" si="0"/>
        <v>510.14847861914802</v>
      </c>
      <c r="AT8" s="13">
        <f t="shared" si="0"/>
        <v>37.655281468782469</v>
      </c>
      <c r="AU8" s="13">
        <f t="shared" si="0"/>
        <v>57.290079344804752</v>
      </c>
      <c r="AV8" s="13">
        <f t="shared" si="0"/>
        <v>7824.4019433560743</v>
      </c>
      <c r="AW8" s="13">
        <f t="shared" si="0"/>
        <v>415.44578916095685</v>
      </c>
      <c r="AX8" s="13">
        <f t="shared" si="0"/>
        <v>2.1525799755185715</v>
      </c>
      <c r="AY8" s="13">
        <f t="shared" si="0"/>
        <v>22.183213515485505</v>
      </c>
      <c r="AZ8" s="13">
        <f t="shared" si="0"/>
        <v>66.801115223920732</v>
      </c>
      <c r="BA8" s="13">
        <f t="shared" si="1"/>
        <v>34.79243327034262</v>
      </c>
      <c r="BB8" s="13">
        <f t="shared" si="1"/>
        <v>7.2260983909665848</v>
      </c>
      <c r="BC8" s="13">
        <f t="shared" si="1"/>
        <v>4793.9592010494971</v>
      </c>
      <c r="BD8" s="13">
        <f t="shared" si="1"/>
        <v>805.78662958697714</v>
      </c>
      <c r="BE8" s="91">
        <f t="shared" si="1"/>
        <v>1.3595015398447561</v>
      </c>
      <c r="BF8" s="91">
        <f t="shared" si="1"/>
        <v>17.69682815896628</v>
      </c>
      <c r="BG8" s="91">
        <f t="shared" si="1"/>
        <v>28.997881668082009</v>
      </c>
      <c r="BH8" s="91">
        <f t="shared" si="1"/>
        <v>5.6212168927865376</v>
      </c>
      <c r="BI8" s="12">
        <f t="shared" si="2"/>
        <v>4294.5803395972162</v>
      </c>
      <c r="BJ8" s="13">
        <f t="shared" si="2"/>
        <v>0</v>
      </c>
      <c r="BK8" s="13">
        <f t="shared" si="2"/>
        <v>0</v>
      </c>
      <c r="BL8" s="13">
        <f t="shared" si="2"/>
        <v>7185.7552369769319</v>
      </c>
      <c r="BM8" s="36">
        <v>0</v>
      </c>
      <c r="BN8" s="27">
        <f t="shared" si="6"/>
        <v>35759.118763152372</v>
      </c>
      <c r="BP8" t="s">
        <v>25</v>
      </c>
      <c r="BQ8" s="4" t="s">
        <v>5</v>
      </c>
      <c r="BR8" s="12">
        <f t="shared" si="7"/>
        <v>121.79950181581357</v>
      </c>
      <c r="BS8" s="13">
        <f t="shared" si="3"/>
        <v>2173.0073514292953</v>
      </c>
      <c r="BT8" s="13">
        <f t="shared" si="3"/>
        <v>120.54774752621256</v>
      </c>
      <c r="BU8" s="13">
        <f t="shared" si="3"/>
        <v>211.98644118754351</v>
      </c>
      <c r="BV8" s="13">
        <f t="shared" si="3"/>
        <v>119.90455288865117</v>
      </c>
      <c r="BW8" s="13">
        <f t="shared" si="3"/>
        <v>6643.1351512332776</v>
      </c>
      <c r="BX8" s="13">
        <f t="shared" si="3"/>
        <v>31.393239547595474</v>
      </c>
      <c r="BY8" s="13">
        <f t="shared" si="3"/>
        <v>225.49092972768588</v>
      </c>
      <c r="BZ8" s="13">
        <f t="shared" si="3"/>
        <v>510.14847861914802</v>
      </c>
      <c r="CA8" s="13">
        <f t="shared" si="3"/>
        <v>37.655281468782469</v>
      </c>
      <c r="CB8" s="13">
        <f t="shared" si="3"/>
        <v>57.290079344804752</v>
      </c>
      <c r="CC8" s="13">
        <f t="shared" si="3"/>
        <v>7824.4019433560743</v>
      </c>
      <c r="CD8" s="13">
        <f t="shared" si="3"/>
        <v>415.44578916095685</v>
      </c>
      <c r="CE8" s="13">
        <f t="shared" si="3"/>
        <v>2.1525799755185715</v>
      </c>
      <c r="CF8" s="13">
        <f t="shared" si="3"/>
        <v>22.183213515485505</v>
      </c>
      <c r="CG8" s="13">
        <f t="shared" si="3"/>
        <v>66.801115223920732</v>
      </c>
      <c r="CH8" s="13">
        <f t="shared" si="3"/>
        <v>34.79243327034262</v>
      </c>
      <c r="CI8" s="13">
        <f t="shared" si="4"/>
        <v>7.2260983909665848</v>
      </c>
      <c r="CJ8" s="13">
        <f t="shared" si="4"/>
        <v>4793.9592010494971</v>
      </c>
      <c r="CK8" s="13">
        <f t="shared" si="4"/>
        <v>805.78662958697714</v>
      </c>
      <c r="CL8" s="91">
        <f t="shared" si="4"/>
        <v>1.3595015398447561</v>
      </c>
      <c r="CM8" s="91">
        <f t="shared" si="4"/>
        <v>17.69682815896628</v>
      </c>
      <c r="CN8" s="91">
        <f t="shared" si="4"/>
        <v>28.997881668082009</v>
      </c>
      <c r="CO8" s="91">
        <f t="shared" si="4"/>
        <v>5.6212168927865376</v>
      </c>
      <c r="CP8" s="12">
        <f t="shared" si="4"/>
        <v>4294.5803395972162</v>
      </c>
      <c r="CQ8" s="13">
        <f t="shared" si="4"/>
        <v>0</v>
      </c>
      <c r="CR8" s="13">
        <f t="shared" si="4"/>
        <v>0</v>
      </c>
      <c r="CS8" s="13">
        <f t="shared" si="4"/>
        <v>7185.7552369769319</v>
      </c>
      <c r="CT8" s="36">
        <v>0</v>
      </c>
      <c r="CU8" s="27">
        <f t="shared" si="8"/>
        <v>35759.118763152372</v>
      </c>
      <c r="CX8" s="59" t="s">
        <v>96</v>
      </c>
      <c r="CY8" s="81">
        <f>'[1]scen AMS'!$H$462-CY7</f>
        <v>393960.55550999998</v>
      </c>
      <c r="DA8" s="105"/>
    </row>
    <row r="9" spans="2:105" x14ac:dyDescent="0.25">
      <c r="B9" t="s">
        <v>26</v>
      </c>
      <c r="C9" s="4" t="s">
        <v>6</v>
      </c>
      <c r="D9" s="90">
        <v>2990.2396360072507</v>
      </c>
      <c r="E9" s="91">
        <v>312.22399208147993</v>
      </c>
      <c r="F9" s="91">
        <v>248.08049249806419</v>
      </c>
      <c r="G9" s="91">
        <v>229.70205167306875</v>
      </c>
      <c r="H9" s="91">
        <v>49.929393453436717</v>
      </c>
      <c r="I9" s="91">
        <v>202.47600588698558</v>
      </c>
      <c r="J9" s="91">
        <v>1956.2360659892181</v>
      </c>
      <c r="K9" s="91">
        <v>1341.2449926098113</v>
      </c>
      <c r="L9" s="91">
        <v>111.74611846208053</v>
      </c>
      <c r="M9" s="91">
        <v>249.03783606177302</v>
      </c>
      <c r="N9" s="91">
        <v>67.082027587740782</v>
      </c>
      <c r="O9" s="91">
        <v>2676.2647627992055</v>
      </c>
      <c r="P9" s="91">
        <v>154.22091941497945</v>
      </c>
      <c r="Q9" s="91">
        <v>1.2328714646550278</v>
      </c>
      <c r="R9" s="91">
        <v>5.5939173143046439</v>
      </c>
      <c r="S9" s="91">
        <v>4.6049819075506591</v>
      </c>
      <c r="T9" s="91">
        <v>4.0830526919209635</v>
      </c>
      <c r="U9" s="91">
        <v>2.5196516444727828</v>
      </c>
      <c r="V9" s="91">
        <v>355.80247954308663</v>
      </c>
      <c r="W9" s="91">
        <v>27.857563561299585</v>
      </c>
      <c r="X9" s="91">
        <v>0.45505105462031142</v>
      </c>
      <c r="Y9" s="91">
        <v>34.294371485207378</v>
      </c>
      <c r="Z9" s="91">
        <v>1.2586878874882707E-2</v>
      </c>
      <c r="AA9" s="91">
        <v>61.89798474718684</v>
      </c>
      <c r="AB9" s="12">
        <f>'[4]TES 2011 (value)'!CK12</f>
        <v>125.91239060633556</v>
      </c>
      <c r="AC9" s="13">
        <f>'[4]TES 2011 (value)'!CL12</f>
        <v>0</v>
      </c>
      <c r="AD9" s="13">
        <f>'[4]TES 2011 (value)'!CM12</f>
        <v>0</v>
      </c>
      <c r="AE9" s="13">
        <f>'[4]TES 2011 (value)'!CN12</f>
        <v>3393.3368192427879</v>
      </c>
      <c r="AF9" s="14">
        <f>'[4]TES 2011 (value)'!CO12</f>
        <v>1</v>
      </c>
      <c r="AG9" s="27">
        <f t="shared" si="5"/>
        <v>14607.088016667401</v>
      </c>
      <c r="AI9" t="s">
        <v>26</v>
      </c>
      <c r="AJ9" s="4" t="s">
        <v>6</v>
      </c>
      <c r="AK9" s="12">
        <f t="shared" si="0"/>
        <v>2990.2167574272594</v>
      </c>
      <c r="AL9" s="13">
        <f t="shared" si="0"/>
        <v>312.22389818618456</v>
      </c>
      <c r="AM9" s="13">
        <f t="shared" si="0"/>
        <v>248.07904788843385</v>
      </c>
      <c r="AN9" s="13">
        <f t="shared" si="0"/>
        <v>229.67817832877324</v>
      </c>
      <c r="AO9" s="13">
        <f t="shared" si="0"/>
        <v>49.927297020787663</v>
      </c>
      <c r="AP9" s="13">
        <f t="shared" si="0"/>
        <v>202.46835330259438</v>
      </c>
      <c r="AQ9" s="13">
        <f t="shared" si="0"/>
        <v>1956.0904097737948</v>
      </c>
      <c r="AR9" s="13">
        <f t="shared" si="0"/>
        <v>1341.3594240923428</v>
      </c>
      <c r="AS9" s="13">
        <f t="shared" si="0"/>
        <v>111.75047794871296</v>
      </c>
      <c r="AT9" s="13">
        <f t="shared" si="0"/>
        <v>249.03318495190979</v>
      </c>
      <c r="AU9" s="13">
        <f t="shared" si="0"/>
        <v>67.079311773569856</v>
      </c>
      <c r="AV9" s="13">
        <f t="shared" si="0"/>
        <v>2676.2903761940825</v>
      </c>
      <c r="AW9" s="13">
        <f t="shared" si="0"/>
        <v>154.22224477684873</v>
      </c>
      <c r="AX9" s="13">
        <f t="shared" si="0"/>
        <v>1.2327746502038601</v>
      </c>
      <c r="AY9" s="13">
        <f t="shared" si="0"/>
        <v>5.5936594900992871</v>
      </c>
      <c r="AZ9" s="13">
        <f t="shared" si="0"/>
        <v>4.6049713986380647</v>
      </c>
      <c r="BA9" s="13">
        <f t="shared" si="1"/>
        <v>4.0828712919610126</v>
      </c>
      <c r="BB9" s="13">
        <f t="shared" si="1"/>
        <v>2.5195836271337986</v>
      </c>
      <c r="BC9" s="13">
        <f t="shared" si="1"/>
        <v>355.80696633292678</v>
      </c>
      <c r="BD9" s="13">
        <f t="shared" si="1"/>
        <v>27.857506171386277</v>
      </c>
      <c r="BE9" s="91">
        <f t="shared" si="1"/>
        <v>0.46497607292917187</v>
      </c>
      <c r="BF9" s="91">
        <f t="shared" si="1"/>
        <v>34.420363132745699</v>
      </c>
      <c r="BG9" s="91">
        <f t="shared" si="1"/>
        <v>1.2587191497946279E-2</v>
      </c>
      <c r="BH9" s="91">
        <f t="shared" si="1"/>
        <v>61.967498060735494</v>
      </c>
      <c r="BI9" s="12">
        <f t="shared" si="2"/>
        <v>125.91239060633556</v>
      </c>
      <c r="BJ9" s="13">
        <f t="shared" si="2"/>
        <v>0</v>
      </c>
      <c r="BK9" s="13">
        <f t="shared" si="2"/>
        <v>0</v>
      </c>
      <c r="BL9" s="13">
        <f t="shared" si="2"/>
        <v>3393.3368192427879</v>
      </c>
      <c r="BM9" s="36">
        <v>0</v>
      </c>
      <c r="BN9" s="27">
        <f t="shared" si="6"/>
        <v>14606.231928934676</v>
      </c>
      <c r="BP9" t="s">
        <v>26</v>
      </c>
      <c r="BQ9" s="4" t="s">
        <v>6</v>
      </c>
      <c r="BR9" s="12">
        <f t="shared" si="7"/>
        <v>2990.2167574272594</v>
      </c>
      <c r="BS9" s="13">
        <f t="shared" si="3"/>
        <v>312.22389818618456</v>
      </c>
      <c r="BT9" s="13">
        <f t="shared" si="3"/>
        <v>248.07904788843385</v>
      </c>
      <c r="BU9" s="13">
        <f t="shared" si="3"/>
        <v>229.67817832877324</v>
      </c>
      <c r="BV9" s="13">
        <f t="shared" si="3"/>
        <v>49.927297020787663</v>
      </c>
      <c r="BW9" s="13">
        <f t="shared" si="3"/>
        <v>202.46835330259438</v>
      </c>
      <c r="BX9" s="13">
        <f t="shared" si="3"/>
        <v>1956.0904097737948</v>
      </c>
      <c r="BY9" s="13">
        <f t="shared" si="3"/>
        <v>1341.3594240923428</v>
      </c>
      <c r="BZ9" s="13">
        <f t="shared" si="3"/>
        <v>111.75047794871296</v>
      </c>
      <c r="CA9" s="13">
        <f t="shared" si="3"/>
        <v>249.03318495190979</v>
      </c>
      <c r="CB9" s="13">
        <f t="shared" si="3"/>
        <v>67.079311773569856</v>
      </c>
      <c r="CC9" s="13">
        <f t="shared" si="3"/>
        <v>2676.2903761940825</v>
      </c>
      <c r="CD9" s="13">
        <f t="shared" si="3"/>
        <v>154.22224477684873</v>
      </c>
      <c r="CE9" s="13">
        <f t="shared" si="3"/>
        <v>1.2327746502038601</v>
      </c>
      <c r="CF9" s="13">
        <f t="shared" si="3"/>
        <v>5.5936594900992871</v>
      </c>
      <c r="CG9" s="13">
        <f t="shared" si="3"/>
        <v>4.6049713986380647</v>
      </c>
      <c r="CH9" s="13">
        <f t="shared" si="3"/>
        <v>4.0828712919610126</v>
      </c>
      <c r="CI9" s="13">
        <f t="shared" si="4"/>
        <v>2.5195836271337986</v>
      </c>
      <c r="CJ9" s="13">
        <f t="shared" si="4"/>
        <v>355.80696633292678</v>
      </c>
      <c r="CK9" s="13">
        <f t="shared" si="4"/>
        <v>27.857506171386277</v>
      </c>
      <c r="CL9" s="91">
        <f t="shared" si="4"/>
        <v>0.46497607292917187</v>
      </c>
      <c r="CM9" s="91">
        <f t="shared" si="4"/>
        <v>34.420363132745699</v>
      </c>
      <c r="CN9" s="91">
        <f t="shared" si="4"/>
        <v>1.2587191497946279E-2</v>
      </c>
      <c r="CO9" s="91">
        <f t="shared" si="4"/>
        <v>61.967498060735494</v>
      </c>
      <c r="CP9" s="12">
        <f t="shared" si="4"/>
        <v>125.91239060633556</v>
      </c>
      <c r="CQ9" s="13">
        <f t="shared" si="4"/>
        <v>0</v>
      </c>
      <c r="CR9" s="13">
        <f t="shared" si="4"/>
        <v>0</v>
      </c>
      <c r="CS9" s="13">
        <f t="shared" si="4"/>
        <v>3393.3368192427879</v>
      </c>
      <c r="CT9" s="36">
        <v>0</v>
      </c>
      <c r="CU9" s="27">
        <f t="shared" si="8"/>
        <v>14606.231928934676</v>
      </c>
      <c r="CX9" s="59" t="s">
        <v>108</v>
      </c>
      <c r="CY9" s="81">
        <f>'[1]scen AMS'!$H$1261</f>
        <v>0</v>
      </c>
      <c r="DA9" s="105"/>
    </row>
    <row r="10" spans="2:105" x14ac:dyDescent="0.25">
      <c r="B10" t="s">
        <v>27</v>
      </c>
      <c r="C10" s="4" t="s">
        <v>7</v>
      </c>
      <c r="D10" s="90">
        <v>0</v>
      </c>
      <c r="E10" s="91">
        <v>230.34786550481036</v>
      </c>
      <c r="F10" s="91">
        <v>437.41370666912889</v>
      </c>
      <c r="G10" s="91">
        <v>69.39937023145211</v>
      </c>
      <c r="H10" s="91">
        <v>119.80793766204495</v>
      </c>
      <c r="I10" s="91">
        <v>820.23302739385804</v>
      </c>
      <c r="J10" s="91">
        <v>121.46644417290472</v>
      </c>
      <c r="K10" s="91">
        <v>4956.0901395623314</v>
      </c>
      <c r="L10" s="91">
        <v>9390.448500611401</v>
      </c>
      <c r="M10" s="91">
        <v>115.11781556113547</v>
      </c>
      <c r="N10" s="91">
        <v>67.661052200007902</v>
      </c>
      <c r="O10" s="91">
        <v>9964.7345904567683</v>
      </c>
      <c r="P10" s="91">
        <v>96.534710110068119</v>
      </c>
      <c r="Q10" s="91">
        <v>1.2591048831314189</v>
      </c>
      <c r="R10" s="91">
        <v>15.783860199146867</v>
      </c>
      <c r="S10" s="91">
        <v>5.3503266606299826</v>
      </c>
      <c r="T10" s="91">
        <v>4.3143253489783469</v>
      </c>
      <c r="U10" s="91">
        <v>2.6198046798865398</v>
      </c>
      <c r="V10" s="91">
        <v>1340.355833423605</v>
      </c>
      <c r="W10" s="91">
        <v>217.22777407648192</v>
      </c>
      <c r="X10" s="91">
        <v>1.6944392573012972</v>
      </c>
      <c r="Y10" s="91">
        <v>1149.6427311459429</v>
      </c>
      <c r="Z10" s="91">
        <v>18.956654644727685</v>
      </c>
      <c r="AA10" s="91">
        <v>5.6108152406961862</v>
      </c>
      <c r="AB10" s="12">
        <f>'[4]TES 2011 (value)'!CK13</f>
        <v>25.482773836630141</v>
      </c>
      <c r="AC10" s="13">
        <f>'[4]TES 2011 (value)'!CL13</f>
        <v>0</v>
      </c>
      <c r="AD10" s="13">
        <f>'[4]TES 2011 (value)'!CM13</f>
        <v>0</v>
      </c>
      <c r="AE10" s="13">
        <f>'[4]TES 2011 (value)'!CN13</f>
        <v>23239.671349077424</v>
      </c>
      <c r="AF10" s="14">
        <f>'[4]TES 2011 (value)'!CO13</f>
        <v>1</v>
      </c>
      <c r="AG10" s="27">
        <f t="shared" si="5"/>
        <v>52418.224952610493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230.34779623216821</v>
      </c>
      <c r="AM10" s="13">
        <f t="shared" si="0"/>
        <v>437.41115954401346</v>
      </c>
      <c r="AN10" s="13">
        <f t="shared" si="0"/>
        <v>69.392157431011896</v>
      </c>
      <c r="AO10" s="13">
        <f t="shared" si="0"/>
        <v>119.802907172893</v>
      </c>
      <c r="AP10" s="13">
        <f t="shared" si="0"/>
        <v>820.20202667140165</v>
      </c>
      <c r="AQ10" s="13">
        <f t="shared" si="0"/>
        <v>121.45740009950951</v>
      </c>
      <c r="AR10" s="13">
        <f t="shared" si="0"/>
        <v>4956.5129800913583</v>
      </c>
      <c r="AS10" s="13">
        <f t="shared" si="0"/>
        <v>9390.8148447428503</v>
      </c>
      <c r="AT10" s="13">
        <f t="shared" si="0"/>
        <v>115.11566558418475</v>
      </c>
      <c r="AU10" s="13">
        <f t="shared" si="0"/>
        <v>67.658312944040361</v>
      </c>
      <c r="AV10" s="13">
        <f t="shared" si="0"/>
        <v>9964.8299587048787</v>
      </c>
      <c r="AW10" s="13">
        <f t="shared" si="0"/>
        <v>96.535539721409606</v>
      </c>
      <c r="AX10" s="13">
        <f t="shared" si="0"/>
        <v>1.2590060086325618</v>
      </c>
      <c r="AY10" s="13">
        <f t="shared" si="0"/>
        <v>15.783132719460511</v>
      </c>
      <c r="AZ10" s="13">
        <f t="shared" si="0"/>
        <v>5.3503144507850022</v>
      </c>
      <c r="BA10" s="13">
        <f t="shared" si="1"/>
        <v>4.3141336741446938</v>
      </c>
      <c r="BB10" s="13">
        <f t="shared" si="1"/>
        <v>2.6197339589424855</v>
      </c>
      <c r="BC10" s="13">
        <f t="shared" si="1"/>
        <v>1340.3727357648795</v>
      </c>
      <c r="BD10" s="13">
        <f t="shared" si="1"/>
        <v>217.22732656128215</v>
      </c>
      <c r="BE10" s="91">
        <f t="shared" si="1"/>
        <v>1.73139629867328</v>
      </c>
      <c r="BF10" s="91">
        <f t="shared" si="1"/>
        <v>1153.8663216508749</v>
      </c>
      <c r="BG10" s="91">
        <f t="shared" si="1"/>
        <v>18.957125475305226</v>
      </c>
      <c r="BH10" s="91">
        <f t="shared" si="1"/>
        <v>5.6171163563251207</v>
      </c>
      <c r="BI10" s="12">
        <f t="shared" si="2"/>
        <v>25.482773836630141</v>
      </c>
      <c r="BJ10" s="13">
        <f t="shared" si="2"/>
        <v>0</v>
      </c>
      <c r="BK10" s="13">
        <f t="shared" si="2"/>
        <v>0</v>
      </c>
      <c r="BL10" s="13">
        <f t="shared" si="2"/>
        <v>23239.671349077424</v>
      </c>
      <c r="BM10" s="36">
        <v>0</v>
      </c>
      <c r="BN10" s="27">
        <f t="shared" si="6"/>
        <v>52422.333214773083</v>
      </c>
      <c r="BP10" t="s">
        <v>27</v>
      </c>
      <c r="BQ10" s="4" t="s">
        <v>7</v>
      </c>
      <c r="BR10" s="12">
        <f t="shared" si="7"/>
        <v>0</v>
      </c>
      <c r="BS10" s="13">
        <f t="shared" si="3"/>
        <v>230.34779623216821</v>
      </c>
      <c r="BT10" s="13">
        <f t="shared" si="3"/>
        <v>437.41115954401346</v>
      </c>
      <c r="BU10" s="13">
        <f t="shared" si="3"/>
        <v>69.392157431011896</v>
      </c>
      <c r="BV10" s="13">
        <f t="shared" si="3"/>
        <v>119.802907172893</v>
      </c>
      <c r="BW10" s="13">
        <f t="shared" si="3"/>
        <v>820.20202667140165</v>
      </c>
      <c r="BX10" s="13">
        <f t="shared" si="3"/>
        <v>121.45740009950951</v>
      </c>
      <c r="BY10" s="13">
        <f t="shared" si="3"/>
        <v>4956.5129800913583</v>
      </c>
      <c r="BZ10" s="13">
        <f t="shared" si="3"/>
        <v>9390.8148447428503</v>
      </c>
      <c r="CA10" s="13">
        <f t="shared" si="3"/>
        <v>115.11566558418475</v>
      </c>
      <c r="CB10" s="13">
        <f t="shared" si="3"/>
        <v>67.658312944040361</v>
      </c>
      <c r="CC10" s="13">
        <f t="shared" si="3"/>
        <v>9964.8299587048787</v>
      </c>
      <c r="CD10" s="13">
        <f t="shared" si="3"/>
        <v>96.535539721409606</v>
      </c>
      <c r="CE10" s="13">
        <f t="shared" si="3"/>
        <v>1.2590060086325618</v>
      </c>
      <c r="CF10" s="13">
        <f t="shared" si="3"/>
        <v>15.783132719460511</v>
      </c>
      <c r="CG10" s="13">
        <f t="shared" si="3"/>
        <v>5.3503144507850022</v>
      </c>
      <c r="CH10" s="13">
        <f t="shared" si="3"/>
        <v>4.3141336741446938</v>
      </c>
      <c r="CI10" s="13">
        <f t="shared" si="4"/>
        <v>2.6197339589424855</v>
      </c>
      <c r="CJ10" s="13">
        <f t="shared" si="4"/>
        <v>1340.3727357648795</v>
      </c>
      <c r="CK10" s="13">
        <f t="shared" si="4"/>
        <v>217.22732656128215</v>
      </c>
      <c r="CL10" s="91">
        <f t="shared" si="4"/>
        <v>1.73139629867328</v>
      </c>
      <c r="CM10" s="91">
        <f t="shared" si="4"/>
        <v>1153.8663216508749</v>
      </c>
      <c r="CN10" s="91">
        <f t="shared" si="4"/>
        <v>18.957125475305226</v>
      </c>
      <c r="CO10" s="91">
        <f t="shared" si="4"/>
        <v>5.6171163563251207</v>
      </c>
      <c r="CP10" s="12">
        <f t="shared" si="4"/>
        <v>25.482773836630141</v>
      </c>
      <c r="CQ10" s="13">
        <f t="shared" si="4"/>
        <v>0</v>
      </c>
      <c r="CR10" s="13">
        <f t="shared" si="4"/>
        <v>0</v>
      </c>
      <c r="CS10" s="13">
        <f t="shared" si="4"/>
        <v>23239.671349077424</v>
      </c>
      <c r="CT10" s="36">
        <v>0</v>
      </c>
      <c r="CU10" s="27">
        <f t="shared" si="8"/>
        <v>52422.333214773083</v>
      </c>
      <c r="CX10" s="59" t="s">
        <v>97</v>
      </c>
      <c r="CY10" s="81">
        <f>'[1]scen AMS'!$H$466</f>
        <v>8286.1507724358999</v>
      </c>
      <c r="DA10" s="105"/>
    </row>
    <row r="11" spans="2:105" x14ac:dyDescent="0.25">
      <c r="B11" t="s">
        <v>28</v>
      </c>
      <c r="C11" s="4" t="s">
        <v>8</v>
      </c>
      <c r="D11" s="90">
        <v>245.5354672905147</v>
      </c>
      <c r="E11" s="91">
        <v>3007.418341696166</v>
      </c>
      <c r="F11" s="91">
        <v>3909.4637729589149</v>
      </c>
      <c r="G11" s="91">
        <v>46.976233988674949</v>
      </c>
      <c r="H11" s="91">
        <v>163.6531914198786</v>
      </c>
      <c r="I11" s="91">
        <v>308.3815153090693</v>
      </c>
      <c r="J11" s="91">
        <v>152.14133001935372</v>
      </c>
      <c r="K11" s="91">
        <v>353.184039792308</v>
      </c>
      <c r="L11" s="91">
        <v>1943.5401783533691</v>
      </c>
      <c r="M11" s="91">
        <v>144.2826751195463</v>
      </c>
      <c r="N11" s="91">
        <v>116.83732701690562</v>
      </c>
      <c r="O11" s="91">
        <v>8751.4974381121865</v>
      </c>
      <c r="P11" s="91">
        <v>3946.2336905922348</v>
      </c>
      <c r="Q11" s="91">
        <v>2.1214733968647947</v>
      </c>
      <c r="R11" s="91">
        <v>12.009269102936372</v>
      </c>
      <c r="S11" s="91">
        <v>31.673875468430442</v>
      </c>
      <c r="T11" s="91">
        <v>19.910616789935279</v>
      </c>
      <c r="U11" s="91">
        <v>33.269273884511875</v>
      </c>
      <c r="V11" s="91">
        <v>4687.7934785092757</v>
      </c>
      <c r="W11" s="91">
        <v>1.0054079890509942</v>
      </c>
      <c r="X11" s="91">
        <v>1.4881379744944829</v>
      </c>
      <c r="Y11" s="91">
        <v>609.7448433940117</v>
      </c>
      <c r="Z11" s="91">
        <v>382.76217429734265</v>
      </c>
      <c r="AA11" s="91">
        <v>9.1215659459401284</v>
      </c>
      <c r="AB11" s="12">
        <f>'[4]TES 2011 (value)'!CK14</f>
        <v>6218.3704139687998</v>
      </c>
      <c r="AC11" s="13">
        <f>'[4]TES 2011 (value)'!CL14</f>
        <v>0</v>
      </c>
      <c r="AD11" s="13">
        <f>'[4]TES 2011 (value)'!CM14</f>
        <v>0</v>
      </c>
      <c r="AE11" s="13">
        <f>'[4]TES 2011 (value)'!CN14</f>
        <v>8513.0216059223694</v>
      </c>
      <c r="AF11" s="14">
        <f>'[4]TES 2011 (value)'!CO14</f>
        <v>1</v>
      </c>
      <c r="AG11" s="27">
        <f t="shared" si="5"/>
        <v>43612.437338313081</v>
      </c>
      <c r="AI11" t="s">
        <v>28</v>
      </c>
      <c r="AJ11" s="4" t="s">
        <v>8</v>
      </c>
      <c r="AK11" s="12">
        <f t="shared" si="0"/>
        <v>245.53358867758968</v>
      </c>
      <c r="AL11" s="13">
        <f t="shared" si="0"/>
        <v>3007.4174372735697</v>
      </c>
      <c r="AM11" s="13">
        <f t="shared" si="0"/>
        <v>3909.4410075695087</v>
      </c>
      <c r="AN11" s="13">
        <f t="shared" si="0"/>
        <v>46.971351664814328</v>
      </c>
      <c r="AO11" s="13">
        <f t="shared" si="0"/>
        <v>163.6463199586033</v>
      </c>
      <c r="AP11" s="13">
        <f t="shared" si="0"/>
        <v>308.36986002398874</v>
      </c>
      <c r="AQ11" s="13">
        <f t="shared" si="0"/>
        <v>152.13000197427502</v>
      </c>
      <c r="AR11" s="13">
        <f t="shared" si="0"/>
        <v>353.21417252234806</v>
      </c>
      <c r="AS11" s="13">
        <f t="shared" si="0"/>
        <v>1943.6160005612785</v>
      </c>
      <c r="AT11" s="13">
        <f t="shared" si="0"/>
        <v>144.27998045039902</v>
      </c>
      <c r="AU11" s="13">
        <f t="shared" si="0"/>
        <v>116.83259686071005</v>
      </c>
      <c r="AV11" s="13">
        <f t="shared" si="0"/>
        <v>8751.58119498212</v>
      </c>
      <c r="AW11" s="13">
        <f t="shared" si="0"/>
        <v>3946.26760419929</v>
      </c>
      <c r="AX11" s="13">
        <f t="shared" si="0"/>
        <v>2.1213068026264881</v>
      </c>
      <c r="AY11" s="13">
        <f t="shared" si="0"/>
        <v>12.008715594529042</v>
      </c>
      <c r="AZ11" s="13">
        <f t="shared" si="0"/>
        <v>31.673803186281344</v>
      </c>
      <c r="BA11" s="13">
        <f t="shared" si="1"/>
        <v>19.909732210342309</v>
      </c>
      <c r="BB11" s="13">
        <f t="shared" si="1"/>
        <v>33.268375789140428</v>
      </c>
      <c r="BC11" s="13">
        <f t="shared" si="1"/>
        <v>4687.8525931736222</v>
      </c>
      <c r="BD11" s="13">
        <f t="shared" si="1"/>
        <v>1.0054059177902681</v>
      </c>
      <c r="BE11" s="91">
        <f t="shared" si="1"/>
        <v>1.5205954240333968</v>
      </c>
      <c r="BF11" s="91">
        <f t="shared" si="1"/>
        <v>611.98494152295223</v>
      </c>
      <c r="BG11" s="91">
        <f t="shared" si="1"/>
        <v>382.77168104518205</v>
      </c>
      <c r="BH11" s="91">
        <f t="shared" si="1"/>
        <v>9.1318097410530807</v>
      </c>
      <c r="BI11" s="12">
        <f t="shared" si="2"/>
        <v>6218.3704139687998</v>
      </c>
      <c r="BJ11" s="13">
        <f t="shared" si="2"/>
        <v>0</v>
      </c>
      <c r="BK11" s="13">
        <f t="shared" si="2"/>
        <v>0</v>
      </c>
      <c r="BL11" s="13">
        <f t="shared" si="2"/>
        <v>8513.0216059223694</v>
      </c>
      <c r="BM11" s="36">
        <v>0</v>
      </c>
      <c r="BN11" s="27">
        <f t="shared" si="6"/>
        <v>43613.942097017214</v>
      </c>
      <c r="BP11" t="s">
        <v>28</v>
      </c>
      <c r="BQ11" s="4" t="s">
        <v>8</v>
      </c>
      <c r="BR11" s="12">
        <f t="shared" si="7"/>
        <v>245.53358867758968</v>
      </c>
      <c r="BS11" s="13">
        <f t="shared" si="3"/>
        <v>3007.4174372735697</v>
      </c>
      <c r="BT11" s="13">
        <f t="shared" si="3"/>
        <v>3909.4410075695087</v>
      </c>
      <c r="BU11" s="13">
        <f t="shared" si="3"/>
        <v>46.971351664814328</v>
      </c>
      <c r="BV11" s="13">
        <f t="shared" si="3"/>
        <v>163.6463199586033</v>
      </c>
      <c r="BW11" s="13">
        <f t="shared" si="3"/>
        <v>308.36986002398874</v>
      </c>
      <c r="BX11" s="13">
        <f t="shared" si="3"/>
        <v>152.13000197427502</v>
      </c>
      <c r="BY11" s="13">
        <f t="shared" si="3"/>
        <v>353.21417252234806</v>
      </c>
      <c r="BZ11" s="13">
        <f t="shared" si="3"/>
        <v>1943.6160005612785</v>
      </c>
      <c r="CA11" s="13">
        <f t="shared" si="3"/>
        <v>144.27998045039902</v>
      </c>
      <c r="CB11" s="13">
        <f t="shared" si="3"/>
        <v>116.83259686071005</v>
      </c>
      <c r="CC11" s="13">
        <f t="shared" si="3"/>
        <v>8751.58119498212</v>
      </c>
      <c r="CD11" s="13">
        <f t="shared" si="3"/>
        <v>3946.26760419929</v>
      </c>
      <c r="CE11" s="13">
        <f t="shared" si="3"/>
        <v>2.1213068026264881</v>
      </c>
      <c r="CF11" s="13">
        <f t="shared" si="3"/>
        <v>12.008715594529042</v>
      </c>
      <c r="CG11" s="13">
        <f t="shared" si="3"/>
        <v>31.673803186281344</v>
      </c>
      <c r="CH11" s="13">
        <f t="shared" si="3"/>
        <v>19.909732210342309</v>
      </c>
      <c r="CI11" s="13">
        <f t="shared" si="4"/>
        <v>33.268375789140428</v>
      </c>
      <c r="CJ11" s="13">
        <f t="shared" si="4"/>
        <v>4687.8525931736222</v>
      </c>
      <c r="CK11" s="13">
        <f t="shared" si="4"/>
        <v>1.0054059177902681</v>
      </c>
      <c r="CL11" s="91">
        <f t="shared" si="4"/>
        <v>1.5205954240333968</v>
      </c>
      <c r="CM11" s="91">
        <f t="shared" si="4"/>
        <v>611.98494152295223</v>
      </c>
      <c r="CN11" s="91">
        <f t="shared" si="4"/>
        <v>382.77168104518205</v>
      </c>
      <c r="CO11" s="91">
        <f t="shared" si="4"/>
        <v>9.1318097410530807</v>
      </c>
      <c r="CP11" s="12">
        <f t="shared" si="4"/>
        <v>6218.3704139687998</v>
      </c>
      <c r="CQ11" s="13">
        <f t="shared" si="4"/>
        <v>0</v>
      </c>
      <c r="CR11" s="13">
        <f t="shared" si="4"/>
        <v>0</v>
      </c>
      <c r="CS11" s="13">
        <f t="shared" si="4"/>
        <v>8513.0216059223694</v>
      </c>
      <c r="CT11" s="36">
        <v>0</v>
      </c>
      <c r="CU11" s="27">
        <f t="shared" si="8"/>
        <v>43613.942097017214</v>
      </c>
      <c r="CX11" s="59" t="s">
        <v>98</v>
      </c>
      <c r="CY11" s="81">
        <f>'[1]scen AMS'!$H$505</f>
        <v>189955.75949999999</v>
      </c>
      <c r="DA11" s="105"/>
    </row>
    <row r="12" spans="2:105" x14ac:dyDescent="0.25">
      <c r="B12" t="s">
        <v>29</v>
      </c>
      <c r="C12" s="4" t="s">
        <v>9</v>
      </c>
      <c r="D12" s="90">
        <v>21.524556690817313</v>
      </c>
      <c r="E12" s="91">
        <v>58.988143801902318</v>
      </c>
      <c r="F12" s="91">
        <v>3354.7581888641676</v>
      </c>
      <c r="G12" s="91">
        <v>16.536386179598495</v>
      </c>
      <c r="H12" s="91">
        <v>262.55599943170421</v>
      </c>
      <c r="I12" s="91">
        <v>17.860272530373472</v>
      </c>
      <c r="J12" s="91">
        <v>0.49908839063782251</v>
      </c>
      <c r="K12" s="91">
        <v>102.94559895222223</v>
      </c>
      <c r="L12" s="91">
        <v>122.81683414946538</v>
      </c>
      <c r="M12" s="91">
        <v>7359.1626054882818</v>
      </c>
      <c r="N12" s="91">
        <v>29.5657068601483</v>
      </c>
      <c r="O12" s="91">
        <v>12506.623070590082</v>
      </c>
      <c r="P12" s="91">
        <v>2137.9634285136817</v>
      </c>
      <c r="Q12" s="91">
        <v>9.363566388128195</v>
      </c>
      <c r="R12" s="91">
        <v>15.595082201568507</v>
      </c>
      <c r="S12" s="91">
        <v>30.149105565511118</v>
      </c>
      <c r="T12" s="91">
        <v>11.581855811622386</v>
      </c>
      <c r="U12" s="91">
        <v>3.4983522976835171</v>
      </c>
      <c r="V12" s="91">
        <v>458.23469971801165</v>
      </c>
      <c r="W12" s="91">
        <v>0</v>
      </c>
      <c r="X12" s="91">
        <v>2.1266852832427157</v>
      </c>
      <c r="Y12" s="91">
        <v>96.211030464597712</v>
      </c>
      <c r="Z12" s="91">
        <v>53.584781516591995</v>
      </c>
      <c r="AA12" s="91">
        <v>4.992352986434506</v>
      </c>
      <c r="AB12" s="12">
        <f>'[4]TES 2011 (value)'!CK15</f>
        <v>0</v>
      </c>
      <c r="AC12" s="13">
        <f>'[4]TES 2011 (value)'!CL15</f>
        <v>0</v>
      </c>
      <c r="AD12" s="13">
        <f>'[4]TES 2011 (value)'!CM15</f>
        <v>0</v>
      </c>
      <c r="AE12" s="13">
        <f>'[4]TES 2011 (value)'!CN15</f>
        <v>16620.784396478812</v>
      </c>
      <c r="AF12" s="14">
        <f>'[4]TES 2011 (value)'!CO15</f>
        <v>1.1348852920000001</v>
      </c>
      <c r="AG12" s="27">
        <f t="shared" si="5"/>
        <v>43299.056674447282</v>
      </c>
      <c r="AI12" t="s">
        <v>29</v>
      </c>
      <c r="AJ12" s="4" t="s">
        <v>9</v>
      </c>
      <c r="AK12" s="12">
        <f t="shared" si="0"/>
        <v>21.524392004587455</v>
      </c>
      <c r="AL12" s="13">
        <f t="shared" si="0"/>
        <v>58.988126062364913</v>
      </c>
      <c r="AM12" s="13">
        <f t="shared" si="0"/>
        <v>3354.7386536079357</v>
      </c>
      <c r="AN12" s="13">
        <f t="shared" si="0"/>
        <v>16.534667523462019</v>
      </c>
      <c r="AO12" s="13">
        <f t="shared" si="0"/>
        <v>262.54497524472049</v>
      </c>
      <c r="AP12" s="13">
        <f t="shared" si="0"/>
        <v>17.859597501042515</v>
      </c>
      <c r="AQ12" s="13">
        <f t="shared" si="0"/>
        <v>0.4990512298230283</v>
      </c>
      <c r="AR12" s="13">
        <f t="shared" si="0"/>
        <v>102.95438199899826</v>
      </c>
      <c r="AS12" s="13">
        <f t="shared" si="0"/>
        <v>122.82162553152034</v>
      </c>
      <c r="AT12" s="13">
        <f t="shared" si="0"/>
        <v>7359.0251634259803</v>
      </c>
      <c r="AU12" s="13">
        <f t="shared" si="0"/>
        <v>29.564509893262361</v>
      </c>
      <c r="AV12" s="13">
        <f t="shared" si="0"/>
        <v>12506.742766174664</v>
      </c>
      <c r="AW12" s="13">
        <f t="shared" si="0"/>
        <v>2137.9818019951572</v>
      </c>
      <c r="AX12" s="13">
        <f t="shared" si="0"/>
        <v>9.3628310896264235</v>
      </c>
      <c r="AY12" s="13">
        <f t="shared" si="0"/>
        <v>15.594363422678835</v>
      </c>
      <c r="AZ12" s="13">
        <f t="shared" si="0"/>
        <v>30.149036763000801</v>
      </c>
      <c r="BA12" s="13">
        <f t="shared" si="1"/>
        <v>11.581341258336179</v>
      </c>
      <c r="BB12" s="13">
        <f t="shared" si="1"/>
        <v>3.4982578605756571</v>
      </c>
      <c r="BC12" s="13">
        <f t="shared" si="1"/>
        <v>458.24047821286007</v>
      </c>
      <c r="BD12" s="13">
        <f t="shared" si="1"/>
        <v>0</v>
      </c>
      <c r="BE12" s="91">
        <f t="shared" si="1"/>
        <v>2.173069947466777</v>
      </c>
      <c r="BF12" s="91">
        <f t="shared" si="1"/>
        <v>96.564493313299366</v>
      </c>
      <c r="BG12" s="91">
        <f t="shared" si="1"/>
        <v>53.586112413530394</v>
      </c>
      <c r="BH12" s="91">
        <f t="shared" si="1"/>
        <v>4.9979595502008225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16620.784396478812</v>
      </c>
      <c r="BM12" s="36">
        <v>0</v>
      </c>
      <c r="BN12" s="27">
        <f t="shared" si="6"/>
        <v>43298.312052503905</v>
      </c>
      <c r="BP12" t="s">
        <v>29</v>
      </c>
      <c r="BQ12" s="4" t="s">
        <v>9</v>
      </c>
      <c r="BR12" s="12">
        <f t="shared" si="7"/>
        <v>21.524392004587455</v>
      </c>
      <c r="BS12" s="13">
        <f t="shared" si="3"/>
        <v>58.988126062364913</v>
      </c>
      <c r="BT12" s="13">
        <f t="shared" si="3"/>
        <v>3354.7386536079357</v>
      </c>
      <c r="BU12" s="13">
        <f t="shared" si="3"/>
        <v>16.534667523462019</v>
      </c>
      <c r="BV12" s="13">
        <f t="shared" si="3"/>
        <v>262.54497524472049</v>
      </c>
      <c r="BW12" s="13">
        <f t="shared" si="3"/>
        <v>17.859597501042515</v>
      </c>
      <c r="BX12" s="13">
        <f t="shared" si="3"/>
        <v>0.4990512298230283</v>
      </c>
      <c r="BY12" s="13">
        <f t="shared" si="3"/>
        <v>102.95438199899826</v>
      </c>
      <c r="BZ12" s="13">
        <f t="shared" si="3"/>
        <v>122.82162553152034</v>
      </c>
      <c r="CA12" s="13">
        <f t="shared" si="3"/>
        <v>7359.0251634259803</v>
      </c>
      <c r="CB12" s="13">
        <f t="shared" si="3"/>
        <v>29.564509893262361</v>
      </c>
      <c r="CC12" s="13">
        <f t="shared" si="3"/>
        <v>12506.742766174664</v>
      </c>
      <c r="CD12" s="13">
        <f t="shared" si="3"/>
        <v>2137.9818019951572</v>
      </c>
      <c r="CE12" s="13">
        <f t="shared" si="3"/>
        <v>9.3628310896264235</v>
      </c>
      <c r="CF12" s="13">
        <f t="shared" si="3"/>
        <v>15.594363422678835</v>
      </c>
      <c r="CG12" s="13">
        <f t="shared" si="3"/>
        <v>30.149036763000801</v>
      </c>
      <c r="CH12" s="13">
        <f t="shared" si="3"/>
        <v>11.581341258336179</v>
      </c>
      <c r="CI12" s="13">
        <f t="shared" si="4"/>
        <v>3.4982578605756571</v>
      </c>
      <c r="CJ12" s="13">
        <f t="shared" si="4"/>
        <v>458.24047821286007</v>
      </c>
      <c r="CK12" s="13">
        <f t="shared" si="4"/>
        <v>0</v>
      </c>
      <c r="CL12" s="91">
        <f t="shared" si="4"/>
        <v>2.173069947466777</v>
      </c>
      <c r="CM12" s="91">
        <f t="shared" si="4"/>
        <v>96.564493313299366</v>
      </c>
      <c r="CN12" s="91">
        <f t="shared" si="4"/>
        <v>53.586112413530394</v>
      </c>
      <c r="CO12" s="91">
        <f t="shared" si="4"/>
        <v>4.9979595502008225</v>
      </c>
      <c r="CP12" s="12">
        <f t="shared" si="4"/>
        <v>0</v>
      </c>
      <c r="CQ12" s="13">
        <f t="shared" si="4"/>
        <v>0</v>
      </c>
      <c r="CR12" s="13">
        <f t="shared" si="4"/>
        <v>0</v>
      </c>
      <c r="CS12" s="13">
        <f t="shared" si="4"/>
        <v>16620.784396478812</v>
      </c>
      <c r="CT12" s="36">
        <v>0</v>
      </c>
      <c r="CU12" s="27">
        <f t="shared" si="8"/>
        <v>43298.312052503905</v>
      </c>
      <c r="CX12" s="59" t="s">
        <v>99</v>
      </c>
      <c r="CY12" s="82">
        <f>'[1]scen AMS'!$H$1083</f>
        <v>19905.469679999998</v>
      </c>
      <c r="DA12" s="105"/>
    </row>
    <row r="13" spans="2:105" x14ac:dyDescent="0.25">
      <c r="B13" t="s">
        <v>30</v>
      </c>
      <c r="C13" s="4" t="s">
        <v>10</v>
      </c>
      <c r="D13" s="90">
        <v>0</v>
      </c>
      <c r="E13" s="91">
        <v>115.14405948321182</v>
      </c>
      <c r="F13" s="91">
        <v>430.5152925876568</v>
      </c>
      <c r="G13" s="91">
        <v>129.74397034326626</v>
      </c>
      <c r="H13" s="91">
        <v>100.67199568604745</v>
      </c>
      <c r="I13" s="91">
        <v>19.505128858361601</v>
      </c>
      <c r="J13" s="91">
        <v>89.310432358218208</v>
      </c>
      <c r="K13" s="91">
        <v>19.05940057928715</v>
      </c>
      <c r="L13" s="91">
        <v>36.324518490730277</v>
      </c>
      <c r="M13" s="91">
        <v>780.73826099699716</v>
      </c>
      <c r="N13" s="91">
        <v>4524.9791005012148</v>
      </c>
      <c r="O13" s="91">
        <v>7935.1466571208739</v>
      </c>
      <c r="P13" s="91">
        <v>1130.9547501418817</v>
      </c>
      <c r="Q13" s="91">
        <v>0</v>
      </c>
      <c r="R13" s="91">
        <v>9.8904491393916789</v>
      </c>
      <c r="S13" s="91">
        <v>0</v>
      </c>
      <c r="T13" s="91">
        <v>3.5564846412032947E-2</v>
      </c>
      <c r="U13" s="91">
        <v>3.8013573309214024E-2</v>
      </c>
      <c r="V13" s="91">
        <v>351.76826896953173</v>
      </c>
      <c r="W13" s="91">
        <v>0</v>
      </c>
      <c r="X13" s="91">
        <v>1.3493467334576019</v>
      </c>
      <c r="Y13" s="91">
        <v>77.1769331247244</v>
      </c>
      <c r="Z13" s="91">
        <v>3.732342496914056E-2</v>
      </c>
      <c r="AA13" s="91">
        <v>0</v>
      </c>
      <c r="AB13" s="12">
        <f>'[4]TES 2011 (value)'!CK16</f>
        <v>160.62114352239769</v>
      </c>
      <c r="AC13" s="13">
        <f>'[4]TES 2011 (value)'!CL16</f>
        <v>0</v>
      </c>
      <c r="AD13" s="13">
        <f>'[4]TES 2011 (value)'!CM16</f>
        <v>0</v>
      </c>
      <c r="AE13" s="13">
        <f>'[4]TES 2011 (value)'!CN16</f>
        <v>9271.2023956383964</v>
      </c>
      <c r="AF13" s="14">
        <f>'[4]TES 2011 (value)'!CO16</f>
        <v>1.1162262350000001</v>
      </c>
      <c r="AG13" s="27">
        <f t="shared" si="5"/>
        <v>25185.329232355336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115.14402485587455</v>
      </c>
      <c r="AM13" s="13">
        <f t="shared" si="0"/>
        <v>430.51278563303327</v>
      </c>
      <c r="AN13" s="13">
        <f t="shared" si="0"/>
        <v>129.73048582080898</v>
      </c>
      <c r="AO13" s="13">
        <f t="shared" si="0"/>
        <v>100.66776867578348</v>
      </c>
      <c r="AP13" s="13">
        <f t="shared" si="0"/>
        <v>19.504391661655276</v>
      </c>
      <c r="AQ13" s="13">
        <f t="shared" si="0"/>
        <v>89.30378253726802</v>
      </c>
      <c r="AR13" s="13">
        <f t="shared" si="0"/>
        <v>19.061026677036978</v>
      </c>
      <c r="AS13" s="13">
        <f t="shared" si="0"/>
        <v>36.325935598142763</v>
      </c>
      <c r="AT13" s="13">
        <f t="shared" si="0"/>
        <v>780.72367968082551</v>
      </c>
      <c r="AU13" s="13">
        <f t="shared" si="0"/>
        <v>4524.7959068380806</v>
      </c>
      <c r="AV13" s="13">
        <f t="shared" si="0"/>
        <v>7935.2226010437471</v>
      </c>
      <c r="AW13" s="13">
        <f t="shared" si="0"/>
        <v>1130.9644694737817</v>
      </c>
      <c r="AX13" s="13">
        <f t="shared" si="0"/>
        <v>0</v>
      </c>
      <c r="AY13" s="13">
        <f t="shared" si="0"/>
        <v>9.8899932876071937</v>
      </c>
      <c r="AZ13" s="13">
        <f t="shared" si="0"/>
        <v>0</v>
      </c>
      <c r="BA13" s="13">
        <f t="shared" si="1"/>
        <v>3.5563266353630177E-2</v>
      </c>
      <c r="BB13" s="13">
        <f t="shared" si="1"/>
        <v>3.8012547142716978E-2</v>
      </c>
      <c r="BC13" s="13">
        <f t="shared" si="1"/>
        <v>351.7727048866094</v>
      </c>
      <c r="BD13" s="13">
        <f t="shared" si="1"/>
        <v>0</v>
      </c>
      <c r="BE13" s="91">
        <f t="shared" si="1"/>
        <v>1.378777037812664</v>
      </c>
      <c r="BF13" s="91">
        <f t="shared" si="1"/>
        <v>77.460467959603434</v>
      </c>
      <c r="BG13" s="91">
        <f t="shared" si="1"/>
        <v>3.7324351979209761E-2</v>
      </c>
      <c r="BH13" s="91">
        <f t="shared" si="1"/>
        <v>0</v>
      </c>
      <c r="BI13" s="12">
        <f t="shared" si="2"/>
        <v>160.62114352239769</v>
      </c>
      <c r="BJ13" s="13">
        <f t="shared" si="2"/>
        <v>0</v>
      </c>
      <c r="BK13" s="13">
        <f t="shared" si="2"/>
        <v>0</v>
      </c>
      <c r="BL13" s="13">
        <f t="shared" si="2"/>
        <v>9271.2023956383964</v>
      </c>
      <c r="BM13" s="36">
        <v>0</v>
      </c>
      <c r="BN13" s="27">
        <f t="shared" si="6"/>
        <v>25184.393240993937</v>
      </c>
      <c r="BP13" t="s">
        <v>30</v>
      </c>
      <c r="BQ13" s="4" t="s">
        <v>10</v>
      </c>
      <c r="BR13" s="12">
        <f t="shared" si="7"/>
        <v>0</v>
      </c>
      <c r="BS13" s="13">
        <f t="shared" si="3"/>
        <v>115.14402485587455</v>
      </c>
      <c r="BT13" s="13">
        <f t="shared" si="3"/>
        <v>430.51278563303327</v>
      </c>
      <c r="BU13" s="13">
        <f t="shared" si="3"/>
        <v>129.73048582080898</v>
      </c>
      <c r="BV13" s="13">
        <f t="shared" si="3"/>
        <v>100.66776867578348</v>
      </c>
      <c r="BW13" s="13">
        <f t="shared" si="3"/>
        <v>19.504391661655276</v>
      </c>
      <c r="BX13" s="13">
        <f t="shared" si="3"/>
        <v>89.30378253726802</v>
      </c>
      <c r="BY13" s="13">
        <f t="shared" si="3"/>
        <v>19.061026677036978</v>
      </c>
      <c r="BZ13" s="13">
        <f t="shared" si="3"/>
        <v>36.325935598142763</v>
      </c>
      <c r="CA13" s="13">
        <f t="shared" si="3"/>
        <v>780.72367968082551</v>
      </c>
      <c r="CB13" s="13">
        <f t="shared" si="3"/>
        <v>4524.7959068380806</v>
      </c>
      <c r="CC13" s="13">
        <f t="shared" si="3"/>
        <v>7935.2226010437471</v>
      </c>
      <c r="CD13" s="13">
        <f t="shared" si="3"/>
        <v>1130.9644694737817</v>
      </c>
      <c r="CE13" s="13">
        <f t="shared" si="3"/>
        <v>0</v>
      </c>
      <c r="CF13" s="13">
        <f t="shared" si="3"/>
        <v>9.8899932876071937</v>
      </c>
      <c r="CG13" s="13">
        <f t="shared" si="3"/>
        <v>0</v>
      </c>
      <c r="CH13" s="13">
        <f t="shared" si="3"/>
        <v>3.5563266353630177E-2</v>
      </c>
      <c r="CI13" s="13">
        <f t="shared" si="4"/>
        <v>3.8012547142716978E-2</v>
      </c>
      <c r="CJ13" s="13">
        <f t="shared" si="4"/>
        <v>351.7727048866094</v>
      </c>
      <c r="CK13" s="13">
        <f t="shared" si="4"/>
        <v>0</v>
      </c>
      <c r="CL13" s="91">
        <f t="shared" si="4"/>
        <v>1.378777037812664</v>
      </c>
      <c r="CM13" s="91">
        <f t="shared" si="4"/>
        <v>77.460467959603434</v>
      </c>
      <c r="CN13" s="91">
        <f t="shared" si="4"/>
        <v>3.7324351979209761E-2</v>
      </c>
      <c r="CO13" s="91">
        <f t="shared" si="4"/>
        <v>0</v>
      </c>
      <c r="CP13" s="12">
        <f t="shared" si="4"/>
        <v>160.62114352239769</v>
      </c>
      <c r="CQ13" s="13">
        <f t="shared" si="4"/>
        <v>0</v>
      </c>
      <c r="CR13" s="13">
        <f t="shared" si="4"/>
        <v>0</v>
      </c>
      <c r="CS13" s="13">
        <f t="shared" si="4"/>
        <v>9271.2023956383964</v>
      </c>
      <c r="CT13" s="36">
        <v>0</v>
      </c>
      <c r="CU13" s="27">
        <f t="shared" si="8"/>
        <v>25184.393240993937</v>
      </c>
      <c r="CX13" s="53"/>
      <c r="CY13" s="53"/>
      <c r="DA13" s="105"/>
    </row>
    <row r="14" spans="2:105" x14ac:dyDescent="0.25">
      <c r="B14" t="s">
        <v>31</v>
      </c>
      <c r="C14" s="4" t="s">
        <v>11</v>
      </c>
      <c r="D14" s="90">
        <v>8173.0425285410347</v>
      </c>
      <c r="E14" s="91">
        <v>6079.8179662433367</v>
      </c>
      <c r="F14" s="91">
        <v>28042.394560593075</v>
      </c>
      <c r="G14" s="91">
        <v>828.83894472746772</v>
      </c>
      <c r="H14" s="91">
        <v>3687.8579852258836</v>
      </c>
      <c r="I14" s="91">
        <v>2082.115657831826</v>
      </c>
      <c r="J14" s="91">
        <v>959.21684025047841</v>
      </c>
      <c r="K14" s="91">
        <v>1940.8910841704192</v>
      </c>
      <c r="L14" s="91">
        <v>2059.4519319790347</v>
      </c>
      <c r="M14" s="91">
        <v>6205.395363700025</v>
      </c>
      <c r="N14" s="91">
        <v>2571.6000814415193</v>
      </c>
      <c r="O14" s="91">
        <v>162160.24025073586</v>
      </c>
      <c r="P14" s="91">
        <v>33509.406647003147</v>
      </c>
      <c r="Q14" s="91">
        <v>66.418057505667576</v>
      </c>
      <c r="R14" s="91">
        <v>430.10844937744923</v>
      </c>
      <c r="S14" s="91">
        <v>1299.8023142804359</v>
      </c>
      <c r="T14" s="91">
        <v>948.79422530319539</v>
      </c>
      <c r="U14" s="91">
        <v>1767.7957131533476</v>
      </c>
      <c r="V14" s="91">
        <v>63716.463931548795</v>
      </c>
      <c r="W14" s="91">
        <v>23093.376539476634</v>
      </c>
      <c r="X14" s="91">
        <v>27.573777037840951</v>
      </c>
      <c r="Y14" s="91">
        <v>1330.5292709144096</v>
      </c>
      <c r="Z14" s="91">
        <v>5155.8544213164187</v>
      </c>
      <c r="AA14" s="91">
        <v>333.8206716769709</v>
      </c>
      <c r="AB14" s="12">
        <f>'[4]TES 2011 (value)'!CK17</f>
        <v>209871.23133877496</v>
      </c>
      <c r="AC14" s="13">
        <f>'[4]TES 2011 (value)'!CL17</f>
        <v>36627.517890147523</v>
      </c>
      <c r="AD14" s="13">
        <f>'[4]TES 2011 (value)'!CM17</f>
        <v>82737.185639134972</v>
      </c>
      <c r="AE14" s="13">
        <f>'[4]TES 2011 (value)'!CN17</f>
        <v>235669.87757428861</v>
      </c>
      <c r="AF14" s="14">
        <f>'[4]TES 2011 (value)'!CO17</f>
        <v>1.0892825859999999</v>
      </c>
      <c r="AG14" s="27">
        <f t="shared" si="5"/>
        <v>921377.70893896639</v>
      </c>
      <c r="AI14" t="s">
        <v>31</v>
      </c>
      <c r="AJ14" s="4" t="s">
        <v>11</v>
      </c>
      <c r="AK14" s="12">
        <f t="shared" si="0"/>
        <v>8172.9799958914737</v>
      </c>
      <c r="AL14" s="13">
        <f t="shared" si="0"/>
        <v>6079.8161378562863</v>
      </c>
      <c r="AM14" s="13">
        <f t="shared" si="0"/>
        <v>28042.231265555922</v>
      </c>
      <c r="AN14" s="13">
        <f t="shared" si="0"/>
        <v>828.75280201629528</v>
      </c>
      <c r="AO14" s="13">
        <f t="shared" si="0"/>
        <v>3687.7031396459442</v>
      </c>
      <c r="AP14" s="13">
        <f t="shared" si="0"/>
        <v>2082.0369642319893</v>
      </c>
      <c r="AQ14" s="13">
        <f t="shared" si="0"/>
        <v>959.14541947608916</v>
      </c>
      <c r="AR14" s="13">
        <f t="shared" si="0"/>
        <v>1941.056675874707</v>
      </c>
      <c r="AS14" s="13">
        <f t="shared" si="0"/>
        <v>2059.5322761850898</v>
      </c>
      <c r="AT14" s="13">
        <f t="shared" si="0"/>
        <v>6205.2794697618274</v>
      </c>
      <c r="AU14" s="13">
        <f t="shared" si="0"/>
        <v>2571.4959702780038</v>
      </c>
      <c r="AV14" s="13">
        <f t="shared" si="0"/>
        <v>162161.7922176132</v>
      </c>
      <c r="AW14" s="13">
        <f t="shared" si="0"/>
        <v>33509.694624081741</v>
      </c>
      <c r="AX14" s="13">
        <f t="shared" si="0"/>
        <v>66.412841854264016</v>
      </c>
      <c r="AY14" s="13">
        <f t="shared" si="0"/>
        <v>430.0886256362412</v>
      </c>
      <c r="AZ14" s="13">
        <f t="shared" si="0"/>
        <v>1299.7993480344905</v>
      </c>
      <c r="BA14" s="13">
        <f t="shared" si="1"/>
        <v>948.7520727160362</v>
      </c>
      <c r="BB14" s="13">
        <f t="shared" si="1"/>
        <v>1767.7479919691355</v>
      </c>
      <c r="BC14" s="13">
        <f t="shared" si="1"/>
        <v>63717.267417750983</v>
      </c>
      <c r="BD14" s="13">
        <f t="shared" si="1"/>
        <v>23093.32896435849</v>
      </c>
      <c r="BE14" s="91">
        <f t="shared" si="1"/>
        <v>28.175182614569817</v>
      </c>
      <c r="BF14" s="91">
        <f t="shared" si="1"/>
        <v>1335.4174075875885</v>
      </c>
      <c r="BG14" s="91">
        <f t="shared" si="1"/>
        <v>5155.9824784003504</v>
      </c>
      <c r="BH14" s="91">
        <f t="shared" si="1"/>
        <v>334.19556241233295</v>
      </c>
      <c r="BI14" s="12">
        <f t="shared" si="2"/>
        <v>209871.23133877496</v>
      </c>
      <c r="BJ14" s="13">
        <f t="shared" si="2"/>
        <v>36627.517890147523</v>
      </c>
      <c r="BK14" s="13">
        <f t="shared" si="2"/>
        <v>82737.185639134972</v>
      </c>
      <c r="BL14" s="13">
        <f t="shared" si="2"/>
        <v>235669.87757428861</v>
      </c>
      <c r="BM14" s="36">
        <v>0</v>
      </c>
      <c r="BN14" s="27">
        <f t="shared" si="6"/>
        <v>921384.49729414901</v>
      </c>
      <c r="BP14" t="s">
        <v>31</v>
      </c>
      <c r="BQ14" s="4" t="s">
        <v>11</v>
      </c>
      <c r="BR14" s="12">
        <f t="shared" si="7"/>
        <v>8172.9799958914737</v>
      </c>
      <c r="BS14" s="13">
        <f t="shared" si="3"/>
        <v>6079.8161378562863</v>
      </c>
      <c r="BT14" s="13">
        <f t="shared" si="3"/>
        <v>28042.231265555922</v>
      </c>
      <c r="BU14" s="13">
        <f t="shared" si="3"/>
        <v>828.75280201629528</v>
      </c>
      <c r="BV14" s="13">
        <f t="shared" si="3"/>
        <v>3687.7031396459442</v>
      </c>
      <c r="BW14" s="13">
        <f t="shared" si="3"/>
        <v>2082.0369642319893</v>
      </c>
      <c r="BX14" s="13">
        <f t="shared" si="3"/>
        <v>959.14541947608916</v>
      </c>
      <c r="BY14" s="13">
        <f t="shared" si="3"/>
        <v>1941.056675874707</v>
      </c>
      <c r="BZ14" s="13">
        <f t="shared" si="3"/>
        <v>2059.5322761850898</v>
      </c>
      <c r="CA14" s="13">
        <f t="shared" si="3"/>
        <v>6205.2794697618274</v>
      </c>
      <c r="CB14" s="13">
        <f t="shared" si="3"/>
        <v>2571.4959702780038</v>
      </c>
      <c r="CC14" s="13">
        <f t="shared" si="3"/>
        <v>162161.7922176132</v>
      </c>
      <c r="CD14" s="13">
        <f t="shared" si="3"/>
        <v>33509.694624081741</v>
      </c>
      <c r="CE14" s="13">
        <f t="shared" si="3"/>
        <v>66.412841854264016</v>
      </c>
      <c r="CF14" s="13">
        <f t="shared" si="3"/>
        <v>430.0886256362412</v>
      </c>
      <c r="CG14" s="13">
        <f t="shared" si="3"/>
        <v>1299.7993480344905</v>
      </c>
      <c r="CH14" s="13">
        <f t="shared" si="3"/>
        <v>948.7520727160362</v>
      </c>
      <c r="CI14" s="13">
        <f t="shared" si="4"/>
        <v>1767.7479919691355</v>
      </c>
      <c r="CJ14" s="13">
        <f t="shared" si="4"/>
        <v>63717.267417750983</v>
      </c>
      <c r="CK14" s="13">
        <f t="shared" si="4"/>
        <v>23093.32896435849</v>
      </c>
      <c r="CL14" s="91">
        <f t="shared" si="4"/>
        <v>28.175182614569817</v>
      </c>
      <c r="CM14" s="91">
        <f t="shared" si="4"/>
        <v>1335.4174075875885</v>
      </c>
      <c r="CN14" s="91">
        <f t="shared" si="4"/>
        <v>5155.9824784003504</v>
      </c>
      <c r="CO14" s="91">
        <f t="shared" si="4"/>
        <v>334.19556241233295</v>
      </c>
      <c r="CP14" s="12">
        <f t="shared" si="4"/>
        <v>209871.23133877496</v>
      </c>
      <c r="CQ14" s="13">
        <f t="shared" si="4"/>
        <v>36627.517890147523</v>
      </c>
      <c r="CR14" s="13">
        <f t="shared" si="4"/>
        <v>82737.185639134972</v>
      </c>
      <c r="CS14" s="13">
        <f t="shared" si="4"/>
        <v>235669.87757428861</v>
      </c>
      <c r="CT14" s="36">
        <v>0</v>
      </c>
      <c r="CU14" s="27">
        <f t="shared" si="8"/>
        <v>921384.49729414901</v>
      </c>
      <c r="CX14" s="59" t="s">
        <v>100</v>
      </c>
      <c r="CY14" s="83">
        <f>'[1]scen AMS'!$H$2</f>
        <v>64826.817966990697</v>
      </c>
      <c r="DA14" s="105"/>
    </row>
    <row r="15" spans="2:105" x14ac:dyDescent="0.25">
      <c r="B15" t="s">
        <v>32</v>
      </c>
      <c r="C15" s="4" t="s">
        <v>12</v>
      </c>
      <c r="D15" s="90">
        <v>253.92902329766085</v>
      </c>
      <c r="E15" s="91">
        <v>239.79619526963813</v>
      </c>
      <c r="F15" s="91">
        <v>179.94647545291787</v>
      </c>
      <c r="G15" s="91">
        <v>38.312542524764034</v>
      </c>
      <c r="H15" s="91">
        <v>73.782165003079598</v>
      </c>
      <c r="I15" s="91">
        <v>52.826102602338267</v>
      </c>
      <c r="J15" s="91">
        <v>26.837472129796396</v>
      </c>
      <c r="K15" s="91">
        <v>72.370943762009347</v>
      </c>
      <c r="L15" s="91">
        <v>47.95140878627447</v>
      </c>
      <c r="M15" s="91">
        <v>79.328883593267989</v>
      </c>
      <c r="N15" s="91">
        <v>59.9982294805897</v>
      </c>
      <c r="O15" s="91">
        <v>1859.5792012401491</v>
      </c>
      <c r="P15" s="91">
        <v>32852.228613826308</v>
      </c>
      <c r="Q15" s="91">
        <v>34.587000406668146</v>
      </c>
      <c r="R15" s="91">
        <v>70.357542194894023</v>
      </c>
      <c r="S15" s="91">
        <v>176.11904193864319</v>
      </c>
      <c r="T15" s="91">
        <v>178.22579881648002</v>
      </c>
      <c r="U15" s="91">
        <v>148.56170670625687</v>
      </c>
      <c r="V15" s="91">
        <v>14043.611283463451</v>
      </c>
      <c r="W15" s="91">
        <v>6663.1955858356678</v>
      </c>
      <c r="X15" s="91">
        <v>0.31487747338889582</v>
      </c>
      <c r="Y15" s="91">
        <v>625.61615926496108</v>
      </c>
      <c r="Z15" s="91">
        <v>2753.670418817565</v>
      </c>
      <c r="AA15" s="91">
        <v>235.54255068052481</v>
      </c>
      <c r="AB15" s="12">
        <f>'[4]TES 2011 (value)'!CK18</f>
        <v>84335.806202460473</v>
      </c>
      <c r="AC15" s="13">
        <f>'[4]TES 2011 (value)'!CL18</f>
        <v>0</v>
      </c>
      <c r="AD15" s="13">
        <f>'[4]TES 2011 (value)'!CM18</f>
        <v>117505.25704087334</v>
      </c>
      <c r="AE15" s="13">
        <f>'[4]TES 2011 (value)'!CN18</f>
        <v>0</v>
      </c>
      <c r="AF15" s="14">
        <f>'[4]TES 2011 (value)'!CO18</f>
        <v>1</v>
      </c>
      <c r="AG15" s="27">
        <f t="shared" si="5"/>
        <v>262608.75246590108</v>
      </c>
      <c r="AI15" t="s">
        <v>32</v>
      </c>
      <c r="AJ15" s="4" t="s">
        <v>12</v>
      </c>
      <c r="AK15" s="12">
        <f t="shared" si="0"/>
        <v>253.9270804649187</v>
      </c>
      <c r="AL15" s="13">
        <f t="shared" si="0"/>
        <v>239.7961231555945</v>
      </c>
      <c r="AM15" s="13">
        <f t="shared" si="0"/>
        <v>179.94542759780936</v>
      </c>
      <c r="AN15" s="13">
        <f t="shared" si="0"/>
        <v>38.308560633823717</v>
      </c>
      <c r="AO15" s="13">
        <f t="shared" si="0"/>
        <v>73.779067041559699</v>
      </c>
      <c r="AP15" s="13">
        <f t="shared" si="0"/>
        <v>52.824106038812374</v>
      </c>
      <c r="AQ15" s="13">
        <f t="shared" si="0"/>
        <v>26.835473881890678</v>
      </c>
      <c r="AR15" s="13">
        <f t="shared" si="0"/>
        <v>72.377118259906837</v>
      </c>
      <c r="AS15" s="13">
        <f t="shared" si="0"/>
        <v>47.953279486827533</v>
      </c>
      <c r="AT15" s="13">
        <f t="shared" si="0"/>
        <v>79.327402021797752</v>
      </c>
      <c r="AU15" s="13">
        <f t="shared" si="0"/>
        <v>59.995800453803938</v>
      </c>
      <c r="AV15" s="13">
        <f t="shared" si="0"/>
        <v>1859.5969984839228</v>
      </c>
      <c r="AW15" s="13">
        <f t="shared" si="0"/>
        <v>32852.510943171059</v>
      </c>
      <c r="AX15" s="13">
        <f t="shared" si="0"/>
        <v>34.584284372143941</v>
      </c>
      <c r="AY15" s="13">
        <f t="shared" si="0"/>
        <v>70.354299408776882</v>
      </c>
      <c r="AZ15" s="13">
        <f t="shared" si="0"/>
        <v>176.11864002183762</v>
      </c>
      <c r="BA15" s="13">
        <f t="shared" si="1"/>
        <v>178.21788068384569</v>
      </c>
      <c r="BB15" s="13">
        <f t="shared" si="1"/>
        <v>148.55769632173119</v>
      </c>
      <c r="BC15" s="13">
        <f t="shared" si="1"/>
        <v>14043.788378160785</v>
      </c>
      <c r="BD15" s="13">
        <f t="shared" si="1"/>
        <v>6663.181858855698</v>
      </c>
      <c r="BE15" s="91">
        <f t="shared" si="1"/>
        <v>0.32174519659643813</v>
      </c>
      <c r="BF15" s="91">
        <f t="shared" si="1"/>
        <v>627.9145658902695</v>
      </c>
      <c r="BG15" s="91">
        <f t="shared" si="1"/>
        <v>2753.7388123320297</v>
      </c>
      <c r="BH15" s="91">
        <f t="shared" si="1"/>
        <v>235.80707210632534</v>
      </c>
      <c r="BI15" s="12">
        <f t="shared" si="2"/>
        <v>84335.806202460473</v>
      </c>
      <c r="BJ15" s="13">
        <f t="shared" si="2"/>
        <v>0</v>
      </c>
      <c r="BK15" s="13">
        <f t="shared" si="2"/>
        <v>117505.25704087334</v>
      </c>
      <c r="BL15" s="13">
        <f t="shared" si="2"/>
        <v>0</v>
      </c>
      <c r="BM15" s="36">
        <v>0</v>
      </c>
      <c r="BN15" s="27">
        <f t="shared" si="6"/>
        <v>262610.82585737557</v>
      </c>
      <c r="BP15" t="s">
        <v>32</v>
      </c>
      <c r="BQ15" s="4" t="s">
        <v>12</v>
      </c>
      <c r="BR15" s="12">
        <f t="shared" si="7"/>
        <v>253.9270804649187</v>
      </c>
      <c r="BS15" s="13">
        <f t="shared" si="3"/>
        <v>239.7961231555945</v>
      </c>
      <c r="BT15" s="13">
        <f t="shared" si="3"/>
        <v>179.94542759780936</v>
      </c>
      <c r="BU15" s="13">
        <f t="shared" si="3"/>
        <v>38.308560633823717</v>
      </c>
      <c r="BV15" s="13">
        <f t="shared" si="3"/>
        <v>73.779067041559699</v>
      </c>
      <c r="BW15" s="13">
        <f t="shared" si="3"/>
        <v>52.824106038812374</v>
      </c>
      <c r="BX15" s="13">
        <f t="shared" si="3"/>
        <v>26.835473881890678</v>
      </c>
      <c r="BY15" s="13">
        <f t="shared" si="3"/>
        <v>72.377118259906837</v>
      </c>
      <c r="BZ15" s="13">
        <f t="shared" si="3"/>
        <v>47.953279486827533</v>
      </c>
      <c r="CA15" s="13">
        <f t="shared" si="3"/>
        <v>79.327402021797752</v>
      </c>
      <c r="CB15" s="13">
        <f t="shared" si="3"/>
        <v>59.995800453803938</v>
      </c>
      <c r="CC15" s="13">
        <f t="shared" si="3"/>
        <v>1859.5969984839228</v>
      </c>
      <c r="CD15" s="13">
        <f t="shared" si="3"/>
        <v>32852.510943171059</v>
      </c>
      <c r="CE15" s="13">
        <f t="shared" si="3"/>
        <v>34.584284372143941</v>
      </c>
      <c r="CF15" s="13">
        <f t="shared" si="3"/>
        <v>70.354299408776882</v>
      </c>
      <c r="CG15" s="13">
        <f t="shared" si="3"/>
        <v>176.11864002183762</v>
      </c>
      <c r="CH15" s="13">
        <f t="shared" si="3"/>
        <v>178.21788068384569</v>
      </c>
      <c r="CI15" s="13">
        <f t="shared" si="4"/>
        <v>148.55769632173119</v>
      </c>
      <c r="CJ15" s="13">
        <f t="shared" si="4"/>
        <v>14043.788378160785</v>
      </c>
      <c r="CK15" s="13">
        <f t="shared" si="4"/>
        <v>6663.181858855698</v>
      </c>
      <c r="CL15" s="91">
        <f t="shared" si="4"/>
        <v>0.32174519659643813</v>
      </c>
      <c r="CM15" s="91">
        <f t="shared" si="4"/>
        <v>627.9145658902695</v>
      </c>
      <c r="CN15" s="91">
        <f t="shared" si="4"/>
        <v>2753.7388123320297</v>
      </c>
      <c r="CO15" s="91">
        <f t="shared" si="4"/>
        <v>235.80707210632534</v>
      </c>
      <c r="CP15" s="12">
        <f t="shared" si="4"/>
        <v>84335.806202460473</v>
      </c>
      <c r="CQ15" s="13">
        <f t="shared" si="4"/>
        <v>0</v>
      </c>
      <c r="CR15" s="13">
        <f t="shared" si="4"/>
        <v>117505.25704087334</v>
      </c>
      <c r="CS15" s="13">
        <f t="shared" si="4"/>
        <v>0</v>
      </c>
      <c r="CT15" s="36">
        <v>0</v>
      </c>
      <c r="CU15" s="27">
        <f t="shared" si="8"/>
        <v>262610.82585737557</v>
      </c>
      <c r="CX15" s="59" t="s">
        <v>101</v>
      </c>
      <c r="CY15" s="81">
        <f>SUM(D45:AA45)</f>
        <v>24074.742879624904</v>
      </c>
      <c r="DA15" s="105"/>
    </row>
    <row r="16" spans="2:105" x14ac:dyDescent="0.25">
      <c r="B16" t="s">
        <v>33</v>
      </c>
      <c r="C16" s="4" t="s">
        <v>13</v>
      </c>
      <c r="D16" s="90">
        <v>1.0070089294229316</v>
      </c>
      <c r="E16" s="91">
        <v>28.387867389949758</v>
      </c>
      <c r="F16" s="91">
        <v>9.3283875766472164</v>
      </c>
      <c r="G16" s="91">
        <v>2.6193173999963193</v>
      </c>
      <c r="H16" s="91">
        <v>4.5494940884041704</v>
      </c>
      <c r="I16" s="91">
        <v>8.3576760216899082</v>
      </c>
      <c r="J16" s="91">
        <v>2.6360624976914497</v>
      </c>
      <c r="K16" s="91">
        <v>6.1099304344511305</v>
      </c>
      <c r="L16" s="91">
        <v>6.3359820962054076</v>
      </c>
      <c r="M16" s="91">
        <v>11.945040688897882</v>
      </c>
      <c r="N16" s="91">
        <v>3.9135085283780606</v>
      </c>
      <c r="O16" s="91">
        <v>166.34215400995186</v>
      </c>
      <c r="P16" s="91">
        <v>48.369577698502717</v>
      </c>
      <c r="Q16" s="91">
        <v>22.161511272425432</v>
      </c>
      <c r="R16" s="91">
        <v>2.4241068606937799</v>
      </c>
      <c r="S16" s="91">
        <v>48.601585188694166</v>
      </c>
      <c r="T16" s="91">
        <v>19.147785835706674</v>
      </c>
      <c r="U16" s="91">
        <v>16.974153984355677</v>
      </c>
      <c r="V16" s="91">
        <v>1226.3786835265553</v>
      </c>
      <c r="W16" s="91">
        <v>798.16178056076353</v>
      </c>
      <c r="X16" s="91">
        <v>2.827581822038646E-2</v>
      </c>
      <c r="Y16" s="91">
        <v>28.689978010880171</v>
      </c>
      <c r="Z16" s="91">
        <v>18.097288805043835</v>
      </c>
      <c r="AA16" s="91">
        <v>1.7683210398258149</v>
      </c>
      <c r="AB16" s="12">
        <f>'[4]TES 2011 (value)'!CK19</f>
        <v>5236.4821600126434</v>
      </c>
      <c r="AC16" s="13">
        <f>'[4]TES 2011 (value)'!CL19</f>
        <v>271.2967631872213</v>
      </c>
      <c r="AD16" s="13">
        <f>'[4]TES 2011 (value)'!CM19</f>
        <v>0</v>
      </c>
      <c r="AE16" s="13">
        <f>'[4]TES 2011 (value)'!CN19</f>
        <v>1219.1073578064832</v>
      </c>
      <c r="AF16" s="14">
        <f>'[4]TES 2011 (value)'!CO19</f>
        <v>1.126387137</v>
      </c>
      <c r="AG16" s="27">
        <f t="shared" si="5"/>
        <v>9210.3481464067008</v>
      </c>
      <c r="AI16" t="s">
        <v>33</v>
      </c>
      <c r="AJ16" s="4" t="s">
        <v>13</v>
      </c>
      <c r="AK16" s="12">
        <f t="shared" si="0"/>
        <v>1.0070012247112201</v>
      </c>
      <c r="AL16" s="13">
        <f t="shared" si="0"/>
        <v>28.387858852850552</v>
      </c>
      <c r="AM16" s="13">
        <f t="shared" si="0"/>
        <v>9.3283332560579879</v>
      </c>
      <c r="AN16" s="13">
        <f t="shared" si="0"/>
        <v>2.6190451696629209</v>
      </c>
      <c r="AO16" s="13">
        <f t="shared" si="0"/>
        <v>4.5493030644945263</v>
      </c>
      <c r="AP16" s="13">
        <f t="shared" si="0"/>
        <v>8.3573601431699327</v>
      </c>
      <c r="AQ16" s="13">
        <f t="shared" si="0"/>
        <v>2.6358662233799244</v>
      </c>
      <c r="AR16" s="13">
        <f t="shared" si="0"/>
        <v>6.1104517175885373</v>
      </c>
      <c r="AS16" s="13">
        <f t="shared" si="0"/>
        <v>6.3362292782071794</v>
      </c>
      <c r="AT16" s="13">
        <f t="shared" si="0"/>
        <v>11.944817599517394</v>
      </c>
      <c r="AU16" s="13">
        <f t="shared" si="0"/>
        <v>3.9133500900853972</v>
      </c>
      <c r="AV16" s="13">
        <f t="shared" si="0"/>
        <v>166.34374600015198</v>
      </c>
      <c r="AW16" s="13">
        <f t="shared" si="0"/>
        <v>48.369993382666429</v>
      </c>
      <c r="AX16" s="13">
        <f t="shared" si="0"/>
        <v>22.159770981882261</v>
      </c>
      <c r="AY16" s="13">
        <f t="shared" si="0"/>
        <v>2.4239951333674821</v>
      </c>
      <c r="AZ16" s="13">
        <f t="shared" si="0"/>
        <v>48.601474276247394</v>
      </c>
      <c r="BA16" s="13">
        <f t="shared" si="1"/>
        <v>19.146935146811423</v>
      </c>
      <c r="BB16" s="13">
        <f t="shared" si="1"/>
        <v>16.973695771495951</v>
      </c>
      <c r="BC16" s="13">
        <f t="shared" si="1"/>
        <v>1226.3941485773455</v>
      </c>
      <c r="BD16" s="13">
        <f t="shared" si="1"/>
        <v>798.16013625201799</v>
      </c>
      <c r="BE16" s="91">
        <f t="shared" si="1"/>
        <v>2.8892535862694763E-2</v>
      </c>
      <c r="BF16" s="91">
        <f t="shared" si="1"/>
        <v>28.795380076609472</v>
      </c>
      <c r="BG16" s="91">
        <f t="shared" si="1"/>
        <v>18.09773829136406</v>
      </c>
      <c r="BH16" s="91">
        <f t="shared" si="1"/>
        <v>1.7703069179670523</v>
      </c>
      <c r="BI16" s="12">
        <f t="shared" si="2"/>
        <v>5236.4821600126434</v>
      </c>
      <c r="BJ16" s="13">
        <f t="shared" si="2"/>
        <v>271.2967631872213</v>
      </c>
      <c r="BK16" s="13">
        <f t="shared" si="2"/>
        <v>0</v>
      </c>
      <c r="BL16" s="13">
        <f t="shared" si="2"/>
        <v>1219.1073578064832</v>
      </c>
      <c r="BM16" s="36">
        <v>0</v>
      </c>
      <c r="BN16" s="27">
        <f t="shared" si="6"/>
        <v>9209.3421109698629</v>
      </c>
      <c r="BP16" t="s">
        <v>33</v>
      </c>
      <c r="BQ16" s="4" t="s">
        <v>13</v>
      </c>
      <c r="BR16" s="12">
        <f t="shared" si="7"/>
        <v>1.0070012247112201</v>
      </c>
      <c r="BS16" s="13">
        <f t="shared" si="3"/>
        <v>28.387858852850552</v>
      </c>
      <c r="BT16" s="13">
        <f t="shared" si="3"/>
        <v>9.3283332560579879</v>
      </c>
      <c r="BU16" s="13">
        <f t="shared" si="3"/>
        <v>2.6190451696629209</v>
      </c>
      <c r="BV16" s="13">
        <f t="shared" si="3"/>
        <v>4.5493030644945263</v>
      </c>
      <c r="BW16" s="13">
        <f t="shared" si="3"/>
        <v>8.3573601431699327</v>
      </c>
      <c r="BX16" s="13">
        <f t="shared" si="3"/>
        <v>2.6358662233799244</v>
      </c>
      <c r="BY16" s="13">
        <f t="shared" si="3"/>
        <v>6.1104517175885373</v>
      </c>
      <c r="BZ16" s="13">
        <f t="shared" si="3"/>
        <v>6.3362292782071794</v>
      </c>
      <c r="CA16" s="13">
        <f t="shared" si="3"/>
        <v>11.944817599517394</v>
      </c>
      <c r="CB16" s="13">
        <f t="shared" si="3"/>
        <v>3.9133500900853972</v>
      </c>
      <c r="CC16" s="13">
        <f t="shared" si="3"/>
        <v>166.34374600015198</v>
      </c>
      <c r="CD16" s="13">
        <f t="shared" si="3"/>
        <v>48.369993382666429</v>
      </c>
      <c r="CE16" s="13">
        <f t="shared" si="3"/>
        <v>22.159770981882261</v>
      </c>
      <c r="CF16" s="13">
        <f t="shared" si="3"/>
        <v>2.4239951333674821</v>
      </c>
      <c r="CG16" s="13">
        <f t="shared" si="3"/>
        <v>48.601474276247394</v>
      </c>
      <c r="CH16" s="13">
        <f t="shared" si="3"/>
        <v>19.146935146811423</v>
      </c>
      <c r="CI16" s="13">
        <f t="shared" si="4"/>
        <v>16.973695771495951</v>
      </c>
      <c r="CJ16" s="13">
        <f t="shared" si="4"/>
        <v>1226.3941485773455</v>
      </c>
      <c r="CK16" s="13">
        <f t="shared" si="4"/>
        <v>798.16013625201799</v>
      </c>
      <c r="CL16" s="91">
        <f t="shared" si="4"/>
        <v>2.8892535862694763E-2</v>
      </c>
      <c r="CM16" s="91">
        <f t="shared" si="4"/>
        <v>28.795380076609472</v>
      </c>
      <c r="CN16" s="91">
        <f t="shared" si="4"/>
        <v>18.09773829136406</v>
      </c>
      <c r="CO16" s="91">
        <f t="shared" si="4"/>
        <v>1.7703069179670523</v>
      </c>
      <c r="CP16" s="12">
        <f t="shared" si="4"/>
        <v>5236.4821600126434</v>
      </c>
      <c r="CQ16" s="13">
        <f t="shared" si="4"/>
        <v>271.2967631872213</v>
      </c>
      <c r="CR16" s="13">
        <f t="shared" si="4"/>
        <v>0</v>
      </c>
      <c r="CS16" s="13">
        <f t="shared" si="4"/>
        <v>1219.1073578064832</v>
      </c>
      <c r="CT16" s="36">
        <v>0</v>
      </c>
      <c r="CU16" s="27">
        <f t="shared" si="8"/>
        <v>9209.3421109698629</v>
      </c>
      <c r="CX16" s="53"/>
      <c r="CY16" s="53"/>
      <c r="DA16" s="105"/>
    </row>
    <row r="17" spans="2:105" x14ac:dyDescent="0.25">
      <c r="B17" t="s">
        <v>34</v>
      </c>
      <c r="C17" s="4" t="s">
        <v>14</v>
      </c>
      <c r="D17" s="90">
        <v>0</v>
      </c>
      <c r="E17" s="91">
        <v>95.827651866633602</v>
      </c>
      <c r="F17" s="91">
        <v>25.115763011543464</v>
      </c>
      <c r="G17" s="91">
        <v>2.1304726306799329</v>
      </c>
      <c r="H17" s="91">
        <v>8.3601814885769894</v>
      </c>
      <c r="I17" s="91">
        <v>4.4734189483995301</v>
      </c>
      <c r="J17" s="91">
        <v>1.0508937843715034</v>
      </c>
      <c r="K17" s="91">
        <v>12.752012522623783</v>
      </c>
      <c r="L17" s="91">
        <v>11.466447698615839</v>
      </c>
      <c r="M17" s="91">
        <v>4.4205767063116488</v>
      </c>
      <c r="N17" s="91">
        <v>1.5296063667183852</v>
      </c>
      <c r="O17" s="91">
        <v>212.80629812813979</v>
      </c>
      <c r="P17" s="91">
        <v>63.049576351325953</v>
      </c>
      <c r="Q17" s="91">
        <v>2.6968837879233245</v>
      </c>
      <c r="R17" s="91">
        <v>414.10166048146624</v>
      </c>
      <c r="S17" s="91">
        <v>28.32287625605532</v>
      </c>
      <c r="T17" s="91">
        <v>20.684002491477703</v>
      </c>
      <c r="U17" s="91">
        <v>27.518954385221708</v>
      </c>
      <c r="V17" s="91">
        <v>1646.9379376992538</v>
      </c>
      <c r="W17" s="91">
        <v>1772.2309416134988</v>
      </c>
      <c r="X17" s="91">
        <v>3.6174722158109074E-2</v>
      </c>
      <c r="Y17" s="91">
        <v>21.468820866049619</v>
      </c>
      <c r="Z17" s="91">
        <v>14.749036222166579</v>
      </c>
      <c r="AA17" s="91">
        <v>2.1254653881058885</v>
      </c>
      <c r="AB17" s="12">
        <f>'[4]TES 2011 (value)'!CK20</f>
        <v>10727.749728848228</v>
      </c>
      <c r="AC17" s="13">
        <f>'[4]TES 2011 (value)'!CL20</f>
        <v>1702.2133080900001</v>
      </c>
      <c r="AD17" s="13">
        <f>'[4]TES 2011 (value)'!CM20</f>
        <v>0</v>
      </c>
      <c r="AE17" s="13">
        <f>'[4]TES 2011 (value)'!CN20</f>
        <v>0</v>
      </c>
      <c r="AF17" s="14">
        <f>'[4]TES 2011 (value)'!CO20</f>
        <v>1</v>
      </c>
      <c r="AG17" s="27">
        <f t="shared" si="5"/>
        <v>16824.818690355543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95.827623048330366</v>
      </c>
      <c r="AM17" s="13">
        <f t="shared" si="0"/>
        <v>25.115616758717398</v>
      </c>
      <c r="AN17" s="13">
        <f t="shared" si="0"/>
        <v>2.130251206856097</v>
      </c>
      <c r="AO17" s="13">
        <f t="shared" si="0"/>
        <v>8.3598304617326313</v>
      </c>
      <c r="AP17" s="13">
        <f t="shared" si="0"/>
        <v>4.4732498754475527</v>
      </c>
      <c r="AQ17" s="13">
        <f t="shared" si="0"/>
        <v>1.0508155375718944</v>
      </c>
      <c r="AR17" s="13">
        <f t="shared" si="0"/>
        <v>12.75310049067307</v>
      </c>
      <c r="AS17" s="13">
        <f t="shared" si="0"/>
        <v>11.466895032502254</v>
      </c>
      <c r="AT17" s="13">
        <f t="shared" si="0"/>
        <v>4.4204941462145761</v>
      </c>
      <c r="AU17" s="13">
        <f t="shared" si="0"/>
        <v>1.5295444406437562</v>
      </c>
      <c r="AV17" s="13">
        <f t="shared" si="0"/>
        <v>212.80833480695497</v>
      </c>
      <c r="AW17" s="13">
        <f t="shared" si="0"/>
        <v>63.050118194188038</v>
      </c>
      <c r="AX17" s="13">
        <f t="shared" si="0"/>
        <v>2.696672008081487</v>
      </c>
      <c r="AY17" s="13">
        <f t="shared" si="0"/>
        <v>414.08257449475036</v>
      </c>
      <c r="AZ17" s="13">
        <f t="shared" si="0"/>
        <v>28.322811621136665</v>
      </c>
      <c r="BA17" s="13">
        <f t="shared" si="1"/>
        <v>20.683083552265625</v>
      </c>
      <c r="BB17" s="13">
        <f t="shared" si="1"/>
        <v>27.518211518225382</v>
      </c>
      <c r="BC17" s="13">
        <f t="shared" si="1"/>
        <v>1646.9587061447567</v>
      </c>
      <c r="BD17" s="13">
        <f t="shared" si="1"/>
        <v>1772.2272906057617</v>
      </c>
      <c r="BE17" s="91">
        <f t="shared" si="1"/>
        <v>3.6963721054148871E-2</v>
      </c>
      <c r="BF17" s="91">
        <f t="shared" si="1"/>
        <v>21.547693637133509</v>
      </c>
      <c r="BG17" s="91">
        <f t="shared" si="1"/>
        <v>14.749402547205085</v>
      </c>
      <c r="BH17" s="91">
        <f t="shared" si="1"/>
        <v>2.1278523501784612</v>
      </c>
      <c r="BI17" s="12">
        <f t="shared" si="2"/>
        <v>10727.749728848228</v>
      </c>
      <c r="BJ17" s="13">
        <f t="shared" si="2"/>
        <v>1702.2133080900001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6"/>
        <v>16823.900173138609</v>
      </c>
      <c r="BP17" t="s">
        <v>34</v>
      </c>
      <c r="BQ17" s="4" t="s">
        <v>14</v>
      </c>
      <c r="BR17" s="12">
        <f t="shared" si="7"/>
        <v>0</v>
      </c>
      <c r="BS17" s="13">
        <f t="shared" si="3"/>
        <v>95.827623048330366</v>
      </c>
      <c r="BT17" s="13">
        <f t="shared" si="3"/>
        <v>25.115616758717398</v>
      </c>
      <c r="BU17" s="13">
        <f t="shared" si="3"/>
        <v>2.130251206856097</v>
      </c>
      <c r="BV17" s="13">
        <f t="shared" si="3"/>
        <v>8.3598304617326313</v>
      </c>
      <c r="BW17" s="13">
        <f t="shared" si="3"/>
        <v>4.4732498754475527</v>
      </c>
      <c r="BX17" s="13">
        <f t="shared" si="3"/>
        <v>1.0508155375718944</v>
      </c>
      <c r="BY17" s="13">
        <f t="shared" si="3"/>
        <v>12.75310049067307</v>
      </c>
      <c r="BZ17" s="13">
        <f t="shared" si="3"/>
        <v>11.466895032502254</v>
      </c>
      <c r="CA17" s="13">
        <f t="shared" si="3"/>
        <v>4.4204941462145761</v>
      </c>
      <c r="CB17" s="13">
        <f t="shared" si="3"/>
        <v>1.5295444406437562</v>
      </c>
      <c r="CC17" s="13">
        <f t="shared" si="3"/>
        <v>212.80833480695497</v>
      </c>
      <c r="CD17" s="13">
        <f t="shared" si="3"/>
        <v>63.050118194188038</v>
      </c>
      <c r="CE17" s="13">
        <f t="shared" si="3"/>
        <v>2.696672008081487</v>
      </c>
      <c r="CF17" s="13">
        <f t="shared" si="3"/>
        <v>414.08257449475036</v>
      </c>
      <c r="CG17" s="13">
        <f t="shared" si="3"/>
        <v>28.322811621136665</v>
      </c>
      <c r="CH17" s="13">
        <f t="shared" si="3"/>
        <v>20.683083552265625</v>
      </c>
      <c r="CI17" s="13">
        <f t="shared" si="4"/>
        <v>27.518211518225382</v>
      </c>
      <c r="CJ17" s="13">
        <f t="shared" si="4"/>
        <v>1646.9587061447567</v>
      </c>
      <c r="CK17" s="13">
        <f t="shared" si="4"/>
        <v>1772.2272906057617</v>
      </c>
      <c r="CL17" s="91">
        <f t="shared" si="4"/>
        <v>3.6963721054148871E-2</v>
      </c>
      <c r="CM17" s="91">
        <f t="shared" si="4"/>
        <v>21.547693637133509</v>
      </c>
      <c r="CN17" s="91">
        <f t="shared" si="4"/>
        <v>14.749402547205085</v>
      </c>
      <c r="CO17" s="91">
        <f t="shared" si="4"/>
        <v>2.1278523501784612</v>
      </c>
      <c r="CP17" s="12">
        <f t="shared" si="4"/>
        <v>10727.749728848228</v>
      </c>
      <c r="CQ17" s="13">
        <f t="shared" si="4"/>
        <v>1702.2133080900001</v>
      </c>
      <c r="CR17" s="13">
        <f t="shared" si="4"/>
        <v>0</v>
      </c>
      <c r="CS17" s="13">
        <f t="shared" si="4"/>
        <v>0</v>
      </c>
      <c r="CT17" s="36">
        <v>0</v>
      </c>
      <c r="CU17" s="27">
        <f t="shared" si="8"/>
        <v>16823.900173138609</v>
      </c>
      <c r="CX17" s="52" t="s">
        <v>105</v>
      </c>
      <c r="CY17" s="94">
        <f>'[1]scen AMS'!$H$461</f>
        <v>1286072.3359999999</v>
      </c>
      <c r="DA17" s="105"/>
    </row>
    <row r="18" spans="2:105" x14ac:dyDescent="0.25">
      <c r="B18" t="s">
        <v>35</v>
      </c>
      <c r="C18" s="4" t="s">
        <v>15</v>
      </c>
      <c r="D18" s="90">
        <v>36.949500326713228</v>
      </c>
      <c r="E18" s="91">
        <v>334.50523277192764</v>
      </c>
      <c r="F18" s="91">
        <v>139.84242269276146</v>
      </c>
      <c r="G18" s="91">
        <v>34.853479590049112</v>
      </c>
      <c r="H18" s="91">
        <v>77.961139958836782</v>
      </c>
      <c r="I18" s="91">
        <v>60.386859172100849</v>
      </c>
      <c r="J18" s="91">
        <v>9.6480795250643858</v>
      </c>
      <c r="K18" s="91">
        <v>36.172964288197839</v>
      </c>
      <c r="L18" s="91">
        <v>46.470270781908475</v>
      </c>
      <c r="M18" s="91">
        <v>150.75207498477624</v>
      </c>
      <c r="N18" s="91">
        <v>32.029142394905328</v>
      </c>
      <c r="O18" s="91">
        <v>1035.1454307420593</v>
      </c>
      <c r="P18" s="91">
        <v>372.13642776534698</v>
      </c>
      <c r="Q18" s="91">
        <v>43.263571249224022</v>
      </c>
      <c r="R18" s="91">
        <v>56.39978477008134</v>
      </c>
      <c r="S18" s="91">
        <v>5750.7775487305498</v>
      </c>
      <c r="T18" s="91">
        <v>385.42893402679391</v>
      </c>
      <c r="U18" s="91">
        <v>273.92373727643883</v>
      </c>
      <c r="V18" s="91">
        <v>11825.133896552961</v>
      </c>
      <c r="W18" s="91">
        <v>781.6056981085859</v>
      </c>
      <c r="X18" s="91">
        <v>0.17593906052493433</v>
      </c>
      <c r="Y18" s="91">
        <v>225.28186553051768</v>
      </c>
      <c r="Z18" s="91">
        <v>227.36604698276039</v>
      </c>
      <c r="AA18" s="91">
        <v>15.201653760613134</v>
      </c>
      <c r="AB18" s="12">
        <f>'[4]TES 2011 (value)'!CK21</f>
        <v>842.01923750620153</v>
      </c>
      <c r="AC18" s="13">
        <f>'[4]TES 2011 (value)'!CL21</f>
        <v>4.46706702</v>
      </c>
      <c r="AD18" s="13">
        <f>'[4]TES 2011 (value)'!CM21</f>
        <v>0</v>
      </c>
      <c r="AE18" s="13">
        <f>'[4]TES 2011 (value)'!CN21</f>
        <v>3623.5928961441673</v>
      </c>
      <c r="AF18" s="14">
        <f>'[4]TES 2011 (value)'!CO21</f>
        <v>1.1152128729999999</v>
      </c>
      <c r="AG18" s="27">
        <f t="shared" si="5"/>
        <v>26422.606114587066</v>
      </c>
      <c r="AI18" t="s">
        <v>35</v>
      </c>
      <c r="AJ18" s="4" t="s">
        <v>15</v>
      </c>
      <c r="AK18" s="12">
        <f t="shared" si="0"/>
        <v>36.949217622916287</v>
      </c>
      <c r="AL18" s="13">
        <f t="shared" si="0"/>
        <v>334.50513217598228</v>
      </c>
      <c r="AM18" s="13">
        <f t="shared" si="0"/>
        <v>139.84160836952097</v>
      </c>
      <c r="AN18" s="13">
        <f t="shared" si="0"/>
        <v>34.849857205694732</v>
      </c>
      <c r="AO18" s="13">
        <f t="shared" si="0"/>
        <v>77.957866530744383</v>
      </c>
      <c r="AP18" s="13">
        <f t="shared" si="0"/>
        <v>60.384576849640418</v>
      </c>
      <c r="AQ18" s="13">
        <f t="shared" si="0"/>
        <v>9.6473611543247006</v>
      </c>
      <c r="AR18" s="13">
        <f t="shared" si="0"/>
        <v>36.176050470031782</v>
      </c>
      <c r="AS18" s="13">
        <f t="shared" si="0"/>
        <v>46.472083699681967</v>
      </c>
      <c r="AT18" s="13">
        <f t="shared" si="0"/>
        <v>150.74925949105869</v>
      </c>
      <c r="AU18" s="13">
        <f t="shared" si="0"/>
        <v>32.027845695894783</v>
      </c>
      <c r="AV18" s="13">
        <f t="shared" si="0"/>
        <v>1035.1553376799084</v>
      </c>
      <c r="AW18" s="13">
        <f t="shared" si="0"/>
        <v>372.13962587513259</v>
      </c>
      <c r="AX18" s="13">
        <f t="shared" si="0"/>
        <v>43.260173864317217</v>
      </c>
      <c r="AY18" s="13">
        <f t="shared" si="0"/>
        <v>56.397185298392074</v>
      </c>
      <c r="AZ18" s="13">
        <f t="shared" ref="AZ18:AZ32" si="9">S18*(1+AZ$45)</f>
        <v>5750.7644250267385</v>
      </c>
      <c r="BA18" s="13">
        <f t="shared" si="1"/>
        <v>385.41181036994402</v>
      </c>
      <c r="BB18" s="13">
        <f t="shared" si="1"/>
        <v>273.91634277659398</v>
      </c>
      <c r="BC18" s="13">
        <f t="shared" si="1"/>
        <v>11825.283015498657</v>
      </c>
      <c r="BD18" s="13">
        <f t="shared" si="1"/>
        <v>781.60408790735073</v>
      </c>
      <c r="BE18" s="91">
        <f t="shared" si="1"/>
        <v>0.17977642861632503</v>
      </c>
      <c r="BF18" s="91">
        <f t="shared" si="1"/>
        <v>226.10951252241367</v>
      </c>
      <c r="BG18" s="91">
        <f t="shared" si="1"/>
        <v>227.37169412299798</v>
      </c>
      <c r="BH18" s="91">
        <f t="shared" si="1"/>
        <v>15.218725678683416</v>
      </c>
      <c r="BI18" s="12">
        <f t="shared" si="2"/>
        <v>842.01923750620153</v>
      </c>
      <c r="BJ18" s="13">
        <f t="shared" si="2"/>
        <v>4.46706702</v>
      </c>
      <c r="BK18" s="13">
        <f t="shared" si="2"/>
        <v>0</v>
      </c>
      <c r="BL18" s="13">
        <f t="shared" si="2"/>
        <v>3623.5928961441673</v>
      </c>
      <c r="BM18" s="36">
        <v>0</v>
      </c>
      <c r="BN18" s="27">
        <f t="shared" si="6"/>
        <v>26422.451772985602</v>
      </c>
      <c r="BP18" t="s">
        <v>35</v>
      </c>
      <c r="BQ18" s="4" t="s">
        <v>15</v>
      </c>
      <c r="BR18" s="12">
        <f t="shared" si="7"/>
        <v>36.949217622916287</v>
      </c>
      <c r="BS18" s="13">
        <f t="shared" si="3"/>
        <v>334.50513217598228</v>
      </c>
      <c r="BT18" s="13">
        <f t="shared" si="3"/>
        <v>139.84160836952097</v>
      </c>
      <c r="BU18" s="13">
        <f t="shared" si="3"/>
        <v>34.849857205694732</v>
      </c>
      <c r="BV18" s="13">
        <f t="shared" si="3"/>
        <v>77.957866530744383</v>
      </c>
      <c r="BW18" s="13">
        <f t="shared" si="3"/>
        <v>60.384576849640418</v>
      </c>
      <c r="BX18" s="13">
        <f t="shared" si="3"/>
        <v>9.6473611543247006</v>
      </c>
      <c r="BY18" s="13">
        <f t="shared" si="3"/>
        <v>36.176050470031782</v>
      </c>
      <c r="BZ18" s="13">
        <f t="shared" si="3"/>
        <v>46.472083699681967</v>
      </c>
      <c r="CA18" s="13">
        <f t="shared" si="3"/>
        <v>150.74925949105869</v>
      </c>
      <c r="CB18" s="13">
        <f t="shared" si="3"/>
        <v>32.027845695894783</v>
      </c>
      <c r="CC18" s="13">
        <f t="shared" si="3"/>
        <v>1035.1553376799084</v>
      </c>
      <c r="CD18" s="13">
        <f t="shared" si="3"/>
        <v>372.13962587513259</v>
      </c>
      <c r="CE18" s="13">
        <f t="shared" si="3"/>
        <v>43.260173864317217</v>
      </c>
      <c r="CF18" s="13">
        <f t="shared" si="3"/>
        <v>56.397185298392074</v>
      </c>
      <c r="CG18" s="13">
        <f t="shared" si="3"/>
        <v>5750.7644250267385</v>
      </c>
      <c r="CH18" s="13">
        <f t="shared" ref="CH18:CJ37" si="10">BA18</f>
        <v>385.41181036994402</v>
      </c>
      <c r="CI18" s="13">
        <f t="shared" si="4"/>
        <v>273.91634277659398</v>
      </c>
      <c r="CJ18" s="13">
        <f t="shared" si="4"/>
        <v>11825.283015498657</v>
      </c>
      <c r="CK18" s="13">
        <f t="shared" si="4"/>
        <v>781.60408790735073</v>
      </c>
      <c r="CL18" s="91">
        <f t="shared" si="4"/>
        <v>0.17977642861632503</v>
      </c>
      <c r="CM18" s="91">
        <f t="shared" si="4"/>
        <v>226.10951252241367</v>
      </c>
      <c r="CN18" s="91">
        <f t="shared" si="4"/>
        <v>227.37169412299798</v>
      </c>
      <c r="CO18" s="91">
        <f t="shared" si="4"/>
        <v>15.218725678683416</v>
      </c>
      <c r="CP18" s="12">
        <f t="shared" si="4"/>
        <v>842.01923750620153</v>
      </c>
      <c r="CQ18" s="13">
        <f t="shared" si="4"/>
        <v>4.46706702</v>
      </c>
      <c r="CR18" s="13">
        <f t="shared" si="4"/>
        <v>0</v>
      </c>
      <c r="CS18" s="13">
        <f t="shared" si="4"/>
        <v>3623.5928961441673</v>
      </c>
      <c r="CT18" s="36">
        <v>0</v>
      </c>
      <c r="CU18" s="27">
        <f t="shared" si="8"/>
        <v>26422.451772985602</v>
      </c>
      <c r="CX18" s="53"/>
      <c r="CY18" s="53"/>
      <c r="DA18" s="105"/>
    </row>
    <row r="19" spans="2:105" x14ac:dyDescent="0.25">
      <c r="B19" t="s">
        <v>36</v>
      </c>
      <c r="C19" s="4" t="s">
        <v>16</v>
      </c>
      <c r="D19" s="90">
        <v>0</v>
      </c>
      <c r="E19" s="91">
        <v>41.569715004447417</v>
      </c>
      <c r="F19" s="91">
        <v>17.08262458347215</v>
      </c>
      <c r="G19" s="91">
        <v>4.2752485412373158</v>
      </c>
      <c r="H19" s="91">
        <v>9.9017130383474772</v>
      </c>
      <c r="I19" s="91">
        <v>7.461508773505078</v>
      </c>
      <c r="J19" s="91">
        <v>1.1062584673617109</v>
      </c>
      <c r="K19" s="91">
        <v>4.2825232705131118</v>
      </c>
      <c r="L19" s="91">
        <v>5.3428673483940816</v>
      </c>
      <c r="M19" s="91">
        <v>19.90696273762407</v>
      </c>
      <c r="N19" s="91">
        <v>4.0677381573058318</v>
      </c>
      <c r="O19" s="91">
        <v>143.38220925076612</v>
      </c>
      <c r="P19" s="91">
        <v>45.443686795978408</v>
      </c>
      <c r="Q19" s="91">
        <v>6.73167224974683</v>
      </c>
      <c r="R19" s="91">
        <v>3.3282357721838887</v>
      </c>
      <c r="S19" s="91">
        <v>219.29673760938539</v>
      </c>
      <c r="T19" s="91">
        <v>906.73277055547521</v>
      </c>
      <c r="U19" s="91">
        <v>39.444109716443855</v>
      </c>
      <c r="V19" s="91">
        <v>1775.74320309473</v>
      </c>
      <c r="W19" s="91">
        <v>8.4797229296248737</v>
      </c>
      <c r="X19" s="91">
        <v>2.4360296116724928E-2</v>
      </c>
      <c r="Y19" s="91">
        <v>61.682044280564973</v>
      </c>
      <c r="Z19" s="91">
        <v>62.948644415080501</v>
      </c>
      <c r="AA19" s="91">
        <v>3.6916798017444457</v>
      </c>
      <c r="AB19" s="12">
        <f>'[4]TES 2011 (value)'!CK22</f>
        <v>406.52798828500681</v>
      </c>
      <c r="AC19" s="13">
        <f>'[4]TES 2011 (value)'!CL22</f>
        <v>0</v>
      </c>
      <c r="AD19" s="13">
        <f>'[4]TES 2011 (value)'!CM22</f>
        <v>0</v>
      </c>
      <c r="AE19" s="13">
        <f>'[4]TES 2011 (value)'!CN22</f>
        <v>5397.4815500611357</v>
      </c>
      <c r="AF19" s="14">
        <f>'[4]TES 2011 (value)'!CO22</f>
        <v>1.064835926</v>
      </c>
      <c r="AG19" s="27">
        <f t="shared" si="5"/>
        <v>9197.0006109621918</v>
      </c>
      <c r="AI19" t="s">
        <v>36</v>
      </c>
      <c r="AJ19" s="4" t="s">
        <v>16</v>
      </c>
      <c r="AK19" s="12">
        <f t="shared" ref="AK19:AY32" si="11">D19*(1+AK$45)</f>
        <v>0</v>
      </c>
      <c r="AL19" s="13">
        <f t="shared" si="11"/>
        <v>41.569702503163825</v>
      </c>
      <c r="AM19" s="13">
        <f t="shared" si="11"/>
        <v>17.082525108806745</v>
      </c>
      <c r="AN19" s="13">
        <f t="shared" si="11"/>
        <v>4.2748042070242329</v>
      </c>
      <c r="AO19" s="13">
        <f t="shared" si="11"/>
        <v>9.9012972857604868</v>
      </c>
      <c r="AP19" s="13">
        <f t="shared" si="11"/>
        <v>7.4612267656428388</v>
      </c>
      <c r="AQ19" s="13">
        <f t="shared" si="11"/>
        <v>1.1061760982527689</v>
      </c>
      <c r="AR19" s="13">
        <f t="shared" si="11"/>
        <v>4.2828886440947622</v>
      </c>
      <c r="AS19" s="13">
        <f t="shared" si="11"/>
        <v>5.3430757865850866</v>
      </c>
      <c r="AT19" s="13">
        <f t="shared" si="11"/>
        <v>19.906590948854138</v>
      </c>
      <c r="AU19" s="13">
        <f t="shared" si="11"/>
        <v>4.0675734750305867</v>
      </c>
      <c r="AV19" s="13">
        <f t="shared" si="11"/>
        <v>143.38358150107368</v>
      </c>
      <c r="AW19" s="13">
        <f t="shared" si="11"/>
        <v>45.44407733527688</v>
      </c>
      <c r="AX19" s="13">
        <f t="shared" si="11"/>
        <v>6.7311436276049577</v>
      </c>
      <c r="AY19" s="13">
        <f t="shared" si="11"/>
        <v>3.3280823734661404</v>
      </c>
      <c r="AZ19" s="13">
        <f t="shared" si="9"/>
        <v>219.29623715785397</v>
      </c>
      <c r="BA19" s="13">
        <f t="shared" si="1"/>
        <v>906.69248665500277</v>
      </c>
      <c r="BB19" s="13">
        <f t="shared" si="1"/>
        <v>39.443044932989601</v>
      </c>
      <c r="BC19" s="13">
        <f t="shared" si="1"/>
        <v>1775.7655958182786</v>
      </c>
      <c r="BD19" s="13">
        <f t="shared" si="1"/>
        <v>8.4797054603812789</v>
      </c>
      <c r="BE19" s="91">
        <f t="shared" si="1"/>
        <v>2.4891613168982925E-2</v>
      </c>
      <c r="BF19" s="91">
        <f t="shared" si="1"/>
        <v>61.908653547505239</v>
      </c>
      <c r="BG19" s="91">
        <f t="shared" si="1"/>
        <v>62.950207884329735</v>
      </c>
      <c r="BH19" s="91">
        <f t="shared" si="1"/>
        <v>3.695825670089401</v>
      </c>
      <c r="BI19" s="12">
        <f t="shared" si="2"/>
        <v>406.52798828500681</v>
      </c>
      <c r="BJ19" s="13">
        <f t="shared" si="2"/>
        <v>0</v>
      </c>
      <c r="BK19" s="13">
        <f t="shared" si="2"/>
        <v>0</v>
      </c>
      <c r="BL19" s="13">
        <f t="shared" si="2"/>
        <v>5397.4815500611357</v>
      </c>
      <c r="BM19" s="36">
        <v>0</v>
      </c>
      <c r="BN19" s="27">
        <f t="shared" si="6"/>
        <v>9196.1489327463805</v>
      </c>
      <c r="BP19" t="s">
        <v>36</v>
      </c>
      <c r="BQ19" s="4" t="s">
        <v>16</v>
      </c>
      <c r="BR19" s="12">
        <f t="shared" si="7"/>
        <v>0</v>
      </c>
      <c r="BS19" s="13">
        <f t="shared" si="7"/>
        <v>41.569702503163825</v>
      </c>
      <c r="BT19" s="13">
        <f t="shared" si="7"/>
        <v>17.082525108806745</v>
      </c>
      <c r="BU19" s="13">
        <f t="shared" si="7"/>
        <v>4.2748042070242329</v>
      </c>
      <c r="BV19" s="13">
        <f t="shared" si="7"/>
        <v>9.9012972857604868</v>
      </c>
      <c r="BW19" s="13">
        <f t="shared" si="7"/>
        <v>7.4612267656428388</v>
      </c>
      <c r="BX19" s="13">
        <f t="shared" si="7"/>
        <v>1.1061760982527689</v>
      </c>
      <c r="BY19" s="13">
        <f t="shared" si="7"/>
        <v>4.2828886440947622</v>
      </c>
      <c r="BZ19" s="13">
        <f t="shared" si="7"/>
        <v>5.3430757865850866</v>
      </c>
      <c r="CA19" s="13">
        <f t="shared" si="7"/>
        <v>19.906590948854138</v>
      </c>
      <c r="CB19" s="13">
        <f t="shared" si="7"/>
        <v>4.0675734750305867</v>
      </c>
      <c r="CC19" s="13">
        <f t="shared" si="7"/>
        <v>143.38358150107368</v>
      </c>
      <c r="CD19" s="13">
        <f t="shared" si="7"/>
        <v>45.44407733527688</v>
      </c>
      <c r="CE19" s="13">
        <f t="shared" si="7"/>
        <v>6.7311436276049577</v>
      </c>
      <c r="CF19" s="13">
        <f t="shared" si="7"/>
        <v>3.3280823734661404</v>
      </c>
      <c r="CG19" s="13">
        <f t="shared" si="7"/>
        <v>219.29623715785397</v>
      </c>
      <c r="CH19" s="13">
        <f t="shared" si="10"/>
        <v>906.69248665500277</v>
      </c>
      <c r="CI19" s="13">
        <f t="shared" si="4"/>
        <v>39.443044932989601</v>
      </c>
      <c r="CJ19" s="13">
        <f t="shared" si="4"/>
        <v>1775.7655958182786</v>
      </c>
      <c r="CK19" s="13">
        <f t="shared" si="4"/>
        <v>8.4797054603812789</v>
      </c>
      <c r="CL19" s="91">
        <f t="shared" si="4"/>
        <v>2.4891613168982925E-2</v>
      </c>
      <c r="CM19" s="91">
        <f t="shared" si="4"/>
        <v>61.908653547505239</v>
      </c>
      <c r="CN19" s="91">
        <f t="shared" si="4"/>
        <v>62.950207884329735</v>
      </c>
      <c r="CO19" s="91">
        <f t="shared" si="4"/>
        <v>3.695825670089401</v>
      </c>
      <c r="CP19" s="12">
        <f t="shared" si="4"/>
        <v>406.52798828500681</v>
      </c>
      <c r="CQ19" s="13">
        <f t="shared" si="4"/>
        <v>0</v>
      </c>
      <c r="CR19" s="13">
        <f t="shared" si="4"/>
        <v>0</v>
      </c>
      <c r="CS19" s="13">
        <f t="shared" si="4"/>
        <v>5397.4815500611357</v>
      </c>
      <c r="CT19" s="36">
        <v>0</v>
      </c>
      <c r="CU19" s="27">
        <f t="shared" si="8"/>
        <v>9196.1489327463805</v>
      </c>
      <c r="CX19" s="59" t="s">
        <v>117</v>
      </c>
      <c r="CY19" s="94">
        <f t="array" ref="CY19">SUM('[1]scen AMS'!$H$1263:$H$1268*'[1]scen AMS'!$H$293:$H$298,'[1]scen AMS'!$H$299*'[1]scen AMS'!$H$1269,'[1]scen AMS'!$H$1262*('[1]scen AMS'!$H$292-'[1]scen AMS'!$H$299))</f>
        <v>-741.83411410775454</v>
      </c>
      <c r="DA19" s="105"/>
    </row>
    <row r="20" spans="2:105" x14ac:dyDescent="0.25">
      <c r="B20" t="s">
        <v>37</v>
      </c>
      <c r="C20" s="4" t="s">
        <v>17</v>
      </c>
      <c r="D20" s="90">
        <v>8.0385605900406656</v>
      </c>
      <c r="E20" s="91">
        <v>174.35438396419792</v>
      </c>
      <c r="F20" s="91">
        <v>55.182771740550436</v>
      </c>
      <c r="G20" s="91">
        <v>15.152671033560249</v>
      </c>
      <c r="H20" s="91">
        <v>46.098173217462922</v>
      </c>
      <c r="I20" s="91">
        <v>23.993080786129596</v>
      </c>
      <c r="J20" s="91">
        <v>12.785317712926478</v>
      </c>
      <c r="K20" s="91">
        <v>27.546050758431818</v>
      </c>
      <c r="L20" s="91">
        <v>30.789675985944442</v>
      </c>
      <c r="M20" s="91">
        <v>33.840805001050626</v>
      </c>
      <c r="N20" s="91">
        <v>13.929627916686492</v>
      </c>
      <c r="O20" s="91">
        <v>547.50168302604993</v>
      </c>
      <c r="P20" s="91">
        <v>172.27947598637525</v>
      </c>
      <c r="Q20" s="91">
        <v>12.75211422268544</v>
      </c>
      <c r="R20" s="91">
        <v>17.914630502558953</v>
      </c>
      <c r="S20" s="91">
        <v>262.08524376897145</v>
      </c>
      <c r="T20" s="91">
        <v>106.82271768213043</v>
      </c>
      <c r="U20" s="91">
        <v>2424.6023852099133</v>
      </c>
      <c r="V20" s="91">
        <v>4857.4414994695089</v>
      </c>
      <c r="W20" s="91">
        <v>290.68087739553596</v>
      </c>
      <c r="X20" s="91">
        <v>9.3067191526047977E-2</v>
      </c>
      <c r="Y20" s="91">
        <v>79.477173340375018</v>
      </c>
      <c r="Z20" s="91">
        <v>54.146353517636719</v>
      </c>
      <c r="AA20" s="91">
        <v>5.9705722905597769</v>
      </c>
      <c r="AB20" s="12">
        <f>'[4]TES 2011 (value)'!CK23</f>
        <v>8812.1417151527676</v>
      </c>
      <c r="AC20" s="13">
        <f>'[4]TES 2011 (value)'!CL23</f>
        <v>0</v>
      </c>
      <c r="AD20" s="13">
        <f>'[4]TES 2011 (value)'!CM23</f>
        <v>0</v>
      </c>
      <c r="AE20" s="13">
        <f>'[4]TES 2011 (value)'!CN23</f>
        <v>8631.8932745463699</v>
      </c>
      <c r="AF20" s="14">
        <f>'[4]TES 2011 (value)'!CO23</f>
        <v>1.086896723</v>
      </c>
      <c r="AG20" s="27">
        <f t="shared" si="5"/>
        <v>26718.600798732947</v>
      </c>
      <c r="AI20" t="s">
        <v>37</v>
      </c>
      <c r="AJ20" s="4" t="s">
        <v>17</v>
      </c>
      <c r="AK20" s="12">
        <f t="shared" si="11"/>
        <v>8.0384990863239523</v>
      </c>
      <c r="AL20" s="13">
        <f t="shared" si="11"/>
        <v>174.35433153050673</v>
      </c>
      <c r="AM20" s="13">
        <f t="shared" si="11"/>
        <v>55.182450403057587</v>
      </c>
      <c r="AN20" s="13">
        <f t="shared" si="11"/>
        <v>15.151096189409117</v>
      </c>
      <c r="AO20" s="13">
        <f t="shared" si="11"/>
        <v>46.096237649880173</v>
      </c>
      <c r="AP20" s="13">
        <f t="shared" si="11"/>
        <v>23.992173967197068</v>
      </c>
      <c r="AQ20" s="13">
        <f t="shared" si="11"/>
        <v>12.784365751645614</v>
      </c>
      <c r="AR20" s="13">
        <f t="shared" si="11"/>
        <v>27.54840091477428</v>
      </c>
      <c r="AS20" s="13">
        <f t="shared" si="11"/>
        <v>30.790877165750278</v>
      </c>
      <c r="AT20" s="13">
        <f t="shared" si="11"/>
        <v>33.840172979409218</v>
      </c>
      <c r="AU20" s="13">
        <f t="shared" si="11"/>
        <v>13.929063976056607</v>
      </c>
      <c r="AV20" s="13">
        <f t="shared" si="11"/>
        <v>547.50692293242912</v>
      </c>
      <c r="AW20" s="13">
        <f t="shared" si="11"/>
        <v>172.28095654199115</v>
      </c>
      <c r="AX20" s="13">
        <f t="shared" si="11"/>
        <v>12.751112829616423</v>
      </c>
      <c r="AY20" s="13">
        <f t="shared" si="11"/>
        <v>17.9138048154574</v>
      </c>
      <c r="AZ20" s="13">
        <f t="shared" si="9"/>
        <v>262.08464567087367</v>
      </c>
      <c r="BA20" s="13">
        <f t="shared" si="1"/>
        <v>106.81797181226993</v>
      </c>
      <c r="BB20" s="13">
        <f t="shared" si="1"/>
        <v>2424.5369337008929</v>
      </c>
      <c r="BC20" s="13">
        <f t="shared" si="1"/>
        <v>4857.5027534528899</v>
      </c>
      <c r="BD20" s="13">
        <f t="shared" si="1"/>
        <v>290.68027855815677</v>
      </c>
      <c r="BE20" s="91">
        <f t="shared" si="1"/>
        <v>9.5097059538596512E-2</v>
      </c>
      <c r="BF20" s="91">
        <f t="shared" si="1"/>
        <v>79.769158863864249</v>
      </c>
      <c r="BG20" s="91">
        <f t="shared" si="1"/>
        <v>54.147698362461732</v>
      </c>
      <c r="BH20" s="91">
        <f t="shared" si="1"/>
        <v>5.9772774242631392</v>
      </c>
      <c r="BI20" s="12">
        <f t="shared" si="2"/>
        <v>8812.1417151527676</v>
      </c>
      <c r="BJ20" s="13">
        <f t="shared" si="2"/>
        <v>0</v>
      </c>
      <c r="BK20" s="13">
        <f t="shared" si="2"/>
        <v>0</v>
      </c>
      <c r="BL20" s="13">
        <f t="shared" si="2"/>
        <v>8631.8932745463699</v>
      </c>
      <c r="BM20" s="36">
        <v>0</v>
      </c>
      <c r="BN20" s="27">
        <f t="shared" si="6"/>
        <v>26717.80727133785</v>
      </c>
      <c r="BP20" t="s">
        <v>37</v>
      </c>
      <c r="BQ20" s="4" t="s">
        <v>17</v>
      </c>
      <c r="BR20" s="12">
        <f t="shared" si="7"/>
        <v>8.0384990863239523</v>
      </c>
      <c r="BS20" s="13">
        <f t="shared" si="7"/>
        <v>174.35433153050673</v>
      </c>
      <c r="BT20" s="13">
        <f t="shared" si="7"/>
        <v>55.182450403057587</v>
      </c>
      <c r="BU20" s="13">
        <f t="shared" si="7"/>
        <v>15.151096189409117</v>
      </c>
      <c r="BV20" s="13">
        <f t="shared" si="7"/>
        <v>46.096237649880173</v>
      </c>
      <c r="BW20" s="13">
        <f t="shared" si="7"/>
        <v>23.992173967197068</v>
      </c>
      <c r="BX20" s="13">
        <f t="shared" si="7"/>
        <v>12.784365751645614</v>
      </c>
      <c r="BY20" s="13">
        <f t="shared" si="7"/>
        <v>27.54840091477428</v>
      </c>
      <c r="BZ20" s="13">
        <f t="shared" si="7"/>
        <v>30.790877165750278</v>
      </c>
      <c r="CA20" s="13">
        <f t="shared" si="7"/>
        <v>33.840172979409218</v>
      </c>
      <c r="CB20" s="13">
        <f t="shared" si="7"/>
        <v>13.929063976056607</v>
      </c>
      <c r="CC20" s="13">
        <f t="shared" si="7"/>
        <v>547.50692293242912</v>
      </c>
      <c r="CD20" s="13">
        <f t="shared" si="7"/>
        <v>172.28095654199115</v>
      </c>
      <c r="CE20" s="13">
        <f t="shared" si="7"/>
        <v>12.751112829616423</v>
      </c>
      <c r="CF20" s="13">
        <f t="shared" si="7"/>
        <v>17.9138048154574</v>
      </c>
      <c r="CG20" s="13">
        <f t="shared" si="7"/>
        <v>262.08464567087367</v>
      </c>
      <c r="CH20" s="13">
        <f t="shared" si="10"/>
        <v>106.81797181226993</v>
      </c>
      <c r="CI20" s="13">
        <f t="shared" si="4"/>
        <v>2424.5369337008929</v>
      </c>
      <c r="CJ20" s="13">
        <f t="shared" si="4"/>
        <v>4857.5027534528899</v>
      </c>
      <c r="CK20" s="13">
        <f t="shared" si="4"/>
        <v>290.68027855815677</v>
      </c>
      <c r="CL20" s="91">
        <f t="shared" si="4"/>
        <v>9.5097059538596512E-2</v>
      </c>
      <c r="CM20" s="91">
        <f t="shared" si="4"/>
        <v>79.769158863864249</v>
      </c>
      <c r="CN20" s="91">
        <f t="shared" si="4"/>
        <v>54.147698362461732</v>
      </c>
      <c r="CO20" s="91">
        <f t="shared" si="4"/>
        <v>5.9772774242631392</v>
      </c>
      <c r="CP20" s="12">
        <f t="shared" si="4"/>
        <v>8812.1417151527676</v>
      </c>
      <c r="CQ20" s="13">
        <f t="shared" si="4"/>
        <v>0</v>
      </c>
      <c r="CR20" s="13">
        <f t="shared" si="4"/>
        <v>0</v>
      </c>
      <c r="CS20" s="13">
        <f t="shared" si="4"/>
        <v>8631.8932745463699</v>
      </c>
      <c r="CT20" s="36">
        <v>0</v>
      </c>
      <c r="CU20" s="27">
        <f t="shared" si="8"/>
        <v>26717.80727133785</v>
      </c>
      <c r="DA20" s="105"/>
    </row>
    <row r="21" spans="2:105" x14ac:dyDescent="0.25">
      <c r="B21" t="s">
        <v>38</v>
      </c>
      <c r="C21" s="4" t="s">
        <v>18</v>
      </c>
      <c r="D21" s="90">
        <v>5777.029172007964</v>
      </c>
      <c r="E21" s="91">
        <v>22356.572021011409</v>
      </c>
      <c r="F21" s="91">
        <v>13742.805899028686</v>
      </c>
      <c r="G21" s="91">
        <v>1484.6116645809177</v>
      </c>
      <c r="H21" s="91">
        <v>3859.0032514887098</v>
      </c>
      <c r="I21" s="91">
        <v>3769.7719498560837</v>
      </c>
      <c r="J21" s="91">
        <v>1015.5816872104751</v>
      </c>
      <c r="K21" s="91">
        <v>2892.6096042133627</v>
      </c>
      <c r="L21" s="91">
        <v>4103.8944147741613</v>
      </c>
      <c r="M21" s="91">
        <v>4480.283007380438</v>
      </c>
      <c r="N21" s="91">
        <v>2042.1587648037978</v>
      </c>
      <c r="O21" s="91">
        <v>87228.028620113997</v>
      </c>
      <c r="P21" s="91">
        <v>38703.511383144651</v>
      </c>
      <c r="Q21" s="91">
        <v>3272.8726103912727</v>
      </c>
      <c r="R21" s="91">
        <v>3412.2089345094619</v>
      </c>
      <c r="S21" s="91">
        <v>15444.723998255231</v>
      </c>
      <c r="T21" s="91">
        <v>5010.7658264648526</v>
      </c>
      <c r="U21" s="91">
        <v>4695.7990942265442</v>
      </c>
      <c r="V21" s="91">
        <v>541999.06062559935</v>
      </c>
      <c r="W21" s="91">
        <v>44906.408300998824</v>
      </c>
      <c r="X21" s="91">
        <v>36.827730939937915</v>
      </c>
      <c r="Y21" s="91">
        <v>4232.4336738391967</v>
      </c>
      <c r="Z21" s="91">
        <v>6935.0161376792039</v>
      </c>
      <c r="AA21" s="91">
        <v>1492.2970901581539</v>
      </c>
      <c r="AB21" s="12">
        <f>'[4]TES 2011 (value)'!CK24</f>
        <v>547676.40421611536</v>
      </c>
      <c r="AC21" s="13">
        <f>'[4]TES 2011 (value)'!CL24</f>
        <v>104866.19409065756</v>
      </c>
      <c r="AD21" s="13">
        <f>'[4]TES 2011 (value)'!CM24</f>
        <v>69287.416947379184</v>
      </c>
      <c r="AE21" s="13">
        <f>'[4]TES 2011 (value)'!CN24</f>
        <v>118082.09857999888</v>
      </c>
      <c r="AF21" s="14">
        <f>'[4]TES 2011 (value)'!CO24</f>
        <v>1.0773165730000001</v>
      </c>
      <c r="AG21" s="27">
        <f t="shared" si="5"/>
        <v>1662807.4666134007</v>
      </c>
      <c r="AI21" t="s">
        <v>38</v>
      </c>
      <c r="AJ21" s="4" t="s">
        <v>18</v>
      </c>
      <c r="AK21" s="12">
        <f t="shared" si="11"/>
        <v>5776.9849714621505</v>
      </c>
      <c r="AL21" s="13">
        <f t="shared" si="11"/>
        <v>22356.565297707028</v>
      </c>
      <c r="AM21" s="13">
        <f t="shared" si="11"/>
        <v>13742.725872624556</v>
      </c>
      <c r="AN21" s="13">
        <f t="shared" si="11"/>
        <v>1484.4573662402825</v>
      </c>
      <c r="AO21" s="13">
        <f t="shared" si="11"/>
        <v>3858.8412198706656</v>
      </c>
      <c r="AP21" s="13">
        <f t="shared" si="11"/>
        <v>3769.6294712554441</v>
      </c>
      <c r="AQ21" s="13">
        <f t="shared" si="11"/>
        <v>1015.5060696571624</v>
      </c>
      <c r="AR21" s="13">
        <f t="shared" si="11"/>
        <v>2892.856394029704</v>
      </c>
      <c r="AS21" s="13">
        <f t="shared" si="11"/>
        <v>4104.054517631319</v>
      </c>
      <c r="AT21" s="13">
        <f t="shared" si="11"/>
        <v>4480.1993321894897</v>
      </c>
      <c r="AU21" s="13">
        <f t="shared" si="11"/>
        <v>2042.0760880584435</v>
      </c>
      <c r="AV21" s="13">
        <f t="shared" si="11"/>
        <v>87228.863442577174</v>
      </c>
      <c r="AW21" s="13">
        <f t="shared" si="11"/>
        <v>38703.84399793121</v>
      </c>
      <c r="AX21" s="13">
        <f t="shared" si="11"/>
        <v>3272.6155995230674</v>
      </c>
      <c r="AY21" s="13">
        <f t="shared" si="11"/>
        <v>3412.0516654603107</v>
      </c>
      <c r="AZ21" s="13">
        <f t="shared" si="9"/>
        <v>15444.688752241716</v>
      </c>
      <c r="BA21" s="13">
        <f t="shared" si="1"/>
        <v>5010.5432104986066</v>
      </c>
      <c r="BB21" s="13">
        <f t="shared" si="1"/>
        <v>4695.6723323547212</v>
      </c>
      <c r="BC21" s="13">
        <f t="shared" si="1"/>
        <v>542005.8954174245</v>
      </c>
      <c r="BD21" s="13">
        <f t="shared" si="1"/>
        <v>44906.315788425942</v>
      </c>
      <c r="BE21" s="91">
        <f t="shared" si="1"/>
        <v>37.630972466666499</v>
      </c>
      <c r="BF21" s="91">
        <f t="shared" si="1"/>
        <v>4247.9829103048269</v>
      </c>
      <c r="BG21" s="91">
        <f t="shared" si="1"/>
        <v>6935.188384191817</v>
      </c>
      <c r="BH21" s="91">
        <f t="shared" si="1"/>
        <v>1493.9729850351775</v>
      </c>
      <c r="BI21" s="12">
        <f t="shared" si="2"/>
        <v>547676.40421611536</v>
      </c>
      <c r="BJ21" s="13">
        <f t="shared" si="2"/>
        <v>104866.19409065756</v>
      </c>
      <c r="BK21" s="13">
        <f t="shared" si="2"/>
        <v>69287.416947379184</v>
      </c>
      <c r="BL21" s="13">
        <f t="shared" si="2"/>
        <v>118082.09857999888</v>
      </c>
      <c r="BM21" s="36">
        <v>0</v>
      </c>
      <c r="BN21" s="27">
        <f t="shared" si="6"/>
        <v>1662831.2758933131</v>
      </c>
      <c r="BP21" t="s">
        <v>38</v>
      </c>
      <c r="BQ21" s="4" t="s">
        <v>18</v>
      </c>
      <c r="BR21" s="12">
        <f t="shared" si="7"/>
        <v>5776.9849714621505</v>
      </c>
      <c r="BS21" s="13">
        <f t="shared" si="7"/>
        <v>22356.565297707028</v>
      </c>
      <c r="BT21" s="13">
        <f t="shared" si="7"/>
        <v>13742.725872624556</v>
      </c>
      <c r="BU21" s="13">
        <f t="shared" si="7"/>
        <v>1484.4573662402825</v>
      </c>
      <c r="BV21" s="13">
        <f t="shared" si="7"/>
        <v>3858.8412198706656</v>
      </c>
      <c r="BW21" s="13">
        <f t="shared" si="7"/>
        <v>3769.6294712554441</v>
      </c>
      <c r="BX21" s="13">
        <f t="shared" si="7"/>
        <v>1015.5060696571624</v>
      </c>
      <c r="BY21" s="13">
        <f t="shared" si="7"/>
        <v>2892.856394029704</v>
      </c>
      <c r="BZ21" s="13">
        <f t="shared" si="7"/>
        <v>4104.054517631319</v>
      </c>
      <c r="CA21" s="13">
        <f t="shared" si="7"/>
        <v>4480.1993321894897</v>
      </c>
      <c r="CB21" s="13">
        <f t="shared" si="7"/>
        <v>2042.0760880584435</v>
      </c>
      <c r="CC21" s="13">
        <f t="shared" si="7"/>
        <v>87228.863442577174</v>
      </c>
      <c r="CD21" s="13">
        <f t="shared" si="7"/>
        <v>38703.84399793121</v>
      </c>
      <c r="CE21" s="13">
        <f t="shared" si="7"/>
        <v>3272.6155995230674</v>
      </c>
      <c r="CF21" s="13">
        <f t="shared" si="7"/>
        <v>3412.0516654603107</v>
      </c>
      <c r="CG21" s="13">
        <f t="shared" si="7"/>
        <v>15444.688752241716</v>
      </c>
      <c r="CH21" s="13">
        <f t="shared" si="10"/>
        <v>5010.5432104986066</v>
      </c>
      <c r="CI21" s="13">
        <f t="shared" si="4"/>
        <v>4695.6723323547212</v>
      </c>
      <c r="CJ21" s="13">
        <f t="shared" si="4"/>
        <v>542005.8954174245</v>
      </c>
      <c r="CK21" s="13">
        <f t="shared" si="4"/>
        <v>44906.315788425942</v>
      </c>
      <c r="CL21" s="91">
        <f t="shared" si="4"/>
        <v>37.630972466666499</v>
      </c>
      <c r="CM21" s="91">
        <f t="shared" si="4"/>
        <v>4247.9829103048269</v>
      </c>
      <c r="CN21" s="91">
        <f t="shared" si="4"/>
        <v>6935.188384191817</v>
      </c>
      <c r="CO21" s="91">
        <f t="shared" si="4"/>
        <v>1493.9729850351775</v>
      </c>
      <c r="CP21" s="12">
        <f t="shared" si="4"/>
        <v>547676.40421611536</v>
      </c>
      <c r="CQ21" s="13">
        <f t="shared" si="4"/>
        <v>104866.19409065756</v>
      </c>
      <c r="CR21" s="13">
        <f t="shared" si="4"/>
        <v>69287.416947379184</v>
      </c>
      <c r="CS21" s="13">
        <f t="shared" si="4"/>
        <v>118082.09857999888</v>
      </c>
      <c r="CT21" s="36">
        <v>0</v>
      </c>
      <c r="CU21" s="27">
        <f t="shared" si="8"/>
        <v>1662831.2758933131</v>
      </c>
      <c r="CX21" s="46" t="s">
        <v>111</v>
      </c>
      <c r="CY21" s="84">
        <f>'AMS2010'!CY21</f>
        <v>2.5558265980385131E-2</v>
      </c>
      <c r="DA21" s="105"/>
    </row>
    <row r="22" spans="2:105" x14ac:dyDescent="0.25">
      <c r="B22" t="s">
        <v>39</v>
      </c>
      <c r="C22" s="4" t="s">
        <v>19</v>
      </c>
      <c r="D22" s="90">
        <v>14.22344967137057</v>
      </c>
      <c r="E22" s="91">
        <v>73.3310130304137</v>
      </c>
      <c r="F22" s="91">
        <v>21.934875334763255</v>
      </c>
      <c r="G22" s="91">
        <v>26.199905061527712</v>
      </c>
      <c r="H22" s="91">
        <v>5.7281686405421093</v>
      </c>
      <c r="I22" s="91">
        <v>8.8298515938965547</v>
      </c>
      <c r="J22" s="91">
        <v>20.423822636564676</v>
      </c>
      <c r="K22" s="91">
        <v>14.31712451828383</v>
      </c>
      <c r="L22" s="91">
        <v>16.998963973934899</v>
      </c>
      <c r="M22" s="91">
        <v>14.877577639017098</v>
      </c>
      <c r="N22" s="91">
        <v>15.037679283477335</v>
      </c>
      <c r="O22" s="91">
        <v>628.48848879670265</v>
      </c>
      <c r="P22" s="91">
        <v>89.886604396836105</v>
      </c>
      <c r="Q22" s="91">
        <v>6.1971996687174142</v>
      </c>
      <c r="R22" s="91">
        <v>25.719265930056938</v>
      </c>
      <c r="S22" s="91">
        <v>90.2508177631709</v>
      </c>
      <c r="T22" s="91">
        <v>42.665306182267166</v>
      </c>
      <c r="U22" s="91">
        <v>10.478821688682563</v>
      </c>
      <c r="V22" s="91">
        <v>1858.7974438469021</v>
      </c>
      <c r="W22" s="91">
        <v>0</v>
      </c>
      <c r="X22" s="91">
        <v>0.10680914266255671</v>
      </c>
      <c r="Y22" s="91">
        <v>42.09329562235213</v>
      </c>
      <c r="Z22" s="91">
        <v>3.2530508830844269</v>
      </c>
      <c r="AA22" s="91">
        <v>11.191454742052773</v>
      </c>
      <c r="AB22" s="12">
        <f>'[4]TES 2011 (value)'!CK25</f>
        <v>11792.926844761419</v>
      </c>
      <c r="AC22" s="13">
        <f>'[4]TES 2011 (value)'!CL25</f>
        <v>377513.67286133964</v>
      </c>
      <c r="AD22" s="13">
        <f>'[4]TES 2011 (value)'!CM25</f>
        <v>0</v>
      </c>
      <c r="AE22" s="13">
        <f>'[4]TES 2011 (value)'!CN25</f>
        <v>0</v>
      </c>
      <c r="AF22" s="14">
        <f>'[4]TES 2011 (value)'!CO25</f>
        <v>1</v>
      </c>
      <c r="AG22" s="27">
        <f t="shared" si="5"/>
        <v>392348.63069614832</v>
      </c>
      <c r="AI22" t="s">
        <v>39</v>
      </c>
      <c r="AJ22" s="4" t="s">
        <v>19</v>
      </c>
      <c r="AK22" s="12">
        <f t="shared" si="11"/>
        <v>14.223340846536887</v>
      </c>
      <c r="AL22" s="13">
        <f t="shared" si="11"/>
        <v>73.330990977537226</v>
      </c>
      <c r="AM22" s="13">
        <f t="shared" si="11"/>
        <v>21.934747604719551</v>
      </c>
      <c r="AN22" s="13">
        <f t="shared" si="11"/>
        <v>26.197182058622481</v>
      </c>
      <c r="AO22" s="13">
        <f t="shared" si="11"/>
        <v>5.7279281265096582</v>
      </c>
      <c r="AP22" s="13">
        <f t="shared" si="11"/>
        <v>8.8295178694920846</v>
      </c>
      <c r="AQ22" s="13">
        <f t="shared" si="11"/>
        <v>20.422301932207244</v>
      </c>
      <c r="AR22" s="13">
        <f t="shared" si="11"/>
        <v>14.318346017557447</v>
      </c>
      <c r="AS22" s="13">
        <f t="shared" si="11"/>
        <v>16.999627144676122</v>
      </c>
      <c r="AT22" s="13">
        <f t="shared" si="11"/>
        <v>14.877299780643478</v>
      </c>
      <c r="AU22" s="13">
        <f t="shared" si="11"/>
        <v>15.037070483416208</v>
      </c>
      <c r="AV22" s="13">
        <f t="shared" si="11"/>
        <v>628.49450379344842</v>
      </c>
      <c r="AW22" s="13">
        <f t="shared" si="11"/>
        <v>89.887376874905087</v>
      </c>
      <c r="AX22" s="13">
        <f t="shared" si="11"/>
        <v>6.1967130174306391</v>
      </c>
      <c r="AY22" s="13">
        <f t="shared" si="11"/>
        <v>25.718080526532322</v>
      </c>
      <c r="AZ22" s="13">
        <f t="shared" si="9"/>
        <v>90.250611804065187</v>
      </c>
      <c r="BA22" s="13">
        <f t="shared" si="1"/>
        <v>42.663410667950615</v>
      </c>
      <c r="BB22" s="13">
        <f t="shared" si="1"/>
        <v>10.478538815624091</v>
      </c>
      <c r="BC22" s="13">
        <f t="shared" si="1"/>
        <v>1858.8208839125716</v>
      </c>
      <c r="BD22" s="13">
        <f t="shared" si="1"/>
        <v>0</v>
      </c>
      <c r="BE22" s="91">
        <f t="shared" si="1"/>
        <v>0.10913873334412119</v>
      </c>
      <c r="BF22" s="91">
        <f t="shared" si="1"/>
        <v>42.2479391815165</v>
      </c>
      <c r="BG22" s="91">
        <f t="shared" si="1"/>
        <v>3.2531316798207057</v>
      </c>
      <c r="BH22" s="91">
        <f t="shared" si="1"/>
        <v>11.20402308504047</v>
      </c>
      <c r="BI22" s="12">
        <f t="shared" si="2"/>
        <v>11792.926844761419</v>
      </c>
      <c r="BJ22" s="13">
        <f t="shared" si="2"/>
        <v>377513.67286133964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6"/>
        <v>392347.82241103525</v>
      </c>
      <c r="BP22" t="s">
        <v>39</v>
      </c>
      <c r="BQ22" s="4" t="s">
        <v>19</v>
      </c>
      <c r="BR22" s="12">
        <f t="shared" si="7"/>
        <v>14.223340846536887</v>
      </c>
      <c r="BS22" s="13">
        <f t="shared" si="7"/>
        <v>73.330990977537226</v>
      </c>
      <c r="BT22" s="13">
        <f t="shared" si="7"/>
        <v>21.934747604719551</v>
      </c>
      <c r="BU22" s="13">
        <f t="shared" si="7"/>
        <v>26.197182058622481</v>
      </c>
      <c r="BV22" s="13">
        <f t="shared" si="7"/>
        <v>5.7279281265096582</v>
      </c>
      <c r="BW22" s="13">
        <f t="shared" si="7"/>
        <v>8.8295178694920846</v>
      </c>
      <c r="BX22" s="13">
        <f t="shared" si="7"/>
        <v>20.422301932207244</v>
      </c>
      <c r="BY22" s="13">
        <f t="shared" si="7"/>
        <v>14.318346017557447</v>
      </c>
      <c r="BZ22" s="13">
        <f t="shared" si="7"/>
        <v>16.999627144676122</v>
      </c>
      <c r="CA22" s="13">
        <f t="shared" si="7"/>
        <v>14.877299780643478</v>
      </c>
      <c r="CB22" s="13">
        <f t="shared" si="7"/>
        <v>15.037070483416208</v>
      </c>
      <c r="CC22" s="13">
        <f t="shared" si="7"/>
        <v>628.49450379344842</v>
      </c>
      <c r="CD22" s="13">
        <f t="shared" si="7"/>
        <v>89.887376874905087</v>
      </c>
      <c r="CE22" s="13">
        <f t="shared" si="7"/>
        <v>6.1967130174306391</v>
      </c>
      <c r="CF22" s="13">
        <f t="shared" si="7"/>
        <v>25.718080526532322</v>
      </c>
      <c r="CG22" s="13">
        <f t="shared" si="7"/>
        <v>90.250611804065187</v>
      </c>
      <c r="CH22" s="13">
        <f t="shared" si="10"/>
        <v>42.663410667950615</v>
      </c>
      <c r="CI22" s="13">
        <f t="shared" si="4"/>
        <v>10.478538815624091</v>
      </c>
      <c r="CJ22" s="13">
        <f t="shared" si="4"/>
        <v>1858.8208839125716</v>
      </c>
      <c r="CK22" s="13">
        <f t="shared" si="4"/>
        <v>0</v>
      </c>
      <c r="CL22" s="91">
        <f t="shared" si="4"/>
        <v>0.10913873334412119</v>
      </c>
      <c r="CM22" s="91">
        <f t="shared" si="4"/>
        <v>42.2479391815165</v>
      </c>
      <c r="CN22" s="91">
        <f t="shared" si="4"/>
        <v>3.2531316798207057</v>
      </c>
      <c r="CO22" s="91">
        <f t="shared" si="4"/>
        <v>11.20402308504047</v>
      </c>
      <c r="CP22" s="12">
        <f t="shared" si="4"/>
        <v>11792.926844761419</v>
      </c>
      <c r="CQ22" s="13">
        <f t="shared" si="4"/>
        <v>377513.67286133964</v>
      </c>
      <c r="CR22" s="13">
        <f t="shared" si="4"/>
        <v>0</v>
      </c>
      <c r="CS22" s="13">
        <f t="shared" si="4"/>
        <v>0</v>
      </c>
      <c r="CT22" s="36">
        <v>0</v>
      </c>
      <c r="CU22" s="27">
        <f t="shared" si="8"/>
        <v>392347.82241103525</v>
      </c>
      <c r="DA22" s="105"/>
    </row>
    <row r="23" spans="2:105" x14ac:dyDescent="0.25">
      <c r="B23" t="s">
        <v>40</v>
      </c>
      <c r="C23" s="4" t="s">
        <v>41</v>
      </c>
      <c r="D23" s="90">
        <v>0</v>
      </c>
      <c r="E23" s="91">
        <v>2.5790862168823545</v>
      </c>
      <c r="F23" s="91">
        <v>0.26103168689925643</v>
      </c>
      <c r="G23" s="91">
        <v>0.12155690186545492</v>
      </c>
      <c r="H23" s="91">
        <v>2.5569304987285215</v>
      </c>
      <c r="I23" s="91">
        <v>9.3496786639974783</v>
      </c>
      <c r="J23" s="91">
        <v>12.656503600214197</v>
      </c>
      <c r="K23" s="91">
        <v>4.8084778649106283</v>
      </c>
      <c r="L23" s="91">
        <v>0</v>
      </c>
      <c r="M23" s="91">
        <v>452.96919535359177</v>
      </c>
      <c r="N23" s="91">
        <v>1.2969258870365674</v>
      </c>
      <c r="O23" s="91">
        <v>568.94111887964186</v>
      </c>
      <c r="P23" s="91">
        <v>1.3451454905170861</v>
      </c>
      <c r="Q23" s="91">
        <v>0</v>
      </c>
      <c r="R23" s="91">
        <v>0.70583587106895085</v>
      </c>
      <c r="S23" s="91">
        <v>0</v>
      </c>
      <c r="T23" s="91">
        <v>2.5380995334873847E-3</v>
      </c>
      <c r="U23" s="91">
        <v>2.7128539109805066E-3</v>
      </c>
      <c r="V23" s="91">
        <v>56.62472274725021</v>
      </c>
      <c r="W23" s="91">
        <v>116.90059715753488</v>
      </c>
      <c r="X23" s="91">
        <v>6.2178025972993129</v>
      </c>
      <c r="Y23" s="91">
        <v>0</v>
      </c>
      <c r="Z23" s="91">
        <v>848.32239197511899</v>
      </c>
      <c r="AA23" s="91">
        <v>69.877539066191474</v>
      </c>
      <c r="AB23" s="12">
        <f>'[4]TES 2011 (value)'!CK26</f>
        <v>79.47332615326647</v>
      </c>
      <c r="AC23" s="13">
        <f>'[4]TES 2011 (value)'!CL26</f>
        <v>0</v>
      </c>
      <c r="AD23" s="13">
        <f>'[4]TES 2011 (value)'!CM26</f>
        <v>0</v>
      </c>
      <c r="AE23" s="13">
        <f>'[4]TES 2011 (value)'!CN26</f>
        <v>13.133652443999999</v>
      </c>
      <c r="AF23" s="14">
        <f>'[4]TES 2011 (value)'!CO26</f>
        <v>-45.523832198568371</v>
      </c>
      <c r="AG23" s="27">
        <f t="shared" si="5"/>
        <v>2202.622937810891</v>
      </c>
      <c r="AI23" t="s">
        <v>40</v>
      </c>
      <c r="AJ23" s="4" t="s">
        <v>41</v>
      </c>
      <c r="AK23" s="12">
        <f t="shared" si="11"/>
        <v>0</v>
      </c>
      <c r="AL23" s="13">
        <f t="shared" si="11"/>
        <v>2.579085441272317</v>
      </c>
      <c r="AM23" s="13">
        <f t="shared" si="11"/>
        <v>0.26103016687289354</v>
      </c>
      <c r="AN23" s="13">
        <f t="shared" si="11"/>
        <v>0.12154426823964014</v>
      </c>
      <c r="AO23" s="13">
        <f t="shared" si="11"/>
        <v>2.556823138470202</v>
      </c>
      <c r="AP23" s="13">
        <f t="shared" si="11"/>
        <v>9.3493252927192696</v>
      </c>
      <c r="AQ23" s="13">
        <f t="shared" si="11"/>
        <v>12.655561230094891</v>
      </c>
      <c r="AR23" s="13">
        <f t="shared" si="11"/>
        <v>4.8088881115500071</v>
      </c>
      <c r="AS23" s="13">
        <f t="shared" si="11"/>
        <v>0</v>
      </c>
      <c r="AT23" s="13">
        <f t="shared" si="11"/>
        <v>452.96073555677708</v>
      </c>
      <c r="AU23" s="13">
        <f t="shared" si="11"/>
        <v>1.2968733810252062</v>
      </c>
      <c r="AV23" s="13">
        <f t="shared" si="11"/>
        <v>568.94656397376787</v>
      </c>
      <c r="AW23" s="13">
        <f t="shared" si="11"/>
        <v>1.3451570505865533</v>
      </c>
      <c r="AX23" s="13">
        <f t="shared" si="11"/>
        <v>0</v>
      </c>
      <c r="AY23" s="13">
        <f t="shared" si="11"/>
        <v>0.70580333902345471</v>
      </c>
      <c r="AZ23" s="13">
        <f t="shared" si="9"/>
        <v>0</v>
      </c>
      <c r="BA23" s="13">
        <f t="shared" si="1"/>
        <v>2.5379867719855218E-3</v>
      </c>
      <c r="BB23" s="13">
        <f t="shared" si="1"/>
        <v>2.7127806781967276E-3</v>
      </c>
      <c r="BC23" s="13">
        <f t="shared" si="1"/>
        <v>56.625436804192837</v>
      </c>
      <c r="BD23" s="13">
        <f t="shared" si="1"/>
        <v>116.90035632832087</v>
      </c>
      <c r="BE23" s="91">
        <f t="shared" si="1"/>
        <v>6.353417720025635</v>
      </c>
      <c r="BF23" s="91">
        <f t="shared" si="1"/>
        <v>0</v>
      </c>
      <c r="BG23" s="91">
        <f t="shared" si="1"/>
        <v>848.34346194391048</v>
      </c>
      <c r="BH23" s="91">
        <f t="shared" si="1"/>
        <v>69.956013661171511</v>
      </c>
      <c r="BI23" s="12">
        <f t="shared" si="2"/>
        <v>79.47332615326647</v>
      </c>
      <c r="BJ23" s="13">
        <f t="shared" si="2"/>
        <v>0</v>
      </c>
      <c r="BK23" s="13">
        <f t="shared" si="2"/>
        <v>0</v>
      </c>
      <c r="BL23" s="13">
        <f t="shared" si="2"/>
        <v>13.133652443999999</v>
      </c>
      <c r="BM23" s="36">
        <v>0</v>
      </c>
      <c r="BN23" s="27">
        <f t="shared" si="6"/>
        <v>2248.3783067727372</v>
      </c>
      <c r="BP23" t="s">
        <v>40</v>
      </c>
      <c r="BQ23" s="4" t="s">
        <v>41</v>
      </c>
      <c r="BR23" s="12">
        <f t="shared" si="7"/>
        <v>0</v>
      </c>
      <c r="BS23" s="13">
        <f t="shared" si="7"/>
        <v>2.579085441272317</v>
      </c>
      <c r="BT23" s="13">
        <f t="shared" si="7"/>
        <v>0.26103016687289354</v>
      </c>
      <c r="BU23" s="13">
        <f t="shared" si="7"/>
        <v>0.12154426823964014</v>
      </c>
      <c r="BV23" s="13">
        <f t="shared" si="7"/>
        <v>2.556823138470202</v>
      </c>
      <c r="BW23" s="13">
        <f t="shared" si="7"/>
        <v>9.3493252927192696</v>
      </c>
      <c r="BX23" s="13">
        <f t="shared" si="7"/>
        <v>12.655561230094891</v>
      </c>
      <c r="BY23" s="13">
        <f t="shared" si="7"/>
        <v>4.8088881115500071</v>
      </c>
      <c r="BZ23" s="13">
        <f t="shared" si="7"/>
        <v>0</v>
      </c>
      <c r="CA23" s="13">
        <f t="shared" si="7"/>
        <v>452.96073555677708</v>
      </c>
      <c r="CB23" s="13">
        <f t="shared" si="7"/>
        <v>1.2968733810252062</v>
      </c>
      <c r="CC23" s="13">
        <f t="shared" si="7"/>
        <v>568.94656397376787</v>
      </c>
      <c r="CD23" s="13">
        <f t="shared" si="7"/>
        <v>1.3451570505865533</v>
      </c>
      <c r="CE23" s="13">
        <f t="shared" si="7"/>
        <v>0</v>
      </c>
      <c r="CF23" s="13">
        <f t="shared" si="7"/>
        <v>0.70580333902345471</v>
      </c>
      <c r="CG23" s="13">
        <f t="shared" si="7"/>
        <v>0</v>
      </c>
      <c r="CH23" s="13">
        <f t="shared" si="10"/>
        <v>2.5379867719855218E-3</v>
      </c>
      <c r="CI23" s="13">
        <f t="shared" si="4"/>
        <v>2.7127806781967276E-3</v>
      </c>
      <c r="CJ23" s="13">
        <f t="shared" si="4"/>
        <v>56.625436804192837</v>
      </c>
      <c r="CK23" s="13">
        <f t="shared" si="4"/>
        <v>116.90035632832087</v>
      </c>
      <c r="CL23" s="91">
        <f t="shared" si="4"/>
        <v>6.353417720025635</v>
      </c>
      <c r="CM23" s="91">
        <f t="shared" si="4"/>
        <v>0</v>
      </c>
      <c r="CN23" s="91">
        <f t="shared" si="4"/>
        <v>848.34346194391048</v>
      </c>
      <c r="CO23" s="91">
        <f t="shared" si="4"/>
        <v>69.956013661171511</v>
      </c>
      <c r="CP23" s="12">
        <f t="shared" si="4"/>
        <v>79.47332615326647</v>
      </c>
      <c r="CQ23" s="13">
        <f t="shared" si="4"/>
        <v>0</v>
      </c>
      <c r="CR23" s="13">
        <f t="shared" si="4"/>
        <v>0</v>
      </c>
      <c r="CS23" s="13">
        <f t="shared" si="4"/>
        <v>13.133652443999999</v>
      </c>
      <c r="CT23" s="36">
        <v>0</v>
      </c>
      <c r="CU23" s="27">
        <f t="shared" si="8"/>
        <v>2248.3783067727372</v>
      </c>
      <c r="CX23" s="46" t="s">
        <v>112</v>
      </c>
      <c r="CY23" s="94">
        <f>SUM(BR27:CO27)+SUM(CY4:CY9)-SUM(CY10:CY12)</f>
        <v>1269289.7654163686</v>
      </c>
      <c r="DA23" s="105"/>
    </row>
    <row r="24" spans="2:105" x14ac:dyDescent="0.25">
      <c r="B24" t="s">
        <v>42</v>
      </c>
      <c r="C24" s="4" t="s">
        <v>43</v>
      </c>
      <c r="D24" s="90">
        <v>4120.7928215551974</v>
      </c>
      <c r="E24" s="91">
        <v>1515.179740551064</v>
      </c>
      <c r="F24" s="91">
        <v>505.74657683932014</v>
      </c>
      <c r="G24" s="91">
        <v>93.903801084833475</v>
      </c>
      <c r="H24" s="91">
        <v>557.81206024707228</v>
      </c>
      <c r="I24" s="91">
        <v>211.5395213540379</v>
      </c>
      <c r="J24" s="91">
        <v>146.82149563676762</v>
      </c>
      <c r="K24" s="91">
        <v>7659.5785737660053</v>
      </c>
      <c r="L24" s="91">
        <v>175.25234516879351</v>
      </c>
      <c r="M24" s="91">
        <v>562.21180568586453</v>
      </c>
      <c r="N24" s="91">
        <v>7.1798881393702043</v>
      </c>
      <c r="O24" s="91">
        <v>3470.5736136357373</v>
      </c>
      <c r="P24" s="91">
        <v>4255.1429226448126</v>
      </c>
      <c r="Q24" s="91">
        <v>142.96745595702737</v>
      </c>
      <c r="R24" s="91">
        <v>1605.5773987195653</v>
      </c>
      <c r="S24" s="91">
        <v>6940.0497498751993</v>
      </c>
      <c r="T24" s="91">
        <v>972.58291162118633</v>
      </c>
      <c r="U24" s="91">
        <v>2653.0397665422456</v>
      </c>
      <c r="V24" s="91">
        <v>21402.931425368119</v>
      </c>
      <c r="W24" s="91">
        <v>1767.6529532706788</v>
      </c>
      <c r="X24" s="91">
        <v>0.53310627307622127</v>
      </c>
      <c r="Y24" s="91">
        <v>37688.027837434762</v>
      </c>
      <c r="Z24" s="91">
        <v>359.90956472680955</v>
      </c>
      <c r="AA24" s="91">
        <v>8935.915702373426</v>
      </c>
      <c r="AB24" s="12">
        <f>'[4]TES 2011 (value)'!CK27</f>
        <v>48155.98751734024</v>
      </c>
      <c r="AC24" s="13">
        <f>'[4]TES 2011 (value)'!CL27</f>
        <v>0</v>
      </c>
      <c r="AD24" s="13">
        <f>'[4]TES 2011 (value)'!CM27</f>
        <v>0</v>
      </c>
      <c r="AE24" s="13">
        <f>'[4]TES 2011 (value)'!CN27</f>
        <v>16129.693134079816</v>
      </c>
      <c r="AF24" s="14">
        <f>'[4]TES 2011 (value)'!CO27</f>
        <v>-285.53372454209824</v>
      </c>
      <c r="AG24" s="27">
        <f t="shared" si="5"/>
        <v>169751.06996534893</v>
      </c>
      <c r="AI24" t="s">
        <v>42</v>
      </c>
      <c r="AJ24" s="4" t="s">
        <v>43</v>
      </c>
      <c r="AK24" s="12">
        <f t="shared" si="11"/>
        <v>4120.761293015792</v>
      </c>
      <c r="AL24" s="13">
        <f t="shared" si="11"/>
        <v>1515.1792848902151</v>
      </c>
      <c r="AM24" s="13">
        <f t="shared" si="11"/>
        <v>505.74363180173151</v>
      </c>
      <c r="AN24" s="13">
        <f t="shared" si="11"/>
        <v>93.894041495149253</v>
      </c>
      <c r="AO24" s="13">
        <f t="shared" si="11"/>
        <v>557.78863886471106</v>
      </c>
      <c r="AP24" s="13">
        <f t="shared" si="11"/>
        <v>211.53152621391183</v>
      </c>
      <c r="AQ24" s="13">
        <f t="shared" si="11"/>
        <v>146.81056369262805</v>
      </c>
      <c r="AR24" s="13">
        <f t="shared" si="11"/>
        <v>7660.2320687923375</v>
      </c>
      <c r="AS24" s="13">
        <f t="shared" si="11"/>
        <v>175.2591821870862</v>
      </c>
      <c r="AT24" s="13">
        <f t="shared" si="11"/>
        <v>562.20130563930127</v>
      </c>
      <c r="AU24" s="13">
        <f t="shared" si="11"/>
        <v>7.179597461782544</v>
      </c>
      <c r="AV24" s="13">
        <f t="shared" si="11"/>
        <v>3470.6068290237104</v>
      </c>
      <c r="AW24" s="13">
        <f t="shared" si="11"/>
        <v>4255.1794909923456</v>
      </c>
      <c r="AX24" s="13">
        <f t="shared" si="11"/>
        <v>142.95622906421644</v>
      </c>
      <c r="AY24" s="13">
        <f t="shared" si="11"/>
        <v>1605.5033974975763</v>
      </c>
      <c r="AZ24" s="13">
        <f t="shared" si="9"/>
        <v>6940.0339121634152</v>
      </c>
      <c r="BA24" s="13">
        <f t="shared" si="1"/>
        <v>972.53970216137054</v>
      </c>
      <c r="BB24" s="13">
        <f t="shared" si="1"/>
        <v>2652.9681484256953</v>
      </c>
      <c r="BC24" s="13">
        <f t="shared" si="1"/>
        <v>21403.201323586341</v>
      </c>
      <c r="BD24" s="13">
        <f t="shared" si="1"/>
        <v>1767.6493116941454</v>
      </c>
      <c r="BE24" s="91">
        <f t="shared" si="1"/>
        <v>0.5447337365599938</v>
      </c>
      <c r="BF24" s="91">
        <f t="shared" si="1"/>
        <v>37826.487197209193</v>
      </c>
      <c r="BG24" s="91">
        <f t="shared" si="1"/>
        <v>359.91850387938678</v>
      </c>
      <c r="BH24" s="91">
        <f t="shared" si="1"/>
        <v>8945.9510066341463</v>
      </c>
      <c r="BI24" s="12">
        <f t="shared" si="2"/>
        <v>48155.98751734024</v>
      </c>
      <c r="BJ24" s="13">
        <f t="shared" si="2"/>
        <v>0</v>
      </c>
      <c r="BK24" s="13">
        <f t="shared" si="2"/>
        <v>0</v>
      </c>
      <c r="BL24" s="13">
        <f t="shared" si="2"/>
        <v>16129.693134079816</v>
      </c>
      <c r="BM24" s="36">
        <v>0</v>
      </c>
      <c r="BN24" s="27">
        <f t="shared" si="6"/>
        <v>170185.8015715428</v>
      </c>
      <c r="BP24" t="s">
        <v>42</v>
      </c>
      <c r="BQ24" s="4" t="s">
        <v>43</v>
      </c>
      <c r="BR24" s="12">
        <f t="shared" si="7"/>
        <v>4120.761293015792</v>
      </c>
      <c r="BS24" s="13">
        <f t="shared" si="7"/>
        <v>1515.1792848902151</v>
      </c>
      <c r="BT24" s="13">
        <f t="shared" si="7"/>
        <v>505.74363180173151</v>
      </c>
      <c r="BU24" s="13">
        <f t="shared" si="7"/>
        <v>93.894041495149253</v>
      </c>
      <c r="BV24" s="13">
        <f t="shared" si="7"/>
        <v>557.78863886471106</v>
      </c>
      <c r="BW24" s="13">
        <f t="shared" si="7"/>
        <v>211.53152621391183</v>
      </c>
      <c r="BX24" s="13">
        <f t="shared" si="7"/>
        <v>146.81056369262805</v>
      </c>
      <c r="BY24" s="13">
        <f t="shared" si="7"/>
        <v>7660.2320687923375</v>
      </c>
      <c r="BZ24" s="13">
        <f t="shared" si="7"/>
        <v>175.2591821870862</v>
      </c>
      <c r="CA24" s="13">
        <f t="shared" si="7"/>
        <v>562.20130563930127</v>
      </c>
      <c r="CB24" s="13">
        <f t="shared" si="7"/>
        <v>7.179597461782544</v>
      </c>
      <c r="CC24" s="13">
        <f t="shared" si="7"/>
        <v>3470.6068290237104</v>
      </c>
      <c r="CD24" s="13">
        <f t="shared" si="7"/>
        <v>4255.1794909923456</v>
      </c>
      <c r="CE24" s="13">
        <f t="shared" si="7"/>
        <v>142.95622906421644</v>
      </c>
      <c r="CF24" s="13">
        <f t="shared" si="7"/>
        <v>1605.5033974975763</v>
      </c>
      <c r="CG24" s="13">
        <f t="shared" si="7"/>
        <v>6940.0339121634152</v>
      </c>
      <c r="CH24" s="13">
        <f t="shared" si="10"/>
        <v>972.53970216137054</v>
      </c>
      <c r="CI24" s="13">
        <f t="shared" si="4"/>
        <v>2652.9681484256953</v>
      </c>
      <c r="CJ24" s="13">
        <f t="shared" si="4"/>
        <v>21403.201323586341</v>
      </c>
      <c r="CK24" s="13">
        <f t="shared" si="4"/>
        <v>1767.6493116941454</v>
      </c>
      <c r="CL24" s="91">
        <f t="shared" si="4"/>
        <v>0.5447337365599938</v>
      </c>
      <c r="CM24" s="91">
        <f t="shared" si="4"/>
        <v>37826.487197209193</v>
      </c>
      <c r="CN24" s="91">
        <f t="shared" si="4"/>
        <v>359.91850387938678</v>
      </c>
      <c r="CO24" s="91">
        <f t="shared" si="4"/>
        <v>8945.9510066341463</v>
      </c>
      <c r="CP24" s="12">
        <f t="shared" si="4"/>
        <v>48155.98751734024</v>
      </c>
      <c r="CQ24" s="13">
        <f t="shared" si="4"/>
        <v>0</v>
      </c>
      <c r="CR24" s="13">
        <f t="shared" si="4"/>
        <v>0</v>
      </c>
      <c r="CS24" s="13">
        <f t="shared" si="4"/>
        <v>16129.693134079816</v>
      </c>
      <c r="CT24" s="36">
        <v>0</v>
      </c>
      <c r="CU24" s="27">
        <f t="shared" si="8"/>
        <v>170185.8015715428</v>
      </c>
      <c r="CX24" s="46" t="s">
        <v>113</v>
      </c>
      <c r="CY24" s="100">
        <f>1-SUM(CP3:CP26)/CY23</f>
        <v>1.8103829374519931E-2</v>
      </c>
      <c r="DA24" s="105"/>
    </row>
    <row r="25" spans="2:105" x14ac:dyDescent="0.25">
      <c r="B25" t="s">
        <v>44</v>
      </c>
      <c r="C25" s="4" t="s">
        <v>45</v>
      </c>
      <c r="D25" s="90">
        <v>780.58657743457059</v>
      </c>
      <c r="E25" s="91">
        <v>1508.3678907889951</v>
      </c>
      <c r="F25" s="91">
        <v>388.96584510347776</v>
      </c>
      <c r="G25" s="91">
        <v>179.8264179236136</v>
      </c>
      <c r="H25" s="91">
        <v>302.51768915454124</v>
      </c>
      <c r="I25" s="91">
        <v>633.63655344434972</v>
      </c>
      <c r="J25" s="91">
        <v>363.47658197515682</v>
      </c>
      <c r="K25" s="91">
        <v>453.27094151146582</v>
      </c>
      <c r="L25" s="91">
        <v>387.55331776589969</v>
      </c>
      <c r="M25" s="91">
        <v>512.78878192157958</v>
      </c>
      <c r="N25" s="91">
        <v>245.22917653490723</v>
      </c>
      <c r="O25" s="91">
        <v>2950.7021423305682</v>
      </c>
      <c r="P25" s="91">
        <v>611.43450158420023</v>
      </c>
      <c r="Q25" s="91">
        <v>430.60883093575524</v>
      </c>
      <c r="R25" s="91">
        <v>158.67560834447383</v>
      </c>
      <c r="S25" s="91">
        <v>77.119753972119582</v>
      </c>
      <c r="T25" s="91">
        <v>8.8567352809295077</v>
      </c>
      <c r="U25" s="91">
        <v>13.659951040607378</v>
      </c>
      <c r="V25" s="91">
        <v>8588.6739581028505</v>
      </c>
      <c r="W25" s="91">
        <v>3082.5118995699058</v>
      </c>
      <c r="X25" s="91">
        <v>2.9720218201259345</v>
      </c>
      <c r="Y25" s="91">
        <v>202.88452170334173</v>
      </c>
      <c r="Z25" s="91">
        <v>11678.052277839186</v>
      </c>
      <c r="AA25" s="91">
        <v>114.1789901639126</v>
      </c>
      <c r="AB25" s="12">
        <f>'[4]TES 2011 (value)'!CK28</f>
        <v>19246.486381859166</v>
      </c>
      <c r="AC25" s="13">
        <f>'[4]TES 2011 (value)'!CL28</f>
        <v>0</v>
      </c>
      <c r="AD25" s="13">
        <f>'[4]TES 2011 (value)'!CM28</f>
        <v>0</v>
      </c>
      <c r="AE25" s="13">
        <f>'[4]TES 2011 (value)'!CN28</f>
        <v>3405.120783498</v>
      </c>
      <c r="AF25" s="14">
        <f>'[4]TES 2011 (value)'!CO28</f>
        <v>0</v>
      </c>
      <c r="AG25" s="27">
        <f t="shared" si="5"/>
        <v>56328.158131603705</v>
      </c>
      <c r="AI25" t="s">
        <v>44</v>
      </c>
      <c r="AJ25" s="4" t="s">
        <v>45</v>
      </c>
      <c r="AK25" s="12">
        <f t="shared" si="11"/>
        <v>780.58060509969914</v>
      </c>
      <c r="AL25" s="13">
        <f t="shared" si="11"/>
        <v>1508.3674371766774</v>
      </c>
      <c r="AM25" s="13">
        <f t="shared" si="11"/>
        <v>388.96358009747087</v>
      </c>
      <c r="AN25" s="13">
        <f t="shared" si="11"/>
        <v>179.80772824297188</v>
      </c>
      <c r="AO25" s="13">
        <f t="shared" si="11"/>
        <v>302.50498705830904</v>
      </c>
      <c r="AP25" s="13">
        <f t="shared" si="11"/>
        <v>633.61260513908098</v>
      </c>
      <c r="AQ25" s="13">
        <f t="shared" si="11"/>
        <v>363.44951846056063</v>
      </c>
      <c r="AR25" s="13">
        <f t="shared" si="11"/>
        <v>453.30961339177958</v>
      </c>
      <c r="AS25" s="13">
        <f t="shared" si="11"/>
        <v>387.56843715914039</v>
      </c>
      <c r="AT25" s="13">
        <f t="shared" si="11"/>
        <v>512.77920491513328</v>
      </c>
      <c r="AU25" s="13">
        <f t="shared" si="11"/>
        <v>245.21924843796819</v>
      </c>
      <c r="AV25" s="13">
        <f t="shared" si="11"/>
        <v>2950.730382249199</v>
      </c>
      <c r="AW25" s="13">
        <f t="shared" si="11"/>
        <v>611.43975620190724</v>
      </c>
      <c r="AX25" s="13">
        <f t="shared" si="11"/>
        <v>430.57501625285425</v>
      </c>
      <c r="AY25" s="13">
        <f t="shared" si="11"/>
        <v>158.66829496990422</v>
      </c>
      <c r="AZ25" s="13">
        <f t="shared" si="9"/>
        <v>77.119577979082024</v>
      </c>
      <c r="BA25" s="13">
        <f t="shared" si="1"/>
        <v>8.8563417980267669</v>
      </c>
      <c r="BB25" s="13">
        <f t="shared" si="1"/>
        <v>13.659582293791731</v>
      </c>
      <c r="BC25" s="13">
        <f t="shared" si="1"/>
        <v>8588.7822641919611</v>
      </c>
      <c r="BD25" s="13">
        <f t="shared" si="1"/>
        <v>3082.505549226657</v>
      </c>
      <c r="BE25" s="91">
        <f t="shared" si="1"/>
        <v>3.0368439333362751</v>
      </c>
      <c r="BF25" s="91">
        <f t="shared" si="1"/>
        <v>203.6298846898147</v>
      </c>
      <c r="BG25" s="91">
        <f t="shared" si="1"/>
        <v>11678.342328177792</v>
      </c>
      <c r="BH25" s="91">
        <f t="shared" si="1"/>
        <v>114.30721663164576</v>
      </c>
      <c r="BI25" s="12">
        <f t="shared" si="2"/>
        <v>19246.486381859166</v>
      </c>
      <c r="BJ25" s="13">
        <f t="shared" si="2"/>
        <v>0</v>
      </c>
      <c r="BK25" s="13">
        <f t="shared" si="2"/>
        <v>0</v>
      </c>
      <c r="BL25" s="13">
        <f t="shared" si="2"/>
        <v>3405.120783498</v>
      </c>
      <c r="BM25" s="36">
        <v>0</v>
      </c>
      <c r="BN25" s="27">
        <f t="shared" si="6"/>
        <v>56329.423169131944</v>
      </c>
      <c r="BP25" t="s">
        <v>44</v>
      </c>
      <c r="BQ25" s="4" t="s">
        <v>45</v>
      </c>
      <c r="BR25" s="12">
        <f t="shared" si="7"/>
        <v>780.58060509969914</v>
      </c>
      <c r="BS25" s="13">
        <f t="shared" si="7"/>
        <v>1508.3674371766774</v>
      </c>
      <c r="BT25" s="13">
        <f t="shared" si="7"/>
        <v>388.96358009747087</v>
      </c>
      <c r="BU25" s="13">
        <f t="shared" si="7"/>
        <v>179.80772824297188</v>
      </c>
      <c r="BV25" s="13">
        <f t="shared" si="7"/>
        <v>302.50498705830904</v>
      </c>
      <c r="BW25" s="13">
        <f t="shared" si="7"/>
        <v>633.61260513908098</v>
      </c>
      <c r="BX25" s="13">
        <f t="shared" si="7"/>
        <v>363.44951846056063</v>
      </c>
      <c r="BY25" s="13">
        <f t="shared" si="7"/>
        <v>453.30961339177958</v>
      </c>
      <c r="BZ25" s="13">
        <f t="shared" si="7"/>
        <v>387.56843715914039</v>
      </c>
      <c r="CA25" s="13">
        <f t="shared" si="7"/>
        <v>512.77920491513328</v>
      </c>
      <c r="CB25" s="13">
        <f t="shared" si="7"/>
        <v>245.21924843796819</v>
      </c>
      <c r="CC25" s="13">
        <f t="shared" si="7"/>
        <v>2950.730382249199</v>
      </c>
      <c r="CD25" s="13">
        <f t="shared" si="7"/>
        <v>611.43975620190724</v>
      </c>
      <c r="CE25" s="13">
        <f t="shared" si="7"/>
        <v>430.57501625285425</v>
      </c>
      <c r="CF25" s="13">
        <f t="shared" si="7"/>
        <v>158.66829496990422</v>
      </c>
      <c r="CG25" s="13">
        <f t="shared" si="7"/>
        <v>77.119577979082024</v>
      </c>
      <c r="CH25" s="13">
        <f t="shared" si="10"/>
        <v>8.8563417980267669</v>
      </c>
      <c r="CI25" s="13">
        <f t="shared" si="4"/>
        <v>13.659582293791731</v>
      </c>
      <c r="CJ25" s="13">
        <f t="shared" si="4"/>
        <v>8588.7822641919611</v>
      </c>
      <c r="CK25" s="13">
        <f t="shared" si="4"/>
        <v>3082.505549226657</v>
      </c>
      <c r="CL25" s="91">
        <f t="shared" si="4"/>
        <v>3.0368439333362751</v>
      </c>
      <c r="CM25" s="91">
        <f t="shared" si="4"/>
        <v>203.6298846898147</v>
      </c>
      <c r="CN25" s="91">
        <f t="shared" si="4"/>
        <v>11678.342328177792</v>
      </c>
      <c r="CO25" s="91">
        <f t="shared" si="4"/>
        <v>114.30721663164576</v>
      </c>
      <c r="CP25" s="12">
        <f t="shared" si="4"/>
        <v>19246.486381859166</v>
      </c>
      <c r="CQ25" s="13">
        <f t="shared" si="4"/>
        <v>0</v>
      </c>
      <c r="CR25" s="13">
        <f t="shared" si="4"/>
        <v>0</v>
      </c>
      <c r="CS25" s="13">
        <f t="shared" si="4"/>
        <v>3405.120783498</v>
      </c>
      <c r="CT25" s="36">
        <v>0</v>
      </c>
      <c r="CU25" s="27">
        <f t="shared" si="8"/>
        <v>56329.423169131944</v>
      </c>
      <c r="CX25" s="52" t="s">
        <v>114</v>
      </c>
      <c r="CY25" s="100">
        <f>(SUM(CS3:CS26)-SUM(BR32:CO32))/(SUM(CP3:CS26)-SUM(BR32:CO32))</f>
        <v>-2.518858528084298E-2</v>
      </c>
      <c r="DA25" s="106"/>
    </row>
    <row r="26" spans="2:105" x14ac:dyDescent="0.25">
      <c r="B26" t="s">
        <v>46</v>
      </c>
      <c r="C26" s="5" t="s">
        <v>47</v>
      </c>
      <c r="D26" s="92">
        <v>177.61982661693835</v>
      </c>
      <c r="E26" s="93">
        <v>1169.1045719601159</v>
      </c>
      <c r="F26" s="93">
        <v>204.46921251713994</v>
      </c>
      <c r="G26" s="93">
        <v>196.83982555715042</v>
      </c>
      <c r="H26" s="93">
        <v>314.36122251430697</v>
      </c>
      <c r="I26" s="93">
        <v>450.02115364285356</v>
      </c>
      <c r="J26" s="93">
        <v>617.53035048830782</v>
      </c>
      <c r="K26" s="93">
        <v>860.46714747800559</v>
      </c>
      <c r="L26" s="93">
        <v>78.071497354882808</v>
      </c>
      <c r="M26" s="93">
        <v>410.7229115394743</v>
      </c>
      <c r="N26" s="93">
        <v>98.609279435356726</v>
      </c>
      <c r="O26" s="93">
        <v>1589.9614063332644</v>
      </c>
      <c r="P26" s="93">
        <v>55.228457200889579</v>
      </c>
      <c r="Q26" s="93">
        <v>53.164507833369179</v>
      </c>
      <c r="R26" s="93">
        <v>71.070699122253799</v>
      </c>
      <c r="S26" s="93">
        <v>60.491251866493037</v>
      </c>
      <c r="T26" s="93">
        <v>2.8103379593161795</v>
      </c>
      <c r="U26" s="93">
        <v>2.1277646113579753</v>
      </c>
      <c r="V26" s="93">
        <v>4041.6337470939729</v>
      </c>
      <c r="W26" s="93">
        <v>1880.2327748699063</v>
      </c>
      <c r="X26" s="93">
        <v>0.21290885694326336</v>
      </c>
      <c r="Y26" s="93">
        <v>7286.8206667961749</v>
      </c>
      <c r="Z26" s="93">
        <v>449.30785802318644</v>
      </c>
      <c r="AA26" s="93">
        <v>8926.1727212402384</v>
      </c>
      <c r="AB26" s="15">
        <f>'[4]TES 2011 (value)'!CK29</f>
        <v>10437.488479847078</v>
      </c>
      <c r="AC26" s="16">
        <f>'[4]TES 2011 (value)'!CL29</f>
        <v>6.0742905257498236</v>
      </c>
      <c r="AD26" s="16">
        <f>'[4]TES 2011 (value)'!CM29</f>
        <v>0</v>
      </c>
      <c r="AE26" s="16">
        <f>'[4]TES 2011 (value)'!CN29</f>
        <v>477.72103857019385</v>
      </c>
      <c r="AF26" s="17">
        <f>'[4]TES 2011 (value)'!CO29</f>
        <v>-2.7116001250930446</v>
      </c>
      <c r="AG26" s="28">
        <f t="shared" si="5"/>
        <v>39915.624309729821</v>
      </c>
      <c r="AI26" t="s">
        <v>46</v>
      </c>
      <c r="AJ26" s="5" t="s">
        <v>47</v>
      </c>
      <c r="AK26" s="15">
        <f t="shared" si="11"/>
        <v>177.61846763240669</v>
      </c>
      <c r="AL26" s="16">
        <f t="shared" si="11"/>
        <v>1169.1042203746454</v>
      </c>
      <c r="AM26" s="16">
        <f t="shared" si="11"/>
        <v>204.46802186248374</v>
      </c>
      <c r="AN26" s="16">
        <f t="shared" si="11"/>
        <v>196.81936764268093</v>
      </c>
      <c r="AO26" s="16">
        <f t="shared" si="11"/>
        <v>314.34802313244205</v>
      </c>
      <c r="AP26" s="16">
        <f t="shared" si="11"/>
        <v>450.00414508501979</v>
      </c>
      <c r="AQ26" s="16">
        <f t="shared" si="11"/>
        <v>617.48437079530197</v>
      </c>
      <c r="AR26" s="16">
        <f t="shared" si="11"/>
        <v>860.54056026381147</v>
      </c>
      <c r="AS26" s="16">
        <f t="shared" si="11"/>
        <v>78.074543113015395</v>
      </c>
      <c r="AT26" s="16">
        <f t="shared" si="11"/>
        <v>410.71524074769775</v>
      </c>
      <c r="AU26" s="16">
        <f t="shared" si="11"/>
        <v>98.605287241201225</v>
      </c>
      <c r="AV26" s="16">
        <f t="shared" si="11"/>
        <v>1589.9766231794845</v>
      </c>
      <c r="AW26" s="16">
        <f t="shared" si="11"/>
        <v>55.228931829698368</v>
      </c>
      <c r="AX26" s="16">
        <f t="shared" si="11"/>
        <v>53.160332951562722</v>
      </c>
      <c r="AY26" s="16">
        <f t="shared" si="11"/>
        <v>71.067423466662945</v>
      </c>
      <c r="AZ26" s="16">
        <f t="shared" si="9"/>
        <v>60.491113820939034</v>
      </c>
      <c r="BA26" s="16">
        <f t="shared" si="1"/>
        <v>2.8102131029325532</v>
      </c>
      <c r="BB26" s="16">
        <f t="shared" si="1"/>
        <v>2.1277071729072405</v>
      </c>
      <c r="BC26" s="16">
        <f t="shared" si="1"/>
        <v>4041.6847134651384</v>
      </c>
      <c r="BD26" s="16">
        <f t="shared" si="1"/>
        <v>1880.2289013654733</v>
      </c>
      <c r="BE26" s="93">
        <f t="shared" si="1"/>
        <v>0.21755256512023616</v>
      </c>
      <c r="BF26" s="93">
        <f t="shared" si="1"/>
        <v>7313.5911979756693</v>
      </c>
      <c r="BG26" s="93">
        <f t="shared" si="1"/>
        <v>449.31901758072718</v>
      </c>
      <c r="BH26" s="93">
        <f t="shared" si="1"/>
        <v>8936.1970838377492</v>
      </c>
      <c r="BI26" s="15">
        <f t="shared" si="2"/>
        <v>10437.488479847078</v>
      </c>
      <c r="BJ26" s="16">
        <f t="shared" si="2"/>
        <v>6.0742905257498236</v>
      </c>
      <c r="BK26" s="16">
        <f t="shared" si="2"/>
        <v>0</v>
      </c>
      <c r="BL26" s="16">
        <f t="shared" si="2"/>
        <v>477.72103857019385</v>
      </c>
      <c r="BM26" s="37">
        <v>0</v>
      </c>
      <c r="BN26" s="28">
        <f t="shared" si="6"/>
        <v>39955.166869147797</v>
      </c>
      <c r="BP26" t="s">
        <v>46</v>
      </c>
      <c r="BQ26" s="5" t="s">
        <v>47</v>
      </c>
      <c r="BR26" s="15">
        <f t="shared" si="7"/>
        <v>177.61846763240669</v>
      </c>
      <c r="BS26" s="16">
        <f t="shared" si="7"/>
        <v>1169.1042203746454</v>
      </c>
      <c r="BT26" s="16">
        <f t="shared" si="7"/>
        <v>204.46802186248374</v>
      </c>
      <c r="BU26" s="16">
        <f t="shared" si="7"/>
        <v>196.81936764268093</v>
      </c>
      <c r="BV26" s="16">
        <f t="shared" si="7"/>
        <v>314.34802313244205</v>
      </c>
      <c r="BW26" s="16">
        <f t="shared" si="7"/>
        <v>450.00414508501979</v>
      </c>
      <c r="BX26" s="16">
        <f t="shared" si="7"/>
        <v>617.48437079530197</v>
      </c>
      <c r="BY26" s="16">
        <f t="shared" si="7"/>
        <v>860.54056026381147</v>
      </c>
      <c r="BZ26" s="16">
        <f t="shared" si="7"/>
        <v>78.074543113015395</v>
      </c>
      <c r="CA26" s="16">
        <f t="shared" si="7"/>
        <v>410.71524074769775</v>
      </c>
      <c r="CB26" s="16">
        <f t="shared" si="7"/>
        <v>98.605287241201225</v>
      </c>
      <c r="CC26" s="16">
        <f t="shared" si="7"/>
        <v>1589.9766231794845</v>
      </c>
      <c r="CD26" s="16">
        <f t="shared" si="7"/>
        <v>55.228931829698368</v>
      </c>
      <c r="CE26" s="16">
        <f t="shared" si="7"/>
        <v>53.160332951562722</v>
      </c>
      <c r="CF26" s="16">
        <f t="shared" si="7"/>
        <v>71.067423466662945</v>
      </c>
      <c r="CG26" s="16">
        <f t="shared" si="7"/>
        <v>60.491113820939034</v>
      </c>
      <c r="CH26" s="16">
        <f t="shared" si="10"/>
        <v>2.8102131029325532</v>
      </c>
      <c r="CI26" s="16">
        <f t="shared" si="4"/>
        <v>2.1277071729072405</v>
      </c>
      <c r="CJ26" s="16">
        <f t="shared" si="4"/>
        <v>4041.6847134651384</v>
      </c>
      <c r="CK26" s="16">
        <f t="shared" ref="CK26:CS37" si="12">BD26</f>
        <v>1880.2289013654733</v>
      </c>
      <c r="CL26" s="93">
        <f t="shared" si="12"/>
        <v>0.21755256512023616</v>
      </c>
      <c r="CM26" s="93">
        <f t="shared" si="12"/>
        <v>7313.5911979756693</v>
      </c>
      <c r="CN26" s="93">
        <f t="shared" si="12"/>
        <v>449.31901758072718</v>
      </c>
      <c r="CO26" s="93">
        <f t="shared" si="12"/>
        <v>8936.1970838377492</v>
      </c>
      <c r="CP26" s="15">
        <f t="shared" si="12"/>
        <v>10437.488479847078</v>
      </c>
      <c r="CQ26" s="16">
        <f t="shared" si="12"/>
        <v>6.0742905257498236</v>
      </c>
      <c r="CR26" s="16">
        <f t="shared" si="12"/>
        <v>0</v>
      </c>
      <c r="CS26" s="16">
        <f t="shared" si="12"/>
        <v>477.72103857019385</v>
      </c>
      <c r="CT26" s="37">
        <v>0</v>
      </c>
      <c r="CU26" s="28">
        <f t="shared" si="8"/>
        <v>39955.166869147797</v>
      </c>
    </row>
    <row r="27" spans="2:105" x14ac:dyDescent="0.25">
      <c r="B27" t="s">
        <v>56</v>
      </c>
      <c r="C27" s="18" t="s">
        <v>60</v>
      </c>
      <c r="D27" s="9">
        <f>'[4]TES 2011 (value)'!D102+'[4]TES 2011 (value)'!D103</f>
        <v>15430.219512738466</v>
      </c>
      <c r="E27" s="10">
        <f>'[4]TES 2011 (value)'!E102+'[4]TES 2011 (value)'!E103</f>
        <v>13099.876620888272</v>
      </c>
      <c r="F27" s="10">
        <f>'[4]TES 2011 (value)'!F102+'[4]TES 2011 (value)'!F103</f>
        <v>7532.0665924219657</v>
      </c>
      <c r="G27" s="10">
        <f>'[4]TES 2011 (value)'!G102+'[4]TES 2011 (value)'!G103</f>
        <v>1532.1985795955288</v>
      </c>
      <c r="H27" s="10">
        <f>'[4]TES 2011 (value)'!H102+'[4]TES 2011 (value)'!H103</f>
        <v>2700.1014378521922</v>
      </c>
      <c r="I27" s="10">
        <f>'[4]TES 2011 (value)'!I102+'[4]TES 2011 (value)'!I103</f>
        <v>2700.3031478596636</v>
      </c>
      <c r="J27" s="10">
        <f>'[4]TES 2011 (value)'!J102+'[4]TES 2011 (value)'!J103</f>
        <v>1157.9576880860852</v>
      </c>
      <c r="K27" s="10">
        <f>'[4]TES 2011 (value)'!K102+'[4]TES 2011 (value)'!K103</f>
        <v>1721.6058995547273</v>
      </c>
      <c r="L27" s="10">
        <f>'[4]TES 2011 (value)'!L102+'[4]TES 2011 (value)'!L103</f>
        <v>4115.1171044735738</v>
      </c>
      <c r="M27" s="10">
        <f>'[4]TES 2011 (value)'!M102+'[4]TES 2011 (value)'!M103</f>
        <v>2027.089708000565</v>
      </c>
      <c r="N27" s="10">
        <f>'[4]TES 2011 (value)'!N102+'[4]TES 2011 (value)'!N103</f>
        <v>1133.1615480971202</v>
      </c>
      <c r="O27" s="10">
        <f>'[4]TES 2011 (value)'!O102+'[4]TES 2011 (value)'!O103</f>
        <v>59556.954574512914</v>
      </c>
      <c r="P27" s="10">
        <f>'[4]TES 2011 (value)'!P102+'[4]TES 2011 (value)'!P103</f>
        <v>39373.670320216363</v>
      </c>
      <c r="Q27" s="10">
        <f>'[4]TES 2011 (value)'!Q102+'[4]TES 2011 (value)'!Q103</f>
        <v>3375.4728290581261</v>
      </c>
      <c r="R27" s="10">
        <f>'[4]TES 2011 (value)'!R102+'[4]TES 2011 (value)'!R103</f>
        <v>5411.8954336762545</v>
      </c>
      <c r="S27" s="10">
        <f>'[4]TES 2011 (value)'!S102+'[4]TES 2011 (value)'!S103</f>
        <v>9950.2610415436811</v>
      </c>
      <c r="T27" s="10">
        <f>'[4]TES 2011 (value)'!T102+'[4]TES 2011 (value)'!T103</f>
        <v>1322.8652206125162</v>
      </c>
      <c r="U27" s="10">
        <f>'[4]TES 2011 (value)'!U102+'[4]TES 2011 (value)'!U103</f>
        <v>3462.6784578827292</v>
      </c>
      <c r="V27" s="10">
        <f>'[4]TES 2011 (value)'!V102+'[4]TES 2011 (value)'!V103</f>
        <v>404516.38037677482</v>
      </c>
      <c r="W27" s="10">
        <f>'[4]TES 2011 (value)'!W102+'[4]TES 2011 (value)'!W103</f>
        <v>179569.42654047167</v>
      </c>
      <c r="X27" s="10">
        <f>'[4]TES 2011 (value)'!X102+'[4]TES 2011 (value)'!X103</f>
        <v>21.321143916102837</v>
      </c>
      <c r="Y27" s="10">
        <f>'[4]TES 2011 (value)'!Y102+'[4]TES 2011 (value)'!Y103</f>
        <v>502.90457993140052</v>
      </c>
      <c r="Z27" s="10">
        <f>'[4]TES 2011 (value)'!Z102+'[4]TES 2011 (value)'!Z103</f>
        <v>4279.9341149131697</v>
      </c>
      <c r="AA27" s="11">
        <f>'[4]TES 2011 (value)'!AA102+'[4]TES 2011 (value)'!AA103</f>
        <v>1503.6989692504949</v>
      </c>
      <c r="AI27" t="s">
        <v>56</v>
      </c>
      <c r="AJ27" s="18" t="s">
        <v>60</v>
      </c>
      <c r="AK27" s="9">
        <f t="shared" si="11"/>
        <v>15430.101454805195</v>
      </c>
      <c r="AL27" s="10">
        <f t="shared" si="11"/>
        <v>13099.872681355064</v>
      </c>
      <c r="AM27" s="10">
        <f t="shared" si="11"/>
        <v>7532.0227320771792</v>
      </c>
      <c r="AN27" s="10">
        <f t="shared" si="11"/>
        <v>1532.0393354618639</v>
      </c>
      <c r="AO27" s="10">
        <f t="shared" si="11"/>
        <v>2699.9880661402894</v>
      </c>
      <c r="AP27" s="10">
        <f t="shared" si="11"/>
        <v>2700.2010898521958</v>
      </c>
      <c r="AQ27" s="10">
        <f t="shared" si="11"/>
        <v>1157.871469588533</v>
      </c>
      <c r="AR27" s="10">
        <f t="shared" si="11"/>
        <v>1721.7527824258707</v>
      </c>
      <c r="AS27" s="10">
        <f t="shared" si="11"/>
        <v>4115.277645155028</v>
      </c>
      <c r="AT27" s="10">
        <f t="shared" si="11"/>
        <v>2027.0518494282146</v>
      </c>
      <c r="AU27" s="10">
        <f t="shared" si="11"/>
        <v>1133.1156720808319</v>
      </c>
      <c r="AV27" s="10">
        <f t="shared" si="11"/>
        <v>59557.524568863395</v>
      </c>
      <c r="AW27" s="10">
        <f t="shared" si="11"/>
        <v>39374.008694293581</v>
      </c>
      <c r="AX27" s="10">
        <f t="shared" si="11"/>
        <v>3375.2077612398293</v>
      </c>
      <c r="AY27" s="10">
        <f t="shared" si="11"/>
        <v>5411.6459988774786</v>
      </c>
      <c r="AZ27" s="10">
        <f t="shared" si="9"/>
        <v>9950.2383343049387</v>
      </c>
      <c r="BA27" s="10">
        <f t="shared" si="1"/>
        <v>1322.8064489737092</v>
      </c>
      <c r="BB27" s="10">
        <f t="shared" si="1"/>
        <v>3462.5849837808705</v>
      </c>
      <c r="BC27" s="10">
        <f t="shared" si="1"/>
        <v>404521.48146541242</v>
      </c>
      <c r="BD27" s="10">
        <f t="shared" si="1"/>
        <v>179569.05660597258</v>
      </c>
      <c r="BE27" s="10">
        <f t="shared" si="1"/>
        <v>21.786174689209684</v>
      </c>
      <c r="BF27" s="10">
        <f t="shared" si="1"/>
        <v>504.7521652299809</v>
      </c>
      <c r="BG27" s="10">
        <f t="shared" si="1"/>
        <v>4280.0404165728733</v>
      </c>
      <c r="BH27" s="11">
        <f t="shared" si="1"/>
        <v>1505.3876687834315</v>
      </c>
      <c r="BP27" t="s">
        <v>56</v>
      </c>
      <c r="BQ27" s="18" t="s">
        <v>60</v>
      </c>
      <c r="BR27" s="9">
        <f t="shared" si="7"/>
        <v>15430.101454805195</v>
      </c>
      <c r="BS27" s="10">
        <f t="shared" si="7"/>
        <v>13099.872681355064</v>
      </c>
      <c r="BT27" s="10">
        <f t="shared" si="7"/>
        <v>7532.0227320771792</v>
      </c>
      <c r="BU27" s="10">
        <f t="shared" si="7"/>
        <v>1532.0393354618639</v>
      </c>
      <c r="BV27" s="10">
        <f t="shared" si="7"/>
        <v>2699.9880661402894</v>
      </c>
      <c r="BW27" s="10">
        <f t="shared" si="7"/>
        <v>2700.2010898521958</v>
      </c>
      <c r="BX27" s="10">
        <f t="shared" si="7"/>
        <v>1157.871469588533</v>
      </c>
      <c r="BY27" s="10">
        <f t="shared" si="7"/>
        <v>1721.7527824258707</v>
      </c>
      <c r="BZ27" s="10">
        <f t="shared" si="7"/>
        <v>4115.277645155028</v>
      </c>
      <c r="CA27" s="10">
        <f t="shared" si="7"/>
        <v>2027.0518494282146</v>
      </c>
      <c r="CB27" s="10">
        <f t="shared" si="7"/>
        <v>1133.1156720808319</v>
      </c>
      <c r="CC27" s="10">
        <f t="shared" si="7"/>
        <v>59557.524568863395</v>
      </c>
      <c r="CD27" s="10">
        <f t="shared" si="7"/>
        <v>39374.008694293581</v>
      </c>
      <c r="CE27" s="10">
        <f t="shared" si="7"/>
        <v>3375.2077612398293</v>
      </c>
      <c r="CF27" s="10">
        <f t="shared" si="7"/>
        <v>5411.6459988774786</v>
      </c>
      <c r="CG27" s="10">
        <f t="shared" si="7"/>
        <v>9950.2383343049387</v>
      </c>
      <c r="CH27" s="10">
        <f t="shared" si="10"/>
        <v>1322.8064489737092</v>
      </c>
      <c r="CI27" s="10">
        <f t="shared" si="10"/>
        <v>3462.5849837808705</v>
      </c>
      <c r="CJ27" s="10">
        <f t="shared" si="10"/>
        <v>404521.48146541242</v>
      </c>
      <c r="CK27" s="10">
        <f t="shared" si="12"/>
        <v>179569.05660597258</v>
      </c>
      <c r="CL27" s="10">
        <f t="shared" si="12"/>
        <v>21.786174689209684</v>
      </c>
      <c r="CM27" s="10">
        <f t="shared" si="12"/>
        <v>504.7521652299809</v>
      </c>
      <c r="CN27" s="10">
        <f t="shared" si="12"/>
        <v>4280.0404165728733</v>
      </c>
      <c r="CO27" s="11">
        <f t="shared" si="12"/>
        <v>1505.3876687834315</v>
      </c>
    </row>
    <row r="28" spans="2:105" x14ac:dyDescent="0.25">
      <c r="B28" t="s">
        <v>57</v>
      </c>
      <c r="C28" s="18" t="s">
        <v>75</v>
      </c>
      <c r="D28" s="12">
        <f>'[4]TES 2011 (value)'!D104</f>
        <v>4732.415080053057</v>
      </c>
      <c r="E28" s="13">
        <f>'[4]TES 2011 (value)'!E104</f>
        <v>7672.5468809755148</v>
      </c>
      <c r="F28" s="13">
        <f>'[4]TES 2011 (value)'!F104</f>
        <v>4447.7747673633685</v>
      </c>
      <c r="G28" s="13">
        <f>'[4]TES 2011 (value)'!G104</f>
        <v>768.3924631234047</v>
      </c>
      <c r="H28" s="13">
        <f>'[4]TES 2011 (value)'!H104</f>
        <v>1572.4489338344868</v>
      </c>
      <c r="I28" s="13">
        <f>'[4]TES 2011 (value)'!I104</f>
        <v>1509.251448266866</v>
      </c>
      <c r="J28" s="13">
        <f>'[4]TES 2011 (value)'!J104</f>
        <v>613.86516477441398</v>
      </c>
      <c r="K28" s="13">
        <f>'[4]TES 2011 (value)'!K104</f>
        <v>969.47373627490254</v>
      </c>
      <c r="L28" s="13">
        <f>'[4]TES 2011 (value)'!L104</f>
        <v>2335.6855975031026</v>
      </c>
      <c r="M28" s="13">
        <f>'[4]TES 2011 (value)'!M104</f>
        <v>1129.0108779329867</v>
      </c>
      <c r="N28" s="13">
        <f>'[4]TES 2011 (value)'!N104</f>
        <v>556.07561042744874</v>
      </c>
      <c r="O28" s="13">
        <f>'[4]TES 2011 (value)'!O104</f>
        <v>38260.257628605796</v>
      </c>
      <c r="P28" s="13">
        <f>'[4]TES 2011 (value)'!P104</f>
        <v>26634.987452828711</v>
      </c>
      <c r="Q28" s="13">
        <f>'[4]TES 2011 (value)'!Q104</f>
        <v>2172.7174470938712</v>
      </c>
      <c r="R28" s="13">
        <f>'[4]TES 2011 (value)'!R104</f>
        <v>3561.7836688721886</v>
      </c>
      <c r="S28" s="13">
        <f>'[4]TES 2011 (value)'!S104</f>
        <v>5711.1454594601691</v>
      </c>
      <c r="T28" s="13">
        <f>'[4]TES 2011 (value)'!T104</f>
        <v>658.57310006873513</v>
      </c>
      <c r="U28" s="13">
        <f>'[4]TES 2011 (value)'!U104</f>
        <v>2221.7836342205269</v>
      </c>
      <c r="V28" s="13">
        <f>'[4]TES 2011 (value)'!V104</f>
        <v>217255.01917477691</v>
      </c>
      <c r="W28" s="13">
        <f>'[4]TES 2011 (value)'!W104</f>
        <v>80475.104742954441</v>
      </c>
      <c r="X28" s="13">
        <f>'[4]TES 2011 (value)'!X104</f>
        <v>13.205928805148298</v>
      </c>
      <c r="Y28" s="13">
        <f>'[4]TES 2011 (value)'!Y104</f>
        <v>390.10128256360525</v>
      </c>
      <c r="Z28" s="13">
        <f>'[4]TES 2011 (value)'!Z104</f>
        <v>3310.585195868754</v>
      </c>
      <c r="AA28" s="14">
        <f>'[4]TES 2011 (value)'!AA104</f>
        <v>1030.3921951692407</v>
      </c>
      <c r="AI28" t="s">
        <v>57</v>
      </c>
      <c r="AJ28" s="18" t="s">
        <v>75</v>
      </c>
      <c r="AK28" s="12">
        <f t="shared" si="11"/>
        <v>4732.3788719392796</v>
      </c>
      <c r="AL28" s="13">
        <f t="shared" si="11"/>
        <v>7672.5445736062093</v>
      </c>
      <c r="AM28" s="13">
        <f t="shared" si="11"/>
        <v>4447.7488673089238</v>
      </c>
      <c r="AN28" s="13">
        <f t="shared" si="11"/>
        <v>768.3126027229747</v>
      </c>
      <c r="AO28" s="13">
        <f t="shared" si="11"/>
        <v>1572.382909934418</v>
      </c>
      <c r="AP28" s="13">
        <f t="shared" si="11"/>
        <v>1509.194406080436</v>
      </c>
      <c r="AQ28" s="13">
        <f t="shared" si="11"/>
        <v>613.81945798153981</v>
      </c>
      <c r="AR28" s="13">
        <f t="shared" si="11"/>
        <v>969.55644921513988</v>
      </c>
      <c r="AS28" s="13">
        <f t="shared" si="11"/>
        <v>2335.7767182532457</v>
      </c>
      <c r="AT28" s="13">
        <f t="shared" si="11"/>
        <v>1128.9897921666104</v>
      </c>
      <c r="AU28" s="13">
        <f t="shared" si="11"/>
        <v>556.05309772058501</v>
      </c>
      <c r="AV28" s="13">
        <f t="shared" si="11"/>
        <v>38260.623801303038</v>
      </c>
      <c r="AW28" s="13">
        <f t="shared" si="11"/>
        <v>26635.2163517154</v>
      </c>
      <c r="AX28" s="13">
        <f t="shared" si="11"/>
        <v>2172.5468287827066</v>
      </c>
      <c r="AY28" s="13">
        <f t="shared" si="11"/>
        <v>3561.6195059086549</v>
      </c>
      <c r="AZ28" s="13">
        <f t="shared" si="9"/>
        <v>5711.1324261997452</v>
      </c>
      <c r="BA28" s="13">
        <f t="shared" si="1"/>
        <v>658.54384129031826</v>
      </c>
      <c r="BB28" s="13">
        <f t="shared" si="1"/>
        <v>2221.7236577507915</v>
      </c>
      <c r="BC28" s="13">
        <f t="shared" si="1"/>
        <v>217257.75883419131</v>
      </c>
      <c r="BD28" s="13">
        <f t="shared" si="1"/>
        <v>80474.938954612095</v>
      </c>
      <c r="BE28" s="13">
        <f t="shared" si="1"/>
        <v>13.493960409175601</v>
      </c>
      <c r="BF28" s="13">
        <f t="shared" si="1"/>
        <v>391.5344478664947</v>
      </c>
      <c r="BG28" s="13">
        <f t="shared" si="1"/>
        <v>3310.667421597343</v>
      </c>
      <c r="BH28" s="14">
        <f t="shared" si="1"/>
        <v>1031.549356844753</v>
      </c>
      <c r="BP28" t="s">
        <v>57</v>
      </c>
      <c r="BQ28" s="18" t="s">
        <v>75</v>
      </c>
      <c r="BR28" s="12">
        <f t="shared" si="7"/>
        <v>4732.3788719392796</v>
      </c>
      <c r="BS28" s="13">
        <f t="shared" si="7"/>
        <v>7672.5445736062093</v>
      </c>
      <c r="BT28" s="13">
        <f t="shared" si="7"/>
        <v>4447.7488673089238</v>
      </c>
      <c r="BU28" s="13">
        <f t="shared" si="7"/>
        <v>768.3126027229747</v>
      </c>
      <c r="BV28" s="13">
        <f t="shared" si="7"/>
        <v>1572.382909934418</v>
      </c>
      <c r="BW28" s="13">
        <f t="shared" si="7"/>
        <v>1509.194406080436</v>
      </c>
      <c r="BX28" s="13">
        <f t="shared" si="7"/>
        <v>613.81945798153981</v>
      </c>
      <c r="BY28" s="13">
        <f t="shared" si="7"/>
        <v>969.55644921513988</v>
      </c>
      <c r="BZ28" s="13">
        <f t="shared" si="7"/>
        <v>2335.7767182532457</v>
      </c>
      <c r="CA28" s="13">
        <f t="shared" si="7"/>
        <v>1128.9897921666104</v>
      </c>
      <c r="CB28" s="13">
        <f t="shared" si="7"/>
        <v>556.05309772058501</v>
      </c>
      <c r="CC28" s="13">
        <f t="shared" si="7"/>
        <v>38260.623801303038</v>
      </c>
      <c r="CD28" s="13">
        <f t="shared" si="7"/>
        <v>26635.2163517154</v>
      </c>
      <c r="CE28" s="13">
        <f t="shared" si="7"/>
        <v>2172.5468287827066</v>
      </c>
      <c r="CF28" s="13">
        <f t="shared" si="7"/>
        <v>3561.6195059086549</v>
      </c>
      <c r="CG28" s="13">
        <f t="shared" si="7"/>
        <v>5711.1324261997452</v>
      </c>
      <c r="CH28" s="13">
        <f t="shared" si="10"/>
        <v>658.54384129031826</v>
      </c>
      <c r="CI28" s="13">
        <f t="shared" si="10"/>
        <v>2221.7236577507915</v>
      </c>
      <c r="CJ28" s="13">
        <f t="shared" si="10"/>
        <v>217257.75883419131</v>
      </c>
      <c r="CK28" s="13">
        <f t="shared" si="12"/>
        <v>80474.938954612095</v>
      </c>
      <c r="CL28" s="13">
        <f t="shared" si="12"/>
        <v>13.493960409175601</v>
      </c>
      <c r="CM28" s="13">
        <f t="shared" si="12"/>
        <v>391.5344478664947</v>
      </c>
      <c r="CN28" s="13">
        <f t="shared" si="12"/>
        <v>3310.667421597343</v>
      </c>
      <c r="CO28" s="14">
        <f t="shared" si="12"/>
        <v>1031.549356844753</v>
      </c>
    </row>
    <row r="29" spans="2:105" x14ac:dyDescent="0.25">
      <c r="B29" t="s">
        <v>64</v>
      </c>
      <c r="C29" s="18" t="s">
        <v>61</v>
      </c>
      <c r="D29" s="12">
        <f>'[4]TES 2011 (value)'!D105+'[4]TES 2011 (value)'!D106</f>
        <v>-5852.1407333321713</v>
      </c>
      <c r="E29" s="13">
        <f>'[4]TES 2011 (value)'!E105+'[4]TES 2011 (value)'!E106</f>
        <v>1594.3591394807702</v>
      </c>
      <c r="F29" s="13">
        <f>'[4]TES 2011 (value)'!F105+'[4]TES 2011 (value)'!F106</f>
        <v>1011.318211926823</v>
      </c>
      <c r="G29" s="13">
        <f>'[4]TES 2011 (value)'!G105+'[4]TES 2011 (value)'!G106</f>
        <v>186.69524423768624</v>
      </c>
      <c r="H29" s="13">
        <f>'[4]TES 2011 (value)'!H105+'[4]TES 2011 (value)'!H106</f>
        <v>498.83571296298658</v>
      </c>
      <c r="I29" s="13">
        <f>'[4]TES 2011 (value)'!I105+'[4]TES 2011 (value)'!I106</f>
        <v>449.66912866692559</v>
      </c>
      <c r="J29" s="13">
        <f>'[4]TES 2011 (value)'!J105+'[4]TES 2011 (value)'!J106</f>
        <v>141.88491052619963</v>
      </c>
      <c r="K29" s="13">
        <f>'[4]TES 2011 (value)'!K105+'[4]TES 2011 (value)'!K106</f>
        <v>510.43722678976786</v>
      </c>
      <c r="L29" s="13">
        <f>'[4]TES 2011 (value)'!L105+'[4]TES 2011 (value)'!L106</f>
        <v>572.59659016354317</v>
      </c>
      <c r="M29" s="13">
        <f>'[4]TES 2011 (value)'!M105+'[4]TES 2011 (value)'!M106</f>
        <v>378.29369021541993</v>
      </c>
      <c r="N29" s="13">
        <f>'[4]TES 2011 (value)'!N105+'[4]TES 2011 (value)'!N106</f>
        <v>163.66273569721903</v>
      </c>
      <c r="O29" s="13">
        <f>'[4]TES 2011 (value)'!O105+'[4]TES 2011 (value)'!O106</f>
        <v>6957.9248442553198</v>
      </c>
      <c r="P29" s="13">
        <f>'[4]TES 2011 (value)'!P105+'[4]TES 2011 (value)'!P106</f>
        <v>2525.5787409718041</v>
      </c>
      <c r="Q29" s="13">
        <f>'[4]TES 2011 (value)'!Q105+'[4]TES 2011 (value)'!Q106</f>
        <v>230.75477915868066</v>
      </c>
      <c r="R29" s="13">
        <f>'[4]TES 2011 (value)'!R105+'[4]TES 2011 (value)'!R106</f>
        <v>176.8009168158801</v>
      </c>
      <c r="S29" s="13">
        <f>'[4]TES 2011 (value)'!S105+'[4]TES 2011 (value)'!S106</f>
        <v>1035.3158294929906</v>
      </c>
      <c r="T29" s="13">
        <f>'[4]TES 2011 (value)'!T105+'[4]TES 2011 (value)'!T106</f>
        <v>141.43543683374963</v>
      </c>
      <c r="U29" s="13">
        <f>'[4]TES 2011 (value)'!U105+'[4]TES 2011 (value)'!U106</f>
        <v>225.00522552595564</v>
      </c>
      <c r="V29" s="13">
        <f>'[4]TES 2011 (value)'!V105+'[4]TES 2011 (value)'!V106</f>
        <v>39010.191177922374</v>
      </c>
      <c r="W29" s="13">
        <f>'[4]TES 2011 (value)'!W105+'[4]TES 2011 (value)'!W106</f>
        <v>4444.8041359332547</v>
      </c>
      <c r="X29" s="13">
        <f>'[4]TES 2011 (value)'!X105+'[4]TES 2011 (value)'!X106</f>
        <v>2.0278332496726552</v>
      </c>
      <c r="Y29" s="13">
        <f>'[4]TES 2011 (value)'!Y105+'[4]TES 2011 (value)'!Y106</f>
        <v>445.62555483862263</v>
      </c>
      <c r="Z29" s="13">
        <f>'[4]TES 2011 (value)'!Z105+'[4]TES 2011 (value)'!Z106</f>
        <v>2229.1877776991146</v>
      </c>
      <c r="AA29" s="14">
        <f>'[4]TES 2011 (value)'!AA105+'[4]TES 2011 (value)'!AA106</f>
        <v>214.31304821119991</v>
      </c>
      <c r="AI29" t="s">
        <v>64</v>
      </c>
      <c r="AJ29" s="18" t="s">
        <v>61</v>
      </c>
      <c r="AK29" s="12">
        <f t="shared" si="11"/>
        <v>-5852.0959581013576</v>
      </c>
      <c r="AL29" s="13">
        <f t="shared" si="11"/>
        <v>1594.3586600082563</v>
      </c>
      <c r="AM29" s="13">
        <f t="shared" si="11"/>
        <v>1011.3123228703577</v>
      </c>
      <c r="AN29" s="13">
        <f t="shared" si="11"/>
        <v>186.67584066766344</v>
      </c>
      <c r="AO29" s="13">
        <f t="shared" si="11"/>
        <v>498.81476787627838</v>
      </c>
      <c r="AP29" s="13">
        <f t="shared" si="11"/>
        <v>449.65213341388232</v>
      </c>
      <c r="AQ29" s="13">
        <f t="shared" si="11"/>
        <v>141.87434614726183</v>
      </c>
      <c r="AR29" s="13">
        <f t="shared" si="11"/>
        <v>510.48077594665023</v>
      </c>
      <c r="AS29" s="13">
        <f t="shared" si="11"/>
        <v>572.61892854285281</v>
      </c>
      <c r="AT29" s="13">
        <f t="shared" si="11"/>
        <v>378.28662508209891</v>
      </c>
      <c r="AU29" s="13">
        <f t="shared" si="11"/>
        <v>163.65610981555085</v>
      </c>
      <c r="AV29" s="13">
        <f t="shared" si="11"/>
        <v>6957.991435602722</v>
      </c>
      <c r="AW29" s="13">
        <f t="shared" si="11"/>
        <v>2525.6004455873244</v>
      </c>
      <c r="AX29" s="13">
        <f t="shared" si="11"/>
        <v>230.7366585370757</v>
      </c>
      <c r="AY29" s="13">
        <f t="shared" si="11"/>
        <v>176.7927680440404</v>
      </c>
      <c r="AZ29" s="13">
        <f t="shared" si="9"/>
        <v>1035.3134668249545</v>
      </c>
      <c r="BA29" s="13">
        <f t="shared" si="1"/>
        <v>141.42915320615205</v>
      </c>
      <c r="BB29" s="13">
        <f t="shared" si="1"/>
        <v>224.99915156857688</v>
      </c>
      <c r="BC29" s="13">
        <f t="shared" si="1"/>
        <v>39010.68310965276</v>
      </c>
      <c r="BD29" s="13">
        <f t="shared" si="1"/>
        <v>4444.7949791050396</v>
      </c>
      <c r="BE29" s="13">
        <f t="shared" si="1"/>
        <v>2.0720618739686922</v>
      </c>
      <c r="BF29" s="13">
        <f t="shared" si="1"/>
        <v>447.26270680869192</v>
      </c>
      <c r="BG29" s="13">
        <f t="shared" si="1"/>
        <v>2229.2431445235093</v>
      </c>
      <c r="BH29" s="14">
        <f t="shared" si="1"/>
        <v>214.55372826207264</v>
      </c>
      <c r="BP29" t="s">
        <v>64</v>
      </c>
      <c r="BQ29" s="18" t="s">
        <v>61</v>
      </c>
      <c r="BR29" s="49">
        <f>AK29+AK38-BR38</f>
        <v>-5852.0959581013576</v>
      </c>
      <c r="BS29" s="50">
        <f t="shared" ref="BS29:CO29" si="13">AL29+AL38-BS38</f>
        <v>1594.3586600082563</v>
      </c>
      <c r="BT29" s="50">
        <f t="shared" si="13"/>
        <v>912.78765289165676</v>
      </c>
      <c r="BU29" s="50">
        <f t="shared" si="13"/>
        <v>186.67584066766341</v>
      </c>
      <c r="BV29" s="50">
        <f t="shared" si="13"/>
        <v>498.81476787627838</v>
      </c>
      <c r="BW29" s="50">
        <f t="shared" si="13"/>
        <v>449.65213341388232</v>
      </c>
      <c r="BX29" s="50">
        <f t="shared" si="13"/>
        <v>141.87434614726183</v>
      </c>
      <c r="BY29" s="50">
        <f t="shared" si="13"/>
        <v>589.37631894729964</v>
      </c>
      <c r="BZ29" s="50">
        <f t="shared" si="13"/>
        <v>572.61892854285304</v>
      </c>
      <c r="CA29" s="50">
        <f t="shared" si="13"/>
        <v>382.90042052100148</v>
      </c>
      <c r="CB29" s="50">
        <f t="shared" si="13"/>
        <v>163.65587048946594</v>
      </c>
      <c r="CC29" s="50">
        <f t="shared" si="13"/>
        <v>6957.991435602722</v>
      </c>
      <c r="CD29" s="50">
        <f t="shared" si="13"/>
        <v>2525.6004455873299</v>
      </c>
      <c r="CE29" s="50">
        <f t="shared" si="13"/>
        <v>230.73665853707575</v>
      </c>
      <c r="CF29" s="50">
        <f t="shared" si="13"/>
        <v>176.79276804404037</v>
      </c>
      <c r="CG29" s="50">
        <f t="shared" si="13"/>
        <v>1035.3134668249545</v>
      </c>
      <c r="CH29" s="50">
        <f t="shared" si="13"/>
        <v>141.42915320615205</v>
      </c>
      <c r="CI29" s="50">
        <f t="shared" si="13"/>
        <v>224.99915156857691</v>
      </c>
      <c r="CJ29" s="50">
        <f t="shared" si="13"/>
        <v>39010.68310965276</v>
      </c>
      <c r="CK29" s="50">
        <f t="shared" si="13"/>
        <v>4444.7949791050396</v>
      </c>
      <c r="CL29" s="50">
        <f t="shared" si="13"/>
        <v>2.0720618739686927</v>
      </c>
      <c r="CM29" s="50">
        <f t="shared" si="13"/>
        <v>447.26270680869129</v>
      </c>
      <c r="CN29" s="50">
        <f t="shared" si="13"/>
        <v>2229.2431445235088</v>
      </c>
      <c r="CO29" s="50">
        <f t="shared" si="13"/>
        <v>214.55372826207258</v>
      </c>
    </row>
    <row r="30" spans="2:105" x14ac:dyDescent="0.25">
      <c r="B30" t="s">
        <v>58</v>
      </c>
      <c r="C30" s="18" t="s">
        <v>53</v>
      </c>
      <c r="D30" s="12">
        <f>'[4]TES 2011 (value)'!D109</f>
        <v>7100.4645556041505</v>
      </c>
      <c r="E30" s="13">
        <f>'[4]TES 2011 (value)'!E109</f>
        <v>4523.7722435905198</v>
      </c>
      <c r="F30" s="13">
        <f>'[4]TES 2011 (value)'!F109</f>
        <v>3435.3301392436633</v>
      </c>
      <c r="G30" s="13">
        <f>'[4]TES 2011 (value)'!G109</f>
        <v>319.31414909419505</v>
      </c>
      <c r="H30" s="13">
        <f>'[4]TES 2011 (value)'!H109</f>
        <v>923.15959302350109</v>
      </c>
      <c r="I30" s="13">
        <f>'[4]TES 2011 (value)'!I109</f>
        <v>785.79549303011038</v>
      </c>
      <c r="J30" s="13">
        <f>'[4]TES 2011 (value)'!J109</f>
        <v>211.93775447905631</v>
      </c>
      <c r="K30" s="13">
        <f>'[4]TES 2011 (value)'!K109</f>
        <v>852.83650492968184</v>
      </c>
      <c r="L30" s="13">
        <f>'[4]TES 2011 (value)'!L109</f>
        <v>848.0269859</v>
      </c>
      <c r="M30" s="13">
        <f>'[4]TES 2011 (value)'!M109</f>
        <v>896.06147677810679</v>
      </c>
      <c r="N30" s="13">
        <f>'[4]TES 2011 (value)'!N109</f>
        <v>412.3549627847583</v>
      </c>
      <c r="O30" s="13">
        <f>'[4]TES 2011 (value)'!O109</f>
        <v>12666.05983094094</v>
      </c>
      <c r="P30" s="13">
        <f>'[4]TES 2011 (value)'!P109</f>
        <v>4011.9874176650042</v>
      </c>
      <c r="Q30" s="13">
        <f>'[4]TES 2011 (value)'!Q109</f>
        <v>599.21231330678756</v>
      </c>
      <c r="R30" s="13">
        <f>'[4]TES 2011 (value)'!R109</f>
        <v>1489.7063064136714</v>
      </c>
      <c r="S30" s="13">
        <f>'[4]TES 2011 (value)'!S109</f>
        <v>4164.9105140000001</v>
      </c>
      <c r="T30" s="13">
        <f>'[4]TES 2011 (value)'!T109</f>
        <v>947.62322064912451</v>
      </c>
      <c r="U30" s="13">
        <f>'[4]TES 2011 (value)'!U109</f>
        <v>1720.9249059367264</v>
      </c>
      <c r="V30" s="13">
        <f>'[4]TES 2011 (value)'!V109</f>
        <v>128121.34626891484</v>
      </c>
      <c r="W30" s="13">
        <f>'[4]TES 2011 (value)'!W109</f>
        <v>46217.977389513995</v>
      </c>
      <c r="X30" s="13">
        <f>'[4]TES 2011 (value)'!X109</f>
        <v>3.5191467034778263</v>
      </c>
      <c r="Y30" s="13">
        <f>'[4]TES 2011 (value)'!Y109</f>
        <v>442.11735821259043</v>
      </c>
      <c r="Z30" s="13">
        <f>'[4]TES 2011 (value)'!Z109</f>
        <v>2062.1654218301474</v>
      </c>
      <c r="AA30" s="14">
        <f>'[4]TES 2011 (value)'!AA109</f>
        <v>1020.1554301059571</v>
      </c>
      <c r="AI30" t="s">
        <v>58</v>
      </c>
      <c r="AJ30" s="18" t="s">
        <v>53</v>
      </c>
      <c r="AK30" s="12">
        <f t="shared" si="11"/>
        <v>7100.4102293406777</v>
      </c>
      <c r="AL30" s="13">
        <f t="shared" si="11"/>
        <v>4523.7708831539685</v>
      </c>
      <c r="AM30" s="13">
        <f t="shared" si="11"/>
        <v>3435.3101348049727</v>
      </c>
      <c r="AN30" s="13">
        <f t="shared" si="11"/>
        <v>319.28096220463868</v>
      </c>
      <c r="AO30" s="13">
        <f t="shared" si="11"/>
        <v>923.12083144886049</v>
      </c>
      <c r="AP30" s="13">
        <f t="shared" si="11"/>
        <v>785.7657938749029</v>
      </c>
      <c r="AQ30" s="13">
        <f t="shared" si="11"/>
        <v>211.92197414877847</v>
      </c>
      <c r="AR30" s="13">
        <f t="shared" si="11"/>
        <v>852.90926668920667</v>
      </c>
      <c r="AS30" s="13">
        <f t="shared" si="11"/>
        <v>848.06006948589845</v>
      </c>
      <c r="AT30" s="13">
        <f t="shared" si="11"/>
        <v>896.04474164886449</v>
      </c>
      <c r="AU30" s="13">
        <f t="shared" si="11"/>
        <v>412.33826860463807</v>
      </c>
      <c r="AV30" s="13">
        <f t="shared" si="11"/>
        <v>12666.18105242713</v>
      </c>
      <c r="AW30" s="13">
        <f t="shared" si="11"/>
        <v>4012.0218963541697</v>
      </c>
      <c r="AX30" s="13">
        <f t="shared" si="11"/>
        <v>599.16525859515798</v>
      </c>
      <c r="AY30" s="13">
        <f t="shared" si="11"/>
        <v>1489.6376457018507</v>
      </c>
      <c r="AZ30" s="13">
        <f t="shared" si="9"/>
        <v>4164.9010093631887</v>
      </c>
      <c r="BA30" s="13">
        <f t="shared" si="1"/>
        <v>947.58112008681371</v>
      </c>
      <c r="BB30" s="13">
        <f t="shared" si="1"/>
        <v>1720.8784500177305</v>
      </c>
      <c r="BC30" s="13">
        <f t="shared" si="1"/>
        <v>128122.96192250861</v>
      </c>
      <c r="BD30" s="13">
        <f t="shared" si="1"/>
        <v>46217.882174951897</v>
      </c>
      <c r="BE30" s="13">
        <f t="shared" si="1"/>
        <v>3.5959020369924941</v>
      </c>
      <c r="BF30" s="13">
        <f t="shared" si="1"/>
        <v>443.74162166907394</v>
      </c>
      <c r="BG30" s="13">
        <f t="shared" si="1"/>
        <v>2062.2166402837588</v>
      </c>
      <c r="BH30" s="14">
        <f t="shared" si="1"/>
        <v>1021.301095583936</v>
      </c>
      <c r="BP30" t="s">
        <v>58</v>
      </c>
      <c r="BQ30" s="18" t="s">
        <v>53</v>
      </c>
      <c r="BR30" s="12">
        <f t="shared" si="7"/>
        <v>7100.4102293406777</v>
      </c>
      <c r="BS30" s="13">
        <f t="shared" si="7"/>
        <v>4523.7708831539685</v>
      </c>
      <c r="BT30" s="13">
        <f t="shared" si="7"/>
        <v>3435.3101348049727</v>
      </c>
      <c r="BU30" s="13">
        <f t="shared" si="7"/>
        <v>319.28096220463868</v>
      </c>
      <c r="BV30" s="13">
        <f t="shared" si="7"/>
        <v>923.12083144886049</v>
      </c>
      <c r="BW30" s="13">
        <f t="shared" si="7"/>
        <v>785.7657938749029</v>
      </c>
      <c r="BX30" s="13">
        <f t="shared" si="7"/>
        <v>211.92197414877847</v>
      </c>
      <c r="BY30" s="13">
        <f t="shared" si="7"/>
        <v>852.90926668920667</v>
      </c>
      <c r="BZ30" s="13">
        <f t="shared" si="7"/>
        <v>848.06006948589845</v>
      </c>
      <c r="CA30" s="13">
        <f t="shared" si="7"/>
        <v>896.04474164886449</v>
      </c>
      <c r="CB30" s="13">
        <f t="shared" si="7"/>
        <v>412.33826860463807</v>
      </c>
      <c r="CC30" s="13">
        <f t="shared" si="7"/>
        <v>12666.18105242713</v>
      </c>
      <c r="CD30" s="13">
        <f t="shared" si="7"/>
        <v>4012.0218963541697</v>
      </c>
      <c r="CE30" s="13">
        <f t="shared" si="7"/>
        <v>599.16525859515798</v>
      </c>
      <c r="CF30" s="13">
        <f t="shared" si="7"/>
        <v>1489.6376457018507</v>
      </c>
      <c r="CG30" s="13">
        <f t="shared" si="7"/>
        <v>4164.9010093631887</v>
      </c>
      <c r="CH30" s="13">
        <f t="shared" si="10"/>
        <v>947.58112008681371</v>
      </c>
      <c r="CI30" s="13">
        <f t="shared" si="10"/>
        <v>1720.8784500177305</v>
      </c>
      <c r="CJ30" s="13">
        <f t="shared" si="10"/>
        <v>128122.96192250861</v>
      </c>
      <c r="CK30" s="13">
        <f t="shared" si="12"/>
        <v>46217.882174951897</v>
      </c>
      <c r="CL30" s="13">
        <f t="shared" si="12"/>
        <v>3.5959020369924941</v>
      </c>
      <c r="CM30" s="13">
        <f t="shared" si="12"/>
        <v>443.74162166907394</v>
      </c>
      <c r="CN30" s="13">
        <f t="shared" si="12"/>
        <v>2062.2166402837588</v>
      </c>
      <c r="CO30" s="14">
        <f t="shared" si="12"/>
        <v>1021.301095583936</v>
      </c>
    </row>
    <row r="31" spans="2:105" x14ac:dyDescent="0.25">
      <c r="B31" t="s">
        <v>59</v>
      </c>
      <c r="C31" s="18" t="s">
        <v>62</v>
      </c>
      <c r="D31" s="15">
        <f>D41-SUM(D3:D30,D32:D40)</f>
        <v>11642.570615203877</v>
      </c>
      <c r="E31" s="16">
        <f t="shared" ref="E31:AA31" si="14">E41-SUM(E3:E30,E32:E40)</f>
        <v>9290.4380427611177</v>
      </c>
      <c r="F31" s="16">
        <f t="shared" si="14"/>
        <v>-2351.3532448326296</v>
      </c>
      <c r="G31" s="16">
        <f t="shared" si="14"/>
        <v>-296.3652553024167</v>
      </c>
      <c r="H31" s="16">
        <f t="shared" si="14"/>
        <v>1010.2448645946424</v>
      </c>
      <c r="I31" s="16">
        <f t="shared" si="14"/>
        <v>-853.91206623637845</v>
      </c>
      <c r="J31" s="16">
        <f t="shared" si="14"/>
        <v>-1356.1712824152655</v>
      </c>
      <c r="K31" s="16">
        <f t="shared" si="14"/>
        <v>-2.1978265911820927</v>
      </c>
      <c r="L31" s="16">
        <f t="shared" si="14"/>
        <v>-384.41353921646078</v>
      </c>
      <c r="M31" s="16">
        <f t="shared" si="14"/>
        <v>424.51826404064195</v>
      </c>
      <c r="N31" s="16">
        <f t="shared" si="14"/>
        <v>-224.79373711666631</v>
      </c>
      <c r="O31" s="16">
        <f t="shared" si="14"/>
        <v>21346.372240948491</v>
      </c>
      <c r="P31" s="16">
        <f t="shared" si="14"/>
        <v>28421.287027623388</v>
      </c>
      <c r="Q31" s="16">
        <f t="shared" si="14"/>
        <v>897.78704658692004</v>
      </c>
      <c r="R31" s="16">
        <f t="shared" si="14"/>
        <v>2805.4537165096754</v>
      </c>
      <c r="S31" s="16">
        <f t="shared" si="14"/>
        <v>2787.2223398884271</v>
      </c>
      <c r="T31" s="16">
        <f t="shared" si="14"/>
        <v>315.1365023237995</v>
      </c>
      <c r="U31" s="16">
        <f t="shared" si="14"/>
        <v>656.49245990953932</v>
      </c>
      <c r="V31" s="16">
        <f t="shared" si="14"/>
        <v>273528.60929956893</v>
      </c>
      <c r="W31" s="16">
        <f t="shared" si="14"/>
        <v>-9453.7557444781414</v>
      </c>
      <c r="X31" s="16">
        <f t="shared" si="14"/>
        <v>103.89907117340999</v>
      </c>
      <c r="Y31" s="16">
        <f t="shared" si="14"/>
        <v>-1275.0581738389737</v>
      </c>
      <c r="Z31" s="16">
        <f t="shared" si="14"/>
        <v>8995.0422443668358</v>
      </c>
      <c r="AA31" s="17">
        <f t="shared" si="14"/>
        <v>1894.1298287485333</v>
      </c>
      <c r="AI31" t="s">
        <v>59</v>
      </c>
      <c r="AJ31" s="18" t="s">
        <v>62</v>
      </c>
      <c r="AK31" s="15">
        <f t="shared" si="11"/>
        <v>11642.481536897269</v>
      </c>
      <c r="AL31" s="16">
        <f t="shared" si="11"/>
        <v>9290.4352488424993</v>
      </c>
      <c r="AM31" s="16">
        <f t="shared" si="11"/>
        <v>-2351.3395525527262</v>
      </c>
      <c r="AN31" s="16">
        <f t="shared" si="11"/>
        <v>-296.33445353236056</v>
      </c>
      <c r="AO31" s="16">
        <f t="shared" si="11"/>
        <v>1010.202446488369</v>
      </c>
      <c r="AP31" s="16">
        <f t="shared" si="11"/>
        <v>-853.8797926140254</v>
      </c>
      <c r="AQ31" s="16">
        <f t="shared" si="11"/>
        <v>-1356.0703054524661</v>
      </c>
      <c r="AR31" s="16">
        <f t="shared" si="11"/>
        <v>-2.1980141039456536</v>
      </c>
      <c r="AS31" s="16">
        <f t="shared" si="11"/>
        <v>-384.42853611933845</v>
      </c>
      <c r="AT31" s="16">
        <f t="shared" si="11"/>
        <v>424.51033560247276</v>
      </c>
      <c r="AU31" s="16">
        <f t="shared" si="11"/>
        <v>-224.78463634796938</v>
      </c>
      <c r="AV31" s="16">
        <f t="shared" si="11"/>
        <v>21346.576538022906</v>
      </c>
      <c r="AW31" s="16">
        <f t="shared" si="11"/>
        <v>28421.531277821381</v>
      </c>
      <c r="AX31" s="16">
        <f t="shared" si="11"/>
        <v>897.71654551468941</v>
      </c>
      <c r="AY31" s="16">
        <f t="shared" si="11"/>
        <v>2805.3244128688661</v>
      </c>
      <c r="AZ31" s="16">
        <f t="shared" si="9"/>
        <v>2787.2159792389089</v>
      </c>
      <c r="BA31" s="16">
        <f t="shared" si="1"/>
        <v>315.12250158630872</v>
      </c>
      <c r="BB31" s="16">
        <f t="shared" si="1"/>
        <v>656.47473806680591</v>
      </c>
      <c r="BC31" s="16">
        <f t="shared" si="1"/>
        <v>273532.05858802458</v>
      </c>
      <c r="BD31" s="16">
        <f t="shared" si="1"/>
        <v>-9453.7362686104334</v>
      </c>
      <c r="BE31" s="16">
        <f t="shared" si="1"/>
        <v>106.16519092678604</v>
      </c>
      <c r="BF31" s="16">
        <f t="shared" si="1"/>
        <v>-1279.7425192015492</v>
      </c>
      <c r="BG31" s="16">
        <f t="shared" si="1"/>
        <v>8995.2656561984222</v>
      </c>
      <c r="BH31" s="17">
        <f t="shared" si="1"/>
        <v>1896.2569939741127</v>
      </c>
      <c r="BP31" t="s">
        <v>59</v>
      </c>
      <c r="BQ31" s="18" t="s">
        <v>62</v>
      </c>
      <c r="BR31" s="15">
        <f t="shared" si="7"/>
        <v>11642.481536897269</v>
      </c>
      <c r="BS31" s="16">
        <f t="shared" si="7"/>
        <v>9290.4352488424993</v>
      </c>
      <c r="BT31" s="16">
        <f t="shared" si="7"/>
        <v>-2351.3395525527262</v>
      </c>
      <c r="BU31" s="16">
        <f t="shared" si="7"/>
        <v>-296.33445353236056</v>
      </c>
      <c r="BV31" s="16">
        <f t="shared" si="7"/>
        <v>1010.202446488369</v>
      </c>
      <c r="BW31" s="16">
        <f t="shared" si="7"/>
        <v>-853.8797926140254</v>
      </c>
      <c r="BX31" s="16">
        <f t="shared" si="7"/>
        <v>-1356.0703054524661</v>
      </c>
      <c r="BY31" s="16">
        <f t="shared" si="7"/>
        <v>-2.1980141039456536</v>
      </c>
      <c r="BZ31" s="16">
        <f t="shared" si="7"/>
        <v>-384.42853611933845</v>
      </c>
      <c r="CA31" s="16">
        <f t="shared" si="7"/>
        <v>424.51033560247276</v>
      </c>
      <c r="CB31" s="16">
        <f t="shared" si="7"/>
        <v>-224.78463634796938</v>
      </c>
      <c r="CC31" s="16">
        <f t="shared" si="7"/>
        <v>21346.576538022906</v>
      </c>
      <c r="CD31" s="16">
        <f t="shared" si="7"/>
        <v>28421.531277821381</v>
      </c>
      <c r="CE31" s="16">
        <f t="shared" si="7"/>
        <v>897.71654551468941</v>
      </c>
      <c r="CF31" s="16">
        <f t="shared" si="7"/>
        <v>2805.3244128688661</v>
      </c>
      <c r="CG31" s="16">
        <f t="shared" si="7"/>
        <v>2787.2159792389089</v>
      </c>
      <c r="CH31" s="16">
        <f t="shared" si="10"/>
        <v>315.12250158630872</v>
      </c>
      <c r="CI31" s="16">
        <f t="shared" si="10"/>
        <v>656.47473806680591</v>
      </c>
      <c r="CJ31" s="16">
        <f t="shared" si="10"/>
        <v>273532.05858802458</v>
      </c>
      <c r="CK31" s="16">
        <f t="shared" si="12"/>
        <v>-9453.7362686104334</v>
      </c>
      <c r="CL31" s="16">
        <f t="shared" si="12"/>
        <v>106.16519092678604</v>
      </c>
      <c r="CM31" s="16">
        <f t="shared" si="12"/>
        <v>-1279.7425192015492</v>
      </c>
      <c r="CN31" s="16">
        <f t="shared" si="12"/>
        <v>8995.2656561984222</v>
      </c>
      <c r="CO31" s="17">
        <f t="shared" si="12"/>
        <v>1896.2569939741127</v>
      </c>
    </row>
    <row r="32" spans="2:105" x14ac:dyDescent="0.25">
      <c r="B32" t="s">
        <v>63</v>
      </c>
      <c r="C32" s="19" t="s">
        <v>52</v>
      </c>
      <c r="D32" s="20">
        <f t="array" ref="D32:AA32">TRANSPOSE('[4]TES 2011 (value)'!$AO$6:$AO$29)</f>
        <v>11150.711269352829</v>
      </c>
      <c r="E32" s="21">
        <v>30997.168496660099</v>
      </c>
      <c r="F32" s="21">
        <v>55278.048717733771</v>
      </c>
      <c r="G32" s="21">
        <v>2597.2306970717059</v>
      </c>
      <c r="H32" s="21">
        <v>3989.3508039369817</v>
      </c>
      <c r="I32" s="21">
        <v>8962.9425591185391</v>
      </c>
      <c r="J32" s="21">
        <v>5117.6984936956933</v>
      </c>
      <c r="K32" s="21">
        <v>22427.454267714365</v>
      </c>
      <c r="L32" s="21">
        <v>11733.976456062672</v>
      </c>
      <c r="M32" s="21">
        <v>13151.463965412748</v>
      </c>
      <c r="N32" s="21">
        <v>11024.498163053882</v>
      </c>
      <c r="O32" s="21">
        <v>247467.49622162947</v>
      </c>
      <c r="P32" s="21">
        <v>0</v>
      </c>
      <c r="Q32" s="21">
        <v>1407.1062195714233</v>
      </c>
      <c r="R32" s="21">
        <v>0</v>
      </c>
      <c r="S32" s="21">
        <v>12648.605483649248</v>
      </c>
      <c r="T32" s="21">
        <v>6940.4174050805923</v>
      </c>
      <c r="U32" s="21">
        <v>8671.9890207247754</v>
      </c>
      <c r="V32" s="21">
        <v>92841.437701074101</v>
      </c>
      <c r="W32" s="21">
        <v>0</v>
      </c>
      <c r="X32" s="21">
        <v>1868.4590053376512</v>
      </c>
      <c r="Y32" s="21">
        <v>63739.766823080266</v>
      </c>
      <c r="Z32" s="21">
        <v>602.79350473196939</v>
      </c>
      <c r="AA32" s="22">
        <v>8904.3506165164326</v>
      </c>
      <c r="AI32" t="s">
        <v>63</v>
      </c>
      <c r="AJ32" s="19" t="s">
        <v>52</v>
      </c>
      <c r="AK32" s="20">
        <f t="shared" si="11"/>
        <v>11150.625954304274</v>
      </c>
      <c r="AL32" s="21">
        <f t="shared" si="11"/>
        <v>30997.159174864315</v>
      </c>
      <c r="AM32" s="21">
        <f t="shared" si="11"/>
        <v>55277.726825428901</v>
      </c>
      <c r="AN32" s="21">
        <f t="shared" si="11"/>
        <v>2596.9607622487715</v>
      </c>
      <c r="AO32" s="21">
        <f t="shared" si="11"/>
        <v>3989.1832992930149</v>
      </c>
      <c r="AP32" s="21">
        <f t="shared" si="11"/>
        <v>8962.603804538574</v>
      </c>
      <c r="AQ32" s="21">
        <f t="shared" si="11"/>
        <v>5117.3174432656206</v>
      </c>
      <c r="AR32" s="21">
        <f t="shared" si="11"/>
        <v>22429.367718914858</v>
      </c>
      <c r="AS32" s="21">
        <f t="shared" si="11"/>
        <v>11734.434226893634</v>
      </c>
      <c r="AT32" s="21">
        <f t="shared" si="11"/>
        <v>13151.218344487297</v>
      </c>
      <c r="AU32" s="21">
        <f t="shared" si="11"/>
        <v>11024.051836527758</v>
      </c>
      <c r="AV32" s="21">
        <f t="shared" si="11"/>
        <v>247469.86462806968</v>
      </c>
      <c r="AW32" s="21">
        <f t="shared" si="11"/>
        <v>0</v>
      </c>
      <c r="AX32" s="21">
        <f t="shared" si="11"/>
        <v>1406.9957228811454</v>
      </c>
      <c r="AY32" s="21">
        <f t="shared" si="11"/>
        <v>0</v>
      </c>
      <c r="AZ32" s="21">
        <f t="shared" si="9"/>
        <v>12648.576618586987</v>
      </c>
      <c r="BA32" s="21">
        <f t="shared" si="1"/>
        <v>6940.1090594543366</v>
      </c>
      <c r="BB32" s="21">
        <f t="shared" si="1"/>
        <v>8671.7549226429292</v>
      </c>
      <c r="BC32" s="21">
        <f t="shared" si="1"/>
        <v>92842.608463065291</v>
      </c>
      <c r="BD32" s="21">
        <f t="shared" si="1"/>
        <v>0</v>
      </c>
      <c r="BE32" s="21">
        <f t="shared" si="1"/>
        <v>1909.2115530991427</v>
      </c>
      <c r="BF32" s="21">
        <f t="shared" si="1"/>
        <v>63973.93581023351</v>
      </c>
      <c r="BG32" s="21">
        <f t="shared" si="1"/>
        <v>602.80847644608718</v>
      </c>
      <c r="BH32" s="22">
        <f t="shared" si="1"/>
        <v>8914.3504722287162</v>
      </c>
      <c r="BP32" t="s">
        <v>63</v>
      </c>
      <c r="BQ32" s="19" t="s">
        <v>52</v>
      </c>
      <c r="BR32" s="20">
        <f t="shared" si="7"/>
        <v>11150.625954304274</v>
      </c>
      <c r="BS32" s="21">
        <f t="shared" si="7"/>
        <v>30997.159174864315</v>
      </c>
      <c r="BT32" s="21">
        <f t="shared" si="7"/>
        <v>55277.726825428901</v>
      </c>
      <c r="BU32" s="21">
        <f t="shared" si="7"/>
        <v>2596.9607622487715</v>
      </c>
      <c r="BV32" s="21">
        <f t="shared" si="7"/>
        <v>3989.1832992930149</v>
      </c>
      <c r="BW32" s="21">
        <f t="shared" si="7"/>
        <v>8962.603804538574</v>
      </c>
      <c r="BX32" s="21">
        <f t="shared" si="7"/>
        <v>5117.3174432656206</v>
      </c>
      <c r="BY32" s="21">
        <f t="shared" si="7"/>
        <v>22429.367718914858</v>
      </c>
      <c r="BZ32" s="21">
        <f t="shared" si="7"/>
        <v>11734.434226893634</v>
      </c>
      <c r="CA32" s="21">
        <f t="shared" si="7"/>
        <v>13151.218344487297</v>
      </c>
      <c r="CB32" s="21">
        <f t="shared" si="7"/>
        <v>11024.051836527758</v>
      </c>
      <c r="CC32" s="21">
        <f t="shared" si="7"/>
        <v>247469.86462806968</v>
      </c>
      <c r="CD32" s="21">
        <f t="shared" si="7"/>
        <v>0</v>
      </c>
      <c r="CE32" s="21">
        <f t="shared" si="7"/>
        <v>1406.9957228811454</v>
      </c>
      <c r="CF32" s="21">
        <f t="shared" si="7"/>
        <v>0</v>
      </c>
      <c r="CG32" s="21">
        <f t="shared" si="7"/>
        <v>12648.576618586987</v>
      </c>
      <c r="CH32" s="21">
        <f t="shared" si="10"/>
        <v>6940.1090594543366</v>
      </c>
      <c r="CI32" s="21">
        <f t="shared" si="10"/>
        <v>8671.7549226429292</v>
      </c>
      <c r="CJ32" s="21">
        <f t="shared" si="10"/>
        <v>92842.608463065291</v>
      </c>
      <c r="CK32" s="21">
        <f t="shared" si="12"/>
        <v>0</v>
      </c>
      <c r="CL32" s="21">
        <f t="shared" si="12"/>
        <v>1909.2115530991427</v>
      </c>
      <c r="CM32" s="21">
        <f t="shared" si="12"/>
        <v>63973.93581023351</v>
      </c>
      <c r="CN32" s="21">
        <f t="shared" si="12"/>
        <v>602.80847644608718</v>
      </c>
      <c r="CO32" s="22">
        <f t="shared" si="12"/>
        <v>8914.3504722287162</v>
      </c>
    </row>
    <row r="33" spans="2:98" x14ac:dyDescent="0.25">
      <c r="B33" t="s">
        <v>65</v>
      </c>
      <c r="C33" s="23" t="s">
        <v>66</v>
      </c>
      <c r="D33" s="9">
        <f>'[4]TES 2011 (value)'!D44</f>
        <v>69.152525634065029</v>
      </c>
      <c r="E33" s="10">
        <f>'[4]TES 2011 (value)'!E44</f>
        <v>118.25105555848678</v>
      </c>
      <c r="F33" s="10">
        <f>'[4]TES 2011 (value)'!F44</f>
        <v>225.38859807229298</v>
      </c>
      <c r="G33" s="10">
        <f>'[4]TES 2011 (value)'!G44</f>
        <v>25.147975433985629</v>
      </c>
      <c r="H33" s="10">
        <f>'[4]TES 2011 (value)'!H44</f>
        <v>57.900037883425014</v>
      </c>
      <c r="I33" s="10">
        <f>'[4]TES 2011 (value)'!I44</f>
        <v>60.242039574984091</v>
      </c>
      <c r="J33" s="10">
        <f>'[4]TES 2011 (value)'!J44</f>
        <v>62.916431521297532</v>
      </c>
      <c r="K33" s="10">
        <f>'[4]TES 2011 (value)'!K44</f>
        <v>40.136103611976296</v>
      </c>
      <c r="L33" s="10">
        <f>'[4]TES 2011 (value)'!L44</f>
        <v>66.651154086836371</v>
      </c>
      <c r="M33" s="10">
        <f>'[4]TES 2011 (value)'!M44</f>
        <v>45.238164258366432</v>
      </c>
      <c r="N33" s="10">
        <f>'[4]TES 2011 (value)'!N44</f>
        <v>17.232459253925878</v>
      </c>
      <c r="O33" s="10">
        <f>'[4]TES 2011 (value)'!O44</f>
        <v>897.24851577578067</v>
      </c>
      <c r="P33" s="10">
        <f>'[4]TES 2011 (value)'!P44</f>
        <v>0</v>
      </c>
      <c r="Q33" s="33">
        <f>-SUM(D33:P33,R33:AA33)</f>
        <v>-1986.5456504510084</v>
      </c>
      <c r="R33" s="10">
        <f>'[4]TES 2011 (value)'!R44</f>
        <v>0</v>
      </c>
      <c r="S33" s="10">
        <f>'[4]TES 2011 (value)'!S44</f>
        <v>0</v>
      </c>
      <c r="T33" s="10">
        <f>'[4]TES 2011 (value)'!T44</f>
        <v>0</v>
      </c>
      <c r="U33" s="10">
        <f>'[4]TES 2011 (value)'!U44</f>
        <v>0</v>
      </c>
      <c r="V33" s="10">
        <f>'[4]TES 2011 (value)'!V44</f>
        <v>0</v>
      </c>
      <c r="W33" s="10">
        <f>'[4]TES 2011 (value)'!W44</f>
        <v>0</v>
      </c>
      <c r="X33" s="33">
        <f>'[4]TES 2011 (value)'!X44/10</f>
        <v>0.40495382399575969</v>
      </c>
      <c r="Y33" s="10">
        <f>'[4]TES 2011 (value)'!Y44</f>
        <v>181.62933947248564</v>
      </c>
      <c r="Z33" s="10">
        <f>'[4]TES 2011 (value)'!Z44</f>
        <v>0</v>
      </c>
      <c r="AA33" s="11">
        <f>'[4]TES 2011 (value)'!AA44</f>
        <v>119.00629648910449</v>
      </c>
      <c r="AI33" t="s">
        <v>65</v>
      </c>
      <c r="AJ33" s="23" t="s">
        <v>66</v>
      </c>
      <c r="AK33" s="9">
        <f>D33</f>
        <v>69.152525634065029</v>
      </c>
      <c r="AL33" s="10">
        <f t="shared" ref="AL33:BA40" si="15">E33</f>
        <v>118.25105555848678</v>
      </c>
      <c r="AM33" s="10">
        <f t="shared" si="15"/>
        <v>225.38859807229298</v>
      </c>
      <c r="AN33" s="10">
        <f t="shared" si="15"/>
        <v>25.147975433985629</v>
      </c>
      <c r="AO33" s="10">
        <f t="shared" si="15"/>
        <v>57.900037883425014</v>
      </c>
      <c r="AP33" s="10">
        <f t="shared" si="15"/>
        <v>60.242039574984091</v>
      </c>
      <c r="AQ33" s="10">
        <f t="shared" si="15"/>
        <v>62.916431521297532</v>
      </c>
      <c r="AR33" s="10">
        <f t="shared" si="15"/>
        <v>40.136103611976296</v>
      </c>
      <c r="AS33" s="10">
        <f t="shared" si="15"/>
        <v>66.651154086836371</v>
      </c>
      <c r="AT33" s="10">
        <f t="shared" si="15"/>
        <v>45.238164258366432</v>
      </c>
      <c r="AU33" s="10">
        <f t="shared" si="15"/>
        <v>17.232459253925878</v>
      </c>
      <c r="AV33" s="10">
        <f t="shared" si="15"/>
        <v>897.24851577578067</v>
      </c>
      <c r="AW33" s="10">
        <f t="shared" si="15"/>
        <v>0</v>
      </c>
      <c r="AX33" s="33">
        <f t="shared" si="15"/>
        <v>-1986.5456504510084</v>
      </c>
      <c r="AY33" s="10">
        <f t="shared" si="15"/>
        <v>0</v>
      </c>
      <c r="AZ33" s="10">
        <f t="shared" si="15"/>
        <v>0</v>
      </c>
      <c r="BA33" s="10">
        <f t="shared" si="15"/>
        <v>0</v>
      </c>
      <c r="BB33" s="10">
        <f t="shared" ref="BB33:BH40" si="16">U33</f>
        <v>0</v>
      </c>
      <c r="BC33" s="10">
        <f t="shared" si="16"/>
        <v>0</v>
      </c>
      <c r="BD33" s="10">
        <f t="shared" si="16"/>
        <v>0</v>
      </c>
      <c r="BE33" s="10">
        <f t="shared" si="16"/>
        <v>0.40495382399575969</v>
      </c>
      <c r="BF33" s="10">
        <f t="shared" si="16"/>
        <v>181.62933947248564</v>
      </c>
      <c r="BG33" s="10">
        <f t="shared" si="16"/>
        <v>0</v>
      </c>
      <c r="BH33" s="11">
        <f t="shared" si="16"/>
        <v>119.00629648910449</v>
      </c>
      <c r="BP33" t="s">
        <v>65</v>
      </c>
      <c r="BQ33" s="23" t="s">
        <v>66</v>
      </c>
      <c r="BR33" s="9">
        <f t="shared" si="7"/>
        <v>69.152525634065029</v>
      </c>
      <c r="BS33" s="10">
        <f t="shared" si="7"/>
        <v>118.25105555848678</v>
      </c>
      <c r="BT33" s="10">
        <f t="shared" si="7"/>
        <v>225.38859807229298</v>
      </c>
      <c r="BU33" s="10">
        <f t="shared" si="7"/>
        <v>25.147975433985629</v>
      </c>
      <c r="BV33" s="10">
        <f t="shared" si="7"/>
        <v>57.900037883425014</v>
      </c>
      <c r="BW33" s="10">
        <f t="shared" si="7"/>
        <v>60.242039574984091</v>
      </c>
      <c r="BX33" s="10">
        <f t="shared" si="7"/>
        <v>62.916431521297532</v>
      </c>
      <c r="BY33" s="10">
        <f t="shared" si="7"/>
        <v>40.136103611976296</v>
      </c>
      <c r="BZ33" s="10">
        <f t="shared" si="7"/>
        <v>66.651154086836371</v>
      </c>
      <c r="CA33" s="10">
        <f t="shared" si="7"/>
        <v>45.238164258366432</v>
      </c>
      <c r="CB33" s="10">
        <f t="shared" si="7"/>
        <v>17.232459253925878</v>
      </c>
      <c r="CC33" s="10">
        <f t="shared" si="7"/>
        <v>897.24851577578067</v>
      </c>
      <c r="CD33" s="10">
        <f t="shared" si="7"/>
        <v>0</v>
      </c>
      <c r="CE33" s="33">
        <f t="shared" si="7"/>
        <v>-1986.5456504510084</v>
      </c>
      <c r="CF33" s="10">
        <f t="shared" si="7"/>
        <v>0</v>
      </c>
      <c r="CG33" s="10">
        <f t="shared" si="7"/>
        <v>0</v>
      </c>
      <c r="CH33" s="10">
        <f t="shared" si="10"/>
        <v>0</v>
      </c>
      <c r="CI33" s="10">
        <f t="shared" si="10"/>
        <v>0</v>
      </c>
      <c r="CJ33" s="10">
        <f t="shared" si="10"/>
        <v>0</v>
      </c>
      <c r="CK33" s="10">
        <f t="shared" si="12"/>
        <v>0</v>
      </c>
      <c r="CL33" s="10">
        <f t="shared" si="12"/>
        <v>0.40495382399575969</v>
      </c>
      <c r="CM33" s="10">
        <f t="shared" si="12"/>
        <v>181.62933947248564</v>
      </c>
      <c r="CN33" s="10">
        <f t="shared" si="12"/>
        <v>0</v>
      </c>
      <c r="CO33" s="11">
        <f t="shared" si="12"/>
        <v>119.00629648910449</v>
      </c>
    </row>
    <row r="34" spans="2:98" x14ac:dyDescent="0.25">
      <c r="B34" t="s">
        <v>67</v>
      </c>
      <c r="C34" s="18" t="s">
        <v>68</v>
      </c>
      <c r="D34" s="12">
        <f>'[4]TES 2011 (value)'!D45</f>
        <v>1572.8132152294727</v>
      </c>
      <c r="E34" s="13">
        <f>'[4]TES 2011 (value)'!E45</f>
        <v>8292.8593172242672</v>
      </c>
      <c r="F34" s="13">
        <f>'[4]TES 2011 (value)'!F45</f>
        <v>2706.6627910317884</v>
      </c>
      <c r="G34" s="13">
        <f>'[4]TES 2011 (value)'!G45</f>
        <v>492.28886183037901</v>
      </c>
      <c r="H34" s="13">
        <f>'[4]TES 2011 (value)'!H45</f>
        <v>1115.0503686830516</v>
      </c>
      <c r="I34" s="13">
        <f>'[4]TES 2011 (value)'!I45</f>
        <v>1182.7498559027119</v>
      </c>
      <c r="J34" s="13">
        <f>'[4]TES 2011 (value)'!J45</f>
        <v>1261.7232395921287</v>
      </c>
      <c r="K34" s="13">
        <f>'[4]TES 2011 (value)'!K45</f>
        <v>804.01233295256918</v>
      </c>
      <c r="L34" s="13">
        <f>'[4]TES 2011 (value)'!L45</f>
        <v>1309.6275680558535</v>
      </c>
      <c r="M34" s="13">
        <f>'[4]TES 2011 (value)'!M45</f>
        <v>891.96245093676043</v>
      </c>
      <c r="N34" s="13">
        <f>'[4]TES 2011 (value)'!N45</f>
        <v>345.92428006624129</v>
      </c>
      <c r="O34" s="13">
        <f>'[4]TES 2011 (value)'!O45</f>
        <v>17702.556219954713</v>
      </c>
      <c r="P34" s="13">
        <f>'[4]TES 2011 (value)'!P45</f>
        <v>0</v>
      </c>
      <c r="Q34" s="13">
        <f>'[4]TES 2011 (value)'!Q45</f>
        <v>0</v>
      </c>
      <c r="R34" s="13">
        <f>'[4]TES 2011 (value)'!R45</f>
        <v>0</v>
      </c>
      <c r="S34" s="34">
        <f>-SUM(D34:R34,T34:AA34)</f>
        <v>-41494.738916445087</v>
      </c>
      <c r="T34" s="13">
        <f>'[4]TES 2011 (value)'!T45</f>
        <v>0</v>
      </c>
      <c r="U34" s="13">
        <f>'[4]TES 2011 (value)'!U45</f>
        <v>0</v>
      </c>
      <c r="V34" s="13">
        <f>'[4]TES 2011 (value)'!V45</f>
        <v>0</v>
      </c>
      <c r="W34" s="13">
        <f>'[4]TES 2011 (value)'!W45</f>
        <v>0</v>
      </c>
      <c r="X34" s="34">
        <f>'[4]TES 2011 (value)'!X45/10</f>
        <v>5.4334252521131932</v>
      </c>
      <c r="Y34" s="13">
        <f>'[4]TES 2011 (value)'!Y45</f>
        <v>2324.2073758949828</v>
      </c>
      <c r="Z34" s="13">
        <f>'[4]TES 2011 (value)'!Z45</f>
        <v>0</v>
      </c>
      <c r="AA34" s="14">
        <f>'[4]TES 2011 (value)'!AA45</f>
        <v>1486.8676138380561</v>
      </c>
      <c r="AI34" t="s">
        <v>67</v>
      </c>
      <c r="AJ34" s="18" t="s">
        <v>68</v>
      </c>
      <c r="AK34" s="12">
        <f t="shared" ref="AK34:AK40" si="17">D34</f>
        <v>1572.8132152294727</v>
      </c>
      <c r="AL34" s="13">
        <f t="shared" si="15"/>
        <v>8292.8593172242672</v>
      </c>
      <c r="AM34" s="13">
        <f t="shared" si="15"/>
        <v>2706.6627910317884</v>
      </c>
      <c r="AN34" s="13">
        <f t="shared" si="15"/>
        <v>492.28886183037901</v>
      </c>
      <c r="AO34" s="13">
        <f t="shared" si="15"/>
        <v>1115.0503686830516</v>
      </c>
      <c r="AP34" s="13">
        <f t="shared" si="15"/>
        <v>1182.7498559027119</v>
      </c>
      <c r="AQ34" s="13">
        <f t="shared" si="15"/>
        <v>1261.7232395921287</v>
      </c>
      <c r="AR34" s="13">
        <f t="shared" si="15"/>
        <v>804.01233295256918</v>
      </c>
      <c r="AS34" s="13">
        <f t="shared" si="15"/>
        <v>1309.6275680558535</v>
      </c>
      <c r="AT34" s="13">
        <f t="shared" si="15"/>
        <v>891.96245093676043</v>
      </c>
      <c r="AU34" s="13">
        <f t="shared" si="15"/>
        <v>345.92428006624129</v>
      </c>
      <c r="AV34" s="13">
        <f t="shared" si="15"/>
        <v>17702.556219954713</v>
      </c>
      <c r="AW34" s="13">
        <f t="shared" si="15"/>
        <v>0</v>
      </c>
      <c r="AX34" s="13">
        <f t="shared" si="15"/>
        <v>0</v>
      </c>
      <c r="AY34" s="13">
        <f t="shared" si="15"/>
        <v>0</v>
      </c>
      <c r="AZ34" s="34">
        <f t="shared" si="15"/>
        <v>-41494.738916445087</v>
      </c>
      <c r="BA34" s="13">
        <f t="shared" si="15"/>
        <v>0</v>
      </c>
      <c r="BB34" s="13">
        <f t="shared" si="16"/>
        <v>0</v>
      </c>
      <c r="BC34" s="13">
        <f t="shared" si="16"/>
        <v>0</v>
      </c>
      <c r="BD34" s="13">
        <f t="shared" si="16"/>
        <v>0</v>
      </c>
      <c r="BE34" s="13">
        <f t="shared" si="16"/>
        <v>5.4334252521131932</v>
      </c>
      <c r="BF34" s="13">
        <f t="shared" si="16"/>
        <v>2324.2073758949828</v>
      </c>
      <c r="BG34" s="13">
        <f t="shared" si="16"/>
        <v>0</v>
      </c>
      <c r="BH34" s="14">
        <f t="shared" si="16"/>
        <v>1486.8676138380561</v>
      </c>
      <c r="BP34" t="s">
        <v>67</v>
      </c>
      <c r="BQ34" s="18" t="s">
        <v>68</v>
      </c>
      <c r="BR34" s="12">
        <f t="shared" si="7"/>
        <v>1572.8132152294727</v>
      </c>
      <c r="BS34" s="13">
        <f t="shared" si="7"/>
        <v>8292.8593172242672</v>
      </c>
      <c r="BT34" s="13">
        <f t="shared" si="7"/>
        <v>2706.6627910317884</v>
      </c>
      <c r="BU34" s="13">
        <f t="shared" si="7"/>
        <v>492.28886183037901</v>
      </c>
      <c r="BV34" s="13">
        <f t="shared" si="7"/>
        <v>1115.0503686830516</v>
      </c>
      <c r="BW34" s="13">
        <f t="shared" si="7"/>
        <v>1182.7498559027119</v>
      </c>
      <c r="BX34" s="13">
        <f t="shared" si="7"/>
        <v>1261.7232395921287</v>
      </c>
      <c r="BY34" s="13">
        <f t="shared" si="7"/>
        <v>804.01233295256918</v>
      </c>
      <c r="BZ34" s="13">
        <f t="shared" si="7"/>
        <v>1309.6275680558535</v>
      </c>
      <c r="CA34" s="13">
        <f t="shared" si="7"/>
        <v>891.96245093676043</v>
      </c>
      <c r="CB34" s="13">
        <f t="shared" si="7"/>
        <v>345.92428006624129</v>
      </c>
      <c r="CC34" s="13">
        <f t="shared" si="7"/>
        <v>17702.556219954713</v>
      </c>
      <c r="CD34" s="13">
        <f t="shared" si="7"/>
        <v>0</v>
      </c>
      <c r="CE34" s="13">
        <f t="shared" si="7"/>
        <v>0</v>
      </c>
      <c r="CF34" s="13">
        <f t="shared" si="7"/>
        <v>0</v>
      </c>
      <c r="CG34" s="34">
        <f t="shared" si="7"/>
        <v>-41494.738916445087</v>
      </c>
      <c r="CH34" s="13">
        <f t="shared" si="10"/>
        <v>0</v>
      </c>
      <c r="CI34" s="13">
        <f t="shared" si="10"/>
        <v>0</v>
      </c>
      <c r="CJ34" s="13">
        <f t="shared" si="10"/>
        <v>0</v>
      </c>
      <c r="CK34" s="13">
        <f t="shared" si="12"/>
        <v>0</v>
      </c>
      <c r="CL34" s="13">
        <f t="shared" si="12"/>
        <v>5.4334252521131932</v>
      </c>
      <c r="CM34" s="13">
        <f t="shared" si="12"/>
        <v>2324.2073758949828</v>
      </c>
      <c r="CN34" s="13">
        <f t="shared" si="12"/>
        <v>0</v>
      </c>
      <c r="CO34" s="14">
        <f t="shared" si="12"/>
        <v>1486.8676138380561</v>
      </c>
    </row>
    <row r="35" spans="2:98" x14ac:dyDescent="0.25">
      <c r="B35" t="s">
        <v>69</v>
      </c>
      <c r="C35" s="18" t="s">
        <v>70</v>
      </c>
      <c r="D35" s="12">
        <f>'[4]TES 2011 (value)'!D46</f>
        <v>263.08698157177719</v>
      </c>
      <c r="E35" s="13">
        <f>'[4]TES 2011 (value)'!E46</f>
        <v>454.88489613054145</v>
      </c>
      <c r="F35" s="13">
        <f>'[4]TES 2011 (value)'!F46</f>
        <v>308.36049259891718</v>
      </c>
      <c r="G35" s="13">
        <f>'[4]TES 2011 (value)'!G46</f>
        <v>98.301116514183391</v>
      </c>
      <c r="H35" s="13">
        <f>'[4]TES 2011 (value)'!H46</f>
        <v>167.70765530084751</v>
      </c>
      <c r="I35" s="13">
        <f>'[4]TES 2011 (value)'!I46</f>
        <v>246.54769120570529</v>
      </c>
      <c r="J35" s="13">
        <f>'[4]TES 2011 (value)'!J46</f>
        <v>341.88840884674522</v>
      </c>
      <c r="K35" s="13">
        <f>'[4]TES 2011 (value)'!K46</f>
        <v>215.30891663655387</v>
      </c>
      <c r="L35" s="13">
        <f>'[4]TES 2011 (value)'!L46</f>
        <v>276.11215870946626</v>
      </c>
      <c r="M35" s="13">
        <f>'[4]TES 2011 (value)'!M46</f>
        <v>197.2221394197926</v>
      </c>
      <c r="N35" s="13">
        <f>'[4]TES 2011 (value)'!N46</f>
        <v>94.742514311879958</v>
      </c>
      <c r="O35" s="13">
        <f>'[4]TES 2011 (value)'!O46</f>
        <v>3948.2762499449987</v>
      </c>
      <c r="P35" s="13">
        <f>'[4]TES 2011 (value)'!P46</f>
        <v>0</v>
      </c>
      <c r="Q35" s="13">
        <f>'[4]TES 2011 (value)'!Q46</f>
        <v>0</v>
      </c>
      <c r="R35" s="13">
        <f>'[4]TES 2011 (value)'!R46</f>
        <v>0</v>
      </c>
      <c r="S35" s="13">
        <f>'[4]TES 2011 (value)'!S46</f>
        <v>0</v>
      </c>
      <c r="T35" s="34">
        <f>-SUM(D35:S35,U35:AA35)</f>
        <v>-9851.3748987388899</v>
      </c>
      <c r="U35" s="13">
        <f>'[4]TES 2011 (value)'!U46</f>
        <v>0</v>
      </c>
      <c r="V35" s="13">
        <f>'[4]TES 2011 (value)'!V46</f>
        <v>0</v>
      </c>
      <c r="W35" s="13">
        <f>'[4]TES 2011 (value)'!W46</f>
        <v>0</v>
      </c>
      <c r="X35" s="34">
        <f>'[4]TES 2011 (value)'!X46/10</f>
        <v>7.5731639159202633</v>
      </c>
      <c r="Y35" s="13">
        <f>'[4]TES 2011 (value)'!Y46</f>
        <v>2185.6873140785983</v>
      </c>
      <c r="Z35" s="13">
        <f>'[4]TES 2011 (value)'!Z46</f>
        <v>0</v>
      </c>
      <c r="AA35" s="14">
        <f>'[4]TES 2011 (value)'!AA46</f>
        <v>1045.6751995529632</v>
      </c>
      <c r="AI35" t="s">
        <v>69</v>
      </c>
      <c r="AJ35" s="18" t="s">
        <v>70</v>
      </c>
      <c r="AK35" s="12">
        <f t="shared" si="17"/>
        <v>263.08698157177719</v>
      </c>
      <c r="AL35" s="13">
        <f t="shared" si="15"/>
        <v>454.88489613054145</v>
      </c>
      <c r="AM35" s="13">
        <f t="shared" si="15"/>
        <v>308.36049259891718</v>
      </c>
      <c r="AN35" s="13">
        <f t="shared" si="15"/>
        <v>98.301116514183391</v>
      </c>
      <c r="AO35" s="13">
        <f t="shared" si="15"/>
        <v>167.70765530084751</v>
      </c>
      <c r="AP35" s="13">
        <f t="shared" si="15"/>
        <v>246.54769120570529</v>
      </c>
      <c r="AQ35" s="13">
        <f t="shared" si="15"/>
        <v>341.88840884674522</v>
      </c>
      <c r="AR35" s="13">
        <f t="shared" si="15"/>
        <v>215.30891663655387</v>
      </c>
      <c r="AS35" s="13">
        <f t="shared" si="15"/>
        <v>276.11215870946626</v>
      </c>
      <c r="AT35" s="13">
        <f t="shared" si="15"/>
        <v>197.2221394197926</v>
      </c>
      <c r="AU35" s="13">
        <f t="shared" si="15"/>
        <v>94.742514311879958</v>
      </c>
      <c r="AV35" s="13">
        <f t="shared" si="15"/>
        <v>3948.2762499449987</v>
      </c>
      <c r="AW35" s="13">
        <f t="shared" si="15"/>
        <v>0</v>
      </c>
      <c r="AX35" s="13">
        <f t="shared" si="15"/>
        <v>0</v>
      </c>
      <c r="AY35" s="13">
        <f t="shared" si="15"/>
        <v>0</v>
      </c>
      <c r="AZ35" s="13">
        <f t="shared" si="15"/>
        <v>0</v>
      </c>
      <c r="BA35" s="34">
        <f t="shared" si="15"/>
        <v>-9851.3748987388899</v>
      </c>
      <c r="BB35" s="13">
        <f t="shared" si="16"/>
        <v>0</v>
      </c>
      <c r="BC35" s="13">
        <f t="shared" si="16"/>
        <v>0</v>
      </c>
      <c r="BD35" s="13">
        <f t="shared" si="16"/>
        <v>0</v>
      </c>
      <c r="BE35" s="13">
        <f t="shared" si="16"/>
        <v>7.5731639159202633</v>
      </c>
      <c r="BF35" s="13">
        <f t="shared" si="16"/>
        <v>2185.6873140785983</v>
      </c>
      <c r="BG35" s="13">
        <f t="shared" si="16"/>
        <v>0</v>
      </c>
      <c r="BH35" s="14">
        <f t="shared" si="16"/>
        <v>1045.6751995529632</v>
      </c>
      <c r="BP35" t="s">
        <v>69</v>
      </c>
      <c r="BQ35" s="18" t="s">
        <v>70</v>
      </c>
      <c r="BR35" s="12">
        <f t="shared" ref="BR35:CG37" si="18">AK35</f>
        <v>263.08698157177719</v>
      </c>
      <c r="BS35" s="13">
        <f t="shared" si="18"/>
        <v>454.88489613054145</v>
      </c>
      <c r="BT35" s="13">
        <f t="shared" si="18"/>
        <v>308.36049259891718</v>
      </c>
      <c r="BU35" s="13">
        <f t="shared" si="18"/>
        <v>98.301116514183391</v>
      </c>
      <c r="BV35" s="13">
        <f t="shared" si="18"/>
        <v>167.70765530084751</v>
      </c>
      <c r="BW35" s="13">
        <f t="shared" si="18"/>
        <v>246.54769120570529</v>
      </c>
      <c r="BX35" s="13">
        <f t="shared" si="18"/>
        <v>341.88840884674522</v>
      </c>
      <c r="BY35" s="13">
        <f t="shared" si="18"/>
        <v>215.30891663655387</v>
      </c>
      <c r="BZ35" s="13">
        <f t="shared" si="18"/>
        <v>276.11215870946626</v>
      </c>
      <c r="CA35" s="13">
        <f t="shared" si="18"/>
        <v>197.2221394197926</v>
      </c>
      <c r="CB35" s="13">
        <f t="shared" si="18"/>
        <v>94.742514311879958</v>
      </c>
      <c r="CC35" s="13">
        <f t="shared" si="18"/>
        <v>3948.2762499449987</v>
      </c>
      <c r="CD35" s="13">
        <f t="shared" si="18"/>
        <v>0</v>
      </c>
      <c r="CE35" s="13">
        <f t="shared" si="18"/>
        <v>0</v>
      </c>
      <c r="CF35" s="13">
        <f t="shared" si="18"/>
        <v>0</v>
      </c>
      <c r="CG35" s="13">
        <f t="shared" si="18"/>
        <v>0</v>
      </c>
      <c r="CH35" s="34">
        <f t="shared" si="10"/>
        <v>-9851.3748987388899</v>
      </c>
      <c r="CI35" s="13">
        <f t="shared" si="10"/>
        <v>0</v>
      </c>
      <c r="CJ35" s="13">
        <f t="shared" si="10"/>
        <v>0</v>
      </c>
      <c r="CK35" s="13">
        <f t="shared" si="12"/>
        <v>0</v>
      </c>
      <c r="CL35" s="13">
        <f t="shared" si="12"/>
        <v>7.5731639159202633</v>
      </c>
      <c r="CM35" s="13">
        <f t="shared" si="12"/>
        <v>2185.6873140785983</v>
      </c>
      <c r="CN35" s="13">
        <f t="shared" si="12"/>
        <v>0</v>
      </c>
      <c r="CO35" s="14">
        <f t="shared" si="12"/>
        <v>1045.6751995529632</v>
      </c>
    </row>
    <row r="36" spans="2:98" x14ac:dyDescent="0.25">
      <c r="B36" t="s">
        <v>71</v>
      </c>
      <c r="C36" s="18" t="s">
        <v>72</v>
      </c>
      <c r="D36" s="12">
        <f>'[4]TES 2011 (value)'!D47</f>
        <v>35.842060496972138</v>
      </c>
      <c r="E36" s="13">
        <f>'[4]TES 2011 (value)'!E47</f>
        <v>180.14169607244474</v>
      </c>
      <c r="F36" s="13">
        <f>'[4]TES 2011 (value)'!F47</f>
        <v>435.25378352810907</v>
      </c>
      <c r="G36" s="13">
        <f>'[4]TES 2011 (value)'!G47</f>
        <v>44.127602115849854</v>
      </c>
      <c r="H36" s="13">
        <f>'[4]TES 2011 (value)'!H47</f>
        <v>72.538623955601025</v>
      </c>
      <c r="I36" s="13">
        <f>'[4]TES 2011 (value)'!I47</f>
        <v>111.19423222985758</v>
      </c>
      <c r="J36" s="13">
        <f>'[4]TES 2011 (value)'!J47</f>
        <v>157.96908375084382</v>
      </c>
      <c r="K36" s="13">
        <f>'[4]TES 2011 (value)'!K47</f>
        <v>99.389156163614302</v>
      </c>
      <c r="L36" s="13">
        <f>'[4]TES 2011 (value)'!L47</f>
        <v>124.67712971017826</v>
      </c>
      <c r="M36" s="13">
        <f>'[4]TES 2011 (value)'!M47</f>
        <v>89.488584609655263</v>
      </c>
      <c r="N36" s="13">
        <f>'[4]TES 2011 (value)'!N47</f>
        <v>43.812756663857215</v>
      </c>
      <c r="O36" s="13">
        <f>'[4]TES 2011 (value)'!O47</f>
        <v>1793.0480372239588</v>
      </c>
      <c r="P36" s="13">
        <f>'[4]TES 2011 (value)'!P47</f>
        <v>0</v>
      </c>
      <c r="Q36" s="13">
        <f>'[4]TES 2011 (value)'!Q47</f>
        <v>0</v>
      </c>
      <c r="R36" s="13">
        <f>'[4]TES 2011 (value)'!R47</f>
        <v>0</v>
      </c>
      <c r="S36" s="13">
        <f>'[4]TES 2011 (value)'!S47</f>
        <v>0</v>
      </c>
      <c r="T36" s="13">
        <f>'[4]TES 2011 (value)'!T47</f>
        <v>0</v>
      </c>
      <c r="U36" s="34">
        <f>-SUM(D36:T36,V36:AA36)</f>
        <v>-3217.7954945172964</v>
      </c>
      <c r="V36" s="13">
        <f>'[4]TES 2011 (value)'!V47</f>
        <v>0</v>
      </c>
      <c r="W36" s="13">
        <f>'[4]TES 2011 (value)'!W47</f>
        <v>0</v>
      </c>
      <c r="X36" s="34">
        <f>'[4]TES 2011 (value)'!X47/10</f>
        <v>7.3292948849180056E-2</v>
      </c>
      <c r="Y36" s="13">
        <f>'[4]TES 2011 (value)'!Y47</f>
        <v>20.62950943875876</v>
      </c>
      <c r="Z36" s="13">
        <f>'[4]TES 2011 (value)'!Z47</f>
        <v>0</v>
      </c>
      <c r="AA36" s="14">
        <f>'[4]TES 2011 (value)'!AA47</f>
        <v>9.6099456087469406</v>
      </c>
      <c r="AI36" t="s">
        <v>71</v>
      </c>
      <c r="AJ36" s="18" t="s">
        <v>72</v>
      </c>
      <c r="AK36" s="12">
        <f t="shared" si="17"/>
        <v>35.842060496972138</v>
      </c>
      <c r="AL36" s="13">
        <f t="shared" si="15"/>
        <v>180.14169607244474</v>
      </c>
      <c r="AM36" s="13">
        <f t="shared" si="15"/>
        <v>435.25378352810907</v>
      </c>
      <c r="AN36" s="13">
        <f t="shared" si="15"/>
        <v>44.127602115849854</v>
      </c>
      <c r="AO36" s="13">
        <f t="shared" si="15"/>
        <v>72.538623955601025</v>
      </c>
      <c r="AP36" s="13">
        <f t="shared" si="15"/>
        <v>111.19423222985758</v>
      </c>
      <c r="AQ36" s="13">
        <f t="shared" si="15"/>
        <v>157.96908375084382</v>
      </c>
      <c r="AR36" s="13">
        <f t="shared" si="15"/>
        <v>99.389156163614302</v>
      </c>
      <c r="AS36" s="13">
        <f t="shared" si="15"/>
        <v>124.67712971017826</v>
      </c>
      <c r="AT36" s="13">
        <f t="shared" si="15"/>
        <v>89.488584609655263</v>
      </c>
      <c r="AU36" s="13">
        <f t="shared" si="15"/>
        <v>43.812756663857215</v>
      </c>
      <c r="AV36" s="13">
        <f t="shared" si="15"/>
        <v>1793.0480372239588</v>
      </c>
      <c r="AW36" s="13">
        <f t="shared" si="15"/>
        <v>0</v>
      </c>
      <c r="AX36" s="13">
        <f t="shared" si="15"/>
        <v>0</v>
      </c>
      <c r="AY36" s="13">
        <f t="shared" si="15"/>
        <v>0</v>
      </c>
      <c r="AZ36" s="13">
        <f t="shared" si="15"/>
        <v>0</v>
      </c>
      <c r="BA36" s="13">
        <f t="shared" si="15"/>
        <v>0</v>
      </c>
      <c r="BB36" s="34">
        <f t="shared" si="16"/>
        <v>-3217.7954945172964</v>
      </c>
      <c r="BC36" s="13">
        <f t="shared" si="16"/>
        <v>0</v>
      </c>
      <c r="BD36" s="13">
        <f t="shared" si="16"/>
        <v>0</v>
      </c>
      <c r="BE36" s="13">
        <f t="shared" si="16"/>
        <v>7.3292948849180056E-2</v>
      </c>
      <c r="BF36" s="13">
        <f t="shared" si="16"/>
        <v>20.62950943875876</v>
      </c>
      <c r="BG36" s="13">
        <f t="shared" si="16"/>
        <v>0</v>
      </c>
      <c r="BH36" s="14">
        <f t="shared" si="16"/>
        <v>9.6099456087469406</v>
      </c>
      <c r="BP36" t="s">
        <v>71</v>
      </c>
      <c r="BQ36" s="18" t="s">
        <v>72</v>
      </c>
      <c r="BR36" s="12">
        <f t="shared" si="18"/>
        <v>35.842060496972138</v>
      </c>
      <c r="BS36" s="13">
        <f t="shared" si="18"/>
        <v>180.14169607244474</v>
      </c>
      <c r="BT36" s="13">
        <f t="shared" si="18"/>
        <v>435.25378352810907</v>
      </c>
      <c r="BU36" s="13">
        <f t="shared" si="18"/>
        <v>44.127602115849854</v>
      </c>
      <c r="BV36" s="13">
        <f t="shared" si="18"/>
        <v>72.538623955601025</v>
      </c>
      <c r="BW36" s="13">
        <f t="shared" si="18"/>
        <v>111.19423222985758</v>
      </c>
      <c r="BX36" s="13">
        <f t="shared" si="18"/>
        <v>157.96908375084382</v>
      </c>
      <c r="BY36" s="13">
        <f t="shared" si="18"/>
        <v>99.389156163614302</v>
      </c>
      <c r="BZ36" s="13">
        <f t="shared" si="18"/>
        <v>124.67712971017826</v>
      </c>
      <c r="CA36" s="13">
        <f t="shared" si="18"/>
        <v>89.488584609655263</v>
      </c>
      <c r="CB36" s="13">
        <f t="shared" si="18"/>
        <v>43.812756663857215</v>
      </c>
      <c r="CC36" s="13">
        <f t="shared" si="18"/>
        <v>1793.0480372239588</v>
      </c>
      <c r="CD36" s="13">
        <f t="shared" si="18"/>
        <v>0</v>
      </c>
      <c r="CE36" s="13">
        <f t="shared" si="18"/>
        <v>0</v>
      </c>
      <c r="CF36" s="13">
        <f t="shared" si="18"/>
        <v>0</v>
      </c>
      <c r="CG36" s="13">
        <f t="shared" si="18"/>
        <v>0</v>
      </c>
      <c r="CH36" s="13">
        <f t="shared" si="10"/>
        <v>0</v>
      </c>
      <c r="CI36" s="34">
        <f t="shared" si="10"/>
        <v>-3217.7954945172964</v>
      </c>
      <c r="CJ36" s="13">
        <f t="shared" si="10"/>
        <v>0</v>
      </c>
      <c r="CK36" s="13">
        <f t="shared" si="12"/>
        <v>0</v>
      </c>
      <c r="CL36" s="13">
        <f t="shared" si="12"/>
        <v>7.3292948849180056E-2</v>
      </c>
      <c r="CM36" s="13">
        <f t="shared" si="12"/>
        <v>20.62950943875876</v>
      </c>
      <c r="CN36" s="13">
        <f t="shared" si="12"/>
        <v>0</v>
      </c>
      <c r="CO36" s="14">
        <f t="shared" si="12"/>
        <v>9.6099456087469406</v>
      </c>
    </row>
    <row r="37" spans="2:98" x14ac:dyDescent="0.25">
      <c r="B37" t="s">
        <v>73</v>
      </c>
      <c r="C37" s="18" t="s">
        <v>74</v>
      </c>
      <c r="D37" s="12">
        <f>'[4]TES 2011 (value)'!D48</f>
        <v>21224.073794723801</v>
      </c>
      <c r="E37" s="13">
        <f>'[4]TES 2011 (value)'!E48</f>
        <v>67825.542914033154</v>
      </c>
      <c r="F37" s="13">
        <f>'[4]TES 2011 (value)'!F48</f>
        <v>23053.291576968219</v>
      </c>
      <c r="G37" s="13">
        <f>'[4]TES 2011 (value)'!G48</f>
        <v>478.60570644793813</v>
      </c>
      <c r="H37" s="13">
        <f>'[4]TES 2011 (value)'!H48</f>
        <v>7768.1836259967604</v>
      </c>
      <c r="I37" s="13">
        <f>'[4]TES 2011 (value)'!I48</f>
        <v>3682.4857362496141</v>
      </c>
      <c r="J37" s="13">
        <f>'[4]TES 2011 (value)'!J48</f>
        <v>1220.9448078817327</v>
      </c>
      <c r="K37" s="13">
        <f>'[4]TES 2011 (value)'!K48</f>
        <v>2964.6639522959704</v>
      </c>
      <c r="L37" s="13">
        <f>'[4]TES 2011 (value)'!L48</f>
        <v>2247.4409819265229</v>
      </c>
      <c r="M37" s="13">
        <f>'[4]TES 2011 (value)'!M48</f>
        <v>2197.8180235323771</v>
      </c>
      <c r="N37" s="13">
        <f>'[4]TES 2011 (value)'!N48</f>
        <v>1553.0006925948899</v>
      </c>
      <c r="O37" s="13">
        <f>'[4]TES 2011 (value)'!O48</f>
        <v>149518.06905740895</v>
      </c>
      <c r="P37" s="13">
        <f>'[4]TES 2011 (value)'!P48</f>
        <v>0</v>
      </c>
      <c r="Q37" s="13">
        <f>'[4]TES 2011 (value)'!Q48</f>
        <v>0</v>
      </c>
      <c r="R37" s="13">
        <f>'[4]TES 2011 (value)'!R48</f>
        <v>0</v>
      </c>
      <c r="S37" s="13">
        <f>'[4]TES 2011 (value)'!S48</f>
        <v>0</v>
      </c>
      <c r="T37" s="13">
        <f>'[4]TES 2011 (value)'!T48</f>
        <v>0</v>
      </c>
      <c r="U37" s="13">
        <f>'[4]TES 2011 (value)'!U48</f>
        <v>0</v>
      </c>
      <c r="V37" s="34">
        <f>-SUM(D37:U37,W37:AA37)</f>
        <v>-296991.7335351691</v>
      </c>
      <c r="W37" s="13">
        <f>'[4]TES 2011 (value)'!W48</f>
        <v>0</v>
      </c>
      <c r="X37" s="13">
        <f>'[4]TES 2011 (value)'!X48</f>
        <v>52.885301058885752</v>
      </c>
      <c r="Y37" s="13">
        <f>'[4]TES 2011 (value)'!Y48</f>
        <v>13193.339308046976</v>
      </c>
      <c r="Z37" s="13">
        <f>'[4]TES 2011 (value)'!Z48</f>
        <v>0</v>
      </c>
      <c r="AA37" s="14">
        <f>'[4]TES 2011 (value)'!AA48</f>
        <v>11.388056003285122</v>
      </c>
      <c r="AI37" t="s">
        <v>73</v>
      </c>
      <c r="AJ37" s="18" t="s">
        <v>74</v>
      </c>
      <c r="AK37" s="12">
        <f t="shared" si="17"/>
        <v>21224.073794723801</v>
      </c>
      <c r="AL37" s="13">
        <f t="shared" si="15"/>
        <v>67825.542914033154</v>
      </c>
      <c r="AM37" s="13">
        <f t="shared" si="15"/>
        <v>23053.291576968219</v>
      </c>
      <c r="AN37" s="13">
        <f t="shared" si="15"/>
        <v>478.60570644793813</v>
      </c>
      <c r="AO37" s="13">
        <f t="shared" si="15"/>
        <v>7768.1836259967604</v>
      </c>
      <c r="AP37" s="13">
        <f t="shared" si="15"/>
        <v>3682.4857362496141</v>
      </c>
      <c r="AQ37" s="13">
        <f t="shared" si="15"/>
        <v>1220.9448078817327</v>
      </c>
      <c r="AR37" s="13">
        <f t="shared" si="15"/>
        <v>2964.6639522959704</v>
      </c>
      <c r="AS37" s="13">
        <f t="shared" si="15"/>
        <v>2247.4409819265229</v>
      </c>
      <c r="AT37" s="13">
        <f t="shared" si="15"/>
        <v>2197.8180235323771</v>
      </c>
      <c r="AU37" s="13">
        <f t="shared" si="15"/>
        <v>1553.0006925948899</v>
      </c>
      <c r="AV37" s="13">
        <f t="shared" si="15"/>
        <v>149518.06905740895</v>
      </c>
      <c r="AW37" s="13">
        <f t="shared" si="15"/>
        <v>0</v>
      </c>
      <c r="AX37" s="13">
        <f t="shared" si="15"/>
        <v>0</v>
      </c>
      <c r="AY37" s="13">
        <f t="shared" si="15"/>
        <v>0</v>
      </c>
      <c r="AZ37" s="13">
        <f t="shared" si="15"/>
        <v>0</v>
      </c>
      <c r="BA37" s="13">
        <f t="shared" si="15"/>
        <v>0</v>
      </c>
      <c r="BB37" s="13">
        <f t="shared" si="16"/>
        <v>0</v>
      </c>
      <c r="BC37" s="34">
        <f t="shared" si="16"/>
        <v>-296991.7335351691</v>
      </c>
      <c r="BD37" s="13">
        <f t="shared" si="16"/>
        <v>0</v>
      </c>
      <c r="BE37" s="13">
        <f t="shared" si="16"/>
        <v>52.885301058885752</v>
      </c>
      <c r="BF37" s="13">
        <f t="shared" si="16"/>
        <v>13193.339308046976</v>
      </c>
      <c r="BG37" s="13">
        <f t="shared" si="16"/>
        <v>0</v>
      </c>
      <c r="BH37" s="14">
        <f t="shared" si="16"/>
        <v>11.388056003285122</v>
      </c>
      <c r="BP37" t="s">
        <v>73</v>
      </c>
      <c r="BQ37" s="18" t="s">
        <v>74</v>
      </c>
      <c r="BR37" s="12">
        <f t="shared" si="18"/>
        <v>21224.073794723801</v>
      </c>
      <c r="BS37" s="13">
        <f t="shared" si="18"/>
        <v>67825.542914033154</v>
      </c>
      <c r="BT37" s="13">
        <f t="shared" si="18"/>
        <v>23053.291576968219</v>
      </c>
      <c r="BU37" s="13">
        <f t="shared" si="18"/>
        <v>478.60570644793813</v>
      </c>
      <c r="BV37" s="13">
        <f t="shared" si="18"/>
        <v>7768.1836259967604</v>
      </c>
      <c r="BW37" s="13">
        <f t="shared" si="18"/>
        <v>3682.4857362496141</v>
      </c>
      <c r="BX37" s="13">
        <f t="shared" si="18"/>
        <v>1220.9448078817327</v>
      </c>
      <c r="BY37" s="13">
        <f t="shared" si="18"/>
        <v>2964.6639522959704</v>
      </c>
      <c r="BZ37" s="13">
        <f t="shared" si="18"/>
        <v>2247.4409819265229</v>
      </c>
      <c r="CA37" s="13">
        <f t="shared" si="18"/>
        <v>2197.8180235323771</v>
      </c>
      <c r="CB37" s="13">
        <f t="shared" si="18"/>
        <v>1553.0006925948899</v>
      </c>
      <c r="CC37" s="13">
        <f t="shared" si="18"/>
        <v>149518.06905740895</v>
      </c>
      <c r="CD37" s="13">
        <f t="shared" si="18"/>
        <v>0</v>
      </c>
      <c r="CE37" s="13">
        <f t="shared" si="18"/>
        <v>0</v>
      </c>
      <c r="CF37" s="13">
        <f t="shared" si="18"/>
        <v>0</v>
      </c>
      <c r="CG37" s="13">
        <f t="shared" si="18"/>
        <v>0</v>
      </c>
      <c r="CH37" s="13">
        <f t="shared" si="10"/>
        <v>0</v>
      </c>
      <c r="CI37" s="13">
        <f t="shared" si="10"/>
        <v>0</v>
      </c>
      <c r="CJ37" s="34">
        <f t="shared" si="10"/>
        <v>-296991.7335351691</v>
      </c>
      <c r="CK37" s="13">
        <f t="shared" si="12"/>
        <v>0</v>
      </c>
      <c r="CL37" s="13">
        <f t="shared" si="12"/>
        <v>52.885301058885752</v>
      </c>
      <c r="CM37" s="13">
        <f t="shared" si="12"/>
        <v>13193.339308046976</v>
      </c>
      <c r="CN37" s="13">
        <f t="shared" si="12"/>
        <v>0</v>
      </c>
      <c r="CO37" s="14">
        <f t="shared" si="12"/>
        <v>11.388056003285122</v>
      </c>
    </row>
    <row r="38" spans="2:98" x14ac:dyDescent="0.25">
      <c r="B38" t="s">
        <v>76</v>
      </c>
      <c r="C38" s="18" t="s">
        <v>54</v>
      </c>
      <c r="D38" s="12">
        <f t="array" ref="D38:AA38">TRANSPOSE('[4]TES 2011 (value)'!$AV$6:$AV$29)</f>
        <v>2015.256322939608</v>
      </c>
      <c r="E38" s="13">
        <v>12560.151692875534</v>
      </c>
      <c r="F38" s="13">
        <v>13239.182953164147</v>
      </c>
      <c r="G38" s="13">
        <v>354.9492302376122</v>
      </c>
      <c r="H38" s="13">
        <v>266.02642179192645</v>
      </c>
      <c r="I38" s="13">
        <v>914.76157501812133</v>
      </c>
      <c r="J38" s="13">
        <v>15.417847025924489</v>
      </c>
      <c r="K38" s="13">
        <v>78.895543000649369</v>
      </c>
      <c r="L38" s="13">
        <v>946.05956199979596</v>
      </c>
      <c r="M38" s="13">
        <v>4.6137954389025868</v>
      </c>
      <c r="N38" s="13">
        <v>-2.3932608491252806E-4</v>
      </c>
      <c r="O38" s="13">
        <v>35639.798584188131</v>
      </c>
      <c r="P38" s="13">
        <v>20580.800001188276</v>
      </c>
      <c r="Q38" s="13">
        <v>364.91482551144912</v>
      </c>
      <c r="R38" s="13">
        <v>817.52931460119339</v>
      </c>
      <c r="S38" s="13">
        <v>285.20142819181621</v>
      </c>
      <c r="T38" s="13">
        <v>15.044342920776179</v>
      </c>
      <c r="U38" s="13">
        <v>189.81274034243202</v>
      </c>
      <c r="V38" s="13">
        <v>42557.181013028225</v>
      </c>
      <c r="W38" s="13">
        <v>0</v>
      </c>
      <c r="X38" s="13">
        <v>33.71798817159997</v>
      </c>
      <c r="Y38" s="13">
        <v>10370.70227124723</v>
      </c>
      <c r="Z38" s="13">
        <v>3455.2404668360778</v>
      </c>
      <c r="AA38" s="14">
        <v>1826.0168676311721</v>
      </c>
      <c r="AI38" t="s">
        <v>76</v>
      </c>
      <c r="AJ38" s="18" t="s">
        <v>54</v>
      </c>
      <c r="AK38" s="12">
        <f t="shared" si="17"/>
        <v>2015.256322939608</v>
      </c>
      <c r="AL38" s="13">
        <f t="shared" si="15"/>
        <v>12560.151692875534</v>
      </c>
      <c r="AM38" s="13">
        <f t="shared" si="15"/>
        <v>13239.182953164147</v>
      </c>
      <c r="AN38" s="13">
        <f t="shared" si="15"/>
        <v>354.9492302376122</v>
      </c>
      <c r="AO38" s="13">
        <f t="shared" si="15"/>
        <v>266.02642179192645</v>
      </c>
      <c r="AP38" s="13">
        <f t="shared" si="15"/>
        <v>914.76157501812133</v>
      </c>
      <c r="AQ38" s="13">
        <f t="shared" si="15"/>
        <v>15.417847025924489</v>
      </c>
      <c r="AR38" s="13">
        <f t="shared" si="15"/>
        <v>78.895543000649369</v>
      </c>
      <c r="AS38" s="13">
        <f t="shared" si="15"/>
        <v>946.05956199979596</v>
      </c>
      <c r="AT38" s="13">
        <f t="shared" si="15"/>
        <v>4.6137954389025868</v>
      </c>
      <c r="AU38" s="13">
        <f t="shared" si="15"/>
        <v>-2.3932608491252806E-4</v>
      </c>
      <c r="AV38" s="13">
        <f t="shared" si="15"/>
        <v>35639.798584188131</v>
      </c>
      <c r="AW38" s="13">
        <f t="shared" si="15"/>
        <v>20580.800001188276</v>
      </c>
      <c r="AX38" s="13">
        <f t="shared" si="15"/>
        <v>364.91482551144912</v>
      </c>
      <c r="AY38" s="13">
        <f t="shared" si="15"/>
        <v>817.52931460119339</v>
      </c>
      <c r="AZ38" s="13">
        <f t="shared" si="15"/>
        <v>285.20142819181621</v>
      </c>
      <c r="BA38" s="13">
        <f t="shared" si="15"/>
        <v>15.044342920776179</v>
      </c>
      <c r="BB38" s="13">
        <f t="shared" si="16"/>
        <v>189.81274034243202</v>
      </c>
      <c r="BC38" s="13">
        <f t="shared" si="16"/>
        <v>42557.181013028225</v>
      </c>
      <c r="BD38" s="13">
        <f t="shared" si="16"/>
        <v>0</v>
      </c>
      <c r="BE38" s="13">
        <f t="shared" si="16"/>
        <v>33.71798817159997</v>
      </c>
      <c r="BF38" s="13">
        <f t="shared" si="16"/>
        <v>10370.70227124723</v>
      </c>
      <c r="BG38" s="13">
        <f t="shared" si="16"/>
        <v>3455.2404668360778</v>
      </c>
      <c r="BH38" s="14">
        <f t="shared" si="16"/>
        <v>1826.0168676311721</v>
      </c>
      <c r="BP38" t="s">
        <v>76</v>
      </c>
      <c r="BQ38" s="18" t="s">
        <v>54</v>
      </c>
      <c r="BR38" s="49">
        <f t="array" ref="BR38:CO38">AK47:BH47/(1+AK47:BH47)*TRANSPOSE(CP3:CP26+CQ3:CQ26+CR3:CR26)</f>
        <v>2015.256322939608</v>
      </c>
      <c r="BS38" s="50">
        <v>12560.151692875534</v>
      </c>
      <c r="BT38" s="50">
        <v>13337.707623142847</v>
      </c>
      <c r="BU38" s="50">
        <v>354.9492302376122</v>
      </c>
      <c r="BV38" s="50">
        <v>266.02642179192645</v>
      </c>
      <c r="BW38" s="50">
        <v>914.76157501812133</v>
      </c>
      <c r="BX38" s="50">
        <v>15.417847025924491</v>
      </c>
      <c r="BY38" s="50">
        <v>0</v>
      </c>
      <c r="BZ38" s="50">
        <v>946.05956199979585</v>
      </c>
      <c r="CA38" s="50">
        <v>0</v>
      </c>
      <c r="CB38" s="50">
        <v>0</v>
      </c>
      <c r="CC38" s="50">
        <v>35639.798584188131</v>
      </c>
      <c r="CD38" s="50">
        <v>20580.800001188272</v>
      </c>
      <c r="CE38" s="50">
        <v>364.91482551144907</v>
      </c>
      <c r="CF38" s="50">
        <v>817.52931460119339</v>
      </c>
      <c r="CG38" s="50">
        <v>285.20142819181621</v>
      </c>
      <c r="CH38" s="50">
        <v>15.044342920776179</v>
      </c>
      <c r="CI38" s="50">
        <v>189.81274034243199</v>
      </c>
      <c r="CJ38" s="50">
        <v>42557.181013028225</v>
      </c>
      <c r="CK38" s="50">
        <v>0</v>
      </c>
      <c r="CL38" s="50">
        <v>33.71798817159997</v>
      </c>
      <c r="CM38" s="50">
        <v>10370.70227124723</v>
      </c>
      <c r="CN38" s="50">
        <v>3455.2404668360778</v>
      </c>
      <c r="CO38" s="51">
        <v>1826.0168676311721</v>
      </c>
    </row>
    <row r="39" spans="2:98" x14ac:dyDescent="0.25">
      <c r="B39" t="s">
        <v>77</v>
      </c>
      <c r="C39" s="18" t="s">
        <v>78</v>
      </c>
      <c r="D39" s="12">
        <f t="array" ref="D39:AA39">TRANSPOSE('[4]TES 2011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3.9548293480000001</v>
      </c>
      <c r="Y39" s="13">
        <v>23142.846570000002</v>
      </c>
      <c r="Z39" s="13">
        <v>1367.496611</v>
      </c>
      <c r="AA39" s="14">
        <v>183.16476</v>
      </c>
      <c r="AI39" t="s">
        <v>77</v>
      </c>
      <c r="AJ39" s="18" t="s">
        <v>78</v>
      </c>
      <c r="AK39" s="12">
        <f t="shared" si="17"/>
        <v>0</v>
      </c>
      <c r="AL39" s="13">
        <f t="shared" si="15"/>
        <v>0</v>
      </c>
      <c r="AM39" s="13">
        <f t="shared" si="15"/>
        <v>0</v>
      </c>
      <c r="AN39" s="13">
        <f t="shared" si="15"/>
        <v>0</v>
      </c>
      <c r="AO39" s="13">
        <f t="shared" si="15"/>
        <v>0</v>
      </c>
      <c r="AP39" s="13">
        <f t="shared" si="15"/>
        <v>0</v>
      </c>
      <c r="AQ39" s="13">
        <f t="shared" si="15"/>
        <v>0</v>
      </c>
      <c r="AR39" s="13">
        <f t="shared" si="15"/>
        <v>0</v>
      </c>
      <c r="AS39" s="13">
        <f t="shared" si="15"/>
        <v>0</v>
      </c>
      <c r="AT39" s="13">
        <f t="shared" si="15"/>
        <v>0</v>
      </c>
      <c r="AU39" s="13">
        <f t="shared" si="15"/>
        <v>0</v>
      </c>
      <c r="AV39" s="13">
        <f t="shared" si="15"/>
        <v>0</v>
      </c>
      <c r="AW39" s="13">
        <f t="shared" si="15"/>
        <v>0</v>
      </c>
      <c r="AX39" s="13">
        <f t="shared" si="15"/>
        <v>0</v>
      </c>
      <c r="AY39" s="13">
        <f t="shared" si="15"/>
        <v>0</v>
      </c>
      <c r="AZ39" s="13">
        <f t="shared" si="15"/>
        <v>0</v>
      </c>
      <c r="BA39" s="13">
        <f t="shared" si="15"/>
        <v>0</v>
      </c>
      <c r="BB39" s="13">
        <f t="shared" si="16"/>
        <v>0</v>
      </c>
      <c r="BC39" s="13">
        <f t="shared" si="16"/>
        <v>0</v>
      </c>
      <c r="BD39" s="13">
        <f t="shared" si="16"/>
        <v>0</v>
      </c>
      <c r="BE39" s="13">
        <f t="shared" si="16"/>
        <v>3.9548293480000001</v>
      </c>
      <c r="BF39" s="13">
        <f t="shared" si="16"/>
        <v>23142.846570000002</v>
      </c>
      <c r="BG39" s="13">
        <f t="shared" si="16"/>
        <v>1367.496611</v>
      </c>
      <c r="BH39" s="14">
        <f t="shared" si="16"/>
        <v>183.16476</v>
      </c>
      <c r="BP39" t="s">
        <v>77</v>
      </c>
      <c r="BQ39" s="18" t="s">
        <v>78</v>
      </c>
      <c r="BR39" s="12">
        <f t="shared" ref="BR39:CG40" si="19">AK39</f>
        <v>0</v>
      </c>
      <c r="BS39" s="13">
        <f t="shared" si="19"/>
        <v>0</v>
      </c>
      <c r="BT39" s="13">
        <f t="shared" si="19"/>
        <v>0</v>
      </c>
      <c r="BU39" s="13">
        <f t="shared" si="19"/>
        <v>0</v>
      </c>
      <c r="BV39" s="13">
        <f t="shared" si="19"/>
        <v>0</v>
      </c>
      <c r="BW39" s="13">
        <f t="shared" si="19"/>
        <v>0</v>
      </c>
      <c r="BX39" s="13">
        <f t="shared" si="19"/>
        <v>0</v>
      </c>
      <c r="BY39" s="13">
        <f t="shared" si="19"/>
        <v>0</v>
      </c>
      <c r="BZ39" s="13">
        <f t="shared" si="19"/>
        <v>0</v>
      </c>
      <c r="CA39" s="13">
        <f t="shared" si="19"/>
        <v>0</v>
      </c>
      <c r="CB39" s="13">
        <f t="shared" si="19"/>
        <v>0</v>
      </c>
      <c r="CC39" s="13">
        <f t="shared" si="19"/>
        <v>0</v>
      </c>
      <c r="CD39" s="13">
        <f t="shared" si="19"/>
        <v>0</v>
      </c>
      <c r="CE39" s="13">
        <f t="shared" si="19"/>
        <v>0</v>
      </c>
      <c r="CF39" s="13">
        <f t="shared" si="19"/>
        <v>0</v>
      </c>
      <c r="CG39" s="13">
        <f t="shared" si="19"/>
        <v>0</v>
      </c>
      <c r="CH39" s="13">
        <f t="shared" ref="CH39:CO40" si="20">BA39</f>
        <v>0</v>
      </c>
      <c r="CI39" s="13">
        <f t="shared" si="20"/>
        <v>0</v>
      </c>
      <c r="CJ39" s="13">
        <f t="shared" si="20"/>
        <v>0</v>
      </c>
      <c r="CK39" s="13">
        <f t="shared" si="20"/>
        <v>0</v>
      </c>
      <c r="CL39" s="13">
        <f t="shared" si="20"/>
        <v>3.9548293480000001</v>
      </c>
      <c r="CM39" s="13">
        <f t="shared" si="20"/>
        <v>23142.846570000002</v>
      </c>
      <c r="CN39" s="13">
        <f t="shared" si="20"/>
        <v>1367.496611</v>
      </c>
      <c r="CO39" s="14">
        <f t="shared" si="20"/>
        <v>183.16476</v>
      </c>
    </row>
    <row r="40" spans="2:98" x14ac:dyDescent="0.25">
      <c r="B40" t="s">
        <v>79</v>
      </c>
      <c r="C40" s="24" t="s">
        <v>80</v>
      </c>
      <c r="D40" s="15">
        <f t="array" ref="D40:AA40">TRANSPOSE('[4]TES 2011 (value)'!$AX$6:$AX$29)+TRANSPOSE('[4]TES 2011 (value)'!$AY$6:$AY$29)</f>
        <v>-3112.108017695663</v>
      </c>
      <c r="E40" s="16">
        <v>14600.321364808569</v>
      </c>
      <c r="F40" s="16">
        <v>427.5010399122628</v>
      </c>
      <c r="G40" s="16">
        <v>6.399832526634758</v>
      </c>
      <c r="H40" s="16">
        <v>12.806185585697673</v>
      </c>
      <c r="I40" s="16">
        <v>16.814849041865948</v>
      </c>
      <c r="J40" s="16">
        <v>48.540345009780239</v>
      </c>
      <c r="K40" s="16">
        <v>63.108392325582415</v>
      </c>
      <c r="L40" s="16">
        <v>70.596826265407358</v>
      </c>
      <c r="M40" s="16">
        <v>2.8668051476392975</v>
      </c>
      <c r="N40" s="16">
        <v>11.141571907728025</v>
      </c>
      <c r="O40" s="16">
        <v>2584.3815824133471</v>
      </c>
      <c r="P40" s="16">
        <v>765.28539461525236</v>
      </c>
      <c r="Q40" s="16">
        <v>-1979.2528974606748</v>
      </c>
      <c r="R40" s="16">
        <v>-3921.442119012981</v>
      </c>
      <c r="S40" s="16">
        <v>0</v>
      </c>
      <c r="T40" s="16">
        <v>-136.72284494862475</v>
      </c>
      <c r="U40" s="16">
        <v>350.95247797253256</v>
      </c>
      <c r="V40" s="16">
        <v>29165.882124368538</v>
      </c>
      <c r="W40" s="16">
        <v>0</v>
      </c>
      <c r="X40" s="16">
        <v>0.74718818184677116</v>
      </c>
      <c r="Y40" s="16">
        <v>0</v>
      </c>
      <c r="Z40" s="16">
        <v>572.28142153220915</v>
      </c>
      <c r="AA40" s="17">
        <v>23.306191852052507</v>
      </c>
      <c r="AI40" t="s">
        <v>79</v>
      </c>
      <c r="AJ40" s="24" t="s">
        <v>80</v>
      </c>
      <c r="AK40" s="15">
        <f t="shared" si="17"/>
        <v>-3112.108017695663</v>
      </c>
      <c r="AL40" s="16">
        <f t="shared" si="15"/>
        <v>14600.321364808569</v>
      </c>
      <c r="AM40" s="16">
        <f t="shared" si="15"/>
        <v>427.5010399122628</v>
      </c>
      <c r="AN40" s="16">
        <f t="shared" si="15"/>
        <v>6.399832526634758</v>
      </c>
      <c r="AO40" s="16">
        <f t="shared" si="15"/>
        <v>12.806185585697673</v>
      </c>
      <c r="AP40" s="16">
        <f t="shared" si="15"/>
        <v>16.814849041865948</v>
      </c>
      <c r="AQ40" s="16">
        <f t="shared" si="15"/>
        <v>48.540345009780239</v>
      </c>
      <c r="AR40" s="16">
        <f t="shared" si="15"/>
        <v>63.108392325582415</v>
      </c>
      <c r="AS40" s="16">
        <f t="shared" si="15"/>
        <v>70.596826265407358</v>
      </c>
      <c r="AT40" s="16">
        <f t="shared" si="15"/>
        <v>2.8668051476392975</v>
      </c>
      <c r="AU40" s="16">
        <f t="shared" si="15"/>
        <v>11.141571907728025</v>
      </c>
      <c r="AV40" s="16">
        <f t="shared" si="15"/>
        <v>2584.3815824133471</v>
      </c>
      <c r="AW40" s="16">
        <f t="shared" si="15"/>
        <v>765.28539461525236</v>
      </c>
      <c r="AX40" s="16">
        <f t="shared" si="15"/>
        <v>-1979.2528974606748</v>
      </c>
      <c r="AY40" s="16">
        <f t="shared" si="15"/>
        <v>-3921.442119012981</v>
      </c>
      <c r="AZ40" s="16">
        <f t="shared" si="15"/>
        <v>0</v>
      </c>
      <c r="BA40" s="16">
        <f t="shared" si="15"/>
        <v>-136.72284494862475</v>
      </c>
      <c r="BB40" s="16">
        <f t="shared" si="16"/>
        <v>350.95247797253256</v>
      </c>
      <c r="BC40" s="16">
        <f t="shared" si="16"/>
        <v>29165.882124368538</v>
      </c>
      <c r="BD40" s="16">
        <f t="shared" si="16"/>
        <v>0</v>
      </c>
      <c r="BE40" s="16">
        <f t="shared" si="16"/>
        <v>0.74718818184677116</v>
      </c>
      <c r="BF40" s="16">
        <f t="shared" si="16"/>
        <v>0</v>
      </c>
      <c r="BG40" s="16">
        <f t="shared" si="16"/>
        <v>572.28142153220915</v>
      </c>
      <c r="BH40" s="17">
        <f t="shared" si="16"/>
        <v>23.306191852052507</v>
      </c>
      <c r="BP40" t="s">
        <v>79</v>
      </c>
      <c r="BQ40" s="24" t="s">
        <v>80</v>
      </c>
      <c r="BR40" s="15">
        <f t="shared" si="19"/>
        <v>-3112.108017695663</v>
      </c>
      <c r="BS40" s="16">
        <f t="shared" si="19"/>
        <v>14600.321364808569</v>
      </c>
      <c r="BT40" s="50">
        <f>AM40-CY19</f>
        <v>1169.3351540200174</v>
      </c>
      <c r="BU40" s="16">
        <f t="shared" si="19"/>
        <v>6.399832526634758</v>
      </c>
      <c r="BV40" s="16">
        <f t="shared" si="19"/>
        <v>12.806185585697673</v>
      </c>
      <c r="BW40" s="16">
        <f t="shared" si="19"/>
        <v>16.814849041865948</v>
      </c>
      <c r="BX40" s="16">
        <f t="shared" si="19"/>
        <v>48.540345009780239</v>
      </c>
      <c r="BY40" s="16">
        <f t="shared" si="19"/>
        <v>63.108392325582415</v>
      </c>
      <c r="BZ40" s="16">
        <f t="shared" si="19"/>
        <v>70.596826265407358</v>
      </c>
      <c r="CA40" s="16">
        <f t="shared" si="19"/>
        <v>2.8668051476392975</v>
      </c>
      <c r="CB40" s="16">
        <f t="shared" si="19"/>
        <v>11.141571907728025</v>
      </c>
      <c r="CC40" s="16">
        <f t="shared" si="19"/>
        <v>2584.3815824133471</v>
      </c>
      <c r="CD40" s="16">
        <f t="shared" si="19"/>
        <v>765.28539461525236</v>
      </c>
      <c r="CE40" s="16">
        <f t="shared" si="19"/>
        <v>-1979.2528974606748</v>
      </c>
      <c r="CF40" s="16">
        <f t="shared" si="19"/>
        <v>-3921.442119012981</v>
      </c>
      <c r="CG40" s="16">
        <f t="shared" si="19"/>
        <v>0</v>
      </c>
      <c r="CH40" s="16">
        <f t="shared" si="20"/>
        <v>-136.72284494862475</v>
      </c>
      <c r="CI40" s="16">
        <f t="shared" si="20"/>
        <v>350.95247797253256</v>
      </c>
      <c r="CJ40" s="16">
        <f t="shared" si="20"/>
        <v>29165.882124368538</v>
      </c>
      <c r="CK40" s="16">
        <f t="shared" si="20"/>
        <v>0</v>
      </c>
      <c r="CL40" s="16">
        <f t="shared" si="20"/>
        <v>0.74718818184677116</v>
      </c>
      <c r="CM40" s="16">
        <f t="shared" si="20"/>
        <v>0</v>
      </c>
      <c r="CN40" s="16">
        <f t="shared" si="20"/>
        <v>572.28142153220915</v>
      </c>
      <c r="CO40" s="17">
        <f t="shared" si="20"/>
        <v>23.306191852052507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110467.88399073073</v>
      </c>
      <c r="E41" s="31">
        <v>279672.13848943013</v>
      </c>
      <c r="F41" s="31">
        <v>190757.08844330799</v>
      </c>
      <c r="G41" s="31">
        <v>11117.111512617401</v>
      </c>
      <c r="H41" s="31">
        <v>34159.293759549815</v>
      </c>
      <c r="I41" s="31">
        <v>35760.235433583293</v>
      </c>
      <c r="J41" s="31">
        <v>14607.088016667401</v>
      </c>
      <c r="K41" s="31">
        <v>52418.224952610493</v>
      </c>
      <c r="L41" s="31">
        <v>43612.437338313081</v>
      </c>
      <c r="M41" s="31">
        <v>43299.056674447282</v>
      </c>
      <c r="N41" s="31">
        <v>25185.329232355336</v>
      </c>
      <c r="O41" s="31">
        <v>921377.70893896639</v>
      </c>
      <c r="P41" s="31">
        <v>262608.75246590108</v>
      </c>
      <c r="Q41" s="31">
        <v>9210.3481464067008</v>
      </c>
      <c r="R41" s="31">
        <v>16824.818690355543</v>
      </c>
      <c r="S41" s="31">
        <v>26422.606114587066</v>
      </c>
      <c r="T41" s="31">
        <v>9197.0006109621918</v>
      </c>
      <c r="U41" s="31">
        <v>26718.600798732947</v>
      </c>
      <c r="V41" s="31">
        <v>1662807.4666134007</v>
      </c>
      <c r="W41" s="31">
        <v>392348.63069614832</v>
      </c>
      <c r="X41" s="31">
        <v>2202.622937810891</v>
      </c>
      <c r="Y41" s="31">
        <v>169751.06996534893</v>
      </c>
      <c r="Z41" s="31">
        <v>56328.158131603705</v>
      </c>
      <c r="AA41" s="32">
        <v>39915.624309729821</v>
      </c>
      <c r="AI41" s="29" t="s">
        <v>81</v>
      </c>
      <c r="AJ41" s="30" t="s">
        <v>83</v>
      </c>
      <c r="AK41" s="31">
        <f>SUM(AK3:AK40)</f>
        <v>110467.20763652863</v>
      </c>
      <c r="AL41" s="31">
        <f t="shared" ref="AL41:BH41" si="21">SUM(AL3:AL40)</f>
        <v>279672.08566911932</v>
      </c>
      <c r="AM41" s="31">
        <f t="shared" si="21"/>
        <v>190756.21286622217</v>
      </c>
      <c r="AN41" s="31">
        <f t="shared" si="21"/>
        <v>11116.111970375454</v>
      </c>
      <c r="AO41" s="31">
        <f t="shared" si="21"/>
        <v>34158.256695890632</v>
      </c>
      <c r="AP41" s="31">
        <f t="shared" si="21"/>
        <v>35759.118763152102</v>
      </c>
      <c r="AQ41" s="31">
        <f t="shared" si="21"/>
        <v>14606.231928934481</v>
      </c>
      <c r="AR41" s="31">
        <f t="shared" si="21"/>
        <v>52422.333214775252</v>
      </c>
      <c r="AS41" s="31">
        <f t="shared" si="21"/>
        <v>43613.942097017971</v>
      </c>
      <c r="AT41" s="31">
        <f t="shared" si="21"/>
        <v>43298.312052504632</v>
      </c>
      <c r="AU41" s="31">
        <f t="shared" si="21"/>
        <v>25184.393240993391</v>
      </c>
      <c r="AV41" s="31">
        <f t="shared" si="21"/>
        <v>921384.49729415041</v>
      </c>
      <c r="AW41" s="31">
        <f t="shared" si="21"/>
        <v>262610.82585737499</v>
      </c>
      <c r="AX41" s="31">
        <f t="shared" si="21"/>
        <v>9209.3421109701485</v>
      </c>
      <c r="AY41" s="31">
        <f t="shared" si="21"/>
        <v>16823.900173138951</v>
      </c>
      <c r="AZ41" s="31">
        <f t="shared" si="21"/>
        <v>26422.451772984867</v>
      </c>
      <c r="BA41" s="31">
        <f t="shared" si="21"/>
        <v>9196.1489327468098</v>
      </c>
      <c r="BB41" s="31">
        <f t="shared" si="21"/>
        <v>26717.80727133885</v>
      </c>
      <c r="BC41" s="31">
        <f t="shared" si="21"/>
        <v>1662831.2758933129</v>
      </c>
      <c r="BD41" s="31">
        <f t="shared" si="21"/>
        <v>392347.82241103577</v>
      </c>
      <c r="BE41" s="31">
        <f t="shared" si="21"/>
        <v>2248.3783067722134</v>
      </c>
      <c r="BF41" s="31">
        <f t="shared" si="21"/>
        <v>170185.80157154333</v>
      </c>
      <c r="BG41" s="31">
        <f t="shared" si="21"/>
        <v>56329.423169132657</v>
      </c>
      <c r="BH41" s="32">
        <f t="shared" si="21"/>
        <v>39955.166869147783</v>
      </c>
      <c r="BP41" s="29" t="s">
        <v>81</v>
      </c>
      <c r="BQ41" s="30" t="s">
        <v>83</v>
      </c>
      <c r="BR41" s="31">
        <f>SUM(BR3:BR40)</f>
        <v>110467.20763652863</v>
      </c>
      <c r="BS41" s="31">
        <f t="shared" ref="BS41:CO41" si="22">SUM(BS3:BS40)</f>
        <v>279672.08566911932</v>
      </c>
      <c r="BT41" s="31">
        <f t="shared" si="22"/>
        <v>191498.04698032991</v>
      </c>
      <c r="BU41" s="31">
        <f t="shared" si="22"/>
        <v>11116.111970375454</v>
      </c>
      <c r="BV41" s="31">
        <f t="shared" si="22"/>
        <v>34158.256695890632</v>
      </c>
      <c r="BW41" s="31">
        <f t="shared" si="22"/>
        <v>35759.118763152102</v>
      </c>
      <c r="BX41" s="31">
        <f t="shared" si="22"/>
        <v>14606.231928934481</v>
      </c>
      <c r="BY41" s="31">
        <f t="shared" si="22"/>
        <v>52422.333214775252</v>
      </c>
      <c r="BZ41" s="31">
        <f t="shared" si="22"/>
        <v>43613.942097017971</v>
      </c>
      <c r="CA41" s="31">
        <f t="shared" si="22"/>
        <v>43298.312052504625</v>
      </c>
      <c r="CB41" s="31">
        <f t="shared" si="22"/>
        <v>25184.393240993388</v>
      </c>
      <c r="CC41" s="31">
        <f t="shared" si="22"/>
        <v>921384.49729415041</v>
      </c>
      <c r="CD41" s="31">
        <f t="shared" si="22"/>
        <v>262610.82585737499</v>
      </c>
      <c r="CE41" s="31">
        <f t="shared" si="22"/>
        <v>9209.3421109701485</v>
      </c>
      <c r="CF41" s="31">
        <f t="shared" si="22"/>
        <v>16823.900173138951</v>
      </c>
      <c r="CG41" s="31">
        <f t="shared" si="22"/>
        <v>26422.451772984867</v>
      </c>
      <c r="CH41" s="31">
        <f t="shared" si="22"/>
        <v>9196.1489327468098</v>
      </c>
      <c r="CI41" s="31">
        <f t="shared" si="22"/>
        <v>26717.80727133885</v>
      </c>
      <c r="CJ41" s="31">
        <f t="shared" si="22"/>
        <v>1662831.2758933129</v>
      </c>
      <c r="CK41" s="31">
        <f t="shared" si="22"/>
        <v>392347.82241103577</v>
      </c>
      <c r="CL41" s="31">
        <f t="shared" si="22"/>
        <v>2248.3783067722134</v>
      </c>
      <c r="CM41" s="31">
        <f t="shared" si="22"/>
        <v>170185.80157154333</v>
      </c>
      <c r="CN41" s="31">
        <f t="shared" si="22"/>
        <v>56329.423169132642</v>
      </c>
      <c r="CO41" s="32">
        <f t="shared" si="22"/>
        <v>39955.166869147783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77249.055838477856</v>
      </c>
      <c r="E43" s="31">
        <f t="shared" ref="E43:AA43" si="23">SUM(E3:E31)</f>
        <v>144642.81705606703</v>
      </c>
      <c r="F43" s="31">
        <f t="shared" si="23"/>
        <v>95083.398490298496</v>
      </c>
      <c r="G43" s="31">
        <f t="shared" si="23"/>
        <v>7020.060490439113</v>
      </c>
      <c r="H43" s="31">
        <f t="shared" si="23"/>
        <v>20709.730036415527</v>
      </c>
      <c r="I43" s="31">
        <f t="shared" si="23"/>
        <v>20582.496895241893</v>
      </c>
      <c r="J43" s="31">
        <f t="shared" si="23"/>
        <v>6379.9893593432516</v>
      </c>
      <c r="K43" s="31">
        <f t="shared" si="23"/>
        <v>25725.256287909226</v>
      </c>
      <c r="L43" s="31">
        <f t="shared" si="23"/>
        <v>26837.295501496345</v>
      </c>
      <c r="M43" s="31">
        <f t="shared" si="23"/>
        <v>26718.382745691044</v>
      </c>
      <c r="N43" s="31">
        <f t="shared" si="23"/>
        <v>12094.977033829015</v>
      </c>
      <c r="O43" s="31">
        <f t="shared" si="23"/>
        <v>461826.83447042701</v>
      </c>
      <c r="P43" s="31">
        <f t="shared" si="23"/>
        <v>241262.66707009755</v>
      </c>
      <c r="Q43" s="31">
        <f t="shared" si="23"/>
        <v>11404.125649235511</v>
      </c>
      <c r="R43" s="31">
        <f t="shared" si="23"/>
        <v>19928.731494767329</v>
      </c>
      <c r="S43" s="31">
        <f t="shared" si="23"/>
        <v>54983.538119191086</v>
      </c>
      <c r="T43" s="31">
        <f t="shared" si="23"/>
        <v>12229.636606648341</v>
      </c>
      <c r="U43" s="31">
        <f t="shared" si="23"/>
        <v>20723.642054210504</v>
      </c>
      <c r="V43" s="31">
        <f t="shared" si="23"/>
        <v>1795234.699310099</v>
      </c>
      <c r="W43" s="31">
        <f t="shared" si="23"/>
        <v>392348.63069614832</v>
      </c>
      <c r="X43" s="31">
        <f t="shared" si="23"/>
        <v>229.3737897720282</v>
      </c>
      <c r="Y43" s="31">
        <f t="shared" si="23"/>
        <v>54592.261454089632</v>
      </c>
      <c r="Z43" s="31">
        <f t="shared" si="23"/>
        <v>50330.34612750345</v>
      </c>
      <c r="AA43" s="32">
        <f t="shared" si="23"/>
        <v>26306.238762238005</v>
      </c>
      <c r="AJ43" s="44" t="s">
        <v>86</v>
      </c>
      <c r="AK43" s="38">
        <f t="array" ref="AK43:BH43">TRANSPOSE(BN3:BN26)-AK41:BH41</f>
        <v>-3.0704541131854057E-9</v>
      </c>
      <c r="AL43" s="39">
        <v>-1.1641532182693481E-10</v>
      </c>
      <c r="AM43" s="39">
        <v>6.9849193096160889E-10</v>
      </c>
      <c r="AN43" s="39">
        <v>-7.5306161306798458E-10</v>
      </c>
      <c r="AO43" s="39">
        <v>-6.9121597334742546E-10</v>
      </c>
      <c r="AP43" s="39">
        <v>2.6921043172478676E-10</v>
      </c>
      <c r="AQ43" s="39">
        <v>1.9463186617940664E-10</v>
      </c>
      <c r="AR43" s="39">
        <v>-2.1682353690266609E-9</v>
      </c>
      <c r="AS43" s="39">
        <v>-7.5669959187507629E-10</v>
      </c>
      <c r="AT43" s="39">
        <v>-7.2759576141834259E-10</v>
      </c>
      <c r="AU43" s="39">
        <v>5.4569682106375694E-10</v>
      </c>
      <c r="AV43" s="39">
        <v>-1.3969838619232178E-9</v>
      </c>
      <c r="AW43" s="39">
        <v>5.8207660913467407E-10</v>
      </c>
      <c r="AX43" s="39">
        <v>-2.8558133635669947E-10</v>
      </c>
      <c r="AY43" s="39">
        <v>-3.4197000786662102E-10</v>
      </c>
      <c r="AZ43" s="39">
        <v>7.3487171903252602E-10</v>
      </c>
      <c r="BA43" s="39">
        <v>-4.2928149923682213E-10</v>
      </c>
      <c r="BB43" s="39">
        <v>-1.0004441719502211E-9</v>
      </c>
      <c r="BC43" s="39">
        <v>2.3283064365386963E-10</v>
      </c>
      <c r="BD43" s="39">
        <v>-5.2386894822120667E-10</v>
      </c>
      <c r="BE43" s="39">
        <v>5.2386894822120667E-10</v>
      </c>
      <c r="BF43" s="39">
        <v>-5.2386894822120667E-10</v>
      </c>
      <c r="BG43" s="39">
        <v>-7.1304384618997574E-10</v>
      </c>
      <c r="BH43" s="40">
        <v>1.4551915228366852E-11</v>
      </c>
      <c r="BJ43" s="45">
        <f>SUMSQ(AK43:BH43)</f>
        <v>2.2785642884838808E-17</v>
      </c>
      <c r="BQ43" s="44" t="s">
        <v>86</v>
      </c>
      <c r="BR43" s="38">
        <f t="array" ref="BR43:CO43">TRANSPOSE(CU3:CU26)-BR41:CO41</f>
        <v>-3.0704541131854057E-9</v>
      </c>
      <c r="BS43" s="39">
        <v>-1.1641532182693481E-10</v>
      </c>
      <c r="BT43" s="39">
        <v>7.2759576141834259E-10</v>
      </c>
      <c r="BU43" s="39">
        <v>-7.5306161306798458E-10</v>
      </c>
      <c r="BV43" s="39">
        <v>-6.9121597334742546E-10</v>
      </c>
      <c r="BW43" s="39">
        <v>2.6921043172478676E-10</v>
      </c>
      <c r="BX43" s="39">
        <v>1.9463186617940664E-10</v>
      </c>
      <c r="BY43" s="39">
        <v>-2.1682353690266609E-9</v>
      </c>
      <c r="BZ43" s="39">
        <v>-7.5669959187507629E-10</v>
      </c>
      <c r="CA43" s="39">
        <v>-7.2031980380415916E-10</v>
      </c>
      <c r="CB43" s="39">
        <v>5.4933479987084866E-10</v>
      </c>
      <c r="CC43" s="39">
        <v>-1.3969838619232178E-9</v>
      </c>
      <c r="CD43" s="39">
        <v>5.8207660913467407E-10</v>
      </c>
      <c r="CE43" s="39">
        <v>-2.8558133635669947E-10</v>
      </c>
      <c r="CF43" s="39">
        <v>-3.4197000786662102E-10</v>
      </c>
      <c r="CG43" s="39">
        <v>7.3487171903252602E-10</v>
      </c>
      <c r="CH43" s="39">
        <v>-4.2928149923682213E-10</v>
      </c>
      <c r="CI43" s="39">
        <v>-1.0004441719502211E-9</v>
      </c>
      <c r="CJ43" s="39">
        <v>2.3283064365386963E-10</v>
      </c>
      <c r="CK43" s="39">
        <v>-5.2386894822120667E-10</v>
      </c>
      <c r="CL43" s="39">
        <v>5.2386894822120667E-10</v>
      </c>
      <c r="CM43" s="39">
        <v>-5.2386894822120667E-10</v>
      </c>
      <c r="CN43" s="39">
        <v>-6.9849193096160889E-10</v>
      </c>
      <c r="CO43" s="40">
        <v>1.4551915228366852E-11</v>
      </c>
    </row>
    <row r="44" spans="2:98" x14ac:dyDescent="0.25"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'[4]TES 2011 (value)'!$D$112:$AA$112</f>
        <v>735.78742799992722</v>
      </c>
      <c r="E45" s="31">
        <v>547.13863634344784</v>
      </c>
      <c r="F45" s="31">
        <v>224.66398208085627</v>
      </c>
      <c r="G45" s="31">
        <v>42.508486411567503</v>
      </c>
      <c r="H45" s="31">
        <v>82.108368447055199</v>
      </c>
      <c r="I45" s="31">
        <v>80.116599231414071</v>
      </c>
      <c r="J45" s="31">
        <v>24.110163882844315</v>
      </c>
      <c r="K45" s="31">
        <v>31.572426293717527</v>
      </c>
      <c r="L45" s="31">
        <v>148.21982842</v>
      </c>
      <c r="M45" s="31">
        <v>49.930758327491482</v>
      </c>
      <c r="N45" s="31">
        <v>26.54442422685015</v>
      </c>
      <c r="O45" s="31">
        <v>1857.0891225533583</v>
      </c>
      <c r="P45" s="31">
        <v>1622.292563895686</v>
      </c>
      <c r="Q45" s="31">
        <v>95.779102264794801</v>
      </c>
      <c r="R45" s="31">
        <v>188.11627246131863</v>
      </c>
      <c r="S45" s="31">
        <v>379.41305089999997</v>
      </c>
      <c r="T45" s="31">
        <v>41.319095911712672</v>
      </c>
      <c r="U45" s="31">
        <v>71.286218256399081</v>
      </c>
      <c r="V45" s="31">
        <v>12165.244406107755</v>
      </c>
      <c r="W45" s="31">
        <v>5511.6924128155879</v>
      </c>
      <c r="X45" s="31">
        <v>0.76075057476127594</v>
      </c>
      <c r="Y45" s="31">
        <v>17.582149739034776</v>
      </c>
      <c r="Z45" s="31">
        <v>91.344495655043147</v>
      </c>
      <c r="AA45" s="32">
        <v>40.122136824275103</v>
      </c>
      <c r="AI45" s="46" t="s">
        <v>84</v>
      </c>
      <c r="AJ45" s="44" t="s">
        <v>85</v>
      </c>
      <c r="AK45" s="41">
        <v>-7.6510857912807111E-6</v>
      </c>
      <c r="AL45" s="42">
        <v>-3.0073055816707289E-7</v>
      </c>
      <c r="AM45" s="42">
        <v>-5.8231488328399021E-6</v>
      </c>
      <c r="AN45" s="42">
        <v>-1.0393178520443341E-4</v>
      </c>
      <c r="AO45" s="42">
        <v>-4.1987945457578014E-5</v>
      </c>
      <c r="AP45" s="42">
        <v>-3.7795018514348041E-5</v>
      </c>
      <c r="AQ45" s="42">
        <v>-7.4457381680881883E-5</v>
      </c>
      <c r="AR45" s="42">
        <v>8.5317360483688591E-5</v>
      </c>
      <c r="AS45" s="42">
        <v>3.9012421123962584E-5</v>
      </c>
      <c r="AT45" s="42">
        <v>-1.8676318172327981E-5</v>
      </c>
      <c r="AU45" s="42">
        <v>-4.048497441989731E-5</v>
      </c>
      <c r="AV45" s="42">
        <v>9.5705758386172322E-6</v>
      </c>
      <c r="AW45" s="42">
        <v>8.5939175714837535E-6</v>
      </c>
      <c r="AX45" s="42">
        <v>-7.8527611306746165E-5</v>
      </c>
      <c r="AY45" s="42">
        <v>-4.6090099454571702E-5</v>
      </c>
      <c r="AZ45" s="42">
        <v>-2.282074675985067E-6</v>
      </c>
      <c r="BA45" s="42">
        <v>-4.442753342613629E-5</v>
      </c>
      <c r="BB45" s="42">
        <v>-2.699473918691136E-5</v>
      </c>
      <c r="BC45" s="42">
        <v>1.2610338876441912E-5</v>
      </c>
      <c r="BD45" s="42">
        <v>-2.0601196217658308E-6</v>
      </c>
      <c r="BE45" s="42">
        <v>2.1810779709414717E-2</v>
      </c>
      <c r="BF45" s="42">
        <v>3.6738287387090905E-3</v>
      </c>
      <c r="BG45" s="42">
        <v>2.4837218716319008E-5</v>
      </c>
      <c r="BH45" s="43">
        <v>1.1230303188798905E-3</v>
      </c>
      <c r="BO45" s="53"/>
      <c r="BP45" s="80" t="s">
        <v>109</v>
      </c>
      <c r="BQ45" s="60" t="s">
        <v>41</v>
      </c>
      <c r="BR45" s="61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89"/>
      <c r="CM45" s="89"/>
      <c r="CN45" s="89"/>
      <c r="CO45" s="89"/>
      <c r="CP45" s="61"/>
      <c r="CQ45" s="62"/>
      <c r="CR45" s="62"/>
      <c r="CS45" s="63"/>
      <c r="CT45" s="63"/>
    </row>
    <row r="46" spans="2:98" x14ac:dyDescent="0.25">
      <c r="BO46" s="53"/>
      <c r="BP46" s="53"/>
      <c r="BQ46" s="64" t="s">
        <v>43</v>
      </c>
      <c r="BR46" s="65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91"/>
      <c r="CM46" s="91"/>
      <c r="CN46" s="91"/>
      <c r="CO46" s="91"/>
      <c r="CP46" s="65"/>
      <c r="CQ46" s="66"/>
      <c r="CR46" s="66"/>
      <c r="CS46" s="67"/>
      <c r="CT46" s="67"/>
    </row>
    <row r="47" spans="2:98" x14ac:dyDescent="0.25">
      <c r="C47" t="s">
        <v>106</v>
      </c>
      <c r="D47" s="87">
        <f>D31/(D43-D31)</f>
        <v>0.17746066681642109</v>
      </c>
      <c r="E47" s="87">
        <f t="shared" ref="E47:AA47" si="24">E31/(E43-E31)</f>
        <v>6.8638897302631188E-2</v>
      </c>
      <c r="F47" s="87">
        <f t="shared" si="24"/>
        <v>-2.4132593381308163E-2</v>
      </c>
      <c r="G47" s="87">
        <f t="shared" si="24"/>
        <v>-4.0506835660146463E-2</v>
      </c>
      <c r="H47" s="87">
        <f t="shared" si="24"/>
        <v>5.1282805402434906E-2</v>
      </c>
      <c r="I47" s="87">
        <f t="shared" si="24"/>
        <v>-3.9834660169568437E-2</v>
      </c>
      <c r="J47" s="87">
        <f t="shared" si="24"/>
        <v>-0.17530288539962277</v>
      </c>
      <c r="K47" s="87">
        <f t="shared" si="24"/>
        <v>-8.5427286407766326E-5</v>
      </c>
      <c r="L47" s="87">
        <f t="shared" si="24"/>
        <v>-1.4121579899393225E-2</v>
      </c>
      <c r="M47" s="87">
        <f t="shared" si="24"/>
        <v>1.6145145356510789E-2</v>
      </c>
      <c r="N47" s="87">
        <f t="shared" si="24"/>
        <v>-1.8246584396424681E-2</v>
      </c>
      <c r="O47" s="87">
        <f t="shared" si="24"/>
        <v>4.8461564294825871E-2</v>
      </c>
      <c r="P47" s="87">
        <f t="shared" si="24"/>
        <v>0.1335327135256861</v>
      </c>
      <c r="Q47" s="87">
        <f t="shared" si="24"/>
        <v>8.5451942921446755E-2</v>
      </c>
      <c r="R47" s="87">
        <f t="shared" si="24"/>
        <v>0.16383859170187096</v>
      </c>
      <c r="S47" s="87">
        <f t="shared" si="24"/>
        <v>5.3398832815584288E-2</v>
      </c>
      <c r="T47" s="87">
        <f t="shared" si="24"/>
        <v>2.6449830002470361E-2</v>
      </c>
      <c r="U47" s="87">
        <f t="shared" si="24"/>
        <v>3.2714783772578346E-2</v>
      </c>
      <c r="V47" s="87">
        <f t="shared" si="24"/>
        <v>0.17975127463521956</v>
      </c>
      <c r="W47" s="87">
        <f t="shared" si="24"/>
        <v>-2.3528371317613126E-2</v>
      </c>
      <c r="X47" s="87">
        <f t="shared" si="24"/>
        <v>0.82804785166144368</v>
      </c>
      <c r="Y47" s="87">
        <f t="shared" si="24"/>
        <v>-2.2822970250420963E-2</v>
      </c>
      <c r="Z47" s="87">
        <f t="shared" si="24"/>
        <v>0.21761161523809444</v>
      </c>
      <c r="AA47" s="87">
        <f t="shared" si="24"/>
        <v>7.7589766370003907E-2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5.9104420504776822E-2</v>
      </c>
      <c r="AL47" s="47">
        <v>8.1982223458804848E-2</v>
      </c>
      <c r="AM47" s="47">
        <v>0.15315284250504105</v>
      </c>
      <c r="AN47" s="47">
        <v>0.20730189270044055</v>
      </c>
      <c r="AO47" s="47">
        <v>0.15634272965764423</v>
      </c>
      <c r="AP47" s="47">
        <v>0.2706540316909688</v>
      </c>
      <c r="AQ47" s="47">
        <v>0.13953491752924738</v>
      </c>
      <c r="AR47" s="47">
        <v>0</v>
      </c>
      <c r="AS47" s="47">
        <v>0.1794392608027805</v>
      </c>
      <c r="AT47" s="47">
        <v>0</v>
      </c>
      <c r="AU47" s="47">
        <v>0</v>
      </c>
      <c r="AV47" s="47">
        <v>0.12139055723038904</v>
      </c>
      <c r="AW47" s="47">
        <v>0.1135428120486308</v>
      </c>
      <c r="AX47" s="47">
        <v>7.0955564560896883E-2</v>
      </c>
      <c r="AY47" s="47">
        <v>7.0401203929253794E-2</v>
      </c>
      <c r="AZ47" s="47">
        <v>0.50812241736210184</v>
      </c>
      <c r="BA47" s="47">
        <v>3.8429045756890157E-2</v>
      </c>
      <c r="BB47" s="47">
        <v>2.201409165632158E-2</v>
      </c>
      <c r="BC47" s="47">
        <v>6.2651086379116941E-2</v>
      </c>
      <c r="BD47" s="47">
        <v>0</v>
      </c>
      <c r="BE47" s="47">
        <v>0.73691922426865863</v>
      </c>
      <c r="BF47" s="47">
        <v>0.27446404608840574</v>
      </c>
      <c r="BG47" s="47">
        <v>0.21880733701632218</v>
      </c>
      <c r="BH47" s="48">
        <v>0.2118952295978172</v>
      </c>
      <c r="BO47" s="53"/>
      <c r="BP47" s="53"/>
      <c r="BQ47" s="64" t="s">
        <v>45</v>
      </c>
      <c r="BR47" s="65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91"/>
      <c r="CM47" s="91"/>
      <c r="CN47" s="91"/>
      <c r="CO47" s="91"/>
      <c r="CP47" s="65"/>
      <c r="CQ47" s="66"/>
      <c r="CR47" s="66"/>
      <c r="CS47" s="67"/>
      <c r="CT47" s="67"/>
    </row>
    <row r="48" spans="2:98" x14ac:dyDescent="0.25">
      <c r="C48" t="s">
        <v>107</v>
      </c>
      <c r="D48" s="95">
        <f>SUM(D30:D31)</f>
        <v>18743.035170808027</v>
      </c>
      <c r="E48" s="95">
        <f t="shared" ref="E48:AA48" si="25">SUM(E30:E31)</f>
        <v>13814.210286351637</v>
      </c>
      <c r="F48" s="95">
        <f t="shared" si="25"/>
        <v>1083.9768944110338</v>
      </c>
      <c r="G48" s="95">
        <f t="shared" si="25"/>
        <v>22.948893791778346</v>
      </c>
      <c r="H48" s="95">
        <f t="shared" si="25"/>
        <v>1933.4044576181436</v>
      </c>
      <c r="I48" s="95">
        <f t="shared" si="25"/>
        <v>-68.116573206268072</v>
      </c>
      <c r="J48" s="95">
        <f t="shared" si="25"/>
        <v>-1144.2335279362092</v>
      </c>
      <c r="K48" s="95">
        <f t="shared" si="25"/>
        <v>850.63867833849974</v>
      </c>
      <c r="L48" s="95">
        <f t="shared" si="25"/>
        <v>463.61344668353922</v>
      </c>
      <c r="M48" s="95">
        <f t="shared" si="25"/>
        <v>1320.5797408187486</v>
      </c>
      <c r="N48" s="95">
        <f t="shared" si="25"/>
        <v>187.56122566809199</v>
      </c>
      <c r="O48" s="95">
        <f t="shared" si="25"/>
        <v>34012.432071889431</v>
      </c>
      <c r="P48" s="95">
        <f t="shared" si="25"/>
        <v>32433.274445288393</v>
      </c>
      <c r="Q48" s="95">
        <f t="shared" si="25"/>
        <v>1496.9993598937076</v>
      </c>
      <c r="R48" s="95">
        <f t="shared" si="25"/>
        <v>4295.1600229233463</v>
      </c>
      <c r="S48" s="95">
        <f t="shared" si="25"/>
        <v>6952.1328538884272</v>
      </c>
      <c r="T48" s="95">
        <f t="shared" si="25"/>
        <v>1262.759722972924</v>
      </c>
      <c r="U48" s="95">
        <f t="shared" si="25"/>
        <v>2377.417365846266</v>
      </c>
      <c r="V48" s="95">
        <f t="shared" si="25"/>
        <v>401649.9555684838</v>
      </c>
      <c r="W48" s="95">
        <f t="shared" si="25"/>
        <v>36764.221645035854</v>
      </c>
      <c r="X48" s="95">
        <f t="shared" si="25"/>
        <v>107.41821787688782</v>
      </c>
      <c r="Y48" s="95">
        <f t="shared" si="25"/>
        <v>-832.94081562638326</v>
      </c>
      <c r="Z48" s="95">
        <f t="shared" si="25"/>
        <v>11057.207666196984</v>
      </c>
      <c r="AA48" s="95">
        <f t="shared" si="25"/>
        <v>2914.2852588544902</v>
      </c>
      <c r="BO48" s="53"/>
      <c r="BP48" s="53"/>
      <c r="BQ48" s="68" t="s">
        <v>47</v>
      </c>
      <c r="BR48" s="69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93"/>
      <c r="CM48" s="93"/>
      <c r="CN48" s="93"/>
      <c r="CO48" s="93"/>
      <c r="CP48" s="69"/>
      <c r="CQ48" s="70"/>
      <c r="CR48" s="70"/>
      <c r="CS48" s="71"/>
      <c r="CT48" s="71"/>
    </row>
    <row r="50" spans="68:94" x14ac:dyDescent="0.25">
      <c r="BP50" s="80" t="s">
        <v>115</v>
      </c>
      <c r="BQ50" s="60" t="s">
        <v>41</v>
      </c>
      <c r="BR50" s="61">
        <f t="array" ref="BR50:CL50">TRANSPOSE([3]AMS!$H$29:$H$49)</f>
        <v>0</v>
      </c>
      <c r="BS50" s="62">
        <v>0</v>
      </c>
      <c r="BT50" s="62">
        <v>0</v>
      </c>
      <c r="BU50" s="62">
        <v>0</v>
      </c>
      <c r="BV50" s="62">
        <v>597539.31310000003</v>
      </c>
      <c r="BW50" s="62">
        <v>373586.40429999999</v>
      </c>
      <c r="BX50" s="62">
        <v>1181932.3870000001</v>
      </c>
      <c r="BY50" s="62">
        <v>199351.8463</v>
      </c>
      <c r="BZ50" s="62">
        <v>0</v>
      </c>
      <c r="CA50" s="62">
        <v>15607418.74</v>
      </c>
      <c r="CB50" s="62">
        <v>0</v>
      </c>
      <c r="CC50" s="62">
        <v>1522337.287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SUM([3]AMS!$H$50:$H$51)</f>
        <v>0</v>
      </c>
      <c r="CN50" s="89">
        <f>SUM([3]AMS!$H$52:$H$59)</f>
        <v>15040540.279999999</v>
      </c>
      <c r="CO50" s="89">
        <f>SUM([3]AMS!$H$60:$H$65)</f>
        <v>0</v>
      </c>
      <c r="CP50" s="101">
        <f t="array" ref="CP50:CP51">[3]AMS!$H$3:$H$4</f>
        <v>855392.39820000005</v>
      </c>
    </row>
    <row r="51" spans="68:94" x14ac:dyDescent="0.25">
      <c r="BP51" s="53"/>
      <c r="BQ51" s="64" t="s">
        <v>43</v>
      </c>
      <c r="BR51" s="65">
        <f t="array" ref="BR51:CL51">TRANSPOSE([3]AMS!$H$68:$H$88)</f>
        <v>6623672.3760000002</v>
      </c>
      <c r="BS51" s="66">
        <v>6126436.2209999999</v>
      </c>
      <c r="BT51" s="66">
        <v>374658.11200000002</v>
      </c>
      <c r="BU51" s="66">
        <v>4147985.1120000002</v>
      </c>
      <c r="BV51" s="66">
        <v>14772491.210000001</v>
      </c>
      <c r="BW51" s="66">
        <v>10160349.539999999</v>
      </c>
      <c r="BX51" s="66">
        <v>2933652.3390000002</v>
      </c>
      <c r="BY51" s="66">
        <v>6240825.7790000001</v>
      </c>
      <c r="BZ51" s="66">
        <v>277324.42810000002</v>
      </c>
      <c r="CA51" s="66">
        <v>0</v>
      </c>
      <c r="CB51" s="66">
        <v>0</v>
      </c>
      <c r="CC51" s="66">
        <v>7238533.7589999996</v>
      </c>
      <c r="CD51" s="66">
        <v>3.2478231129999999</v>
      </c>
      <c r="CE51" s="66">
        <v>579760.04539999994</v>
      </c>
      <c r="CF51" s="66">
        <v>3276256.4569999999</v>
      </c>
      <c r="CG51" s="66">
        <v>34090358.039999999</v>
      </c>
      <c r="CH51" s="66">
        <v>9935384.8949999996</v>
      </c>
      <c r="CI51" s="66">
        <v>8059149.534</v>
      </c>
      <c r="CJ51" s="66">
        <v>11858176.59</v>
      </c>
      <c r="CK51" s="66">
        <v>1087401.675</v>
      </c>
      <c r="CL51" s="91">
        <v>0</v>
      </c>
      <c r="CM51" s="91">
        <f>SUM([3]AMS!$H$89:$H$90)</f>
        <v>14254463.91</v>
      </c>
      <c r="CN51" s="91">
        <f>SUM([3]AMS!$H$91:$H$98)</f>
        <v>2698999.9079999998</v>
      </c>
      <c r="CO51" s="91">
        <f>SUM([3]AMS!$H$99:$H$104)</f>
        <v>0</v>
      </c>
      <c r="CP51" s="102">
        <v>107586888.3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TRANSPOSE([3]AMS!$H$119:$H$139)</f>
        <v>769934.92859999998</v>
      </c>
      <c r="BS53" s="70">
        <v>4898517.0889999997</v>
      </c>
      <c r="BT53" s="70">
        <v>672289.14509999997</v>
      </c>
      <c r="BU53" s="70">
        <v>1279215.264</v>
      </c>
      <c r="BV53" s="70">
        <v>1643820.067</v>
      </c>
      <c r="BW53" s="70">
        <v>2040272.949</v>
      </c>
      <c r="BX53" s="70">
        <v>4341047.7259999998</v>
      </c>
      <c r="BY53" s="70">
        <v>3513329.781</v>
      </c>
      <c r="BZ53" s="70">
        <v>237993.33100000001</v>
      </c>
      <c r="CA53" s="70">
        <v>1644871.774</v>
      </c>
      <c r="CB53" s="70">
        <v>514825.43060000002</v>
      </c>
      <c r="CC53" s="70">
        <v>8152288.5779999997</v>
      </c>
      <c r="CD53" s="70">
        <v>563115.36490000004</v>
      </c>
      <c r="CE53" s="70">
        <v>34369.167750000001</v>
      </c>
      <c r="CF53" s="70">
        <v>44878.98734</v>
      </c>
      <c r="CG53" s="70">
        <v>39082.045810000003</v>
      </c>
      <c r="CH53" s="70">
        <v>1811.1764969999999</v>
      </c>
      <c r="CI53" s="70">
        <v>1370.566309</v>
      </c>
      <c r="CJ53" s="70">
        <v>10324096.630000001</v>
      </c>
      <c r="CK53" s="70">
        <v>5491243.6900000004</v>
      </c>
      <c r="CL53" s="93">
        <v>0</v>
      </c>
      <c r="CM53" s="93">
        <f>SUM([3]AMS!$H$140:$H$141)</f>
        <v>0.88360188129999995</v>
      </c>
      <c r="CN53" s="93">
        <f>SUM([3]AMS!$H$142:$H$149)</f>
        <v>6736810.6129999999</v>
      </c>
      <c r="CO53" s="93">
        <f>SUM([3]AMS!$H$150:$H$155)</f>
        <v>569789.41630000004</v>
      </c>
      <c r="CP53" s="103">
        <f>[3]AMS!$H$5</f>
        <v>33530255.710000001</v>
      </c>
    </row>
    <row r="59" spans="68:94" x14ac:dyDescent="0.25">
      <c r="BT59" s="8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B1:DA60"/>
  <sheetViews>
    <sheetView showGridLines="0" topLeftCell="BN30" workbookViewId="0">
      <selection activeCell="BU60" sqref="BU60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AMS'!$V$1080</f>
        <v>0.1135239544</v>
      </c>
      <c r="DA2" s="104">
        <f t="array" ref="DA2:DA25">IFERROR('[4]TES 2025 (volume)'!$CK$6:$CK$29/'[4]TES 2010 (volume)'!$CK$6:$CK$29,1)</f>
        <v>1.0536001859821844</v>
      </c>
    </row>
    <row r="3" spans="2:105" x14ac:dyDescent="0.25">
      <c r="B3" t="s">
        <v>20</v>
      </c>
      <c r="C3" s="3" t="s">
        <v>0</v>
      </c>
      <c r="D3" s="88">
        <f t="array" ref="D3:AA26">'[4]TES 2025 (value)'!$D$77:$AA$100</f>
        <v>21874.926612238505</v>
      </c>
      <c r="E3" s="89">
        <v>57581.217313412271</v>
      </c>
      <c r="F3" s="89">
        <v>2.2214924763908561</v>
      </c>
      <c r="G3" s="89">
        <v>1.0270748285223921</v>
      </c>
      <c r="H3" s="89">
        <v>0.50258479731603234</v>
      </c>
      <c r="I3" s="89">
        <v>412.75494914086954</v>
      </c>
      <c r="J3" s="89">
        <v>0.17597735821814905</v>
      </c>
      <c r="K3" s="89">
        <v>95.994611661934016</v>
      </c>
      <c r="L3" s="89">
        <v>0</v>
      </c>
      <c r="M3" s="89">
        <v>21.482241400201627</v>
      </c>
      <c r="N3" s="89">
        <v>9.837005889850845</v>
      </c>
      <c r="O3" s="89">
        <v>5068.7834916961137</v>
      </c>
      <c r="P3" s="89">
        <v>4109.114783772764</v>
      </c>
      <c r="Q3" s="89">
        <v>0</v>
      </c>
      <c r="R3" s="89">
        <v>5.7261009010873911</v>
      </c>
      <c r="S3" s="89">
        <v>0</v>
      </c>
      <c r="T3" s="89">
        <v>39.618177745989534</v>
      </c>
      <c r="U3" s="89">
        <v>2.5527201071968361E-2</v>
      </c>
      <c r="V3" s="89">
        <v>4308.1281731711742</v>
      </c>
      <c r="W3" s="89">
        <v>869.7582521774267</v>
      </c>
      <c r="X3" s="89">
        <v>0.15064898252123762</v>
      </c>
      <c r="Y3" s="89">
        <v>39.009916651645483</v>
      </c>
      <c r="Z3" s="89">
        <v>411.57380702468873</v>
      </c>
      <c r="AA3" s="89">
        <v>317.81551550433744</v>
      </c>
      <c r="AB3" s="9">
        <f>'[4]TES 2025 (value)'!CK6</f>
        <v>49048.116471215646</v>
      </c>
      <c r="AC3" s="10">
        <f>'[4]TES 2025 (value)'!CL6</f>
        <v>0</v>
      </c>
      <c r="AD3" s="10">
        <f>'[4]TES 2025 (value)'!CM6</f>
        <v>2586.0842231014017</v>
      </c>
      <c r="AE3" s="10">
        <f>'[4]TES 2025 (value)'!CN6</f>
        <v>20695.162672056398</v>
      </c>
      <c r="AF3" s="11">
        <f>'[4]TES 2025 (value)'!CO6</f>
        <v>1.480446041</v>
      </c>
      <c r="AG3" s="26">
        <f>SUM(D3:AF3)</f>
        <v>167500.68807044739</v>
      </c>
      <c r="AI3" t="s">
        <v>20</v>
      </c>
      <c r="AJ3" s="3" t="s">
        <v>0</v>
      </c>
      <c r="AK3" s="9">
        <f t="shared" ref="AK3:AZ18" si="0">D3*(1+AK$45)</f>
        <v>21874.936334166825</v>
      </c>
      <c r="AL3" s="10">
        <f t="shared" si="0"/>
        <v>57581.782651166599</v>
      </c>
      <c r="AM3" s="10">
        <f t="shared" si="0"/>
        <v>2.2214858267844124</v>
      </c>
      <c r="AN3" s="10">
        <f t="shared" si="0"/>
        <v>1.0270112777405733</v>
      </c>
      <c r="AO3" s="10">
        <f t="shared" si="0"/>
        <v>0.50257316845356015</v>
      </c>
      <c r="AP3" s="10">
        <f t="shared" si="0"/>
        <v>412.74439482162421</v>
      </c>
      <c r="AQ3" s="10">
        <f t="shared" si="0"/>
        <v>0.1759738244461955</v>
      </c>
      <c r="AR3" s="10">
        <f t="shared" si="0"/>
        <v>96.007187752072241</v>
      </c>
      <c r="AS3" s="10">
        <f t="shared" si="0"/>
        <v>0</v>
      </c>
      <c r="AT3" s="10">
        <f t="shared" si="0"/>
        <v>21.482064613085171</v>
      </c>
      <c r="AU3" s="10">
        <f t="shared" si="0"/>
        <v>9.8367606025783854</v>
      </c>
      <c r="AV3" s="10">
        <f t="shared" si="0"/>
        <v>5068.8540319190788</v>
      </c>
      <c r="AW3" s="10">
        <f t="shared" si="0"/>
        <v>4109.1666136267322</v>
      </c>
      <c r="AX3" s="10">
        <f t="shared" si="0"/>
        <v>0</v>
      </c>
      <c r="AY3" s="10">
        <f t="shared" si="0"/>
        <v>5.7259346718252297</v>
      </c>
      <c r="AZ3" s="10">
        <f t="shared" si="0"/>
        <v>0</v>
      </c>
      <c r="BA3" s="10">
        <f t="shared" ref="BA3:BH32" si="1">T3*(1+BA$45)</f>
        <v>39.616822234036292</v>
      </c>
      <c r="BB3" s="10">
        <f t="shared" si="1"/>
        <v>2.5526794987735996E-2</v>
      </c>
      <c r="BC3" s="10">
        <f t="shared" si="1"/>
        <v>4308.199893812247</v>
      </c>
      <c r="BD3" s="10">
        <f t="shared" si="1"/>
        <v>869.75743447870241</v>
      </c>
      <c r="BE3" s="89">
        <f t="shared" si="1"/>
        <v>0.16451844801785845</v>
      </c>
      <c r="BF3" s="89">
        <f t="shared" si="1"/>
        <v>39.265521126836376</v>
      </c>
      <c r="BG3" s="89">
        <f t="shared" si="1"/>
        <v>411.58727694857424</v>
      </c>
      <c r="BH3" s="89">
        <f t="shared" si="1"/>
        <v>318.30445256736715</v>
      </c>
      <c r="BI3" s="9">
        <f t="shared" ref="BI3:BL26" si="2">AB3*(1+AB$43)</f>
        <v>49048.116471215646</v>
      </c>
      <c r="BJ3" s="10">
        <f t="shared" si="2"/>
        <v>0</v>
      </c>
      <c r="BK3" s="10">
        <f t="shared" si="2"/>
        <v>2586.0842231014017</v>
      </c>
      <c r="BL3" s="10">
        <f t="shared" si="2"/>
        <v>20695.162672056398</v>
      </c>
      <c r="BM3" s="35">
        <v>0</v>
      </c>
      <c r="BN3" s="26">
        <f>SUM(AK3:BM3)</f>
        <v>167500.74783022204</v>
      </c>
      <c r="BP3" t="s">
        <v>20</v>
      </c>
      <c r="BQ3" s="3" t="s">
        <v>0</v>
      </c>
      <c r="BR3" s="88">
        <f t="array" ref="BR3:CO26">AK3:BH26</f>
        <v>21874.936334166825</v>
      </c>
      <c r="BS3" s="89">
        <v>57581.782651166599</v>
      </c>
      <c r="BT3" s="89">
        <v>2.2214858267844124</v>
      </c>
      <c r="BU3" s="89">
        <v>1.0270112777405733</v>
      </c>
      <c r="BV3" s="89">
        <v>0.50257316845356015</v>
      </c>
      <c r="BW3" s="89">
        <v>412.74439482162421</v>
      </c>
      <c r="BX3" s="89">
        <v>0.1759738244461955</v>
      </c>
      <c r="BY3" s="89">
        <v>96.007187752072241</v>
      </c>
      <c r="BZ3" s="89">
        <v>0</v>
      </c>
      <c r="CA3" s="89">
        <v>21.482064613085171</v>
      </c>
      <c r="CB3" s="89">
        <v>9.8367606025783854</v>
      </c>
      <c r="CC3" s="89">
        <v>5068.8540319190788</v>
      </c>
      <c r="CD3" s="89">
        <v>4109.1666136267322</v>
      </c>
      <c r="CE3" s="89">
        <v>0</v>
      </c>
      <c r="CF3" s="89">
        <v>5.7259346718252297</v>
      </c>
      <c r="CG3" s="89">
        <v>0</v>
      </c>
      <c r="CH3" s="89">
        <v>39.616822234036292</v>
      </c>
      <c r="CI3" s="89">
        <v>2.5526794987735996E-2</v>
      </c>
      <c r="CJ3" s="89">
        <v>4308.199893812247</v>
      </c>
      <c r="CK3" s="89">
        <v>869.75743447870241</v>
      </c>
      <c r="CL3" s="89">
        <v>0.16451844801785845</v>
      </c>
      <c r="CM3" s="89">
        <v>39.265521126836376</v>
      </c>
      <c r="CN3" s="89">
        <v>411.58727694857424</v>
      </c>
      <c r="CO3" s="89">
        <v>318.30445256736715</v>
      </c>
      <c r="CP3" s="9">
        <f t="shared" ref="CP3:CS25" si="3">BI3</f>
        <v>49048.116471215646</v>
      </c>
      <c r="CQ3" s="10">
        <f t="shared" si="3"/>
        <v>0</v>
      </c>
      <c r="CR3" s="10">
        <f t="shared" si="3"/>
        <v>2586.0842231014017</v>
      </c>
      <c r="CS3" s="10">
        <f t="shared" si="3"/>
        <v>20695.162672056398</v>
      </c>
      <c r="CT3" s="35">
        <v>0</v>
      </c>
      <c r="CU3" s="26">
        <f>SUM(BR3:CT3)</f>
        <v>167500.74783022204</v>
      </c>
      <c r="CX3" s="53"/>
      <c r="CY3" s="53"/>
      <c r="DA3" s="105">
        <v>1.2611803443360301</v>
      </c>
    </row>
    <row r="4" spans="2:105" x14ac:dyDescent="0.25">
      <c r="B4" t="s">
        <v>21</v>
      </c>
      <c r="C4" s="4" t="s">
        <v>1</v>
      </c>
      <c r="D4" s="90">
        <v>9718.1171051440888</v>
      </c>
      <c r="E4" s="91">
        <v>52110.642449641062</v>
      </c>
      <c r="F4" s="91">
        <v>118.09460527739618</v>
      </c>
      <c r="G4" s="91">
        <v>10.2383298684371</v>
      </c>
      <c r="H4" s="91">
        <v>14.941782098423124</v>
      </c>
      <c r="I4" s="91">
        <v>370.19988827043483</v>
      </c>
      <c r="J4" s="91">
        <v>21.280167286048016</v>
      </c>
      <c r="K4" s="91">
        <v>765.9448997447754</v>
      </c>
      <c r="L4" s="91">
        <v>101.84408414932452</v>
      </c>
      <c r="M4" s="91">
        <v>90.589236907321506</v>
      </c>
      <c r="N4" s="91">
        <v>46.525172532407133</v>
      </c>
      <c r="O4" s="91">
        <v>5085.6399279361704</v>
      </c>
      <c r="P4" s="91">
        <v>329.07468007785792</v>
      </c>
      <c r="Q4" s="91">
        <v>11.47715543031271</v>
      </c>
      <c r="R4" s="91">
        <v>38.08815321214724</v>
      </c>
      <c r="S4" s="91">
        <v>108.75803832973155</v>
      </c>
      <c r="T4" s="91">
        <v>111.74552953506634</v>
      </c>
      <c r="U4" s="91">
        <v>402.75558706002687</v>
      </c>
      <c r="V4" s="91">
        <v>50092.464955647985</v>
      </c>
      <c r="W4" s="91">
        <v>5378.9632194259266</v>
      </c>
      <c r="X4" s="91">
        <v>0.15113913463591985</v>
      </c>
      <c r="Y4" s="91">
        <v>384.5094983763193</v>
      </c>
      <c r="Z4" s="91">
        <v>43.576510166437352</v>
      </c>
      <c r="AA4" s="91">
        <v>167.5864230405914</v>
      </c>
      <c r="AB4" s="12">
        <f>'[4]TES 2025 (value)'!CK7</f>
        <v>275352.2783125806</v>
      </c>
      <c r="AC4" s="13">
        <f>'[4]TES 2025 (value)'!CL7</f>
        <v>0</v>
      </c>
      <c r="AD4" s="13">
        <f>'[4]TES 2025 (value)'!CM7</f>
        <v>0</v>
      </c>
      <c r="AE4" s="13">
        <f>'[4]TES 2025 (value)'!CN7</f>
        <v>60767.029604463416</v>
      </c>
      <c r="AF4" s="14">
        <f>'[4]TES 2025 (value)'!CO7</f>
        <v>1.450411922</v>
      </c>
      <c r="AG4" s="27">
        <f t="shared" ref="AG4:AG26" si="4">SUM(D4:AF4)</f>
        <v>461643.96686725901</v>
      </c>
      <c r="AI4" t="s">
        <v>21</v>
      </c>
      <c r="AJ4" s="4" t="s">
        <v>1</v>
      </c>
      <c r="AK4" s="12">
        <f t="shared" si="0"/>
        <v>9718.1214241911675</v>
      </c>
      <c r="AL4" s="13">
        <f t="shared" si="0"/>
        <v>52111.154076781888</v>
      </c>
      <c r="AM4" s="13">
        <f t="shared" si="0"/>
        <v>118.09425178412239</v>
      </c>
      <c r="AN4" s="13">
        <f t="shared" si="0"/>
        <v>10.23769636652508</v>
      </c>
      <c r="AO4" s="13">
        <f t="shared" si="0"/>
        <v>14.941436373820947</v>
      </c>
      <c r="AP4" s="13">
        <f t="shared" si="0"/>
        <v>370.19042210215866</v>
      </c>
      <c r="AQ4" s="13">
        <f t="shared" si="0"/>
        <v>21.279739962561152</v>
      </c>
      <c r="AR4" s="13">
        <f t="shared" si="0"/>
        <v>766.04524487804213</v>
      </c>
      <c r="AS4" s="13">
        <f t="shared" si="0"/>
        <v>101.85151211992286</v>
      </c>
      <c r="AT4" s="13">
        <f t="shared" si="0"/>
        <v>90.588491407367542</v>
      </c>
      <c r="AU4" s="13">
        <f t="shared" si="0"/>
        <v>46.524012419990918</v>
      </c>
      <c r="AV4" s="13">
        <f t="shared" si="0"/>
        <v>5085.7107027433849</v>
      </c>
      <c r="AW4" s="13">
        <f t="shared" si="0"/>
        <v>329.07883082406744</v>
      </c>
      <c r="AX4" s="13">
        <f t="shared" si="0"/>
        <v>11.476500019777442</v>
      </c>
      <c r="AY4" s="13">
        <f t="shared" si="0"/>
        <v>38.087047509381101</v>
      </c>
      <c r="AZ4" s="13">
        <f t="shared" si="0"/>
        <v>108.75868726203112</v>
      </c>
      <c r="BA4" s="13">
        <f t="shared" si="1"/>
        <v>111.7417062294621</v>
      </c>
      <c r="BB4" s="13">
        <f t="shared" si="1"/>
        <v>402.74918006331222</v>
      </c>
      <c r="BC4" s="13">
        <f t="shared" si="1"/>
        <v>50093.298882484683</v>
      </c>
      <c r="BD4" s="13">
        <f t="shared" si="1"/>
        <v>5378.9581624214643</v>
      </c>
      <c r="BE4" s="91">
        <f t="shared" si="1"/>
        <v>0.1650537258793523</v>
      </c>
      <c r="BF4" s="91">
        <f t="shared" si="1"/>
        <v>387.02891797457283</v>
      </c>
      <c r="BG4" s="91">
        <f t="shared" si="1"/>
        <v>43.577936331720757</v>
      </c>
      <c r="BH4" s="91">
        <f t="shared" si="1"/>
        <v>167.8442430949556</v>
      </c>
      <c r="BI4" s="12">
        <f t="shared" si="2"/>
        <v>275352.2783125806</v>
      </c>
      <c r="BJ4" s="13">
        <f t="shared" si="2"/>
        <v>0</v>
      </c>
      <c r="BK4" s="13">
        <f t="shared" si="2"/>
        <v>0</v>
      </c>
      <c r="BL4" s="13">
        <f t="shared" si="2"/>
        <v>60767.029604463416</v>
      </c>
      <c r="BM4" s="36">
        <v>0</v>
      </c>
      <c r="BN4" s="27">
        <f t="shared" ref="BN4:BN26" si="5">SUM(AK4:BM4)</f>
        <v>461646.81207611627</v>
      </c>
      <c r="BP4" t="s">
        <v>21</v>
      </c>
      <c r="BQ4" s="4" t="s">
        <v>1</v>
      </c>
      <c r="BR4" s="90">
        <v>9718.1214241911675</v>
      </c>
      <c r="BS4" s="91">
        <v>52111.154076781888</v>
      </c>
      <c r="BT4" s="91">
        <v>118.09425178412239</v>
      </c>
      <c r="BU4" s="91">
        <v>10.23769636652508</v>
      </c>
      <c r="BV4" s="91">
        <v>14.941436373820947</v>
      </c>
      <c r="BW4" s="91">
        <v>370.19042210215866</v>
      </c>
      <c r="BX4" s="91">
        <v>21.279739962561152</v>
      </c>
      <c r="BY4" s="91">
        <v>766.04524487804213</v>
      </c>
      <c r="BZ4" s="91">
        <v>101.85151211992286</v>
      </c>
      <c r="CA4" s="91">
        <v>90.588491407367542</v>
      </c>
      <c r="CB4" s="91">
        <v>46.524012419990918</v>
      </c>
      <c r="CC4" s="91">
        <v>5085.7107027433849</v>
      </c>
      <c r="CD4" s="91">
        <v>329.07883082406744</v>
      </c>
      <c r="CE4" s="91">
        <v>11.476500019777442</v>
      </c>
      <c r="CF4" s="91">
        <v>38.087047509381101</v>
      </c>
      <c r="CG4" s="91">
        <v>108.75868726203112</v>
      </c>
      <c r="CH4" s="91">
        <v>111.7417062294621</v>
      </c>
      <c r="CI4" s="91">
        <v>402.74918006331222</v>
      </c>
      <c r="CJ4" s="91">
        <v>50093.298882484683</v>
      </c>
      <c r="CK4" s="91">
        <v>5378.9581624214643</v>
      </c>
      <c r="CL4" s="91">
        <v>0.1650537258793523</v>
      </c>
      <c r="CM4" s="91">
        <v>387.02891797457283</v>
      </c>
      <c r="CN4" s="91">
        <v>43.577936331720757</v>
      </c>
      <c r="CO4" s="91">
        <v>167.8442430949556</v>
      </c>
      <c r="CP4" s="12">
        <f t="shared" si="3"/>
        <v>275352.2783125806</v>
      </c>
      <c r="CQ4" s="13">
        <f t="shared" si="3"/>
        <v>0</v>
      </c>
      <c r="CR4" s="13">
        <f t="shared" si="3"/>
        <v>0</v>
      </c>
      <c r="CS4" s="13">
        <f t="shared" si="3"/>
        <v>60767.029604463416</v>
      </c>
      <c r="CT4" s="36">
        <v>0</v>
      </c>
      <c r="CU4" s="27">
        <f t="shared" ref="CU4:CU26" si="6">SUM(BR4:CT4)</f>
        <v>461646.81207611627</v>
      </c>
      <c r="CX4" s="59" t="s">
        <v>94</v>
      </c>
      <c r="CY4" s="81">
        <f>'[1]scen AMS'!$V$465*(1-'[1]scen AMS'!$V$1081)</f>
        <v>14528.648911898525</v>
      </c>
      <c r="DA4" s="105">
        <v>1.035653915616876</v>
      </c>
    </row>
    <row r="5" spans="2:105" x14ac:dyDescent="0.25">
      <c r="B5" t="s">
        <v>22</v>
      </c>
      <c r="C5" s="4" t="s">
        <v>2</v>
      </c>
      <c r="D5" s="90">
        <v>339.12820802894367</v>
      </c>
      <c r="E5" s="91">
        <v>548.81020123325675</v>
      </c>
      <c r="F5" s="91">
        <v>57855.784736875095</v>
      </c>
      <c r="G5" s="91">
        <v>29.059741738807393</v>
      </c>
      <c r="H5" s="91">
        <v>177.05394023018556</v>
      </c>
      <c r="I5" s="91">
        <v>45.403128916745359</v>
      </c>
      <c r="J5" s="91">
        <v>13.015371997982429</v>
      </c>
      <c r="K5" s="91">
        <v>40.865338148981223</v>
      </c>
      <c r="L5" s="91">
        <v>22.56554328192966</v>
      </c>
      <c r="M5" s="91">
        <v>52.632186478680282</v>
      </c>
      <c r="N5" s="91">
        <v>37.534236713736213</v>
      </c>
      <c r="O5" s="91">
        <v>1661.1890935142551</v>
      </c>
      <c r="P5" s="91">
        <v>237.80051705158974</v>
      </c>
      <c r="Q5" s="91">
        <v>11.568610206745538</v>
      </c>
      <c r="R5" s="91">
        <v>105.94580013699114</v>
      </c>
      <c r="S5" s="91">
        <v>1034.86360561426</v>
      </c>
      <c r="T5" s="91">
        <v>119.64092315558686</v>
      </c>
      <c r="U5" s="91">
        <v>173.12582999042107</v>
      </c>
      <c r="V5" s="91">
        <v>17304.494762351474</v>
      </c>
      <c r="W5" s="91">
        <v>593.8849699711094</v>
      </c>
      <c r="X5" s="91">
        <v>4.9365070833635463E-2</v>
      </c>
      <c r="Y5" s="91">
        <v>79.317500079361125</v>
      </c>
      <c r="Z5" s="91">
        <v>111.13990267623755</v>
      </c>
      <c r="AA5" s="91">
        <v>11.972486867382049</v>
      </c>
      <c r="AB5" s="12">
        <f>'[4]TES 2025 (value)'!CK8</f>
        <v>110664.65794670636</v>
      </c>
      <c r="AC5" s="13">
        <f>'[4]TES 2025 (value)'!CL8</f>
        <v>174.85269915611306</v>
      </c>
      <c r="AD5" s="13">
        <f>'[4]TES 2025 (value)'!CM8</f>
        <v>51860.390773176252</v>
      </c>
      <c r="AE5" s="13">
        <f>'[4]TES 2025 (value)'!CN8</f>
        <v>103086.6042099366</v>
      </c>
      <c r="AF5" s="14">
        <f>'[4]TES 2025 (value)'!CO8</f>
        <v>1.5215005880000001</v>
      </c>
      <c r="AG5" s="27">
        <f t="shared" si="4"/>
        <v>346394.87312989391</v>
      </c>
      <c r="AI5" t="s">
        <v>22</v>
      </c>
      <c r="AJ5" s="4" t="s">
        <v>2</v>
      </c>
      <c r="AK5" s="12">
        <f t="shared" si="0"/>
        <v>339.12835874854096</v>
      </c>
      <c r="AL5" s="13">
        <f t="shared" si="0"/>
        <v>548.81558950292515</v>
      </c>
      <c r="AM5" s="13">
        <f t="shared" si="0"/>
        <v>57855.611556815711</v>
      </c>
      <c r="AN5" s="13">
        <f t="shared" si="0"/>
        <v>29.057943652382079</v>
      </c>
      <c r="AO5" s="13">
        <f t="shared" si="0"/>
        <v>177.04984353658858</v>
      </c>
      <c r="AP5" s="13">
        <f t="shared" si="0"/>
        <v>45.401967939467383</v>
      </c>
      <c r="AQ5" s="13">
        <f t="shared" si="0"/>
        <v>13.015110638470061</v>
      </c>
      <c r="AR5" s="13">
        <f t="shared" si="0"/>
        <v>40.870691847144002</v>
      </c>
      <c r="AS5" s="13">
        <f t="shared" si="0"/>
        <v>22.567189093696083</v>
      </c>
      <c r="AT5" s="13">
        <f t="shared" si="0"/>
        <v>52.631753344525094</v>
      </c>
      <c r="AU5" s="13">
        <f t="shared" si="0"/>
        <v>37.533300791703589</v>
      </c>
      <c r="AV5" s="13">
        <f t="shared" si="0"/>
        <v>1661.2122116153212</v>
      </c>
      <c r="AW5" s="13">
        <f t="shared" si="0"/>
        <v>237.8035165214807</v>
      </c>
      <c r="AX5" s="13">
        <f t="shared" si="0"/>
        <v>11.567949573624905</v>
      </c>
      <c r="AY5" s="13">
        <f t="shared" si="0"/>
        <v>105.94272452018137</v>
      </c>
      <c r="AZ5" s="13">
        <f t="shared" si="0"/>
        <v>1034.8697803892894</v>
      </c>
      <c r="BA5" s="13">
        <f t="shared" si="1"/>
        <v>119.63682971387246</v>
      </c>
      <c r="BB5" s="13">
        <f t="shared" si="1"/>
        <v>173.12307592155247</v>
      </c>
      <c r="BC5" s="13">
        <f t="shared" si="1"/>
        <v>17304.782843255271</v>
      </c>
      <c r="BD5" s="13">
        <f t="shared" si="1"/>
        <v>593.88441163322511</v>
      </c>
      <c r="BE5" s="91">
        <f t="shared" si="1"/>
        <v>5.3909855240452345E-2</v>
      </c>
      <c r="BF5" s="91">
        <f t="shared" si="1"/>
        <v>79.837211725050665</v>
      </c>
      <c r="BG5" s="91">
        <f t="shared" si="1"/>
        <v>111.14354004577891</v>
      </c>
      <c r="BH5" s="91">
        <f t="shared" si="1"/>
        <v>11.99090570560903</v>
      </c>
      <c r="BI5" s="12">
        <f t="shared" si="2"/>
        <v>110664.65794670636</v>
      </c>
      <c r="BJ5" s="13">
        <f t="shared" si="2"/>
        <v>174.85269915611306</v>
      </c>
      <c r="BK5" s="13">
        <f t="shared" si="2"/>
        <v>51860.390773176252</v>
      </c>
      <c r="BL5" s="13">
        <f t="shared" si="2"/>
        <v>103086.6042099366</v>
      </c>
      <c r="BM5" s="36">
        <v>0</v>
      </c>
      <c r="BN5" s="27">
        <f t="shared" si="5"/>
        <v>346394.03784536198</v>
      </c>
      <c r="BP5" t="s">
        <v>22</v>
      </c>
      <c r="BQ5" s="4" t="s">
        <v>2</v>
      </c>
      <c r="BR5" s="90">
        <v>339.12835874854096</v>
      </c>
      <c r="BS5" s="91">
        <v>548.81558950292515</v>
      </c>
      <c r="BT5" s="91">
        <v>57855.611556815711</v>
      </c>
      <c r="BU5" s="91">
        <v>29.057943652382079</v>
      </c>
      <c r="BV5" s="91">
        <v>177.04984353658858</v>
      </c>
      <c r="BW5" s="91">
        <v>45.401967939467383</v>
      </c>
      <c r="BX5" s="91">
        <v>13.015110638470061</v>
      </c>
      <c r="BY5" s="91">
        <v>40.870691847144002</v>
      </c>
      <c r="BZ5" s="91">
        <v>22.567189093696083</v>
      </c>
      <c r="CA5" s="91">
        <v>52.631753344525094</v>
      </c>
      <c r="CB5" s="91">
        <v>37.533300791703589</v>
      </c>
      <c r="CC5" s="91">
        <v>1661.2122116153212</v>
      </c>
      <c r="CD5" s="91">
        <v>237.8035165214807</v>
      </c>
      <c r="CE5" s="91">
        <v>11.567949573624905</v>
      </c>
      <c r="CF5" s="91">
        <v>105.94272452018137</v>
      </c>
      <c r="CG5" s="91">
        <v>1034.8697803892894</v>
      </c>
      <c r="CH5" s="91">
        <v>119.63682971387246</v>
      </c>
      <c r="CI5" s="91">
        <v>173.12307592155247</v>
      </c>
      <c r="CJ5" s="91">
        <v>17304.782843255271</v>
      </c>
      <c r="CK5" s="91">
        <v>593.88441163322511</v>
      </c>
      <c r="CL5" s="91">
        <v>5.3909855240452345E-2</v>
      </c>
      <c r="CM5" s="91">
        <v>79.837211725050665</v>
      </c>
      <c r="CN5" s="91">
        <v>111.14354004577891</v>
      </c>
      <c r="CO5" s="91">
        <v>11.99090570560903</v>
      </c>
      <c r="CP5" s="49">
        <f>BI5-CY19</f>
        <v>112361.37708475097</v>
      </c>
      <c r="CQ5" s="13">
        <f t="shared" si="3"/>
        <v>174.85269915611306</v>
      </c>
      <c r="CR5" s="13">
        <f t="shared" si="3"/>
        <v>51860.390773176252</v>
      </c>
      <c r="CS5" s="13">
        <f t="shared" si="3"/>
        <v>103086.6042099366</v>
      </c>
      <c r="CT5" s="36">
        <v>0</v>
      </c>
      <c r="CU5" s="27">
        <f t="shared" si="6"/>
        <v>348090.75698340661</v>
      </c>
      <c r="CX5" s="85" t="s">
        <v>103</v>
      </c>
      <c r="CY5" s="81">
        <f>'[1]scen AMS'!$V$1161</f>
        <v>475019.40539999999</v>
      </c>
      <c r="DA5" s="105">
        <v>1.3031790930294305</v>
      </c>
    </row>
    <row r="6" spans="2:105" x14ac:dyDescent="0.25">
      <c r="B6" t="s">
        <v>23</v>
      </c>
      <c r="C6" s="4" t="s">
        <v>3</v>
      </c>
      <c r="D6" s="90">
        <v>419.86070893133154</v>
      </c>
      <c r="E6" s="91">
        <v>1345.7803288448208</v>
      </c>
      <c r="F6" s="91">
        <v>1150.2013428041298</v>
      </c>
      <c r="G6" s="91">
        <v>525.14704235042313</v>
      </c>
      <c r="H6" s="91">
        <v>126.46039898881571</v>
      </c>
      <c r="I6" s="91">
        <v>71.621750824044724</v>
      </c>
      <c r="J6" s="91">
        <v>8.925620692999134</v>
      </c>
      <c r="K6" s="91">
        <v>51.8938313001754</v>
      </c>
      <c r="L6" s="91">
        <v>144.8133028835897</v>
      </c>
      <c r="M6" s="91">
        <v>20.783907118175321</v>
      </c>
      <c r="N6" s="91">
        <v>7.6886899291595325</v>
      </c>
      <c r="O6" s="91">
        <v>2454.0640800849346</v>
      </c>
      <c r="P6" s="91">
        <v>1147.4675148588292</v>
      </c>
      <c r="Q6" s="91">
        <v>4.9065449416828431</v>
      </c>
      <c r="R6" s="91">
        <v>2.7754732821384867</v>
      </c>
      <c r="S6" s="91">
        <v>35.504603197934458</v>
      </c>
      <c r="T6" s="91">
        <v>15.084681774547551</v>
      </c>
      <c r="U6" s="91">
        <v>7.2437145586244114</v>
      </c>
      <c r="V6" s="91">
        <v>933.17546625179409</v>
      </c>
      <c r="W6" s="91">
        <v>456.5951241080927</v>
      </c>
      <c r="X6" s="91">
        <v>7.2937077962073854E-2</v>
      </c>
      <c r="Y6" s="91">
        <v>0.74874451242951889</v>
      </c>
      <c r="Z6" s="91">
        <v>9.7792030493986382E-3</v>
      </c>
      <c r="AA6" s="91">
        <v>6.1000546431260787</v>
      </c>
      <c r="AB6" s="12">
        <f>'[4]TES 2025 (value)'!CK9</f>
        <v>3545.0492552468399</v>
      </c>
      <c r="AC6" s="13">
        <f>'[4]TES 2025 (value)'!CL9</f>
        <v>0</v>
      </c>
      <c r="AD6" s="13">
        <f>'[4]TES 2025 (value)'!CM9</f>
        <v>0</v>
      </c>
      <c r="AE6" s="13">
        <f>'[4]TES 2025 (value)'!CN9</f>
        <v>4934.2221708217166</v>
      </c>
      <c r="AF6" s="14">
        <f>'[4]TES 2025 (value)'!CO9</f>
        <v>1</v>
      </c>
      <c r="AG6" s="27">
        <f t="shared" si="4"/>
        <v>17417.19706923137</v>
      </c>
      <c r="AI6" t="s">
        <v>23</v>
      </c>
      <c r="AJ6" s="4" t="s">
        <v>3</v>
      </c>
      <c r="AK6" s="12">
        <f t="shared" si="0"/>
        <v>419.86089553107604</v>
      </c>
      <c r="AL6" s="13">
        <f t="shared" si="0"/>
        <v>1345.7935418414268</v>
      </c>
      <c r="AM6" s="13">
        <f t="shared" si="0"/>
        <v>1150.1978998997124</v>
      </c>
      <c r="AN6" s="13">
        <f t="shared" si="0"/>
        <v>525.11454860782101</v>
      </c>
      <c r="AO6" s="13">
        <f t="shared" si="0"/>
        <v>126.45747293415613</v>
      </c>
      <c r="AP6" s="13">
        <f t="shared" si="0"/>
        <v>71.619919425475956</v>
      </c>
      <c r="AQ6" s="13">
        <f t="shared" si="0"/>
        <v>8.9254414590999982</v>
      </c>
      <c r="AR6" s="13">
        <f t="shared" si="0"/>
        <v>51.900629822391913</v>
      </c>
      <c r="AS6" s="13">
        <f t="shared" si="0"/>
        <v>144.82386480247828</v>
      </c>
      <c r="AT6" s="13">
        <f t="shared" si="0"/>
        <v>20.783736077968683</v>
      </c>
      <c r="AU6" s="13">
        <f t="shared" si="0"/>
        <v>7.6884982104798212</v>
      </c>
      <c r="AV6" s="13">
        <f t="shared" si="0"/>
        <v>2454.0982323085723</v>
      </c>
      <c r="AW6" s="13">
        <f t="shared" si="0"/>
        <v>1147.4819883103773</v>
      </c>
      <c r="AX6" s="13">
        <f t="shared" si="0"/>
        <v>4.9062647501958434</v>
      </c>
      <c r="AY6" s="13">
        <f t="shared" si="0"/>
        <v>2.7753927098810629</v>
      </c>
      <c r="AZ6" s="13">
        <f t="shared" si="0"/>
        <v>35.504815045115159</v>
      </c>
      <c r="BA6" s="13">
        <f t="shared" si="1"/>
        <v>15.084165661298039</v>
      </c>
      <c r="BB6" s="13">
        <f t="shared" si="1"/>
        <v>7.2435993263175975</v>
      </c>
      <c r="BC6" s="13">
        <f t="shared" si="1"/>
        <v>933.19100152372255</v>
      </c>
      <c r="BD6" s="13">
        <f t="shared" si="1"/>
        <v>456.59469484254726</v>
      </c>
      <c r="BE6" s="91">
        <f t="shared" si="1"/>
        <v>7.9652014029277074E-2</v>
      </c>
      <c r="BF6" s="91">
        <f t="shared" si="1"/>
        <v>0.75365050722721694</v>
      </c>
      <c r="BG6" s="91">
        <f t="shared" si="1"/>
        <v>9.7795231016431887E-3</v>
      </c>
      <c r="BH6" s="91">
        <f t="shared" si="1"/>
        <v>6.1094391528684611</v>
      </c>
      <c r="BI6" s="12">
        <f t="shared" si="2"/>
        <v>3545.0492552468399</v>
      </c>
      <c r="BJ6" s="13">
        <f t="shared" si="2"/>
        <v>0</v>
      </c>
      <c r="BK6" s="13">
        <f t="shared" si="2"/>
        <v>0</v>
      </c>
      <c r="BL6" s="13">
        <f t="shared" si="2"/>
        <v>4934.2221708217166</v>
      </c>
      <c r="BM6" s="36">
        <v>0</v>
      </c>
      <c r="BN6" s="27">
        <f t="shared" si="5"/>
        <v>17416.270550355897</v>
      </c>
      <c r="BP6" t="s">
        <v>23</v>
      </c>
      <c r="BQ6" s="4" t="s">
        <v>3</v>
      </c>
      <c r="BR6" s="90">
        <v>419.86089553107604</v>
      </c>
      <c r="BS6" s="91">
        <v>1345.7935418414268</v>
      </c>
      <c r="BT6" s="91">
        <v>1150.1978998997124</v>
      </c>
      <c r="BU6" s="91">
        <v>525.11454860782101</v>
      </c>
      <c r="BV6" s="91">
        <v>126.45747293415613</v>
      </c>
      <c r="BW6" s="91">
        <v>71.619919425475956</v>
      </c>
      <c r="BX6" s="91">
        <v>8.9254414590999982</v>
      </c>
      <c r="BY6" s="91">
        <v>51.900629822391913</v>
      </c>
      <c r="BZ6" s="91">
        <v>144.82386480247828</v>
      </c>
      <c r="CA6" s="91">
        <v>20.783736077968683</v>
      </c>
      <c r="CB6" s="91">
        <v>7.6884982104798212</v>
      </c>
      <c r="CC6" s="91">
        <v>2454.0982323085723</v>
      </c>
      <c r="CD6" s="91">
        <v>1147.4819883103773</v>
      </c>
      <c r="CE6" s="91">
        <v>4.9062647501958434</v>
      </c>
      <c r="CF6" s="91">
        <v>2.7753927098810629</v>
      </c>
      <c r="CG6" s="91">
        <v>35.504815045115159</v>
      </c>
      <c r="CH6" s="91">
        <v>15.084165661298039</v>
      </c>
      <c r="CI6" s="91">
        <v>7.2435993263175975</v>
      </c>
      <c r="CJ6" s="91">
        <v>933.19100152372255</v>
      </c>
      <c r="CK6" s="91">
        <v>456.59469484254726</v>
      </c>
      <c r="CL6" s="91">
        <v>7.9652014029277074E-2</v>
      </c>
      <c r="CM6" s="91">
        <v>0.75365050722721694</v>
      </c>
      <c r="CN6" s="91">
        <v>9.7795231016431887E-3</v>
      </c>
      <c r="CO6" s="91">
        <v>6.1094391528684611</v>
      </c>
      <c r="CP6" s="12">
        <f t="shared" si="3"/>
        <v>3545.0492552468399</v>
      </c>
      <c r="CQ6" s="13">
        <f t="shared" si="3"/>
        <v>0</v>
      </c>
      <c r="CR6" s="13">
        <f t="shared" si="3"/>
        <v>0</v>
      </c>
      <c r="CS6" s="13">
        <f t="shared" si="3"/>
        <v>4934.2221708217166</v>
      </c>
      <c r="CT6" s="36">
        <v>0</v>
      </c>
      <c r="CU6" s="27">
        <f t="shared" si="6"/>
        <v>17416.270550355897</v>
      </c>
      <c r="CX6" s="86" t="s">
        <v>104</v>
      </c>
      <c r="CY6" s="81">
        <f>'[1]scen AMS'!$V$1162</f>
        <v>31560.614689999999</v>
      </c>
      <c r="DA6" s="105">
        <v>1.3127706213625849</v>
      </c>
    </row>
    <row r="7" spans="2:105" x14ac:dyDescent="0.25">
      <c r="B7" t="s">
        <v>24</v>
      </c>
      <c r="C7" s="4" t="s">
        <v>4</v>
      </c>
      <c r="D7" s="90">
        <v>80.248454428575116</v>
      </c>
      <c r="E7" s="91">
        <v>100.42347704961355</v>
      </c>
      <c r="F7" s="91">
        <v>788.27665760173693</v>
      </c>
      <c r="G7" s="91">
        <v>761.12881769922967</v>
      </c>
      <c r="H7" s="91">
        <v>6743.3607118084028</v>
      </c>
      <c r="I7" s="91">
        <v>137.55120517195877</v>
      </c>
      <c r="J7" s="91">
        <v>61.238818429436719</v>
      </c>
      <c r="K7" s="91">
        <v>118.99232299221448</v>
      </c>
      <c r="L7" s="91">
        <v>135.76364703611415</v>
      </c>
      <c r="M7" s="91">
        <v>173.22341392340266</v>
      </c>
      <c r="N7" s="91">
        <v>44.02729904175461</v>
      </c>
      <c r="O7" s="91">
        <v>2848.6513007261424</v>
      </c>
      <c r="P7" s="91">
        <v>33031.004563912604</v>
      </c>
      <c r="Q7" s="91">
        <v>3.9576390530572327</v>
      </c>
      <c r="R7" s="91">
        <v>65.388948874391488</v>
      </c>
      <c r="S7" s="91">
        <v>240.89600523371934</v>
      </c>
      <c r="T7" s="91">
        <v>7.4775068699801031</v>
      </c>
      <c r="U7" s="91">
        <v>1.6893575722051721</v>
      </c>
      <c r="V7" s="91">
        <v>4063.0129887515272</v>
      </c>
      <c r="W7" s="91">
        <v>603.22485114866856</v>
      </c>
      <c r="X7" s="91">
        <v>8.4664578930080253E-2</v>
      </c>
      <c r="Y7" s="91">
        <v>32.898959967363879</v>
      </c>
      <c r="Z7" s="91">
        <v>44.448348879935025</v>
      </c>
      <c r="AA7" s="91">
        <v>1.1659103760546987</v>
      </c>
      <c r="AB7" s="12">
        <f>'[4]TES 2025 (value)'!CK10</f>
        <v>3420.9134323412195</v>
      </c>
      <c r="AC7" s="13">
        <f>'[4]TES 2025 (value)'!CL10</f>
        <v>0</v>
      </c>
      <c r="AD7" s="13">
        <f>'[4]TES 2025 (value)'!CM10</f>
        <v>13.211103457091452</v>
      </c>
      <c r="AE7" s="13">
        <f>'[4]TES 2025 (value)'!CN10</f>
        <v>4220.7968844175621</v>
      </c>
      <c r="AF7" s="14">
        <f>'[4]TES 2025 (value)'!CO10</f>
        <v>1.5354989000000001</v>
      </c>
      <c r="AG7" s="27">
        <f t="shared" si="4"/>
        <v>57744.592790242896</v>
      </c>
      <c r="AI7" t="s">
        <v>24</v>
      </c>
      <c r="AJ7" s="4" t="s">
        <v>4</v>
      </c>
      <c r="AK7" s="12">
        <f t="shared" si="0"/>
        <v>80.248490093596331</v>
      </c>
      <c r="AL7" s="13">
        <f t="shared" si="0"/>
        <v>100.42446301666402</v>
      </c>
      <c r="AM7" s="13">
        <f t="shared" si="0"/>
        <v>788.27429804859992</v>
      </c>
      <c r="AN7" s="13">
        <f t="shared" si="0"/>
        <v>761.08172246323886</v>
      </c>
      <c r="AO7" s="13">
        <f t="shared" si="0"/>
        <v>6743.2046831845028</v>
      </c>
      <c r="AP7" s="13">
        <f t="shared" si="0"/>
        <v>137.54768792925827</v>
      </c>
      <c r="AQ7" s="13">
        <f t="shared" si="0"/>
        <v>61.237588702946752</v>
      </c>
      <c r="AR7" s="13">
        <f t="shared" si="0"/>
        <v>119.00791197323956</v>
      </c>
      <c r="AS7" s="13">
        <f t="shared" si="0"/>
        <v>135.773548920813</v>
      </c>
      <c r="AT7" s="13">
        <f t="shared" si="0"/>
        <v>173.22198838929381</v>
      </c>
      <c r="AU7" s="13">
        <f t="shared" si="0"/>
        <v>44.026201214202544</v>
      </c>
      <c r="AV7" s="13">
        <f t="shared" si="0"/>
        <v>2848.6909442615652</v>
      </c>
      <c r="AW7" s="13">
        <f t="shared" si="0"/>
        <v>33031.421196747913</v>
      </c>
      <c r="AX7" s="13">
        <f t="shared" si="0"/>
        <v>3.9574130494672395</v>
      </c>
      <c r="AY7" s="13">
        <f t="shared" si="0"/>
        <v>65.387050626890684</v>
      </c>
      <c r="AZ7" s="13">
        <f t="shared" si="0"/>
        <v>240.89744260056628</v>
      </c>
      <c r="BA7" s="13">
        <f t="shared" si="1"/>
        <v>7.477251031611976</v>
      </c>
      <c r="BB7" s="13">
        <f t="shared" si="1"/>
        <v>1.689330698069188</v>
      </c>
      <c r="BC7" s="13">
        <f t="shared" si="1"/>
        <v>4063.080628776273</v>
      </c>
      <c r="BD7" s="13">
        <f t="shared" si="1"/>
        <v>603.22428402994331</v>
      </c>
      <c r="BE7" s="91">
        <f t="shared" si="1"/>
        <v>9.2459204798802194E-2</v>
      </c>
      <c r="BF7" s="91">
        <f t="shared" si="1"/>
        <v>33.114523652666691</v>
      </c>
      <c r="BG7" s="91">
        <f t="shared" si="1"/>
        <v>44.449803578620973</v>
      </c>
      <c r="BH7" s="91">
        <f t="shared" si="1"/>
        <v>1.1677040480663354</v>
      </c>
      <c r="BI7" s="12">
        <f t="shared" si="2"/>
        <v>3420.9134323412195</v>
      </c>
      <c r="BJ7" s="13">
        <f t="shared" si="2"/>
        <v>0</v>
      </c>
      <c r="BK7" s="13">
        <f t="shared" si="2"/>
        <v>13.211103457091452</v>
      </c>
      <c r="BL7" s="13">
        <f t="shared" si="2"/>
        <v>4220.7968844175621</v>
      </c>
      <c r="BM7" s="36">
        <v>0</v>
      </c>
      <c r="BN7" s="27">
        <f t="shared" si="5"/>
        <v>57743.620036458684</v>
      </c>
      <c r="BP7" t="s">
        <v>24</v>
      </c>
      <c r="BQ7" s="4" t="s">
        <v>4</v>
      </c>
      <c r="BR7" s="90">
        <v>80.248490093596331</v>
      </c>
      <c r="BS7" s="91">
        <v>100.42446301666402</v>
      </c>
      <c r="BT7" s="91">
        <v>788.27429804859992</v>
      </c>
      <c r="BU7" s="91">
        <v>761.08172246323886</v>
      </c>
      <c r="BV7" s="91">
        <v>6743.2046831845028</v>
      </c>
      <c r="BW7" s="91">
        <v>137.54768792925827</v>
      </c>
      <c r="BX7" s="91">
        <v>61.237588702946752</v>
      </c>
      <c r="BY7" s="91">
        <v>119.00791197323956</v>
      </c>
      <c r="BZ7" s="91">
        <v>135.773548920813</v>
      </c>
      <c r="CA7" s="91">
        <v>173.22198838929381</v>
      </c>
      <c r="CB7" s="91">
        <v>44.026201214202544</v>
      </c>
      <c r="CC7" s="91">
        <v>2848.6909442615652</v>
      </c>
      <c r="CD7" s="91">
        <v>33031.421196747913</v>
      </c>
      <c r="CE7" s="91">
        <v>3.9574130494672395</v>
      </c>
      <c r="CF7" s="91">
        <v>65.387050626890684</v>
      </c>
      <c r="CG7" s="91">
        <v>240.89744260056628</v>
      </c>
      <c r="CH7" s="91">
        <v>7.477251031611976</v>
      </c>
      <c r="CI7" s="91">
        <v>1.689330698069188</v>
      </c>
      <c r="CJ7" s="91">
        <v>4063.080628776273</v>
      </c>
      <c r="CK7" s="91">
        <v>603.22428402994331</v>
      </c>
      <c r="CL7" s="91">
        <v>9.2459204798802194E-2</v>
      </c>
      <c r="CM7" s="91">
        <v>33.114523652666691</v>
      </c>
      <c r="CN7" s="91">
        <v>44.449803578620973</v>
      </c>
      <c r="CO7" s="91">
        <v>1.1677040480663354</v>
      </c>
      <c r="CP7" s="12">
        <f t="shared" si="3"/>
        <v>3420.9134323412195</v>
      </c>
      <c r="CQ7" s="13">
        <f t="shared" si="3"/>
        <v>0</v>
      </c>
      <c r="CR7" s="13">
        <f t="shared" si="3"/>
        <v>13.211103457091452</v>
      </c>
      <c r="CS7" s="13">
        <f t="shared" si="3"/>
        <v>4220.7968844175621</v>
      </c>
      <c r="CT7" s="36">
        <v>0</v>
      </c>
      <c r="CU7" s="27">
        <f t="shared" si="6"/>
        <v>57743.620036458684</v>
      </c>
      <c r="CX7" s="59" t="s">
        <v>95</v>
      </c>
      <c r="CY7" s="81">
        <f>'[1]scen AMS'!$V$463</f>
        <v>53478.021990000001</v>
      </c>
      <c r="DA7" s="105">
        <v>1.2753931412638524</v>
      </c>
    </row>
    <row r="8" spans="2:105" x14ac:dyDescent="0.25">
      <c r="B8" t="s">
        <v>25</v>
      </c>
      <c r="C8" s="4" t="s">
        <v>5</v>
      </c>
      <c r="D8" s="90">
        <v>177.30870231768654</v>
      </c>
      <c r="E8" s="91">
        <v>3344.1305436861999</v>
      </c>
      <c r="F8" s="91">
        <v>185.13116052026075</v>
      </c>
      <c r="G8" s="91">
        <v>327.1412967841153</v>
      </c>
      <c r="H8" s="91">
        <v>207.21256377255955</v>
      </c>
      <c r="I8" s="91">
        <v>10081.741733233268</v>
      </c>
      <c r="J8" s="91">
        <v>46.238804759245063</v>
      </c>
      <c r="K8" s="91">
        <v>326.6840263259744</v>
      </c>
      <c r="L8" s="91">
        <v>779.99779082486134</v>
      </c>
      <c r="M8" s="91">
        <v>50.695696371333447</v>
      </c>
      <c r="N8" s="91">
        <v>80.713476985355456</v>
      </c>
      <c r="O8" s="91">
        <v>11886.34086466617</v>
      </c>
      <c r="P8" s="91">
        <v>772.14667794731827</v>
      </c>
      <c r="Q8" s="91">
        <v>3.4744558774703682</v>
      </c>
      <c r="R8" s="91">
        <v>31.183353743079998</v>
      </c>
      <c r="S8" s="91">
        <v>96.744887975668803</v>
      </c>
      <c r="T8" s="91">
        <v>53.151185810271372</v>
      </c>
      <c r="U8" s="91">
        <v>11.650695833234797</v>
      </c>
      <c r="V8" s="91">
        <v>7430.1934062813943</v>
      </c>
      <c r="W8" s="91">
        <v>1209.9146242667889</v>
      </c>
      <c r="X8" s="91">
        <v>0.35326759079759035</v>
      </c>
      <c r="Y8" s="91">
        <v>20.652452490502704</v>
      </c>
      <c r="Z8" s="91">
        <v>43.111854650032157</v>
      </c>
      <c r="AA8" s="91">
        <v>8.1633401317375824</v>
      </c>
      <c r="AB8" s="12">
        <f>'[4]TES 2025 (value)'!CK11</f>
        <v>7371.6077313935002</v>
      </c>
      <c r="AC8" s="13">
        <f>'[4]TES 2025 (value)'!CL11</f>
        <v>0</v>
      </c>
      <c r="AD8" s="13">
        <f>'[4]TES 2025 (value)'!CM11</f>
        <v>0</v>
      </c>
      <c r="AE8" s="13">
        <f>'[4]TES 2025 (value)'!CN11</f>
        <v>10977.382969196098</v>
      </c>
      <c r="AF8" s="14">
        <f>'[4]TES 2025 (value)'!CO11</f>
        <v>1.494207861</v>
      </c>
      <c r="AG8" s="27">
        <f t="shared" si="4"/>
        <v>55524.561771295928</v>
      </c>
      <c r="AI8" t="s">
        <v>25</v>
      </c>
      <c r="AJ8" s="4" t="s">
        <v>5</v>
      </c>
      <c r="AK8" s="12">
        <f t="shared" si="0"/>
        <v>177.30878111943636</v>
      </c>
      <c r="AL8" s="13">
        <f t="shared" si="0"/>
        <v>3344.1633766713289</v>
      </c>
      <c r="AM8" s="13">
        <f t="shared" si="0"/>
        <v>185.13060636607344</v>
      </c>
      <c r="AN8" s="13">
        <f t="shared" si="0"/>
        <v>327.12105474858055</v>
      </c>
      <c r="AO8" s="13">
        <f t="shared" si="0"/>
        <v>207.20776926540475</v>
      </c>
      <c r="AP8" s="13">
        <f t="shared" si="0"/>
        <v>10081.483938817906</v>
      </c>
      <c r="AQ8" s="13">
        <f t="shared" si="0"/>
        <v>46.237876245525577</v>
      </c>
      <c r="AR8" s="13">
        <f t="shared" si="0"/>
        <v>326.72682464236601</v>
      </c>
      <c r="AS8" s="13">
        <f t="shared" si="0"/>
        <v>780.05467975174804</v>
      </c>
      <c r="AT8" s="13">
        <f t="shared" si="0"/>
        <v>50.695279173434436</v>
      </c>
      <c r="AU8" s="13">
        <f t="shared" si="0"/>
        <v>80.711464382248153</v>
      </c>
      <c r="AV8" s="13">
        <f t="shared" si="0"/>
        <v>11886.506282095461</v>
      </c>
      <c r="AW8" s="13">
        <f t="shared" si="0"/>
        <v>772.15641733199504</v>
      </c>
      <c r="AX8" s="13">
        <f t="shared" si="0"/>
        <v>3.4742574663744965</v>
      </c>
      <c r="AY8" s="13">
        <f t="shared" si="0"/>
        <v>31.18244848730928</v>
      </c>
      <c r="AZ8" s="13">
        <f t="shared" si="0"/>
        <v>96.745465228473194</v>
      </c>
      <c r="BA8" s="13">
        <f t="shared" si="1"/>
        <v>53.149367274644703</v>
      </c>
      <c r="BB8" s="13">
        <f t="shared" si="1"/>
        <v>11.650510495098406</v>
      </c>
      <c r="BC8" s="13">
        <f t="shared" si="1"/>
        <v>7430.3171022841525</v>
      </c>
      <c r="BD8" s="13">
        <f t="shared" si="1"/>
        <v>1209.9134867718099</v>
      </c>
      <c r="BE8" s="91">
        <f t="shared" si="1"/>
        <v>0.38579109397459205</v>
      </c>
      <c r="BF8" s="91">
        <f t="shared" si="1"/>
        <v>20.787773448180708</v>
      </c>
      <c r="BG8" s="91">
        <f t="shared" si="1"/>
        <v>43.113265608141703</v>
      </c>
      <c r="BH8" s="91">
        <f t="shared" si="1"/>
        <v>8.1758988626799347</v>
      </c>
      <c r="BI8" s="12">
        <f t="shared" si="2"/>
        <v>7371.6077313935002</v>
      </c>
      <c r="BJ8" s="13">
        <f t="shared" si="2"/>
        <v>0</v>
      </c>
      <c r="BK8" s="13">
        <f t="shared" si="2"/>
        <v>0</v>
      </c>
      <c r="BL8" s="13">
        <f t="shared" si="2"/>
        <v>10977.382969196098</v>
      </c>
      <c r="BM8" s="36">
        <v>0</v>
      </c>
      <c r="BN8" s="27">
        <f t="shared" si="5"/>
        <v>55523.390418221956</v>
      </c>
      <c r="BP8" t="s">
        <v>25</v>
      </c>
      <c r="BQ8" s="4" t="s">
        <v>5</v>
      </c>
      <c r="BR8" s="90">
        <v>177.30878111943636</v>
      </c>
      <c r="BS8" s="91">
        <v>3344.1633766713289</v>
      </c>
      <c r="BT8" s="91">
        <v>185.13060636607344</v>
      </c>
      <c r="BU8" s="91">
        <v>327.12105474858055</v>
      </c>
      <c r="BV8" s="91">
        <v>207.20776926540475</v>
      </c>
      <c r="BW8" s="91">
        <v>10081.483938817906</v>
      </c>
      <c r="BX8" s="91">
        <v>46.237876245525577</v>
      </c>
      <c r="BY8" s="91">
        <v>326.72682464236601</v>
      </c>
      <c r="BZ8" s="91">
        <v>780.05467975174804</v>
      </c>
      <c r="CA8" s="91">
        <v>50.695279173434436</v>
      </c>
      <c r="CB8" s="91">
        <v>80.711464382248153</v>
      </c>
      <c r="CC8" s="91">
        <v>11886.506282095461</v>
      </c>
      <c r="CD8" s="91">
        <v>772.15641733199504</v>
      </c>
      <c r="CE8" s="91">
        <v>3.4742574663744965</v>
      </c>
      <c r="CF8" s="91">
        <v>31.18244848730928</v>
      </c>
      <c r="CG8" s="91">
        <v>96.745465228473194</v>
      </c>
      <c r="CH8" s="91">
        <v>53.149367274644703</v>
      </c>
      <c r="CI8" s="91">
        <v>11.650510495098406</v>
      </c>
      <c r="CJ8" s="91">
        <v>7430.3171022841525</v>
      </c>
      <c r="CK8" s="91">
        <v>1209.9134867718099</v>
      </c>
      <c r="CL8" s="91">
        <v>0.38579109397459205</v>
      </c>
      <c r="CM8" s="91">
        <v>20.787773448180708</v>
      </c>
      <c r="CN8" s="91">
        <v>43.113265608141703</v>
      </c>
      <c r="CO8" s="91">
        <v>8.1758988626799347</v>
      </c>
      <c r="CP8" s="12">
        <f t="shared" si="3"/>
        <v>7371.6077313935002</v>
      </c>
      <c r="CQ8" s="13">
        <f t="shared" si="3"/>
        <v>0</v>
      </c>
      <c r="CR8" s="13">
        <f t="shared" si="3"/>
        <v>0</v>
      </c>
      <c r="CS8" s="13">
        <f t="shared" si="3"/>
        <v>10977.382969196098</v>
      </c>
      <c r="CT8" s="36">
        <v>0</v>
      </c>
      <c r="CU8" s="27">
        <f t="shared" si="6"/>
        <v>55523.390418221956</v>
      </c>
      <c r="CX8" s="59" t="s">
        <v>96</v>
      </c>
      <c r="CY8" s="81">
        <f>'[1]scen AMS'!$V$462-CY7</f>
        <v>661328.34650999994</v>
      </c>
      <c r="DA8" s="105">
        <v>1.1065767740143253</v>
      </c>
    </row>
    <row r="9" spans="2:105" x14ac:dyDescent="0.25">
      <c r="B9" t="s">
        <v>26</v>
      </c>
      <c r="C9" s="4" t="s">
        <v>6</v>
      </c>
      <c r="D9" s="90">
        <v>4455.4308251006833</v>
      </c>
      <c r="E9" s="91">
        <v>499.90401527530616</v>
      </c>
      <c r="F9" s="91">
        <v>392.93259702183951</v>
      </c>
      <c r="G9" s="91">
        <v>364.77548899249325</v>
      </c>
      <c r="H9" s="91">
        <v>88.815299134382911</v>
      </c>
      <c r="I9" s="91">
        <v>316.20730351389011</v>
      </c>
      <c r="J9" s="91">
        <v>2964.1742901899147</v>
      </c>
      <c r="K9" s="91">
        <v>2002.0705160740697</v>
      </c>
      <c r="L9" s="91">
        <v>175.34978553482674</v>
      </c>
      <c r="M9" s="91">
        <v>378.36745001827245</v>
      </c>
      <c r="N9" s="91">
        <v>99.906793718778701</v>
      </c>
      <c r="O9" s="91">
        <v>4175.9944328506854</v>
      </c>
      <c r="P9" s="91">
        <v>294.84604809623511</v>
      </c>
      <c r="Q9" s="91">
        <v>2.0405218469711728</v>
      </c>
      <c r="R9" s="91">
        <v>8.03844446724856</v>
      </c>
      <c r="S9" s="91">
        <v>6.8508948628278272</v>
      </c>
      <c r="T9" s="91">
        <v>6.4191376683918993</v>
      </c>
      <c r="U9" s="91">
        <v>4.165768160819332</v>
      </c>
      <c r="V9" s="91">
        <v>567.38287852974611</v>
      </c>
      <c r="W9" s="91">
        <v>42.889566124013321</v>
      </c>
      <c r="X9" s="91">
        <v>0.12410315528303338</v>
      </c>
      <c r="Y9" s="91">
        <v>38.836289004153741</v>
      </c>
      <c r="Z9" s="91">
        <v>1.6639410139447888E-2</v>
      </c>
      <c r="AA9" s="91">
        <v>76.072294155722176</v>
      </c>
      <c r="AB9" s="12">
        <f>'[4]TES 2025 (value)'!CK12</f>
        <v>184.02687245396393</v>
      </c>
      <c r="AC9" s="13">
        <f>'[4]TES 2025 (value)'!CL12</f>
        <v>0</v>
      </c>
      <c r="AD9" s="13">
        <f>'[4]TES 2025 (value)'!CM12</f>
        <v>0</v>
      </c>
      <c r="AE9" s="13">
        <f>'[4]TES 2025 (value)'!CN12</f>
        <v>5965.6851933769285</v>
      </c>
      <c r="AF9" s="14">
        <f>'[4]TES 2025 (value)'!CO12</f>
        <v>1</v>
      </c>
      <c r="AG9" s="27">
        <f t="shared" si="4"/>
        <v>23112.323448737588</v>
      </c>
      <c r="AI9" t="s">
        <v>26</v>
      </c>
      <c r="AJ9" s="4" t="s">
        <v>6</v>
      </c>
      <c r="AK9" s="12">
        <f t="shared" si="0"/>
        <v>4455.4328052389428</v>
      </c>
      <c r="AL9" s="13">
        <f t="shared" si="0"/>
        <v>499.908923379486</v>
      </c>
      <c r="AM9" s="13">
        <f t="shared" si="0"/>
        <v>392.93142085439496</v>
      </c>
      <c r="AN9" s="13">
        <f t="shared" si="0"/>
        <v>364.75291832201242</v>
      </c>
      <c r="AO9" s="13">
        <f t="shared" si="0"/>
        <v>88.813244116195776</v>
      </c>
      <c r="AP9" s="13">
        <f t="shared" si="0"/>
        <v>316.19921795892355</v>
      </c>
      <c r="AQ9" s="13">
        <f t="shared" si="0"/>
        <v>2964.1147671008184</v>
      </c>
      <c r="AR9" s="13">
        <f t="shared" si="0"/>
        <v>2002.332803913328</v>
      </c>
      <c r="AS9" s="13">
        <f t="shared" si="0"/>
        <v>175.3625746237783</v>
      </c>
      <c r="AT9" s="13">
        <f t="shared" si="0"/>
        <v>378.36433626076439</v>
      </c>
      <c r="AU9" s="13">
        <f t="shared" si="0"/>
        <v>99.904302527332248</v>
      </c>
      <c r="AV9" s="13">
        <f t="shared" si="0"/>
        <v>4176.052548487085</v>
      </c>
      <c r="AW9" s="13">
        <f t="shared" si="0"/>
        <v>294.84976710347149</v>
      </c>
      <c r="AX9" s="13">
        <f t="shared" si="0"/>
        <v>2.0404053216244464</v>
      </c>
      <c r="AY9" s="13">
        <f t="shared" si="0"/>
        <v>8.0382111104293568</v>
      </c>
      <c r="AZ9" s="13">
        <f t="shared" si="0"/>
        <v>6.8509357404220328</v>
      </c>
      <c r="BA9" s="13">
        <f t="shared" si="1"/>
        <v>6.4189180414849076</v>
      </c>
      <c r="BB9" s="13">
        <f t="shared" si="1"/>
        <v>4.1657018921845124</v>
      </c>
      <c r="BC9" s="13">
        <f t="shared" si="1"/>
        <v>567.39232417809876</v>
      </c>
      <c r="BD9" s="13">
        <f t="shared" si="1"/>
        <v>42.889525801609459</v>
      </c>
      <c r="BE9" s="91">
        <f t="shared" si="1"/>
        <v>0.13552868502384763</v>
      </c>
      <c r="BF9" s="91">
        <f t="shared" si="1"/>
        <v>39.090755819807647</v>
      </c>
      <c r="BG9" s="91">
        <f t="shared" si="1"/>
        <v>1.66399547114888E-2</v>
      </c>
      <c r="BH9" s="91">
        <f t="shared" si="1"/>
        <v>76.189326088613825</v>
      </c>
      <c r="BI9" s="12">
        <f t="shared" si="2"/>
        <v>184.02687245396393</v>
      </c>
      <c r="BJ9" s="13">
        <f t="shared" si="2"/>
        <v>0</v>
      </c>
      <c r="BK9" s="13">
        <f t="shared" si="2"/>
        <v>0</v>
      </c>
      <c r="BL9" s="13">
        <f t="shared" si="2"/>
        <v>5965.6851933769285</v>
      </c>
      <c r="BM9" s="36">
        <v>0</v>
      </c>
      <c r="BN9" s="27">
        <f t="shared" si="5"/>
        <v>23111.959968351435</v>
      </c>
      <c r="BP9" t="s">
        <v>26</v>
      </c>
      <c r="BQ9" s="4" t="s">
        <v>6</v>
      </c>
      <c r="BR9" s="90">
        <v>4455.4328052389428</v>
      </c>
      <c r="BS9" s="91">
        <v>499.908923379486</v>
      </c>
      <c r="BT9" s="91">
        <v>392.93142085439496</v>
      </c>
      <c r="BU9" s="91">
        <v>364.75291832201242</v>
      </c>
      <c r="BV9" s="91">
        <v>88.813244116195776</v>
      </c>
      <c r="BW9" s="91">
        <v>316.19921795892355</v>
      </c>
      <c r="BX9" s="91">
        <v>2964.1147671008184</v>
      </c>
      <c r="BY9" s="91">
        <v>2002.332803913328</v>
      </c>
      <c r="BZ9" s="91">
        <v>175.3625746237783</v>
      </c>
      <c r="CA9" s="91">
        <v>378.36433626076439</v>
      </c>
      <c r="CB9" s="91">
        <v>99.904302527332248</v>
      </c>
      <c r="CC9" s="91">
        <v>4176.052548487085</v>
      </c>
      <c r="CD9" s="91">
        <v>294.84976710347149</v>
      </c>
      <c r="CE9" s="91">
        <v>2.0404053216244464</v>
      </c>
      <c r="CF9" s="91">
        <v>8.0382111104293568</v>
      </c>
      <c r="CG9" s="91">
        <v>6.8509357404220328</v>
      </c>
      <c r="CH9" s="91">
        <v>6.4189180414849076</v>
      </c>
      <c r="CI9" s="91">
        <v>4.1657018921845124</v>
      </c>
      <c r="CJ9" s="91">
        <v>567.39232417809876</v>
      </c>
      <c r="CK9" s="91">
        <v>42.889525801609459</v>
      </c>
      <c r="CL9" s="91">
        <v>0.13552868502384763</v>
      </c>
      <c r="CM9" s="91">
        <v>39.090755819807647</v>
      </c>
      <c r="CN9" s="91">
        <v>1.66399547114888E-2</v>
      </c>
      <c r="CO9" s="91">
        <v>76.189326088613825</v>
      </c>
      <c r="CP9" s="12">
        <f t="shared" si="3"/>
        <v>184.02687245396393</v>
      </c>
      <c r="CQ9" s="13">
        <f t="shared" si="3"/>
        <v>0</v>
      </c>
      <c r="CR9" s="13">
        <f t="shared" si="3"/>
        <v>0</v>
      </c>
      <c r="CS9" s="13">
        <f t="shared" si="3"/>
        <v>5965.6851933769285</v>
      </c>
      <c r="CT9" s="36">
        <v>0</v>
      </c>
      <c r="CU9" s="27">
        <f t="shared" si="6"/>
        <v>23111.959968351435</v>
      </c>
      <c r="CX9" s="59" t="s">
        <v>108</v>
      </c>
      <c r="CY9" s="81">
        <f>'[1]scen AMS'!$V$1261</f>
        <v>14577.46061</v>
      </c>
      <c r="DA9" s="105">
        <v>1.12596327849383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362.03249973761308</v>
      </c>
      <c r="F10" s="91">
        <v>689.87375649389196</v>
      </c>
      <c r="G10" s="91">
        <v>109.55531242935301</v>
      </c>
      <c r="H10" s="91">
        <v>212.19047094374241</v>
      </c>
      <c r="I10" s="91">
        <v>1276.090324167707</v>
      </c>
      <c r="J10" s="91">
        <v>183.43840848725819</v>
      </c>
      <c r="K10" s="91">
        <v>7373.326685226717</v>
      </c>
      <c r="L10" s="91">
        <v>14676.637807191781</v>
      </c>
      <c r="M10" s="91">
        <v>167.06900029649512</v>
      </c>
      <c r="N10" s="91">
        <v>97.361122831965972</v>
      </c>
      <c r="O10" s="91">
        <v>15508.530695874977</v>
      </c>
      <c r="P10" s="91">
        <v>182.23376431279334</v>
      </c>
      <c r="Q10" s="91">
        <v>2.0755206189618054</v>
      </c>
      <c r="R10" s="91">
        <v>22.446394814705872</v>
      </c>
      <c r="S10" s="91">
        <v>7.9276189411761342</v>
      </c>
      <c r="T10" s="91">
        <v>6.7645859208150201</v>
      </c>
      <c r="U10" s="91">
        <v>4.313524100815008</v>
      </c>
      <c r="V10" s="91">
        <v>2129.1646550679807</v>
      </c>
      <c r="W10" s="91">
        <v>333.09847382175525</v>
      </c>
      <c r="X10" s="91">
        <v>0.46091877715193791</v>
      </c>
      <c r="Y10" s="91">
        <v>1346.1436951568849</v>
      </c>
      <c r="Z10" s="91">
        <v>28.091228043864856</v>
      </c>
      <c r="AA10" s="91">
        <v>9.2803952740972946</v>
      </c>
      <c r="AB10" s="12">
        <f>'[4]TES 2025 (value)'!CK13</f>
        <v>37.597878705579937</v>
      </c>
      <c r="AC10" s="13">
        <f>'[4]TES 2025 (value)'!CL13</f>
        <v>0</v>
      </c>
      <c r="AD10" s="13">
        <f>'[4]TES 2025 (value)'!CM13</f>
        <v>0</v>
      </c>
      <c r="AE10" s="13">
        <f>'[4]TES 2025 (value)'!CN13</f>
        <v>39294.257795554739</v>
      </c>
      <c r="AF10" s="14">
        <f>'[4]TES 2025 (value)'!CO13</f>
        <v>1</v>
      </c>
      <c r="AG10" s="27">
        <f t="shared" si="4"/>
        <v>84060.962532792808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362.03605420641287</v>
      </c>
      <c r="AM10" s="13">
        <f t="shared" si="0"/>
        <v>689.8716914907352</v>
      </c>
      <c r="AN10" s="13">
        <f t="shared" si="0"/>
        <v>109.54853363820369</v>
      </c>
      <c r="AO10" s="13">
        <f t="shared" si="0"/>
        <v>212.18556125722245</v>
      </c>
      <c r="AP10" s="13">
        <f t="shared" si="0"/>
        <v>1276.0576939964753</v>
      </c>
      <c r="AQ10" s="13">
        <f t="shared" si="0"/>
        <v>183.43472489119966</v>
      </c>
      <c r="AR10" s="13">
        <f t="shared" si="0"/>
        <v>7374.2926521638883</v>
      </c>
      <c r="AS10" s="13">
        <f t="shared" si="0"/>
        <v>14677.708243781444</v>
      </c>
      <c r="AT10" s="13">
        <f t="shared" si="0"/>
        <v>167.06762540984985</v>
      </c>
      <c r="AU10" s="13">
        <f t="shared" si="0"/>
        <v>97.358695117219185</v>
      </c>
      <c r="AV10" s="13">
        <f t="shared" si="0"/>
        <v>15508.746521864574</v>
      </c>
      <c r="AW10" s="13">
        <f t="shared" si="0"/>
        <v>182.23606289774156</v>
      </c>
      <c r="AX10" s="13">
        <f t="shared" si="0"/>
        <v>2.075402094987107</v>
      </c>
      <c r="AY10" s="13">
        <f t="shared" si="0"/>
        <v>22.445743193696625</v>
      </c>
      <c r="AZ10" s="13">
        <f t="shared" si="0"/>
        <v>7.9276662433164509</v>
      </c>
      <c r="BA10" s="13">
        <f t="shared" si="1"/>
        <v>6.7643544746053239</v>
      </c>
      <c r="BB10" s="13">
        <f t="shared" si="1"/>
        <v>4.3134554816930626</v>
      </c>
      <c r="BC10" s="13">
        <f t="shared" si="1"/>
        <v>2129.2001008690045</v>
      </c>
      <c r="BD10" s="13">
        <f t="shared" si="1"/>
        <v>333.09816066094714</v>
      </c>
      <c r="BE10" s="91">
        <f t="shared" si="1"/>
        <v>0.50335316316282419</v>
      </c>
      <c r="BF10" s="91">
        <f t="shared" si="1"/>
        <v>1354.9640255309462</v>
      </c>
      <c r="BG10" s="91">
        <f t="shared" si="1"/>
        <v>28.092147409230538</v>
      </c>
      <c r="BH10" s="91">
        <f t="shared" si="1"/>
        <v>9.294672516672664</v>
      </c>
      <c r="BI10" s="12">
        <f t="shared" si="2"/>
        <v>37.597878705579937</v>
      </c>
      <c r="BJ10" s="13">
        <f t="shared" si="2"/>
        <v>0</v>
      </c>
      <c r="BK10" s="13">
        <f t="shared" si="2"/>
        <v>0</v>
      </c>
      <c r="BL10" s="13">
        <f t="shared" si="2"/>
        <v>39294.257795554739</v>
      </c>
      <c r="BM10" s="36">
        <v>0</v>
      </c>
      <c r="BN10" s="27">
        <f t="shared" si="5"/>
        <v>84071.078816613561</v>
      </c>
      <c r="BP10" t="s">
        <v>27</v>
      </c>
      <c r="BQ10" s="4" t="s">
        <v>7</v>
      </c>
      <c r="BR10" s="90">
        <v>0</v>
      </c>
      <c r="BS10" s="91">
        <v>362.03605420641287</v>
      </c>
      <c r="BT10" s="91">
        <v>689.8716914907352</v>
      </c>
      <c r="BU10" s="91">
        <v>109.54853363820369</v>
      </c>
      <c r="BV10" s="91">
        <v>212.18556125722245</v>
      </c>
      <c r="BW10" s="91">
        <v>1276.0576939964753</v>
      </c>
      <c r="BX10" s="91">
        <v>183.43472489119966</v>
      </c>
      <c r="BY10" s="91">
        <v>7374.2926521638883</v>
      </c>
      <c r="BZ10" s="91">
        <v>14677.708243781444</v>
      </c>
      <c r="CA10" s="91">
        <v>167.06762540984985</v>
      </c>
      <c r="CB10" s="91">
        <v>97.358695117219185</v>
      </c>
      <c r="CC10" s="91">
        <v>15508.746521864574</v>
      </c>
      <c r="CD10" s="91">
        <v>182.23606289774156</v>
      </c>
      <c r="CE10" s="91">
        <v>2.075402094987107</v>
      </c>
      <c r="CF10" s="91">
        <v>22.445743193696625</v>
      </c>
      <c r="CG10" s="91">
        <v>7.9276662433164509</v>
      </c>
      <c r="CH10" s="91">
        <v>6.7643544746053239</v>
      </c>
      <c r="CI10" s="91">
        <v>4.3134554816930626</v>
      </c>
      <c r="CJ10" s="91">
        <v>2129.2001008690045</v>
      </c>
      <c r="CK10" s="91">
        <v>333.09816066094714</v>
      </c>
      <c r="CL10" s="91">
        <v>0.50335316316282419</v>
      </c>
      <c r="CM10" s="91">
        <v>1354.9640255309462</v>
      </c>
      <c r="CN10" s="91">
        <v>28.092147409230538</v>
      </c>
      <c r="CO10" s="91">
        <v>9.294672516672664</v>
      </c>
      <c r="CP10" s="12">
        <f t="shared" si="3"/>
        <v>37.597878705579937</v>
      </c>
      <c r="CQ10" s="13">
        <f t="shared" si="3"/>
        <v>0</v>
      </c>
      <c r="CR10" s="13">
        <f t="shared" si="3"/>
        <v>0</v>
      </c>
      <c r="CS10" s="13">
        <f t="shared" si="3"/>
        <v>39294.257795554739</v>
      </c>
      <c r="CT10" s="36">
        <v>0</v>
      </c>
      <c r="CU10" s="27">
        <f t="shared" si="6"/>
        <v>84071.078816613561</v>
      </c>
      <c r="CX10" s="59" t="s">
        <v>97</v>
      </c>
      <c r="CY10" s="81">
        <f>'[1]scen AMS'!$V$466</f>
        <v>13664.6406270557</v>
      </c>
      <c r="DA10" s="105">
        <v>1.1522705851066981</v>
      </c>
    </row>
    <row r="11" spans="2:105" x14ac:dyDescent="0.25">
      <c r="B11" t="s">
        <v>28</v>
      </c>
      <c r="C11" s="4" t="s">
        <v>8</v>
      </c>
      <c r="D11" s="90">
        <v>364.94962534066735</v>
      </c>
      <c r="E11" s="91">
        <v>4735.4063782664562</v>
      </c>
      <c r="F11" s="91">
        <v>6167.9269411048317</v>
      </c>
      <c r="G11" s="91">
        <v>74.094840866789283</v>
      </c>
      <c r="H11" s="91">
        <v>289.88902760812812</v>
      </c>
      <c r="I11" s="91">
        <v>478.87555417518922</v>
      </c>
      <c r="J11" s="91">
        <v>229.74357608868942</v>
      </c>
      <c r="K11" s="91">
        <v>524.69202428579126</v>
      </c>
      <c r="L11" s="91">
        <v>3036.9532695964822</v>
      </c>
      <c r="M11" s="91">
        <v>212.92197076392628</v>
      </c>
      <c r="N11" s="91">
        <v>171.59683978710311</v>
      </c>
      <c r="O11" s="91">
        <v>13615.546372220535</v>
      </c>
      <c r="P11" s="91">
        <v>7524.7335830230149</v>
      </c>
      <c r="Q11" s="91">
        <v>3.4964148082569295</v>
      </c>
      <c r="R11" s="91">
        <v>16.99393334814236</v>
      </c>
      <c r="S11" s="91">
        <v>46.922682913109185</v>
      </c>
      <c r="T11" s="91">
        <v>31.1647985255969</v>
      </c>
      <c r="U11" s="91">
        <v>54.773902896433157</v>
      </c>
      <c r="V11" s="91">
        <v>7444.2130338170937</v>
      </c>
      <c r="W11" s="91">
        <v>1.5414143615424296</v>
      </c>
      <c r="X11" s="91">
        <v>0.40465909173152231</v>
      </c>
      <c r="Y11" s="91">
        <v>722.69801986823381</v>
      </c>
      <c r="Z11" s="91">
        <v>574.40653679579009</v>
      </c>
      <c r="AA11" s="91">
        <v>12.999490793856525</v>
      </c>
      <c r="AB11" s="12">
        <f>'[4]TES 2025 (value)'!CK14</f>
        <v>9404.7133113001964</v>
      </c>
      <c r="AC11" s="13">
        <f>'[4]TES 2025 (value)'!CL14</f>
        <v>0</v>
      </c>
      <c r="AD11" s="13">
        <f>'[4]TES 2025 (value)'!CM14</f>
        <v>0</v>
      </c>
      <c r="AE11" s="13">
        <f>'[4]TES 2025 (value)'!CN14</f>
        <v>14020.710191328977</v>
      </c>
      <c r="AF11" s="14">
        <f>'[4]TES 2025 (value)'!CO14</f>
        <v>1</v>
      </c>
      <c r="AG11" s="27">
        <f t="shared" si="4"/>
        <v>69763.368392976583</v>
      </c>
      <c r="AI11" t="s">
        <v>28</v>
      </c>
      <c r="AJ11" s="4" t="s">
        <v>8</v>
      </c>
      <c r="AK11" s="12">
        <f t="shared" si="0"/>
        <v>364.94978753614168</v>
      </c>
      <c r="AL11" s="13">
        <f t="shared" si="0"/>
        <v>4735.4528709273036</v>
      </c>
      <c r="AM11" s="13">
        <f t="shared" si="0"/>
        <v>6167.9084786129861</v>
      </c>
      <c r="AN11" s="13">
        <f t="shared" si="0"/>
        <v>74.090256210506169</v>
      </c>
      <c r="AO11" s="13">
        <f t="shared" si="0"/>
        <v>289.8823201238344</v>
      </c>
      <c r="AP11" s="13">
        <f t="shared" si="0"/>
        <v>478.86330912400797</v>
      </c>
      <c r="AQ11" s="13">
        <f t="shared" si="0"/>
        <v>229.73896264629028</v>
      </c>
      <c r="AR11" s="13">
        <f t="shared" si="0"/>
        <v>524.76076329184582</v>
      </c>
      <c r="AS11" s="13">
        <f t="shared" si="0"/>
        <v>3037.1747689578197</v>
      </c>
      <c r="AT11" s="13">
        <f t="shared" si="0"/>
        <v>212.92021853237185</v>
      </c>
      <c r="AU11" s="13">
        <f t="shared" si="0"/>
        <v>171.59256099320328</v>
      </c>
      <c r="AV11" s="13">
        <f t="shared" si="0"/>
        <v>13615.735854307994</v>
      </c>
      <c r="AW11" s="13">
        <f t="shared" si="0"/>
        <v>7524.82849539789</v>
      </c>
      <c r="AX11" s="13">
        <f t="shared" si="0"/>
        <v>3.4962151431818236</v>
      </c>
      <c r="AY11" s="13">
        <f t="shared" si="0"/>
        <v>16.993440012616063</v>
      </c>
      <c r="AZ11" s="13">
        <f t="shared" si="0"/>
        <v>46.922962889145829</v>
      </c>
      <c r="BA11" s="13">
        <f t="shared" si="1"/>
        <v>31.163732240893129</v>
      </c>
      <c r="BB11" s="13">
        <f t="shared" si="1"/>
        <v>54.773031558512137</v>
      </c>
      <c r="BC11" s="13">
        <f t="shared" si="1"/>
        <v>7444.3369632151071</v>
      </c>
      <c r="BD11" s="13">
        <f t="shared" si="1"/>
        <v>1.5414129123896865</v>
      </c>
      <c r="BE11" s="91">
        <f t="shared" si="1"/>
        <v>0.4419139421575653</v>
      </c>
      <c r="BF11" s="91">
        <f t="shared" si="1"/>
        <v>727.43335036738586</v>
      </c>
      <c r="BG11" s="91">
        <f t="shared" si="1"/>
        <v>574.42533588406513</v>
      </c>
      <c r="BH11" s="91">
        <f t="shared" si="1"/>
        <v>13.019489606184941</v>
      </c>
      <c r="BI11" s="12">
        <f t="shared" si="2"/>
        <v>9404.7133113001964</v>
      </c>
      <c r="BJ11" s="13">
        <f t="shared" si="2"/>
        <v>0</v>
      </c>
      <c r="BK11" s="13">
        <f t="shared" si="2"/>
        <v>0</v>
      </c>
      <c r="BL11" s="13">
        <f t="shared" si="2"/>
        <v>14020.710191328977</v>
      </c>
      <c r="BM11" s="36">
        <v>0</v>
      </c>
      <c r="BN11" s="27">
        <f t="shared" si="5"/>
        <v>69767.869997063011</v>
      </c>
      <c r="BP11" t="s">
        <v>28</v>
      </c>
      <c r="BQ11" s="4" t="s">
        <v>8</v>
      </c>
      <c r="BR11" s="90">
        <v>364.94978753614168</v>
      </c>
      <c r="BS11" s="91">
        <v>4735.4528709273036</v>
      </c>
      <c r="BT11" s="91">
        <v>6167.9084786129861</v>
      </c>
      <c r="BU11" s="91">
        <v>74.090256210506169</v>
      </c>
      <c r="BV11" s="91">
        <v>289.8823201238344</v>
      </c>
      <c r="BW11" s="91">
        <v>478.86330912400797</v>
      </c>
      <c r="BX11" s="91">
        <v>229.73896264629028</v>
      </c>
      <c r="BY11" s="91">
        <v>524.76076329184582</v>
      </c>
      <c r="BZ11" s="91">
        <v>3037.1747689578197</v>
      </c>
      <c r="CA11" s="91">
        <v>212.92021853237185</v>
      </c>
      <c r="CB11" s="91">
        <v>171.59256099320328</v>
      </c>
      <c r="CC11" s="91">
        <v>13615.735854307994</v>
      </c>
      <c r="CD11" s="91">
        <v>7524.82849539789</v>
      </c>
      <c r="CE11" s="91">
        <v>3.4962151431818236</v>
      </c>
      <c r="CF11" s="91">
        <v>16.993440012616063</v>
      </c>
      <c r="CG11" s="91">
        <v>46.922962889145829</v>
      </c>
      <c r="CH11" s="91">
        <v>31.163732240893129</v>
      </c>
      <c r="CI11" s="91">
        <v>54.773031558512137</v>
      </c>
      <c r="CJ11" s="91">
        <v>7444.3369632151071</v>
      </c>
      <c r="CK11" s="91">
        <v>1.5414129123896865</v>
      </c>
      <c r="CL11" s="91">
        <v>0.4419139421575653</v>
      </c>
      <c r="CM11" s="91">
        <v>727.43335036738586</v>
      </c>
      <c r="CN11" s="91">
        <v>574.42533588406513</v>
      </c>
      <c r="CO11" s="91">
        <v>13.019489606184941</v>
      </c>
      <c r="CP11" s="12">
        <f t="shared" si="3"/>
        <v>9404.7133113001964</v>
      </c>
      <c r="CQ11" s="13">
        <f t="shared" si="3"/>
        <v>0</v>
      </c>
      <c r="CR11" s="13">
        <f t="shared" si="3"/>
        <v>0</v>
      </c>
      <c r="CS11" s="13">
        <f t="shared" si="3"/>
        <v>14020.710191328977</v>
      </c>
      <c r="CT11" s="36">
        <v>0</v>
      </c>
      <c r="CU11" s="27">
        <f t="shared" si="6"/>
        <v>69767.869997063011</v>
      </c>
      <c r="CX11" s="59" t="s">
        <v>98</v>
      </c>
      <c r="CY11" s="81">
        <f>'[1]scen AMS'!$V$505</f>
        <v>321446.8026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30.083895605261599</v>
      </c>
      <c r="E12" s="91">
        <v>86.313525973168723</v>
      </c>
      <c r="F12" s="91">
        <v>4974.2417960540615</v>
      </c>
      <c r="G12" s="91">
        <v>24.303394587932079</v>
      </c>
      <c r="H12" s="91">
        <v>437.33753551837759</v>
      </c>
      <c r="I12" s="91">
        <v>24.224187498497098</v>
      </c>
      <c r="J12" s="91">
        <v>0.63392939353757982</v>
      </c>
      <c r="K12" s="91">
        <v>143.01454264384472</v>
      </c>
      <c r="L12" s="91">
        <v>180.46368587429822</v>
      </c>
      <c r="M12" s="91">
        <v>10501.369500782363</v>
      </c>
      <c r="N12" s="91">
        <v>36.738557139645614</v>
      </c>
      <c r="O12" s="91">
        <v>18259.71227889329</v>
      </c>
      <c r="P12" s="91">
        <v>3830.8273671561169</v>
      </c>
      <c r="Q12" s="91">
        <v>14.511337574281269</v>
      </c>
      <c r="R12" s="91">
        <v>20.636701174188428</v>
      </c>
      <c r="S12" s="91">
        <v>41.998561052962145</v>
      </c>
      <c r="T12" s="91">
        <v>17.055314449431716</v>
      </c>
      <c r="U12" s="91">
        <v>5.4152044453755543</v>
      </c>
      <c r="V12" s="91">
        <v>684.42852540171214</v>
      </c>
      <c r="W12" s="91">
        <v>0</v>
      </c>
      <c r="X12" s="91">
        <v>0.54268809972902721</v>
      </c>
      <c r="Y12" s="91">
        <v>113.21368720757174</v>
      </c>
      <c r="Z12" s="91">
        <v>79.817048526139516</v>
      </c>
      <c r="AA12" s="91">
        <v>8.0771749761684646</v>
      </c>
      <c r="AB12" s="12">
        <f>'[4]TES 2025 (value)'!CK15</f>
        <v>0</v>
      </c>
      <c r="AC12" s="13">
        <f>'[4]TES 2025 (value)'!CL15</f>
        <v>0</v>
      </c>
      <c r="AD12" s="13">
        <f>'[4]TES 2025 (value)'!CM15</f>
        <v>0</v>
      </c>
      <c r="AE12" s="13">
        <f>'[4]TES 2025 (value)'!CN15</f>
        <v>26461.738748917269</v>
      </c>
      <c r="AF12" s="14">
        <f>'[4]TES 2025 (value)'!CO15</f>
        <v>1.5370332310000001</v>
      </c>
      <c r="AG12" s="27">
        <f t="shared" si="4"/>
        <v>65978.236222176216</v>
      </c>
      <c r="AI12" t="s">
        <v>29</v>
      </c>
      <c r="AJ12" s="4" t="s">
        <v>9</v>
      </c>
      <c r="AK12" s="12">
        <f t="shared" si="0"/>
        <v>30.08390897552253</v>
      </c>
      <c r="AL12" s="13">
        <f t="shared" si="0"/>
        <v>86.314373407405412</v>
      </c>
      <c r="AM12" s="13">
        <f t="shared" si="0"/>
        <v>4974.2269066269537</v>
      </c>
      <c r="AN12" s="13">
        <f t="shared" si="0"/>
        <v>24.301890802926334</v>
      </c>
      <c r="AO12" s="13">
        <f t="shared" si="0"/>
        <v>437.3274163542452</v>
      </c>
      <c r="AP12" s="13">
        <f t="shared" si="0"/>
        <v>24.22356807574069</v>
      </c>
      <c r="AQ12" s="13">
        <f t="shared" si="0"/>
        <v>0.6339166637072533</v>
      </c>
      <c r="AR12" s="13">
        <f t="shared" si="0"/>
        <v>143.03327873484221</v>
      </c>
      <c r="AS12" s="13">
        <f t="shared" si="0"/>
        <v>180.4768479441812</v>
      </c>
      <c r="AT12" s="13">
        <f t="shared" si="0"/>
        <v>10501.28308024559</v>
      </c>
      <c r="AU12" s="13">
        <f t="shared" si="0"/>
        <v>36.737641058006972</v>
      </c>
      <c r="AV12" s="13">
        <f t="shared" si="0"/>
        <v>18259.966391971415</v>
      </c>
      <c r="AW12" s="13">
        <f t="shared" si="0"/>
        <v>3830.8756868632722</v>
      </c>
      <c r="AX12" s="13">
        <f t="shared" si="0"/>
        <v>14.510508894772242</v>
      </c>
      <c r="AY12" s="13">
        <f t="shared" si="0"/>
        <v>20.636102088760335</v>
      </c>
      <c r="AZ12" s="13">
        <f t="shared" si="0"/>
        <v>41.998811647982258</v>
      </c>
      <c r="BA12" s="13">
        <f t="shared" si="1"/>
        <v>17.054730912178925</v>
      </c>
      <c r="BB12" s="13">
        <f t="shared" si="1"/>
        <v>5.4151183008298158</v>
      </c>
      <c r="BC12" s="13">
        <f t="shared" si="1"/>
        <v>684.43991959674008</v>
      </c>
      <c r="BD12" s="13">
        <f t="shared" si="1"/>
        <v>0</v>
      </c>
      <c r="BE12" s="91">
        <f t="shared" si="1"/>
        <v>0.59265056046823184</v>
      </c>
      <c r="BF12" s="91">
        <f t="shared" si="1"/>
        <v>113.95549666493433</v>
      </c>
      <c r="BG12" s="91">
        <f t="shared" si="1"/>
        <v>79.81966076615592</v>
      </c>
      <c r="BH12" s="91">
        <f t="shared" si="1"/>
        <v>8.0896011480127115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26461.738748917269</v>
      </c>
      <c r="BM12" s="36">
        <v>0</v>
      </c>
      <c r="BN12" s="27">
        <f t="shared" si="5"/>
        <v>65977.736257221928</v>
      </c>
      <c r="BP12" t="s">
        <v>29</v>
      </c>
      <c r="BQ12" s="4" t="s">
        <v>9</v>
      </c>
      <c r="BR12" s="90">
        <v>30.08390897552253</v>
      </c>
      <c r="BS12" s="91">
        <v>86.314373407405412</v>
      </c>
      <c r="BT12" s="91">
        <v>4974.2269066269537</v>
      </c>
      <c r="BU12" s="91">
        <v>24.301890802926334</v>
      </c>
      <c r="BV12" s="91">
        <v>437.3274163542452</v>
      </c>
      <c r="BW12" s="91">
        <v>24.22356807574069</v>
      </c>
      <c r="BX12" s="91">
        <v>0.6339166637072533</v>
      </c>
      <c r="BY12" s="91">
        <v>143.03327873484221</v>
      </c>
      <c r="BZ12" s="91">
        <v>180.4768479441812</v>
      </c>
      <c r="CA12" s="91">
        <v>10501.28308024559</v>
      </c>
      <c r="CB12" s="91">
        <v>36.737641058006972</v>
      </c>
      <c r="CC12" s="91">
        <v>18259.966391971415</v>
      </c>
      <c r="CD12" s="91">
        <v>3830.8756868632722</v>
      </c>
      <c r="CE12" s="91">
        <v>14.510508894772242</v>
      </c>
      <c r="CF12" s="91">
        <v>20.636102088760335</v>
      </c>
      <c r="CG12" s="91">
        <v>41.998811647982258</v>
      </c>
      <c r="CH12" s="91">
        <v>17.054730912178925</v>
      </c>
      <c r="CI12" s="91">
        <v>5.4151183008298158</v>
      </c>
      <c r="CJ12" s="91">
        <v>684.43991959674008</v>
      </c>
      <c r="CK12" s="91">
        <v>0</v>
      </c>
      <c r="CL12" s="91">
        <v>0.59265056046823184</v>
      </c>
      <c r="CM12" s="91">
        <v>113.95549666493433</v>
      </c>
      <c r="CN12" s="91">
        <v>79.81966076615592</v>
      </c>
      <c r="CO12" s="91">
        <v>8.0896011480127115</v>
      </c>
      <c r="CP12" s="12">
        <f t="shared" si="3"/>
        <v>0</v>
      </c>
      <c r="CQ12" s="13">
        <f t="shared" si="3"/>
        <v>0</v>
      </c>
      <c r="CR12" s="13">
        <f t="shared" si="3"/>
        <v>0</v>
      </c>
      <c r="CS12" s="13">
        <f t="shared" si="3"/>
        <v>26461.738748917269</v>
      </c>
      <c r="CT12" s="36">
        <v>0</v>
      </c>
      <c r="CU12" s="27">
        <f t="shared" si="6"/>
        <v>65977.736257221928</v>
      </c>
      <c r="CX12" s="59" t="s">
        <v>99</v>
      </c>
      <c r="CY12" s="82">
        <f>'[1]scen AMS'!$V$1083</f>
        <v>33125.355929999998</v>
      </c>
      <c r="DA12" s="105">
        <v>1.3759918354644034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169.38467136285001</v>
      </c>
      <c r="F13" s="91">
        <v>637.38149336717913</v>
      </c>
      <c r="G13" s="91">
        <v>192.52112076784425</v>
      </c>
      <c r="H13" s="91">
        <v>167.40183569399693</v>
      </c>
      <c r="I13" s="91">
        <v>27.245610252006184</v>
      </c>
      <c r="J13" s="91">
        <v>126.62579464388793</v>
      </c>
      <c r="K13" s="91">
        <v>25.954160243652524</v>
      </c>
      <c r="L13" s="91">
        <v>53.304565176884836</v>
      </c>
      <c r="M13" s="91">
        <v>1108.9737084403378</v>
      </c>
      <c r="N13" s="91">
        <v>6349.0339838318259</v>
      </c>
      <c r="O13" s="91">
        <v>11526.535658435818</v>
      </c>
      <c r="P13" s="91">
        <v>2022.5583544720962</v>
      </c>
      <c r="Q13" s="91">
        <v>0</v>
      </c>
      <c r="R13" s="91">
        <v>13.021291268074995</v>
      </c>
      <c r="S13" s="91">
        <v>0</v>
      </c>
      <c r="T13" s="91">
        <v>6.1507634503424731E-2</v>
      </c>
      <c r="U13" s="91">
        <v>5.804946964062295E-2</v>
      </c>
      <c r="V13" s="91">
        <v>524.59025351879973</v>
      </c>
      <c r="W13" s="91">
        <v>0</v>
      </c>
      <c r="X13" s="91">
        <v>0.34257941215734705</v>
      </c>
      <c r="Y13" s="91">
        <v>90.955178905553254</v>
      </c>
      <c r="Z13" s="91">
        <v>4.5932106490094771E-2</v>
      </c>
      <c r="AA13" s="91">
        <v>0</v>
      </c>
      <c r="AB13" s="12">
        <f>'[4]TES 2025 (value)'!CK16</f>
        <v>307.77678775665447</v>
      </c>
      <c r="AC13" s="13">
        <f>'[4]TES 2025 (value)'!CL16</f>
        <v>0</v>
      </c>
      <c r="AD13" s="13">
        <f>'[4]TES 2025 (value)'!CM16</f>
        <v>0</v>
      </c>
      <c r="AE13" s="13">
        <f>'[4]TES 2025 (value)'!CN16</f>
        <v>15185.219590504084</v>
      </c>
      <c r="AF13" s="14">
        <f>'[4]TES 2025 (value)'!CO16</f>
        <v>1.5256915559999999</v>
      </c>
      <c r="AG13" s="27">
        <f t="shared" si="4"/>
        <v>38530.51781882035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169.38633439732885</v>
      </c>
      <c r="AM13" s="13">
        <f t="shared" si="0"/>
        <v>637.37958548942117</v>
      </c>
      <c r="AN13" s="13">
        <f t="shared" si="0"/>
        <v>192.50920842474943</v>
      </c>
      <c r="AO13" s="13">
        <f t="shared" si="0"/>
        <v>167.39796233185928</v>
      </c>
      <c r="AP13" s="13">
        <f t="shared" si="0"/>
        <v>27.244913570187514</v>
      </c>
      <c r="AQ13" s="13">
        <f t="shared" si="0"/>
        <v>126.62325189244399</v>
      </c>
      <c r="AR13" s="13">
        <f t="shared" si="0"/>
        <v>25.957560453862612</v>
      </c>
      <c r="AS13" s="13">
        <f t="shared" si="0"/>
        <v>53.308452930858948</v>
      </c>
      <c r="AT13" s="13">
        <f t="shared" si="0"/>
        <v>1108.9645821922666</v>
      </c>
      <c r="AU13" s="13">
        <f t="shared" si="0"/>
        <v>6348.8756696815562</v>
      </c>
      <c r="AV13" s="13">
        <f t="shared" si="0"/>
        <v>11526.696068600642</v>
      </c>
      <c r="AW13" s="13">
        <f t="shared" si="0"/>
        <v>2022.583865782846</v>
      </c>
      <c r="AX13" s="13">
        <f t="shared" si="0"/>
        <v>0</v>
      </c>
      <c r="AY13" s="13">
        <f t="shared" si="0"/>
        <v>13.020913258731943</v>
      </c>
      <c r="AZ13" s="13">
        <f t="shared" si="0"/>
        <v>0</v>
      </c>
      <c r="BA13" s="13">
        <f t="shared" si="1"/>
        <v>6.1505530056967864E-2</v>
      </c>
      <c r="BB13" s="13">
        <f t="shared" si="1"/>
        <v>5.8048546195304682E-2</v>
      </c>
      <c r="BC13" s="13">
        <f t="shared" si="1"/>
        <v>524.59898676622663</v>
      </c>
      <c r="BD13" s="13">
        <f t="shared" si="1"/>
        <v>0</v>
      </c>
      <c r="BE13" s="91">
        <f t="shared" si="1"/>
        <v>0.37411891051472324</v>
      </c>
      <c r="BF13" s="91">
        <f t="shared" si="1"/>
        <v>91.551144054047541</v>
      </c>
      <c r="BG13" s="91">
        <f t="shared" si="1"/>
        <v>4.593360974897024E-2</v>
      </c>
      <c r="BH13" s="91">
        <f t="shared" si="1"/>
        <v>0</v>
      </c>
      <c r="BI13" s="12">
        <f t="shared" si="2"/>
        <v>307.77678775665447</v>
      </c>
      <c r="BJ13" s="13">
        <f t="shared" si="2"/>
        <v>0</v>
      </c>
      <c r="BK13" s="13">
        <f t="shared" si="2"/>
        <v>0</v>
      </c>
      <c r="BL13" s="13">
        <f t="shared" si="2"/>
        <v>15185.219590504084</v>
      </c>
      <c r="BM13" s="36">
        <v>0</v>
      </c>
      <c r="BN13" s="27">
        <f t="shared" si="5"/>
        <v>38529.634484684284</v>
      </c>
      <c r="BP13" t="s">
        <v>30</v>
      </c>
      <c r="BQ13" s="4" t="s">
        <v>10</v>
      </c>
      <c r="BR13" s="90">
        <v>0</v>
      </c>
      <c r="BS13" s="91">
        <v>169.38633439732885</v>
      </c>
      <c r="BT13" s="91">
        <v>637.37958548942117</v>
      </c>
      <c r="BU13" s="91">
        <v>192.50920842474943</v>
      </c>
      <c r="BV13" s="91">
        <v>167.39796233185928</v>
      </c>
      <c r="BW13" s="91">
        <v>27.244913570187514</v>
      </c>
      <c r="BX13" s="91">
        <v>126.62325189244399</v>
      </c>
      <c r="BY13" s="91">
        <v>25.957560453862612</v>
      </c>
      <c r="BZ13" s="91">
        <v>53.308452930858948</v>
      </c>
      <c r="CA13" s="91">
        <v>1108.9645821922666</v>
      </c>
      <c r="CB13" s="91">
        <v>6348.8756696815562</v>
      </c>
      <c r="CC13" s="91">
        <v>11526.696068600642</v>
      </c>
      <c r="CD13" s="91">
        <v>2022.583865782846</v>
      </c>
      <c r="CE13" s="91">
        <v>0</v>
      </c>
      <c r="CF13" s="91">
        <v>13.020913258731943</v>
      </c>
      <c r="CG13" s="91">
        <v>0</v>
      </c>
      <c r="CH13" s="91">
        <v>6.1505530056967864E-2</v>
      </c>
      <c r="CI13" s="91">
        <v>5.8048546195304682E-2</v>
      </c>
      <c r="CJ13" s="91">
        <v>524.59898676622663</v>
      </c>
      <c r="CK13" s="91">
        <v>0</v>
      </c>
      <c r="CL13" s="91">
        <v>0.37411891051472324</v>
      </c>
      <c r="CM13" s="91">
        <v>91.551144054047541</v>
      </c>
      <c r="CN13" s="91">
        <v>4.593360974897024E-2</v>
      </c>
      <c r="CO13" s="91">
        <v>0</v>
      </c>
      <c r="CP13" s="12">
        <f t="shared" si="3"/>
        <v>307.77678775665447</v>
      </c>
      <c r="CQ13" s="13">
        <f t="shared" si="3"/>
        <v>0</v>
      </c>
      <c r="CR13" s="13">
        <f t="shared" si="3"/>
        <v>0</v>
      </c>
      <c r="CS13" s="13">
        <f t="shared" si="3"/>
        <v>15185.219590504084</v>
      </c>
      <c r="CT13" s="36">
        <v>0</v>
      </c>
      <c r="CU13" s="27">
        <f t="shared" si="6"/>
        <v>38529.634484684284</v>
      </c>
      <c r="CX13" s="53"/>
      <c r="CY13" s="53"/>
      <c r="DA13" s="105">
        <v>1.2320522173608479</v>
      </c>
    </row>
    <row r="14" spans="2:105" x14ac:dyDescent="0.25">
      <c r="B14" t="s">
        <v>31</v>
      </c>
      <c r="C14" s="4" t="s">
        <v>11</v>
      </c>
      <c r="D14" s="90">
        <v>11995.519087204719</v>
      </c>
      <c r="E14" s="91">
        <v>9432.5585627573182</v>
      </c>
      <c r="F14" s="91">
        <v>43562.751394531217</v>
      </c>
      <c r="G14" s="91">
        <v>1286.9676681889771</v>
      </c>
      <c r="H14" s="91">
        <v>6422.8522071110319</v>
      </c>
      <c r="I14" s="91">
        <v>3168.4232622597187</v>
      </c>
      <c r="J14" s="91">
        <v>1422.9991912388841</v>
      </c>
      <c r="K14" s="91">
        <v>2835.4917166716045</v>
      </c>
      <c r="L14" s="91">
        <v>3180.4808503494023</v>
      </c>
      <c r="M14" s="91">
        <v>9197.8272325754187</v>
      </c>
      <c r="N14" s="91">
        <v>3752.7088227694899</v>
      </c>
      <c r="O14" s="91">
        <v>248789.03328648442</v>
      </c>
      <c r="P14" s="91">
        <v>62896.514223872247</v>
      </c>
      <c r="Q14" s="91">
        <v>107.97552073854658</v>
      </c>
      <c r="R14" s="91">
        <v>610.36310919799587</v>
      </c>
      <c r="S14" s="91">
        <v>1898.3342636925099</v>
      </c>
      <c r="T14" s="91">
        <v>1457.9564629787567</v>
      </c>
      <c r="U14" s="91">
        <v>2868.1443891919685</v>
      </c>
      <c r="V14" s="91">
        <v>99734.233384888314</v>
      </c>
      <c r="W14" s="91">
        <v>34866.346501696091</v>
      </c>
      <c r="X14" s="91">
        <v>7.3939471097271108</v>
      </c>
      <c r="Y14" s="91">
        <v>1519.7801064320088</v>
      </c>
      <c r="Z14" s="91">
        <v>7491.8204944935915</v>
      </c>
      <c r="AA14" s="91">
        <v>470.75455272310876</v>
      </c>
      <c r="AB14" s="12">
        <f>'[4]TES 2025 (value)'!CK17</f>
        <v>337805.30817112786</v>
      </c>
      <c r="AC14" s="13">
        <f>'[4]TES 2025 (value)'!CL17</f>
        <v>67737.477669684697</v>
      </c>
      <c r="AD14" s="13">
        <f>'[4]TES 2025 (value)'!CM17</f>
        <v>148815.39302156979</v>
      </c>
      <c r="AE14" s="13">
        <f>'[4]TES 2025 (value)'!CN17</f>
        <v>384973.31607773702</v>
      </c>
      <c r="AF14" s="14">
        <f>'[4]TES 2025 (value)'!CO17</f>
        <v>1.435296688</v>
      </c>
      <c r="AG14" s="27">
        <f t="shared" si="4"/>
        <v>1498310.1604759644</v>
      </c>
      <c r="AI14" t="s">
        <v>31</v>
      </c>
      <c r="AJ14" s="4" t="s">
        <v>11</v>
      </c>
      <c r="AK14" s="12">
        <f t="shared" si="0"/>
        <v>11995.524418403254</v>
      </c>
      <c r="AL14" s="13">
        <f t="shared" si="0"/>
        <v>9432.6511724957763</v>
      </c>
      <c r="AM14" s="13">
        <f t="shared" si="0"/>
        <v>43562.620997892271</v>
      </c>
      <c r="AN14" s="13">
        <f t="shared" si="0"/>
        <v>1286.8880364044007</v>
      </c>
      <c r="AO14" s="13">
        <f t="shared" si="0"/>
        <v>6422.7035944482641</v>
      </c>
      <c r="AP14" s="13">
        <f t="shared" si="0"/>
        <v>3168.3422443320505</v>
      </c>
      <c r="AQ14" s="13">
        <f t="shared" si="0"/>
        <v>1422.9706162296734</v>
      </c>
      <c r="AR14" s="13">
        <f t="shared" si="0"/>
        <v>2835.8631895990711</v>
      </c>
      <c r="AS14" s="13">
        <f t="shared" si="0"/>
        <v>3180.7128178558341</v>
      </c>
      <c r="AT14" s="13">
        <f t="shared" si="0"/>
        <v>9197.751539479721</v>
      </c>
      <c r="AU14" s="13">
        <f t="shared" si="0"/>
        <v>3752.6152483910887</v>
      </c>
      <c r="AV14" s="13">
        <f t="shared" si="0"/>
        <v>248792.49558348488</v>
      </c>
      <c r="AW14" s="13">
        <f t="shared" si="0"/>
        <v>62897.30756193139</v>
      </c>
      <c r="AX14" s="13">
        <f t="shared" si="0"/>
        <v>107.96935472517569</v>
      </c>
      <c r="AY14" s="13">
        <f t="shared" si="0"/>
        <v>610.34539029798964</v>
      </c>
      <c r="AZ14" s="13">
        <f t="shared" si="0"/>
        <v>1898.3455905832668</v>
      </c>
      <c r="BA14" s="13">
        <f t="shared" si="1"/>
        <v>1457.9065798815193</v>
      </c>
      <c r="BB14" s="13">
        <f t="shared" si="1"/>
        <v>2868.098763029926</v>
      </c>
      <c r="BC14" s="13">
        <f t="shared" si="1"/>
        <v>99735.893735478574</v>
      </c>
      <c r="BD14" s="13">
        <f t="shared" si="1"/>
        <v>34866.313722280676</v>
      </c>
      <c r="BE14" s="91">
        <f t="shared" si="1"/>
        <v>8.0746692268362814</v>
      </c>
      <c r="BF14" s="91">
        <f t="shared" si="1"/>
        <v>1529.738153765948</v>
      </c>
      <c r="BG14" s="91">
        <f t="shared" si="1"/>
        <v>7492.0656856357446</v>
      </c>
      <c r="BH14" s="91">
        <f t="shared" si="1"/>
        <v>471.478775856303</v>
      </c>
      <c r="BI14" s="12">
        <f t="shared" si="2"/>
        <v>337805.30817112786</v>
      </c>
      <c r="BJ14" s="13">
        <f t="shared" si="2"/>
        <v>67737.477669684697</v>
      </c>
      <c r="BK14" s="13">
        <f t="shared" si="2"/>
        <v>148815.39302156979</v>
      </c>
      <c r="BL14" s="13">
        <f t="shared" si="2"/>
        <v>384973.31607773702</v>
      </c>
      <c r="BM14" s="36">
        <v>0</v>
      </c>
      <c r="BN14" s="27">
        <f t="shared" si="5"/>
        <v>1498326.172381829</v>
      </c>
      <c r="BP14" t="s">
        <v>31</v>
      </c>
      <c r="BQ14" s="4" t="s">
        <v>11</v>
      </c>
      <c r="BR14" s="90">
        <v>11995.524418403254</v>
      </c>
      <c r="BS14" s="91">
        <v>9432.6511724957763</v>
      </c>
      <c r="BT14" s="91">
        <v>43562.620997892271</v>
      </c>
      <c r="BU14" s="91">
        <v>1286.8880364044007</v>
      </c>
      <c r="BV14" s="91">
        <v>6422.7035944482641</v>
      </c>
      <c r="BW14" s="91">
        <v>3168.3422443320505</v>
      </c>
      <c r="BX14" s="91">
        <v>1422.9706162296734</v>
      </c>
      <c r="BY14" s="91">
        <v>2835.8631895990711</v>
      </c>
      <c r="BZ14" s="91">
        <v>3180.7128178558341</v>
      </c>
      <c r="CA14" s="91">
        <v>9197.751539479721</v>
      </c>
      <c r="CB14" s="91">
        <v>3752.6152483910887</v>
      </c>
      <c r="CC14" s="91">
        <v>248792.49558348488</v>
      </c>
      <c r="CD14" s="91">
        <v>62897.30756193139</v>
      </c>
      <c r="CE14" s="91">
        <v>107.96935472517569</v>
      </c>
      <c r="CF14" s="91">
        <v>610.34539029798964</v>
      </c>
      <c r="CG14" s="91">
        <v>1898.3455905832668</v>
      </c>
      <c r="CH14" s="91">
        <v>1457.9065798815193</v>
      </c>
      <c r="CI14" s="91">
        <v>2868.098763029926</v>
      </c>
      <c r="CJ14" s="91">
        <v>99735.893735478574</v>
      </c>
      <c r="CK14" s="91">
        <v>34866.313722280676</v>
      </c>
      <c r="CL14" s="91">
        <v>8.0746692268362814</v>
      </c>
      <c r="CM14" s="91">
        <v>1529.738153765948</v>
      </c>
      <c r="CN14" s="91">
        <v>7492.0656856357446</v>
      </c>
      <c r="CO14" s="91">
        <v>471.478775856303</v>
      </c>
      <c r="CP14" s="12">
        <f t="shared" si="3"/>
        <v>337805.30817112786</v>
      </c>
      <c r="CQ14" s="13">
        <f t="shared" si="3"/>
        <v>67737.477669684697</v>
      </c>
      <c r="CR14" s="13">
        <f t="shared" si="3"/>
        <v>148815.39302156979</v>
      </c>
      <c r="CS14" s="13">
        <f t="shared" si="3"/>
        <v>384973.31607773702</v>
      </c>
      <c r="CT14" s="36">
        <v>0</v>
      </c>
      <c r="CU14" s="27">
        <f t="shared" si="6"/>
        <v>1498326.172381829</v>
      </c>
      <c r="CX14" s="59" t="s">
        <v>100</v>
      </c>
      <c r="CY14" s="83">
        <f>'[1]scen AMS'!$V$2</f>
        <v>68869.917961327606</v>
      </c>
      <c r="DA14" s="105">
        <v>1.5932975565028644</v>
      </c>
    </row>
    <row r="15" spans="2:105" x14ac:dyDescent="0.25">
      <c r="B15" t="s">
        <v>32</v>
      </c>
      <c r="C15" s="4" t="s">
        <v>12</v>
      </c>
      <c r="D15" s="90">
        <v>405.61511025757085</v>
      </c>
      <c r="E15" s="91">
        <v>406.30814311633981</v>
      </c>
      <c r="F15" s="91">
        <v>305.05413539314412</v>
      </c>
      <c r="G15" s="91">
        <v>65.080981091685757</v>
      </c>
      <c r="H15" s="91">
        <v>140.50123781663245</v>
      </c>
      <c r="I15" s="91">
        <v>88.098840311944187</v>
      </c>
      <c r="J15" s="91">
        <v>43.551120286596358</v>
      </c>
      <c r="K15" s="91">
        <v>115.54043264537472</v>
      </c>
      <c r="L15" s="91">
        <v>80.527116521749846</v>
      </c>
      <c r="M15" s="91">
        <v>126.85230913112417</v>
      </c>
      <c r="N15" s="91">
        <v>95.880388008400956</v>
      </c>
      <c r="O15" s="91">
        <v>3109.518372161263</v>
      </c>
      <c r="P15" s="91">
        <v>67340.813306588854</v>
      </c>
      <c r="Q15" s="91">
        <v>61.26019201921526</v>
      </c>
      <c r="R15" s="91">
        <v>110.59203259948733</v>
      </c>
      <c r="S15" s="91">
        <v>280.39424975485264</v>
      </c>
      <c r="T15" s="91">
        <v>299.6928342183914</v>
      </c>
      <c r="U15" s="91">
        <v>262.85793425379916</v>
      </c>
      <c r="V15" s="91">
        <v>23967.74230126043</v>
      </c>
      <c r="W15" s="91">
        <v>10978.428292864364</v>
      </c>
      <c r="X15" s="91">
        <v>9.203235605795658E-2</v>
      </c>
      <c r="Y15" s="91">
        <v>741.83709843377994</v>
      </c>
      <c r="Z15" s="91">
        <v>4133.9950589688633</v>
      </c>
      <c r="AA15" s="91">
        <v>392.63817191617903</v>
      </c>
      <c r="AB15" s="12">
        <f>'[4]TES 2025 (value)'!CK18</f>
        <v>192254.27380572842</v>
      </c>
      <c r="AC15" s="13">
        <f>'[4]TES 2025 (value)'!CL18</f>
        <v>0</v>
      </c>
      <c r="AD15" s="13">
        <f>'[4]TES 2025 (value)'!CM18</f>
        <v>206324.79414321893</v>
      </c>
      <c r="AE15" s="13">
        <f>'[4]TES 2025 (value)'!CN18</f>
        <v>0</v>
      </c>
      <c r="AF15" s="14">
        <f>'[4]TES 2025 (value)'!CO18</f>
        <v>1</v>
      </c>
      <c r="AG15" s="27">
        <f t="shared" si="4"/>
        <v>512132.9396409234</v>
      </c>
      <c r="AI15" t="s">
        <v>32</v>
      </c>
      <c r="AJ15" s="4" t="s">
        <v>12</v>
      </c>
      <c r="AK15" s="12">
        <f t="shared" si="0"/>
        <v>405.61529052610831</v>
      </c>
      <c r="AL15" s="13">
        <f t="shared" si="0"/>
        <v>406.31213228752989</v>
      </c>
      <c r="AM15" s="13">
        <f t="shared" si="0"/>
        <v>305.05322227281357</v>
      </c>
      <c r="AN15" s="13">
        <f t="shared" si="0"/>
        <v>65.076954172599585</v>
      </c>
      <c r="AO15" s="13">
        <f t="shared" si="0"/>
        <v>140.49798688349546</v>
      </c>
      <c r="AP15" s="13">
        <f t="shared" si="0"/>
        <v>88.096587587203445</v>
      </c>
      <c r="AQ15" s="13">
        <f t="shared" si="0"/>
        <v>43.550245743820099</v>
      </c>
      <c r="AR15" s="13">
        <f t="shared" si="0"/>
        <v>115.55556940014046</v>
      </c>
      <c r="AS15" s="13">
        <f t="shared" si="0"/>
        <v>80.53298974510777</v>
      </c>
      <c r="AT15" s="13">
        <f t="shared" si="0"/>
        <v>126.85126520588707</v>
      </c>
      <c r="AU15" s="13">
        <f t="shared" si="0"/>
        <v>95.877997216007387</v>
      </c>
      <c r="AV15" s="13">
        <f t="shared" si="0"/>
        <v>3109.5616460788892</v>
      </c>
      <c r="AW15" s="13">
        <f t="shared" si="0"/>
        <v>67341.662702311165</v>
      </c>
      <c r="AX15" s="13">
        <f t="shared" si="0"/>
        <v>61.25669371552096</v>
      </c>
      <c r="AY15" s="13">
        <f t="shared" si="0"/>
        <v>110.58882210210045</v>
      </c>
      <c r="AZ15" s="13">
        <f t="shared" si="0"/>
        <v>280.39592279794971</v>
      </c>
      <c r="BA15" s="13">
        <f t="shared" si="1"/>
        <v>299.68258040960472</v>
      </c>
      <c r="BB15" s="13">
        <f t="shared" si="1"/>
        <v>262.85375273534157</v>
      </c>
      <c r="BC15" s="13">
        <f t="shared" si="1"/>
        <v>23968.141310243871</v>
      </c>
      <c r="BD15" s="13">
        <f t="shared" si="1"/>
        <v>10978.41797155176</v>
      </c>
      <c r="BE15" s="91">
        <f t="shared" si="1"/>
        <v>0.10050529471015494</v>
      </c>
      <c r="BF15" s="91">
        <f t="shared" si="1"/>
        <v>746.69783381846582</v>
      </c>
      <c r="BG15" s="91">
        <f t="shared" si="1"/>
        <v>4134.1303557196206</v>
      </c>
      <c r="BH15" s="91">
        <f t="shared" si="1"/>
        <v>393.24221843135751</v>
      </c>
      <c r="BI15" s="12">
        <f t="shared" si="2"/>
        <v>192254.27380572842</v>
      </c>
      <c r="BJ15" s="13">
        <f t="shared" si="2"/>
        <v>0</v>
      </c>
      <c r="BK15" s="13">
        <f t="shared" si="2"/>
        <v>206324.79414321893</v>
      </c>
      <c r="BL15" s="13">
        <f t="shared" si="2"/>
        <v>0</v>
      </c>
      <c r="BM15" s="36">
        <v>0</v>
      </c>
      <c r="BN15" s="27">
        <f t="shared" si="5"/>
        <v>512138.82050519844</v>
      </c>
      <c r="BP15" t="s">
        <v>32</v>
      </c>
      <c r="BQ15" s="4" t="s">
        <v>12</v>
      </c>
      <c r="BR15" s="90">
        <v>405.61529052610831</v>
      </c>
      <c r="BS15" s="91">
        <v>406.31213228752989</v>
      </c>
      <c r="BT15" s="91">
        <v>305.05322227281357</v>
      </c>
      <c r="BU15" s="91">
        <v>65.076954172599585</v>
      </c>
      <c r="BV15" s="91">
        <v>140.49798688349546</v>
      </c>
      <c r="BW15" s="91">
        <v>88.096587587203445</v>
      </c>
      <c r="BX15" s="91">
        <v>43.550245743820099</v>
      </c>
      <c r="BY15" s="91">
        <v>115.55556940014046</v>
      </c>
      <c r="BZ15" s="91">
        <v>80.53298974510777</v>
      </c>
      <c r="CA15" s="91">
        <v>126.85126520588707</v>
      </c>
      <c r="CB15" s="91">
        <v>95.877997216007387</v>
      </c>
      <c r="CC15" s="91">
        <v>3109.5616460788892</v>
      </c>
      <c r="CD15" s="91">
        <v>67341.662702311165</v>
      </c>
      <c r="CE15" s="91">
        <v>61.25669371552096</v>
      </c>
      <c r="CF15" s="91">
        <v>110.58882210210045</v>
      </c>
      <c r="CG15" s="91">
        <v>280.39592279794971</v>
      </c>
      <c r="CH15" s="91">
        <v>299.68258040960472</v>
      </c>
      <c r="CI15" s="91">
        <v>262.85375273534157</v>
      </c>
      <c r="CJ15" s="91">
        <v>23968.141310243871</v>
      </c>
      <c r="CK15" s="91">
        <v>10978.41797155176</v>
      </c>
      <c r="CL15" s="91">
        <v>0.10050529471015494</v>
      </c>
      <c r="CM15" s="91">
        <v>746.69783381846582</v>
      </c>
      <c r="CN15" s="91">
        <v>4134.1303557196206</v>
      </c>
      <c r="CO15" s="91">
        <v>393.24221843135751</v>
      </c>
      <c r="CP15" s="12">
        <f t="shared" si="3"/>
        <v>192254.27380572842</v>
      </c>
      <c r="CQ15" s="13">
        <f t="shared" si="3"/>
        <v>0</v>
      </c>
      <c r="CR15" s="13">
        <f t="shared" si="3"/>
        <v>206324.79414321893</v>
      </c>
      <c r="CS15" s="13">
        <f t="shared" si="3"/>
        <v>0</v>
      </c>
      <c r="CT15" s="36">
        <v>0</v>
      </c>
      <c r="CU15" s="27">
        <f t="shared" si="6"/>
        <v>512138.82050519844</v>
      </c>
      <c r="CX15" s="59" t="s">
        <v>101</v>
      </c>
      <c r="CY15" s="81">
        <f>SUM(D45:AA45)</f>
        <v>25601.7902696085</v>
      </c>
      <c r="DA15" s="105">
        <v>1.2577352982317189</v>
      </c>
    </row>
    <row r="16" spans="2:105" x14ac:dyDescent="0.25">
      <c r="B16" t="s">
        <v>33</v>
      </c>
      <c r="C16" s="4" t="s">
        <v>13</v>
      </c>
      <c r="D16" s="90">
        <v>1.4774549633881495</v>
      </c>
      <c r="E16" s="91">
        <v>44.117160330874071</v>
      </c>
      <c r="F16" s="91">
        <v>14.522058793207831</v>
      </c>
      <c r="G16" s="91">
        <v>4.0865100110403558</v>
      </c>
      <c r="H16" s="91">
        <v>7.9572555099960685</v>
      </c>
      <c r="I16" s="91">
        <v>12.823120929994399</v>
      </c>
      <c r="J16" s="91">
        <v>3.9292864079560692</v>
      </c>
      <c r="K16" s="91">
        <v>8.9590970654170174</v>
      </c>
      <c r="L16" s="91">
        <v>9.7733790774761182</v>
      </c>
      <c r="M16" s="91">
        <v>17.79565563736594</v>
      </c>
      <c r="N16" s="91">
        <v>5.7259024253786093</v>
      </c>
      <c r="O16" s="91">
        <v>255.51338150445696</v>
      </c>
      <c r="P16" s="91">
        <v>91.039246937116985</v>
      </c>
      <c r="Q16" s="91">
        <v>36.060816613322864</v>
      </c>
      <c r="R16" s="91">
        <v>3.4934184599613234</v>
      </c>
      <c r="S16" s="91">
        <v>71.477056728015953</v>
      </c>
      <c r="T16" s="91">
        <v>29.604752595602392</v>
      </c>
      <c r="U16" s="91">
        <v>27.583593667309881</v>
      </c>
      <c r="V16" s="91">
        <v>1922.9865916889589</v>
      </c>
      <c r="W16" s="91">
        <v>1208.1405296290529</v>
      </c>
      <c r="X16" s="91">
        <v>7.5912174640394162E-3</v>
      </c>
      <c r="Y16" s="91">
        <v>33.54694224971788</v>
      </c>
      <c r="Z16" s="91">
        <v>26.786440272076607</v>
      </c>
      <c r="AA16" s="91">
        <v>2.9102227855503786</v>
      </c>
      <c r="AB16" s="12">
        <f>'[4]TES 2025 (value)'!CK19</f>
        <v>8729.3623518784589</v>
      </c>
      <c r="AC16" s="13">
        <f>'[4]TES 2025 (value)'!CL19</f>
        <v>448.10698077492117</v>
      </c>
      <c r="AD16" s="13">
        <f>'[4]TES 2025 (value)'!CM19</f>
        <v>0</v>
      </c>
      <c r="AE16" s="13">
        <f>'[4]TES 2025 (value)'!CN19</f>
        <v>2370.8444377924015</v>
      </c>
      <c r="AF16" s="14">
        <f>'[4]TES 2025 (value)'!CO19</f>
        <v>1.511661776</v>
      </c>
      <c r="AG16" s="27">
        <f t="shared" si="4"/>
        <v>15390.142897722482</v>
      </c>
      <c r="AI16" t="s">
        <v>33</v>
      </c>
      <c r="AJ16" s="4" t="s">
        <v>13</v>
      </c>
      <c r="AK16" s="12">
        <f t="shared" si="0"/>
        <v>1.4774556200171525</v>
      </c>
      <c r="AL16" s="13">
        <f t="shared" si="0"/>
        <v>44.117593477262993</v>
      </c>
      <c r="AM16" s="13">
        <f t="shared" si="0"/>
        <v>14.522015324244173</v>
      </c>
      <c r="AN16" s="13">
        <f t="shared" si="0"/>
        <v>4.0862571561373837</v>
      </c>
      <c r="AO16" s="13">
        <f t="shared" si="0"/>
        <v>7.9570713941404438</v>
      </c>
      <c r="AP16" s="13">
        <f t="shared" si="0"/>
        <v>12.822793037349385</v>
      </c>
      <c r="AQ16" s="13">
        <f t="shared" si="0"/>
        <v>3.929207504611647</v>
      </c>
      <c r="AR16" s="13">
        <f t="shared" si="0"/>
        <v>8.9602707814235849</v>
      </c>
      <c r="AS16" s="13">
        <f t="shared" si="0"/>
        <v>9.7740918962229344</v>
      </c>
      <c r="AT16" s="13">
        <f t="shared" si="0"/>
        <v>17.795509188837269</v>
      </c>
      <c r="AU16" s="13">
        <f t="shared" si="0"/>
        <v>5.7257596491107066</v>
      </c>
      <c r="AV16" s="13">
        <f t="shared" si="0"/>
        <v>255.51693738150939</v>
      </c>
      <c r="AW16" s="13">
        <f t="shared" si="0"/>
        <v>91.040395250348055</v>
      </c>
      <c r="AX16" s="13">
        <f t="shared" si="0"/>
        <v>36.058757336591597</v>
      </c>
      <c r="AY16" s="13">
        <f t="shared" si="0"/>
        <v>3.4933170456860512</v>
      </c>
      <c r="AZ16" s="13">
        <f t="shared" si="0"/>
        <v>71.477483213924501</v>
      </c>
      <c r="BA16" s="13">
        <f t="shared" si="1"/>
        <v>29.603739686925135</v>
      </c>
      <c r="BB16" s="13">
        <f t="shared" si="1"/>
        <v>27.583154870184071</v>
      </c>
      <c r="BC16" s="13">
        <f t="shared" si="1"/>
        <v>1923.0186050891148</v>
      </c>
      <c r="BD16" s="13">
        <f t="shared" si="1"/>
        <v>1208.1393938019798</v>
      </c>
      <c r="BE16" s="91">
        <f t="shared" si="1"/>
        <v>8.2901012330021274E-3</v>
      </c>
      <c r="BF16" s="91">
        <f t="shared" si="1"/>
        <v>33.766751705979217</v>
      </c>
      <c r="BG16" s="91">
        <f t="shared" si="1"/>
        <v>26.787316934549949</v>
      </c>
      <c r="BH16" s="91">
        <f t="shared" si="1"/>
        <v>2.9146999608678614</v>
      </c>
      <c r="BI16" s="12">
        <f t="shared" si="2"/>
        <v>8729.3623518784589</v>
      </c>
      <c r="BJ16" s="13">
        <f t="shared" si="2"/>
        <v>448.10698077492117</v>
      </c>
      <c r="BK16" s="13">
        <f t="shared" si="2"/>
        <v>0</v>
      </c>
      <c r="BL16" s="13">
        <f t="shared" si="2"/>
        <v>2370.8444377924015</v>
      </c>
      <c r="BM16" s="36">
        <v>0</v>
      </c>
      <c r="BN16" s="27">
        <f t="shared" si="5"/>
        <v>15388.890637854031</v>
      </c>
      <c r="BP16" t="s">
        <v>33</v>
      </c>
      <c r="BQ16" s="4" t="s">
        <v>13</v>
      </c>
      <c r="BR16" s="90">
        <v>1.4774556200171525</v>
      </c>
      <c r="BS16" s="91">
        <v>44.117593477262993</v>
      </c>
      <c r="BT16" s="91">
        <v>14.522015324244173</v>
      </c>
      <c r="BU16" s="91">
        <v>4.0862571561373837</v>
      </c>
      <c r="BV16" s="91">
        <v>7.9570713941404438</v>
      </c>
      <c r="BW16" s="91">
        <v>12.822793037349385</v>
      </c>
      <c r="BX16" s="91">
        <v>3.929207504611647</v>
      </c>
      <c r="BY16" s="91">
        <v>8.9602707814235849</v>
      </c>
      <c r="BZ16" s="91">
        <v>9.7740918962229344</v>
      </c>
      <c r="CA16" s="91">
        <v>17.795509188837269</v>
      </c>
      <c r="CB16" s="91">
        <v>5.7257596491107066</v>
      </c>
      <c r="CC16" s="91">
        <v>255.51693738150939</v>
      </c>
      <c r="CD16" s="91">
        <v>91.040395250348055</v>
      </c>
      <c r="CE16" s="91">
        <v>36.058757336591597</v>
      </c>
      <c r="CF16" s="91">
        <v>3.4933170456860512</v>
      </c>
      <c r="CG16" s="91">
        <v>71.477483213924501</v>
      </c>
      <c r="CH16" s="91">
        <v>29.603739686925135</v>
      </c>
      <c r="CI16" s="91">
        <v>27.583154870184071</v>
      </c>
      <c r="CJ16" s="91">
        <v>1923.0186050891148</v>
      </c>
      <c r="CK16" s="91">
        <v>1208.1393938019798</v>
      </c>
      <c r="CL16" s="91">
        <v>8.2901012330021274E-3</v>
      </c>
      <c r="CM16" s="91">
        <v>33.766751705979217</v>
      </c>
      <c r="CN16" s="91">
        <v>26.787316934549949</v>
      </c>
      <c r="CO16" s="91">
        <v>2.9146999608678614</v>
      </c>
      <c r="CP16" s="12">
        <f t="shared" si="3"/>
        <v>8729.3623518784589</v>
      </c>
      <c r="CQ16" s="13">
        <f t="shared" si="3"/>
        <v>448.10698077492117</v>
      </c>
      <c r="CR16" s="13">
        <f t="shared" si="3"/>
        <v>0</v>
      </c>
      <c r="CS16" s="13">
        <f t="shared" si="3"/>
        <v>2370.8444377924015</v>
      </c>
      <c r="CT16" s="36">
        <v>0</v>
      </c>
      <c r="CU16" s="27">
        <f t="shared" si="6"/>
        <v>15388.890637854031</v>
      </c>
      <c r="CX16" s="53"/>
      <c r="CY16" s="53"/>
      <c r="DA16" s="105">
        <v>1.0779509367936708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140.34302525471477</v>
      </c>
      <c r="F17" s="91">
        <v>36.852967141038526</v>
      </c>
      <c r="G17" s="91">
        <v>3.1298245750929312</v>
      </c>
      <c r="H17" s="91">
        <v>13.778967570958848</v>
      </c>
      <c r="I17" s="91">
        <v>6.4487133818358462</v>
      </c>
      <c r="J17" s="91">
        <v>1.4751946441366075</v>
      </c>
      <c r="K17" s="91">
        <v>17.629096810721538</v>
      </c>
      <c r="L17" s="91">
        <v>16.666362854273821</v>
      </c>
      <c r="M17" s="91">
        <v>6.1002944874173375</v>
      </c>
      <c r="N17" s="91">
        <v>2.0517444267240923</v>
      </c>
      <c r="O17" s="91">
        <v>308.01319644430794</v>
      </c>
      <c r="P17" s="91">
        <v>111.82018797029339</v>
      </c>
      <c r="Q17" s="91">
        <v>4.1343067273650815</v>
      </c>
      <c r="R17" s="91">
        <v>564.04376172061336</v>
      </c>
      <c r="S17" s="91">
        <v>39.028853764046019</v>
      </c>
      <c r="T17" s="91">
        <v>30.106479600671737</v>
      </c>
      <c r="U17" s="91">
        <v>42.175396230015068</v>
      </c>
      <c r="V17" s="91">
        <v>2432.6995628377695</v>
      </c>
      <c r="W17" s="91">
        <v>2527.2814603101051</v>
      </c>
      <c r="X17" s="91">
        <v>9.1511472747515792E-3</v>
      </c>
      <c r="Y17" s="91">
        <v>23.626360506715201</v>
      </c>
      <c r="Z17" s="91">
        <v>20.546107996667764</v>
      </c>
      <c r="AA17" s="91">
        <v>3.303910442271528</v>
      </c>
      <c r="AB17" s="12">
        <f>'[4]TES 2025 (value)'!CK20</f>
        <v>14443.825049522968</v>
      </c>
      <c r="AC17" s="13">
        <f>'[4]TES 2025 (value)'!CL20</f>
        <v>2512.8169451925523</v>
      </c>
      <c r="AD17" s="13">
        <f>'[4]TES 2025 (value)'!CM20</f>
        <v>0</v>
      </c>
      <c r="AE17" s="13">
        <f>'[4]TES 2025 (value)'!CN20</f>
        <v>0</v>
      </c>
      <c r="AF17" s="14">
        <f>'[4]TES 2025 (value)'!CO20</f>
        <v>1</v>
      </c>
      <c r="AG17" s="27">
        <f t="shared" si="4"/>
        <v>23308.906921560552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140.34440315560738</v>
      </c>
      <c r="AM17" s="13">
        <f t="shared" si="0"/>
        <v>36.852856828836089</v>
      </c>
      <c r="AN17" s="13">
        <f t="shared" si="0"/>
        <v>3.1296309155920081</v>
      </c>
      <c r="AO17" s="13">
        <f t="shared" si="0"/>
        <v>13.778648751687459</v>
      </c>
      <c r="AP17" s="13">
        <f t="shared" si="0"/>
        <v>6.4485484854974855</v>
      </c>
      <c r="AQ17" s="13">
        <f t="shared" si="0"/>
        <v>1.4751650209992204</v>
      </c>
      <c r="AR17" s="13">
        <f t="shared" si="0"/>
        <v>17.631406368588475</v>
      </c>
      <c r="AS17" s="13">
        <f t="shared" si="0"/>
        <v>16.667578410919027</v>
      </c>
      <c r="AT17" s="13">
        <f t="shared" si="0"/>
        <v>6.1002442853247398</v>
      </c>
      <c r="AU17" s="13">
        <f t="shared" si="0"/>
        <v>2.0516932661575691</v>
      </c>
      <c r="AV17" s="13">
        <f t="shared" si="0"/>
        <v>308.01748294018785</v>
      </c>
      <c r="AW17" s="13">
        <f t="shared" si="0"/>
        <v>111.82159840157074</v>
      </c>
      <c r="AX17" s="13">
        <f t="shared" si="0"/>
        <v>4.1340706350509544</v>
      </c>
      <c r="AY17" s="13">
        <f t="shared" si="0"/>
        <v>564.02738747573767</v>
      </c>
      <c r="AZ17" s="13">
        <f t="shared" si="0"/>
        <v>39.029086639557676</v>
      </c>
      <c r="BA17" s="13">
        <f t="shared" si="1"/>
        <v>30.105449525708917</v>
      </c>
      <c r="BB17" s="13">
        <f t="shared" si="1"/>
        <v>42.174725307913008</v>
      </c>
      <c r="BC17" s="13">
        <f t="shared" si="1"/>
        <v>2432.7400618120737</v>
      </c>
      <c r="BD17" s="13">
        <f t="shared" si="1"/>
        <v>2527.2790842995055</v>
      </c>
      <c r="BE17" s="91">
        <f t="shared" si="1"/>
        <v>9.9936456392112922E-3</v>
      </c>
      <c r="BF17" s="91">
        <f t="shared" si="1"/>
        <v>23.781167386512394</v>
      </c>
      <c r="BG17" s="91">
        <f t="shared" si="1"/>
        <v>20.546780426511781</v>
      </c>
      <c r="BH17" s="91">
        <f t="shared" si="1"/>
        <v>3.3089932786635585</v>
      </c>
      <c r="BI17" s="12">
        <f t="shared" si="2"/>
        <v>14443.825049522968</v>
      </c>
      <c r="BJ17" s="13">
        <f t="shared" si="2"/>
        <v>2512.8169451925523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5"/>
        <v>23308.098051979363</v>
      </c>
      <c r="BP17" t="s">
        <v>34</v>
      </c>
      <c r="BQ17" s="4" t="s">
        <v>14</v>
      </c>
      <c r="BR17" s="90">
        <v>0</v>
      </c>
      <c r="BS17" s="91">
        <v>140.34440315560738</v>
      </c>
      <c r="BT17" s="91">
        <v>36.852856828836089</v>
      </c>
      <c r="BU17" s="91">
        <v>3.1296309155920081</v>
      </c>
      <c r="BV17" s="91">
        <v>13.778648751687459</v>
      </c>
      <c r="BW17" s="91">
        <v>6.4485484854974855</v>
      </c>
      <c r="BX17" s="91">
        <v>1.4751650209992204</v>
      </c>
      <c r="BY17" s="91">
        <v>17.631406368588475</v>
      </c>
      <c r="BZ17" s="91">
        <v>16.667578410919027</v>
      </c>
      <c r="CA17" s="91">
        <v>6.1002442853247398</v>
      </c>
      <c r="CB17" s="91">
        <v>2.0516932661575691</v>
      </c>
      <c r="CC17" s="91">
        <v>308.01748294018785</v>
      </c>
      <c r="CD17" s="91">
        <v>111.82159840157074</v>
      </c>
      <c r="CE17" s="91">
        <v>4.1340706350509544</v>
      </c>
      <c r="CF17" s="91">
        <v>564.02738747573767</v>
      </c>
      <c r="CG17" s="91">
        <v>39.029086639557676</v>
      </c>
      <c r="CH17" s="91">
        <v>30.105449525708917</v>
      </c>
      <c r="CI17" s="91">
        <v>42.174725307913008</v>
      </c>
      <c r="CJ17" s="91">
        <v>2432.7400618120737</v>
      </c>
      <c r="CK17" s="91">
        <v>2527.2790842995055</v>
      </c>
      <c r="CL17" s="91">
        <v>9.9936456392112922E-3</v>
      </c>
      <c r="CM17" s="91">
        <v>23.781167386512394</v>
      </c>
      <c r="CN17" s="91">
        <v>20.546780426511781</v>
      </c>
      <c r="CO17" s="91">
        <v>3.3089932786635585</v>
      </c>
      <c r="CP17" s="12">
        <f t="shared" si="3"/>
        <v>14443.825049522968</v>
      </c>
      <c r="CQ17" s="13">
        <f t="shared" si="3"/>
        <v>2512.8169451925523</v>
      </c>
      <c r="CR17" s="13">
        <f t="shared" si="3"/>
        <v>0</v>
      </c>
      <c r="CS17" s="13">
        <f t="shared" si="3"/>
        <v>0</v>
      </c>
      <c r="CT17" s="36">
        <v>0</v>
      </c>
      <c r="CU17" s="27">
        <f t="shared" si="6"/>
        <v>23308.098051979363</v>
      </c>
      <c r="CX17" s="52" t="s">
        <v>105</v>
      </c>
      <c r="CY17" s="94">
        <f>'[1]scen AMS'!$V$461</f>
        <v>2136377.2039999999</v>
      </c>
      <c r="DA17" s="105">
        <v>1.0961796387214904</v>
      </c>
    </row>
    <row r="18" spans="2:105" x14ac:dyDescent="0.25">
      <c r="B18" t="s">
        <v>35</v>
      </c>
      <c r="C18" s="4" t="s">
        <v>15</v>
      </c>
      <c r="D18" s="90">
        <v>58.159301869808687</v>
      </c>
      <c r="E18" s="91">
        <v>556.36702891753635</v>
      </c>
      <c r="F18" s="91">
        <v>233.14826210259125</v>
      </c>
      <c r="G18" s="91">
        <v>58.053886112710643</v>
      </c>
      <c r="H18" s="91">
        <v>145.80088665594656</v>
      </c>
      <c r="I18" s="91">
        <v>99.097565764273511</v>
      </c>
      <c r="J18" s="91">
        <v>15.413629048243804</v>
      </c>
      <c r="K18" s="91">
        <v>56.779304629014298</v>
      </c>
      <c r="L18" s="91">
        <v>76.635269884501952</v>
      </c>
      <c r="M18" s="91">
        <v>239.73957124699749</v>
      </c>
      <c r="N18" s="91">
        <v>50.146671156301167</v>
      </c>
      <c r="O18" s="91">
        <v>1697.8733504971067</v>
      </c>
      <c r="P18" s="91">
        <v>748.25907715341566</v>
      </c>
      <c r="Q18" s="91">
        <v>74.112662528889842</v>
      </c>
      <c r="R18" s="91">
        <v>86.886470571929209</v>
      </c>
      <c r="S18" s="91">
        <v>8993.4006431926446</v>
      </c>
      <c r="T18" s="91">
        <v>624.63892301783039</v>
      </c>
      <c r="U18" s="91">
        <v>468.54438398794701</v>
      </c>
      <c r="V18" s="91">
        <v>19704.136978846291</v>
      </c>
      <c r="W18" s="91">
        <v>1269.7370521993719</v>
      </c>
      <c r="X18" s="91">
        <v>5.0436691571720378E-2</v>
      </c>
      <c r="Y18" s="91">
        <v>280.95501283617511</v>
      </c>
      <c r="Z18" s="91">
        <v>358.27404847888232</v>
      </c>
      <c r="AA18" s="91">
        <v>26.62302690879838</v>
      </c>
      <c r="AB18" s="12">
        <f>'[4]TES 2025 (value)'!CK21</f>
        <v>1319.7907426838267</v>
      </c>
      <c r="AC18" s="13">
        <f>'[4]TES 2025 (value)'!CL21</f>
        <v>7.5432496732964331</v>
      </c>
      <c r="AD18" s="13">
        <f>'[4]TES 2025 (value)'!CM21</f>
        <v>0</v>
      </c>
      <c r="AE18" s="13">
        <f>'[4]TES 2025 (value)'!CN21</f>
        <v>7185.1977658286933</v>
      </c>
      <c r="AF18" s="14">
        <f>'[4]TES 2025 (value)'!CO21</f>
        <v>1.598966358</v>
      </c>
      <c r="AG18" s="27">
        <f t="shared" si="4"/>
        <v>44436.964168842584</v>
      </c>
      <c r="AI18" t="s">
        <v>35</v>
      </c>
      <c r="AJ18" s="4" t="s">
        <v>15</v>
      </c>
      <c r="AK18" s="12">
        <f t="shared" si="0"/>
        <v>58.159327717692612</v>
      </c>
      <c r="AL18" s="13">
        <f t="shared" si="0"/>
        <v>556.37249138084269</v>
      </c>
      <c r="AM18" s="13">
        <f t="shared" si="0"/>
        <v>233.14756421853247</v>
      </c>
      <c r="AN18" s="13">
        <f t="shared" si="0"/>
        <v>58.050293998730609</v>
      </c>
      <c r="AO18" s="13">
        <f t="shared" si="0"/>
        <v>145.79751309895019</v>
      </c>
      <c r="AP18" s="13">
        <f t="shared" si="0"/>
        <v>99.095031797454496</v>
      </c>
      <c r="AQ18" s="13">
        <f t="shared" si="0"/>
        <v>15.413319529731963</v>
      </c>
      <c r="AR18" s="13">
        <f t="shared" si="0"/>
        <v>56.786743188748417</v>
      </c>
      <c r="AS18" s="13">
        <f t="shared" si="0"/>
        <v>76.640859257083108</v>
      </c>
      <c r="AT18" s="13">
        <f t="shared" si="0"/>
        <v>239.73759832123469</v>
      </c>
      <c r="AU18" s="13">
        <f t="shared" si="0"/>
        <v>50.145420741253275</v>
      </c>
      <c r="AV18" s="13">
        <f t="shared" si="0"/>
        <v>1697.8969791182358</v>
      </c>
      <c r="AW18" s="13">
        <f t="shared" si="0"/>
        <v>748.26851523454513</v>
      </c>
      <c r="AX18" s="13">
        <f t="shared" si="0"/>
        <v>74.108430276385022</v>
      </c>
      <c r="AY18" s="13">
        <f t="shared" si="0"/>
        <v>86.883948249297376</v>
      </c>
      <c r="AZ18" s="13">
        <f t="shared" ref="AZ18:AZ32" si="7">S18*(1+AZ$45)</f>
        <v>8993.4543045886203</v>
      </c>
      <c r="BA18" s="13">
        <f t="shared" si="1"/>
        <v>624.61755137544844</v>
      </c>
      <c r="BB18" s="13">
        <f t="shared" si="1"/>
        <v>468.53693042944815</v>
      </c>
      <c r="BC18" s="13">
        <f t="shared" si="1"/>
        <v>19704.465008393952</v>
      </c>
      <c r="BD18" s="13">
        <f t="shared" si="1"/>
        <v>1269.7358584626465</v>
      </c>
      <c r="BE18" s="91">
        <f t="shared" si="1"/>
        <v>5.5080134506484746E-2</v>
      </c>
      <c r="BF18" s="91">
        <f t="shared" si="1"/>
        <v>282.79591291421235</v>
      </c>
      <c r="BG18" s="91">
        <f t="shared" si="1"/>
        <v>358.28577401651563</v>
      </c>
      <c r="BH18" s="91">
        <f t="shared" si="1"/>
        <v>26.663984583772464</v>
      </c>
      <c r="BI18" s="12">
        <f t="shared" si="2"/>
        <v>1319.7907426838267</v>
      </c>
      <c r="BJ18" s="13">
        <f t="shared" si="2"/>
        <v>7.5432496732964331</v>
      </c>
      <c r="BK18" s="13">
        <f t="shared" si="2"/>
        <v>0</v>
      </c>
      <c r="BL18" s="13">
        <f t="shared" si="2"/>
        <v>7185.1977658286933</v>
      </c>
      <c r="BM18" s="36">
        <v>0</v>
      </c>
      <c r="BN18" s="27">
        <f t="shared" si="5"/>
        <v>44437.646199213654</v>
      </c>
      <c r="BP18" t="s">
        <v>35</v>
      </c>
      <c r="BQ18" s="4" t="s">
        <v>15</v>
      </c>
      <c r="BR18" s="90">
        <v>58.159327717692612</v>
      </c>
      <c r="BS18" s="91">
        <v>556.37249138084269</v>
      </c>
      <c r="BT18" s="91">
        <v>233.14756421853247</v>
      </c>
      <c r="BU18" s="91">
        <v>58.050293998730609</v>
      </c>
      <c r="BV18" s="91">
        <v>145.79751309895019</v>
      </c>
      <c r="BW18" s="91">
        <v>99.095031797454496</v>
      </c>
      <c r="BX18" s="91">
        <v>15.413319529731963</v>
      </c>
      <c r="BY18" s="91">
        <v>56.786743188748417</v>
      </c>
      <c r="BZ18" s="91">
        <v>76.640859257083108</v>
      </c>
      <c r="CA18" s="91">
        <v>239.73759832123469</v>
      </c>
      <c r="CB18" s="91">
        <v>50.145420741253275</v>
      </c>
      <c r="CC18" s="91">
        <v>1697.8969791182358</v>
      </c>
      <c r="CD18" s="91">
        <v>748.26851523454513</v>
      </c>
      <c r="CE18" s="91">
        <v>74.108430276385022</v>
      </c>
      <c r="CF18" s="91">
        <v>86.883948249297376</v>
      </c>
      <c r="CG18" s="91">
        <v>8993.4543045886203</v>
      </c>
      <c r="CH18" s="91">
        <v>624.61755137544844</v>
      </c>
      <c r="CI18" s="91">
        <v>468.53693042944815</v>
      </c>
      <c r="CJ18" s="91">
        <v>19704.465008393952</v>
      </c>
      <c r="CK18" s="91">
        <v>1269.7358584626465</v>
      </c>
      <c r="CL18" s="91">
        <v>5.5080134506484746E-2</v>
      </c>
      <c r="CM18" s="91">
        <v>282.79591291421235</v>
      </c>
      <c r="CN18" s="91">
        <v>358.28577401651563</v>
      </c>
      <c r="CO18" s="91">
        <v>26.663984583772464</v>
      </c>
      <c r="CP18" s="12">
        <f t="shared" si="3"/>
        <v>1319.7907426838267</v>
      </c>
      <c r="CQ18" s="13">
        <f t="shared" si="3"/>
        <v>7.5432496732964331</v>
      </c>
      <c r="CR18" s="13">
        <f t="shared" si="3"/>
        <v>0</v>
      </c>
      <c r="CS18" s="13">
        <f t="shared" si="3"/>
        <v>7185.1977658286933</v>
      </c>
      <c r="CT18" s="36">
        <v>0</v>
      </c>
      <c r="CU18" s="27">
        <f t="shared" si="6"/>
        <v>44437.646199213654</v>
      </c>
      <c r="CX18" s="53"/>
      <c r="CY18" s="53"/>
      <c r="DA18" s="105">
        <v>1.2691281881043068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29.760977659369253</v>
      </c>
      <c r="F19" s="91">
        <v>12.344050323615843</v>
      </c>
      <c r="G19" s="91">
        <v>3.0839873273726002</v>
      </c>
      <c r="H19" s="91">
        <v>8.0247636691822528</v>
      </c>
      <c r="I19" s="91">
        <v>5.2921107496602895</v>
      </c>
      <c r="J19" s="91">
        <v>0.76973473990271934</v>
      </c>
      <c r="K19" s="91">
        <v>2.9066898222117654</v>
      </c>
      <c r="L19" s="91">
        <v>3.8217572042209791</v>
      </c>
      <c r="M19" s="91">
        <v>14.172617641967705</v>
      </c>
      <c r="N19" s="91">
        <v>2.7326385075082937</v>
      </c>
      <c r="O19" s="91">
        <v>88.75323196524154</v>
      </c>
      <c r="P19" s="91">
        <v>39.238624880087109</v>
      </c>
      <c r="Q19" s="91">
        <v>5.0584503339894296</v>
      </c>
      <c r="R19" s="91">
        <v>2.1984067132979548</v>
      </c>
      <c r="S19" s="91">
        <v>107.65494778722078</v>
      </c>
      <c r="T19" s="91">
        <v>603.72318078087403</v>
      </c>
      <c r="U19" s="91">
        <v>29.20240796623257</v>
      </c>
      <c r="V19" s="91">
        <v>573.39768971532692</v>
      </c>
      <c r="W19" s="91">
        <v>6.00688911523239</v>
      </c>
      <c r="X19" s="91">
        <v>2.6320867940621911E-3</v>
      </c>
      <c r="Y19" s="91">
        <v>69.516286728506032</v>
      </c>
      <c r="Z19" s="91">
        <v>89.858126224542687</v>
      </c>
      <c r="AA19" s="91">
        <v>5.7615754637616776</v>
      </c>
      <c r="AB19" s="12">
        <f>'[4]TES 2025 (value)'!CK22</f>
        <v>692.36228888968662</v>
      </c>
      <c r="AC19" s="13">
        <f>'[4]TES 2025 (value)'!CL22</f>
        <v>0</v>
      </c>
      <c r="AD19" s="13">
        <f>'[4]TES 2025 (value)'!CM22</f>
        <v>0</v>
      </c>
      <c r="AE19" s="13">
        <f>'[4]TES 2025 (value)'!CN22</f>
        <v>11146.089267887437</v>
      </c>
      <c r="AF19" s="14">
        <f>'[4]TES 2025 (value)'!CO22</f>
        <v>1.324735293</v>
      </c>
      <c r="AG19" s="27">
        <f t="shared" si="4"/>
        <v>13543.058069476241</v>
      </c>
      <c r="AI19" t="s">
        <v>36</v>
      </c>
      <c r="AJ19" s="4" t="s">
        <v>16</v>
      </c>
      <c r="AK19" s="12">
        <f t="shared" ref="AK19:AY32" si="8">D19*(1+AK$45)</f>
        <v>0</v>
      </c>
      <c r="AL19" s="13">
        <f t="shared" si="8"/>
        <v>29.761269855419659</v>
      </c>
      <c r="AM19" s="13">
        <f t="shared" si="8"/>
        <v>12.344013374097695</v>
      </c>
      <c r="AN19" s="13">
        <f t="shared" si="8"/>
        <v>3.0837965040748903</v>
      </c>
      <c r="AO19" s="13">
        <f t="shared" si="8"/>
        <v>8.024577991315395</v>
      </c>
      <c r="AP19" s="13">
        <f t="shared" si="8"/>
        <v>5.2919754281421589</v>
      </c>
      <c r="AQ19" s="13">
        <f t="shared" si="8"/>
        <v>0.76971928298790315</v>
      </c>
      <c r="AR19" s="13">
        <f t="shared" si="8"/>
        <v>2.9070706226814496</v>
      </c>
      <c r="AS19" s="13">
        <f t="shared" si="8"/>
        <v>3.8220359430439954</v>
      </c>
      <c r="AT19" s="13">
        <f t="shared" si="8"/>
        <v>14.172501009063396</v>
      </c>
      <c r="AU19" s="13">
        <f t="shared" si="8"/>
        <v>2.7325703687419218</v>
      </c>
      <c r="AV19" s="13">
        <f t="shared" si="8"/>
        <v>88.754467108305334</v>
      </c>
      <c r="AW19" s="13">
        <f t="shared" si="8"/>
        <v>39.239119812038268</v>
      </c>
      <c r="AX19" s="13">
        <f t="shared" si="8"/>
        <v>5.0581614678447515</v>
      </c>
      <c r="AY19" s="13">
        <f t="shared" si="8"/>
        <v>2.1983428933387552</v>
      </c>
      <c r="AZ19" s="13">
        <f t="shared" si="7"/>
        <v>107.65559013765207</v>
      </c>
      <c r="BA19" s="13">
        <f t="shared" si="1"/>
        <v>603.70252475794325</v>
      </c>
      <c r="BB19" s="13">
        <f t="shared" si="1"/>
        <v>29.201943417166309</v>
      </c>
      <c r="BC19" s="13">
        <f t="shared" si="1"/>
        <v>573.40723549675283</v>
      </c>
      <c r="BD19" s="13">
        <f t="shared" si="1"/>
        <v>6.0068834678866425</v>
      </c>
      <c r="BE19" s="91">
        <f t="shared" si="1"/>
        <v>2.8744092868092661E-3</v>
      </c>
      <c r="BF19" s="91">
        <f t="shared" si="1"/>
        <v>69.971777934630154</v>
      </c>
      <c r="BG19" s="91">
        <f t="shared" si="1"/>
        <v>89.861067087396634</v>
      </c>
      <c r="BH19" s="91">
        <f t="shared" si="1"/>
        <v>5.7704392468315673</v>
      </c>
      <c r="BI19" s="12">
        <f t="shared" si="2"/>
        <v>692.36228888968662</v>
      </c>
      <c r="BJ19" s="13">
        <f t="shared" si="2"/>
        <v>0</v>
      </c>
      <c r="BK19" s="13">
        <f t="shared" si="2"/>
        <v>0</v>
      </c>
      <c r="BL19" s="13">
        <f t="shared" si="2"/>
        <v>11146.089267887437</v>
      </c>
      <c r="BM19" s="36">
        <v>0</v>
      </c>
      <c r="BN19" s="27">
        <f t="shared" si="5"/>
        <v>13542.191514393766</v>
      </c>
      <c r="BP19" t="s">
        <v>36</v>
      </c>
      <c r="BQ19" s="4" t="s">
        <v>16</v>
      </c>
      <c r="BR19" s="90">
        <v>0</v>
      </c>
      <c r="BS19" s="91">
        <v>29.761269855419659</v>
      </c>
      <c r="BT19" s="91">
        <v>12.344013374097695</v>
      </c>
      <c r="BU19" s="91">
        <v>3.0837965040748903</v>
      </c>
      <c r="BV19" s="91">
        <v>8.024577991315395</v>
      </c>
      <c r="BW19" s="91">
        <v>5.2919754281421589</v>
      </c>
      <c r="BX19" s="91">
        <v>0.76971928298790315</v>
      </c>
      <c r="BY19" s="91">
        <v>2.9070706226814496</v>
      </c>
      <c r="BZ19" s="91">
        <v>3.8220359430439954</v>
      </c>
      <c r="CA19" s="91">
        <v>14.172501009063396</v>
      </c>
      <c r="CB19" s="91">
        <v>2.7325703687419218</v>
      </c>
      <c r="CC19" s="91">
        <v>88.754467108305334</v>
      </c>
      <c r="CD19" s="91">
        <v>39.239119812038268</v>
      </c>
      <c r="CE19" s="91">
        <v>5.0581614678447515</v>
      </c>
      <c r="CF19" s="91">
        <v>2.1983428933387552</v>
      </c>
      <c r="CG19" s="91">
        <v>107.65559013765207</v>
      </c>
      <c r="CH19" s="91">
        <v>603.70252475794325</v>
      </c>
      <c r="CI19" s="91">
        <v>29.201943417166309</v>
      </c>
      <c r="CJ19" s="91">
        <v>573.40723549675283</v>
      </c>
      <c r="CK19" s="91">
        <v>6.0068834678866425</v>
      </c>
      <c r="CL19" s="91">
        <v>2.8744092868092661E-3</v>
      </c>
      <c r="CM19" s="91">
        <v>69.971777934630154</v>
      </c>
      <c r="CN19" s="91">
        <v>89.861067087396634</v>
      </c>
      <c r="CO19" s="91">
        <v>5.7704392468315673</v>
      </c>
      <c r="CP19" s="12">
        <f t="shared" si="3"/>
        <v>692.36228888968662</v>
      </c>
      <c r="CQ19" s="13">
        <f t="shared" si="3"/>
        <v>0</v>
      </c>
      <c r="CR19" s="13">
        <f t="shared" si="3"/>
        <v>0</v>
      </c>
      <c r="CS19" s="13">
        <f t="shared" si="3"/>
        <v>11146.089267887437</v>
      </c>
      <c r="CT19" s="36">
        <v>0</v>
      </c>
      <c r="CU19" s="27">
        <f t="shared" si="6"/>
        <v>13542.191514393766</v>
      </c>
      <c r="CX19" s="59" t="s">
        <v>117</v>
      </c>
      <c r="CY19" s="94">
        <f t="array" ref="CY19">SUM('[1]scen AMS'!$V$1263:$V$1268*'[1]scen AMS'!$V$293:$V$298,'[1]scen AMS'!$V$299*'[1]scen AMS'!$V$1269,'[1]scen AMS'!$V$1262*('[1]scen AMS'!$V$292-'[1]scen AMS'!$V$299))</f>
        <v>-1696.7191380446134</v>
      </c>
      <c r="DA19" s="105">
        <v>1.5629336247445833</v>
      </c>
    </row>
    <row r="20" spans="2:105" x14ac:dyDescent="0.25">
      <c r="B20" t="s">
        <v>37</v>
      </c>
      <c r="C20" s="4" t="s">
        <v>17</v>
      </c>
      <c r="D20" s="90">
        <v>9.6352975472758686</v>
      </c>
      <c r="E20" s="91">
        <v>221.39572503210059</v>
      </c>
      <c r="F20" s="91">
        <v>70.18694602386708</v>
      </c>
      <c r="G20" s="91">
        <v>19.317507009511161</v>
      </c>
      <c r="H20" s="91">
        <v>65.887986919747334</v>
      </c>
      <c r="I20" s="91">
        <v>30.05940014356408</v>
      </c>
      <c r="J20" s="91">
        <v>15.573159495264369</v>
      </c>
      <c r="K20" s="91">
        <v>33.016023253238963</v>
      </c>
      <c r="L20" s="91">
        <v>38.80665128500938</v>
      </c>
      <c r="M20" s="91">
        <v>41.361766954289308</v>
      </c>
      <c r="N20" s="91">
        <v>16.664477388365981</v>
      </c>
      <c r="O20" s="91">
        <v>687.24072923975473</v>
      </c>
      <c r="P20" s="91">
        <v>264.93686897701895</v>
      </c>
      <c r="Q20" s="91">
        <v>16.944763709264123</v>
      </c>
      <c r="R20" s="91">
        <v>21.131185003178384</v>
      </c>
      <c r="S20" s="91">
        <v>313.0428157312441</v>
      </c>
      <c r="T20" s="91">
        <v>134.75163299146496</v>
      </c>
      <c r="U20" s="91">
        <v>3223.1426000259444</v>
      </c>
      <c r="V20" s="91">
        <v>6230.6100390194179</v>
      </c>
      <c r="W20" s="91">
        <v>361.57221388541615</v>
      </c>
      <c r="X20" s="91">
        <v>2.0416059548217989E-2</v>
      </c>
      <c r="Y20" s="91">
        <v>90.919712473425037</v>
      </c>
      <c r="Z20" s="91">
        <v>78.391297177406358</v>
      </c>
      <c r="AA20" s="91">
        <v>9.548875959634163</v>
      </c>
      <c r="AB20" s="12">
        <f>'[4]TES 2025 (value)'!CK23</f>
        <v>17118.39167611134</v>
      </c>
      <c r="AC20" s="13">
        <f>'[4]TES 2025 (value)'!CL23</f>
        <v>0</v>
      </c>
      <c r="AD20" s="13">
        <f>'[4]TES 2025 (value)'!CM23</f>
        <v>0</v>
      </c>
      <c r="AE20" s="13">
        <f>'[4]TES 2025 (value)'!CN23</f>
        <v>11785.748292691726</v>
      </c>
      <c r="AF20" s="14">
        <f>'[4]TES 2025 (value)'!CO23</f>
        <v>1.420618221</v>
      </c>
      <c r="AG20" s="27">
        <f t="shared" si="4"/>
        <v>40899.718678329016</v>
      </c>
      <c r="AI20" t="s">
        <v>37</v>
      </c>
      <c r="AJ20" s="4" t="s">
        <v>17</v>
      </c>
      <c r="AK20" s="12">
        <f t="shared" si="8"/>
        <v>9.6353018295152442</v>
      </c>
      <c r="AL20" s="13">
        <f t="shared" si="8"/>
        <v>221.39789871594834</v>
      </c>
      <c r="AM20" s="13">
        <f t="shared" si="8"/>
        <v>70.186735932870377</v>
      </c>
      <c r="AN20" s="13">
        <f t="shared" si="8"/>
        <v>19.316311728856675</v>
      </c>
      <c r="AO20" s="13">
        <f t="shared" si="8"/>
        <v>65.886462396238954</v>
      </c>
      <c r="AP20" s="13">
        <f t="shared" si="8"/>
        <v>30.058631511943556</v>
      </c>
      <c r="AQ20" s="13">
        <f t="shared" si="8"/>
        <v>15.572846773248253</v>
      </c>
      <c r="AR20" s="13">
        <f t="shared" si="8"/>
        <v>33.020348626061981</v>
      </c>
      <c r="AS20" s="13">
        <f t="shared" si="8"/>
        <v>38.809481637574017</v>
      </c>
      <c r="AT20" s="13">
        <f t="shared" si="8"/>
        <v>41.361426569532654</v>
      </c>
      <c r="AU20" s="13">
        <f t="shared" si="8"/>
        <v>16.664061857029381</v>
      </c>
      <c r="AV20" s="13">
        <f t="shared" si="8"/>
        <v>687.25029329281608</v>
      </c>
      <c r="AW20" s="13">
        <f t="shared" si="8"/>
        <v>264.94021072821175</v>
      </c>
      <c r="AX20" s="13">
        <f t="shared" si="8"/>
        <v>16.943796067349705</v>
      </c>
      <c r="AY20" s="13">
        <f t="shared" si="8"/>
        <v>21.130571562836984</v>
      </c>
      <c r="AZ20" s="13">
        <f t="shared" si="7"/>
        <v>313.04468358025457</v>
      </c>
      <c r="BA20" s="13">
        <f t="shared" si="1"/>
        <v>134.74702254596667</v>
      </c>
      <c r="BB20" s="13">
        <f t="shared" si="1"/>
        <v>3223.0913265868844</v>
      </c>
      <c r="BC20" s="13">
        <f t="shared" si="1"/>
        <v>6230.7137646580968</v>
      </c>
      <c r="BD20" s="13">
        <f t="shared" si="1"/>
        <v>361.57187395516854</v>
      </c>
      <c r="BE20" s="91">
        <f t="shared" si="1"/>
        <v>2.2295659587607881E-2</v>
      </c>
      <c r="BF20" s="91">
        <f t="shared" si="1"/>
        <v>91.515445235399454</v>
      </c>
      <c r="BG20" s="91">
        <f t="shared" si="1"/>
        <v>78.393862755653188</v>
      </c>
      <c r="BH20" s="91">
        <f t="shared" si="1"/>
        <v>9.5635662410684397</v>
      </c>
      <c r="BI20" s="12">
        <f t="shared" si="2"/>
        <v>17118.39167611134</v>
      </c>
      <c r="BJ20" s="13">
        <f t="shared" si="2"/>
        <v>0</v>
      </c>
      <c r="BK20" s="13">
        <f t="shared" si="2"/>
        <v>0</v>
      </c>
      <c r="BL20" s="13">
        <f t="shared" si="2"/>
        <v>11785.748292691726</v>
      </c>
      <c r="BM20" s="36">
        <v>0</v>
      </c>
      <c r="BN20" s="27">
        <f t="shared" si="5"/>
        <v>40898.978189251182</v>
      </c>
      <c r="BP20" t="s">
        <v>37</v>
      </c>
      <c r="BQ20" s="4" t="s">
        <v>17</v>
      </c>
      <c r="BR20" s="90">
        <v>9.6353018295152442</v>
      </c>
      <c r="BS20" s="91">
        <v>221.39789871594834</v>
      </c>
      <c r="BT20" s="91">
        <v>70.186735932870377</v>
      </c>
      <c r="BU20" s="91">
        <v>19.316311728856675</v>
      </c>
      <c r="BV20" s="91">
        <v>65.886462396238954</v>
      </c>
      <c r="BW20" s="91">
        <v>30.058631511943556</v>
      </c>
      <c r="BX20" s="91">
        <v>15.572846773248253</v>
      </c>
      <c r="BY20" s="91">
        <v>33.020348626061981</v>
      </c>
      <c r="BZ20" s="91">
        <v>38.809481637574017</v>
      </c>
      <c r="CA20" s="91">
        <v>41.361426569532654</v>
      </c>
      <c r="CB20" s="91">
        <v>16.664061857029381</v>
      </c>
      <c r="CC20" s="91">
        <v>687.25029329281608</v>
      </c>
      <c r="CD20" s="91">
        <v>264.94021072821175</v>
      </c>
      <c r="CE20" s="91">
        <v>16.943796067349705</v>
      </c>
      <c r="CF20" s="91">
        <v>21.130571562836984</v>
      </c>
      <c r="CG20" s="91">
        <v>313.04468358025457</v>
      </c>
      <c r="CH20" s="91">
        <v>134.74702254596667</v>
      </c>
      <c r="CI20" s="91">
        <v>3223.0913265868844</v>
      </c>
      <c r="CJ20" s="91">
        <v>6230.7137646580968</v>
      </c>
      <c r="CK20" s="91">
        <v>361.57187395516854</v>
      </c>
      <c r="CL20" s="91">
        <v>2.2295659587607881E-2</v>
      </c>
      <c r="CM20" s="91">
        <v>91.515445235399454</v>
      </c>
      <c r="CN20" s="91">
        <v>78.393862755653188</v>
      </c>
      <c r="CO20" s="91">
        <v>9.5635662410684397</v>
      </c>
      <c r="CP20" s="12">
        <f t="shared" si="3"/>
        <v>17118.39167611134</v>
      </c>
      <c r="CQ20" s="13">
        <f t="shared" si="3"/>
        <v>0</v>
      </c>
      <c r="CR20" s="13">
        <f t="shared" si="3"/>
        <v>0</v>
      </c>
      <c r="CS20" s="13">
        <f t="shared" si="3"/>
        <v>11785.748292691726</v>
      </c>
      <c r="CT20" s="36">
        <v>0</v>
      </c>
      <c r="CU20" s="27">
        <f t="shared" si="6"/>
        <v>40898.978189251182</v>
      </c>
      <c r="DA20" s="105">
        <v>1.2895325702677525</v>
      </c>
    </row>
    <row r="21" spans="2:105" x14ac:dyDescent="0.25">
      <c r="B21" t="s">
        <v>38</v>
      </c>
      <c r="C21" s="4" t="s">
        <v>18</v>
      </c>
      <c r="D21" s="90">
        <v>9257.6349231751083</v>
      </c>
      <c r="E21" s="91">
        <v>37958.305764965691</v>
      </c>
      <c r="F21" s="91">
        <v>23379.080648778014</v>
      </c>
      <c r="G21" s="91">
        <v>2530.444922782634</v>
      </c>
      <c r="H21" s="91">
        <v>7373.0852818627827</v>
      </c>
      <c r="I21" s="91">
        <v>6314.6380270284917</v>
      </c>
      <c r="J21" s="91">
        <v>1653.196757415303</v>
      </c>
      <c r="K21" s="91">
        <v>4631.2307251831653</v>
      </c>
      <c r="L21" s="91">
        <v>6912.7720942985579</v>
      </c>
      <c r="M21" s="91">
        <v>7268.7852923592554</v>
      </c>
      <c r="N21" s="91">
        <v>3263.5419171044659</v>
      </c>
      <c r="O21" s="91">
        <v>146406.45600012474</v>
      </c>
      <c r="P21" s="91">
        <v>79624.049560341315</v>
      </c>
      <c r="Q21" s="91">
        <v>5818.2233672232978</v>
      </c>
      <c r="R21" s="91">
        <v>5380.2063378864887</v>
      </c>
      <c r="S21" s="91">
        <v>24670.046447794215</v>
      </c>
      <c r="T21" s="91">
        <v>8457.8841234850024</v>
      </c>
      <c r="U21" s="91">
        <v>8334.5234279130236</v>
      </c>
      <c r="V21" s="91">
        <v>930115.59949549695</v>
      </c>
      <c r="W21" s="91">
        <v>74277.370516371026</v>
      </c>
      <c r="X21" s="91">
        <v>10.421584333000556</v>
      </c>
      <c r="Y21" s="91">
        <v>4845.7172328798251</v>
      </c>
      <c r="Z21" s="91">
        <v>10055.425384633596</v>
      </c>
      <c r="AA21" s="91">
        <v>2376.1348239445083</v>
      </c>
      <c r="AB21" s="12">
        <f>'[4]TES 2025 (value)'!CK24</f>
        <v>923957.49660615809</v>
      </c>
      <c r="AC21" s="13">
        <f>'[4]TES 2025 (value)'!CL24</f>
        <v>172999.14319072964</v>
      </c>
      <c r="AD21" s="13">
        <f>'[4]TES 2025 (value)'!CM24</f>
        <v>125399.22338717808</v>
      </c>
      <c r="AE21" s="13">
        <f>'[4]TES 2025 (value)'!CN24</f>
        <v>245941.57062056795</v>
      </c>
      <c r="AF21" s="14">
        <f>'[4]TES 2025 (value)'!CO24</f>
        <v>1.4195558399999999</v>
      </c>
      <c r="AG21" s="27">
        <f t="shared" si="4"/>
        <v>2879213.6280178544</v>
      </c>
      <c r="AI21" t="s">
        <v>38</v>
      </c>
      <c r="AJ21" s="4" t="s">
        <v>18</v>
      </c>
      <c r="AK21" s="12">
        <f t="shared" si="8"/>
        <v>9257.6390375689407</v>
      </c>
      <c r="AL21" s="13">
        <f t="shared" si="8"/>
        <v>37958.678443146884</v>
      </c>
      <c r="AM21" s="13">
        <f t="shared" si="8"/>
        <v>23379.010668038947</v>
      </c>
      <c r="AN21" s="13">
        <f t="shared" si="8"/>
        <v>2530.2883502051295</v>
      </c>
      <c r="AO21" s="13">
        <f t="shared" si="8"/>
        <v>7372.9146826023261</v>
      </c>
      <c r="AP21" s="13">
        <f t="shared" si="8"/>
        <v>6314.4765590538627</v>
      </c>
      <c r="AQ21" s="13">
        <f t="shared" si="8"/>
        <v>1653.1635598471939</v>
      </c>
      <c r="AR21" s="13">
        <f t="shared" si="8"/>
        <v>4631.8374548114489</v>
      </c>
      <c r="AS21" s="13">
        <f t="shared" si="8"/>
        <v>6913.2762754525083</v>
      </c>
      <c r="AT21" s="13">
        <f t="shared" si="8"/>
        <v>7268.7254742253817</v>
      </c>
      <c r="AU21" s="13">
        <f t="shared" si="8"/>
        <v>3263.4605401789695</v>
      </c>
      <c r="AV21" s="13">
        <f t="shared" si="8"/>
        <v>146408.4934799395</v>
      </c>
      <c r="AW21" s="13">
        <f t="shared" si="8"/>
        <v>79625.05388927304</v>
      </c>
      <c r="AX21" s="13">
        <f t="shared" si="8"/>
        <v>5817.8911137381401</v>
      </c>
      <c r="AY21" s="13">
        <f t="shared" si="8"/>
        <v>5380.0501499769025</v>
      </c>
      <c r="AZ21" s="13">
        <f t="shared" si="7"/>
        <v>24670.193647856093</v>
      </c>
      <c r="BA21" s="13">
        <f t="shared" si="1"/>
        <v>8457.5947421030014</v>
      </c>
      <c r="BB21" s="13">
        <f t="shared" si="1"/>
        <v>8334.3908431247874</v>
      </c>
      <c r="BC21" s="13">
        <f t="shared" si="1"/>
        <v>930131.0838275284</v>
      </c>
      <c r="BD21" s="13">
        <f t="shared" si="1"/>
        <v>74277.300684885136</v>
      </c>
      <c r="BE21" s="91">
        <f t="shared" si="1"/>
        <v>11.381045206267979</v>
      </c>
      <c r="BF21" s="91">
        <f t="shared" si="1"/>
        <v>4877.4678008519168</v>
      </c>
      <c r="BG21" s="91">
        <f t="shared" si="1"/>
        <v>10055.754477040002</v>
      </c>
      <c r="BH21" s="91">
        <f t="shared" si="1"/>
        <v>2379.7903420847674</v>
      </c>
      <c r="BI21" s="12">
        <f t="shared" si="2"/>
        <v>923957.49660615809</v>
      </c>
      <c r="BJ21" s="13">
        <f t="shared" si="2"/>
        <v>172999.14319072964</v>
      </c>
      <c r="BK21" s="13">
        <f t="shared" si="2"/>
        <v>125399.22338717808</v>
      </c>
      <c r="BL21" s="13">
        <f t="shared" si="2"/>
        <v>245941.57062056795</v>
      </c>
      <c r="BM21" s="36">
        <v>0</v>
      </c>
      <c r="BN21" s="27">
        <f t="shared" si="5"/>
        <v>2879267.3508933731</v>
      </c>
      <c r="BP21" t="s">
        <v>38</v>
      </c>
      <c r="BQ21" s="4" t="s">
        <v>18</v>
      </c>
      <c r="BR21" s="90">
        <v>9257.6390375689407</v>
      </c>
      <c r="BS21" s="91">
        <v>37958.678443146884</v>
      </c>
      <c r="BT21" s="91">
        <v>23379.010668038947</v>
      </c>
      <c r="BU21" s="91">
        <v>2530.2883502051295</v>
      </c>
      <c r="BV21" s="91">
        <v>7372.9146826023261</v>
      </c>
      <c r="BW21" s="91">
        <v>6314.4765590538627</v>
      </c>
      <c r="BX21" s="91">
        <v>1653.1635598471939</v>
      </c>
      <c r="BY21" s="91">
        <v>4631.8374548114489</v>
      </c>
      <c r="BZ21" s="91">
        <v>6913.2762754525083</v>
      </c>
      <c r="CA21" s="91">
        <v>7268.7254742253817</v>
      </c>
      <c r="CB21" s="91">
        <v>3263.4605401789695</v>
      </c>
      <c r="CC21" s="91">
        <v>146408.4934799395</v>
      </c>
      <c r="CD21" s="91">
        <v>79625.05388927304</v>
      </c>
      <c r="CE21" s="91">
        <v>5817.8911137381401</v>
      </c>
      <c r="CF21" s="91">
        <v>5380.0501499769025</v>
      </c>
      <c r="CG21" s="91">
        <v>24670.193647856093</v>
      </c>
      <c r="CH21" s="91">
        <v>8457.5947421030014</v>
      </c>
      <c r="CI21" s="91">
        <v>8334.3908431247874</v>
      </c>
      <c r="CJ21" s="91">
        <v>930131.0838275284</v>
      </c>
      <c r="CK21" s="91">
        <v>74277.300684885136</v>
      </c>
      <c r="CL21" s="91">
        <v>11.381045206267979</v>
      </c>
      <c r="CM21" s="91">
        <v>4877.4678008519168</v>
      </c>
      <c r="CN21" s="91">
        <v>10055.754477040002</v>
      </c>
      <c r="CO21" s="91">
        <v>2379.7903420847674</v>
      </c>
      <c r="CP21" s="12">
        <f t="shared" si="3"/>
        <v>923957.49660615809</v>
      </c>
      <c r="CQ21" s="13">
        <f t="shared" si="3"/>
        <v>172999.14319072964</v>
      </c>
      <c r="CR21" s="13">
        <f t="shared" si="3"/>
        <v>125399.22338717808</v>
      </c>
      <c r="CS21" s="13">
        <f t="shared" si="3"/>
        <v>245941.57062056795</v>
      </c>
      <c r="CT21" s="36">
        <v>0</v>
      </c>
      <c r="CU21" s="27">
        <f t="shared" si="6"/>
        <v>2879267.3508933731</v>
      </c>
      <c r="CX21" s="46" t="s">
        <v>111</v>
      </c>
      <c r="CY21" s="84">
        <f>'AMS2010'!CY21</f>
        <v>2.5558265980385131E-2</v>
      </c>
      <c r="DA21" s="105">
        <v>1.3056513475939664</v>
      </c>
    </row>
    <row r="22" spans="2:105" x14ac:dyDescent="0.25">
      <c r="B22" t="s">
        <v>39</v>
      </c>
      <c r="C22" s="4" t="s">
        <v>19</v>
      </c>
      <c r="D22" s="90">
        <v>25.236436807801898</v>
      </c>
      <c r="E22" s="91">
        <v>137.82641474482546</v>
      </c>
      <c r="F22" s="91">
        <v>41.282015515505456</v>
      </c>
      <c r="G22" s="91">
        <v>49.453422245783152</v>
      </c>
      <c r="H22" s="91">
        <v>12.104483881241988</v>
      </c>
      <c r="I22" s="91">
        <v>16.295963473850176</v>
      </c>
      <c r="J22" s="91">
        <v>36.820089587591241</v>
      </c>
      <c r="K22" s="91">
        <v>25.363895506657698</v>
      </c>
      <c r="L22" s="91">
        <v>31.709145839272434</v>
      </c>
      <c r="M22" s="91">
        <v>26.261173581449423</v>
      </c>
      <c r="N22" s="91">
        <v>26.611506708738091</v>
      </c>
      <c r="O22" s="91">
        <v>1167.3015576996615</v>
      </c>
      <c r="P22" s="91">
        <v>204.51464379884874</v>
      </c>
      <c r="Q22" s="91">
        <v>12.19220500000667</v>
      </c>
      <c r="R22" s="91">
        <v>44.908863704509507</v>
      </c>
      <c r="S22" s="91">
        <v>159.60086730419354</v>
      </c>
      <c r="T22" s="91">
        <v>79.689943766720958</v>
      </c>
      <c r="U22" s="91">
        <v>20.594314459517506</v>
      </c>
      <c r="V22" s="91">
        <v>3523.8317074407382</v>
      </c>
      <c r="W22" s="91">
        <v>0</v>
      </c>
      <c r="X22" s="91">
        <v>3.467597570098907E-2</v>
      </c>
      <c r="Y22" s="91">
        <v>47.378072517182822</v>
      </c>
      <c r="Z22" s="91">
        <v>4.6353677423284507</v>
      </c>
      <c r="AA22" s="91">
        <v>17.742991787291981</v>
      </c>
      <c r="AB22" s="12">
        <f>'[4]TES 2025 (value)'!CK25</f>
        <v>19475.793962211788</v>
      </c>
      <c r="AC22" s="13">
        <f>'[4]TES 2025 (value)'!CL25</f>
        <v>596032.28655421245</v>
      </c>
      <c r="AD22" s="13">
        <f>'[4]TES 2025 (value)'!CM25</f>
        <v>0</v>
      </c>
      <c r="AE22" s="13">
        <f>'[4]TES 2025 (value)'!CN25</f>
        <v>0</v>
      </c>
      <c r="AF22" s="14">
        <f>'[4]TES 2025 (value)'!CO25</f>
        <v>1</v>
      </c>
      <c r="AG22" s="27">
        <f t="shared" si="4"/>
        <v>621220.47027551371</v>
      </c>
      <c r="AI22" t="s">
        <v>39</v>
      </c>
      <c r="AJ22" s="4" t="s">
        <v>19</v>
      </c>
      <c r="AK22" s="12">
        <f t="shared" si="8"/>
        <v>25.236448023694596</v>
      </c>
      <c r="AL22" s="13">
        <f t="shared" si="8"/>
        <v>137.82776793740169</v>
      </c>
      <c r="AM22" s="13">
        <f t="shared" si="8"/>
        <v>41.281891945806578</v>
      </c>
      <c r="AN22" s="13">
        <f t="shared" si="8"/>
        <v>49.450362289916207</v>
      </c>
      <c r="AO22" s="13">
        <f t="shared" si="8"/>
        <v>12.104203806358896</v>
      </c>
      <c r="AP22" s="13">
        <f t="shared" si="8"/>
        <v>16.295546779147251</v>
      </c>
      <c r="AQ22" s="13">
        <f t="shared" si="8"/>
        <v>36.819350209518802</v>
      </c>
      <c r="AR22" s="13">
        <f t="shared" si="8"/>
        <v>25.36721838729262</v>
      </c>
      <c r="AS22" s="13">
        <f t="shared" si="8"/>
        <v>31.711458537206337</v>
      </c>
      <c r="AT22" s="13">
        <f t="shared" si="8"/>
        <v>26.260957466330627</v>
      </c>
      <c r="AU22" s="13">
        <f t="shared" si="8"/>
        <v>26.61084314667767</v>
      </c>
      <c r="AV22" s="13">
        <f t="shared" si="8"/>
        <v>1167.3178025663603</v>
      </c>
      <c r="AW22" s="13">
        <f t="shared" si="8"/>
        <v>204.51722342114704</v>
      </c>
      <c r="AX22" s="13">
        <f t="shared" si="8"/>
        <v>12.191508756093823</v>
      </c>
      <c r="AY22" s="13">
        <f t="shared" si="8"/>
        <v>44.90755999585906</v>
      </c>
      <c r="AZ22" s="13">
        <f t="shared" si="7"/>
        <v>159.60181960307116</v>
      </c>
      <c r="BA22" s="13">
        <f t="shared" si="1"/>
        <v>79.687217223566407</v>
      </c>
      <c r="BB22" s="13">
        <f t="shared" si="1"/>
        <v>20.593986847165692</v>
      </c>
      <c r="BC22" s="13">
        <f t="shared" si="1"/>
        <v>3523.8903713102732</v>
      </c>
      <c r="BD22" s="13">
        <f t="shared" si="1"/>
        <v>0</v>
      </c>
      <c r="BE22" s="91">
        <f t="shared" si="1"/>
        <v>3.7868411789820471E-2</v>
      </c>
      <c r="BF22" s="91">
        <f t="shared" si="1"/>
        <v>47.688507616787163</v>
      </c>
      <c r="BG22" s="91">
        <f t="shared" si="1"/>
        <v>4.6355194479268267</v>
      </c>
      <c r="BH22" s="91">
        <f t="shared" si="1"/>
        <v>17.770288145935993</v>
      </c>
      <c r="BI22" s="12">
        <f t="shared" si="2"/>
        <v>19475.793962211788</v>
      </c>
      <c r="BJ22" s="13">
        <f t="shared" si="2"/>
        <v>596032.28655421245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5"/>
        <v>621219.88623829954</v>
      </c>
      <c r="BP22" t="s">
        <v>39</v>
      </c>
      <c r="BQ22" s="4" t="s">
        <v>19</v>
      </c>
      <c r="BR22" s="90">
        <v>25.236448023694596</v>
      </c>
      <c r="BS22" s="91">
        <v>137.82776793740169</v>
      </c>
      <c r="BT22" s="91">
        <v>41.281891945806578</v>
      </c>
      <c r="BU22" s="91">
        <v>49.450362289916207</v>
      </c>
      <c r="BV22" s="91">
        <v>12.104203806358896</v>
      </c>
      <c r="BW22" s="91">
        <v>16.295546779147251</v>
      </c>
      <c r="BX22" s="91">
        <v>36.819350209518802</v>
      </c>
      <c r="BY22" s="91">
        <v>25.36721838729262</v>
      </c>
      <c r="BZ22" s="91">
        <v>31.711458537206337</v>
      </c>
      <c r="CA22" s="91">
        <v>26.260957466330627</v>
      </c>
      <c r="CB22" s="91">
        <v>26.61084314667767</v>
      </c>
      <c r="CC22" s="91">
        <v>1167.3178025663603</v>
      </c>
      <c r="CD22" s="91">
        <v>204.51722342114704</v>
      </c>
      <c r="CE22" s="91">
        <v>12.191508756093823</v>
      </c>
      <c r="CF22" s="91">
        <v>44.90755999585906</v>
      </c>
      <c r="CG22" s="91">
        <v>159.60181960307116</v>
      </c>
      <c r="CH22" s="91">
        <v>79.687217223566407</v>
      </c>
      <c r="CI22" s="91">
        <v>20.593986847165692</v>
      </c>
      <c r="CJ22" s="91">
        <v>3523.8903713102732</v>
      </c>
      <c r="CK22" s="91">
        <v>0</v>
      </c>
      <c r="CL22" s="91">
        <v>3.7868411789820471E-2</v>
      </c>
      <c r="CM22" s="91">
        <v>47.688507616787163</v>
      </c>
      <c r="CN22" s="91">
        <v>4.6355194479268267</v>
      </c>
      <c r="CO22" s="91">
        <v>17.770288145935993</v>
      </c>
      <c r="CP22" s="12">
        <f t="shared" si="3"/>
        <v>19475.793962211788</v>
      </c>
      <c r="CQ22" s="13">
        <f t="shared" si="3"/>
        <v>596032.28655421245</v>
      </c>
      <c r="CR22" s="13">
        <f t="shared" si="3"/>
        <v>0</v>
      </c>
      <c r="CS22" s="13">
        <f t="shared" si="3"/>
        <v>0</v>
      </c>
      <c r="CT22" s="36">
        <v>0</v>
      </c>
      <c r="CU22" s="27">
        <f t="shared" si="6"/>
        <v>621219.88623829954</v>
      </c>
      <c r="DA22" s="105">
        <v>0.57327259079924275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1.868649549882444</v>
      </c>
      <c r="F23" s="91">
        <v>0.17960692593580885</v>
      </c>
      <c r="G23" s="91">
        <v>8.3038657396964616E-2</v>
      </c>
      <c r="H23" s="91">
        <v>1.725987751405784</v>
      </c>
      <c r="I23" s="91">
        <v>5.143516215464822</v>
      </c>
      <c r="J23" s="91">
        <v>5.8354196705764467</v>
      </c>
      <c r="K23" s="91">
        <v>3.487992975654409</v>
      </c>
      <c r="L23" s="91">
        <v>0</v>
      </c>
      <c r="M23" s="91">
        <v>377.11566085018359</v>
      </c>
      <c r="N23" s="91">
        <v>0.7953186459397672</v>
      </c>
      <c r="O23" s="91">
        <v>413.36985610288582</v>
      </c>
      <c r="P23" s="91">
        <v>1.1422732454504956</v>
      </c>
      <c r="Q23" s="91">
        <v>0</v>
      </c>
      <c r="R23" s="91">
        <v>0.46295334842341512</v>
      </c>
      <c r="S23" s="91">
        <v>0</v>
      </c>
      <c r="T23" s="91">
        <v>2.1868157896734993E-3</v>
      </c>
      <c r="U23" s="91">
        <v>2.0638656943508132E-3</v>
      </c>
      <c r="V23" s="91">
        <v>44.550313990486821</v>
      </c>
      <c r="W23" s="91">
        <v>95.108378414311176</v>
      </c>
      <c r="X23" s="91">
        <v>1.4391401006815843</v>
      </c>
      <c r="Y23" s="91">
        <v>0</v>
      </c>
      <c r="Z23" s="91">
        <v>88.045112995113215</v>
      </c>
      <c r="AA23" s="91">
        <v>55.95459301492285</v>
      </c>
      <c r="AB23" s="12">
        <f>'[4]TES 2025 (value)'!CK26</f>
        <v>69.358912116533872</v>
      </c>
      <c r="AC23" s="13">
        <f>'[4]TES 2025 (value)'!CL26</f>
        <v>0</v>
      </c>
      <c r="AD23" s="13">
        <f>'[4]TES 2025 (value)'!CM26</f>
        <v>0</v>
      </c>
      <c r="AE23" s="13">
        <f>'[4]TES 2025 (value)'!CN26</f>
        <v>65.494163640000011</v>
      </c>
      <c r="AF23" s="14">
        <f>'[4]TES 2025 (value)'!CO26</f>
        <v>-82.096071251916925</v>
      </c>
      <c r="AG23" s="27">
        <f t="shared" si="4"/>
        <v>1149.0690676408165</v>
      </c>
      <c r="AI23" t="s">
        <v>40</v>
      </c>
      <c r="AJ23" s="4" t="s">
        <v>41</v>
      </c>
      <c r="AK23" s="12">
        <f t="shared" si="8"/>
        <v>0</v>
      </c>
      <c r="AL23" s="13">
        <f t="shared" si="8"/>
        <v>1.8686678964577588</v>
      </c>
      <c r="AM23" s="13">
        <f t="shared" si="8"/>
        <v>0.17960638831734527</v>
      </c>
      <c r="AN23" s="13">
        <f t="shared" si="8"/>
        <v>8.3033519337446265E-2</v>
      </c>
      <c r="AO23" s="13">
        <f t="shared" si="8"/>
        <v>1.7259478153108265</v>
      </c>
      <c r="AP23" s="13">
        <f t="shared" si="8"/>
        <v>5.1433846935720027</v>
      </c>
      <c r="AQ23" s="13">
        <f t="shared" si="8"/>
        <v>5.8353024904881785</v>
      </c>
      <c r="AR23" s="13">
        <f t="shared" si="8"/>
        <v>3.4884499316575006</v>
      </c>
      <c r="AS23" s="13">
        <f t="shared" si="8"/>
        <v>0</v>
      </c>
      <c r="AT23" s="13">
        <f t="shared" si="8"/>
        <v>377.11255739421682</v>
      </c>
      <c r="AU23" s="13">
        <f t="shared" si="8"/>
        <v>0.79529881454558249</v>
      </c>
      <c r="AV23" s="13">
        <f t="shared" si="8"/>
        <v>413.37560880506066</v>
      </c>
      <c r="AW23" s="13">
        <f t="shared" si="8"/>
        <v>1.1422876533847148</v>
      </c>
      <c r="AX23" s="13">
        <f t="shared" si="8"/>
        <v>0</v>
      </c>
      <c r="AY23" s="13">
        <f t="shared" si="8"/>
        <v>0.46293990884300035</v>
      </c>
      <c r="AZ23" s="13">
        <f t="shared" si="7"/>
        <v>0</v>
      </c>
      <c r="BA23" s="13">
        <f t="shared" si="1"/>
        <v>2.1867409690958985E-3</v>
      </c>
      <c r="BB23" s="13">
        <f t="shared" si="1"/>
        <v>2.0638328625760395E-3</v>
      </c>
      <c r="BC23" s="13">
        <f t="shared" si="1"/>
        <v>44.551055652979429</v>
      </c>
      <c r="BD23" s="13">
        <f t="shared" si="1"/>
        <v>95.108288998660896</v>
      </c>
      <c r="BE23" s="91">
        <f t="shared" si="1"/>
        <v>1.5716342180473806</v>
      </c>
      <c r="BF23" s="91">
        <f t="shared" si="1"/>
        <v>0</v>
      </c>
      <c r="BG23" s="91">
        <f t="shared" si="1"/>
        <v>88.04799452195067</v>
      </c>
      <c r="BH23" s="91">
        <f t="shared" si="1"/>
        <v>56.040675264017338</v>
      </c>
      <c r="BI23" s="12">
        <f t="shared" si="2"/>
        <v>69.358912116533872</v>
      </c>
      <c r="BJ23" s="13">
        <f t="shared" si="2"/>
        <v>0</v>
      </c>
      <c r="BK23" s="13">
        <f t="shared" si="2"/>
        <v>0</v>
      </c>
      <c r="BL23" s="13">
        <f t="shared" si="2"/>
        <v>65.494163640000011</v>
      </c>
      <c r="BM23" s="36">
        <v>0</v>
      </c>
      <c r="BN23" s="27">
        <f t="shared" si="5"/>
        <v>1231.3900602972135</v>
      </c>
      <c r="BP23" t="s">
        <v>40</v>
      </c>
      <c r="BQ23" s="4" t="s">
        <v>41</v>
      </c>
      <c r="BR23" s="90">
        <v>0</v>
      </c>
      <c r="BS23" s="91">
        <v>1.8686678964577588</v>
      </c>
      <c r="BT23" s="91">
        <v>0.17960638831734527</v>
      </c>
      <c r="BU23" s="91">
        <v>8.3033519337446265E-2</v>
      </c>
      <c r="BV23" s="91">
        <v>1.7259478153108265</v>
      </c>
      <c r="BW23" s="91">
        <v>5.1433846935720027</v>
      </c>
      <c r="BX23" s="91">
        <v>5.8353024904881785</v>
      </c>
      <c r="BY23" s="91">
        <v>3.4884499316575006</v>
      </c>
      <c r="BZ23" s="91">
        <v>0</v>
      </c>
      <c r="CA23" s="91">
        <v>377.11255739421682</v>
      </c>
      <c r="CB23" s="91">
        <v>0.79529881454558249</v>
      </c>
      <c r="CC23" s="91">
        <v>413.37560880506066</v>
      </c>
      <c r="CD23" s="91">
        <v>1.1422876533847148</v>
      </c>
      <c r="CE23" s="91">
        <v>0</v>
      </c>
      <c r="CF23" s="91">
        <v>0.46293990884300035</v>
      </c>
      <c r="CG23" s="91">
        <v>0</v>
      </c>
      <c r="CH23" s="91">
        <v>2.1867409690958985E-3</v>
      </c>
      <c r="CI23" s="91">
        <v>2.0638328625760395E-3</v>
      </c>
      <c r="CJ23" s="91">
        <v>44.551055652979429</v>
      </c>
      <c r="CK23" s="91">
        <v>95.108288998660896</v>
      </c>
      <c r="CL23" s="91">
        <v>1.5716342180473806</v>
      </c>
      <c r="CM23" s="91">
        <v>0</v>
      </c>
      <c r="CN23" s="91">
        <v>88.04799452195067</v>
      </c>
      <c r="CO23" s="91">
        <v>56.040675264017338</v>
      </c>
      <c r="CP23" s="12">
        <f t="shared" si="3"/>
        <v>69.358912116533872</v>
      </c>
      <c r="CQ23" s="13">
        <f t="shared" si="3"/>
        <v>0</v>
      </c>
      <c r="CR23" s="13">
        <f t="shared" si="3"/>
        <v>0</v>
      </c>
      <c r="CS23" s="13">
        <f t="shared" si="3"/>
        <v>65.494163640000011</v>
      </c>
      <c r="CT23" s="36">
        <v>0</v>
      </c>
      <c r="CU23" s="27">
        <f t="shared" si="6"/>
        <v>1231.3900602972135</v>
      </c>
      <c r="CX23" s="46" t="s">
        <v>112</v>
      </c>
      <c r="CY23" s="94">
        <f>SUM(BR27:CO27)+SUM(CY4:CY9)-SUM(CY10:CY12)</f>
        <v>2121766.3382152836</v>
      </c>
      <c r="DA23" s="105">
        <v>0.65863657707345191</v>
      </c>
    </row>
    <row r="24" spans="2:105" x14ac:dyDescent="0.25">
      <c r="B24" t="s">
        <v>42</v>
      </c>
      <c r="C24" s="4" t="s">
        <v>43</v>
      </c>
      <c r="D24" s="90">
        <v>6179.0610941312734</v>
      </c>
      <c r="E24" s="91">
        <v>1988.3041927423806</v>
      </c>
      <c r="F24" s="91">
        <v>504.51204633855446</v>
      </c>
      <c r="G24" s="91">
        <v>83.507927838665111</v>
      </c>
      <c r="H24" s="91">
        <v>556.52153318411285</v>
      </c>
      <c r="I24" s="91">
        <v>164.4453988183256</v>
      </c>
      <c r="J24" s="91">
        <v>146.52146004967199</v>
      </c>
      <c r="K24" s="91">
        <v>9876.5826349850486</v>
      </c>
      <c r="L24" s="91">
        <v>210.54083386275892</v>
      </c>
      <c r="M24" s="91">
        <v>847.44147270680037</v>
      </c>
      <c r="N24" s="91">
        <v>7.0317283436906228</v>
      </c>
      <c r="O24" s="91">
        <v>4200.7064877115054</v>
      </c>
      <c r="P24" s="91">
        <v>8056.187074982382</v>
      </c>
      <c r="Q24" s="91">
        <v>266.1301711587887</v>
      </c>
      <c r="R24" s="91">
        <v>2575.9370074338935</v>
      </c>
      <c r="S24" s="91">
        <v>12444.328257328467</v>
      </c>
      <c r="T24" s="91">
        <v>2606.9863597783333</v>
      </c>
      <c r="U24" s="91">
        <v>4246.8878903055611</v>
      </c>
      <c r="V24" s="91">
        <v>10047.740275800321</v>
      </c>
      <c r="W24" s="91">
        <v>622.3737905593058</v>
      </c>
      <c r="X24" s="91">
        <v>0.10768751510413113</v>
      </c>
      <c r="Y24" s="91">
        <v>37552.146013176862</v>
      </c>
      <c r="Z24" s="91">
        <v>209.35915054910487</v>
      </c>
      <c r="AA24" s="91">
        <v>9164.3693904055526</v>
      </c>
      <c r="AB24" s="12">
        <f>'[4]TES 2025 (value)'!CK27</f>
        <v>51775.052560657881</v>
      </c>
      <c r="AC24" s="13">
        <f>'[4]TES 2025 (value)'!CL27</f>
        <v>0</v>
      </c>
      <c r="AD24" s="13">
        <f>'[4]TES 2025 (value)'!CM27</f>
        <v>0</v>
      </c>
      <c r="AE24" s="13">
        <f>'[4]TES 2025 (value)'!CN27</f>
        <v>26764.081985026649</v>
      </c>
      <c r="AF24" s="14">
        <f>'[4]TES 2025 (value)'!CO27</f>
        <v>-558.91481894924675</v>
      </c>
      <c r="AG24" s="27">
        <f t="shared" si="4"/>
        <v>190537.94960644178</v>
      </c>
      <c r="AI24" t="s">
        <v>42</v>
      </c>
      <c r="AJ24" s="4" t="s">
        <v>43</v>
      </c>
      <c r="AK24" s="12">
        <f t="shared" si="8"/>
        <v>6179.0638403068424</v>
      </c>
      <c r="AL24" s="13">
        <f t="shared" si="8"/>
        <v>1988.3237140981228</v>
      </c>
      <c r="AM24" s="13">
        <f t="shared" si="8"/>
        <v>504.51053617969063</v>
      </c>
      <c r="AN24" s="13">
        <f t="shared" si="8"/>
        <v>83.502760742797477</v>
      </c>
      <c r="AO24" s="13">
        <f t="shared" si="8"/>
        <v>556.50865632749731</v>
      </c>
      <c r="AP24" s="13">
        <f t="shared" si="8"/>
        <v>164.4411938796782</v>
      </c>
      <c r="AQ24" s="13">
        <f t="shared" si="8"/>
        <v>146.51851777669231</v>
      </c>
      <c r="AR24" s="13">
        <f t="shared" si="8"/>
        <v>9877.8765492092425</v>
      </c>
      <c r="AS24" s="13">
        <f t="shared" si="8"/>
        <v>210.55618960125611</v>
      </c>
      <c r="AT24" s="13">
        <f t="shared" si="8"/>
        <v>847.43449872622102</v>
      </c>
      <c r="AU24" s="13">
        <f t="shared" si="8"/>
        <v>7.0315530064502658</v>
      </c>
      <c r="AV24" s="13">
        <f t="shared" si="8"/>
        <v>4200.7649472556423</v>
      </c>
      <c r="AW24" s="13">
        <f t="shared" si="8"/>
        <v>8056.288690785691</v>
      </c>
      <c r="AX24" s="13">
        <f t="shared" si="8"/>
        <v>266.11497361973039</v>
      </c>
      <c r="AY24" s="13">
        <f t="shared" si="8"/>
        <v>2575.862227733795</v>
      </c>
      <c r="AZ24" s="13">
        <f t="shared" si="7"/>
        <v>12444.40250955549</v>
      </c>
      <c r="BA24" s="13">
        <f t="shared" si="1"/>
        <v>2606.8971633191909</v>
      </c>
      <c r="BB24" s="13">
        <f t="shared" si="1"/>
        <v>4246.820331225973</v>
      </c>
      <c r="BC24" s="13">
        <f t="shared" si="1"/>
        <v>10047.907548069144</v>
      </c>
      <c r="BD24" s="13">
        <f t="shared" si="1"/>
        <v>622.37320543780413</v>
      </c>
      <c r="BE24" s="91">
        <f t="shared" si="1"/>
        <v>0.11760174253638761</v>
      </c>
      <c r="BF24" s="91">
        <f t="shared" si="1"/>
        <v>37798.198745350157</v>
      </c>
      <c r="BG24" s="91">
        <f t="shared" si="1"/>
        <v>209.36600242299602</v>
      </c>
      <c r="BH24" s="91">
        <f t="shared" si="1"/>
        <v>9178.468135229743</v>
      </c>
      <c r="BI24" s="12">
        <f t="shared" si="2"/>
        <v>51775.052560657881</v>
      </c>
      <c r="BJ24" s="13">
        <f t="shared" si="2"/>
        <v>0</v>
      </c>
      <c r="BK24" s="13">
        <f t="shared" si="2"/>
        <v>0</v>
      </c>
      <c r="BL24" s="13">
        <f t="shared" si="2"/>
        <v>26764.081985026649</v>
      </c>
      <c r="BM24" s="36">
        <v>0</v>
      </c>
      <c r="BN24" s="27">
        <f t="shared" si="5"/>
        <v>191358.48463728689</v>
      </c>
      <c r="BP24" t="s">
        <v>42</v>
      </c>
      <c r="BQ24" s="4" t="s">
        <v>43</v>
      </c>
      <c r="BR24" s="90">
        <v>6179.0638403068424</v>
      </c>
      <c r="BS24" s="91">
        <v>1988.3237140981228</v>
      </c>
      <c r="BT24" s="91">
        <v>504.51053617969063</v>
      </c>
      <c r="BU24" s="91">
        <v>83.502760742797477</v>
      </c>
      <c r="BV24" s="91">
        <v>556.50865632749731</v>
      </c>
      <c r="BW24" s="91">
        <v>164.4411938796782</v>
      </c>
      <c r="BX24" s="91">
        <v>146.51851777669231</v>
      </c>
      <c r="BY24" s="91">
        <v>9877.8765492092425</v>
      </c>
      <c r="BZ24" s="91">
        <v>210.55618960125611</v>
      </c>
      <c r="CA24" s="91">
        <v>847.43449872622102</v>
      </c>
      <c r="CB24" s="91">
        <v>7.0315530064502658</v>
      </c>
      <c r="CC24" s="91">
        <v>4200.7649472556423</v>
      </c>
      <c r="CD24" s="91">
        <v>8056.288690785691</v>
      </c>
      <c r="CE24" s="91">
        <v>266.11497361973039</v>
      </c>
      <c r="CF24" s="91">
        <v>2575.862227733795</v>
      </c>
      <c r="CG24" s="91">
        <v>12444.40250955549</v>
      </c>
      <c r="CH24" s="91">
        <v>2606.8971633191909</v>
      </c>
      <c r="CI24" s="91">
        <v>4246.820331225973</v>
      </c>
      <c r="CJ24" s="91">
        <v>10047.907548069144</v>
      </c>
      <c r="CK24" s="91">
        <v>622.37320543780413</v>
      </c>
      <c r="CL24" s="91">
        <v>0.11760174253638761</v>
      </c>
      <c r="CM24" s="91">
        <v>37798.198745350157</v>
      </c>
      <c r="CN24" s="91">
        <v>209.36600242299602</v>
      </c>
      <c r="CO24" s="91">
        <v>9178.468135229743</v>
      </c>
      <c r="CP24" s="12">
        <f t="shared" si="3"/>
        <v>51775.052560657881</v>
      </c>
      <c r="CQ24" s="13">
        <f t="shared" si="3"/>
        <v>0</v>
      </c>
      <c r="CR24" s="13">
        <f t="shared" si="3"/>
        <v>0</v>
      </c>
      <c r="CS24" s="13">
        <f t="shared" si="3"/>
        <v>26764.081985026649</v>
      </c>
      <c r="CT24" s="36">
        <v>0</v>
      </c>
      <c r="CU24" s="27">
        <f t="shared" si="6"/>
        <v>191358.48463728689</v>
      </c>
      <c r="CX24" s="46" t="s">
        <v>113</v>
      </c>
      <c r="CY24" s="100">
        <f>1-SUM(CP3:CP26)/CY23</f>
        <v>2.5216046750739185E-2</v>
      </c>
      <c r="DA24" s="105">
        <v>1.0769385603502273</v>
      </c>
    </row>
    <row r="25" spans="2:105" x14ac:dyDescent="0.25">
      <c r="B25" t="s">
        <v>44</v>
      </c>
      <c r="C25" s="4" t="s">
        <v>45</v>
      </c>
      <c r="D25" s="90">
        <v>1144.6828791695521</v>
      </c>
      <c r="E25" s="91">
        <v>2076.5003256578011</v>
      </c>
      <c r="F25" s="91">
        <v>526.28479957368177</v>
      </c>
      <c r="G25" s="91">
        <v>225.48459524403034</v>
      </c>
      <c r="H25" s="91">
        <v>425.95225234947577</v>
      </c>
      <c r="I25" s="91">
        <v>690.22403947571195</v>
      </c>
      <c r="J25" s="91">
        <v>364.01942753966108</v>
      </c>
      <c r="K25" s="91">
        <v>706.21985597254923</v>
      </c>
      <c r="L25" s="91">
        <v>461.36179832979951</v>
      </c>
      <c r="M25" s="91">
        <v>732.98825679162246</v>
      </c>
      <c r="N25" s="91">
        <v>271.6746933512639</v>
      </c>
      <c r="O25" s="91">
        <v>4313.6083096219254</v>
      </c>
      <c r="P25" s="91">
        <v>1174.8303748643882</v>
      </c>
      <c r="Q25" s="91">
        <v>741.5365359056583</v>
      </c>
      <c r="R25" s="91">
        <v>244.79556589327078</v>
      </c>
      <c r="S25" s="91">
        <v>126.05675302152508</v>
      </c>
      <c r="T25" s="91">
        <v>20.034342272140304</v>
      </c>
      <c r="U25" s="91">
        <v>22.204126247907876</v>
      </c>
      <c r="V25" s="91">
        <v>9926.44321129727</v>
      </c>
      <c r="W25" s="91">
        <v>2712.4018823234246</v>
      </c>
      <c r="X25" s="91">
        <v>0.78559281744498388</v>
      </c>
      <c r="Y25" s="91">
        <v>180.5824040577933</v>
      </c>
      <c r="Z25" s="91">
        <v>14966.461618072675</v>
      </c>
      <c r="AA25" s="91">
        <v>107.86134681962109</v>
      </c>
      <c r="AB25" s="12">
        <f>'[4]TES 2025 (value)'!CK28</f>
        <v>25893.601235924511</v>
      </c>
      <c r="AC25" s="13">
        <f>'[4]TES 2025 (value)'!CL28</f>
        <v>0</v>
      </c>
      <c r="AD25" s="13">
        <f>'[4]TES 2025 (value)'!CM28</f>
        <v>0</v>
      </c>
      <c r="AE25" s="13">
        <f>'[4]TES 2025 (value)'!CN28</f>
        <v>5424.6723301413622</v>
      </c>
      <c r="AF25" s="14">
        <f>'[4]TES 2025 (value)'!CO28</f>
        <v>0</v>
      </c>
      <c r="AG25" s="27">
        <f t="shared" si="4"/>
        <v>73481.268552736059</v>
      </c>
      <c r="AI25" t="s">
        <v>44</v>
      </c>
      <c r="AJ25" s="4" t="s">
        <v>45</v>
      </c>
      <c r="AK25" s="12">
        <f t="shared" si="8"/>
        <v>1144.6833879038256</v>
      </c>
      <c r="AL25" s="13">
        <f t="shared" si="8"/>
        <v>2076.5207129313903</v>
      </c>
      <c r="AM25" s="13">
        <f t="shared" si="8"/>
        <v>526.28322424230817</v>
      </c>
      <c r="AN25" s="13">
        <f t="shared" si="8"/>
        <v>225.47064326904481</v>
      </c>
      <c r="AO25" s="13">
        <f t="shared" si="8"/>
        <v>425.94239661928106</v>
      </c>
      <c r="AP25" s="13">
        <f t="shared" si="8"/>
        <v>690.20639015405368</v>
      </c>
      <c r="AQ25" s="13">
        <f t="shared" si="8"/>
        <v>364.01211772630433</v>
      </c>
      <c r="AR25" s="13">
        <f t="shared" si="8"/>
        <v>706.31237662982733</v>
      </c>
      <c r="AS25" s="13">
        <f t="shared" si="8"/>
        <v>461.39544762717219</v>
      </c>
      <c r="AT25" s="13">
        <f t="shared" si="8"/>
        <v>732.98222469851351</v>
      </c>
      <c r="AU25" s="13">
        <f t="shared" si="8"/>
        <v>271.66791910051376</v>
      </c>
      <c r="AV25" s="13">
        <f t="shared" si="8"/>
        <v>4313.6683403753486</v>
      </c>
      <c r="AW25" s="13">
        <f t="shared" si="8"/>
        <v>1174.8451934542722</v>
      </c>
      <c r="AX25" s="13">
        <f t="shared" si="8"/>
        <v>741.49418997239377</v>
      </c>
      <c r="AY25" s="13">
        <f t="shared" si="8"/>
        <v>244.7884594543516</v>
      </c>
      <c r="AZ25" s="13">
        <f t="shared" si="7"/>
        <v>126.05750517097418</v>
      </c>
      <c r="BA25" s="13">
        <f t="shared" si="1"/>
        <v>20.033656809255078</v>
      </c>
      <c r="BB25" s="13">
        <f t="shared" si="1"/>
        <v>22.203773026826671</v>
      </c>
      <c r="BC25" s="13">
        <f t="shared" si="1"/>
        <v>9926.6084642428814</v>
      </c>
      <c r="BD25" s="13">
        <f t="shared" si="1"/>
        <v>2712.3993322728174</v>
      </c>
      <c r="BE25" s="91">
        <f t="shared" si="1"/>
        <v>0.85791824768418457</v>
      </c>
      <c r="BF25" s="91">
        <f t="shared" si="1"/>
        <v>181.76563321026973</v>
      </c>
      <c r="BG25" s="91">
        <f t="shared" si="1"/>
        <v>14966.951438113187</v>
      </c>
      <c r="BH25" s="91">
        <f t="shared" si="1"/>
        <v>108.02728399875699</v>
      </c>
      <c r="BI25" s="12">
        <f t="shared" si="2"/>
        <v>25893.601235924511</v>
      </c>
      <c r="BJ25" s="13">
        <f t="shared" si="2"/>
        <v>0</v>
      </c>
      <c r="BK25" s="13">
        <f t="shared" si="2"/>
        <v>0</v>
      </c>
      <c r="BL25" s="13">
        <f t="shared" si="2"/>
        <v>5424.6723301413622</v>
      </c>
      <c r="BM25" s="36">
        <v>0</v>
      </c>
      <c r="BN25" s="27">
        <f t="shared" si="5"/>
        <v>73483.451595317121</v>
      </c>
      <c r="BP25" t="s">
        <v>44</v>
      </c>
      <c r="BQ25" s="4" t="s">
        <v>45</v>
      </c>
      <c r="BR25" s="90">
        <v>1144.6833879038256</v>
      </c>
      <c r="BS25" s="91">
        <v>2076.5207129313903</v>
      </c>
      <c r="BT25" s="91">
        <v>526.28322424230817</v>
      </c>
      <c r="BU25" s="91">
        <v>225.47064326904481</v>
      </c>
      <c r="BV25" s="91">
        <v>425.94239661928106</v>
      </c>
      <c r="BW25" s="91">
        <v>690.20639015405368</v>
      </c>
      <c r="BX25" s="91">
        <v>364.01211772630433</v>
      </c>
      <c r="BY25" s="91">
        <v>706.31237662982733</v>
      </c>
      <c r="BZ25" s="91">
        <v>461.39544762717219</v>
      </c>
      <c r="CA25" s="91">
        <v>732.98222469851351</v>
      </c>
      <c r="CB25" s="91">
        <v>271.66791910051376</v>
      </c>
      <c r="CC25" s="91">
        <v>4313.6683403753486</v>
      </c>
      <c r="CD25" s="91">
        <v>1174.8451934542722</v>
      </c>
      <c r="CE25" s="91">
        <v>741.49418997239377</v>
      </c>
      <c r="CF25" s="91">
        <v>244.7884594543516</v>
      </c>
      <c r="CG25" s="91">
        <v>126.05750517097418</v>
      </c>
      <c r="CH25" s="91">
        <v>20.033656809255078</v>
      </c>
      <c r="CI25" s="91">
        <v>22.203773026826671</v>
      </c>
      <c r="CJ25" s="91">
        <v>9926.6084642428814</v>
      </c>
      <c r="CK25" s="91">
        <v>2712.3993322728174</v>
      </c>
      <c r="CL25" s="91">
        <v>0.85791824768418457</v>
      </c>
      <c r="CM25" s="91">
        <v>181.76563321026973</v>
      </c>
      <c r="CN25" s="91">
        <v>14966.951438113187</v>
      </c>
      <c r="CO25" s="91">
        <v>108.02728399875699</v>
      </c>
      <c r="CP25" s="12">
        <f t="shared" si="3"/>
        <v>25893.601235924511</v>
      </c>
      <c r="CQ25" s="13">
        <f t="shared" si="3"/>
        <v>0</v>
      </c>
      <c r="CR25" s="13">
        <f t="shared" si="3"/>
        <v>0</v>
      </c>
      <c r="CS25" s="13">
        <f t="shared" si="3"/>
        <v>5424.6723301413622</v>
      </c>
      <c r="CT25" s="36">
        <v>0</v>
      </c>
      <c r="CU25" s="27">
        <f t="shared" si="6"/>
        <v>73483.451595317121</v>
      </c>
      <c r="CX25" s="52" t="s">
        <v>114</v>
      </c>
      <c r="CY25" s="100">
        <f>(SUM(CS3:CS26)-SUM(BR32:CO32))/(SUM(CP3:CS26)-SUM(BR32:CO32))</f>
        <v>-3.0774954047627812E-2</v>
      </c>
      <c r="DA25" s="106">
        <v>0.75943295238401198</v>
      </c>
    </row>
    <row r="26" spans="2:105" x14ac:dyDescent="0.25">
      <c r="B26" t="s">
        <v>46</v>
      </c>
      <c r="C26" s="5" t="s">
        <v>47</v>
      </c>
      <c r="D26" s="92">
        <v>281.95246121303921</v>
      </c>
      <c r="E26" s="93">
        <v>2305.6232293593407</v>
      </c>
      <c r="F26" s="93">
        <v>403.10878731743111</v>
      </c>
      <c r="G26" s="93">
        <v>379.14732750442926</v>
      </c>
      <c r="H26" s="93">
        <v>680.50076288448804</v>
      </c>
      <c r="I26" s="93">
        <v>753.77450662229523</v>
      </c>
      <c r="J26" s="93">
        <v>889.77889095105752</v>
      </c>
      <c r="K26" s="93">
        <v>1406.5138415183319</v>
      </c>
      <c r="L26" s="93">
        <v>132.99116114212376</v>
      </c>
      <c r="M26" s="93">
        <v>660.82397438871237</v>
      </c>
      <c r="N26" s="93">
        <v>157.18232154074005</v>
      </c>
      <c r="O26" s="93">
        <v>3170.5093151803567</v>
      </c>
      <c r="P26" s="93">
        <v>126.31641747133843</v>
      </c>
      <c r="Q26" s="93">
        <v>96.188216589709683</v>
      </c>
      <c r="R26" s="93">
        <v>116.01175579905077</v>
      </c>
      <c r="S26" s="93">
        <v>103.88291140149926</v>
      </c>
      <c r="T26" s="93">
        <v>6.6819166129563046</v>
      </c>
      <c r="U26" s="93">
        <v>3.5919120177956563</v>
      </c>
      <c r="V26" s="93">
        <v>8007.6821089711248</v>
      </c>
      <c r="W26" s="93">
        <v>2842.6048668379767</v>
      </c>
      <c r="X26" s="93">
        <v>7.800416717790018E-2</v>
      </c>
      <c r="Y26" s="93">
        <v>6524.7668134089236</v>
      </c>
      <c r="Z26" s="93">
        <v>999.63916082508285</v>
      </c>
      <c r="AA26" s="93">
        <v>8584.2436058351304</v>
      </c>
      <c r="AB26" s="15">
        <f>'[4]TES 2025 (value)'!CK29</f>
        <v>13695.704535945899</v>
      </c>
      <c r="AC26" s="16">
        <f>'[4]TES 2025 (value)'!CL29</f>
        <v>12.580144187824937</v>
      </c>
      <c r="AD26" s="16">
        <f>'[4]TES 2025 (value)'!CM29</f>
        <v>0</v>
      </c>
      <c r="AE26" s="16">
        <f>'[4]TES 2025 (value)'!CN29</f>
        <v>711.49899388465565</v>
      </c>
      <c r="AF26" s="17">
        <f>'[4]TES 2025 (value)'!CO29</f>
        <v>-5.3022819083548898</v>
      </c>
      <c r="AG26" s="28">
        <f t="shared" si="4"/>
        <v>53048.07566167014</v>
      </c>
      <c r="AI26" t="s">
        <v>46</v>
      </c>
      <c r="AJ26" s="5" t="s">
        <v>47</v>
      </c>
      <c r="AK26" s="15">
        <f t="shared" si="8"/>
        <v>281.95258652187641</v>
      </c>
      <c r="AL26" s="16">
        <f t="shared" si="8"/>
        <v>2305.6458661829374</v>
      </c>
      <c r="AM26" s="16">
        <f t="shared" si="8"/>
        <v>403.10758068953658</v>
      </c>
      <c r="AN26" s="16">
        <f t="shared" si="8"/>
        <v>379.12386756906892</v>
      </c>
      <c r="AO26" s="16">
        <f t="shared" si="8"/>
        <v>680.48501738278151</v>
      </c>
      <c r="AP26" s="16">
        <f t="shared" si="8"/>
        <v>753.75523228821771</v>
      </c>
      <c r="AQ26" s="16">
        <f t="shared" si="8"/>
        <v>889.76102344968376</v>
      </c>
      <c r="AR26" s="16">
        <f t="shared" si="8"/>
        <v>1406.6981064947236</v>
      </c>
      <c r="AS26" s="16">
        <f t="shared" si="8"/>
        <v>133.00086081631744</v>
      </c>
      <c r="AT26" s="16">
        <f t="shared" si="8"/>
        <v>660.81853616824264</v>
      </c>
      <c r="AU26" s="16">
        <f t="shared" si="8"/>
        <v>157.17840217509553</v>
      </c>
      <c r="AV26" s="16">
        <f t="shared" si="8"/>
        <v>3170.5534378844277</v>
      </c>
      <c r="AW26" s="16">
        <f t="shared" si="8"/>
        <v>126.31801074916488</v>
      </c>
      <c r="AX26" s="16">
        <f t="shared" si="8"/>
        <v>96.182723698121322</v>
      </c>
      <c r="AY26" s="16">
        <f t="shared" si="8"/>
        <v>116.00838796657601</v>
      </c>
      <c r="AZ26" s="16">
        <f t="shared" si="7"/>
        <v>103.88353124512292</v>
      </c>
      <c r="BA26" s="16">
        <f t="shared" si="1"/>
        <v>6.6816879952269002</v>
      </c>
      <c r="BB26" s="16">
        <f t="shared" si="1"/>
        <v>3.5918548780085575</v>
      </c>
      <c r="BC26" s="16">
        <f t="shared" si="1"/>
        <v>8007.8154188614708</v>
      </c>
      <c r="BD26" s="16">
        <f t="shared" si="1"/>
        <v>2842.6021943777068</v>
      </c>
      <c r="BE26" s="93">
        <f t="shared" si="1"/>
        <v>8.5185603701137314E-2</v>
      </c>
      <c r="BF26" s="93">
        <f t="shared" si="1"/>
        <v>6567.5190092666398</v>
      </c>
      <c r="BG26" s="93">
        <f t="shared" si="1"/>
        <v>999.67187686089335</v>
      </c>
      <c r="BH26" s="93">
        <f t="shared" si="1"/>
        <v>8597.4498674939041</v>
      </c>
      <c r="BI26" s="15">
        <f t="shared" si="2"/>
        <v>13695.704535945899</v>
      </c>
      <c r="BJ26" s="16">
        <f t="shared" si="2"/>
        <v>12.580144187824937</v>
      </c>
      <c r="BK26" s="16">
        <f t="shared" si="2"/>
        <v>0</v>
      </c>
      <c r="BL26" s="16">
        <f t="shared" si="2"/>
        <v>711.49899388465565</v>
      </c>
      <c r="BM26" s="37">
        <v>0</v>
      </c>
      <c r="BN26" s="28">
        <f t="shared" si="5"/>
        <v>53109.673940637826</v>
      </c>
      <c r="BP26" t="s">
        <v>46</v>
      </c>
      <c r="BQ26" s="5" t="s">
        <v>47</v>
      </c>
      <c r="BR26" s="92">
        <v>281.95258652187641</v>
      </c>
      <c r="BS26" s="93">
        <v>2305.6458661829374</v>
      </c>
      <c r="BT26" s="93">
        <v>403.10758068953658</v>
      </c>
      <c r="BU26" s="93">
        <v>379.12386756906892</v>
      </c>
      <c r="BV26" s="93">
        <v>680.48501738278151</v>
      </c>
      <c r="BW26" s="93">
        <v>753.75523228821771</v>
      </c>
      <c r="BX26" s="93">
        <v>889.76102344968376</v>
      </c>
      <c r="BY26" s="93">
        <v>1406.6981064947236</v>
      </c>
      <c r="BZ26" s="93">
        <v>133.00086081631744</v>
      </c>
      <c r="CA26" s="93">
        <v>660.81853616824264</v>
      </c>
      <c r="CB26" s="93">
        <v>157.17840217509553</v>
      </c>
      <c r="CC26" s="93">
        <v>3170.5534378844277</v>
      </c>
      <c r="CD26" s="93">
        <v>126.31801074916488</v>
      </c>
      <c r="CE26" s="93">
        <v>96.182723698121322</v>
      </c>
      <c r="CF26" s="93">
        <v>116.00838796657601</v>
      </c>
      <c r="CG26" s="93">
        <v>103.88353124512292</v>
      </c>
      <c r="CH26" s="93">
        <v>6.6816879952269002</v>
      </c>
      <c r="CI26" s="93">
        <v>3.5918548780085575</v>
      </c>
      <c r="CJ26" s="93">
        <v>8007.8154188614708</v>
      </c>
      <c r="CK26" s="93">
        <v>2842.6021943777068</v>
      </c>
      <c r="CL26" s="93">
        <v>8.5185603701137314E-2</v>
      </c>
      <c r="CM26" s="93">
        <v>6567.5190092666398</v>
      </c>
      <c r="CN26" s="93">
        <v>999.67187686089335</v>
      </c>
      <c r="CO26" s="93">
        <v>8597.4498674939041</v>
      </c>
      <c r="CP26" s="15">
        <f t="shared" ref="CK26:CS37" si="9">BI26</f>
        <v>13695.704535945899</v>
      </c>
      <c r="CQ26" s="16">
        <f t="shared" si="9"/>
        <v>12.580144187824937</v>
      </c>
      <c r="CR26" s="16">
        <f t="shared" si="9"/>
        <v>0</v>
      </c>
      <c r="CS26" s="16">
        <f t="shared" si="9"/>
        <v>711.49899388465565</v>
      </c>
      <c r="CT26" s="37">
        <v>0</v>
      </c>
      <c r="CU26" s="28">
        <f t="shared" si="6"/>
        <v>53109.673940637826</v>
      </c>
    </row>
    <row r="27" spans="2:105" x14ac:dyDescent="0.25">
      <c r="B27" t="s">
        <v>56</v>
      </c>
      <c r="C27" s="18" t="s">
        <v>60</v>
      </c>
      <c r="D27" s="9">
        <f>'[4]TES 2025 (value)'!D102+'[4]TES 2025 (value)'!D103</f>
        <v>22557.253436101601</v>
      </c>
      <c r="E27" s="10">
        <f>'[4]TES 2025 (value)'!E102+'[4]TES 2025 (value)'!E103</f>
        <v>20605.02133983979</v>
      </c>
      <c r="F27" s="10">
        <f>'[4]TES 2025 (value)'!F102+'[4]TES 2025 (value)'!F103</f>
        <v>11142.389757775163</v>
      </c>
      <c r="G27" s="10">
        <f>'[4]TES 2025 (value)'!G102+'[4]TES 2025 (value)'!G103</f>
        <v>2302.8689646676958</v>
      </c>
      <c r="H27" s="10">
        <f>'[4]TES 2025 (value)'!H102+'[4]TES 2025 (value)'!H103</f>
        <v>4378.0128239983542</v>
      </c>
      <c r="I27" s="10">
        <f>'[4]TES 2025 (value)'!I102+'[4]TES 2025 (value)'!I103</f>
        <v>3839.2471268724435</v>
      </c>
      <c r="J27" s="10">
        <f>'[4]TES 2025 (value)'!J102+'[4]TES 2025 (value)'!J103</f>
        <v>1569.159977025628</v>
      </c>
      <c r="K27" s="10">
        <f>'[4]TES 2025 (value)'!K102+'[4]TES 2025 (value)'!K103</f>
        <v>2480.7616027360559</v>
      </c>
      <c r="L27" s="10">
        <f>'[4]TES 2025 (value)'!L102+'[4]TES 2025 (value)'!L103</f>
        <v>5931.5816587505342</v>
      </c>
      <c r="M27" s="10">
        <f>'[4]TES 2025 (value)'!M102+'[4]TES 2025 (value)'!M103</f>
        <v>2783.6600160601715</v>
      </c>
      <c r="N27" s="10">
        <f>'[4]TES 2025 (value)'!N102+'[4]TES 2025 (value)'!N103</f>
        <v>1473.6785354457043</v>
      </c>
      <c r="O27" s="10">
        <f>'[4]TES 2025 (value)'!O102+'[4]TES 2025 (value)'!O103</f>
        <v>93191.325000717508</v>
      </c>
      <c r="P27" s="10">
        <f>'[4]TES 2025 (value)'!P102+'[4]TES 2025 (value)'!P103</f>
        <v>71628.124609902399</v>
      </c>
      <c r="Q27" s="10">
        <f>'[4]TES 2025 (value)'!Q102+'[4]TES 2025 (value)'!Q103</f>
        <v>5607.4785834643853</v>
      </c>
      <c r="R27" s="10">
        <f>'[4]TES 2025 (value)'!R102+'[4]TES 2025 (value)'!R103</f>
        <v>7670.5173866833866</v>
      </c>
      <c r="S27" s="10">
        <f>'[4]TES 2025 (value)'!S102+'[4]TES 2025 (value)'!S103</f>
        <v>13953.515469126221</v>
      </c>
      <c r="T27" s="10">
        <f>'[4]TES 2025 (value)'!T102+'[4]TES 2025 (value)'!T103</f>
        <v>2425.8846660505965</v>
      </c>
      <c r="U27" s="10">
        <f>'[4]TES 2025 (value)'!U102+'[4]TES 2025 (value)'!U103</f>
        <v>5853.6242317633123</v>
      </c>
      <c r="V27" s="10">
        <f>'[4]TES 2025 (value)'!V102+'[4]TES 2025 (value)'!V103</f>
        <v>666942.63850622391</v>
      </c>
      <c r="W27" s="10">
        <f>'[4]TES 2025 (value)'!W102+'[4]TES 2025 (value)'!W103</f>
        <v>284072.28851223178</v>
      </c>
      <c r="X27" s="10">
        <f>'[4]TES 2025 (value)'!X102+'[4]TES 2025 (value)'!X103</f>
        <v>5.7167332659815147</v>
      </c>
      <c r="Y27" s="10">
        <f>'[4]TES 2025 (value)'!Y102+'[4]TES 2025 (value)'!Y103</f>
        <v>730.48624506918725</v>
      </c>
      <c r="Z27" s="10">
        <f>'[4]TES 2025 (value)'!Z102+'[4]TES 2025 (value)'!Z103</f>
        <v>6210.9800061894075</v>
      </c>
      <c r="AA27" s="11">
        <f>'[4]TES 2025 (value)'!AA102+'[4]TES 2025 (value)'!AA103</f>
        <v>2132.7229658247602</v>
      </c>
      <c r="AI27" t="s">
        <v>56</v>
      </c>
      <c r="AJ27" s="18" t="s">
        <v>60</v>
      </c>
      <c r="AK27" s="9">
        <f t="shared" si="8"/>
        <v>22557.263461278137</v>
      </c>
      <c r="AL27" s="10">
        <f t="shared" si="8"/>
        <v>20605.223641858323</v>
      </c>
      <c r="AM27" s="10">
        <f t="shared" si="8"/>
        <v>11142.356405194627</v>
      </c>
      <c r="AN27" s="10">
        <f t="shared" si="8"/>
        <v>2302.7264734693272</v>
      </c>
      <c r="AO27" s="10">
        <f t="shared" si="8"/>
        <v>4377.9115250547657</v>
      </c>
      <c r="AP27" s="10">
        <f t="shared" si="8"/>
        <v>3839.1489556938227</v>
      </c>
      <c r="AQ27" s="10">
        <f t="shared" si="8"/>
        <v>1569.1284669860775</v>
      </c>
      <c r="AR27" s="10">
        <f t="shared" si="8"/>
        <v>2481.086603077089</v>
      </c>
      <c r="AS27" s="10">
        <f t="shared" si="8"/>
        <v>5932.0142770467355</v>
      </c>
      <c r="AT27" s="10">
        <f t="shared" si="8"/>
        <v>2783.6371080582426</v>
      </c>
      <c r="AU27" s="10">
        <f t="shared" si="8"/>
        <v>1473.6417890421249</v>
      </c>
      <c r="AV27" s="10">
        <f t="shared" si="8"/>
        <v>93192.621906938642</v>
      </c>
      <c r="AW27" s="10">
        <f t="shared" si="8"/>
        <v>71629.028083140292</v>
      </c>
      <c r="AX27" s="10">
        <f t="shared" si="8"/>
        <v>5607.1583646991867</v>
      </c>
      <c r="AY27" s="10">
        <f t="shared" si="8"/>
        <v>7670.2947108228655</v>
      </c>
      <c r="AZ27" s="10">
        <f t="shared" si="7"/>
        <v>13953.598726299848</v>
      </c>
      <c r="BA27" s="10">
        <f t="shared" si="1"/>
        <v>2425.8016658762044</v>
      </c>
      <c r="BB27" s="10">
        <f t="shared" si="1"/>
        <v>5853.531112878245</v>
      </c>
      <c r="BC27" s="10">
        <f t="shared" si="1"/>
        <v>666953.74160057714</v>
      </c>
      <c r="BD27" s="10">
        <f t="shared" si="1"/>
        <v>284072.02144313831</v>
      </c>
      <c r="BE27" s="10">
        <f t="shared" si="1"/>
        <v>6.2430430588454495</v>
      </c>
      <c r="BF27" s="10">
        <f t="shared" si="1"/>
        <v>735.27260631605759</v>
      </c>
      <c r="BG27" s="10">
        <f t="shared" si="1"/>
        <v>6211.1832781822068</v>
      </c>
      <c r="BH27" s="11">
        <f t="shared" si="1"/>
        <v>2136.0040117532812</v>
      </c>
      <c r="BP27" t="s">
        <v>56</v>
      </c>
      <c r="BQ27" s="18" t="s">
        <v>60</v>
      </c>
      <c r="BR27" s="9">
        <f t="shared" ref="BR27:CG34" si="10">AK27</f>
        <v>22557.263461278137</v>
      </c>
      <c r="BS27" s="10">
        <f t="shared" si="10"/>
        <v>20605.223641858323</v>
      </c>
      <c r="BT27" s="10">
        <f t="shared" si="10"/>
        <v>11142.356405194627</v>
      </c>
      <c r="BU27" s="10">
        <f t="shared" si="10"/>
        <v>2302.7264734693272</v>
      </c>
      <c r="BV27" s="10">
        <f t="shared" si="10"/>
        <v>4377.9115250547657</v>
      </c>
      <c r="BW27" s="10">
        <f t="shared" si="10"/>
        <v>3839.1489556938227</v>
      </c>
      <c r="BX27" s="10">
        <f t="shared" si="10"/>
        <v>1569.1284669860775</v>
      </c>
      <c r="BY27" s="10">
        <f t="shared" si="10"/>
        <v>2481.086603077089</v>
      </c>
      <c r="BZ27" s="10">
        <f t="shared" si="10"/>
        <v>5932.0142770467355</v>
      </c>
      <c r="CA27" s="10">
        <f t="shared" si="10"/>
        <v>2783.6371080582426</v>
      </c>
      <c r="CB27" s="10">
        <f t="shared" si="10"/>
        <v>1473.6417890421249</v>
      </c>
      <c r="CC27" s="10">
        <f t="shared" si="10"/>
        <v>93192.621906938642</v>
      </c>
      <c r="CD27" s="10">
        <f t="shared" si="10"/>
        <v>71629.028083140292</v>
      </c>
      <c r="CE27" s="10">
        <f t="shared" si="10"/>
        <v>5607.1583646991867</v>
      </c>
      <c r="CF27" s="10">
        <f t="shared" si="10"/>
        <v>7670.2947108228655</v>
      </c>
      <c r="CG27" s="10">
        <f t="shared" si="10"/>
        <v>13953.598726299848</v>
      </c>
      <c r="CH27" s="10">
        <f t="shared" ref="CH27:CJ37" si="11">BA27</f>
        <v>2425.8016658762044</v>
      </c>
      <c r="CI27" s="10">
        <f t="shared" si="11"/>
        <v>5853.531112878245</v>
      </c>
      <c r="CJ27" s="10">
        <f t="shared" si="11"/>
        <v>666953.74160057714</v>
      </c>
      <c r="CK27" s="10">
        <f t="shared" si="9"/>
        <v>284072.02144313831</v>
      </c>
      <c r="CL27" s="10">
        <f t="shared" si="9"/>
        <v>6.2430430588454495</v>
      </c>
      <c r="CM27" s="10">
        <f t="shared" si="9"/>
        <v>735.27260631605759</v>
      </c>
      <c r="CN27" s="10">
        <f t="shared" si="9"/>
        <v>6211.1832781822068</v>
      </c>
      <c r="CO27" s="11">
        <f t="shared" si="9"/>
        <v>2136.0040117532812</v>
      </c>
    </row>
    <row r="28" spans="2:105" x14ac:dyDescent="0.25">
      <c r="B28" t="s">
        <v>57</v>
      </c>
      <c r="C28" s="18" t="s">
        <v>75</v>
      </c>
      <c r="D28" s="12">
        <f>'[4]TES 2025 (value)'!D104</f>
        <v>6964.4877758355451</v>
      </c>
      <c r="E28" s="13">
        <f>'[4]TES 2025 (value)'!E104</f>
        <v>12107.869730553706</v>
      </c>
      <c r="F28" s="13">
        <f>'[4]TES 2025 (value)'!F104</f>
        <v>6601.7223624491135</v>
      </c>
      <c r="G28" s="13">
        <f>'[4]TES 2025 (value)'!G104</f>
        <v>1159.676543621712</v>
      </c>
      <c r="H28" s="13">
        <f>'[4]TES 2025 (value)'!H104</f>
        <v>2558.6747817171872</v>
      </c>
      <c r="I28" s="13">
        <f>'[4]TES 2025 (value)'!I104</f>
        <v>2153.9606009687427</v>
      </c>
      <c r="J28" s="13">
        <f>'[4]TES 2025 (value)'!J104</f>
        <v>835.43506700938246</v>
      </c>
      <c r="K28" s="13">
        <f>'[4]TES 2025 (value)'!K104</f>
        <v>1402.3059713764337</v>
      </c>
      <c r="L28" s="13">
        <f>'[4]TES 2025 (value)'!L104</f>
        <v>3378.5332231876669</v>
      </c>
      <c r="M28" s="13">
        <f>'[4]TES 2025 (value)'!M104</f>
        <v>1556.5583984542909</v>
      </c>
      <c r="N28" s="13">
        <f>'[4]TES 2025 (value)'!N104</f>
        <v>726.99392695185134</v>
      </c>
      <c r="O28" s="13">
        <f>'[4]TES 2025 (value)'!O104</f>
        <v>60050.582971013457</v>
      </c>
      <c r="P28" s="13">
        <f>'[4]TES 2025 (value)'!P104</f>
        <v>48610.393849696484</v>
      </c>
      <c r="Q28" s="13">
        <f>'[4]TES 2025 (value)'!Q104</f>
        <v>3620.3818467974565</v>
      </c>
      <c r="R28" s="13">
        <f>'[4]TES 2025 (value)'!R104</f>
        <v>5063.4112421758527</v>
      </c>
      <c r="S28" s="13">
        <f>'[4]TES 2025 (value)'!S104</f>
        <v>8035.0344116550668</v>
      </c>
      <c r="T28" s="13">
        <f>'[4]TES 2025 (value)'!T104</f>
        <v>1212.0249675892458</v>
      </c>
      <c r="U28" s="13">
        <f>'[4]TES 2025 (value)'!U104</f>
        <v>3767.3424913217359</v>
      </c>
      <c r="V28" s="13">
        <f>'[4]TES 2025 (value)'!V104</f>
        <v>359560.8426551884</v>
      </c>
      <c r="W28" s="13">
        <f>'[4]TES 2025 (value)'!W104</f>
        <v>127804.14953080659</v>
      </c>
      <c r="X28" s="13">
        <f>'[4]TES 2025 (value)'!X104</f>
        <v>3.554259538525935</v>
      </c>
      <c r="Y28" s="13">
        <f>'[4]TES 2025 (value)'!Y104</f>
        <v>578.96992878046922</v>
      </c>
      <c r="Z28" s="13">
        <f>'[4]TES 2025 (value)'!Z104</f>
        <v>4817.391369453675</v>
      </c>
      <c r="AA28" s="14">
        <f>'[4]TES 2025 (value)'!AA104</f>
        <v>1501.1980638592552</v>
      </c>
      <c r="AI28" t="s">
        <v>57</v>
      </c>
      <c r="AJ28" s="18" t="s">
        <v>75</v>
      </c>
      <c r="AK28" s="12">
        <f t="shared" si="8"/>
        <v>6964.4908710802583</v>
      </c>
      <c r="AL28" s="13">
        <f t="shared" si="8"/>
        <v>12107.98860674637</v>
      </c>
      <c r="AM28" s="13">
        <f t="shared" si="8"/>
        <v>6601.7026014748917</v>
      </c>
      <c r="AN28" s="13">
        <f t="shared" si="8"/>
        <v>1159.604788040758</v>
      </c>
      <c r="AO28" s="13">
        <f t="shared" si="8"/>
        <v>2558.6155788178821</v>
      </c>
      <c r="AP28" s="13">
        <f t="shared" si="8"/>
        <v>2153.9055232819173</v>
      </c>
      <c r="AQ28" s="13">
        <f t="shared" si="8"/>
        <v>835.41829077726538</v>
      </c>
      <c r="AR28" s="13">
        <f t="shared" si="8"/>
        <v>1402.4896850869441</v>
      </c>
      <c r="AS28" s="13">
        <f t="shared" si="8"/>
        <v>3378.7796355900855</v>
      </c>
      <c r="AT28" s="13">
        <f t="shared" si="8"/>
        <v>1556.5455888286224</v>
      </c>
      <c r="AU28" s="13">
        <f t="shared" si="8"/>
        <v>726.9757992451656</v>
      </c>
      <c r="AV28" s="13">
        <f t="shared" si="8"/>
        <v>60051.418670845356</v>
      </c>
      <c r="AW28" s="13">
        <f t="shared" si="8"/>
        <v>48611.006991394192</v>
      </c>
      <c r="AX28" s="13">
        <f t="shared" si="8"/>
        <v>3620.1751025028016</v>
      </c>
      <c r="AY28" s="13">
        <f t="shared" si="8"/>
        <v>5063.2642508584895</v>
      </c>
      <c r="AZ28" s="13">
        <f t="shared" si="7"/>
        <v>8035.082354716913</v>
      </c>
      <c r="BA28" s="13">
        <f t="shared" si="1"/>
        <v>1211.9834988891523</v>
      </c>
      <c r="BB28" s="13">
        <f t="shared" si="1"/>
        <v>3767.2825608037233</v>
      </c>
      <c r="BC28" s="13">
        <f t="shared" si="1"/>
        <v>359566.82853422989</v>
      </c>
      <c r="BD28" s="13">
        <f t="shared" si="1"/>
        <v>127804.02937639614</v>
      </c>
      <c r="BE28" s="13">
        <f t="shared" si="1"/>
        <v>3.8814816625032509</v>
      </c>
      <c r="BF28" s="13">
        <f t="shared" si="1"/>
        <v>582.76351045147749</v>
      </c>
      <c r="BG28" s="13">
        <f t="shared" si="1"/>
        <v>4817.5490322931601</v>
      </c>
      <c r="BH28" s="14">
        <f t="shared" si="1"/>
        <v>1503.5075526556232</v>
      </c>
      <c r="BP28" t="s">
        <v>57</v>
      </c>
      <c r="BQ28" s="18" t="s">
        <v>75</v>
      </c>
      <c r="BR28" s="12">
        <f t="shared" si="10"/>
        <v>6964.4908710802583</v>
      </c>
      <c r="BS28" s="13">
        <f t="shared" si="10"/>
        <v>12107.98860674637</v>
      </c>
      <c r="BT28" s="13">
        <f t="shared" si="10"/>
        <v>6601.7026014748917</v>
      </c>
      <c r="BU28" s="13">
        <f t="shared" si="10"/>
        <v>1159.604788040758</v>
      </c>
      <c r="BV28" s="13">
        <f t="shared" si="10"/>
        <v>2558.6155788178821</v>
      </c>
      <c r="BW28" s="13">
        <f t="shared" si="10"/>
        <v>2153.9055232819173</v>
      </c>
      <c r="BX28" s="13">
        <f t="shared" si="10"/>
        <v>835.41829077726538</v>
      </c>
      <c r="BY28" s="13">
        <f t="shared" si="10"/>
        <v>1402.4896850869441</v>
      </c>
      <c r="BZ28" s="13">
        <f t="shared" si="10"/>
        <v>3378.7796355900855</v>
      </c>
      <c r="CA28" s="13">
        <f t="shared" si="10"/>
        <v>1556.5455888286224</v>
      </c>
      <c r="CB28" s="13">
        <f t="shared" si="10"/>
        <v>726.9757992451656</v>
      </c>
      <c r="CC28" s="13">
        <f t="shared" si="10"/>
        <v>60051.418670845356</v>
      </c>
      <c r="CD28" s="13">
        <f t="shared" si="10"/>
        <v>48611.006991394192</v>
      </c>
      <c r="CE28" s="13">
        <f t="shared" si="10"/>
        <v>3620.1751025028016</v>
      </c>
      <c r="CF28" s="13">
        <f t="shared" si="10"/>
        <v>5063.2642508584895</v>
      </c>
      <c r="CG28" s="13">
        <f t="shared" si="10"/>
        <v>8035.082354716913</v>
      </c>
      <c r="CH28" s="13">
        <f t="shared" si="11"/>
        <v>1211.9834988891523</v>
      </c>
      <c r="CI28" s="13">
        <f t="shared" si="11"/>
        <v>3767.2825608037233</v>
      </c>
      <c r="CJ28" s="13">
        <f t="shared" si="11"/>
        <v>359566.82853422989</v>
      </c>
      <c r="CK28" s="13">
        <f t="shared" si="9"/>
        <v>127804.02937639614</v>
      </c>
      <c r="CL28" s="13">
        <f t="shared" si="9"/>
        <v>3.8814816625032509</v>
      </c>
      <c r="CM28" s="13">
        <f t="shared" si="9"/>
        <v>582.76351045147749</v>
      </c>
      <c r="CN28" s="13">
        <f t="shared" si="9"/>
        <v>4817.5490322931601</v>
      </c>
      <c r="CO28" s="14">
        <f t="shared" si="9"/>
        <v>1503.5075526556232</v>
      </c>
      <c r="CQ28" s="99">
        <f>SUM(CP3:CP26)/SUM('AMS2010'!CP3:CP26)</f>
        <v>1.6980684418524536</v>
      </c>
    </row>
    <row r="29" spans="2:105" x14ac:dyDescent="0.25">
      <c r="B29" t="s">
        <v>64</v>
      </c>
      <c r="C29" s="18" t="s">
        <v>61</v>
      </c>
      <c r="D29" s="12">
        <f>'[4]TES 2025 (value)'!D105+'[4]TES 2025 (value)'!D106</f>
        <v>-8855.3934221848522</v>
      </c>
      <c r="E29" s="13">
        <f>'[4]TES 2025 (value)'!E105+'[4]TES 2025 (value)'!E106</f>
        <v>2564.676581338299</v>
      </c>
      <c r="F29" s="13">
        <f>'[4]TES 2025 (value)'!F105+'[4]TES 2025 (value)'!F106</f>
        <v>1742.0103062271448</v>
      </c>
      <c r="G29" s="13">
        <f>'[4]TES 2025 (value)'!G105+'[4]TES 2025 (value)'!G106</f>
        <v>285.14677283433525</v>
      </c>
      <c r="H29" s="13">
        <f>'[4]TES 2025 (value)'!H105+'[4]TES 2025 (value)'!H106</f>
        <v>837.38151402159224</v>
      </c>
      <c r="I29" s="13">
        <f>'[4]TES 2025 (value)'!I105+'[4]TES 2025 (value)'!I106</f>
        <v>689.11919440527981</v>
      </c>
      <c r="J29" s="13">
        <f>'[4]TES 2025 (value)'!J105+'[4]TES 2025 (value)'!J106</f>
        <v>206.21620344615408</v>
      </c>
      <c r="K29" s="13">
        <f>'[4]TES 2025 (value)'!K105+'[4]TES 2025 (value)'!K106</f>
        <v>756.82255497833978</v>
      </c>
      <c r="L29" s="13">
        <f>'[4]TES 2025 (value)'!L105+'[4]TES 2025 (value)'!L106</f>
        <v>883.48561765153988</v>
      </c>
      <c r="M29" s="13">
        <f>'[4]TES 2025 (value)'!M105+'[4]TES 2025 (value)'!M106</f>
        <v>555.60948456533481</v>
      </c>
      <c r="N29" s="13">
        <f>'[4]TES 2025 (value)'!N105+'[4]TES 2025 (value)'!N106</f>
        <v>237.03298111033479</v>
      </c>
      <c r="O29" s="13">
        <f>'[4]TES 2025 (value)'!O105+'[4]TES 2025 (value)'!O106</f>
        <v>10960.41570780578</v>
      </c>
      <c r="P29" s="13">
        <f>'[4]TES 2025 (value)'!P105+'[4]TES 2025 (value)'!P106</f>
        <v>4880.255138958727</v>
      </c>
      <c r="Q29" s="13">
        <f>'[4]TES 2025 (value)'!Q105+'[4]TES 2025 (value)'!Q106</f>
        <v>-789.80726363937868</v>
      </c>
      <c r="R29" s="13">
        <f>'[4]TES 2025 (value)'!R105+'[4]TES 2025 (value)'!R106</f>
        <v>-1488.0321012772358</v>
      </c>
      <c r="S29" s="13">
        <f>'[4]TES 2025 (value)'!S105+'[4]TES 2025 (value)'!S106</f>
        <v>1634.0812085896025</v>
      </c>
      <c r="T29" s="13">
        <f>'[4]TES 2025 (value)'!T105+'[4]TES 2025 (value)'!T106</f>
        <v>253.35618423458817</v>
      </c>
      <c r="U29" s="13">
        <f>'[4]TES 2025 (value)'!U105+'[4]TES 2025 (value)'!U106</f>
        <v>370.35576719523931</v>
      </c>
      <c r="V29" s="13">
        <f>'[4]TES 2025 (value)'!V105+'[4]TES 2025 (value)'!V106</f>
        <v>65026.999851165529</v>
      </c>
      <c r="W29" s="13">
        <f>'[4]TES 2025 (value)'!W105+'[4]TES 2025 (value)'!W106</f>
        <v>7037.6303059165648</v>
      </c>
      <c r="X29" s="13">
        <f>'[4]TES 2025 (value)'!X105+'[4]TES 2025 (value)'!X106</f>
        <v>0.5526044137609708</v>
      </c>
      <c r="Y29" s="13">
        <f>'[4]TES 2025 (value)'!Y105+'[4]TES 2025 (value)'!Y106</f>
        <v>469.90544276876045</v>
      </c>
      <c r="Z29" s="13">
        <f>'[4]TES 2025 (value)'!Z105+'[4]TES 2025 (value)'!Z106</f>
        <v>2919.7871256156877</v>
      </c>
      <c r="AA29" s="14">
        <f>'[4]TES 2025 (value)'!AA105+'[4]TES 2025 (value)'!AA106</f>
        <v>261.55183449348232</v>
      </c>
      <c r="AI29" t="s">
        <v>64</v>
      </c>
      <c r="AJ29" s="18" t="s">
        <v>61</v>
      </c>
      <c r="AK29" s="12">
        <f t="shared" si="8"/>
        <v>-8855.3973578094883</v>
      </c>
      <c r="AL29" s="13">
        <f t="shared" si="8"/>
        <v>2564.7017615718323</v>
      </c>
      <c r="AM29" s="13">
        <f t="shared" si="8"/>
        <v>1742.0050918574902</v>
      </c>
      <c r="AN29" s="13">
        <f t="shared" si="8"/>
        <v>285.12912923150958</v>
      </c>
      <c r="AO29" s="13">
        <f t="shared" si="8"/>
        <v>837.36213859576299</v>
      </c>
      <c r="AP29" s="13">
        <f t="shared" si="8"/>
        <v>689.10157333497898</v>
      </c>
      <c r="AQ29" s="13">
        <f t="shared" si="8"/>
        <v>206.21206245299743</v>
      </c>
      <c r="AR29" s="13">
        <f t="shared" si="8"/>
        <v>756.92170500879752</v>
      </c>
      <c r="AS29" s="13">
        <f t="shared" si="8"/>
        <v>883.55005443495043</v>
      </c>
      <c r="AT29" s="13">
        <f t="shared" si="8"/>
        <v>555.60491220266454</v>
      </c>
      <c r="AU29" s="13">
        <f t="shared" si="8"/>
        <v>237.02707065606947</v>
      </c>
      <c r="AV29" s="13">
        <f t="shared" si="8"/>
        <v>10960.568239506745</v>
      </c>
      <c r="AW29" s="13">
        <f t="shared" si="8"/>
        <v>4880.3166955042343</v>
      </c>
      <c r="AX29" s="13">
        <f t="shared" si="8"/>
        <v>-789.76216117435035</v>
      </c>
      <c r="AY29" s="13">
        <f t="shared" si="8"/>
        <v>-1487.9889035616279</v>
      </c>
      <c r="AZ29" s="13">
        <f t="shared" si="7"/>
        <v>1634.0909587477763</v>
      </c>
      <c r="BA29" s="13">
        <f t="shared" si="1"/>
        <v>253.3475158062127</v>
      </c>
      <c r="BB29" s="13">
        <f t="shared" si="1"/>
        <v>370.34987561170846</v>
      </c>
      <c r="BC29" s="13">
        <f t="shared" si="1"/>
        <v>65028.082404406494</v>
      </c>
      <c r="BD29" s="13">
        <f t="shared" si="1"/>
        <v>7037.6236895248157</v>
      </c>
      <c r="BE29" s="13">
        <f t="shared" si="1"/>
        <v>0.6034798177741223</v>
      </c>
      <c r="BF29" s="13">
        <f t="shared" si="1"/>
        <v>472.98440177194988</v>
      </c>
      <c r="BG29" s="13">
        <f t="shared" si="1"/>
        <v>2919.8826839570415</v>
      </c>
      <c r="BH29" s="14">
        <f t="shared" si="1"/>
        <v>261.95421379703623</v>
      </c>
      <c r="BP29" t="s">
        <v>64</v>
      </c>
      <c r="BQ29" s="18" t="s">
        <v>61</v>
      </c>
      <c r="BR29" s="49">
        <f>AK29+AK38-BR38</f>
        <v>-8855.3973578094883</v>
      </c>
      <c r="BS29" s="50">
        <f t="shared" ref="BS29:CO29" si="12">AL29+AL38-BS38</f>
        <v>2564.7017615718287</v>
      </c>
      <c r="BT29" s="50">
        <f t="shared" si="12"/>
        <v>1522.0451963750165</v>
      </c>
      <c r="BU29" s="50">
        <f t="shared" si="12"/>
        <v>285.12912923150952</v>
      </c>
      <c r="BV29" s="50">
        <f t="shared" si="12"/>
        <v>837.3621385957631</v>
      </c>
      <c r="BW29" s="50">
        <f t="shared" si="12"/>
        <v>689.10157333497909</v>
      </c>
      <c r="BX29" s="50">
        <f t="shared" si="12"/>
        <v>206.21206245299743</v>
      </c>
      <c r="BY29" s="50">
        <f t="shared" si="12"/>
        <v>880.16378487882412</v>
      </c>
      <c r="BZ29" s="50">
        <f t="shared" si="12"/>
        <v>883.55005443495065</v>
      </c>
      <c r="CA29" s="50">
        <f t="shared" si="12"/>
        <v>562.5788060186004</v>
      </c>
      <c r="CB29" s="50">
        <f t="shared" si="12"/>
        <v>237.02707065606947</v>
      </c>
      <c r="CC29" s="50">
        <f t="shared" si="12"/>
        <v>10960.568239506742</v>
      </c>
      <c r="CD29" s="50">
        <f t="shared" si="12"/>
        <v>4880.3166955042325</v>
      </c>
      <c r="CE29" s="50">
        <f t="shared" si="12"/>
        <v>-789.76216117435035</v>
      </c>
      <c r="CF29" s="50">
        <f t="shared" si="12"/>
        <v>-1487.9889035616279</v>
      </c>
      <c r="CG29" s="50">
        <f t="shared" si="12"/>
        <v>1634.0909587477763</v>
      </c>
      <c r="CH29" s="50">
        <f t="shared" si="12"/>
        <v>253.34751580621273</v>
      </c>
      <c r="CI29" s="50">
        <f t="shared" si="12"/>
        <v>370.3498756117084</v>
      </c>
      <c r="CJ29" s="50">
        <f t="shared" si="12"/>
        <v>65028.082404406465</v>
      </c>
      <c r="CK29" s="50">
        <f t="shared" si="12"/>
        <v>7037.6236895248157</v>
      </c>
      <c r="CL29" s="50">
        <f t="shared" si="12"/>
        <v>0.6034798177741223</v>
      </c>
      <c r="CM29" s="50">
        <f t="shared" si="12"/>
        <v>472.98440177195153</v>
      </c>
      <c r="CN29" s="50">
        <f t="shared" si="12"/>
        <v>2919.882683957042</v>
      </c>
      <c r="CO29" s="50">
        <f t="shared" si="12"/>
        <v>261.95421379703612</v>
      </c>
    </row>
    <row r="30" spans="2:105" x14ac:dyDescent="0.25">
      <c r="B30" t="s">
        <v>58</v>
      </c>
      <c r="C30" s="18" t="s">
        <v>53</v>
      </c>
      <c r="D30" s="12">
        <f>'[4]TES 2025 (value)'!D109</f>
        <v>10302.61374119772</v>
      </c>
      <c r="E30" s="13">
        <f>'[4]TES 2025 (value)'!E109</f>
        <v>6947.4596636545348</v>
      </c>
      <c r="F30" s="13">
        <f>'[4]TES 2025 (value)'!F109</f>
        <v>7106.1953231429834</v>
      </c>
      <c r="G30" s="13">
        <f>'[4]TES 2025 (value)'!G109</f>
        <v>479.87638771441658</v>
      </c>
      <c r="H30" s="13">
        <f>'[4]TES 2025 (value)'!H109</f>
        <v>1510.7973389495721</v>
      </c>
      <c r="I30" s="13">
        <f>'[4]TES 2025 (value)'!I109</f>
        <v>984.76792403023319</v>
      </c>
      <c r="J30" s="13">
        <f>'[4]TES 2025 (value)'!J109</f>
        <v>334.32429295071563</v>
      </c>
      <c r="K30" s="13">
        <f>'[4]TES 2025 (value)'!K109</f>
        <v>1387.8020684244241</v>
      </c>
      <c r="L30" s="13">
        <f>'[4]TES 2025 (value)'!L109</f>
        <v>1263.246101</v>
      </c>
      <c r="M30" s="13">
        <f>'[4]TES 2025 (value)'!M109</f>
        <v>1275.2233123055992</v>
      </c>
      <c r="N30" s="13">
        <f>'[4]TES 2025 (value)'!N109</f>
        <v>579.28604030156339</v>
      </c>
      <c r="O30" s="13">
        <f>'[4]TES 2025 (value)'!O109</f>
        <v>19445.334363985603</v>
      </c>
      <c r="P30" s="13">
        <f>'[4]TES 2025 (value)'!P109</f>
        <v>6559.2440395052809</v>
      </c>
      <c r="Q30" s="13">
        <f>'[4]TES 2025 (value)'!Q109</f>
        <v>1406.5318003489647</v>
      </c>
      <c r="R30" s="13">
        <f>'[4]TES 2025 (value)'!R109</f>
        <v>2491.0458057289575</v>
      </c>
      <c r="S30" s="13">
        <f>'[4]TES 2025 (value)'!S109</f>
        <v>7332.8001299999996</v>
      </c>
      <c r="T30" s="13">
        <f>'[4]TES 2025 (value)'!T109</f>
        <v>1806.1831241551597</v>
      </c>
      <c r="U30" s="13">
        <f>'[4]TES 2025 (value)'!U109</f>
        <v>3092.0966480904845</v>
      </c>
      <c r="V30" s="13">
        <f>'[4]TES 2025 (value)'!V109</f>
        <v>212587.89377057212</v>
      </c>
      <c r="W30" s="13">
        <f>'[4]TES 2025 (value)'!W109</f>
        <v>65059.434431632078</v>
      </c>
      <c r="X30" s="13">
        <f>'[4]TES 2025 (value)'!X109</f>
        <v>1.4678562386633585</v>
      </c>
      <c r="Y30" s="13">
        <f>'[4]TES 2025 (value)'!Y109</f>
        <v>560.94582453880957</v>
      </c>
      <c r="Z30" s="13">
        <f>'[4]TES 2025 (value)'!Z109</f>
        <v>4530.8338930260879</v>
      </c>
      <c r="AA30" s="14">
        <f>'[4]TES 2025 (value)'!AA109</f>
        <v>1429.2942257524194</v>
      </c>
      <c r="AI30" t="s">
        <v>58</v>
      </c>
      <c r="AJ30" s="18" t="s">
        <v>53</v>
      </c>
      <c r="AK30" s="12">
        <f t="shared" si="8"/>
        <v>10302.6183200141</v>
      </c>
      <c r="AL30" s="13">
        <f t="shared" si="8"/>
        <v>6947.5278744605548</v>
      </c>
      <c r="AM30" s="13">
        <f t="shared" si="8"/>
        <v>7106.174052126893</v>
      </c>
      <c r="AN30" s="13">
        <f t="shared" si="8"/>
        <v>479.84669511679016</v>
      </c>
      <c r="AO30" s="13">
        <f t="shared" si="8"/>
        <v>1510.7623819541122</v>
      </c>
      <c r="AP30" s="13">
        <f t="shared" si="8"/>
        <v>984.74274309642635</v>
      </c>
      <c r="AQ30" s="13">
        <f t="shared" si="8"/>
        <v>334.31757944039936</v>
      </c>
      <c r="AR30" s="13">
        <f t="shared" si="8"/>
        <v>1387.9838820033779</v>
      </c>
      <c r="AS30" s="13">
        <f t="shared" si="8"/>
        <v>1263.3382355110525</v>
      </c>
      <c r="AT30" s="13">
        <f t="shared" si="8"/>
        <v>1275.212817914068</v>
      </c>
      <c r="AU30" s="13">
        <f t="shared" si="8"/>
        <v>579.27159571401398</v>
      </c>
      <c r="AV30" s="13">
        <f t="shared" si="8"/>
        <v>19445.604976889845</v>
      </c>
      <c r="AW30" s="13">
        <f t="shared" si="8"/>
        <v>6559.3267737871402</v>
      </c>
      <c r="AX30" s="13">
        <f t="shared" si="8"/>
        <v>1406.4514794222564</v>
      </c>
      <c r="AY30" s="13">
        <f t="shared" si="8"/>
        <v>2490.9734904286424</v>
      </c>
      <c r="AZ30" s="13">
        <f t="shared" si="7"/>
        <v>7332.8438830036739</v>
      </c>
      <c r="BA30" s="13">
        <f t="shared" si="1"/>
        <v>1806.1213266936452</v>
      </c>
      <c r="BB30" s="13">
        <f t="shared" si="1"/>
        <v>3092.0474593176846</v>
      </c>
      <c r="BC30" s="13">
        <f t="shared" si="1"/>
        <v>212591.43288069434</v>
      </c>
      <c r="BD30" s="13">
        <f t="shared" si="1"/>
        <v>65059.373266341143</v>
      </c>
      <c r="BE30" s="13">
        <f t="shared" si="1"/>
        <v>1.6029941009670157</v>
      </c>
      <c r="BF30" s="13">
        <f t="shared" si="1"/>
        <v>564.62130696478187</v>
      </c>
      <c r="BG30" s="13">
        <f t="shared" si="1"/>
        <v>4530.9821774568154</v>
      </c>
      <c r="BH30" s="14">
        <f t="shared" si="1"/>
        <v>1431.4930954955648</v>
      </c>
      <c r="BP30" t="s">
        <v>58</v>
      </c>
      <c r="BQ30" s="18" t="s">
        <v>53</v>
      </c>
      <c r="BR30" s="12">
        <f t="shared" si="10"/>
        <v>10302.6183200141</v>
      </c>
      <c r="BS30" s="13">
        <f t="shared" si="10"/>
        <v>6947.5278744605548</v>
      </c>
      <c r="BT30" s="13">
        <f t="shared" si="10"/>
        <v>7106.174052126893</v>
      </c>
      <c r="BU30" s="13">
        <f t="shared" si="10"/>
        <v>479.84669511679016</v>
      </c>
      <c r="BV30" s="13">
        <f t="shared" si="10"/>
        <v>1510.7623819541122</v>
      </c>
      <c r="BW30" s="13">
        <f t="shared" si="10"/>
        <v>984.74274309642635</v>
      </c>
      <c r="BX30" s="13">
        <f t="shared" si="10"/>
        <v>334.31757944039936</v>
      </c>
      <c r="BY30" s="13">
        <f t="shared" si="10"/>
        <v>1387.9838820033779</v>
      </c>
      <c r="BZ30" s="13">
        <f t="shared" si="10"/>
        <v>1263.3382355110525</v>
      </c>
      <c r="CA30" s="13">
        <f t="shared" si="10"/>
        <v>1275.212817914068</v>
      </c>
      <c r="CB30" s="13">
        <f t="shared" si="10"/>
        <v>579.27159571401398</v>
      </c>
      <c r="CC30" s="13">
        <f t="shared" si="10"/>
        <v>19445.604976889845</v>
      </c>
      <c r="CD30" s="13">
        <f t="shared" si="10"/>
        <v>6559.3267737871402</v>
      </c>
      <c r="CE30" s="13">
        <f t="shared" si="10"/>
        <v>1406.4514794222564</v>
      </c>
      <c r="CF30" s="13">
        <f t="shared" si="10"/>
        <v>2490.9734904286424</v>
      </c>
      <c r="CG30" s="13">
        <f t="shared" si="10"/>
        <v>7332.8438830036739</v>
      </c>
      <c r="CH30" s="13">
        <f t="shared" si="11"/>
        <v>1806.1213266936452</v>
      </c>
      <c r="CI30" s="13">
        <f t="shared" si="11"/>
        <v>3092.0474593176846</v>
      </c>
      <c r="CJ30" s="13">
        <f t="shared" si="11"/>
        <v>212591.43288069434</v>
      </c>
      <c r="CK30" s="13">
        <f t="shared" si="9"/>
        <v>65059.373266341143</v>
      </c>
      <c r="CL30" s="13">
        <f t="shared" si="9"/>
        <v>1.6029941009670157</v>
      </c>
      <c r="CM30" s="13">
        <f t="shared" si="9"/>
        <v>564.62130696478187</v>
      </c>
      <c r="CN30" s="13">
        <f t="shared" si="9"/>
        <v>4530.9821774568154</v>
      </c>
      <c r="CO30" s="14">
        <f t="shared" si="9"/>
        <v>1431.4930954955648</v>
      </c>
    </row>
    <row r="31" spans="2:105" x14ac:dyDescent="0.25">
      <c r="B31" t="s">
        <v>59</v>
      </c>
      <c r="C31" s="18" t="s">
        <v>62</v>
      </c>
      <c r="D31" s="15">
        <f>D41-SUM(D3:D30,D32:D40)</f>
        <v>19104.411144627637</v>
      </c>
      <c r="E31" s="16">
        <f t="shared" ref="E31:AA31" si="13">E41-SUM(E3:E30,E32:E40)</f>
        <v>15130.842502943415</v>
      </c>
      <c r="F31" s="16">
        <f t="shared" si="13"/>
        <v>-4841.1716754405061</v>
      </c>
      <c r="G31" s="16">
        <f t="shared" si="13"/>
        <v>-634.44468914987374</v>
      </c>
      <c r="H31" s="16">
        <f t="shared" si="13"/>
        <v>1158.5413112175593</v>
      </c>
      <c r="I31" s="16">
        <f t="shared" si="13"/>
        <v>-735.50659774298401</v>
      </c>
      <c r="J31" s="16">
        <f t="shared" si="13"/>
        <v>-1928.6020982320515</v>
      </c>
      <c r="K31" s="16">
        <f t="shared" si="13"/>
        <v>919.3427985713497</v>
      </c>
      <c r="L31" s="16">
        <f t="shared" si="13"/>
        <v>-512.42500675760675</v>
      </c>
      <c r="M31" s="16">
        <f t="shared" si="13"/>
        <v>769.53568765497766</v>
      </c>
      <c r="N31" s="16">
        <f t="shared" si="13"/>
        <v>-118.42604864355235</v>
      </c>
      <c r="O31" s="16">
        <f t="shared" si="13"/>
        <v>37155.21242983127</v>
      </c>
      <c r="P31" s="16">
        <f t="shared" si="13"/>
        <v>60400.420334592869</v>
      </c>
      <c r="Q31" s="16">
        <f t="shared" si="13"/>
        <v>1936.1997619349713</v>
      </c>
      <c r="R31" s="16">
        <f t="shared" si="13"/>
        <v>4034.9199911388823</v>
      </c>
      <c r="S31" s="16">
        <f t="shared" si="13"/>
        <v>5048.8400502738004</v>
      </c>
      <c r="T31" s="16">
        <f t="shared" si="13"/>
        <v>1540.0218469303618</v>
      </c>
      <c r="U31" s="16">
        <f t="shared" si="13"/>
        <v>813.39176637037599</v>
      </c>
      <c r="V31" s="16">
        <f t="shared" si="13"/>
        <v>476189.17375768395</v>
      </c>
      <c r="W31" s="16">
        <f t="shared" si="13"/>
        <v>-4010.27537468425</v>
      </c>
      <c r="X31" s="16">
        <f t="shared" si="13"/>
        <v>57.798047031453507</v>
      </c>
      <c r="Y31" s="16">
        <f t="shared" si="13"/>
        <v>306.51900751399808</v>
      </c>
      <c r="Z31" s="16">
        <f t="shared" si="13"/>
        <v>7584.1869434525288</v>
      </c>
      <c r="AA31" s="17">
        <f t="shared" si="13"/>
        <v>4674.4632472076191</v>
      </c>
      <c r="AI31" t="s">
        <v>59</v>
      </c>
      <c r="AJ31" s="18" t="s">
        <v>62</v>
      </c>
      <c r="AK31" s="15">
        <f t="shared" si="8"/>
        <v>19104.41963524884</v>
      </c>
      <c r="AL31" s="16">
        <f t="shared" si="8"/>
        <v>15130.991058964299</v>
      </c>
      <c r="AM31" s="16">
        <f t="shared" si="8"/>
        <v>-4841.1571843329693</v>
      </c>
      <c r="AN31" s="16">
        <f t="shared" si="8"/>
        <v>-634.40543255931527</v>
      </c>
      <c r="AO31" s="16">
        <f t="shared" si="8"/>
        <v>1158.5145047609205</v>
      </c>
      <c r="AP31" s="16">
        <f t="shared" si="8"/>
        <v>-735.48779052709051</v>
      </c>
      <c r="AQ31" s="16">
        <f t="shared" si="8"/>
        <v>-1928.5633702952684</v>
      </c>
      <c r="AR31" s="16">
        <f t="shared" si="8"/>
        <v>919.46324010137516</v>
      </c>
      <c r="AS31" s="16">
        <f t="shared" si="8"/>
        <v>-512.46238033620818</v>
      </c>
      <c r="AT31" s="16">
        <f t="shared" si="8"/>
        <v>769.52935479646919</v>
      </c>
      <c r="AU31" s="16">
        <f t="shared" si="8"/>
        <v>-118.42309567160284</v>
      </c>
      <c r="AV31" s="16">
        <f t="shared" si="8"/>
        <v>37155.729503991846</v>
      </c>
      <c r="AW31" s="16">
        <f t="shared" si="8"/>
        <v>60401.182188454426</v>
      </c>
      <c r="AX31" s="16">
        <f t="shared" si="8"/>
        <v>1936.089193969759</v>
      </c>
      <c r="AY31" s="16">
        <f t="shared" si="8"/>
        <v>4034.8028570218644</v>
      </c>
      <c r="AZ31" s="16">
        <f t="shared" si="7"/>
        <v>5048.8701754529075</v>
      </c>
      <c r="BA31" s="16">
        <f t="shared" si="1"/>
        <v>1539.9691560157228</v>
      </c>
      <c r="BB31" s="16">
        <f t="shared" si="1"/>
        <v>813.37882701325145</v>
      </c>
      <c r="BC31" s="16">
        <f t="shared" si="1"/>
        <v>476197.10123603209</v>
      </c>
      <c r="BD31" s="16">
        <f t="shared" si="1"/>
        <v>-4010.2716044445888</v>
      </c>
      <c r="BE31" s="16">
        <f t="shared" si="1"/>
        <v>63.119211540226758</v>
      </c>
      <c r="BF31" s="16">
        <f t="shared" si="1"/>
        <v>308.52741042219407</v>
      </c>
      <c r="BG31" s="16">
        <f t="shared" si="1"/>
        <v>7584.4351575495339</v>
      </c>
      <c r="BH31" s="17">
        <f t="shared" si="1"/>
        <v>4681.6545837529829</v>
      </c>
      <c r="BP31" t="s">
        <v>59</v>
      </c>
      <c r="BQ31" s="18" t="s">
        <v>62</v>
      </c>
      <c r="BR31" s="15">
        <f t="shared" si="10"/>
        <v>19104.41963524884</v>
      </c>
      <c r="BS31" s="16">
        <f t="shared" si="10"/>
        <v>15130.991058964299</v>
      </c>
      <c r="BT31" s="16">
        <f t="shared" si="10"/>
        <v>-4841.1571843329693</v>
      </c>
      <c r="BU31" s="16">
        <f t="shared" si="10"/>
        <v>-634.40543255931527</v>
      </c>
      <c r="BV31" s="16">
        <f t="shared" si="10"/>
        <v>1158.5145047609205</v>
      </c>
      <c r="BW31" s="16">
        <f t="shared" si="10"/>
        <v>-735.48779052709051</v>
      </c>
      <c r="BX31" s="16">
        <f t="shared" si="10"/>
        <v>-1928.5633702952684</v>
      </c>
      <c r="BY31" s="16">
        <f t="shared" si="10"/>
        <v>919.46324010137516</v>
      </c>
      <c r="BZ31" s="16">
        <f t="shared" si="10"/>
        <v>-512.46238033620818</v>
      </c>
      <c r="CA31" s="16">
        <f t="shared" si="10"/>
        <v>769.52935479646919</v>
      </c>
      <c r="CB31" s="16">
        <f t="shared" si="10"/>
        <v>-118.42309567160284</v>
      </c>
      <c r="CC31" s="16">
        <f t="shared" si="10"/>
        <v>37155.729503991846</v>
      </c>
      <c r="CD31" s="16">
        <f t="shared" si="10"/>
        <v>60401.182188454426</v>
      </c>
      <c r="CE31" s="16">
        <f t="shared" si="10"/>
        <v>1936.089193969759</v>
      </c>
      <c r="CF31" s="16">
        <f t="shared" si="10"/>
        <v>4034.8028570218644</v>
      </c>
      <c r="CG31" s="16">
        <f t="shared" si="10"/>
        <v>5048.8701754529075</v>
      </c>
      <c r="CH31" s="16">
        <f t="shared" si="11"/>
        <v>1539.9691560157228</v>
      </c>
      <c r="CI31" s="16">
        <f t="shared" si="11"/>
        <v>813.37882701325145</v>
      </c>
      <c r="CJ31" s="16">
        <f t="shared" si="11"/>
        <v>476197.10123603209</v>
      </c>
      <c r="CK31" s="16">
        <f t="shared" si="9"/>
        <v>-4010.2716044445888</v>
      </c>
      <c r="CL31" s="16">
        <f t="shared" si="9"/>
        <v>63.119211540226758</v>
      </c>
      <c r="CM31" s="16">
        <f t="shared" si="9"/>
        <v>308.52741042219407</v>
      </c>
      <c r="CN31" s="16">
        <f t="shared" si="9"/>
        <v>7584.4351575495339</v>
      </c>
      <c r="CO31" s="17">
        <f t="shared" si="9"/>
        <v>4681.6545837529829</v>
      </c>
    </row>
    <row r="32" spans="2:105" x14ac:dyDescent="0.25">
      <c r="B32" t="s">
        <v>63</v>
      </c>
      <c r="C32" s="19" t="s">
        <v>52</v>
      </c>
      <c r="D32" s="20">
        <f t="array" ref="D32:AA32">TRANSPOSE('[4]TES 2025 (value)'!$AO$6:$AO$29)</f>
        <v>17570.712239771456</v>
      </c>
      <c r="E32" s="21">
        <v>56253.214203282972</v>
      </c>
      <c r="F32" s="21">
        <v>115248.32579809663</v>
      </c>
      <c r="G32" s="21">
        <v>4253.960262628244</v>
      </c>
      <c r="H32" s="21">
        <v>7277.9265136980766</v>
      </c>
      <c r="I32" s="21">
        <v>14280.633900119312</v>
      </c>
      <c r="J32" s="21">
        <v>8828.9543014301944</v>
      </c>
      <c r="K32" s="21">
        <v>39082.463467545756</v>
      </c>
      <c r="L32" s="21">
        <v>20312.794741873102</v>
      </c>
      <c r="M32" s="21">
        <v>21477.153436985896</v>
      </c>
      <c r="N32" s="21">
        <v>17892.973893941446</v>
      </c>
      <c r="O32" s="21">
        <v>423060.01894366473</v>
      </c>
      <c r="P32" s="21">
        <v>0</v>
      </c>
      <c r="Q32" s="21">
        <v>2850.7121391811124</v>
      </c>
      <c r="R32" s="21">
        <v>0</v>
      </c>
      <c r="S32" s="21">
        <v>27473.135139353599</v>
      </c>
      <c r="T32" s="21">
        <v>3329.8007844108438</v>
      </c>
      <c r="U32" s="21">
        <v>12437.021608928057</v>
      </c>
      <c r="V32" s="21">
        <v>235014.75234480161</v>
      </c>
      <c r="W32" s="21">
        <v>0</v>
      </c>
      <c r="X32" s="21">
        <v>801.89442336322975</v>
      </c>
      <c r="Y32" s="21">
        <v>67802.06677445797</v>
      </c>
      <c r="Z32" s="21">
        <v>780.25760027550655</v>
      </c>
      <c r="AA32" s="22">
        <v>8203.3802071352839</v>
      </c>
      <c r="AI32" t="s">
        <v>63</v>
      </c>
      <c r="AJ32" s="19" t="s">
        <v>52</v>
      </c>
      <c r="AK32" s="20">
        <f t="shared" si="8"/>
        <v>17570.720048767023</v>
      </c>
      <c r="AL32" s="21">
        <f t="shared" si="8"/>
        <v>56253.766502579085</v>
      </c>
      <c r="AM32" s="21">
        <f t="shared" si="8"/>
        <v>115247.98082460788</v>
      </c>
      <c r="AN32" s="21">
        <f t="shared" si="8"/>
        <v>4253.6970466550665</v>
      </c>
      <c r="AO32" s="21">
        <f t="shared" si="8"/>
        <v>7277.7581162316937</v>
      </c>
      <c r="AP32" s="21">
        <f t="shared" si="8"/>
        <v>14280.268738249004</v>
      </c>
      <c r="AQ32" s="21">
        <f t="shared" si="8"/>
        <v>8828.7770086727305</v>
      </c>
      <c r="AR32" s="21">
        <f t="shared" si="8"/>
        <v>39087.583594341238</v>
      </c>
      <c r="AS32" s="21">
        <f t="shared" si="8"/>
        <v>20314.276250037008</v>
      </c>
      <c r="AT32" s="21">
        <f t="shared" si="8"/>
        <v>21476.976691740598</v>
      </c>
      <c r="AU32" s="21">
        <f t="shared" si="8"/>
        <v>17892.527729853329</v>
      </c>
      <c r="AV32" s="21">
        <f t="shared" si="8"/>
        <v>423065.90649994183</v>
      </c>
      <c r="AW32" s="21">
        <f t="shared" si="8"/>
        <v>0</v>
      </c>
      <c r="AX32" s="21">
        <f t="shared" si="8"/>
        <v>2850.5493473830593</v>
      </c>
      <c r="AY32" s="21">
        <f t="shared" si="8"/>
        <v>0</v>
      </c>
      <c r="AZ32" s="21">
        <f t="shared" si="7"/>
        <v>27473.299064751998</v>
      </c>
      <c r="BA32" s="21">
        <f t="shared" si="1"/>
        <v>3329.6868572940007</v>
      </c>
      <c r="BB32" s="21">
        <f t="shared" si="1"/>
        <v>12436.823761997688</v>
      </c>
      <c r="BC32" s="21">
        <f t="shared" si="1"/>
        <v>235018.66481166013</v>
      </c>
      <c r="BD32" s="21">
        <f t="shared" si="1"/>
        <v>0</v>
      </c>
      <c r="BE32" s="21">
        <f t="shared" si="1"/>
        <v>875.72065737182038</v>
      </c>
      <c r="BF32" s="21">
        <f t="shared" si="1"/>
        <v>68246.3259060399</v>
      </c>
      <c r="BG32" s="21">
        <f t="shared" si="1"/>
        <v>780.2831364255419</v>
      </c>
      <c r="BH32" s="22">
        <f t="shared" si="1"/>
        <v>8216.0005369484079</v>
      </c>
      <c r="BP32" t="s">
        <v>63</v>
      </c>
      <c r="BQ32" s="19" t="s">
        <v>52</v>
      </c>
      <c r="BR32" s="20">
        <f t="shared" si="10"/>
        <v>17570.720048767023</v>
      </c>
      <c r="BS32" s="21">
        <f t="shared" si="10"/>
        <v>56253.766502579085</v>
      </c>
      <c r="BT32" s="21">
        <f t="shared" si="10"/>
        <v>115247.98082460788</v>
      </c>
      <c r="BU32" s="21">
        <f t="shared" si="10"/>
        <v>4253.6970466550665</v>
      </c>
      <c r="BV32" s="21">
        <f t="shared" si="10"/>
        <v>7277.7581162316937</v>
      </c>
      <c r="BW32" s="21">
        <f t="shared" si="10"/>
        <v>14280.268738249004</v>
      </c>
      <c r="BX32" s="21">
        <f t="shared" si="10"/>
        <v>8828.7770086727305</v>
      </c>
      <c r="BY32" s="21">
        <f t="shared" si="10"/>
        <v>39087.583594341238</v>
      </c>
      <c r="BZ32" s="21">
        <f t="shared" si="10"/>
        <v>20314.276250037008</v>
      </c>
      <c r="CA32" s="21">
        <f t="shared" si="10"/>
        <v>21476.976691740598</v>
      </c>
      <c r="CB32" s="21">
        <f t="shared" si="10"/>
        <v>17892.527729853329</v>
      </c>
      <c r="CC32" s="21">
        <f t="shared" si="10"/>
        <v>423065.90649994183</v>
      </c>
      <c r="CD32" s="21">
        <f t="shared" si="10"/>
        <v>0</v>
      </c>
      <c r="CE32" s="21">
        <f t="shared" si="10"/>
        <v>2850.5493473830593</v>
      </c>
      <c r="CF32" s="21">
        <f t="shared" si="10"/>
        <v>0</v>
      </c>
      <c r="CG32" s="21">
        <f t="shared" si="10"/>
        <v>27473.299064751998</v>
      </c>
      <c r="CH32" s="21">
        <f t="shared" si="11"/>
        <v>3329.6868572940007</v>
      </c>
      <c r="CI32" s="21">
        <f t="shared" si="11"/>
        <v>12436.823761997688</v>
      </c>
      <c r="CJ32" s="21">
        <f t="shared" si="11"/>
        <v>235018.66481166013</v>
      </c>
      <c r="CK32" s="21">
        <f t="shared" si="9"/>
        <v>0</v>
      </c>
      <c r="CL32" s="21">
        <f t="shared" si="9"/>
        <v>875.72065737182038</v>
      </c>
      <c r="CM32" s="21">
        <f t="shared" si="9"/>
        <v>68246.3259060399</v>
      </c>
      <c r="CN32" s="21">
        <f t="shared" si="9"/>
        <v>780.2831364255419</v>
      </c>
      <c r="CO32" s="22">
        <f t="shared" si="9"/>
        <v>8216.0005369484079</v>
      </c>
    </row>
    <row r="33" spans="2:98" x14ac:dyDescent="0.25">
      <c r="B33" t="s">
        <v>65</v>
      </c>
      <c r="C33" s="23" t="s">
        <v>66</v>
      </c>
      <c r="D33" s="9">
        <f>'[4]TES 2025 (value)'!D44</f>
        <v>132.84935721270466</v>
      </c>
      <c r="E33" s="10">
        <f>'[4]TES 2025 (value)'!E44</f>
        <v>249.69716761922194</v>
      </c>
      <c r="F33" s="10">
        <f>'[4]TES 2025 (value)'!F44</f>
        <v>473.37657632688746</v>
      </c>
      <c r="G33" s="10">
        <f>'[4]TES 2025 (value)'!G44</f>
        <v>49.751136540503538</v>
      </c>
      <c r="H33" s="10">
        <f>'[4]TES 2025 (value)'!H44</f>
        <v>121.0103083068223</v>
      </c>
      <c r="I33" s="10">
        <f>'[4]TES 2025 (value)'!I44</f>
        <v>117.23967187669078</v>
      </c>
      <c r="J33" s="10">
        <f>'[4]TES 2025 (value)'!J44</f>
        <v>127.72860271068765</v>
      </c>
      <c r="K33" s="10">
        <f>'[4]TES 2025 (value)'!K44</f>
        <v>82.947065482188776</v>
      </c>
      <c r="L33" s="10">
        <f>'[4]TES 2025 (value)'!L44</f>
        <v>134.36781709726472</v>
      </c>
      <c r="M33" s="10">
        <f>'[4]TES 2025 (value)'!M44</f>
        <v>87.170425029212254</v>
      </c>
      <c r="N33" s="10">
        <f>'[4]TES 2025 (value)'!N44</f>
        <v>33.506946507215638</v>
      </c>
      <c r="O33" s="10">
        <f>'[4]TES 2025 (value)'!O44</f>
        <v>1886.8504961524095</v>
      </c>
      <c r="P33" s="10">
        <f>'[4]TES 2025 (value)'!P44</f>
        <v>0</v>
      </c>
      <c r="Q33" s="33">
        <f>-SUM(D33:P33,R33:AA33)</f>
        <v>-3893.9205862150566</v>
      </c>
      <c r="R33" s="10">
        <f>'[4]TES 2025 (value)'!R44</f>
        <v>0</v>
      </c>
      <c r="S33" s="10">
        <f>'[4]TES 2025 (value)'!S44</f>
        <v>0</v>
      </c>
      <c r="T33" s="10">
        <f>'[4]TES 2025 (value)'!T44</f>
        <v>0</v>
      </c>
      <c r="U33" s="10">
        <f>'[4]TES 2025 (value)'!U44</f>
        <v>0</v>
      </c>
      <c r="V33" s="10">
        <f>'[4]TES 2025 (value)'!V44</f>
        <v>0</v>
      </c>
      <c r="W33" s="10">
        <f>'[4]TES 2025 (value)'!W44</f>
        <v>0</v>
      </c>
      <c r="X33" s="33">
        <f>'[4]TES 2025 (value)'!X44/10</f>
        <v>0.27738680937863053</v>
      </c>
      <c r="Y33" s="10">
        <f>'[4]TES 2025 (value)'!Y44</f>
        <v>227.04204547567966</v>
      </c>
      <c r="Z33" s="10">
        <f>'[4]TES 2025 (value)'!Z44</f>
        <v>0</v>
      </c>
      <c r="AA33" s="11">
        <f>'[4]TES 2025 (value)'!AA44</f>
        <v>170.10558306818876</v>
      </c>
      <c r="AI33" t="s">
        <v>65</v>
      </c>
      <c r="AJ33" s="23" t="s">
        <v>66</v>
      </c>
      <c r="AK33" s="9">
        <f>D33</f>
        <v>132.84935721270466</v>
      </c>
      <c r="AL33" s="10">
        <f t="shared" ref="AL33:BA40" si="14">E33</f>
        <v>249.69716761922194</v>
      </c>
      <c r="AM33" s="10">
        <f t="shared" si="14"/>
        <v>473.37657632688746</v>
      </c>
      <c r="AN33" s="10">
        <f t="shared" si="14"/>
        <v>49.751136540503538</v>
      </c>
      <c r="AO33" s="10">
        <f t="shared" si="14"/>
        <v>121.0103083068223</v>
      </c>
      <c r="AP33" s="10">
        <f t="shared" si="14"/>
        <v>117.23967187669078</v>
      </c>
      <c r="AQ33" s="10">
        <f t="shared" si="14"/>
        <v>127.72860271068765</v>
      </c>
      <c r="AR33" s="10">
        <f t="shared" si="14"/>
        <v>82.947065482188776</v>
      </c>
      <c r="AS33" s="10">
        <f t="shared" si="14"/>
        <v>134.36781709726472</v>
      </c>
      <c r="AT33" s="10">
        <f t="shared" si="14"/>
        <v>87.170425029212254</v>
      </c>
      <c r="AU33" s="10">
        <f t="shared" si="14"/>
        <v>33.506946507215638</v>
      </c>
      <c r="AV33" s="10">
        <f t="shared" si="14"/>
        <v>1886.8504961524095</v>
      </c>
      <c r="AW33" s="10">
        <f t="shared" si="14"/>
        <v>0</v>
      </c>
      <c r="AX33" s="33">
        <f t="shared" si="14"/>
        <v>-3893.9205862150566</v>
      </c>
      <c r="AY33" s="10">
        <f t="shared" si="14"/>
        <v>0</v>
      </c>
      <c r="AZ33" s="10">
        <f t="shared" si="14"/>
        <v>0</v>
      </c>
      <c r="BA33" s="10">
        <f t="shared" si="14"/>
        <v>0</v>
      </c>
      <c r="BB33" s="10">
        <f t="shared" ref="BB33:BH40" si="15">U33</f>
        <v>0</v>
      </c>
      <c r="BC33" s="10">
        <f t="shared" si="15"/>
        <v>0</v>
      </c>
      <c r="BD33" s="10">
        <f t="shared" si="15"/>
        <v>0</v>
      </c>
      <c r="BE33" s="10">
        <f t="shared" si="15"/>
        <v>0.27738680937863053</v>
      </c>
      <c r="BF33" s="10">
        <f t="shared" si="15"/>
        <v>227.04204547567966</v>
      </c>
      <c r="BG33" s="10">
        <f t="shared" si="15"/>
        <v>0</v>
      </c>
      <c r="BH33" s="11">
        <f t="shared" si="15"/>
        <v>170.10558306818876</v>
      </c>
      <c r="BP33" t="s">
        <v>65</v>
      </c>
      <c r="BQ33" s="23" t="s">
        <v>66</v>
      </c>
      <c r="BR33" s="9">
        <f t="shared" si="10"/>
        <v>132.84935721270466</v>
      </c>
      <c r="BS33" s="10">
        <f t="shared" si="10"/>
        <v>249.69716761922194</v>
      </c>
      <c r="BT33" s="10">
        <f t="shared" si="10"/>
        <v>473.37657632688746</v>
      </c>
      <c r="BU33" s="10">
        <f t="shared" si="10"/>
        <v>49.751136540503538</v>
      </c>
      <c r="BV33" s="10">
        <f t="shared" si="10"/>
        <v>121.0103083068223</v>
      </c>
      <c r="BW33" s="10">
        <f t="shared" si="10"/>
        <v>117.23967187669078</v>
      </c>
      <c r="BX33" s="10">
        <f t="shared" si="10"/>
        <v>127.72860271068765</v>
      </c>
      <c r="BY33" s="10">
        <f t="shared" si="10"/>
        <v>82.947065482188776</v>
      </c>
      <c r="BZ33" s="10">
        <f t="shared" si="10"/>
        <v>134.36781709726472</v>
      </c>
      <c r="CA33" s="10">
        <f t="shared" si="10"/>
        <v>87.170425029212254</v>
      </c>
      <c r="CB33" s="10">
        <f t="shared" si="10"/>
        <v>33.506946507215638</v>
      </c>
      <c r="CC33" s="10">
        <f t="shared" si="10"/>
        <v>1886.8504961524095</v>
      </c>
      <c r="CD33" s="10">
        <f t="shared" si="10"/>
        <v>0</v>
      </c>
      <c r="CE33" s="33">
        <f t="shared" si="10"/>
        <v>-3893.9205862150566</v>
      </c>
      <c r="CF33" s="10">
        <f t="shared" si="10"/>
        <v>0</v>
      </c>
      <c r="CG33" s="10">
        <f t="shared" si="10"/>
        <v>0</v>
      </c>
      <c r="CH33" s="10">
        <f t="shared" si="11"/>
        <v>0</v>
      </c>
      <c r="CI33" s="10">
        <f t="shared" si="11"/>
        <v>0</v>
      </c>
      <c r="CJ33" s="10">
        <f t="shared" si="11"/>
        <v>0</v>
      </c>
      <c r="CK33" s="10">
        <f t="shared" si="9"/>
        <v>0</v>
      </c>
      <c r="CL33" s="10">
        <f t="shared" si="9"/>
        <v>0.27738680937863053</v>
      </c>
      <c r="CM33" s="10">
        <f t="shared" si="9"/>
        <v>227.04204547567966</v>
      </c>
      <c r="CN33" s="10">
        <f t="shared" si="9"/>
        <v>0</v>
      </c>
      <c r="CO33" s="11">
        <f t="shared" si="9"/>
        <v>170.10558306818876</v>
      </c>
    </row>
    <row r="34" spans="2:98" x14ac:dyDescent="0.25">
      <c r="B34" t="s">
        <v>67</v>
      </c>
      <c r="C34" s="18" t="s">
        <v>68</v>
      </c>
      <c r="D34" s="12">
        <f>'[4]TES 2025 (value)'!D45</f>
        <v>2555.9980598824482</v>
      </c>
      <c r="E34" s="13">
        <f>'[4]TES 2025 (value)'!E45</f>
        <v>14762.673806423498</v>
      </c>
      <c r="F34" s="13">
        <f>'[4]TES 2025 (value)'!F45</f>
        <v>4959.9766979664137</v>
      </c>
      <c r="G34" s="13">
        <f>'[4]TES 2025 (value)'!G45</f>
        <v>823.29148851294985</v>
      </c>
      <c r="H34" s="13">
        <f>'[4]TES 2025 (value)'!H45</f>
        <v>1989.79542583481</v>
      </c>
      <c r="I34" s="13">
        <f>'[4]TES 2025 (value)'!I45</f>
        <v>1942.1893474059279</v>
      </c>
      <c r="J34" s="13">
        <f>'[4]TES 2025 (value)'!J45</f>
        <v>2137.4409927889042</v>
      </c>
      <c r="K34" s="13">
        <f>'[4]TES 2025 (value)'!K45</f>
        <v>1386.7720211119463</v>
      </c>
      <c r="L34" s="13">
        <f>'[4]TES 2025 (value)'!L45</f>
        <v>2228.9331032591031</v>
      </c>
      <c r="M34" s="13">
        <f>'[4]TES 2025 (value)'!M45</f>
        <v>1447.8441230153317</v>
      </c>
      <c r="N34" s="13">
        <f>'[4]TES 2025 (value)'!N45</f>
        <v>560.71989375929741</v>
      </c>
      <c r="O34" s="13">
        <f>'[4]TES 2025 (value)'!O45</f>
        <v>31317.688548602146</v>
      </c>
      <c r="P34" s="13">
        <f>'[4]TES 2025 (value)'!P45</f>
        <v>0</v>
      </c>
      <c r="Q34" s="13">
        <f>'[4]TES 2025 (value)'!Q45</f>
        <v>0</v>
      </c>
      <c r="R34" s="13">
        <f>'[4]TES 2025 (value)'!R45</f>
        <v>0</v>
      </c>
      <c r="S34" s="34">
        <f>-SUM(D34:R34,T34:AA34)</f>
        <v>-70333.91426997626</v>
      </c>
      <c r="T34" s="13">
        <f>'[4]TES 2025 (value)'!T45</f>
        <v>0</v>
      </c>
      <c r="U34" s="13">
        <f>'[4]TES 2025 (value)'!U45</f>
        <v>0</v>
      </c>
      <c r="V34" s="13">
        <f>'[4]TES 2025 (value)'!V45</f>
        <v>0</v>
      </c>
      <c r="W34" s="13">
        <f>'[4]TES 2025 (value)'!W45</f>
        <v>0</v>
      </c>
      <c r="X34" s="34">
        <f>'[4]TES 2025 (value)'!X45/10</f>
        <v>3.1063522199533127</v>
      </c>
      <c r="Y34" s="13">
        <f>'[4]TES 2025 (value)'!Y45</f>
        <v>2435.6568492400988</v>
      </c>
      <c r="Z34" s="13">
        <f>'[4]TES 2025 (value)'!Z45</f>
        <v>0</v>
      </c>
      <c r="AA34" s="14">
        <f>'[4]TES 2025 (value)'!AA45</f>
        <v>1781.8275599534309</v>
      </c>
      <c r="AI34" t="s">
        <v>67</v>
      </c>
      <c r="AJ34" s="18" t="s">
        <v>68</v>
      </c>
      <c r="AK34" s="12">
        <f t="shared" ref="AK34:AK40" si="16">D34</f>
        <v>2555.9980598824482</v>
      </c>
      <c r="AL34" s="13">
        <f t="shared" si="14"/>
        <v>14762.673806423498</v>
      </c>
      <c r="AM34" s="13">
        <f t="shared" si="14"/>
        <v>4959.9766979664137</v>
      </c>
      <c r="AN34" s="13">
        <f t="shared" si="14"/>
        <v>823.29148851294985</v>
      </c>
      <c r="AO34" s="13">
        <f t="shared" si="14"/>
        <v>1989.79542583481</v>
      </c>
      <c r="AP34" s="13">
        <f t="shared" si="14"/>
        <v>1942.1893474059279</v>
      </c>
      <c r="AQ34" s="13">
        <f t="shared" si="14"/>
        <v>2137.4409927889042</v>
      </c>
      <c r="AR34" s="13">
        <f t="shared" si="14"/>
        <v>1386.7720211119463</v>
      </c>
      <c r="AS34" s="13">
        <f t="shared" si="14"/>
        <v>2228.9331032591031</v>
      </c>
      <c r="AT34" s="13">
        <f t="shared" si="14"/>
        <v>1447.8441230153317</v>
      </c>
      <c r="AU34" s="13">
        <f t="shared" si="14"/>
        <v>560.71989375929741</v>
      </c>
      <c r="AV34" s="13">
        <f t="shared" si="14"/>
        <v>31317.688548602146</v>
      </c>
      <c r="AW34" s="13">
        <f t="shared" si="14"/>
        <v>0</v>
      </c>
      <c r="AX34" s="13">
        <f t="shared" si="14"/>
        <v>0</v>
      </c>
      <c r="AY34" s="13">
        <f t="shared" si="14"/>
        <v>0</v>
      </c>
      <c r="AZ34" s="34">
        <f t="shared" si="14"/>
        <v>-70333.91426997626</v>
      </c>
      <c r="BA34" s="13">
        <f t="shared" si="14"/>
        <v>0</v>
      </c>
      <c r="BB34" s="13">
        <f t="shared" si="15"/>
        <v>0</v>
      </c>
      <c r="BC34" s="13">
        <f t="shared" si="15"/>
        <v>0</v>
      </c>
      <c r="BD34" s="13">
        <f t="shared" si="15"/>
        <v>0</v>
      </c>
      <c r="BE34" s="13">
        <f t="shared" si="15"/>
        <v>3.1063522199533127</v>
      </c>
      <c r="BF34" s="13">
        <f t="shared" si="15"/>
        <v>2435.6568492400988</v>
      </c>
      <c r="BG34" s="13">
        <f t="shared" si="15"/>
        <v>0</v>
      </c>
      <c r="BH34" s="14">
        <f t="shared" si="15"/>
        <v>1781.8275599534309</v>
      </c>
      <c r="BP34" t="s">
        <v>67</v>
      </c>
      <c r="BQ34" s="18" t="s">
        <v>68</v>
      </c>
      <c r="BR34" s="12">
        <f t="shared" si="10"/>
        <v>2555.9980598824482</v>
      </c>
      <c r="BS34" s="13">
        <f t="shared" si="10"/>
        <v>14762.673806423498</v>
      </c>
      <c r="BT34" s="13">
        <f t="shared" si="10"/>
        <v>4959.9766979664137</v>
      </c>
      <c r="BU34" s="13">
        <f t="shared" si="10"/>
        <v>823.29148851294985</v>
      </c>
      <c r="BV34" s="13">
        <f t="shared" si="10"/>
        <v>1989.79542583481</v>
      </c>
      <c r="BW34" s="13">
        <f t="shared" si="10"/>
        <v>1942.1893474059279</v>
      </c>
      <c r="BX34" s="13">
        <f t="shared" si="10"/>
        <v>2137.4409927889042</v>
      </c>
      <c r="BY34" s="13">
        <f t="shared" si="10"/>
        <v>1386.7720211119463</v>
      </c>
      <c r="BZ34" s="13">
        <f t="shared" si="10"/>
        <v>2228.9331032591031</v>
      </c>
      <c r="CA34" s="13">
        <f t="shared" si="10"/>
        <v>1447.8441230153317</v>
      </c>
      <c r="CB34" s="13">
        <f t="shared" si="10"/>
        <v>560.71989375929741</v>
      </c>
      <c r="CC34" s="13">
        <f t="shared" si="10"/>
        <v>31317.688548602146</v>
      </c>
      <c r="CD34" s="13">
        <f t="shared" si="10"/>
        <v>0</v>
      </c>
      <c r="CE34" s="13">
        <f t="shared" si="10"/>
        <v>0</v>
      </c>
      <c r="CF34" s="13">
        <f t="shared" si="10"/>
        <v>0</v>
      </c>
      <c r="CG34" s="34">
        <f t="shared" si="10"/>
        <v>-70333.91426997626</v>
      </c>
      <c r="CH34" s="13">
        <f t="shared" si="11"/>
        <v>0</v>
      </c>
      <c r="CI34" s="13">
        <f t="shared" si="11"/>
        <v>0</v>
      </c>
      <c r="CJ34" s="13">
        <f t="shared" si="11"/>
        <v>0</v>
      </c>
      <c r="CK34" s="13">
        <f t="shared" si="9"/>
        <v>0</v>
      </c>
      <c r="CL34" s="13">
        <f t="shared" si="9"/>
        <v>3.1063522199533127</v>
      </c>
      <c r="CM34" s="13">
        <f t="shared" si="9"/>
        <v>2435.6568492400988</v>
      </c>
      <c r="CN34" s="13">
        <f t="shared" si="9"/>
        <v>0</v>
      </c>
      <c r="CO34" s="14">
        <f t="shared" si="9"/>
        <v>1781.8275599534309</v>
      </c>
    </row>
    <row r="35" spans="2:98" x14ac:dyDescent="0.25">
      <c r="B35" t="s">
        <v>69</v>
      </c>
      <c r="C35" s="18" t="s">
        <v>70</v>
      </c>
      <c r="D35" s="12">
        <f>'[4]TES 2025 (value)'!D46</f>
        <v>330.81657471712424</v>
      </c>
      <c r="E35" s="13">
        <f>'[4]TES 2025 (value)'!E46</f>
        <v>620.79009763392844</v>
      </c>
      <c r="F35" s="13">
        <f>'[4]TES 2025 (value)'!F46</f>
        <v>426.06123151298232</v>
      </c>
      <c r="G35" s="13">
        <f>'[4]TES 2025 (value)'!G46</f>
        <v>124.95095443559987</v>
      </c>
      <c r="H35" s="13">
        <f>'[4]TES 2025 (value)'!H46</f>
        <v>229.68940351922785</v>
      </c>
      <c r="I35" s="13">
        <f>'[4]TES 2025 (value)'!I46</f>
        <v>306.62668830912531</v>
      </c>
      <c r="J35" s="13">
        <f>'[4]TES 2025 (value)'!J46</f>
        <v>459.61349251386747</v>
      </c>
      <c r="K35" s="13">
        <f>'[4]TES 2025 (value)'!K46</f>
        <v>290.97240782740573</v>
      </c>
      <c r="L35" s="13">
        <f>'[4]TES 2025 (value)'!L46</f>
        <v>368.94502873113936</v>
      </c>
      <c r="M35" s="13">
        <f>'[4]TES 2025 (value)'!M46</f>
        <v>250.07281203699142</v>
      </c>
      <c r="N35" s="13">
        <f>'[4]TES 2025 (value)'!N46</f>
        <v>120.60881885445238</v>
      </c>
      <c r="O35" s="13">
        <f>'[4]TES 2025 (value)'!O46</f>
        <v>5286.3542939988965</v>
      </c>
      <c r="P35" s="13">
        <f>'[4]TES 2025 (value)'!P46</f>
        <v>0</v>
      </c>
      <c r="Q35" s="13">
        <f>'[4]TES 2025 (value)'!Q46</f>
        <v>0</v>
      </c>
      <c r="R35" s="13">
        <f>'[4]TES 2025 (value)'!R46</f>
        <v>0</v>
      </c>
      <c r="S35" s="13">
        <f>'[4]TES 2025 (value)'!S46</f>
        <v>0</v>
      </c>
      <c r="T35" s="34">
        <f>-SUM(D35:S35,U35:AA35)</f>
        <v>-11550.489325258199</v>
      </c>
      <c r="U35" s="13">
        <f>'[4]TES 2025 (value)'!U46</f>
        <v>0</v>
      </c>
      <c r="V35" s="13">
        <f>'[4]TES 2025 (value)'!V46</f>
        <v>0</v>
      </c>
      <c r="W35" s="13">
        <f>'[4]TES 2025 (value)'!W46</f>
        <v>0</v>
      </c>
      <c r="X35" s="34">
        <f>'[4]TES 2025 (value)'!X46/10</f>
        <v>3.5366839347304007</v>
      </c>
      <c r="Y35" s="13">
        <f>'[4]TES 2025 (value)'!Y46</f>
        <v>1810.9160502450216</v>
      </c>
      <c r="Z35" s="13">
        <f>'[4]TES 2025 (value)'!Z46</f>
        <v>0</v>
      </c>
      <c r="AA35" s="14">
        <f>'[4]TES 2025 (value)'!AA46</f>
        <v>920.53478698770584</v>
      </c>
      <c r="AI35" t="s">
        <v>69</v>
      </c>
      <c r="AJ35" s="18" t="s">
        <v>70</v>
      </c>
      <c r="AK35" s="12">
        <f t="shared" si="16"/>
        <v>330.81657471712424</v>
      </c>
      <c r="AL35" s="13">
        <f t="shared" si="14"/>
        <v>620.79009763392844</v>
      </c>
      <c r="AM35" s="13">
        <f t="shared" si="14"/>
        <v>426.06123151298232</v>
      </c>
      <c r="AN35" s="13">
        <f t="shared" si="14"/>
        <v>124.95095443559987</v>
      </c>
      <c r="AO35" s="13">
        <f t="shared" si="14"/>
        <v>229.68940351922785</v>
      </c>
      <c r="AP35" s="13">
        <f t="shared" si="14"/>
        <v>306.62668830912531</v>
      </c>
      <c r="AQ35" s="13">
        <f t="shared" si="14"/>
        <v>459.61349251386747</v>
      </c>
      <c r="AR35" s="13">
        <f t="shared" si="14"/>
        <v>290.97240782740573</v>
      </c>
      <c r="AS35" s="13">
        <f t="shared" si="14"/>
        <v>368.94502873113936</v>
      </c>
      <c r="AT35" s="13">
        <f t="shared" si="14"/>
        <v>250.07281203699142</v>
      </c>
      <c r="AU35" s="13">
        <f t="shared" si="14"/>
        <v>120.60881885445238</v>
      </c>
      <c r="AV35" s="13">
        <f t="shared" si="14"/>
        <v>5286.3542939988965</v>
      </c>
      <c r="AW35" s="13">
        <f t="shared" si="14"/>
        <v>0</v>
      </c>
      <c r="AX35" s="13">
        <f t="shared" si="14"/>
        <v>0</v>
      </c>
      <c r="AY35" s="13">
        <f t="shared" si="14"/>
        <v>0</v>
      </c>
      <c r="AZ35" s="13">
        <f t="shared" si="14"/>
        <v>0</v>
      </c>
      <c r="BA35" s="34">
        <f t="shared" si="14"/>
        <v>-11550.489325258199</v>
      </c>
      <c r="BB35" s="13">
        <f t="shared" si="15"/>
        <v>0</v>
      </c>
      <c r="BC35" s="13">
        <f t="shared" si="15"/>
        <v>0</v>
      </c>
      <c r="BD35" s="13">
        <f t="shared" si="15"/>
        <v>0</v>
      </c>
      <c r="BE35" s="13">
        <f t="shared" si="15"/>
        <v>3.5366839347304007</v>
      </c>
      <c r="BF35" s="13">
        <f t="shared" si="15"/>
        <v>1810.9160502450216</v>
      </c>
      <c r="BG35" s="13">
        <f t="shared" si="15"/>
        <v>0</v>
      </c>
      <c r="BH35" s="14">
        <f t="shared" si="15"/>
        <v>920.53478698770584</v>
      </c>
      <c r="BP35" t="s">
        <v>69</v>
      </c>
      <c r="BQ35" s="18" t="s">
        <v>70</v>
      </c>
      <c r="BR35" s="12">
        <f t="shared" ref="BR35:CG37" si="17">AK35</f>
        <v>330.81657471712424</v>
      </c>
      <c r="BS35" s="13">
        <f t="shared" si="17"/>
        <v>620.79009763392844</v>
      </c>
      <c r="BT35" s="13">
        <f t="shared" si="17"/>
        <v>426.06123151298232</v>
      </c>
      <c r="BU35" s="13">
        <f t="shared" si="17"/>
        <v>124.95095443559987</v>
      </c>
      <c r="BV35" s="13">
        <f t="shared" si="17"/>
        <v>229.68940351922785</v>
      </c>
      <c r="BW35" s="13">
        <f t="shared" si="17"/>
        <v>306.62668830912531</v>
      </c>
      <c r="BX35" s="13">
        <f t="shared" si="17"/>
        <v>459.61349251386747</v>
      </c>
      <c r="BY35" s="13">
        <f t="shared" si="17"/>
        <v>290.97240782740573</v>
      </c>
      <c r="BZ35" s="13">
        <f t="shared" si="17"/>
        <v>368.94502873113936</v>
      </c>
      <c r="CA35" s="13">
        <f t="shared" si="17"/>
        <v>250.07281203699142</v>
      </c>
      <c r="CB35" s="13">
        <f t="shared" si="17"/>
        <v>120.60881885445238</v>
      </c>
      <c r="CC35" s="13">
        <f t="shared" si="17"/>
        <v>5286.3542939988965</v>
      </c>
      <c r="CD35" s="13">
        <f t="shared" si="17"/>
        <v>0</v>
      </c>
      <c r="CE35" s="13">
        <f t="shared" si="17"/>
        <v>0</v>
      </c>
      <c r="CF35" s="13">
        <f t="shared" si="17"/>
        <v>0</v>
      </c>
      <c r="CG35" s="13">
        <f t="shared" si="17"/>
        <v>0</v>
      </c>
      <c r="CH35" s="34">
        <f t="shared" si="11"/>
        <v>-11550.489325258199</v>
      </c>
      <c r="CI35" s="13">
        <f t="shared" si="11"/>
        <v>0</v>
      </c>
      <c r="CJ35" s="13">
        <f t="shared" si="11"/>
        <v>0</v>
      </c>
      <c r="CK35" s="13">
        <f t="shared" si="9"/>
        <v>0</v>
      </c>
      <c r="CL35" s="13">
        <f t="shared" si="9"/>
        <v>3.5366839347304007</v>
      </c>
      <c r="CM35" s="13">
        <f t="shared" si="9"/>
        <v>1810.9160502450216</v>
      </c>
      <c r="CN35" s="13">
        <f t="shared" si="9"/>
        <v>0</v>
      </c>
      <c r="CO35" s="14">
        <f t="shared" si="9"/>
        <v>920.53478698770584</v>
      </c>
    </row>
    <row r="36" spans="2:98" x14ac:dyDescent="0.25">
      <c r="B36" t="s">
        <v>71</v>
      </c>
      <c r="C36" s="18" t="s">
        <v>72</v>
      </c>
      <c r="D36" s="12">
        <f>'[4]TES 2025 (value)'!D47</f>
        <v>69.457478061902819</v>
      </c>
      <c r="E36" s="13">
        <f>'[4]TES 2025 (value)'!E47</f>
        <v>384.4899514340043</v>
      </c>
      <c r="F36" s="13">
        <f>'[4]TES 2025 (value)'!F47</f>
        <v>954.31490746470422</v>
      </c>
      <c r="G36" s="13">
        <f>'[4]TES 2025 (value)'!G47</f>
        <v>85.522709593362592</v>
      </c>
      <c r="H36" s="13">
        <f>'[4]TES 2025 (value)'!H47</f>
        <v>153.81040913160911</v>
      </c>
      <c r="I36" s="13">
        <f>'[4]TES 2025 (value)'!I47</f>
        <v>210.42854418932458</v>
      </c>
      <c r="J36" s="13">
        <f>'[4]TES 2025 (value)'!J47</f>
        <v>320.94205142449113</v>
      </c>
      <c r="K36" s="13">
        <f>'[4]TES 2025 (value)'!K47</f>
        <v>202.94236329786276</v>
      </c>
      <c r="L36" s="13">
        <f>'[4]TES 2025 (value)'!L47</f>
        <v>253.96652680226876</v>
      </c>
      <c r="M36" s="13">
        <f>'[4]TES 2025 (value)'!M47</f>
        <v>172.589062150926</v>
      </c>
      <c r="N36" s="13">
        <f>'[4]TES 2025 (value)'!N47</f>
        <v>84.22078992401326</v>
      </c>
      <c r="O36" s="13">
        <f>'[4]TES 2025 (value)'!O47</f>
        <v>3643.3275060209389</v>
      </c>
      <c r="P36" s="13">
        <f>'[4]TES 2025 (value)'!P47</f>
        <v>0</v>
      </c>
      <c r="Q36" s="13">
        <f>'[4]TES 2025 (value)'!Q47</f>
        <v>0</v>
      </c>
      <c r="R36" s="13">
        <f>'[4]TES 2025 (value)'!R47</f>
        <v>0</v>
      </c>
      <c r="S36" s="13">
        <f>'[4]TES 2025 (value)'!S47</f>
        <v>0</v>
      </c>
      <c r="T36" s="13">
        <f>'[4]TES 2025 (value)'!T47</f>
        <v>0</v>
      </c>
      <c r="U36" s="34">
        <f>-SUM(D36:T36,V36:AA36)</f>
        <v>-6573.5072381461387</v>
      </c>
      <c r="V36" s="13">
        <f>'[4]TES 2025 (value)'!V47</f>
        <v>0</v>
      </c>
      <c r="W36" s="13">
        <f>'[4]TES 2025 (value)'!W47</f>
        <v>0</v>
      </c>
      <c r="X36" s="34">
        <f>'[4]TES 2025 (value)'!X47/10</f>
        <v>4.9847867664532794E-2</v>
      </c>
      <c r="Y36" s="13">
        <f>'[4]TES 2025 (value)'!Y47</f>
        <v>25.03443167364755</v>
      </c>
      <c r="Z36" s="13">
        <f>'[4]TES 2025 (value)'!Z47</f>
        <v>0</v>
      </c>
      <c r="AA36" s="14">
        <f>'[4]TES 2025 (value)'!AA47</f>
        <v>12.410659109418194</v>
      </c>
      <c r="AI36" t="s">
        <v>71</v>
      </c>
      <c r="AJ36" s="18" t="s">
        <v>72</v>
      </c>
      <c r="AK36" s="12">
        <f t="shared" si="16"/>
        <v>69.457478061902819</v>
      </c>
      <c r="AL36" s="13">
        <f t="shared" si="14"/>
        <v>384.4899514340043</v>
      </c>
      <c r="AM36" s="13">
        <f t="shared" si="14"/>
        <v>954.31490746470422</v>
      </c>
      <c r="AN36" s="13">
        <f t="shared" si="14"/>
        <v>85.522709593362592</v>
      </c>
      <c r="AO36" s="13">
        <f t="shared" si="14"/>
        <v>153.81040913160911</v>
      </c>
      <c r="AP36" s="13">
        <f t="shared" si="14"/>
        <v>210.42854418932458</v>
      </c>
      <c r="AQ36" s="13">
        <f t="shared" si="14"/>
        <v>320.94205142449113</v>
      </c>
      <c r="AR36" s="13">
        <f t="shared" si="14"/>
        <v>202.94236329786276</v>
      </c>
      <c r="AS36" s="13">
        <f t="shared" si="14"/>
        <v>253.96652680226876</v>
      </c>
      <c r="AT36" s="13">
        <f t="shared" si="14"/>
        <v>172.589062150926</v>
      </c>
      <c r="AU36" s="13">
        <f t="shared" si="14"/>
        <v>84.22078992401326</v>
      </c>
      <c r="AV36" s="13">
        <f t="shared" si="14"/>
        <v>3643.3275060209389</v>
      </c>
      <c r="AW36" s="13">
        <f t="shared" si="14"/>
        <v>0</v>
      </c>
      <c r="AX36" s="13">
        <f t="shared" si="14"/>
        <v>0</v>
      </c>
      <c r="AY36" s="13">
        <f t="shared" si="14"/>
        <v>0</v>
      </c>
      <c r="AZ36" s="13">
        <f t="shared" si="14"/>
        <v>0</v>
      </c>
      <c r="BA36" s="13">
        <f t="shared" si="14"/>
        <v>0</v>
      </c>
      <c r="BB36" s="34">
        <f t="shared" si="15"/>
        <v>-6573.5072381461387</v>
      </c>
      <c r="BC36" s="13">
        <f t="shared" si="15"/>
        <v>0</v>
      </c>
      <c r="BD36" s="13">
        <f t="shared" si="15"/>
        <v>0</v>
      </c>
      <c r="BE36" s="13">
        <f t="shared" si="15"/>
        <v>4.9847867664532794E-2</v>
      </c>
      <c r="BF36" s="13">
        <f t="shared" si="15"/>
        <v>25.03443167364755</v>
      </c>
      <c r="BG36" s="13">
        <f t="shared" si="15"/>
        <v>0</v>
      </c>
      <c r="BH36" s="14">
        <f t="shared" si="15"/>
        <v>12.410659109418194</v>
      </c>
      <c r="BP36" t="s">
        <v>71</v>
      </c>
      <c r="BQ36" s="18" t="s">
        <v>72</v>
      </c>
      <c r="BR36" s="12">
        <f t="shared" si="17"/>
        <v>69.457478061902819</v>
      </c>
      <c r="BS36" s="13">
        <f t="shared" si="17"/>
        <v>384.4899514340043</v>
      </c>
      <c r="BT36" s="13">
        <f t="shared" si="17"/>
        <v>954.31490746470422</v>
      </c>
      <c r="BU36" s="13">
        <f t="shared" si="17"/>
        <v>85.522709593362592</v>
      </c>
      <c r="BV36" s="13">
        <f t="shared" si="17"/>
        <v>153.81040913160911</v>
      </c>
      <c r="BW36" s="13">
        <f t="shared" si="17"/>
        <v>210.42854418932458</v>
      </c>
      <c r="BX36" s="13">
        <f t="shared" si="17"/>
        <v>320.94205142449113</v>
      </c>
      <c r="BY36" s="13">
        <f t="shared" si="17"/>
        <v>202.94236329786276</v>
      </c>
      <c r="BZ36" s="13">
        <f t="shared" si="17"/>
        <v>253.96652680226876</v>
      </c>
      <c r="CA36" s="13">
        <f t="shared" si="17"/>
        <v>172.589062150926</v>
      </c>
      <c r="CB36" s="13">
        <f t="shared" si="17"/>
        <v>84.22078992401326</v>
      </c>
      <c r="CC36" s="13">
        <f t="shared" si="17"/>
        <v>3643.3275060209389</v>
      </c>
      <c r="CD36" s="13">
        <f t="shared" si="17"/>
        <v>0</v>
      </c>
      <c r="CE36" s="13">
        <f t="shared" si="17"/>
        <v>0</v>
      </c>
      <c r="CF36" s="13">
        <f t="shared" si="17"/>
        <v>0</v>
      </c>
      <c r="CG36" s="13">
        <f t="shared" si="17"/>
        <v>0</v>
      </c>
      <c r="CH36" s="13">
        <f t="shared" si="11"/>
        <v>0</v>
      </c>
      <c r="CI36" s="34">
        <f t="shared" si="11"/>
        <v>-6573.5072381461387</v>
      </c>
      <c r="CJ36" s="13">
        <f t="shared" si="11"/>
        <v>0</v>
      </c>
      <c r="CK36" s="13">
        <f t="shared" si="9"/>
        <v>0</v>
      </c>
      <c r="CL36" s="13">
        <f t="shared" si="9"/>
        <v>4.9847867664532794E-2</v>
      </c>
      <c r="CM36" s="13">
        <f t="shared" si="9"/>
        <v>25.03443167364755</v>
      </c>
      <c r="CN36" s="13">
        <f t="shared" si="9"/>
        <v>0</v>
      </c>
      <c r="CO36" s="14">
        <f t="shared" si="9"/>
        <v>12.410659109418194</v>
      </c>
    </row>
    <row r="37" spans="2:98" x14ac:dyDescent="0.25">
      <c r="B37" t="s">
        <v>73</v>
      </c>
      <c r="C37" s="18" t="s">
        <v>74</v>
      </c>
      <c r="D37" s="12">
        <f>'[4]TES 2025 (value)'!D48</f>
        <v>31631.371524517759</v>
      </c>
      <c r="E37" s="13">
        <f>'[4]TES 2025 (value)'!E48</f>
        <v>110450.20449707279</v>
      </c>
      <c r="F37" s="13">
        <f>'[4]TES 2025 (value)'!F48</f>
        <v>38644.763218552078</v>
      </c>
      <c r="G37" s="13">
        <f>'[4]TES 2025 (value)'!G48</f>
        <v>734.67862730656009</v>
      </c>
      <c r="H37" s="13">
        <f>'[4]TES 2025 (value)'!H48</f>
        <v>12714.95790349904</v>
      </c>
      <c r="I37" s="13">
        <f>'[4]TES 2025 (value)'!I48</f>
        <v>5554.9501316972928</v>
      </c>
      <c r="J37" s="13">
        <f>'[4]TES 2025 (value)'!J48</f>
        <v>1866.3814048554129</v>
      </c>
      <c r="K37" s="13">
        <f>'[4]TES 2025 (value)'!K48</f>
        <v>4654.2316018410875</v>
      </c>
      <c r="L37" s="13">
        <f>'[4]TES 2025 (value)'!L48</f>
        <v>3487.6819774826808</v>
      </c>
      <c r="M37" s="13">
        <f>'[4]TES 2025 (value)'!M48</f>
        <v>3256.1035817199399</v>
      </c>
      <c r="N37" s="13">
        <f>'[4]TES 2025 (value)'!N48</f>
        <v>2289.1388370924196</v>
      </c>
      <c r="O37" s="13">
        <f>'[4]TES 2025 (value)'!O48</f>
        <v>243047.47318813158</v>
      </c>
      <c r="P37" s="13">
        <f>'[4]TES 2025 (value)'!P48</f>
        <v>0</v>
      </c>
      <c r="Q37" s="13">
        <f>'[4]TES 2025 (value)'!Q48</f>
        <v>0</v>
      </c>
      <c r="R37" s="13">
        <f>'[4]TES 2025 (value)'!R48</f>
        <v>0</v>
      </c>
      <c r="S37" s="13">
        <f>'[4]TES 2025 (value)'!S48</f>
        <v>0</v>
      </c>
      <c r="T37" s="13">
        <f>'[4]TES 2025 (value)'!T48</f>
        <v>0</v>
      </c>
      <c r="U37" s="13">
        <f>'[4]TES 2025 (value)'!U48</f>
        <v>0</v>
      </c>
      <c r="V37" s="34">
        <f>-SUM(D37:U37,W37:AA37)</f>
        <v>-470874.91187510215</v>
      </c>
      <c r="W37" s="13">
        <f>'[4]TES 2025 (value)'!W48</f>
        <v>0</v>
      </c>
      <c r="X37" s="13">
        <f>'[4]TES 2025 (value)'!X48</f>
        <v>26.556665385976462</v>
      </c>
      <c r="Y37" s="13">
        <f>'[4]TES 2025 (value)'!Y48</f>
        <v>12503.815760318896</v>
      </c>
      <c r="Z37" s="13">
        <f>'[4]TES 2025 (value)'!Z48</f>
        <v>0</v>
      </c>
      <c r="AA37" s="14">
        <f>'[4]TES 2025 (value)'!AA48</f>
        <v>12.602955628624647</v>
      </c>
      <c r="AI37" t="s">
        <v>73</v>
      </c>
      <c r="AJ37" s="18" t="s">
        <v>74</v>
      </c>
      <c r="AK37" s="12">
        <f t="shared" si="16"/>
        <v>31631.371524517759</v>
      </c>
      <c r="AL37" s="13">
        <f t="shared" si="14"/>
        <v>110450.20449707279</v>
      </c>
      <c r="AM37" s="13">
        <f t="shared" si="14"/>
        <v>38644.763218552078</v>
      </c>
      <c r="AN37" s="13">
        <f t="shared" si="14"/>
        <v>734.67862730656009</v>
      </c>
      <c r="AO37" s="13">
        <f t="shared" si="14"/>
        <v>12714.95790349904</v>
      </c>
      <c r="AP37" s="13">
        <f t="shared" si="14"/>
        <v>5554.9501316972928</v>
      </c>
      <c r="AQ37" s="13">
        <f t="shared" si="14"/>
        <v>1866.3814048554129</v>
      </c>
      <c r="AR37" s="13">
        <f t="shared" si="14"/>
        <v>4654.2316018410875</v>
      </c>
      <c r="AS37" s="13">
        <f t="shared" si="14"/>
        <v>3487.6819774826808</v>
      </c>
      <c r="AT37" s="13">
        <f t="shared" si="14"/>
        <v>3256.1035817199399</v>
      </c>
      <c r="AU37" s="13">
        <f t="shared" si="14"/>
        <v>2289.1388370924196</v>
      </c>
      <c r="AV37" s="13">
        <f t="shared" si="14"/>
        <v>243047.47318813158</v>
      </c>
      <c r="AW37" s="13">
        <f t="shared" si="14"/>
        <v>0</v>
      </c>
      <c r="AX37" s="13">
        <f t="shared" si="14"/>
        <v>0</v>
      </c>
      <c r="AY37" s="13">
        <f t="shared" si="14"/>
        <v>0</v>
      </c>
      <c r="AZ37" s="13">
        <f t="shared" si="14"/>
        <v>0</v>
      </c>
      <c r="BA37" s="13">
        <f t="shared" si="14"/>
        <v>0</v>
      </c>
      <c r="BB37" s="13">
        <f t="shared" si="15"/>
        <v>0</v>
      </c>
      <c r="BC37" s="34">
        <f t="shared" si="15"/>
        <v>-470874.91187510215</v>
      </c>
      <c r="BD37" s="13">
        <f t="shared" si="15"/>
        <v>0</v>
      </c>
      <c r="BE37" s="13">
        <f t="shared" si="15"/>
        <v>26.556665385976462</v>
      </c>
      <c r="BF37" s="13">
        <f t="shared" si="15"/>
        <v>12503.815760318896</v>
      </c>
      <c r="BG37" s="13">
        <f t="shared" si="15"/>
        <v>0</v>
      </c>
      <c r="BH37" s="14">
        <f t="shared" si="15"/>
        <v>12.602955628624647</v>
      </c>
      <c r="BP37" t="s">
        <v>73</v>
      </c>
      <c r="BQ37" s="18" t="s">
        <v>74</v>
      </c>
      <c r="BR37" s="12">
        <f t="shared" si="17"/>
        <v>31631.371524517759</v>
      </c>
      <c r="BS37" s="13">
        <f t="shared" si="17"/>
        <v>110450.20449707279</v>
      </c>
      <c r="BT37" s="13">
        <f t="shared" si="17"/>
        <v>38644.763218552078</v>
      </c>
      <c r="BU37" s="13">
        <f t="shared" si="17"/>
        <v>734.67862730656009</v>
      </c>
      <c r="BV37" s="13">
        <f t="shared" si="17"/>
        <v>12714.95790349904</v>
      </c>
      <c r="BW37" s="13">
        <f t="shared" si="17"/>
        <v>5554.9501316972928</v>
      </c>
      <c r="BX37" s="13">
        <f t="shared" si="17"/>
        <v>1866.3814048554129</v>
      </c>
      <c r="BY37" s="13">
        <f t="shared" si="17"/>
        <v>4654.2316018410875</v>
      </c>
      <c r="BZ37" s="13">
        <f t="shared" si="17"/>
        <v>3487.6819774826808</v>
      </c>
      <c r="CA37" s="13">
        <f t="shared" si="17"/>
        <v>3256.1035817199399</v>
      </c>
      <c r="CB37" s="13">
        <f t="shared" si="17"/>
        <v>2289.1388370924196</v>
      </c>
      <c r="CC37" s="13">
        <f t="shared" si="17"/>
        <v>243047.47318813158</v>
      </c>
      <c r="CD37" s="13">
        <f t="shared" si="17"/>
        <v>0</v>
      </c>
      <c r="CE37" s="13">
        <f t="shared" si="17"/>
        <v>0</v>
      </c>
      <c r="CF37" s="13">
        <f t="shared" si="17"/>
        <v>0</v>
      </c>
      <c r="CG37" s="13">
        <f t="shared" si="17"/>
        <v>0</v>
      </c>
      <c r="CH37" s="13">
        <f t="shared" si="11"/>
        <v>0</v>
      </c>
      <c r="CI37" s="13">
        <f t="shared" si="11"/>
        <v>0</v>
      </c>
      <c r="CJ37" s="34">
        <f t="shared" si="11"/>
        <v>-470874.91187510215</v>
      </c>
      <c r="CK37" s="13">
        <f t="shared" si="9"/>
        <v>0</v>
      </c>
      <c r="CL37" s="13">
        <f t="shared" si="9"/>
        <v>26.556665385976462</v>
      </c>
      <c r="CM37" s="13">
        <f t="shared" si="9"/>
        <v>12503.815760318896</v>
      </c>
      <c r="CN37" s="13">
        <f t="shared" si="9"/>
        <v>0</v>
      </c>
      <c r="CO37" s="14">
        <f t="shared" si="9"/>
        <v>12.602955628624647</v>
      </c>
    </row>
    <row r="38" spans="2:98" x14ac:dyDescent="0.25">
      <c r="B38" t="s">
        <v>76</v>
      </c>
      <c r="C38" s="18" t="s">
        <v>54</v>
      </c>
      <c r="D38" s="12">
        <f t="array" ref="D38:AA38">TRANSPOSE('[4]TES 2025 (value)'!$AV$6:$AV$29)</f>
        <v>2931.9456591325452</v>
      </c>
      <c r="E38" s="13">
        <v>21256.468797499594</v>
      </c>
      <c r="F38" s="13">
        <v>21092.149259531121</v>
      </c>
      <c r="G38" s="13">
        <v>615.1192514389104</v>
      </c>
      <c r="H38" s="13">
        <v>472.33742941788665</v>
      </c>
      <c r="I38" s="13">
        <v>1558.1544561534233</v>
      </c>
      <c r="J38" s="13">
        <v>22.936519497783511</v>
      </c>
      <c r="K38" s="13">
        <v>123.24207987002657</v>
      </c>
      <c r="L38" s="13">
        <v>1455.5095075533663</v>
      </c>
      <c r="M38" s="13">
        <v>6.9738938159358383</v>
      </c>
      <c r="N38" s="13">
        <v>1.1733444816683596E-5</v>
      </c>
      <c r="O38" s="13">
        <v>58373.292089003691</v>
      </c>
      <c r="P38" s="13">
        <v>44409.767246423355</v>
      </c>
      <c r="Q38" s="13">
        <v>619.8565550042581</v>
      </c>
      <c r="R38" s="13">
        <v>1121.4397240727205</v>
      </c>
      <c r="S38" s="13">
        <v>465.75706419870914</v>
      </c>
      <c r="T38" s="13">
        <v>26.125619622521903</v>
      </c>
      <c r="U38" s="13">
        <v>376.08801661402038</v>
      </c>
      <c r="V38" s="13">
        <v>73145.325084193115</v>
      </c>
      <c r="W38" s="13">
        <v>0</v>
      </c>
      <c r="X38" s="13">
        <v>22.297486716863261</v>
      </c>
      <c r="Y38" s="13">
        <v>11320.211316649003</v>
      </c>
      <c r="Z38" s="13">
        <v>4700.243635670914</v>
      </c>
      <c r="AA38" s="14">
        <v>2439.6818944506358</v>
      </c>
      <c r="AI38" t="s">
        <v>76</v>
      </c>
      <c r="AJ38" s="18" t="s">
        <v>54</v>
      </c>
      <c r="AK38" s="12">
        <f t="shared" si="16"/>
        <v>2931.9456591325452</v>
      </c>
      <c r="AL38" s="13">
        <f t="shared" si="14"/>
        <v>21256.468797499594</v>
      </c>
      <c r="AM38" s="13">
        <f t="shared" si="14"/>
        <v>21092.149259531121</v>
      </c>
      <c r="AN38" s="13">
        <f t="shared" si="14"/>
        <v>615.1192514389104</v>
      </c>
      <c r="AO38" s="13">
        <f t="shared" si="14"/>
        <v>472.33742941788665</v>
      </c>
      <c r="AP38" s="13">
        <f t="shared" si="14"/>
        <v>1558.1544561534233</v>
      </c>
      <c r="AQ38" s="13">
        <f t="shared" si="14"/>
        <v>22.936519497783511</v>
      </c>
      <c r="AR38" s="13">
        <f t="shared" si="14"/>
        <v>123.24207987002657</v>
      </c>
      <c r="AS38" s="13">
        <f t="shared" si="14"/>
        <v>1455.5095075533663</v>
      </c>
      <c r="AT38" s="13">
        <f t="shared" si="14"/>
        <v>6.9738938159358383</v>
      </c>
      <c r="AU38" s="13">
        <f t="shared" si="14"/>
        <v>1.1733444816683596E-5</v>
      </c>
      <c r="AV38" s="13">
        <f t="shared" si="14"/>
        <v>58373.292089003691</v>
      </c>
      <c r="AW38" s="13">
        <f t="shared" si="14"/>
        <v>44409.767246423355</v>
      </c>
      <c r="AX38" s="13">
        <f t="shared" si="14"/>
        <v>619.8565550042581</v>
      </c>
      <c r="AY38" s="13">
        <f t="shared" si="14"/>
        <v>1121.4397240727205</v>
      </c>
      <c r="AZ38" s="13">
        <f t="shared" si="14"/>
        <v>465.75706419870914</v>
      </c>
      <c r="BA38" s="13">
        <f t="shared" si="14"/>
        <v>26.125619622521903</v>
      </c>
      <c r="BB38" s="13">
        <f t="shared" si="15"/>
        <v>376.08801661402038</v>
      </c>
      <c r="BC38" s="13">
        <f t="shared" si="15"/>
        <v>73145.325084193115</v>
      </c>
      <c r="BD38" s="13">
        <f t="shared" si="15"/>
        <v>0</v>
      </c>
      <c r="BE38" s="13">
        <f t="shared" si="15"/>
        <v>22.297486716863261</v>
      </c>
      <c r="BF38" s="13">
        <f t="shared" si="15"/>
        <v>11320.211316649003</v>
      </c>
      <c r="BG38" s="13">
        <f t="shared" si="15"/>
        <v>4700.243635670914</v>
      </c>
      <c r="BH38" s="14">
        <f t="shared" si="15"/>
        <v>2439.6818944506358</v>
      </c>
      <c r="BP38" t="s">
        <v>76</v>
      </c>
      <c r="BQ38" s="18" t="s">
        <v>54</v>
      </c>
      <c r="BR38" s="49">
        <f t="array" ref="BR38:CO38">AK47:BH47/(1+AK47:BH47)*TRANSPOSE(CP3:CP26+CQ3:CQ26+CR3:CR26)</f>
        <v>2931.9456591325447</v>
      </c>
      <c r="BS38" s="50">
        <v>21256.468797499598</v>
      </c>
      <c r="BT38" s="50">
        <v>21312.109155013593</v>
      </c>
      <c r="BU38" s="50">
        <v>615.1192514389104</v>
      </c>
      <c r="BV38" s="50">
        <v>472.33742941788665</v>
      </c>
      <c r="BW38" s="50">
        <v>1558.1544561534233</v>
      </c>
      <c r="BX38" s="50">
        <v>22.936519497783507</v>
      </c>
      <c r="BY38" s="50">
        <v>0</v>
      </c>
      <c r="BZ38" s="50">
        <v>1455.5095075533663</v>
      </c>
      <c r="CA38" s="50">
        <v>0</v>
      </c>
      <c r="CB38" s="50">
        <v>1.1733444816683596E-5</v>
      </c>
      <c r="CC38" s="50">
        <v>58373.292089003691</v>
      </c>
      <c r="CD38" s="50">
        <v>44409.767246423355</v>
      </c>
      <c r="CE38" s="50">
        <v>619.8565550042581</v>
      </c>
      <c r="CF38" s="50">
        <v>1121.4397240727205</v>
      </c>
      <c r="CG38" s="50">
        <v>465.75706419870909</v>
      </c>
      <c r="CH38" s="50">
        <v>26.125619622521903</v>
      </c>
      <c r="CI38" s="50">
        <v>376.08801661402038</v>
      </c>
      <c r="CJ38" s="50">
        <v>73145.325084193129</v>
      </c>
      <c r="CK38" s="50">
        <v>0</v>
      </c>
      <c r="CL38" s="50">
        <v>22.297486716863261</v>
      </c>
      <c r="CM38" s="50">
        <v>11320.211316649002</v>
      </c>
      <c r="CN38" s="50">
        <v>4700.243635670914</v>
      </c>
      <c r="CO38" s="51">
        <v>2439.6818944506358</v>
      </c>
    </row>
    <row r="39" spans="2:98" x14ac:dyDescent="0.25">
      <c r="B39" t="s">
        <v>77</v>
      </c>
      <c r="C39" s="18" t="s">
        <v>78</v>
      </c>
      <c r="D39" s="12">
        <f t="array" ref="D39:AA39">TRANSPOSE('[4]TES 2025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198.76654242597169</v>
      </c>
      <c r="Y39" s="13">
        <v>36986.623931789291</v>
      </c>
      <c r="Z39" s="13">
        <v>1400.581938</v>
      </c>
      <c r="AA39" s="14">
        <v>7644.7188888618757</v>
      </c>
      <c r="AI39" t="s">
        <v>77</v>
      </c>
      <c r="AJ39" s="18" t="s">
        <v>78</v>
      </c>
      <c r="AK39" s="12">
        <f t="shared" si="16"/>
        <v>0</v>
      </c>
      <c r="AL39" s="13">
        <f t="shared" si="14"/>
        <v>0</v>
      </c>
      <c r="AM39" s="13">
        <f t="shared" si="14"/>
        <v>0</v>
      </c>
      <c r="AN39" s="13">
        <f t="shared" si="14"/>
        <v>0</v>
      </c>
      <c r="AO39" s="13">
        <f t="shared" si="14"/>
        <v>0</v>
      </c>
      <c r="AP39" s="13">
        <f t="shared" si="14"/>
        <v>0</v>
      </c>
      <c r="AQ39" s="13">
        <f t="shared" si="14"/>
        <v>0</v>
      </c>
      <c r="AR39" s="13">
        <f t="shared" si="14"/>
        <v>0</v>
      </c>
      <c r="AS39" s="13">
        <f t="shared" si="14"/>
        <v>0</v>
      </c>
      <c r="AT39" s="13">
        <f t="shared" si="14"/>
        <v>0</v>
      </c>
      <c r="AU39" s="13">
        <f t="shared" si="14"/>
        <v>0</v>
      </c>
      <c r="AV39" s="13">
        <f t="shared" si="14"/>
        <v>0</v>
      </c>
      <c r="AW39" s="13">
        <f t="shared" si="14"/>
        <v>0</v>
      </c>
      <c r="AX39" s="13">
        <f t="shared" si="14"/>
        <v>0</v>
      </c>
      <c r="AY39" s="13">
        <f t="shared" si="14"/>
        <v>0</v>
      </c>
      <c r="AZ39" s="13">
        <f t="shared" si="14"/>
        <v>0</v>
      </c>
      <c r="BA39" s="13">
        <f t="shared" si="14"/>
        <v>0</v>
      </c>
      <c r="BB39" s="13">
        <f t="shared" si="15"/>
        <v>0</v>
      </c>
      <c r="BC39" s="13">
        <f t="shared" si="15"/>
        <v>0</v>
      </c>
      <c r="BD39" s="13">
        <f t="shared" si="15"/>
        <v>0</v>
      </c>
      <c r="BE39" s="13">
        <f t="shared" si="15"/>
        <v>198.76654242597169</v>
      </c>
      <c r="BF39" s="13">
        <f t="shared" si="15"/>
        <v>36986.623931789291</v>
      </c>
      <c r="BG39" s="13">
        <f t="shared" si="15"/>
        <v>1400.581938</v>
      </c>
      <c r="BH39" s="14">
        <f t="shared" si="15"/>
        <v>7644.7188888618757</v>
      </c>
      <c r="BP39" t="s">
        <v>77</v>
      </c>
      <c r="BQ39" s="18" t="s">
        <v>78</v>
      </c>
      <c r="BR39" s="12">
        <f t="shared" ref="BR39:CG40" si="18">AK39</f>
        <v>0</v>
      </c>
      <c r="BS39" s="13">
        <f t="shared" si="18"/>
        <v>0</v>
      </c>
      <c r="BT39" s="13">
        <f t="shared" si="18"/>
        <v>0</v>
      </c>
      <c r="BU39" s="13">
        <f t="shared" si="18"/>
        <v>0</v>
      </c>
      <c r="BV39" s="13">
        <f t="shared" si="18"/>
        <v>0</v>
      </c>
      <c r="BW39" s="13">
        <f t="shared" si="18"/>
        <v>0</v>
      </c>
      <c r="BX39" s="13">
        <f t="shared" si="18"/>
        <v>0</v>
      </c>
      <c r="BY39" s="13">
        <f t="shared" si="18"/>
        <v>0</v>
      </c>
      <c r="BZ39" s="13">
        <f t="shared" si="18"/>
        <v>0</v>
      </c>
      <c r="CA39" s="13">
        <f t="shared" si="18"/>
        <v>0</v>
      </c>
      <c r="CB39" s="13">
        <f t="shared" si="18"/>
        <v>0</v>
      </c>
      <c r="CC39" s="13">
        <f t="shared" si="18"/>
        <v>0</v>
      </c>
      <c r="CD39" s="13">
        <f t="shared" si="18"/>
        <v>0</v>
      </c>
      <c r="CE39" s="13">
        <f t="shared" si="18"/>
        <v>0</v>
      </c>
      <c r="CF39" s="13">
        <f t="shared" si="18"/>
        <v>0</v>
      </c>
      <c r="CG39" s="13">
        <f t="shared" si="18"/>
        <v>0</v>
      </c>
      <c r="CH39" s="13">
        <f t="shared" ref="CH39:CO40" si="19">BA39</f>
        <v>0</v>
      </c>
      <c r="CI39" s="13">
        <f t="shared" si="19"/>
        <v>0</v>
      </c>
      <c r="CJ39" s="13">
        <f t="shared" si="19"/>
        <v>0</v>
      </c>
      <c r="CK39" s="13">
        <f t="shared" si="19"/>
        <v>0</v>
      </c>
      <c r="CL39" s="13">
        <f t="shared" si="19"/>
        <v>198.76654242597169</v>
      </c>
      <c r="CM39" s="13">
        <f t="shared" si="19"/>
        <v>36986.623931789291</v>
      </c>
      <c r="CN39" s="13">
        <f t="shared" si="19"/>
        <v>1400.581938</v>
      </c>
      <c r="CO39" s="14">
        <f t="shared" si="19"/>
        <v>7644.7188888618757</v>
      </c>
    </row>
    <row r="40" spans="2:98" x14ac:dyDescent="0.25">
      <c r="B40" t="s">
        <v>79</v>
      </c>
      <c r="C40" s="24" t="s">
        <v>80</v>
      </c>
      <c r="D40" s="15">
        <f t="array" ref="D40:AA40">TRANSPOSE('[4]TES 2025 (value)'!$AX$6:$AX$29)+TRANSPOSE('[4]TES 2025 (value)'!$AY$6:$AY$29)</f>
        <v>-4614.8636819015128</v>
      </c>
      <c r="E40" s="16">
        <v>24127.233923392425</v>
      </c>
      <c r="F40" s="16">
        <v>793.38506793457873</v>
      </c>
      <c r="G40" s="16">
        <v>9.9645995836718324</v>
      </c>
      <c r="H40" s="16">
        <v>21.797869169823606</v>
      </c>
      <c r="I40" s="16">
        <v>26.070682671389651</v>
      </c>
      <c r="J40" s="16">
        <v>76.418520914351987</v>
      </c>
      <c r="K40" s="16">
        <v>101.20226404279803</v>
      </c>
      <c r="L40" s="16">
        <v>112.96819414628723</v>
      </c>
      <c r="M40" s="16">
        <v>4.3683975284974039</v>
      </c>
      <c r="N40" s="16">
        <v>17.071883063569501</v>
      </c>
      <c r="O40" s="16">
        <v>4193.3996653999984</v>
      </c>
      <c r="P40" s="16">
        <v>1483.264686080322</v>
      </c>
      <c r="Q40" s="16">
        <v>-3264.6153480600269</v>
      </c>
      <c r="R40" s="16">
        <v>-5675.6705905163053</v>
      </c>
      <c r="S40" s="16">
        <v>0</v>
      </c>
      <c r="T40" s="16">
        <v>-259.78628626359227</v>
      </c>
      <c r="U40" s="16">
        <v>548.63378477054698</v>
      </c>
      <c r="V40" s="16">
        <v>49908.011163084047</v>
      </c>
      <c r="W40" s="16">
        <v>0</v>
      </c>
      <c r="X40" s="16">
        <v>0.31431587938162187</v>
      </c>
      <c r="Y40" s="16">
        <v>0</v>
      </c>
      <c r="Z40" s="16">
        <v>677.53108513950792</v>
      </c>
      <c r="AA40" s="17">
        <v>26.502615568029501</v>
      </c>
      <c r="AI40" t="s">
        <v>79</v>
      </c>
      <c r="AJ40" s="24" t="s">
        <v>80</v>
      </c>
      <c r="AK40" s="15">
        <f t="shared" si="16"/>
        <v>-4614.8636819015128</v>
      </c>
      <c r="AL40" s="16">
        <f t="shared" si="14"/>
        <v>24127.233923392425</v>
      </c>
      <c r="AM40" s="16">
        <f t="shared" si="14"/>
        <v>793.38506793457873</v>
      </c>
      <c r="AN40" s="16">
        <f t="shared" si="14"/>
        <v>9.9645995836718324</v>
      </c>
      <c r="AO40" s="16">
        <f t="shared" si="14"/>
        <v>21.797869169823606</v>
      </c>
      <c r="AP40" s="16">
        <f t="shared" si="14"/>
        <v>26.070682671389651</v>
      </c>
      <c r="AQ40" s="16">
        <f t="shared" si="14"/>
        <v>76.418520914351987</v>
      </c>
      <c r="AR40" s="16">
        <f t="shared" si="14"/>
        <v>101.20226404279803</v>
      </c>
      <c r="AS40" s="16">
        <f t="shared" si="14"/>
        <v>112.96819414628723</v>
      </c>
      <c r="AT40" s="16">
        <f t="shared" si="14"/>
        <v>4.3683975284974039</v>
      </c>
      <c r="AU40" s="16">
        <f t="shared" si="14"/>
        <v>17.071883063569501</v>
      </c>
      <c r="AV40" s="16">
        <f t="shared" si="14"/>
        <v>4193.3996653999984</v>
      </c>
      <c r="AW40" s="16">
        <f t="shared" si="14"/>
        <v>1483.264686080322</v>
      </c>
      <c r="AX40" s="16">
        <f t="shared" si="14"/>
        <v>-3264.6153480600269</v>
      </c>
      <c r="AY40" s="16">
        <f t="shared" si="14"/>
        <v>-5675.6705905163053</v>
      </c>
      <c r="AZ40" s="16">
        <f t="shared" si="14"/>
        <v>0</v>
      </c>
      <c r="BA40" s="16">
        <f t="shared" si="14"/>
        <v>-259.78628626359227</v>
      </c>
      <c r="BB40" s="16">
        <f t="shared" si="15"/>
        <v>548.63378477054698</v>
      </c>
      <c r="BC40" s="16">
        <f t="shared" si="15"/>
        <v>49908.011163084047</v>
      </c>
      <c r="BD40" s="16">
        <f t="shared" si="15"/>
        <v>0</v>
      </c>
      <c r="BE40" s="16">
        <f t="shared" si="15"/>
        <v>0.31431587938162187</v>
      </c>
      <c r="BF40" s="16">
        <f t="shared" si="15"/>
        <v>0</v>
      </c>
      <c r="BG40" s="16">
        <f t="shared" si="15"/>
        <v>677.53108513950792</v>
      </c>
      <c r="BH40" s="17">
        <f t="shared" si="15"/>
        <v>26.502615568029501</v>
      </c>
      <c r="BP40" t="s">
        <v>79</v>
      </c>
      <c r="BQ40" s="24" t="s">
        <v>80</v>
      </c>
      <c r="BR40" s="15">
        <f t="shared" si="18"/>
        <v>-4614.8636819015128</v>
      </c>
      <c r="BS40" s="16">
        <f t="shared" si="18"/>
        <v>24127.233923392425</v>
      </c>
      <c r="BT40" s="50">
        <f>AM40-CY19</f>
        <v>2490.1042059791921</v>
      </c>
      <c r="BU40" s="16">
        <f t="shared" si="18"/>
        <v>9.9645995836718324</v>
      </c>
      <c r="BV40" s="16">
        <f t="shared" si="18"/>
        <v>21.797869169823606</v>
      </c>
      <c r="BW40" s="16">
        <f t="shared" si="18"/>
        <v>26.070682671389651</v>
      </c>
      <c r="BX40" s="16">
        <f t="shared" si="18"/>
        <v>76.418520914351987</v>
      </c>
      <c r="BY40" s="16">
        <f t="shared" si="18"/>
        <v>101.20226404279803</v>
      </c>
      <c r="BZ40" s="16">
        <f t="shared" si="18"/>
        <v>112.96819414628723</v>
      </c>
      <c r="CA40" s="16">
        <f t="shared" si="18"/>
        <v>4.3683975284974039</v>
      </c>
      <c r="CB40" s="16">
        <f t="shared" si="18"/>
        <v>17.071883063569501</v>
      </c>
      <c r="CC40" s="16">
        <f t="shared" si="18"/>
        <v>4193.3996653999984</v>
      </c>
      <c r="CD40" s="16">
        <f t="shared" si="18"/>
        <v>1483.264686080322</v>
      </c>
      <c r="CE40" s="16">
        <f t="shared" si="18"/>
        <v>-3264.6153480600269</v>
      </c>
      <c r="CF40" s="16">
        <f t="shared" si="18"/>
        <v>-5675.6705905163053</v>
      </c>
      <c r="CG40" s="16">
        <f t="shared" si="18"/>
        <v>0</v>
      </c>
      <c r="CH40" s="16">
        <f t="shared" si="19"/>
        <v>-259.78628626359227</v>
      </c>
      <c r="CI40" s="16">
        <f t="shared" si="19"/>
        <v>548.63378477054698</v>
      </c>
      <c r="CJ40" s="16">
        <f t="shared" si="19"/>
        <v>49908.011163084047</v>
      </c>
      <c r="CK40" s="16">
        <f t="shared" si="19"/>
        <v>0</v>
      </c>
      <c r="CL40" s="16">
        <f t="shared" si="19"/>
        <v>0.31431587938162187</v>
      </c>
      <c r="CM40" s="16">
        <f t="shared" si="19"/>
        <v>0</v>
      </c>
      <c r="CN40" s="16">
        <f t="shared" si="19"/>
        <v>677.53108513950792</v>
      </c>
      <c r="CO40" s="17">
        <f t="shared" si="19"/>
        <v>26.502615568029501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167500.68807044739</v>
      </c>
      <c r="E41" s="31">
        <v>461643.96686725901</v>
      </c>
      <c r="F41" s="31">
        <v>346394.87312989391</v>
      </c>
      <c r="G41" s="31">
        <v>17417.19706923137</v>
      </c>
      <c r="H41" s="31">
        <v>57744.592790242896</v>
      </c>
      <c r="I41" s="31">
        <v>55524.561771295928</v>
      </c>
      <c r="J41" s="31">
        <v>23112.323448737588</v>
      </c>
      <c r="K41" s="31">
        <v>84060.962532792808</v>
      </c>
      <c r="L41" s="31">
        <v>69763.368392976583</v>
      </c>
      <c r="M41" s="31">
        <v>65978.236222176216</v>
      </c>
      <c r="N41" s="31">
        <v>38530.51781882035</v>
      </c>
      <c r="O41" s="31">
        <v>1498310.1604759644</v>
      </c>
      <c r="P41" s="31">
        <v>512132.9396409234</v>
      </c>
      <c r="Q41" s="31">
        <v>15390.142897722482</v>
      </c>
      <c r="R41" s="31">
        <v>23308.906921560552</v>
      </c>
      <c r="S41" s="31">
        <v>44436.964168842584</v>
      </c>
      <c r="T41" s="31">
        <v>13543.058069476241</v>
      </c>
      <c r="U41" s="31">
        <v>40899.718678329016</v>
      </c>
      <c r="V41" s="31">
        <v>2879213.6280178544</v>
      </c>
      <c r="W41" s="31">
        <v>621220.47027551371</v>
      </c>
      <c r="X41" s="31">
        <v>1149.0690676408165</v>
      </c>
      <c r="Y41" s="31">
        <v>190537.94960644178</v>
      </c>
      <c r="Z41" s="31">
        <v>73481.268552736059</v>
      </c>
      <c r="AA41" s="32">
        <v>53048.07566167014</v>
      </c>
      <c r="AI41" s="29" t="s">
        <v>81</v>
      </c>
      <c r="AJ41" s="30" t="s">
        <v>83</v>
      </c>
      <c r="AK41" s="31">
        <f>SUM(AK3:AK40)</f>
        <v>167500.74783022489</v>
      </c>
      <c r="AL41" s="31">
        <f t="shared" ref="AL41:BH41" si="20">SUM(AL3:AL40)</f>
        <v>461646.81207611633</v>
      </c>
      <c r="AM41" s="31">
        <f t="shared" si="20"/>
        <v>346394.0378453614</v>
      </c>
      <c r="AN41" s="31">
        <f t="shared" si="20"/>
        <v>17416.270550356072</v>
      </c>
      <c r="AO41" s="31">
        <f t="shared" si="20"/>
        <v>57743.620036458298</v>
      </c>
      <c r="AP41" s="31">
        <f t="shared" si="20"/>
        <v>55523.390418221621</v>
      </c>
      <c r="AQ41" s="31">
        <f t="shared" si="20"/>
        <v>23111.959968352163</v>
      </c>
      <c r="AR41" s="31">
        <f t="shared" si="20"/>
        <v>84071.078816616064</v>
      </c>
      <c r="AS41" s="31">
        <f t="shared" si="20"/>
        <v>69767.86999706272</v>
      </c>
      <c r="AT41" s="31">
        <f t="shared" si="20"/>
        <v>65977.736257222525</v>
      </c>
      <c r="AU41" s="31">
        <f t="shared" si="20"/>
        <v>38529.63448468368</v>
      </c>
      <c r="AV41" s="31">
        <f t="shared" si="20"/>
        <v>1498326.1723818299</v>
      </c>
      <c r="AW41" s="31">
        <f t="shared" si="20"/>
        <v>512138.82050519786</v>
      </c>
      <c r="AX41" s="31">
        <f t="shared" si="20"/>
        <v>15388.890637854292</v>
      </c>
      <c r="AY41" s="31">
        <f t="shared" si="20"/>
        <v>23308.098051979665</v>
      </c>
      <c r="AZ41" s="31">
        <f t="shared" si="20"/>
        <v>44437.646199213879</v>
      </c>
      <c r="BA41" s="31">
        <f t="shared" si="20"/>
        <v>13542.191514394142</v>
      </c>
      <c r="BB41" s="31">
        <f t="shared" si="20"/>
        <v>40898.978189251968</v>
      </c>
      <c r="BC41" s="31">
        <f t="shared" si="20"/>
        <v>2879267.3508933741</v>
      </c>
      <c r="BD41" s="31">
        <f t="shared" si="20"/>
        <v>621219.88623830024</v>
      </c>
      <c r="BE41" s="31">
        <f t="shared" si="20"/>
        <v>1231.390060297151</v>
      </c>
      <c r="BF41" s="31">
        <f t="shared" si="20"/>
        <v>191358.48463728657</v>
      </c>
      <c r="BG41" s="31">
        <f t="shared" si="20"/>
        <v>73483.451595317514</v>
      </c>
      <c r="BH41" s="32">
        <f t="shared" si="20"/>
        <v>53109.673940637826</v>
      </c>
      <c r="BP41" s="29" t="s">
        <v>81</v>
      </c>
      <c r="BQ41" s="30" t="s">
        <v>83</v>
      </c>
      <c r="BR41" s="31">
        <f>SUM(BR3:BR40)</f>
        <v>167500.74783022489</v>
      </c>
      <c r="BS41" s="31">
        <f t="shared" ref="BS41:CO41" si="21">SUM(BS3:BS40)</f>
        <v>461646.81207611633</v>
      </c>
      <c r="BT41" s="31">
        <f t="shared" si="21"/>
        <v>348090.75698340597</v>
      </c>
      <c r="BU41" s="31">
        <f t="shared" si="21"/>
        <v>17416.270550356072</v>
      </c>
      <c r="BV41" s="31">
        <f t="shared" si="21"/>
        <v>57743.620036458298</v>
      </c>
      <c r="BW41" s="31">
        <f t="shared" si="21"/>
        <v>55523.390418221621</v>
      </c>
      <c r="BX41" s="31">
        <f t="shared" si="21"/>
        <v>23111.959968352163</v>
      </c>
      <c r="BY41" s="31">
        <f t="shared" si="21"/>
        <v>84071.078816616064</v>
      </c>
      <c r="BZ41" s="31">
        <f t="shared" si="21"/>
        <v>69767.86999706272</v>
      </c>
      <c r="CA41" s="31">
        <f t="shared" si="21"/>
        <v>65977.73625722251</v>
      </c>
      <c r="CB41" s="31">
        <f t="shared" si="21"/>
        <v>38529.63448468368</v>
      </c>
      <c r="CC41" s="31">
        <f t="shared" si="21"/>
        <v>1498326.1723818299</v>
      </c>
      <c r="CD41" s="31">
        <f t="shared" si="21"/>
        <v>512138.82050519786</v>
      </c>
      <c r="CE41" s="31">
        <f t="shared" si="21"/>
        <v>15388.890637854292</v>
      </c>
      <c r="CF41" s="31">
        <f t="shared" si="21"/>
        <v>23308.098051979665</v>
      </c>
      <c r="CG41" s="31">
        <f t="shared" si="21"/>
        <v>44437.646199213879</v>
      </c>
      <c r="CH41" s="31">
        <f t="shared" si="21"/>
        <v>13542.191514394142</v>
      </c>
      <c r="CI41" s="31">
        <f t="shared" si="21"/>
        <v>40898.978189251968</v>
      </c>
      <c r="CJ41" s="31">
        <f t="shared" si="21"/>
        <v>2879267.3508933741</v>
      </c>
      <c r="CK41" s="31">
        <f t="shared" si="21"/>
        <v>621219.88623830024</v>
      </c>
      <c r="CL41" s="31">
        <f t="shared" si="21"/>
        <v>1231.390060297151</v>
      </c>
      <c r="CM41" s="31">
        <f t="shared" si="21"/>
        <v>191358.48463728657</v>
      </c>
      <c r="CN41" s="31">
        <f t="shared" si="21"/>
        <v>73483.451595317514</v>
      </c>
      <c r="CO41" s="32">
        <f t="shared" si="21"/>
        <v>53109.673940637826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116892.40085905294</v>
      </c>
      <c r="E43" s="31">
        <f t="shared" ref="E43:AA43" si="22">SUM(E3:E31)</f>
        <v>233539.19442290056</v>
      </c>
      <c r="F43" s="31">
        <f t="shared" si="22"/>
        <v>163802.5203725085</v>
      </c>
      <c r="G43" s="31">
        <f t="shared" si="22"/>
        <v>10719.958039191564</v>
      </c>
      <c r="H43" s="31">
        <f t="shared" si="22"/>
        <v>34763.267527665594</v>
      </c>
      <c r="I43" s="31">
        <f t="shared" si="22"/>
        <v>31528.268348873455</v>
      </c>
      <c r="J43" s="31">
        <f t="shared" si="22"/>
        <v>9271.907562601893</v>
      </c>
      <c r="K43" s="31">
        <f t="shared" si="22"/>
        <v>38136.189261773718</v>
      </c>
      <c r="L43" s="31">
        <f t="shared" si="22"/>
        <v>41408.201496031368</v>
      </c>
      <c r="M43" s="31">
        <f t="shared" si="22"/>
        <v>39275.960489893492</v>
      </c>
      <c r="N43" s="31">
        <f t="shared" si="22"/>
        <v>17532.276743944494</v>
      </c>
      <c r="O43" s="31">
        <f t="shared" si="22"/>
        <v>727501.75574499031</v>
      </c>
      <c r="P43" s="31">
        <f t="shared" si="22"/>
        <v>466239.90770841972</v>
      </c>
      <c r="Q43" s="31">
        <f t="shared" si="22"/>
        <v>19078.110137812193</v>
      </c>
      <c r="R43" s="31">
        <f t="shared" si="22"/>
        <v>27863.13778800414</v>
      </c>
      <c r="S43" s="31">
        <f t="shared" si="22"/>
        <v>86831.986235266522</v>
      </c>
      <c r="T43" s="31">
        <f t="shared" si="22"/>
        <v>21997.407276964666</v>
      </c>
      <c r="U43" s="31">
        <f t="shared" si="22"/>
        <v>34111.482506162531</v>
      </c>
      <c r="V43" s="31">
        <f t="shared" si="22"/>
        <v>2992020.4513008781</v>
      </c>
      <c r="W43" s="31">
        <f t="shared" si="22"/>
        <v>621220.47027551371</v>
      </c>
      <c r="X43" s="31">
        <f t="shared" si="22"/>
        <v>92.269363037666693</v>
      </c>
      <c r="Y43" s="31">
        <f t="shared" si="22"/>
        <v>57426.582446592161</v>
      </c>
      <c r="Z43" s="31">
        <f t="shared" si="22"/>
        <v>65922.654293650121</v>
      </c>
      <c r="AA43" s="32">
        <f t="shared" si="22"/>
        <v>31836.31051090694</v>
      </c>
      <c r="AJ43" s="44" t="s">
        <v>86</v>
      </c>
      <c r="AK43" s="38">
        <f t="array" ref="AK43:BH43">TRANSPOSE(BN3:BN26)-AK41:BH41</f>
        <v>-2.852175384759903E-9</v>
      </c>
      <c r="AL43" s="39">
        <v>-5.8207660913467407E-11</v>
      </c>
      <c r="AM43" s="39">
        <v>5.8207660913467407E-10</v>
      </c>
      <c r="AN43" s="39">
        <v>-1.7462298274040222E-10</v>
      </c>
      <c r="AO43" s="39">
        <v>3.8562575355172157E-10</v>
      </c>
      <c r="AP43" s="39">
        <v>3.3469405025243759E-10</v>
      </c>
      <c r="AQ43" s="39">
        <v>-7.2759576141834259E-10</v>
      </c>
      <c r="AR43" s="39">
        <v>-2.5029294192790985E-9</v>
      </c>
      <c r="AS43" s="39">
        <v>2.9103830456733704E-10</v>
      </c>
      <c r="AT43" s="39">
        <v>-5.9662852436304092E-10</v>
      </c>
      <c r="AU43" s="39">
        <v>6.0390448197722435E-10</v>
      </c>
      <c r="AV43" s="39">
        <v>-9.3132257461547852E-10</v>
      </c>
      <c r="AW43" s="39">
        <v>5.8207660913467407E-10</v>
      </c>
      <c r="AX43" s="39">
        <v>-2.6193447411060333E-10</v>
      </c>
      <c r="AY43" s="39">
        <v>-3.0195224098861217E-10</v>
      </c>
      <c r="AZ43" s="39">
        <v>-2.255546860396862E-10</v>
      </c>
      <c r="BA43" s="39">
        <v>-3.7653080653399229E-10</v>
      </c>
      <c r="BB43" s="39">
        <v>-7.8580342233181E-10</v>
      </c>
      <c r="BC43" s="39">
        <v>-9.3132257461547852E-10</v>
      </c>
      <c r="BD43" s="39">
        <v>-6.9849193096160889E-10</v>
      </c>
      <c r="BE43" s="39">
        <v>6.2527760746888816E-11</v>
      </c>
      <c r="BF43" s="39">
        <v>3.2014213502407074E-10</v>
      </c>
      <c r="BG43" s="39">
        <v>-3.92901711165905E-10</v>
      </c>
      <c r="BH43" s="40">
        <v>0</v>
      </c>
      <c r="BJ43" s="45">
        <f>SUMSQ(AK43:BH43)</f>
        <v>2.0159869337780399E-17</v>
      </c>
      <c r="BQ43" s="44" t="s">
        <v>86</v>
      </c>
      <c r="BR43" s="38">
        <f t="array" ref="BR43:CO43">TRANSPOSE(CU3:CU26)-BR41:CO41</f>
        <v>-2.852175384759903E-9</v>
      </c>
      <c r="BS43" s="39">
        <v>-5.8207660913467407E-11</v>
      </c>
      <c r="BT43" s="39">
        <v>6.4028427004814148E-10</v>
      </c>
      <c r="BU43" s="39">
        <v>-1.7462298274040222E-10</v>
      </c>
      <c r="BV43" s="39">
        <v>3.8562575355172157E-10</v>
      </c>
      <c r="BW43" s="39">
        <v>3.3469405025243759E-10</v>
      </c>
      <c r="BX43" s="39">
        <v>-7.2759576141834259E-10</v>
      </c>
      <c r="BY43" s="39">
        <v>-2.5029294192790985E-9</v>
      </c>
      <c r="BZ43" s="39">
        <v>2.9103830456733704E-10</v>
      </c>
      <c r="CA43" s="39">
        <v>-5.8207660913467407E-10</v>
      </c>
      <c r="CB43" s="39">
        <v>6.0390448197722435E-10</v>
      </c>
      <c r="CC43" s="39">
        <v>-9.3132257461547852E-10</v>
      </c>
      <c r="CD43" s="39">
        <v>5.8207660913467407E-10</v>
      </c>
      <c r="CE43" s="39">
        <v>-2.6193447411060333E-10</v>
      </c>
      <c r="CF43" s="39">
        <v>-3.0195224098861217E-10</v>
      </c>
      <c r="CG43" s="39">
        <v>-2.255546860396862E-10</v>
      </c>
      <c r="CH43" s="39">
        <v>-3.7653080653399229E-10</v>
      </c>
      <c r="CI43" s="39">
        <v>-7.8580342233181E-10</v>
      </c>
      <c r="CJ43" s="39">
        <v>-9.3132257461547852E-10</v>
      </c>
      <c r="CK43" s="39">
        <v>-6.9849193096160889E-10</v>
      </c>
      <c r="CL43" s="39">
        <v>6.2527760746888816E-11</v>
      </c>
      <c r="CM43" s="39">
        <v>3.2014213502407074E-10</v>
      </c>
      <c r="CN43" s="39">
        <v>-3.92901711165905E-10</v>
      </c>
      <c r="CO43" s="40">
        <v>0</v>
      </c>
    </row>
    <row r="44" spans="2:98" x14ac:dyDescent="0.25"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'[4]TES 2025 (value)'!$D$112:$AA$112</f>
        <v>706.76351605785862</v>
      </c>
      <c r="E45" s="31">
        <v>565.30215063948276</v>
      </c>
      <c r="F45" s="31">
        <v>218.30508190198441</v>
      </c>
      <c r="G45" s="31">
        <v>41.971727301483526</v>
      </c>
      <c r="H45" s="31">
        <v>87.454017618627077</v>
      </c>
      <c r="I45" s="31">
        <v>74.829361226065572</v>
      </c>
      <c r="J45" s="31">
        <v>21.46596909874993</v>
      </c>
      <c r="K45" s="31">
        <v>29.878087816625829</v>
      </c>
      <c r="L45" s="31">
        <v>140.3377978</v>
      </c>
      <c r="M45" s="31">
        <v>45.060014968010535</v>
      </c>
      <c r="N45" s="31">
        <v>22.700123966021742</v>
      </c>
      <c r="O45" s="31">
        <v>1908.63080338707</v>
      </c>
      <c r="P45" s="31">
        <v>1938.6336820172864</v>
      </c>
      <c r="Q45" s="31">
        <v>104.50751055907388</v>
      </c>
      <c r="R45" s="31">
        <v>175.12332285495134</v>
      </c>
      <c r="S45" s="31">
        <v>349.46618799999999</v>
      </c>
      <c r="T45" s="31">
        <v>49.767874486759666</v>
      </c>
      <c r="U45" s="31">
        <v>79.151926292983148</v>
      </c>
      <c r="V45" s="31">
        <v>13175.510224871388</v>
      </c>
      <c r="W45" s="31">
        <v>5727.0538494571556</v>
      </c>
      <c r="X45" s="31">
        <v>0.13367049217169569</v>
      </c>
      <c r="Y45" s="31">
        <v>16.582998579227038</v>
      </c>
      <c r="Z45" s="31">
        <v>87.06588725933085</v>
      </c>
      <c r="AA45" s="32">
        <v>36.094482956191541</v>
      </c>
      <c r="AI45" s="46" t="s">
        <v>84</v>
      </c>
      <c r="AJ45" s="44" t="s">
        <v>85</v>
      </c>
      <c r="AK45" s="41">
        <v>4.4443249994698371E-7</v>
      </c>
      <c r="AL45" s="42">
        <v>9.8180931335612132E-6</v>
      </c>
      <c r="AM45" s="42">
        <v>-2.9933058581620222E-6</v>
      </c>
      <c r="AN45" s="42">
        <v>-6.1875512916718985E-5</v>
      </c>
      <c r="AO45" s="42">
        <v>-2.3138110293689713E-5</v>
      </c>
      <c r="AP45" s="42">
        <v>-2.5570424454695218E-5</v>
      </c>
      <c r="AQ45" s="42">
        <v>-2.0080833064770203E-5</v>
      </c>
      <c r="AR45" s="42">
        <v>1.3100829224164731E-4</v>
      </c>
      <c r="AS45" s="42">
        <v>7.2934728220856043E-5</v>
      </c>
      <c r="AT45" s="42">
        <v>-8.2294539551321995E-6</v>
      </c>
      <c r="AU45" s="42">
        <v>-2.4935155595757711E-5</v>
      </c>
      <c r="AV45" s="42">
        <v>1.3916598150251237E-5</v>
      </c>
      <c r="AW45" s="42">
        <v>1.2613386750205681E-5</v>
      </c>
      <c r="AX45" s="42">
        <v>-5.710565995615038E-5</v>
      </c>
      <c r="AY45" s="42">
        <v>-2.9030096575697778E-5</v>
      </c>
      <c r="AZ45" s="42">
        <v>5.966752522816459E-6</v>
      </c>
      <c r="BA45" s="42">
        <v>-3.4214394259472415E-5</v>
      </c>
      <c r="BB45" s="42">
        <v>-1.5907902759180421E-5</v>
      </c>
      <c r="BC45" s="42">
        <v>1.664775006446349E-5</v>
      </c>
      <c r="BD45" s="42">
        <v>-9.401448301849056E-7</v>
      </c>
      <c r="BE45" s="42">
        <v>9.2064780422035544E-2</v>
      </c>
      <c r="BF45" s="42">
        <v>6.5522948298868434E-3</v>
      </c>
      <c r="BG45" s="42">
        <v>3.2727845299240686E-5</v>
      </c>
      <c r="BH45" s="43">
        <v>1.5384304389727641E-3</v>
      </c>
      <c r="BP45" s="80" t="s">
        <v>109</v>
      </c>
      <c r="BQ45" s="60" t="s">
        <v>41</v>
      </c>
      <c r="BR45" s="61">
        <f t="array" ref="BR45:CO48">'[4]TES 2025 (volume)'!$D$65:$AA$68</f>
        <v>0</v>
      </c>
      <c r="BS45" s="62">
        <v>8.0474213638477457E-4</v>
      </c>
      <c r="BT45" s="62">
        <v>7.7348511547377922E-5</v>
      </c>
      <c r="BU45" s="62">
        <v>3.5760962541296515E-5</v>
      </c>
      <c r="BV45" s="62">
        <v>9.0487186130162198E-2</v>
      </c>
      <c r="BW45" s="62">
        <v>4.5442327779838754E-2</v>
      </c>
      <c r="BX45" s="62">
        <v>0.12237148842611886</v>
      </c>
      <c r="BY45" s="62">
        <v>3.3137921489720099E-2</v>
      </c>
      <c r="BZ45" s="62">
        <v>0</v>
      </c>
      <c r="CA45" s="62">
        <v>2.9249170153526776</v>
      </c>
      <c r="CB45" s="62">
        <v>3.4250746817693996E-4</v>
      </c>
      <c r="CC45" s="62">
        <v>0.17859851590010312</v>
      </c>
      <c r="CD45" s="62">
        <v>4.9192499039578104E-4</v>
      </c>
      <c r="CE45" s="62">
        <v>0</v>
      </c>
      <c r="CF45" s="62">
        <v>1.9937289294302479E-4</v>
      </c>
      <c r="CG45" s="62">
        <v>0</v>
      </c>
      <c r="CH45" s="62">
        <v>9.4176182504232501E-7</v>
      </c>
      <c r="CI45" s="62">
        <v>8.8881282645405859E-7</v>
      </c>
      <c r="CJ45" s="62">
        <v>7.1854126495019422E-5</v>
      </c>
      <c r="CK45" s="62">
        <v>0</v>
      </c>
      <c r="CL45" s="89">
        <v>8.5186992427307518E-4</v>
      </c>
      <c r="CM45" s="89">
        <v>0</v>
      </c>
      <c r="CN45" s="89">
        <v>5.2180533677452783E-2</v>
      </c>
      <c r="CO45" s="89">
        <v>3.31961017737743E-2</v>
      </c>
      <c r="CP45" s="61">
        <f t="array" ref="CP45:CS48">'[4]TES 2025 (volume)'!$CK$65:$CN$68</f>
        <v>0</v>
      </c>
      <c r="CQ45" s="62">
        <v>0</v>
      </c>
      <c r="CR45" s="62">
        <v>0</v>
      </c>
      <c r="CS45" s="63">
        <v>1.2843304785246059E-2</v>
      </c>
      <c r="CT45" s="63">
        <f t="array" ref="CT45:CT48">'[4]TES 2025 (volume)'!$AO$65:$AO$68</f>
        <v>0.4517734425488093</v>
      </c>
    </row>
    <row r="46" spans="2:98" x14ac:dyDescent="0.25">
      <c r="BP46" s="53"/>
      <c r="BQ46" s="64" t="s">
        <v>43</v>
      </c>
      <c r="BR46" s="65">
        <v>1.8879908563647112</v>
      </c>
      <c r="BS46" s="66">
        <v>1.3290310571726209</v>
      </c>
      <c r="BT46" s="66">
        <v>8.5653421271095168E-2</v>
      </c>
      <c r="BU46" s="66">
        <v>0.90688354273510652</v>
      </c>
      <c r="BV46" s="66">
        <v>3.6276388631571179</v>
      </c>
      <c r="BW46" s="66">
        <v>1.9303881603011586</v>
      </c>
      <c r="BX46" s="66">
        <v>0.71215535833506738</v>
      </c>
      <c r="BY46" s="66">
        <v>1.8887816635754946</v>
      </c>
      <c r="BZ46" s="66">
        <v>8.2012603700000006E-2</v>
      </c>
      <c r="CA46" s="66">
        <v>0.4083884924217519</v>
      </c>
      <c r="CB46" s="66">
        <v>3.1306182260926129E-3</v>
      </c>
      <c r="CC46" s="66">
        <v>1.891788984511632</v>
      </c>
      <c r="CD46" s="66">
        <v>4.497851613499939E-3</v>
      </c>
      <c r="CE46" s="66">
        <v>0.18294981314340189</v>
      </c>
      <c r="CF46" s="66">
        <v>1.0566112550886564</v>
      </c>
      <c r="CG46" s="66">
        <v>9.7224030619999997</v>
      </c>
      <c r="CH46" s="66">
        <v>3.067505835977951</v>
      </c>
      <c r="CI46" s="66">
        <v>3.1746413220086498</v>
      </c>
      <c r="CJ46" s="66">
        <v>1.2975522098547307</v>
      </c>
      <c r="CK46" s="66">
        <v>8.1053431033350859E-2</v>
      </c>
      <c r="CL46" s="91">
        <v>4.7943902413424807E-5</v>
      </c>
      <c r="CM46" s="91">
        <v>18.12014396197349</v>
      </c>
      <c r="CN46" s="91">
        <v>0.11687093975300505</v>
      </c>
      <c r="CO46" s="91">
        <v>4.4066918060218931</v>
      </c>
      <c r="CP46" s="65">
        <v>6.1080740233629509</v>
      </c>
      <c r="CQ46" s="66">
        <v>0</v>
      </c>
      <c r="CR46" s="66">
        <v>0</v>
      </c>
      <c r="CS46" s="67">
        <v>12.918075083424288</v>
      </c>
      <c r="CT46" s="67">
        <v>27.900882725494224</v>
      </c>
    </row>
    <row r="47" spans="2:98" x14ac:dyDescent="0.25">
      <c r="C47" t="s">
        <v>106</v>
      </c>
      <c r="D47" s="87">
        <f>D31/(D43-D31)</f>
        <v>0.19536561903378025</v>
      </c>
      <c r="E47" s="87">
        <f t="shared" ref="E47:AA47" si="23">E31/(E43-E31)</f>
        <v>6.9277765112611647E-2</v>
      </c>
      <c r="F47" s="87">
        <f t="shared" si="23"/>
        <v>-2.870650907040186E-2</v>
      </c>
      <c r="G47" s="87">
        <f t="shared" si="23"/>
        <v>-5.5876535677764218E-2</v>
      </c>
      <c r="H47" s="87">
        <f t="shared" si="23"/>
        <v>3.4475546795275015E-2</v>
      </c>
      <c r="I47" s="87">
        <f t="shared" si="23"/>
        <v>-2.2796668987430994E-2</v>
      </c>
      <c r="J47" s="87">
        <f t="shared" si="23"/>
        <v>-0.17218878038880739</v>
      </c>
      <c r="K47" s="87">
        <f t="shared" si="23"/>
        <v>2.4702329346478535E-2</v>
      </c>
      <c r="L47" s="87">
        <f t="shared" si="23"/>
        <v>-1.2223696292409065E-2</v>
      </c>
      <c r="M47" s="87">
        <f t="shared" si="23"/>
        <v>1.9984604948580991E-2</v>
      </c>
      <c r="N47" s="87">
        <f t="shared" si="23"/>
        <v>-6.7094239835754467E-3</v>
      </c>
      <c r="O47" s="87">
        <f t="shared" si="23"/>
        <v>5.3821103023715816E-2</v>
      </c>
      <c r="P47" s="87">
        <f t="shared" si="23"/>
        <v>0.14882834769342401</v>
      </c>
      <c r="Q47" s="87">
        <f t="shared" si="23"/>
        <v>0.11295122419142202</v>
      </c>
      <c r="R47" s="87">
        <f t="shared" si="23"/>
        <v>0.16933368771162147</v>
      </c>
      <c r="S47" s="87">
        <f t="shared" si="23"/>
        <v>6.1734480584219285E-2</v>
      </c>
      <c r="T47" s="87">
        <f t="shared" si="23"/>
        <v>7.527950491021175E-2</v>
      </c>
      <c r="U47" s="87">
        <f t="shared" si="23"/>
        <v>2.4427579729018815E-2</v>
      </c>
      <c r="V47" s="87">
        <f t="shared" si="23"/>
        <v>0.18927707036963981</v>
      </c>
      <c r="W47" s="87">
        <f t="shared" si="23"/>
        <v>-6.4140725685424074E-3</v>
      </c>
      <c r="X47" s="87">
        <f t="shared" si="23"/>
        <v>1.6766997529492595</v>
      </c>
      <c r="Y47" s="87">
        <f t="shared" si="23"/>
        <v>5.3662231632658859E-3</v>
      </c>
      <c r="Z47" s="87">
        <f t="shared" si="23"/>
        <v>0.1300031915121411</v>
      </c>
      <c r="AA47" s="87">
        <f t="shared" si="23"/>
        <v>0.17209666197684739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6.0201435375310391E-2</v>
      </c>
      <c r="AL47" s="47">
        <v>8.3655330003535491E-2</v>
      </c>
      <c r="AM47" s="47">
        <v>0.14894770192929008</v>
      </c>
      <c r="AN47" s="47">
        <v>0.2099433265093231</v>
      </c>
      <c r="AO47" s="47">
        <v>0.15947717119854921</v>
      </c>
      <c r="AP47" s="47">
        <v>0.26802562648773959</v>
      </c>
      <c r="AQ47" s="47">
        <v>0.14238294892818734</v>
      </c>
      <c r="AR47" s="47">
        <v>0</v>
      </c>
      <c r="AS47" s="47">
        <v>0.18310129460604807</v>
      </c>
      <c r="AT47" s="47">
        <v>0</v>
      </c>
      <c r="AU47" s="47">
        <v>3.8123229986003784E-8</v>
      </c>
      <c r="AV47" s="47">
        <v>0.11769167497975627</v>
      </c>
      <c r="AW47" s="47">
        <v>0.1253913514195977</v>
      </c>
      <c r="AX47" s="47">
        <v>7.2433349242350287E-2</v>
      </c>
      <c r="AY47" s="47">
        <v>7.0819412654537436E-2</v>
      </c>
      <c r="AZ47" s="47">
        <v>0.54058674156264386</v>
      </c>
      <c r="BA47" s="47">
        <v>3.9213722131594922E-2</v>
      </c>
      <c r="BB47" s="47">
        <v>2.2463337439270425E-2</v>
      </c>
      <c r="BC47" s="47">
        <v>6.364832435763515E-2</v>
      </c>
      <c r="BD47" s="47">
        <v>0</v>
      </c>
      <c r="BE47" s="47">
        <v>0.47379539670762555</v>
      </c>
      <c r="BF47" s="47">
        <v>0.27982340230603325</v>
      </c>
      <c r="BG47" s="47">
        <v>0.22177909344646135</v>
      </c>
      <c r="BH47" s="48">
        <v>0.21650260825151141</v>
      </c>
      <c r="BP47" s="53"/>
      <c r="BQ47" s="64" t="s">
        <v>45</v>
      </c>
      <c r="BR47" s="65">
        <v>0.3133594160800493</v>
      </c>
      <c r="BS47" s="66">
        <v>1.9951592216500627</v>
      </c>
      <c r="BT47" s="66">
        <v>0.47487165263007419</v>
      </c>
      <c r="BU47" s="66">
        <v>0.30519942757263457</v>
      </c>
      <c r="BV47" s="66">
        <v>0.51047401745815046</v>
      </c>
      <c r="BW47" s="66">
        <v>0.88150179617561042</v>
      </c>
      <c r="BX47" s="66">
        <v>0.89152539761525662</v>
      </c>
      <c r="BY47" s="66">
        <v>1.0627610907003893</v>
      </c>
      <c r="BZ47" s="66">
        <v>0.3198520453</v>
      </c>
      <c r="CA47" s="66">
        <v>1.3989240333722834</v>
      </c>
      <c r="CB47" s="66">
        <v>0.77204485469879558</v>
      </c>
      <c r="CC47" s="66">
        <v>2.6649312591661545</v>
      </c>
      <c r="CD47" s="66">
        <v>7.4180398145808927E-3</v>
      </c>
      <c r="CE47" s="66">
        <v>0.70870334161129689</v>
      </c>
      <c r="CF47" s="66">
        <v>0.34897614639778851</v>
      </c>
      <c r="CG47" s="66">
        <v>0.2796383952</v>
      </c>
      <c r="CH47" s="66">
        <v>1.4201406414412256E-5</v>
      </c>
      <c r="CI47" s="66">
        <v>1.3402955863335483E-5</v>
      </c>
      <c r="CJ47" s="66">
        <v>11.313695912614907</v>
      </c>
      <c r="CK47" s="66">
        <v>0</v>
      </c>
      <c r="CL47" s="91">
        <v>4.8536406732227309E-4</v>
      </c>
      <c r="CM47" s="91">
        <v>0.1108678470690186</v>
      </c>
      <c r="CN47" s="91">
        <v>9.2445037308370637</v>
      </c>
      <c r="CO47" s="91">
        <v>6.0918325362613691E-2</v>
      </c>
      <c r="CP47" s="65">
        <v>30.219756708165914</v>
      </c>
      <c r="CQ47" s="66">
        <v>0</v>
      </c>
      <c r="CR47" s="66">
        <v>0</v>
      </c>
      <c r="CS47" s="67">
        <v>3.3526146416413103</v>
      </c>
      <c r="CT47" s="67">
        <v>0.45845749961441185</v>
      </c>
    </row>
    <row r="48" spans="2:98" x14ac:dyDescent="0.25">
      <c r="BP48" s="53"/>
      <c r="BQ48" s="68" t="s">
        <v>47</v>
      </c>
      <c r="BR48" s="69">
        <v>0.27760264945994423</v>
      </c>
      <c r="BS48" s="70">
        <v>2.4329338309919764</v>
      </c>
      <c r="BT48" s="70">
        <v>0.35154774199303995</v>
      </c>
      <c r="BU48" s="70">
        <v>0.85250242661106812</v>
      </c>
      <c r="BV48" s="70">
        <v>1.2305064301406914</v>
      </c>
      <c r="BW48" s="70">
        <v>1.185438761970131</v>
      </c>
      <c r="BX48" s="70">
        <v>2.1648201511707703</v>
      </c>
      <c r="BY48" s="70">
        <v>1.8492738312477413</v>
      </c>
      <c r="BZ48" s="70">
        <v>0.14015026310000001</v>
      </c>
      <c r="CA48" s="70">
        <v>1.378252839037317</v>
      </c>
      <c r="CB48" s="70">
        <v>0.1949737939048769</v>
      </c>
      <c r="CC48" s="70">
        <v>4.9295576002339665</v>
      </c>
      <c r="CD48" s="70">
        <v>0.23058953091393811</v>
      </c>
      <c r="CE48" s="70">
        <v>2.0253633953913625E-2</v>
      </c>
      <c r="CF48" s="70">
        <v>2.7898677836677415E-2</v>
      </c>
      <c r="CG48" s="70">
        <v>2.1876558800000001E-2</v>
      </c>
      <c r="CH48" s="70">
        <v>1.4228741941133187E-3</v>
      </c>
      <c r="CI48" s="70">
        <v>8.1739963877037265E-4</v>
      </c>
      <c r="CJ48" s="70">
        <v>5.9144926945554719</v>
      </c>
      <c r="CK48" s="70">
        <v>2.0980227486675047</v>
      </c>
      <c r="CL48" s="93">
        <v>1.0772631536705103E-4</v>
      </c>
      <c r="CM48" s="93">
        <v>18.138288502736629</v>
      </c>
      <c r="CN48" s="93">
        <v>2.207658510647164</v>
      </c>
      <c r="CO48" s="93">
        <v>20.512598743034225</v>
      </c>
      <c r="CP48" s="69">
        <v>10.302430164461942</v>
      </c>
      <c r="CQ48" s="70">
        <v>9.4941411470835305E-3</v>
      </c>
      <c r="CR48" s="70">
        <v>0</v>
      </c>
      <c r="CS48" s="71">
        <v>1.5619648912132778</v>
      </c>
      <c r="CT48" s="71">
        <v>23.579462590408067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TRANSPOSE([3]AMS!$V$29:$V$49)</f>
        <v>0</v>
      </c>
      <c r="BS50" s="62">
        <v>0</v>
      </c>
      <c r="BT50" s="62">
        <v>0</v>
      </c>
      <c r="BU50" s="62">
        <v>0</v>
      </c>
      <c r="BV50" s="62">
        <v>361878.74780000001</v>
      </c>
      <c r="BW50" s="62">
        <v>180832.75829999999</v>
      </c>
      <c r="BX50" s="62">
        <v>489461.4448</v>
      </c>
      <c r="BY50" s="62">
        <v>131816.81330000001</v>
      </c>
      <c r="BZ50" s="62">
        <v>0</v>
      </c>
      <c r="CA50" s="62">
        <v>11696676.16</v>
      </c>
      <c r="CB50" s="62">
        <v>0</v>
      </c>
      <c r="CC50" s="62">
        <v>718827.95680000004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SUM([3]AMS!$V$50:$V$51)</f>
        <v>0</v>
      </c>
      <c r="CN50" s="89">
        <f>SUM([3]AMS!$V$52:$V$59)</f>
        <v>1403784.727</v>
      </c>
      <c r="CO50" s="89">
        <f>SUM([3]AMS!$V$60:$V$65)</f>
        <v>0</v>
      </c>
      <c r="CP50" s="101">
        <f t="array" ref="CP50:CP51">[3]AMS!$V$3:$V$4</f>
        <v>523314.52730000002</v>
      </c>
    </row>
    <row r="51" spans="68:94" x14ac:dyDescent="0.25">
      <c r="BP51" s="53"/>
      <c r="BQ51" s="64" t="s">
        <v>43</v>
      </c>
      <c r="BR51" s="65">
        <f t="array" ref="BR51:CL51">TRANSPOSE([3]AMS!$V$68:$V$88)</f>
        <v>6006106.1969999997</v>
      </c>
      <c r="BS51" s="66">
        <v>3215884.1150000002</v>
      </c>
      <c r="BT51" s="66">
        <v>241747.8897</v>
      </c>
      <c r="BU51" s="66">
        <v>2579957.2170000002</v>
      </c>
      <c r="BV51" s="66">
        <v>10323392.51</v>
      </c>
      <c r="BW51" s="66">
        <v>5487574.7410000004</v>
      </c>
      <c r="BX51" s="66">
        <v>2026553.787</v>
      </c>
      <c r="BY51" s="66">
        <v>5622228.1529999999</v>
      </c>
      <c r="BZ51" s="66">
        <v>233398.54430000001</v>
      </c>
      <c r="CA51" s="66">
        <v>0</v>
      </c>
      <c r="CB51" s="66">
        <v>0</v>
      </c>
      <c r="CC51" s="66">
        <v>4674579.7680000002</v>
      </c>
      <c r="CD51" s="66">
        <v>4.3076021779999998</v>
      </c>
      <c r="CE51" s="66">
        <v>520990.4656</v>
      </c>
      <c r="CF51" s="66">
        <v>3001473.247</v>
      </c>
      <c r="CG51" s="66">
        <v>27668853.559999999</v>
      </c>
      <c r="CH51" s="66">
        <v>8729748.3010000009</v>
      </c>
      <c r="CI51" s="66">
        <v>9034645.0879999995</v>
      </c>
      <c r="CJ51" s="66">
        <v>3668364.0449999999</v>
      </c>
      <c r="CK51" s="66">
        <v>253121.75870000001</v>
      </c>
      <c r="CL51" s="91">
        <v>0</v>
      </c>
      <c r="CM51" s="91">
        <f>SUM([3]AMS!$V$89:$V$90)</f>
        <v>5811306.2280000001</v>
      </c>
      <c r="CN51" s="91">
        <f>SUM([3]AMS!$V$91:$V$98)</f>
        <v>1099782.06</v>
      </c>
      <c r="CO51" s="91">
        <f>SUM([3]AMS!$V$99:$V$104)</f>
        <v>0</v>
      </c>
      <c r="CP51" s="102">
        <v>70109790.269999996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TRANSPOSE([3]AMS!$V$119:$V$139)</f>
        <v>530072.30539999995</v>
      </c>
      <c r="BS53" s="70">
        <v>4079539.5789999999</v>
      </c>
      <c r="BT53" s="70">
        <v>597796.45830000006</v>
      </c>
      <c r="BU53" s="70">
        <v>1454980.7339999999</v>
      </c>
      <c r="BV53" s="70">
        <v>2101323.6919999998</v>
      </c>
      <c r="BW53" s="70">
        <v>2016739.4609999999</v>
      </c>
      <c r="BX53" s="70">
        <v>3697707.0970000001</v>
      </c>
      <c r="BY53" s="70">
        <v>3413248.8369999998</v>
      </c>
      <c r="BZ53" s="70">
        <v>239403.14319999999</v>
      </c>
      <c r="CA53" s="70">
        <v>1641353.878</v>
      </c>
      <c r="CB53" s="70">
        <v>321036.24829999998</v>
      </c>
      <c r="CC53" s="70">
        <v>6304481.6849999996</v>
      </c>
      <c r="CD53" s="70">
        <v>376632.79350000003</v>
      </c>
      <c r="CE53" s="70">
        <v>34619.36911</v>
      </c>
      <c r="CF53" s="70">
        <v>40639.480989999996</v>
      </c>
      <c r="CG53" s="70">
        <v>37369.297960000004</v>
      </c>
      <c r="CH53" s="70">
        <v>2397.4992099999999</v>
      </c>
      <c r="CI53" s="70">
        <v>1365.091766</v>
      </c>
      <c r="CJ53" s="70">
        <v>9751707.9519999996</v>
      </c>
      <c r="CK53" s="70">
        <v>3932662.3089999999</v>
      </c>
      <c r="CL53" s="93">
        <v>0</v>
      </c>
      <c r="CM53" s="93">
        <f>SUM([3]AMS!$V$140:$V$141)</f>
        <v>0.50226401060000003</v>
      </c>
      <c r="CN53" s="93">
        <f>SUM([3]AMS!$V$142:$V$149)</f>
        <v>7206287.1799999997</v>
      </c>
      <c r="CO53" s="93">
        <f>SUM([3]AMS!$V$150:$V$155)</f>
        <v>845243.65740000003</v>
      </c>
      <c r="CP53" s="103">
        <f>[3]AMS!$V$5</f>
        <v>21161157.140000001</v>
      </c>
    </row>
    <row r="60" spans="68:94" x14ac:dyDescent="0.25">
      <c r="BU60" s="8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/>
  <dimension ref="B1:DA55"/>
  <sheetViews>
    <sheetView showGridLines="0" topLeftCell="BO23" workbookViewId="0">
      <selection activeCell="BV55" sqref="BV55"/>
    </sheetView>
  </sheetViews>
  <sheetFormatPr baseColWidth="10" defaultRowHeight="15" x14ac:dyDescent="0.25"/>
  <cols>
    <col min="2" max="2" width="47" bestFit="1" customWidth="1"/>
    <col min="4" max="13" width="11.5703125" bestFit="1" customWidth="1"/>
    <col min="14" max="14" width="12" bestFit="1" customWidth="1"/>
    <col min="15" max="27" width="11.5703125" bestFit="1" customWidth="1"/>
    <col min="37" max="50" width="11.5703125" bestFit="1" customWidth="1"/>
    <col min="51" max="51" width="12.7109375" bestFit="1" customWidth="1"/>
    <col min="52" max="55" width="11.5703125" bestFit="1" customWidth="1"/>
    <col min="56" max="56" width="12.7109375" bestFit="1" customWidth="1"/>
    <col min="57" max="60" width="11.5703125" bestFit="1" customWidth="1"/>
  </cols>
  <sheetData>
    <row r="1" spans="2:105" x14ac:dyDescent="0.25">
      <c r="DA1" s="107" t="s">
        <v>116</v>
      </c>
    </row>
    <row r="2" spans="2:105" x14ac:dyDescent="0.25">
      <c r="D2" s="1" t="s">
        <v>0</v>
      </c>
      <c r="E2" s="2" t="s">
        <v>1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  <c r="T2" s="2" t="s">
        <v>16</v>
      </c>
      <c r="U2" s="2" t="s">
        <v>17</v>
      </c>
      <c r="V2" s="2" t="s">
        <v>18</v>
      </c>
      <c r="W2" s="2" t="s">
        <v>19</v>
      </c>
      <c r="X2" s="2" t="s">
        <v>41</v>
      </c>
      <c r="Y2" s="2" t="s">
        <v>43</v>
      </c>
      <c r="Z2" s="2" t="s">
        <v>45</v>
      </c>
      <c r="AA2" s="2" t="s">
        <v>47</v>
      </c>
      <c r="AB2" s="6" t="s">
        <v>48</v>
      </c>
      <c r="AC2" s="7" t="s">
        <v>49</v>
      </c>
      <c r="AD2" s="7" t="s">
        <v>50</v>
      </c>
      <c r="AE2" s="7" t="s">
        <v>51</v>
      </c>
      <c r="AF2" s="8" t="s">
        <v>55</v>
      </c>
      <c r="AG2" s="25" t="s">
        <v>82</v>
      </c>
      <c r="AK2" s="1" t="s">
        <v>0</v>
      </c>
      <c r="AL2" s="2" t="s">
        <v>1</v>
      </c>
      <c r="AM2" s="2" t="s">
        <v>2</v>
      </c>
      <c r="AN2" s="2" t="s">
        <v>3</v>
      </c>
      <c r="AO2" s="2" t="s">
        <v>4</v>
      </c>
      <c r="AP2" s="2" t="s">
        <v>5</v>
      </c>
      <c r="AQ2" s="2" t="s">
        <v>6</v>
      </c>
      <c r="AR2" s="2" t="s">
        <v>7</v>
      </c>
      <c r="AS2" s="2" t="s">
        <v>8</v>
      </c>
      <c r="AT2" s="2" t="s">
        <v>9</v>
      </c>
      <c r="AU2" s="2" t="s">
        <v>10</v>
      </c>
      <c r="AV2" s="2" t="s">
        <v>11</v>
      </c>
      <c r="AW2" s="2" t="s">
        <v>12</v>
      </c>
      <c r="AX2" s="2" t="s">
        <v>13</v>
      </c>
      <c r="AY2" s="2" t="s">
        <v>14</v>
      </c>
      <c r="AZ2" s="2" t="s">
        <v>15</v>
      </c>
      <c r="BA2" s="2" t="s">
        <v>16</v>
      </c>
      <c r="BB2" s="2" t="s">
        <v>17</v>
      </c>
      <c r="BC2" s="2" t="s">
        <v>18</v>
      </c>
      <c r="BD2" s="2" t="s">
        <v>19</v>
      </c>
      <c r="BE2" s="2" t="s">
        <v>41</v>
      </c>
      <c r="BF2" s="2" t="s">
        <v>43</v>
      </c>
      <c r="BG2" s="2" t="s">
        <v>45</v>
      </c>
      <c r="BH2" s="2" t="s">
        <v>47</v>
      </c>
      <c r="BI2" s="6" t="s">
        <v>48</v>
      </c>
      <c r="BJ2" s="7" t="s">
        <v>49</v>
      </c>
      <c r="BK2" s="7" t="s">
        <v>50</v>
      </c>
      <c r="BL2" s="7" t="s">
        <v>51</v>
      </c>
      <c r="BM2" s="8" t="s">
        <v>55</v>
      </c>
      <c r="BN2" s="25" t="s">
        <v>82</v>
      </c>
      <c r="BR2" s="1" t="s">
        <v>0</v>
      </c>
      <c r="BS2" s="2" t="s">
        <v>1</v>
      </c>
      <c r="BT2" s="2" t="s">
        <v>2</v>
      </c>
      <c r="BU2" s="2" t="s">
        <v>3</v>
      </c>
      <c r="BV2" s="2" t="s">
        <v>4</v>
      </c>
      <c r="BW2" s="2" t="s">
        <v>5</v>
      </c>
      <c r="BX2" s="2" t="s">
        <v>6</v>
      </c>
      <c r="BY2" s="2" t="s">
        <v>7</v>
      </c>
      <c r="BZ2" s="2" t="s">
        <v>8</v>
      </c>
      <c r="CA2" s="2" t="s">
        <v>9</v>
      </c>
      <c r="CB2" s="2" t="s">
        <v>10</v>
      </c>
      <c r="CC2" s="2" t="s">
        <v>11</v>
      </c>
      <c r="CD2" s="2" t="s">
        <v>12</v>
      </c>
      <c r="CE2" s="2" t="s">
        <v>13</v>
      </c>
      <c r="CF2" s="2" t="s">
        <v>14</v>
      </c>
      <c r="CG2" s="2" t="s">
        <v>15</v>
      </c>
      <c r="CH2" s="2" t="s">
        <v>16</v>
      </c>
      <c r="CI2" s="2" t="s">
        <v>17</v>
      </c>
      <c r="CJ2" s="2" t="s">
        <v>18</v>
      </c>
      <c r="CK2" s="2" t="s">
        <v>19</v>
      </c>
      <c r="CL2" s="2" t="s">
        <v>41</v>
      </c>
      <c r="CM2" s="2" t="s">
        <v>43</v>
      </c>
      <c r="CN2" s="2" t="s">
        <v>45</v>
      </c>
      <c r="CO2" s="2" t="s">
        <v>47</v>
      </c>
      <c r="CP2" s="6" t="s">
        <v>48</v>
      </c>
      <c r="CQ2" s="7" t="s">
        <v>49</v>
      </c>
      <c r="CR2" s="7" t="s">
        <v>50</v>
      </c>
      <c r="CS2" s="7" t="s">
        <v>51</v>
      </c>
      <c r="CT2" s="8" t="s">
        <v>55</v>
      </c>
      <c r="CU2" s="25" t="s">
        <v>82</v>
      </c>
      <c r="CX2" s="59" t="s">
        <v>102</v>
      </c>
      <c r="CY2" s="84">
        <f>'[1]scen AMS'!$AA$1080</f>
        <v>0.11570575280000001</v>
      </c>
      <c r="DA2" s="104">
        <f t="array" ref="DA2:DA25">IFERROR('[4]TES 2030 (volume)'!$CK$6:$CK$29/'[4]TES 2010 (volume)'!$CK$6:$CK$29,1)</f>
        <v>1.077452353674476</v>
      </c>
    </row>
    <row r="3" spans="2:105" x14ac:dyDescent="0.25">
      <c r="B3" t="s">
        <v>20</v>
      </c>
      <c r="C3" s="3" t="s">
        <v>0</v>
      </c>
      <c r="D3" s="88">
        <f t="array" ref="D3:AA26">'[4]TES 2030 (value)'!$D$77:$AA$100</f>
        <v>27016.390210952526</v>
      </c>
      <c r="E3" s="89">
        <v>73140.804077126522</v>
      </c>
      <c r="F3" s="89">
        <v>2.9059868511624845</v>
      </c>
      <c r="G3" s="89">
        <v>1.2831140244579213</v>
      </c>
      <c r="H3" s="89">
        <v>0.62769486964905108</v>
      </c>
      <c r="I3" s="89">
        <v>515.26534418091194</v>
      </c>
      <c r="J3" s="89">
        <v>0.21685784960737314</v>
      </c>
      <c r="K3" s="89">
        <v>117.88152741197516</v>
      </c>
      <c r="L3" s="89">
        <v>0</v>
      </c>
      <c r="M3" s="89">
        <v>26.487491683382974</v>
      </c>
      <c r="N3" s="89">
        <v>12.137949216936388</v>
      </c>
      <c r="O3" s="89">
        <v>6348.7363544196569</v>
      </c>
      <c r="P3" s="89">
        <v>5140.9854022400377</v>
      </c>
      <c r="Q3" s="89">
        <v>0</v>
      </c>
      <c r="R3" s="89">
        <v>7.026014504851279</v>
      </c>
      <c r="S3" s="89">
        <v>0</v>
      </c>
      <c r="T3" s="89">
        <v>46.414005451116523</v>
      </c>
      <c r="U3" s="89">
        <v>3.2798857125236489E-2</v>
      </c>
      <c r="V3" s="89">
        <v>5433.2958487236474</v>
      </c>
      <c r="W3" s="89">
        <v>1096.8672655985006</v>
      </c>
      <c r="X3" s="89">
        <v>0.13869645033294165</v>
      </c>
      <c r="Y3" s="89">
        <v>41.953071996016625</v>
      </c>
      <c r="Z3" s="89">
        <v>460.25570729882924</v>
      </c>
      <c r="AA3" s="89">
        <v>355.33763024798986</v>
      </c>
      <c r="AB3" s="9">
        <f>'[4]TES 2030 (value)'!CK6</f>
        <v>57942.712551102697</v>
      </c>
      <c r="AC3" s="10">
        <f>'[4]TES 2030 (value)'!CL6</f>
        <v>0</v>
      </c>
      <c r="AD3" s="10">
        <f>'[4]TES 2030 (value)'!CM6</f>
        <v>3286.3558248388431</v>
      </c>
      <c r="AE3" s="10">
        <f>'[4]TES 2030 (value)'!CN6</f>
        <v>25350.779616927503</v>
      </c>
      <c r="AF3" s="11">
        <f>'[4]TES 2030 (value)'!CO6</f>
        <v>1.7171709340000001</v>
      </c>
      <c r="AG3" s="26">
        <f>SUM(D3:AF3)</f>
        <v>206346.60821375821</v>
      </c>
      <c r="AI3" t="s">
        <v>20</v>
      </c>
      <c r="AJ3" s="3" t="s">
        <v>0</v>
      </c>
      <c r="AK3" s="9">
        <f t="shared" ref="AK3:AZ18" si="0">D3*(1+AK$45)</f>
        <v>27016.522553298986</v>
      </c>
      <c r="AL3" s="10">
        <f t="shared" si="0"/>
        <v>73141.876001292636</v>
      </c>
      <c r="AM3" s="10">
        <f t="shared" si="0"/>
        <v>2.9059815748644207</v>
      </c>
      <c r="AN3" s="10">
        <f t="shared" si="0"/>
        <v>1.2830541559086159</v>
      </c>
      <c r="AO3" s="10">
        <f t="shared" si="0"/>
        <v>0.62768488742613726</v>
      </c>
      <c r="AP3" s="10">
        <f t="shared" si="0"/>
        <v>515.25533084488643</v>
      </c>
      <c r="AQ3" s="10">
        <f t="shared" si="0"/>
        <v>0.21685794391134916</v>
      </c>
      <c r="AR3" s="10">
        <f t="shared" si="0"/>
        <v>117.89945743148965</v>
      </c>
      <c r="AS3" s="10">
        <f t="shared" si="0"/>
        <v>0</v>
      </c>
      <c r="AT3" s="10">
        <f t="shared" si="0"/>
        <v>26.487411745961737</v>
      </c>
      <c r="AU3" s="10">
        <f t="shared" si="0"/>
        <v>12.137737389184018</v>
      </c>
      <c r="AV3" s="10">
        <f t="shared" si="0"/>
        <v>6348.8396066178602</v>
      </c>
      <c r="AW3" s="10">
        <f t="shared" si="0"/>
        <v>5141.0630611216366</v>
      </c>
      <c r="AX3" s="10">
        <f t="shared" si="0"/>
        <v>0</v>
      </c>
      <c r="AY3" s="10">
        <f t="shared" si="0"/>
        <v>7.0258647956733382</v>
      </c>
      <c r="AZ3" s="10">
        <f t="shared" si="0"/>
        <v>0</v>
      </c>
      <c r="BA3" s="10">
        <f t="shared" ref="BA3:BH32" si="1">T3*(1+BA$45)</f>
        <v>46.412624203191292</v>
      </c>
      <c r="BB3" s="10">
        <f t="shared" si="1"/>
        <v>3.2798495354040912E-2</v>
      </c>
      <c r="BC3" s="10">
        <f t="shared" si="1"/>
        <v>5433.3993374375532</v>
      </c>
      <c r="BD3" s="10">
        <f t="shared" si="1"/>
        <v>1096.8667029223063</v>
      </c>
      <c r="BE3" s="89">
        <f t="shared" si="1"/>
        <v>0.15638349852062483</v>
      </c>
      <c r="BF3" s="89">
        <f t="shared" si="1"/>
        <v>42.284560839554288</v>
      </c>
      <c r="BG3" s="89">
        <f t="shared" si="1"/>
        <v>460.27376437997782</v>
      </c>
      <c r="BH3" s="89">
        <f t="shared" si="1"/>
        <v>356.00396067916478</v>
      </c>
      <c r="BI3" s="9">
        <f t="shared" ref="BI3:BL26" si="2">AB3*(1+AB$43)</f>
        <v>57942.712551102697</v>
      </c>
      <c r="BJ3" s="10">
        <f t="shared" si="2"/>
        <v>0</v>
      </c>
      <c r="BK3" s="10">
        <f t="shared" si="2"/>
        <v>3286.3558248388431</v>
      </c>
      <c r="BL3" s="10">
        <f t="shared" si="2"/>
        <v>25350.779616927503</v>
      </c>
      <c r="BM3" s="35">
        <v>0</v>
      </c>
      <c r="BN3" s="26">
        <f>SUM(AK3:BM3)</f>
        <v>206347.41872842505</v>
      </c>
      <c r="BP3" t="s">
        <v>20</v>
      </c>
      <c r="BQ3" s="3" t="s">
        <v>0</v>
      </c>
      <c r="BR3" s="88">
        <f t="array" ref="BR3:CO26">AK3:BH26</f>
        <v>27016.522553298986</v>
      </c>
      <c r="BS3" s="89">
        <v>73141.876001292636</v>
      </c>
      <c r="BT3" s="89">
        <v>2.9059815748644207</v>
      </c>
      <c r="BU3" s="89">
        <v>1.2830541559086159</v>
      </c>
      <c r="BV3" s="89">
        <v>0.62768488742613726</v>
      </c>
      <c r="BW3" s="89">
        <v>515.25533084488643</v>
      </c>
      <c r="BX3" s="89">
        <v>0.21685794391134916</v>
      </c>
      <c r="BY3" s="89">
        <v>117.89945743148965</v>
      </c>
      <c r="BZ3" s="89">
        <v>0</v>
      </c>
      <c r="CA3" s="89">
        <v>26.487411745961737</v>
      </c>
      <c r="CB3" s="89">
        <v>12.137737389184018</v>
      </c>
      <c r="CC3" s="89">
        <v>6348.8396066178602</v>
      </c>
      <c r="CD3" s="89">
        <v>5141.0630611216366</v>
      </c>
      <c r="CE3" s="89">
        <v>0</v>
      </c>
      <c r="CF3" s="89">
        <v>7.0258647956733382</v>
      </c>
      <c r="CG3" s="89">
        <v>0</v>
      </c>
      <c r="CH3" s="89">
        <v>46.412624203191292</v>
      </c>
      <c r="CI3" s="89">
        <v>3.2798495354040912E-2</v>
      </c>
      <c r="CJ3" s="89">
        <v>5433.3993374375532</v>
      </c>
      <c r="CK3" s="89">
        <v>1096.8667029223063</v>
      </c>
      <c r="CL3" s="89">
        <v>0.15638349852062483</v>
      </c>
      <c r="CM3" s="89">
        <v>42.284560839554288</v>
      </c>
      <c r="CN3" s="89">
        <v>460.27376437997782</v>
      </c>
      <c r="CO3" s="89">
        <v>356.00396067916478</v>
      </c>
      <c r="CP3" s="9">
        <f t="shared" ref="CP3:CS25" si="3">BI3</f>
        <v>57942.712551102697</v>
      </c>
      <c r="CQ3" s="10">
        <f t="shared" si="3"/>
        <v>0</v>
      </c>
      <c r="CR3" s="10">
        <f t="shared" si="3"/>
        <v>3286.3558248388431</v>
      </c>
      <c r="CS3" s="10">
        <f t="shared" si="3"/>
        <v>25350.779616927503</v>
      </c>
      <c r="CT3" s="35">
        <v>0</v>
      </c>
      <c r="CU3" s="26">
        <f>SUM(BR3:CT3)</f>
        <v>206347.41872842505</v>
      </c>
      <c r="CX3" s="53"/>
      <c r="CY3" s="53"/>
      <c r="DA3" s="105">
        <v>1.4045421211763487</v>
      </c>
    </row>
    <row r="4" spans="2:105" x14ac:dyDescent="0.25">
      <c r="B4" t="s">
        <v>21</v>
      </c>
      <c r="C4" s="4" t="s">
        <v>1</v>
      </c>
      <c r="D4" s="90">
        <v>11941.825466827115</v>
      </c>
      <c r="E4" s="91">
        <v>65718.841824844887</v>
      </c>
      <c r="F4" s="91">
        <v>153.02518164757728</v>
      </c>
      <c r="G4" s="91">
        <v>12.692997411662491</v>
      </c>
      <c r="H4" s="91">
        <v>18.511826323085334</v>
      </c>
      <c r="I4" s="91">
        <v>459.66844252973021</v>
      </c>
      <c r="J4" s="91">
        <v>26.050694010206762</v>
      </c>
      <c r="K4" s="91">
        <v>940.32813840560948</v>
      </c>
      <c r="L4" s="91">
        <v>125.72327036140311</v>
      </c>
      <c r="M4" s="91">
        <v>110.82659497146705</v>
      </c>
      <c r="N4" s="91">
        <v>56.970616777527354</v>
      </c>
      <c r="O4" s="91">
        <v>6326.2987606715824</v>
      </c>
      <c r="P4" s="91">
        <v>408.63416453837584</v>
      </c>
      <c r="Q4" s="91">
        <v>14.809872199082086</v>
      </c>
      <c r="R4" s="91">
        <v>46.476602382531297</v>
      </c>
      <c r="S4" s="91">
        <v>131.30068538612733</v>
      </c>
      <c r="T4" s="91">
        <v>131.61711189567222</v>
      </c>
      <c r="U4" s="91">
        <v>514.15325191411353</v>
      </c>
      <c r="V4" s="91">
        <v>62864.223080603573</v>
      </c>
      <c r="W4" s="91">
        <v>6731.400144257188</v>
      </c>
      <c r="X4" s="91">
        <v>0.13819624732041605</v>
      </c>
      <c r="Y4" s="91">
        <v>530.78585398047676</v>
      </c>
      <c r="Z4" s="91">
        <v>48.30676551393276</v>
      </c>
      <c r="AA4" s="91">
        <v>196.07692240458746</v>
      </c>
      <c r="AB4" s="12">
        <f>'[4]TES 2030 (value)'!CK7</f>
        <v>353456.65837742173</v>
      </c>
      <c r="AC4" s="13">
        <f>'[4]TES 2030 (value)'!CL7</f>
        <v>0</v>
      </c>
      <c r="AD4" s="13">
        <f>'[4]TES 2030 (value)'!CM7</f>
        <v>0</v>
      </c>
      <c r="AE4" s="13">
        <f>'[4]TES 2030 (value)'!CN7</f>
        <v>74244.79859296151</v>
      </c>
      <c r="AF4" s="14">
        <f>'[4]TES 2030 (value)'!CO7</f>
        <v>1.6731783790000001</v>
      </c>
      <c r="AG4" s="27">
        <f t="shared" ref="AG4:AG26" si="4">SUM(D4:AF4)</f>
        <v>585211.81661486696</v>
      </c>
      <c r="AI4" t="s">
        <v>21</v>
      </c>
      <c r="AJ4" s="4" t="s">
        <v>1</v>
      </c>
      <c r="AK4" s="12">
        <f t="shared" si="0"/>
        <v>11941.883964990302</v>
      </c>
      <c r="AL4" s="13">
        <f t="shared" si="0"/>
        <v>65719.804975518578</v>
      </c>
      <c r="AM4" s="13">
        <f t="shared" si="0"/>
        <v>153.02490380513993</v>
      </c>
      <c r="AN4" s="13">
        <f t="shared" si="0"/>
        <v>12.69240517174703</v>
      </c>
      <c r="AO4" s="13">
        <f t="shared" si="0"/>
        <v>18.511531929764892</v>
      </c>
      <c r="AP4" s="13">
        <f t="shared" si="0"/>
        <v>459.65950962821188</v>
      </c>
      <c r="AQ4" s="13">
        <f t="shared" si="0"/>
        <v>26.050705338752294</v>
      </c>
      <c r="AR4" s="13">
        <f t="shared" si="0"/>
        <v>940.47116422349461</v>
      </c>
      <c r="AS4" s="13">
        <f t="shared" si="0"/>
        <v>125.73422741387401</v>
      </c>
      <c r="AT4" s="13">
        <f t="shared" si="0"/>
        <v>110.82626050445475</v>
      </c>
      <c r="AU4" s="13">
        <f t="shared" si="0"/>
        <v>56.969622543865022</v>
      </c>
      <c r="AV4" s="13">
        <f t="shared" si="0"/>
        <v>6326.4016479576603</v>
      </c>
      <c r="AW4" s="13">
        <f t="shared" si="0"/>
        <v>408.64033729898847</v>
      </c>
      <c r="AX4" s="13">
        <f t="shared" si="0"/>
        <v>14.809147970611811</v>
      </c>
      <c r="AY4" s="13">
        <f t="shared" si="0"/>
        <v>46.475612066622986</v>
      </c>
      <c r="AZ4" s="13">
        <f t="shared" si="0"/>
        <v>131.30197239885592</v>
      </c>
      <c r="BA4" s="13">
        <f t="shared" si="1"/>
        <v>131.61319506365214</v>
      </c>
      <c r="BB4" s="13">
        <f t="shared" si="1"/>
        <v>514.14758080685692</v>
      </c>
      <c r="BC4" s="13">
        <f t="shared" si="1"/>
        <v>62865.420463882234</v>
      </c>
      <c r="BD4" s="13">
        <f t="shared" si="1"/>
        <v>6731.3966911514808</v>
      </c>
      <c r="BE4" s="91">
        <f t="shared" si="1"/>
        <v>0.1558195079002338</v>
      </c>
      <c r="BF4" s="91">
        <f t="shared" si="1"/>
        <v>534.97981596063505</v>
      </c>
      <c r="BG4" s="91">
        <f t="shared" si="1"/>
        <v>48.30866071951322</v>
      </c>
      <c r="BH4" s="91">
        <f t="shared" si="1"/>
        <v>196.44460657065261</v>
      </c>
      <c r="BI4" s="12">
        <f t="shared" si="2"/>
        <v>353456.65837742173</v>
      </c>
      <c r="BJ4" s="13">
        <f t="shared" si="2"/>
        <v>0</v>
      </c>
      <c r="BK4" s="13">
        <f t="shared" si="2"/>
        <v>0</v>
      </c>
      <c r="BL4" s="13">
        <f t="shared" si="2"/>
        <v>74244.79859296151</v>
      </c>
      <c r="BM4" s="36">
        <v>0</v>
      </c>
      <c r="BN4" s="27">
        <f t="shared" ref="BN4:BN26" si="5">SUM(AK4:BM4)</f>
        <v>585217.18179280707</v>
      </c>
      <c r="BP4" t="s">
        <v>21</v>
      </c>
      <c r="BQ4" s="4" t="s">
        <v>1</v>
      </c>
      <c r="BR4" s="90">
        <v>11941.883964990302</v>
      </c>
      <c r="BS4" s="91">
        <v>65719.804975518578</v>
      </c>
      <c r="BT4" s="91">
        <v>153.02490380513993</v>
      </c>
      <c r="BU4" s="91">
        <v>12.69240517174703</v>
      </c>
      <c r="BV4" s="91">
        <v>18.511531929764892</v>
      </c>
      <c r="BW4" s="91">
        <v>459.65950962821188</v>
      </c>
      <c r="BX4" s="91">
        <v>26.050705338752294</v>
      </c>
      <c r="BY4" s="91">
        <v>940.47116422349461</v>
      </c>
      <c r="BZ4" s="91">
        <v>125.73422741387401</v>
      </c>
      <c r="CA4" s="91">
        <v>110.82626050445475</v>
      </c>
      <c r="CB4" s="91">
        <v>56.969622543865022</v>
      </c>
      <c r="CC4" s="91">
        <v>6326.4016479576603</v>
      </c>
      <c r="CD4" s="91">
        <v>408.64033729898847</v>
      </c>
      <c r="CE4" s="91">
        <v>14.809147970611811</v>
      </c>
      <c r="CF4" s="91">
        <v>46.475612066622986</v>
      </c>
      <c r="CG4" s="91">
        <v>131.30197239885592</v>
      </c>
      <c r="CH4" s="91">
        <v>131.61319506365214</v>
      </c>
      <c r="CI4" s="91">
        <v>514.14758080685692</v>
      </c>
      <c r="CJ4" s="91">
        <v>62865.420463882234</v>
      </c>
      <c r="CK4" s="91">
        <v>6731.3966911514808</v>
      </c>
      <c r="CL4" s="91">
        <v>0.1558195079002338</v>
      </c>
      <c r="CM4" s="91">
        <v>534.97981596063505</v>
      </c>
      <c r="CN4" s="91">
        <v>48.30866071951322</v>
      </c>
      <c r="CO4" s="91">
        <v>196.44460657065261</v>
      </c>
      <c r="CP4" s="12">
        <f t="shared" si="3"/>
        <v>353456.65837742173</v>
      </c>
      <c r="CQ4" s="13">
        <f t="shared" si="3"/>
        <v>0</v>
      </c>
      <c r="CR4" s="13">
        <f t="shared" si="3"/>
        <v>0</v>
      </c>
      <c r="CS4" s="13">
        <f t="shared" si="3"/>
        <v>74244.79859296151</v>
      </c>
      <c r="CT4" s="36">
        <v>0</v>
      </c>
      <c r="CU4" s="27">
        <f t="shared" ref="CU4:CU26" si="6">SUM(BR4:CT4)</f>
        <v>585217.18179280707</v>
      </c>
      <c r="CX4" s="59" t="s">
        <v>94</v>
      </c>
      <c r="CY4" s="81">
        <f>'[1]scen AMS'!$AA$465*(1-'[1]scen AMS'!$AA$1081)</f>
        <v>17370.521852472248</v>
      </c>
      <c r="DA4" s="105">
        <v>1.2599003540769234</v>
      </c>
    </row>
    <row r="5" spans="2:105" x14ac:dyDescent="0.25">
      <c r="B5" t="s">
        <v>22</v>
      </c>
      <c r="C5" s="4" t="s">
        <v>2</v>
      </c>
      <c r="D5" s="90">
        <v>420.87348375726327</v>
      </c>
      <c r="E5" s="91">
        <v>700.80353024987619</v>
      </c>
      <c r="F5" s="91">
        <v>76000.174704238991</v>
      </c>
      <c r="G5" s="91">
        <v>36.552120268745227</v>
      </c>
      <c r="H5" s="91">
        <v>222.43590891817595</v>
      </c>
      <c r="I5" s="91">
        <v>56.989555099164839</v>
      </c>
      <c r="J5" s="91">
        <v>16.167431979497668</v>
      </c>
      <c r="K5" s="91">
        <v>50.941095241019994</v>
      </c>
      <c r="L5" s="91">
        <v>28.276655893927753</v>
      </c>
      <c r="M5" s="91">
        <v>65.29781255000367</v>
      </c>
      <c r="N5" s="91">
        <v>46.597024982625086</v>
      </c>
      <c r="O5" s="91">
        <v>2091.7808423107385</v>
      </c>
      <c r="P5" s="91">
        <v>299.08394647801839</v>
      </c>
      <c r="Q5" s="91">
        <v>15.127449387187344</v>
      </c>
      <c r="R5" s="91">
        <v>130.87445241635783</v>
      </c>
      <c r="S5" s="91">
        <v>1264.2231082801043</v>
      </c>
      <c r="T5" s="91">
        <v>142.54122172030853</v>
      </c>
      <c r="U5" s="91">
        <v>223.88159881933097</v>
      </c>
      <c r="V5" s="91">
        <v>22000.185544777134</v>
      </c>
      <c r="W5" s="91">
        <v>752.71307029586376</v>
      </c>
      <c r="X5" s="91">
        <v>4.5691126743724587E-2</v>
      </c>
      <c r="Y5" s="91">
        <v>91.8241951176783</v>
      </c>
      <c r="Z5" s="91">
        <v>124.8078362719869</v>
      </c>
      <c r="AA5" s="91">
        <v>14.715318513277541</v>
      </c>
      <c r="AB5" s="12">
        <f>'[4]TES 2030 (value)'!CK8</f>
        <v>157763.67818373107</v>
      </c>
      <c r="AC5" s="13">
        <f>'[4]TES 2030 (value)'!CL8</f>
        <v>222.65687818851362</v>
      </c>
      <c r="AD5" s="13">
        <f>'[4]TES 2030 (value)'!CM8</f>
        <v>68300.571853486792</v>
      </c>
      <c r="AE5" s="13">
        <f>'[4]TES 2030 (value)'!CN8</f>
        <v>131247.12423817744</v>
      </c>
      <c r="AF5" s="14">
        <f>'[4]TES 2030 (value)'!CO8</f>
        <v>1.774546068</v>
      </c>
      <c r="AG5" s="27">
        <f t="shared" si="4"/>
        <v>462332.71929834579</v>
      </c>
      <c r="AI5" t="s">
        <v>22</v>
      </c>
      <c r="AJ5" s="4" t="s">
        <v>2</v>
      </c>
      <c r="AK5" s="12">
        <f t="shared" si="0"/>
        <v>420.87554544588892</v>
      </c>
      <c r="AL5" s="13">
        <f t="shared" si="0"/>
        <v>700.81380096332055</v>
      </c>
      <c r="AM5" s="13">
        <f t="shared" si="0"/>
        <v>76000.036713396228</v>
      </c>
      <c r="AN5" s="13">
        <f t="shared" si="0"/>
        <v>36.550414790999049</v>
      </c>
      <c r="AO5" s="13">
        <f t="shared" si="0"/>
        <v>222.43237152296336</v>
      </c>
      <c r="AP5" s="13">
        <f t="shared" si="0"/>
        <v>56.988447600724285</v>
      </c>
      <c r="AQ5" s="13">
        <f t="shared" si="0"/>
        <v>16.167439010154482</v>
      </c>
      <c r="AR5" s="13">
        <f t="shared" si="0"/>
        <v>50.948843484971476</v>
      </c>
      <c r="AS5" s="13">
        <f t="shared" si="0"/>
        <v>28.279120265093415</v>
      </c>
      <c r="AT5" s="13">
        <f t="shared" si="0"/>
        <v>65.297615485713479</v>
      </c>
      <c r="AU5" s="13">
        <f t="shared" si="0"/>
        <v>46.596211785692653</v>
      </c>
      <c r="AV5" s="13">
        <f t="shared" si="0"/>
        <v>2091.814861831801</v>
      </c>
      <c r="AW5" s="13">
        <f t="shared" si="0"/>
        <v>299.08846439101956</v>
      </c>
      <c r="AX5" s="13">
        <f t="shared" si="0"/>
        <v>15.126709628641047</v>
      </c>
      <c r="AY5" s="13">
        <f t="shared" si="0"/>
        <v>130.87166376474443</v>
      </c>
      <c r="AZ5" s="13">
        <f t="shared" si="0"/>
        <v>1264.2355002278489</v>
      </c>
      <c r="BA5" s="13">
        <f t="shared" si="1"/>
        <v>142.53697979451806</v>
      </c>
      <c r="BB5" s="13">
        <f t="shared" si="1"/>
        <v>223.87912940665106</v>
      </c>
      <c r="BC5" s="13">
        <f t="shared" si="1"/>
        <v>22000.604585258472</v>
      </c>
      <c r="BD5" s="13">
        <f t="shared" si="1"/>
        <v>752.71268416552789</v>
      </c>
      <c r="BE5" s="91">
        <f t="shared" si="1"/>
        <v>5.1517816313110455E-2</v>
      </c>
      <c r="BF5" s="91">
        <f t="shared" si="1"/>
        <v>92.549736652544354</v>
      </c>
      <c r="BG5" s="91">
        <f t="shared" si="1"/>
        <v>124.81273282229969</v>
      </c>
      <c r="BH5" s="91">
        <f t="shared" si="1"/>
        <v>14.742912732676666</v>
      </c>
      <c r="BI5" s="12">
        <f t="shared" si="2"/>
        <v>157763.67818373107</v>
      </c>
      <c r="BJ5" s="13">
        <f t="shared" si="2"/>
        <v>222.65687818851362</v>
      </c>
      <c r="BK5" s="13">
        <f t="shared" si="2"/>
        <v>68300.571853486792</v>
      </c>
      <c r="BL5" s="13">
        <f t="shared" si="2"/>
        <v>131247.12423817744</v>
      </c>
      <c r="BM5" s="36">
        <v>0</v>
      </c>
      <c r="BN5" s="27">
        <f t="shared" si="5"/>
        <v>462332.04515582859</v>
      </c>
      <c r="BP5" t="s">
        <v>22</v>
      </c>
      <c r="BQ5" s="4" t="s">
        <v>2</v>
      </c>
      <c r="BR5" s="90">
        <v>420.87554544588892</v>
      </c>
      <c r="BS5" s="91">
        <v>700.81380096332055</v>
      </c>
      <c r="BT5" s="91">
        <v>76000.036713396228</v>
      </c>
      <c r="BU5" s="91">
        <v>36.550414790999049</v>
      </c>
      <c r="BV5" s="91">
        <v>222.43237152296336</v>
      </c>
      <c r="BW5" s="91">
        <v>56.988447600724285</v>
      </c>
      <c r="BX5" s="91">
        <v>16.167439010154482</v>
      </c>
      <c r="BY5" s="91">
        <v>50.948843484971476</v>
      </c>
      <c r="BZ5" s="91">
        <v>28.279120265093415</v>
      </c>
      <c r="CA5" s="91">
        <v>65.297615485713479</v>
      </c>
      <c r="CB5" s="91">
        <v>46.596211785692653</v>
      </c>
      <c r="CC5" s="91">
        <v>2091.814861831801</v>
      </c>
      <c r="CD5" s="91">
        <v>299.08846439101956</v>
      </c>
      <c r="CE5" s="91">
        <v>15.126709628641047</v>
      </c>
      <c r="CF5" s="91">
        <v>130.87166376474443</v>
      </c>
      <c r="CG5" s="91">
        <v>1264.2355002278489</v>
      </c>
      <c r="CH5" s="91">
        <v>142.53697979451806</v>
      </c>
      <c r="CI5" s="91">
        <v>223.87912940665106</v>
      </c>
      <c r="CJ5" s="91">
        <v>22000.604585258472</v>
      </c>
      <c r="CK5" s="91">
        <v>752.71268416552789</v>
      </c>
      <c r="CL5" s="91">
        <v>5.1517816313110455E-2</v>
      </c>
      <c r="CM5" s="91">
        <v>92.549736652544354</v>
      </c>
      <c r="CN5" s="91">
        <v>124.81273282229969</v>
      </c>
      <c r="CO5" s="91">
        <v>14.742912732676666</v>
      </c>
      <c r="CP5" s="49">
        <f>BI5-CY19</f>
        <v>158359.4922706552</v>
      </c>
      <c r="CQ5" s="13">
        <f t="shared" si="3"/>
        <v>222.65687818851362</v>
      </c>
      <c r="CR5" s="13">
        <f t="shared" si="3"/>
        <v>68300.571853486792</v>
      </c>
      <c r="CS5" s="13">
        <f t="shared" si="3"/>
        <v>131247.12423817744</v>
      </c>
      <c r="CT5" s="36">
        <v>0</v>
      </c>
      <c r="CU5" s="27">
        <f t="shared" si="6"/>
        <v>462927.85924275278</v>
      </c>
      <c r="CX5" s="85" t="s">
        <v>103</v>
      </c>
      <c r="CY5" s="81">
        <f>'[1]scen AMS'!$AA$1161</f>
        <v>600613.14419999998</v>
      </c>
      <c r="DA5" s="105">
        <v>1.4569042013587947</v>
      </c>
    </row>
    <row r="6" spans="2:105" x14ac:dyDescent="0.25">
      <c r="B6" t="s">
        <v>23</v>
      </c>
      <c r="C6" s="4" t="s">
        <v>3</v>
      </c>
      <c r="D6" s="90">
        <v>510.17271496714318</v>
      </c>
      <c r="E6" s="91">
        <v>1682.2138297439931</v>
      </c>
      <c r="F6" s="91">
        <v>1479.4125055248846</v>
      </c>
      <c r="G6" s="91">
        <v>646.6120156818979</v>
      </c>
      <c r="H6" s="91">
        <v>155.50260722657467</v>
      </c>
      <c r="I6" s="91">
        <v>87.985638345891601</v>
      </c>
      <c r="J6" s="91">
        <v>10.853875925412114</v>
      </c>
      <c r="K6" s="91">
        <v>63.299756859277252</v>
      </c>
      <c r="L6" s="91">
        <v>177.47449726334492</v>
      </c>
      <c r="M6" s="91">
        <v>25.23246351466176</v>
      </c>
      <c r="N6" s="91">
        <v>9.3397633526703618</v>
      </c>
      <c r="O6" s="91">
        <v>3024.9856891398476</v>
      </c>
      <c r="P6" s="91">
        <v>1412.5154165417573</v>
      </c>
      <c r="Q6" s="91">
        <v>6.2792842400246522</v>
      </c>
      <c r="R6" s="91">
        <v>3.3515153178236674</v>
      </c>
      <c r="S6" s="91">
        <v>42.454956644299969</v>
      </c>
      <c r="T6" s="91">
        <v>17.58919951778396</v>
      </c>
      <c r="U6" s="91">
        <v>9.169408319200528</v>
      </c>
      <c r="V6" s="91">
        <v>1161.5274501151075</v>
      </c>
      <c r="W6" s="91">
        <v>566.55839115688718</v>
      </c>
      <c r="X6" s="91">
        <v>6.608476930997019E-2</v>
      </c>
      <c r="Y6" s="91">
        <v>0.79223436122649937</v>
      </c>
      <c r="Z6" s="91">
        <v>1.0422014462294526E-2</v>
      </c>
      <c r="AA6" s="91">
        <v>6.7101327060383866</v>
      </c>
      <c r="AB6" s="12">
        <f>'[4]TES 2030 (value)'!CK9</f>
        <v>4549.3542210637779</v>
      </c>
      <c r="AC6" s="13">
        <f>'[4]TES 2030 (value)'!CL9</f>
        <v>0</v>
      </c>
      <c r="AD6" s="13">
        <f>'[4]TES 2030 (value)'!CM9</f>
        <v>0</v>
      </c>
      <c r="AE6" s="13">
        <f>'[4]TES 2030 (value)'!CN9</f>
        <v>6019.5537930100072</v>
      </c>
      <c r="AF6" s="14">
        <f>'[4]TES 2030 (value)'!CO9</f>
        <v>1</v>
      </c>
      <c r="AG6" s="27">
        <f t="shared" si="4"/>
        <v>21670.017867323306</v>
      </c>
      <c r="AI6" t="s">
        <v>23</v>
      </c>
      <c r="AJ6" s="4" t="s">
        <v>3</v>
      </c>
      <c r="AK6" s="12">
        <f t="shared" si="0"/>
        <v>510.17521409651141</v>
      </c>
      <c r="AL6" s="13">
        <f t="shared" si="0"/>
        <v>1682.2384836383469</v>
      </c>
      <c r="AM6" s="13">
        <f t="shared" si="0"/>
        <v>1479.4098194076589</v>
      </c>
      <c r="AN6" s="13">
        <f t="shared" si="0"/>
        <v>646.58184554689478</v>
      </c>
      <c r="AO6" s="13">
        <f t="shared" si="0"/>
        <v>155.50013427074202</v>
      </c>
      <c r="AP6" s="13">
        <f t="shared" si="0"/>
        <v>87.983928489461064</v>
      </c>
      <c r="AQ6" s="13">
        <f t="shared" si="0"/>
        <v>10.853880645387235</v>
      </c>
      <c r="AR6" s="13">
        <f t="shared" si="0"/>
        <v>63.309384880738008</v>
      </c>
      <c r="AS6" s="13">
        <f t="shared" si="0"/>
        <v>177.48996454615718</v>
      </c>
      <c r="AT6" s="13">
        <f t="shared" si="0"/>
        <v>25.232387364828892</v>
      </c>
      <c r="AU6" s="13">
        <f t="shared" si="0"/>
        <v>9.3396003579961135</v>
      </c>
      <c r="AV6" s="13">
        <f t="shared" si="0"/>
        <v>3025.0348857680428</v>
      </c>
      <c r="AW6" s="13">
        <f t="shared" si="0"/>
        <v>1412.5367537677766</v>
      </c>
      <c r="AX6" s="13">
        <f t="shared" si="0"/>
        <v>6.2789771721203218</v>
      </c>
      <c r="AY6" s="13">
        <f t="shared" si="0"/>
        <v>3.3514439042786566</v>
      </c>
      <c r="AZ6" s="13">
        <f t="shared" si="0"/>
        <v>42.455372788887729</v>
      </c>
      <c r="BA6" s="13">
        <f t="shared" si="1"/>
        <v>17.588676075665482</v>
      </c>
      <c r="BB6" s="13">
        <f t="shared" si="1"/>
        <v>9.1693071806822655</v>
      </c>
      <c r="BC6" s="13">
        <f t="shared" si="1"/>
        <v>1161.5495738840546</v>
      </c>
      <c r="BD6" s="13">
        <f t="shared" si="1"/>
        <v>566.55810052106528</v>
      </c>
      <c r="BE6" s="91">
        <f t="shared" si="1"/>
        <v>7.4512126293162992E-2</v>
      </c>
      <c r="BF6" s="91">
        <f t="shared" si="1"/>
        <v>0.79849413767954924</v>
      </c>
      <c r="BG6" s="91">
        <f t="shared" si="1"/>
        <v>1.0422423346221206E-2</v>
      </c>
      <c r="BH6" s="91">
        <f t="shared" si="1"/>
        <v>6.7227155715686573</v>
      </c>
      <c r="BI6" s="12">
        <f t="shared" si="2"/>
        <v>4549.3542210637779</v>
      </c>
      <c r="BJ6" s="13">
        <f t="shared" si="2"/>
        <v>0</v>
      </c>
      <c r="BK6" s="13">
        <f t="shared" si="2"/>
        <v>0</v>
      </c>
      <c r="BL6" s="13">
        <f t="shared" si="2"/>
        <v>6019.5537930100072</v>
      </c>
      <c r="BM6" s="36">
        <v>0</v>
      </c>
      <c r="BN6" s="27">
        <f t="shared" si="5"/>
        <v>21669.151892639973</v>
      </c>
      <c r="BP6" t="s">
        <v>23</v>
      </c>
      <c r="BQ6" s="4" t="s">
        <v>3</v>
      </c>
      <c r="BR6" s="90">
        <v>510.17521409651141</v>
      </c>
      <c r="BS6" s="91">
        <v>1682.2384836383469</v>
      </c>
      <c r="BT6" s="91">
        <v>1479.4098194076589</v>
      </c>
      <c r="BU6" s="91">
        <v>646.58184554689478</v>
      </c>
      <c r="BV6" s="91">
        <v>155.50013427074202</v>
      </c>
      <c r="BW6" s="91">
        <v>87.983928489461064</v>
      </c>
      <c r="BX6" s="91">
        <v>10.853880645387235</v>
      </c>
      <c r="BY6" s="91">
        <v>63.309384880738008</v>
      </c>
      <c r="BZ6" s="91">
        <v>177.48996454615718</v>
      </c>
      <c r="CA6" s="91">
        <v>25.232387364828892</v>
      </c>
      <c r="CB6" s="91">
        <v>9.3396003579961135</v>
      </c>
      <c r="CC6" s="91">
        <v>3025.0348857680428</v>
      </c>
      <c r="CD6" s="91">
        <v>1412.5367537677766</v>
      </c>
      <c r="CE6" s="91">
        <v>6.2789771721203218</v>
      </c>
      <c r="CF6" s="91">
        <v>3.3514439042786566</v>
      </c>
      <c r="CG6" s="91">
        <v>42.455372788887729</v>
      </c>
      <c r="CH6" s="91">
        <v>17.588676075665482</v>
      </c>
      <c r="CI6" s="91">
        <v>9.1693071806822655</v>
      </c>
      <c r="CJ6" s="91">
        <v>1161.5495738840546</v>
      </c>
      <c r="CK6" s="91">
        <v>566.55810052106528</v>
      </c>
      <c r="CL6" s="91">
        <v>7.4512126293162992E-2</v>
      </c>
      <c r="CM6" s="91">
        <v>0.79849413767954924</v>
      </c>
      <c r="CN6" s="91">
        <v>1.0422423346221206E-2</v>
      </c>
      <c r="CO6" s="91">
        <v>6.7227155715686573</v>
      </c>
      <c r="CP6" s="12">
        <f t="shared" si="3"/>
        <v>4549.3542210637779</v>
      </c>
      <c r="CQ6" s="13">
        <f t="shared" si="3"/>
        <v>0</v>
      </c>
      <c r="CR6" s="13">
        <f t="shared" si="3"/>
        <v>0</v>
      </c>
      <c r="CS6" s="13">
        <f t="shared" si="3"/>
        <v>6019.5537930100072</v>
      </c>
      <c r="CT6" s="36">
        <v>0</v>
      </c>
      <c r="CU6" s="27">
        <f t="shared" si="6"/>
        <v>21669.151892639973</v>
      </c>
      <c r="CX6" s="86" t="s">
        <v>104</v>
      </c>
      <c r="CY6" s="81">
        <f>'[1]scen AMS'!$AA$1162</f>
        <v>34493.782090000001</v>
      </c>
      <c r="DA6" s="105">
        <v>1.4687336415469252</v>
      </c>
    </row>
    <row r="7" spans="2:105" x14ac:dyDescent="0.25">
      <c r="B7" t="s">
        <v>24</v>
      </c>
      <c r="C7" s="4" t="s">
        <v>4</v>
      </c>
      <c r="D7" s="90">
        <v>98.196320413186712</v>
      </c>
      <c r="E7" s="91">
        <v>126.40266360862881</v>
      </c>
      <c r="F7" s="91">
        <v>1021.0131851229489</v>
      </c>
      <c r="G7" s="91">
        <v>943.77655305219014</v>
      </c>
      <c r="H7" s="91">
        <v>8350.8302302466727</v>
      </c>
      <c r="I7" s="91">
        <v>170.1733141432446</v>
      </c>
      <c r="J7" s="91">
        <v>74.995809146386605</v>
      </c>
      <c r="K7" s="91">
        <v>146.19361745381647</v>
      </c>
      <c r="L7" s="91">
        <v>167.55733331917327</v>
      </c>
      <c r="M7" s="91">
        <v>211.87354467161111</v>
      </c>
      <c r="N7" s="91">
        <v>53.882386367130778</v>
      </c>
      <c r="O7" s="91">
        <v>3535.8860123689824</v>
      </c>
      <c r="P7" s="91">
        <v>40953.16205935365</v>
      </c>
      <c r="Q7" s="91">
        <v>5.1006308266921332</v>
      </c>
      <c r="R7" s="91">
        <v>79.622859986677526</v>
      </c>
      <c r="S7" s="91">
        <v>290.08701396351518</v>
      </c>
      <c r="T7" s="91">
        <v>8.7805514998074372</v>
      </c>
      <c r="U7" s="91">
        <v>2.1535345394666616</v>
      </c>
      <c r="V7" s="91">
        <v>5092.6883536529158</v>
      </c>
      <c r="W7" s="91">
        <v>753.77211676120839</v>
      </c>
      <c r="X7" s="91">
        <v>7.7246055170660327E-2</v>
      </c>
      <c r="Y7" s="91">
        <v>37.594545636021678</v>
      </c>
      <c r="Z7" s="91">
        <v>49.259202735765335</v>
      </c>
      <c r="AA7" s="91">
        <v>1.2915436711655288</v>
      </c>
      <c r="AB7" s="12">
        <f>'[4]TES 2030 (value)'!CK10</f>
        <v>4388.4533468629979</v>
      </c>
      <c r="AC7" s="13">
        <f>'[4]TES 2030 (value)'!CL10</f>
        <v>0</v>
      </c>
      <c r="AD7" s="13">
        <f>'[4]TES 2030 (value)'!CM10</f>
        <v>17.245893593232378</v>
      </c>
      <c r="AE7" s="13">
        <f>'[4]TES 2030 (value)'!CN10</f>
        <v>5149.1501174078267</v>
      </c>
      <c r="AF7" s="14">
        <f>'[4]TES 2030 (value)'!CO10</f>
        <v>1.7677280420000001</v>
      </c>
      <c r="AG7" s="27">
        <f t="shared" si="4"/>
        <v>71730.987714502102</v>
      </c>
      <c r="AI7" t="s">
        <v>24</v>
      </c>
      <c r="AJ7" s="4" t="s">
        <v>4</v>
      </c>
      <c r="AK7" s="12">
        <f t="shared" si="0"/>
        <v>98.196801437163487</v>
      </c>
      <c r="AL7" s="13">
        <f t="shared" si="0"/>
        <v>126.4045161186127</v>
      </c>
      <c r="AM7" s="13">
        <f t="shared" si="0"/>
        <v>1021.0113313052382</v>
      </c>
      <c r="AN7" s="13">
        <f t="shared" si="0"/>
        <v>943.73251757909691</v>
      </c>
      <c r="AO7" s="13">
        <f t="shared" si="0"/>
        <v>8350.6974271079107</v>
      </c>
      <c r="AP7" s="13">
        <f t="shared" si="0"/>
        <v>170.17000710426683</v>
      </c>
      <c r="AQ7" s="13">
        <f t="shared" si="0"/>
        <v>74.995841759469329</v>
      </c>
      <c r="AR7" s="13">
        <f t="shared" si="0"/>
        <v>146.21585379967482</v>
      </c>
      <c r="AS7" s="13">
        <f t="shared" si="0"/>
        <v>167.57193629989263</v>
      </c>
      <c r="AT7" s="13">
        <f t="shared" si="0"/>
        <v>211.87290525188078</v>
      </c>
      <c r="AU7" s="13">
        <f t="shared" si="0"/>
        <v>53.881446028314677</v>
      </c>
      <c r="AV7" s="13">
        <f t="shared" si="0"/>
        <v>3535.9435179863199</v>
      </c>
      <c r="AW7" s="13">
        <f t="shared" si="0"/>
        <v>40953.780691097301</v>
      </c>
      <c r="AX7" s="13">
        <f t="shared" si="0"/>
        <v>5.100381396986637</v>
      </c>
      <c r="AY7" s="13">
        <f t="shared" si="0"/>
        <v>79.621163395686196</v>
      </c>
      <c r="AZ7" s="13">
        <f t="shared" si="0"/>
        <v>290.08985740396082</v>
      </c>
      <c r="BA7" s="13">
        <f t="shared" si="1"/>
        <v>8.7802901968144376</v>
      </c>
      <c r="BB7" s="13">
        <f t="shared" si="1"/>
        <v>2.1535107859937259</v>
      </c>
      <c r="BC7" s="13">
        <f t="shared" si="1"/>
        <v>5092.7853547702325</v>
      </c>
      <c r="BD7" s="13">
        <f t="shared" si="1"/>
        <v>753.7717300875978</v>
      </c>
      <c r="BE7" s="91">
        <f t="shared" si="1"/>
        <v>8.709673769953688E-2</v>
      </c>
      <c r="BF7" s="91">
        <f t="shared" si="1"/>
        <v>37.891595932061783</v>
      </c>
      <c r="BG7" s="91">
        <f t="shared" si="1"/>
        <v>49.261135308044196</v>
      </c>
      <c r="BH7" s="91">
        <f t="shared" si="1"/>
        <v>1.2939655786080035</v>
      </c>
      <c r="BI7" s="12">
        <f t="shared" si="2"/>
        <v>4388.4533468629979</v>
      </c>
      <c r="BJ7" s="13">
        <f t="shared" si="2"/>
        <v>0</v>
      </c>
      <c r="BK7" s="13">
        <f t="shared" si="2"/>
        <v>17.245893593232378</v>
      </c>
      <c r="BL7" s="13">
        <f t="shared" si="2"/>
        <v>5149.1501174078267</v>
      </c>
      <c r="BM7" s="36">
        <v>0</v>
      </c>
      <c r="BN7" s="27">
        <f t="shared" si="5"/>
        <v>71730.160232332899</v>
      </c>
      <c r="BP7" t="s">
        <v>24</v>
      </c>
      <c r="BQ7" s="4" t="s">
        <v>4</v>
      </c>
      <c r="BR7" s="90">
        <v>98.196801437163487</v>
      </c>
      <c r="BS7" s="91">
        <v>126.4045161186127</v>
      </c>
      <c r="BT7" s="91">
        <v>1021.0113313052382</v>
      </c>
      <c r="BU7" s="91">
        <v>943.73251757909691</v>
      </c>
      <c r="BV7" s="91">
        <v>8350.6974271079107</v>
      </c>
      <c r="BW7" s="91">
        <v>170.17000710426683</v>
      </c>
      <c r="BX7" s="91">
        <v>74.995841759469329</v>
      </c>
      <c r="BY7" s="91">
        <v>146.21585379967482</v>
      </c>
      <c r="BZ7" s="91">
        <v>167.57193629989263</v>
      </c>
      <c r="CA7" s="91">
        <v>211.87290525188078</v>
      </c>
      <c r="CB7" s="91">
        <v>53.881446028314677</v>
      </c>
      <c r="CC7" s="91">
        <v>3535.9435179863199</v>
      </c>
      <c r="CD7" s="91">
        <v>40953.780691097301</v>
      </c>
      <c r="CE7" s="91">
        <v>5.100381396986637</v>
      </c>
      <c r="CF7" s="91">
        <v>79.621163395686196</v>
      </c>
      <c r="CG7" s="91">
        <v>290.08985740396082</v>
      </c>
      <c r="CH7" s="91">
        <v>8.7802901968144376</v>
      </c>
      <c r="CI7" s="91">
        <v>2.1535107859937259</v>
      </c>
      <c r="CJ7" s="91">
        <v>5092.7853547702325</v>
      </c>
      <c r="CK7" s="91">
        <v>753.7717300875978</v>
      </c>
      <c r="CL7" s="91">
        <v>8.709673769953688E-2</v>
      </c>
      <c r="CM7" s="91">
        <v>37.891595932061783</v>
      </c>
      <c r="CN7" s="91">
        <v>49.261135308044196</v>
      </c>
      <c r="CO7" s="91">
        <v>1.2939655786080035</v>
      </c>
      <c r="CP7" s="12">
        <f t="shared" si="3"/>
        <v>4388.4533468629979</v>
      </c>
      <c r="CQ7" s="13">
        <f t="shared" si="3"/>
        <v>0</v>
      </c>
      <c r="CR7" s="13">
        <f t="shared" si="3"/>
        <v>17.245893593232378</v>
      </c>
      <c r="CS7" s="13">
        <f t="shared" si="3"/>
        <v>5149.1501174078267</v>
      </c>
      <c r="CT7" s="36">
        <v>0</v>
      </c>
      <c r="CU7" s="27">
        <f t="shared" si="6"/>
        <v>71730.160232332899</v>
      </c>
      <c r="CX7" s="59" t="s">
        <v>95</v>
      </c>
      <c r="CY7" s="81">
        <f>'[1]scen AMS'!$AA$463</f>
        <v>69273.407609999995</v>
      </c>
      <c r="DA7" s="105">
        <v>1.428575088383143</v>
      </c>
    </row>
    <row r="8" spans="2:105" x14ac:dyDescent="0.25">
      <c r="B8" t="s">
        <v>25</v>
      </c>
      <c r="C8" s="4" t="s">
        <v>5</v>
      </c>
      <c r="D8" s="90">
        <v>215.82596907269672</v>
      </c>
      <c r="E8" s="91">
        <v>4177.1799784995656</v>
      </c>
      <c r="F8" s="91">
        <v>237.30838315068158</v>
      </c>
      <c r="G8" s="91">
        <v>401.89359428984545</v>
      </c>
      <c r="H8" s="91">
        <v>254.11782343089854</v>
      </c>
      <c r="I8" s="91">
        <v>12335.310292861464</v>
      </c>
      <c r="J8" s="91">
        <v>56.103852119799306</v>
      </c>
      <c r="K8" s="91">
        <v>397.50183427271315</v>
      </c>
      <c r="L8" s="91">
        <v>956.55584068703683</v>
      </c>
      <c r="M8" s="91">
        <v>61.388691702984261</v>
      </c>
      <c r="N8" s="91">
        <v>97.871062293674726</v>
      </c>
      <c r="O8" s="91">
        <v>14621.457939533419</v>
      </c>
      <c r="P8" s="91">
        <v>948.64476474486958</v>
      </c>
      <c r="Q8" s="91">
        <v>4.4537817463617326</v>
      </c>
      <c r="R8" s="91">
        <v>37.584424626777775</v>
      </c>
      <c r="S8" s="91">
        <v>115.63862492595733</v>
      </c>
      <c r="T8" s="91">
        <v>61.842725982125707</v>
      </c>
      <c r="U8" s="91">
        <v>14.772301111419788</v>
      </c>
      <c r="V8" s="91">
        <v>9225.8858228902427</v>
      </c>
      <c r="W8" s="91">
        <v>1503.9212650384306</v>
      </c>
      <c r="X8" s="91">
        <v>0.31941980107561502</v>
      </c>
      <c r="Y8" s="91">
        <v>23.359744100341565</v>
      </c>
      <c r="Z8" s="91">
        <v>47.280203518433588</v>
      </c>
      <c r="AA8" s="91">
        <v>9.9363887151210992</v>
      </c>
      <c r="AB8" s="12">
        <f>'[4]TES 2030 (value)'!CK11</f>
        <v>9436.1086603795393</v>
      </c>
      <c r="AC8" s="13">
        <f>'[4]TES 2030 (value)'!CL11</f>
        <v>0</v>
      </c>
      <c r="AD8" s="13">
        <f>'[4]TES 2030 (value)'!CM11</f>
        <v>0</v>
      </c>
      <c r="AE8" s="13">
        <f>'[4]TES 2030 (value)'!CN11</f>
        <v>13365.627812343757</v>
      </c>
      <c r="AF8" s="14">
        <f>'[4]TES 2030 (value)'!CO11</f>
        <v>1.707518477</v>
      </c>
      <c r="AG8" s="27">
        <f t="shared" si="4"/>
        <v>68609.598720316237</v>
      </c>
      <c r="AI8" t="s">
        <v>25</v>
      </c>
      <c r="AJ8" s="4" t="s">
        <v>5</v>
      </c>
      <c r="AK8" s="12">
        <f t="shared" si="0"/>
        <v>215.82702631664941</v>
      </c>
      <c r="AL8" s="13">
        <f t="shared" si="0"/>
        <v>4177.2411976811381</v>
      </c>
      <c r="AM8" s="13">
        <f t="shared" si="0"/>
        <v>237.30795227820118</v>
      </c>
      <c r="AN8" s="13">
        <f t="shared" si="0"/>
        <v>401.87484242055979</v>
      </c>
      <c r="AO8" s="13">
        <f t="shared" si="0"/>
        <v>254.11378219863343</v>
      </c>
      <c r="AP8" s="13">
        <f t="shared" si="0"/>
        <v>12335.070576357461</v>
      </c>
      <c r="AQ8" s="13">
        <f t="shared" si="0"/>
        <v>56.103876517423529</v>
      </c>
      <c r="AR8" s="13">
        <f t="shared" si="0"/>
        <v>397.56229510828285</v>
      </c>
      <c r="AS8" s="13">
        <f t="shared" si="0"/>
        <v>956.63920657871006</v>
      </c>
      <c r="AT8" s="13">
        <f t="shared" si="0"/>
        <v>61.388506436150898</v>
      </c>
      <c r="AU8" s="13">
        <f t="shared" si="0"/>
        <v>97.869354278030798</v>
      </c>
      <c r="AV8" s="13">
        <f t="shared" si="0"/>
        <v>14621.695734519526</v>
      </c>
      <c r="AW8" s="13">
        <f t="shared" si="0"/>
        <v>948.65909481696679</v>
      </c>
      <c r="AX8" s="13">
        <f t="shared" si="0"/>
        <v>4.4535639486996228</v>
      </c>
      <c r="AY8" s="13">
        <f t="shared" si="0"/>
        <v>37.583623783951396</v>
      </c>
      <c r="AZ8" s="13">
        <f t="shared" si="0"/>
        <v>115.63975841876248</v>
      </c>
      <c r="BA8" s="13">
        <f t="shared" si="1"/>
        <v>61.84088558640628</v>
      </c>
      <c r="BB8" s="13">
        <f t="shared" si="1"/>
        <v>14.772138173027939</v>
      </c>
      <c r="BC8" s="13">
        <f t="shared" si="1"/>
        <v>9226.0615495734619</v>
      </c>
      <c r="BD8" s="13">
        <f t="shared" si="1"/>
        <v>1503.9204935497371</v>
      </c>
      <c r="BE8" s="91">
        <f t="shared" si="1"/>
        <v>0.36015331228057157</v>
      </c>
      <c r="BF8" s="91">
        <f t="shared" si="1"/>
        <v>23.544319250354256</v>
      </c>
      <c r="BG8" s="91">
        <f t="shared" si="1"/>
        <v>47.282058449199496</v>
      </c>
      <c r="BH8" s="91">
        <f t="shared" si="1"/>
        <v>9.9550214677857909</v>
      </c>
      <c r="BI8" s="12">
        <f t="shared" si="2"/>
        <v>9436.1086603795393</v>
      </c>
      <c r="BJ8" s="13">
        <f t="shared" si="2"/>
        <v>0</v>
      </c>
      <c r="BK8" s="13">
        <f t="shared" si="2"/>
        <v>0</v>
      </c>
      <c r="BL8" s="13">
        <f t="shared" si="2"/>
        <v>13365.627812343757</v>
      </c>
      <c r="BM8" s="36">
        <v>0</v>
      </c>
      <c r="BN8" s="27">
        <f t="shared" si="5"/>
        <v>68608.503483744702</v>
      </c>
      <c r="BP8" t="s">
        <v>25</v>
      </c>
      <c r="BQ8" s="4" t="s">
        <v>5</v>
      </c>
      <c r="BR8" s="90">
        <v>215.82702631664941</v>
      </c>
      <c r="BS8" s="91">
        <v>4177.2411976811381</v>
      </c>
      <c r="BT8" s="91">
        <v>237.30795227820118</v>
      </c>
      <c r="BU8" s="91">
        <v>401.87484242055979</v>
      </c>
      <c r="BV8" s="91">
        <v>254.11378219863343</v>
      </c>
      <c r="BW8" s="91">
        <v>12335.070576357461</v>
      </c>
      <c r="BX8" s="91">
        <v>56.103876517423529</v>
      </c>
      <c r="BY8" s="91">
        <v>397.56229510828285</v>
      </c>
      <c r="BZ8" s="91">
        <v>956.63920657871006</v>
      </c>
      <c r="CA8" s="91">
        <v>61.388506436150898</v>
      </c>
      <c r="CB8" s="91">
        <v>97.869354278030798</v>
      </c>
      <c r="CC8" s="91">
        <v>14621.695734519526</v>
      </c>
      <c r="CD8" s="91">
        <v>948.65909481696679</v>
      </c>
      <c r="CE8" s="91">
        <v>4.4535639486996228</v>
      </c>
      <c r="CF8" s="91">
        <v>37.583623783951396</v>
      </c>
      <c r="CG8" s="91">
        <v>115.63975841876248</v>
      </c>
      <c r="CH8" s="91">
        <v>61.84088558640628</v>
      </c>
      <c r="CI8" s="91">
        <v>14.772138173027939</v>
      </c>
      <c r="CJ8" s="91">
        <v>9226.0615495734619</v>
      </c>
      <c r="CK8" s="91">
        <v>1503.9204935497371</v>
      </c>
      <c r="CL8" s="91">
        <v>0.36015331228057157</v>
      </c>
      <c r="CM8" s="91">
        <v>23.544319250354256</v>
      </c>
      <c r="CN8" s="91">
        <v>47.282058449199496</v>
      </c>
      <c r="CO8" s="91">
        <v>9.9550214677857909</v>
      </c>
      <c r="CP8" s="12">
        <f t="shared" si="3"/>
        <v>9436.1086603795393</v>
      </c>
      <c r="CQ8" s="13">
        <f t="shared" si="3"/>
        <v>0</v>
      </c>
      <c r="CR8" s="13">
        <f t="shared" si="3"/>
        <v>0</v>
      </c>
      <c r="CS8" s="13">
        <f t="shared" si="3"/>
        <v>13365.627812343757</v>
      </c>
      <c r="CT8" s="36">
        <v>0</v>
      </c>
      <c r="CU8" s="27">
        <f t="shared" si="6"/>
        <v>68608.503483744702</v>
      </c>
      <c r="CX8" s="59" t="s">
        <v>96</v>
      </c>
      <c r="CY8" s="81">
        <f>'[1]scen AMS'!$AA$462-CY7</f>
        <v>828016.03809000005</v>
      </c>
      <c r="DA8" s="105">
        <v>1.2421625069576425</v>
      </c>
    </row>
    <row r="9" spans="2:105" x14ac:dyDescent="0.25">
      <c r="B9" t="s">
        <v>26</v>
      </c>
      <c r="C9" s="4" t="s">
        <v>6</v>
      </c>
      <c r="D9" s="90">
        <v>5387.445500515847</v>
      </c>
      <c r="E9" s="91">
        <v>622.01486682845723</v>
      </c>
      <c r="F9" s="91">
        <v>503.34535318888766</v>
      </c>
      <c r="G9" s="91">
        <v>447.33461879970514</v>
      </c>
      <c r="H9" s="91">
        <v>108.77841633791004</v>
      </c>
      <c r="I9" s="91">
        <v>386.90202926864174</v>
      </c>
      <c r="J9" s="91">
        <v>3588.496750015307</v>
      </c>
      <c r="K9" s="91">
        <v>2432.3378966101855</v>
      </c>
      <c r="L9" s="91">
        <v>214.0416238476991</v>
      </c>
      <c r="M9" s="91">
        <v>457.70031146059426</v>
      </c>
      <c r="N9" s="91">
        <v>120.92936997645253</v>
      </c>
      <c r="O9" s="91">
        <v>5122.9215079328296</v>
      </c>
      <c r="P9" s="91">
        <v>361.488967292496</v>
      </c>
      <c r="Q9" s="91">
        <v>2.6010905491846414</v>
      </c>
      <c r="R9" s="91">
        <v>9.6693137006582521</v>
      </c>
      <c r="S9" s="91">
        <v>8.1596449861402167</v>
      </c>
      <c r="T9" s="91">
        <v>7.4552933434155602</v>
      </c>
      <c r="U9" s="91">
        <v>5.2523265752559016</v>
      </c>
      <c r="V9" s="91">
        <v>703.30686965206507</v>
      </c>
      <c r="W9" s="91">
        <v>53.007061262147673</v>
      </c>
      <c r="X9" s="91">
        <v>0.11190660042671353</v>
      </c>
      <c r="Y9" s="91">
        <v>43.350971955991014</v>
      </c>
      <c r="Z9" s="91">
        <v>1.7648426713921587E-2</v>
      </c>
      <c r="AA9" s="91">
        <v>85.297745271004914</v>
      </c>
      <c r="AB9" s="12">
        <f>'[4]TES 2030 (value)'!CK12</f>
        <v>235.68949014618568</v>
      </c>
      <c r="AC9" s="13">
        <f>'[4]TES 2030 (value)'!CL12</f>
        <v>0</v>
      </c>
      <c r="AD9" s="13">
        <f>'[4]TES 2030 (value)'!CM12</f>
        <v>0</v>
      </c>
      <c r="AE9" s="13">
        <f>'[4]TES 2030 (value)'!CN12</f>
        <v>7270.6609025368771</v>
      </c>
      <c r="AF9" s="14">
        <f>'[4]TES 2030 (value)'!CO12</f>
        <v>1</v>
      </c>
      <c r="AG9" s="27">
        <f t="shared" si="4"/>
        <v>28179.317477081084</v>
      </c>
      <c r="AI9" t="s">
        <v>26</v>
      </c>
      <c r="AJ9" s="4" t="s">
        <v>6</v>
      </c>
      <c r="AK9" s="12">
        <f t="shared" si="0"/>
        <v>5387.4718914279338</v>
      </c>
      <c r="AL9" s="13">
        <f t="shared" si="0"/>
        <v>622.02398284482933</v>
      </c>
      <c r="AM9" s="13">
        <f t="shared" si="0"/>
        <v>503.34443928244264</v>
      </c>
      <c r="AN9" s="13">
        <f t="shared" si="0"/>
        <v>447.31374670714666</v>
      </c>
      <c r="AO9" s="13">
        <f t="shared" si="0"/>
        <v>108.77668643624507</v>
      </c>
      <c r="AP9" s="13">
        <f t="shared" si="0"/>
        <v>386.8945104629006</v>
      </c>
      <c r="AQ9" s="13">
        <f t="shared" si="0"/>
        <v>3588.49831052839</v>
      </c>
      <c r="AR9" s="13">
        <f t="shared" si="0"/>
        <v>2432.7078601397525</v>
      </c>
      <c r="AS9" s="13">
        <f t="shared" si="0"/>
        <v>214.0602780339664</v>
      </c>
      <c r="AT9" s="13">
        <f t="shared" si="0"/>
        <v>457.69893015265336</v>
      </c>
      <c r="AU9" s="13">
        <f t="shared" si="0"/>
        <v>120.92725955432275</v>
      </c>
      <c r="AV9" s="13">
        <f t="shared" si="0"/>
        <v>5123.0048241830864</v>
      </c>
      <c r="AW9" s="13">
        <f t="shared" si="0"/>
        <v>361.49442788549788</v>
      </c>
      <c r="AX9" s="13">
        <f t="shared" si="0"/>
        <v>2.6009633513395718</v>
      </c>
      <c r="AY9" s="13">
        <f t="shared" si="0"/>
        <v>9.6691076684896053</v>
      </c>
      <c r="AZ9" s="13">
        <f t="shared" si="0"/>
        <v>8.1597249671923109</v>
      </c>
      <c r="BA9" s="13">
        <f t="shared" si="1"/>
        <v>7.4550714791665582</v>
      </c>
      <c r="BB9" s="13">
        <f t="shared" si="1"/>
        <v>5.2522686421255669</v>
      </c>
      <c r="BC9" s="13">
        <f t="shared" si="1"/>
        <v>703.3202656322303</v>
      </c>
      <c r="BD9" s="13">
        <f t="shared" si="1"/>
        <v>53.007034070332921</v>
      </c>
      <c r="BE9" s="91">
        <f t="shared" si="1"/>
        <v>0.12617731485030384</v>
      </c>
      <c r="BF9" s="91">
        <f t="shared" si="1"/>
        <v>43.693506194277298</v>
      </c>
      <c r="BG9" s="91">
        <f t="shared" si="1"/>
        <v>1.7649119109623072E-2</v>
      </c>
      <c r="BH9" s="91">
        <f t="shared" si="1"/>
        <v>85.457695916662715</v>
      </c>
      <c r="BI9" s="12">
        <f t="shared" si="2"/>
        <v>235.68949014618568</v>
      </c>
      <c r="BJ9" s="13">
        <f t="shared" si="2"/>
        <v>0</v>
      </c>
      <c r="BK9" s="13">
        <f t="shared" si="2"/>
        <v>0</v>
      </c>
      <c r="BL9" s="13">
        <f t="shared" si="2"/>
        <v>7270.6609025368771</v>
      </c>
      <c r="BM9" s="36">
        <v>0</v>
      </c>
      <c r="BN9" s="27">
        <f t="shared" si="5"/>
        <v>28179.327004678009</v>
      </c>
      <c r="BP9" t="s">
        <v>26</v>
      </c>
      <c r="BQ9" s="4" t="s">
        <v>6</v>
      </c>
      <c r="BR9" s="90">
        <v>5387.4718914279338</v>
      </c>
      <c r="BS9" s="91">
        <v>622.02398284482933</v>
      </c>
      <c r="BT9" s="91">
        <v>503.34443928244264</v>
      </c>
      <c r="BU9" s="91">
        <v>447.31374670714666</v>
      </c>
      <c r="BV9" s="91">
        <v>108.77668643624507</v>
      </c>
      <c r="BW9" s="91">
        <v>386.8945104629006</v>
      </c>
      <c r="BX9" s="91">
        <v>3588.49831052839</v>
      </c>
      <c r="BY9" s="91">
        <v>2432.7078601397525</v>
      </c>
      <c r="BZ9" s="91">
        <v>214.0602780339664</v>
      </c>
      <c r="CA9" s="91">
        <v>457.69893015265336</v>
      </c>
      <c r="CB9" s="91">
        <v>120.92725955432275</v>
      </c>
      <c r="CC9" s="91">
        <v>5123.0048241830864</v>
      </c>
      <c r="CD9" s="91">
        <v>361.49442788549788</v>
      </c>
      <c r="CE9" s="91">
        <v>2.6009633513395718</v>
      </c>
      <c r="CF9" s="91">
        <v>9.6691076684896053</v>
      </c>
      <c r="CG9" s="91">
        <v>8.1597249671923109</v>
      </c>
      <c r="CH9" s="91">
        <v>7.4550714791665582</v>
      </c>
      <c r="CI9" s="91">
        <v>5.2522686421255669</v>
      </c>
      <c r="CJ9" s="91">
        <v>703.3202656322303</v>
      </c>
      <c r="CK9" s="91">
        <v>53.007034070332921</v>
      </c>
      <c r="CL9" s="91">
        <v>0.12617731485030384</v>
      </c>
      <c r="CM9" s="91">
        <v>43.693506194277298</v>
      </c>
      <c r="CN9" s="91">
        <v>1.7649119109623072E-2</v>
      </c>
      <c r="CO9" s="91">
        <v>85.457695916662715</v>
      </c>
      <c r="CP9" s="12">
        <f t="shared" si="3"/>
        <v>235.68949014618568</v>
      </c>
      <c r="CQ9" s="13">
        <f t="shared" si="3"/>
        <v>0</v>
      </c>
      <c r="CR9" s="13">
        <f t="shared" si="3"/>
        <v>0</v>
      </c>
      <c r="CS9" s="13">
        <f t="shared" si="3"/>
        <v>7270.6609025368771</v>
      </c>
      <c r="CT9" s="36">
        <v>0</v>
      </c>
      <c r="CU9" s="27">
        <f t="shared" si="6"/>
        <v>28179.327004678009</v>
      </c>
      <c r="CX9" s="59" t="s">
        <v>108</v>
      </c>
      <c r="CY9" s="81">
        <f>'[1]scen AMS'!$AA$1261</f>
        <v>22504.645369999998</v>
      </c>
      <c r="DA9" s="105">
        <v>1.2621281025961708</v>
      </c>
    </row>
    <row r="10" spans="2:105" x14ac:dyDescent="0.25">
      <c r="B10" t="s">
        <v>27</v>
      </c>
      <c r="C10" s="4" t="s">
        <v>7</v>
      </c>
      <c r="D10" s="90">
        <v>0</v>
      </c>
      <c r="E10" s="91">
        <v>451.53431523146963</v>
      </c>
      <c r="F10" s="91">
        <v>885.5557009994252</v>
      </c>
      <c r="G10" s="91">
        <v>134.62358694330447</v>
      </c>
      <c r="H10" s="91">
        <v>260.4129439928862</v>
      </c>
      <c r="I10" s="91">
        <v>1564.5689229702737</v>
      </c>
      <c r="J10" s="91">
        <v>222.63952460932035</v>
      </c>
      <c r="K10" s="91">
        <v>8976.608369023761</v>
      </c>
      <c r="L10" s="91">
        <v>17941.528711780156</v>
      </c>
      <c r="M10" s="91">
        <v>202.47685139218422</v>
      </c>
      <c r="N10" s="91">
        <v>118.04640251033901</v>
      </c>
      <c r="O10" s="91">
        <v>19065.771037370396</v>
      </c>
      <c r="P10" s="91">
        <v>223.88618386835665</v>
      </c>
      <c r="Q10" s="91">
        <v>2.6510732001773851</v>
      </c>
      <c r="R10" s="91">
        <v>27.045766266685213</v>
      </c>
      <c r="S10" s="91">
        <v>9.4612474751105307</v>
      </c>
      <c r="T10" s="91">
        <v>7.8722604516082306</v>
      </c>
      <c r="U10" s="91">
        <v>5.4495352294700483</v>
      </c>
      <c r="V10" s="91">
        <v>2644.6542406793378</v>
      </c>
      <c r="W10" s="91">
        <v>412.50830306202892</v>
      </c>
      <c r="X10" s="91">
        <v>0.41650822032729667</v>
      </c>
      <c r="Y10" s="91">
        <v>1531.9328367931232</v>
      </c>
      <c r="Z10" s="91">
        <v>30.993666556732265</v>
      </c>
      <c r="AA10" s="91">
        <v>11.873485859636489</v>
      </c>
      <c r="AB10" s="12">
        <f>'[4]TES 2030 (value)'!CK13</f>
        <v>48.316401815422218</v>
      </c>
      <c r="AC10" s="13">
        <f>'[4]TES 2030 (value)'!CL13</f>
        <v>0</v>
      </c>
      <c r="AD10" s="13">
        <f>'[4]TES 2030 (value)'!CM13</f>
        <v>0</v>
      </c>
      <c r="AE10" s="13">
        <f>'[4]TES 2030 (value)'!CN13</f>
        <v>48620.93917108712</v>
      </c>
      <c r="AF10" s="14">
        <f>'[4]TES 2030 (value)'!CO13</f>
        <v>1</v>
      </c>
      <c r="AG10" s="27">
        <f t="shared" si="4"/>
        <v>103402.76704738865</v>
      </c>
      <c r="AI10" t="s">
        <v>27</v>
      </c>
      <c r="AJ10" s="4" t="s">
        <v>7</v>
      </c>
      <c r="AK10" s="12">
        <f t="shared" si="0"/>
        <v>0</v>
      </c>
      <c r="AL10" s="13">
        <f t="shared" si="0"/>
        <v>451.54093274887913</v>
      </c>
      <c r="AM10" s="13">
        <f t="shared" si="0"/>
        <v>885.55409312710162</v>
      </c>
      <c r="AN10" s="13">
        <f t="shared" si="0"/>
        <v>134.61730556947569</v>
      </c>
      <c r="AO10" s="13">
        <f t="shared" si="0"/>
        <v>260.408802649405</v>
      </c>
      <c r="AP10" s="13">
        <f t="shared" si="0"/>
        <v>1564.5385181418922</v>
      </c>
      <c r="AQ10" s="13">
        <f t="shared" si="0"/>
        <v>222.63962142754679</v>
      </c>
      <c r="AR10" s="13">
        <f t="shared" si="0"/>
        <v>8977.9737293712569</v>
      </c>
      <c r="AS10" s="13">
        <f t="shared" si="0"/>
        <v>17943.092354460929</v>
      </c>
      <c r="AT10" s="13">
        <f t="shared" si="0"/>
        <v>202.47624033102545</v>
      </c>
      <c r="AU10" s="13">
        <f t="shared" si="0"/>
        <v>118.04434240086975</v>
      </c>
      <c r="AV10" s="13">
        <f t="shared" si="0"/>
        <v>19066.081112109707</v>
      </c>
      <c r="AW10" s="13">
        <f t="shared" si="0"/>
        <v>223.8895658562995</v>
      </c>
      <c r="AX10" s="13">
        <f t="shared" si="0"/>
        <v>2.6509435580938789</v>
      </c>
      <c r="AY10" s="13">
        <f t="shared" si="0"/>
        <v>27.045189979882537</v>
      </c>
      <c r="AZ10" s="13">
        <f t="shared" si="0"/>
        <v>9.4613402145040304</v>
      </c>
      <c r="BA10" s="13">
        <f t="shared" si="1"/>
        <v>7.872026178713444</v>
      </c>
      <c r="BB10" s="13">
        <f t="shared" si="1"/>
        <v>5.449475121129451</v>
      </c>
      <c r="BC10" s="13">
        <f t="shared" si="1"/>
        <v>2644.7046137629527</v>
      </c>
      <c r="BD10" s="13">
        <f t="shared" si="1"/>
        <v>412.50809145155489</v>
      </c>
      <c r="BE10" s="91">
        <f t="shared" si="1"/>
        <v>0.4696227805471942</v>
      </c>
      <c r="BF10" s="91">
        <f t="shared" si="1"/>
        <v>1544.0372815997905</v>
      </c>
      <c r="BG10" s="91">
        <f t="shared" si="1"/>
        <v>30.994882522429663</v>
      </c>
      <c r="BH10" s="91">
        <f t="shared" si="1"/>
        <v>11.895751063991229</v>
      </c>
      <c r="BI10" s="12">
        <f t="shared" si="2"/>
        <v>48.316401815422218</v>
      </c>
      <c r="BJ10" s="13">
        <f t="shared" si="2"/>
        <v>0</v>
      </c>
      <c r="BK10" s="13">
        <f t="shared" si="2"/>
        <v>0</v>
      </c>
      <c r="BL10" s="13">
        <f t="shared" si="2"/>
        <v>48620.93917108712</v>
      </c>
      <c r="BM10" s="36">
        <v>0</v>
      </c>
      <c r="BN10" s="27">
        <f t="shared" si="5"/>
        <v>103417.20140933052</v>
      </c>
      <c r="BP10" t="s">
        <v>27</v>
      </c>
      <c r="BQ10" s="4" t="s">
        <v>7</v>
      </c>
      <c r="BR10" s="90">
        <v>0</v>
      </c>
      <c r="BS10" s="91">
        <v>451.54093274887913</v>
      </c>
      <c r="BT10" s="91">
        <v>885.55409312710162</v>
      </c>
      <c r="BU10" s="91">
        <v>134.61730556947569</v>
      </c>
      <c r="BV10" s="91">
        <v>260.408802649405</v>
      </c>
      <c r="BW10" s="91">
        <v>1564.5385181418922</v>
      </c>
      <c r="BX10" s="91">
        <v>222.63962142754679</v>
      </c>
      <c r="BY10" s="91">
        <v>8977.9737293712569</v>
      </c>
      <c r="BZ10" s="91">
        <v>17943.092354460929</v>
      </c>
      <c r="CA10" s="91">
        <v>202.47624033102545</v>
      </c>
      <c r="CB10" s="91">
        <v>118.04434240086975</v>
      </c>
      <c r="CC10" s="91">
        <v>19066.081112109707</v>
      </c>
      <c r="CD10" s="91">
        <v>223.8895658562995</v>
      </c>
      <c r="CE10" s="91">
        <v>2.6509435580938789</v>
      </c>
      <c r="CF10" s="91">
        <v>27.045189979882537</v>
      </c>
      <c r="CG10" s="91">
        <v>9.4613402145040304</v>
      </c>
      <c r="CH10" s="91">
        <v>7.872026178713444</v>
      </c>
      <c r="CI10" s="91">
        <v>5.449475121129451</v>
      </c>
      <c r="CJ10" s="91">
        <v>2644.7046137629527</v>
      </c>
      <c r="CK10" s="91">
        <v>412.50809145155489</v>
      </c>
      <c r="CL10" s="91">
        <v>0.4696227805471942</v>
      </c>
      <c r="CM10" s="91">
        <v>1544.0372815997905</v>
      </c>
      <c r="CN10" s="91">
        <v>30.994882522429663</v>
      </c>
      <c r="CO10" s="91">
        <v>11.895751063991229</v>
      </c>
      <c r="CP10" s="12">
        <f t="shared" si="3"/>
        <v>48.316401815422218</v>
      </c>
      <c r="CQ10" s="13">
        <f t="shared" si="3"/>
        <v>0</v>
      </c>
      <c r="CR10" s="13">
        <f t="shared" si="3"/>
        <v>0</v>
      </c>
      <c r="CS10" s="13">
        <f t="shared" si="3"/>
        <v>48620.93917108712</v>
      </c>
      <c r="CT10" s="36">
        <v>0</v>
      </c>
      <c r="CU10" s="27">
        <f t="shared" si="6"/>
        <v>103417.20140933052</v>
      </c>
      <c r="CX10" s="59" t="s">
        <v>97</v>
      </c>
      <c r="CY10" s="81">
        <f>'[1]scen AMS'!$AA$466</f>
        <v>16337.509431042799</v>
      </c>
      <c r="DA10" s="105">
        <v>1.3018231555045061</v>
      </c>
    </row>
    <row r="11" spans="2:105" x14ac:dyDescent="0.25">
      <c r="B11" t="s">
        <v>28</v>
      </c>
      <c r="C11" s="4" t="s">
        <v>8</v>
      </c>
      <c r="D11" s="90">
        <v>441.95708158592458</v>
      </c>
      <c r="E11" s="91">
        <v>5898.8329946530603</v>
      </c>
      <c r="F11" s="91">
        <v>7906.009506978613</v>
      </c>
      <c r="G11" s="91">
        <v>90.920264345578104</v>
      </c>
      <c r="H11" s="91">
        <v>355.26905332809292</v>
      </c>
      <c r="I11" s="91">
        <v>586.31556233541005</v>
      </c>
      <c r="J11" s="91">
        <v>278.44687740523659</v>
      </c>
      <c r="K11" s="91">
        <v>637.96141822992035</v>
      </c>
      <c r="L11" s="91">
        <v>3709.339520169985</v>
      </c>
      <c r="M11" s="91">
        <v>257.67796609696001</v>
      </c>
      <c r="N11" s="91">
        <v>207.82728783099742</v>
      </c>
      <c r="O11" s="91">
        <v>16723.330249335249</v>
      </c>
      <c r="P11" s="91">
        <v>9231.054017347662</v>
      </c>
      <c r="Q11" s="91">
        <v>4.4596642708489487</v>
      </c>
      <c r="R11" s="91">
        <v>20.450999395896321</v>
      </c>
      <c r="S11" s="91">
        <v>55.920476389090105</v>
      </c>
      <c r="T11" s="91">
        <v>36.217509940194319</v>
      </c>
      <c r="U11" s="91">
        <v>69.103270204972247</v>
      </c>
      <c r="V11" s="91">
        <v>9233.3981358056226</v>
      </c>
      <c r="W11" s="91">
        <v>1.9062039328240352</v>
      </c>
      <c r="X11" s="91">
        <v>0.36533601449415848</v>
      </c>
      <c r="Y11" s="91">
        <v>819.00160799699108</v>
      </c>
      <c r="Z11" s="91">
        <v>631.15865850917794</v>
      </c>
      <c r="AA11" s="91">
        <v>15.619788442749757</v>
      </c>
      <c r="AB11" s="12">
        <f>'[4]TES 2030 (value)'!CK14</f>
        <v>11980.064779237613</v>
      </c>
      <c r="AC11" s="13">
        <f>'[4]TES 2030 (value)'!CL14</f>
        <v>0</v>
      </c>
      <c r="AD11" s="13">
        <f>'[4]TES 2030 (value)'!CM14</f>
        <v>0</v>
      </c>
      <c r="AE11" s="13">
        <f>'[4]TES 2030 (value)'!CN14</f>
        <v>17040.089845001192</v>
      </c>
      <c r="AF11" s="14">
        <f>'[4]TES 2030 (value)'!CO14</f>
        <v>1</v>
      </c>
      <c r="AG11" s="27">
        <f t="shared" si="4"/>
        <v>86233.698074784363</v>
      </c>
      <c r="AI11" t="s">
        <v>28</v>
      </c>
      <c r="AJ11" s="4" t="s">
        <v>8</v>
      </c>
      <c r="AK11" s="12">
        <f t="shared" si="0"/>
        <v>441.95924655455121</v>
      </c>
      <c r="AL11" s="13">
        <f t="shared" si="0"/>
        <v>5898.9194457348958</v>
      </c>
      <c r="AM11" s="13">
        <f t="shared" si="0"/>
        <v>7905.9951523153641</v>
      </c>
      <c r="AN11" s="13">
        <f t="shared" si="0"/>
        <v>90.916022115951534</v>
      </c>
      <c r="AO11" s="13">
        <f t="shared" si="0"/>
        <v>355.26340348920434</v>
      </c>
      <c r="AP11" s="13">
        <f t="shared" si="0"/>
        <v>586.30416825504165</v>
      </c>
      <c r="AQ11" s="13">
        <f t="shared" si="0"/>
        <v>278.44699849214999</v>
      </c>
      <c r="AR11" s="13">
        <f t="shared" si="0"/>
        <v>638.05845345613</v>
      </c>
      <c r="AS11" s="13">
        <f t="shared" si="0"/>
        <v>3709.6627970592835</v>
      </c>
      <c r="AT11" s="13">
        <f t="shared" si="0"/>
        <v>257.67718844264812</v>
      </c>
      <c r="AU11" s="13">
        <f t="shared" si="0"/>
        <v>207.82366089316173</v>
      </c>
      <c r="AV11" s="13">
        <f t="shared" si="0"/>
        <v>16723.602227964246</v>
      </c>
      <c r="AW11" s="13">
        <f t="shared" si="0"/>
        <v>9231.1934601343801</v>
      </c>
      <c r="AX11" s="13">
        <f t="shared" si="0"/>
        <v>4.4594461855211751</v>
      </c>
      <c r="AY11" s="13">
        <f t="shared" si="0"/>
        <v>20.450563629316918</v>
      </c>
      <c r="AZ11" s="13">
        <f t="shared" si="0"/>
        <v>55.921024523052161</v>
      </c>
      <c r="BA11" s="13">
        <f t="shared" si="1"/>
        <v>36.216432132752885</v>
      </c>
      <c r="BB11" s="13">
        <f t="shared" si="1"/>
        <v>69.102507996320142</v>
      </c>
      <c r="BC11" s="13">
        <f t="shared" si="1"/>
        <v>9233.5740055768729</v>
      </c>
      <c r="BD11" s="13">
        <f t="shared" si="1"/>
        <v>1.9062029549704627</v>
      </c>
      <c r="BE11" s="91">
        <f t="shared" si="1"/>
        <v>0.41192491909512635</v>
      </c>
      <c r="BF11" s="91">
        <f t="shared" si="1"/>
        <v>825.47288370991589</v>
      </c>
      <c r="BG11" s="91">
        <f t="shared" si="1"/>
        <v>631.18342057716234</v>
      </c>
      <c r="BH11" s="91">
        <f t="shared" si="1"/>
        <v>15.649078727487275</v>
      </c>
      <c r="BI11" s="12">
        <f t="shared" si="2"/>
        <v>11980.064779237613</v>
      </c>
      <c r="BJ11" s="13">
        <f t="shared" si="2"/>
        <v>0</v>
      </c>
      <c r="BK11" s="13">
        <f t="shared" si="2"/>
        <v>0</v>
      </c>
      <c r="BL11" s="13">
        <f t="shared" si="2"/>
        <v>17040.089845001192</v>
      </c>
      <c r="BM11" s="36">
        <v>0</v>
      </c>
      <c r="BN11" s="27">
        <f t="shared" si="5"/>
        <v>86240.324340078281</v>
      </c>
      <c r="BP11" t="s">
        <v>28</v>
      </c>
      <c r="BQ11" s="4" t="s">
        <v>8</v>
      </c>
      <c r="BR11" s="90">
        <v>441.95924655455121</v>
      </c>
      <c r="BS11" s="91">
        <v>5898.9194457348958</v>
      </c>
      <c r="BT11" s="91">
        <v>7905.9951523153641</v>
      </c>
      <c r="BU11" s="91">
        <v>90.916022115951534</v>
      </c>
      <c r="BV11" s="91">
        <v>355.26340348920434</v>
      </c>
      <c r="BW11" s="91">
        <v>586.30416825504165</v>
      </c>
      <c r="BX11" s="91">
        <v>278.44699849214999</v>
      </c>
      <c r="BY11" s="91">
        <v>638.05845345613</v>
      </c>
      <c r="BZ11" s="91">
        <v>3709.6627970592835</v>
      </c>
      <c r="CA11" s="91">
        <v>257.67718844264812</v>
      </c>
      <c r="CB11" s="91">
        <v>207.82366089316173</v>
      </c>
      <c r="CC11" s="91">
        <v>16723.602227964246</v>
      </c>
      <c r="CD11" s="91">
        <v>9231.1934601343801</v>
      </c>
      <c r="CE11" s="91">
        <v>4.4594461855211751</v>
      </c>
      <c r="CF11" s="91">
        <v>20.450563629316918</v>
      </c>
      <c r="CG11" s="91">
        <v>55.921024523052161</v>
      </c>
      <c r="CH11" s="91">
        <v>36.216432132752885</v>
      </c>
      <c r="CI11" s="91">
        <v>69.102507996320142</v>
      </c>
      <c r="CJ11" s="91">
        <v>9233.5740055768729</v>
      </c>
      <c r="CK11" s="91">
        <v>1.9062029549704627</v>
      </c>
      <c r="CL11" s="91">
        <v>0.41192491909512635</v>
      </c>
      <c r="CM11" s="91">
        <v>825.47288370991589</v>
      </c>
      <c r="CN11" s="91">
        <v>631.18342057716234</v>
      </c>
      <c r="CO11" s="91">
        <v>15.649078727487275</v>
      </c>
      <c r="CP11" s="12">
        <f t="shared" si="3"/>
        <v>11980.064779237613</v>
      </c>
      <c r="CQ11" s="13">
        <f t="shared" si="3"/>
        <v>0</v>
      </c>
      <c r="CR11" s="13">
        <f t="shared" si="3"/>
        <v>0</v>
      </c>
      <c r="CS11" s="13">
        <f t="shared" si="3"/>
        <v>17040.089845001192</v>
      </c>
      <c r="CT11" s="36">
        <v>0</v>
      </c>
      <c r="CU11" s="27">
        <f t="shared" si="6"/>
        <v>86240.324340078281</v>
      </c>
      <c r="CX11" s="59" t="s">
        <v>98</v>
      </c>
      <c r="CY11" s="81">
        <f>'[1]scen AMS'!$AA$505</f>
        <v>401112.29790000001</v>
      </c>
      <c r="DA11" s="105">
        <v>1</v>
      </c>
    </row>
    <row r="12" spans="2:105" x14ac:dyDescent="0.25">
      <c r="B12" t="s">
        <v>29</v>
      </c>
      <c r="C12" s="4" t="s">
        <v>9</v>
      </c>
      <c r="D12" s="90">
        <v>36.280667168532432</v>
      </c>
      <c r="E12" s="91">
        <v>106.84448759603517</v>
      </c>
      <c r="F12" s="91">
        <v>6346.9159817901545</v>
      </c>
      <c r="G12" s="91">
        <v>29.685295996898891</v>
      </c>
      <c r="H12" s="91">
        <v>533.72639056838682</v>
      </c>
      <c r="I12" s="91">
        <v>29.454519275660054</v>
      </c>
      <c r="J12" s="91">
        <v>0.76163945162670477</v>
      </c>
      <c r="K12" s="91">
        <v>173.00256580680963</v>
      </c>
      <c r="L12" s="91">
        <v>219.506119410319</v>
      </c>
      <c r="M12" s="91">
        <v>12647.152295829042</v>
      </c>
      <c r="N12" s="91">
        <v>44.201486731827167</v>
      </c>
      <c r="O12" s="91">
        <v>22298.094284885399</v>
      </c>
      <c r="P12" s="91">
        <v>4678.8402472250946</v>
      </c>
      <c r="Q12" s="91">
        <v>18.43235096210492</v>
      </c>
      <c r="R12" s="91">
        <v>24.687719233057837</v>
      </c>
      <c r="S12" s="91">
        <v>49.844157439677048</v>
      </c>
      <c r="T12" s="91">
        <v>19.737781136052764</v>
      </c>
      <c r="U12" s="91">
        <v>6.8032004135813002</v>
      </c>
      <c r="V12" s="91">
        <v>845.38957664250131</v>
      </c>
      <c r="W12" s="91">
        <v>0</v>
      </c>
      <c r="X12" s="91">
        <v>0.48712411639887693</v>
      </c>
      <c r="Y12" s="91">
        <v>127.61640097789372</v>
      </c>
      <c r="Z12" s="91">
        <v>87.230879452628329</v>
      </c>
      <c r="AA12" s="91">
        <v>10.159141112062464</v>
      </c>
      <c r="AB12" s="12">
        <f>'[4]TES 2030 (value)'!CK15</f>
        <v>0</v>
      </c>
      <c r="AC12" s="13">
        <f>'[4]TES 2030 (value)'!CL15</f>
        <v>0</v>
      </c>
      <c r="AD12" s="13">
        <f>'[4]TES 2030 (value)'!CM15</f>
        <v>0</v>
      </c>
      <c r="AE12" s="13">
        <f>'[4]TES 2030 (value)'!CN15</f>
        <v>32136.421182118898</v>
      </c>
      <c r="AF12" s="14">
        <f>'[4]TES 2030 (value)'!CO15</f>
        <v>1.750190965</v>
      </c>
      <c r="AG12" s="27">
        <f t="shared" si="4"/>
        <v>80473.025686305642</v>
      </c>
      <c r="AI12" t="s">
        <v>29</v>
      </c>
      <c r="AJ12" s="4" t="s">
        <v>9</v>
      </c>
      <c r="AK12" s="12">
        <f t="shared" si="0"/>
        <v>36.280844892817086</v>
      </c>
      <c r="AL12" s="13">
        <f t="shared" si="0"/>
        <v>106.84605346873393</v>
      </c>
      <c r="AM12" s="13">
        <f t="shared" si="0"/>
        <v>6346.9044579181545</v>
      </c>
      <c r="AN12" s="13">
        <f t="shared" si="0"/>
        <v>29.683910916872364</v>
      </c>
      <c r="AO12" s="13">
        <f t="shared" si="0"/>
        <v>533.71790272490864</v>
      </c>
      <c r="AP12" s="13">
        <f t="shared" si="0"/>
        <v>29.453946875434987</v>
      </c>
      <c r="AQ12" s="13">
        <f t="shared" si="0"/>
        <v>0.76163978283735134</v>
      </c>
      <c r="AR12" s="13">
        <f t="shared" si="0"/>
        <v>173.02887984811088</v>
      </c>
      <c r="AS12" s="13">
        <f t="shared" si="0"/>
        <v>219.52524983908648</v>
      </c>
      <c r="AT12" s="13">
        <f t="shared" si="0"/>
        <v>12647.114127596557</v>
      </c>
      <c r="AU12" s="13">
        <f t="shared" si="0"/>
        <v>44.200715341090685</v>
      </c>
      <c r="AV12" s="13">
        <f t="shared" si="0"/>
        <v>22298.456928271757</v>
      </c>
      <c r="AW12" s="13">
        <f t="shared" si="0"/>
        <v>4678.9109250178426</v>
      </c>
      <c r="AX12" s="13">
        <f t="shared" si="0"/>
        <v>18.431449588132111</v>
      </c>
      <c r="AY12" s="13">
        <f t="shared" si="0"/>
        <v>24.687193191139041</v>
      </c>
      <c r="AZ12" s="13">
        <f t="shared" si="0"/>
        <v>49.844646013402937</v>
      </c>
      <c r="BA12" s="13">
        <f t="shared" si="1"/>
        <v>19.737193753667256</v>
      </c>
      <c r="BB12" s="13">
        <f t="shared" si="1"/>
        <v>6.8031253743219153</v>
      </c>
      <c r="BC12" s="13">
        <f t="shared" si="1"/>
        <v>845.40567889102078</v>
      </c>
      <c r="BD12" s="13">
        <f t="shared" si="1"/>
        <v>0</v>
      </c>
      <c r="BE12" s="91">
        <f t="shared" si="1"/>
        <v>0.54924385846471402</v>
      </c>
      <c r="BF12" s="91">
        <f t="shared" si="1"/>
        <v>128.62475176518808</v>
      </c>
      <c r="BG12" s="91">
        <f t="shared" si="1"/>
        <v>87.234301756890844</v>
      </c>
      <c r="BH12" s="91">
        <f t="shared" si="1"/>
        <v>10.178191570841184</v>
      </c>
      <c r="BI12" s="12">
        <f t="shared" si="2"/>
        <v>0</v>
      </c>
      <c r="BJ12" s="13">
        <f t="shared" si="2"/>
        <v>0</v>
      </c>
      <c r="BK12" s="13">
        <f t="shared" si="2"/>
        <v>0</v>
      </c>
      <c r="BL12" s="13">
        <f t="shared" si="2"/>
        <v>32136.421182118898</v>
      </c>
      <c r="BM12" s="36">
        <v>0</v>
      </c>
      <c r="BN12" s="27">
        <f t="shared" si="5"/>
        <v>80472.802540376171</v>
      </c>
      <c r="BP12" t="s">
        <v>29</v>
      </c>
      <c r="BQ12" s="4" t="s">
        <v>9</v>
      </c>
      <c r="BR12" s="90">
        <v>36.280844892817086</v>
      </c>
      <c r="BS12" s="91">
        <v>106.84605346873393</v>
      </c>
      <c r="BT12" s="91">
        <v>6346.9044579181545</v>
      </c>
      <c r="BU12" s="91">
        <v>29.683910916872364</v>
      </c>
      <c r="BV12" s="91">
        <v>533.71790272490864</v>
      </c>
      <c r="BW12" s="91">
        <v>29.453946875434987</v>
      </c>
      <c r="BX12" s="91">
        <v>0.76163978283735134</v>
      </c>
      <c r="BY12" s="91">
        <v>173.02887984811088</v>
      </c>
      <c r="BZ12" s="91">
        <v>219.52524983908648</v>
      </c>
      <c r="CA12" s="91">
        <v>12647.114127596557</v>
      </c>
      <c r="CB12" s="91">
        <v>44.200715341090685</v>
      </c>
      <c r="CC12" s="91">
        <v>22298.456928271757</v>
      </c>
      <c r="CD12" s="91">
        <v>4678.9109250178426</v>
      </c>
      <c r="CE12" s="91">
        <v>18.431449588132111</v>
      </c>
      <c r="CF12" s="91">
        <v>24.687193191139041</v>
      </c>
      <c r="CG12" s="91">
        <v>49.844646013402937</v>
      </c>
      <c r="CH12" s="91">
        <v>19.737193753667256</v>
      </c>
      <c r="CI12" s="91">
        <v>6.8031253743219153</v>
      </c>
      <c r="CJ12" s="91">
        <v>845.40567889102078</v>
      </c>
      <c r="CK12" s="91">
        <v>0</v>
      </c>
      <c r="CL12" s="91">
        <v>0.54924385846471402</v>
      </c>
      <c r="CM12" s="91">
        <v>128.62475176518808</v>
      </c>
      <c r="CN12" s="91">
        <v>87.234301756890844</v>
      </c>
      <c r="CO12" s="91">
        <v>10.178191570841184</v>
      </c>
      <c r="CP12" s="12">
        <f t="shared" si="3"/>
        <v>0</v>
      </c>
      <c r="CQ12" s="13">
        <f t="shared" si="3"/>
        <v>0</v>
      </c>
      <c r="CR12" s="13">
        <f t="shared" si="3"/>
        <v>0</v>
      </c>
      <c r="CS12" s="13">
        <f t="shared" si="3"/>
        <v>32136.421182118898</v>
      </c>
      <c r="CT12" s="36">
        <v>0</v>
      </c>
      <c r="CU12" s="27">
        <f t="shared" si="6"/>
        <v>80472.802540376171</v>
      </c>
      <c r="CX12" s="59" t="s">
        <v>99</v>
      </c>
      <c r="CY12" s="82">
        <f>'[1]scen AMS'!$AA$1083</f>
        <v>41760.26425</v>
      </c>
      <c r="DA12" s="105">
        <v>1.5520519173283958</v>
      </c>
    </row>
    <row r="13" spans="2:105" x14ac:dyDescent="0.25">
      <c r="B13" t="s">
        <v>30</v>
      </c>
      <c r="C13" s="4" t="s">
        <v>10</v>
      </c>
      <c r="D13" s="90">
        <v>0</v>
      </c>
      <c r="E13" s="91">
        <v>208.06358397607721</v>
      </c>
      <c r="F13" s="91">
        <v>806.17692743161115</v>
      </c>
      <c r="G13" s="91">
        <v>233.1233143606388</v>
      </c>
      <c r="H13" s="91">
        <v>202.44620608186113</v>
      </c>
      <c r="I13" s="91">
        <v>32.863937161537685</v>
      </c>
      <c r="J13" s="91">
        <v>151.44257992206818</v>
      </c>
      <c r="K13" s="91">
        <v>31.021596731681981</v>
      </c>
      <c r="L13" s="91">
        <v>64.249569455428329</v>
      </c>
      <c r="M13" s="91">
        <v>1324.4017763492905</v>
      </c>
      <c r="N13" s="91">
        <v>7581.0082960334457</v>
      </c>
      <c r="O13" s="91">
        <v>13944.705852249217</v>
      </c>
      <c r="P13" s="91">
        <v>2447.9151345389796</v>
      </c>
      <c r="Q13" s="91">
        <v>0</v>
      </c>
      <c r="R13" s="91">
        <v>15.432315993966576</v>
      </c>
      <c r="S13" s="91">
        <v>0</v>
      </c>
      <c r="T13" s="91">
        <v>7.023439546512153E-2</v>
      </c>
      <c r="U13" s="91">
        <v>7.2041173135654613E-2</v>
      </c>
      <c r="V13" s="91">
        <v>642.07320484915249</v>
      </c>
      <c r="W13" s="91">
        <v>0</v>
      </c>
      <c r="X13" s="91">
        <v>0.30464034016746633</v>
      </c>
      <c r="Y13" s="91">
        <v>101.62964728355301</v>
      </c>
      <c r="Z13" s="91">
        <v>4.8043839210991271E-2</v>
      </c>
      <c r="AA13" s="91">
        <v>0</v>
      </c>
      <c r="AB13" s="12">
        <f>'[4]TES 2030 (value)'!CK16</f>
        <v>390.99120119593618</v>
      </c>
      <c r="AC13" s="13">
        <f>'[4]TES 2030 (value)'!CL16</f>
        <v>0</v>
      </c>
      <c r="AD13" s="13">
        <f>'[4]TES 2030 (value)'!CM16</f>
        <v>0</v>
      </c>
      <c r="AE13" s="13">
        <f>'[4]TES 2030 (value)'!CN16</f>
        <v>18420.576408501194</v>
      </c>
      <c r="AF13" s="14">
        <f>'[4]TES 2030 (value)'!CO16</f>
        <v>1.7242200729999999</v>
      </c>
      <c r="AG13" s="27">
        <f t="shared" si="4"/>
        <v>46600.340731936623</v>
      </c>
      <c r="AI13" t="s">
        <v>30</v>
      </c>
      <c r="AJ13" s="4" t="s">
        <v>10</v>
      </c>
      <c r="AK13" s="12">
        <f t="shared" si="0"/>
        <v>0</v>
      </c>
      <c r="AL13" s="13">
        <f t="shared" si="0"/>
        <v>208.06663327785296</v>
      </c>
      <c r="AM13" s="13">
        <f t="shared" si="0"/>
        <v>806.17546368453338</v>
      </c>
      <c r="AN13" s="13">
        <f t="shared" si="0"/>
        <v>233.11243710859887</v>
      </c>
      <c r="AO13" s="13">
        <f t="shared" si="0"/>
        <v>202.44298658261894</v>
      </c>
      <c r="AP13" s="13">
        <f t="shared" si="0"/>
        <v>32.863298504873427</v>
      </c>
      <c r="AQ13" s="13">
        <f t="shared" si="0"/>
        <v>151.44264577920663</v>
      </c>
      <c r="AR13" s="13">
        <f t="shared" si="0"/>
        <v>31.026315179491245</v>
      </c>
      <c r="AS13" s="13">
        <f t="shared" si="0"/>
        <v>64.255168943110533</v>
      </c>
      <c r="AT13" s="13">
        <f t="shared" si="0"/>
        <v>1324.3977793961644</v>
      </c>
      <c r="AU13" s="13">
        <f t="shared" si="0"/>
        <v>7580.8759946109112</v>
      </c>
      <c r="AV13" s="13">
        <f t="shared" si="0"/>
        <v>13944.932640928439</v>
      </c>
      <c r="AW13" s="13">
        <f t="shared" si="0"/>
        <v>2447.9521123431791</v>
      </c>
      <c r="AX13" s="13">
        <f t="shared" si="0"/>
        <v>0</v>
      </c>
      <c r="AY13" s="13">
        <f t="shared" si="0"/>
        <v>15.43198716467942</v>
      </c>
      <c r="AZ13" s="13">
        <f t="shared" si="0"/>
        <v>0</v>
      </c>
      <c r="BA13" s="13">
        <f t="shared" si="1"/>
        <v>7.023230533926246E-2</v>
      </c>
      <c r="BB13" s="13">
        <f t="shared" si="1"/>
        <v>7.2040378521950957E-2</v>
      </c>
      <c r="BC13" s="13">
        <f t="shared" si="1"/>
        <v>642.08543450350101</v>
      </c>
      <c r="BD13" s="13">
        <f t="shared" si="1"/>
        <v>0</v>
      </c>
      <c r="BE13" s="91">
        <f t="shared" si="1"/>
        <v>0.34348912370532753</v>
      </c>
      <c r="BF13" s="91">
        <f t="shared" si="1"/>
        <v>102.43266581460037</v>
      </c>
      <c r="BG13" s="91">
        <f t="shared" si="1"/>
        <v>4.804572410125893E-2</v>
      </c>
      <c r="BH13" s="91">
        <f t="shared" si="1"/>
        <v>0</v>
      </c>
      <c r="BI13" s="12">
        <f t="shared" si="2"/>
        <v>390.99120119593618</v>
      </c>
      <c r="BJ13" s="13">
        <f t="shared" si="2"/>
        <v>0</v>
      </c>
      <c r="BK13" s="13">
        <f t="shared" si="2"/>
        <v>0</v>
      </c>
      <c r="BL13" s="13">
        <f t="shared" si="2"/>
        <v>18420.576408501194</v>
      </c>
      <c r="BM13" s="36">
        <v>0</v>
      </c>
      <c r="BN13" s="27">
        <f t="shared" si="5"/>
        <v>46599.59498105057</v>
      </c>
      <c r="BP13" t="s">
        <v>30</v>
      </c>
      <c r="BQ13" s="4" t="s">
        <v>10</v>
      </c>
      <c r="BR13" s="90">
        <v>0</v>
      </c>
      <c r="BS13" s="91">
        <v>208.06663327785296</v>
      </c>
      <c r="BT13" s="91">
        <v>806.17546368453338</v>
      </c>
      <c r="BU13" s="91">
        <v>233.11243710859887</v>
      </c>
      <c r="BV13" s="91">
        <v>202.44298658261894</v>
      </c>
      <c r="BW13" s="91">
        <v>32.863298504873427</v>
      </c>
      <c r="BX13" s="91">
        <v>151.44264577920663</v>
      </c>
      <c r="BY13" s="91">
        <v>31.026315179491245</v>
      </c>
      <c r="BZ13" s="91">
        <v>64.255168943110533</v>
      </c>
      <c r="CA13" s="91">
        <v>1324.3977793961644</v>
      </c>
      <c r="CB13" s="91">
        <v>7580.8759946109112</v>
      </c>
      <c r="CC13" s="91">
        <v>13944.932640928439</v>
      </c>
      <c r="CD13" s="91">
        <v>2447.9521123431791</v>
      </c>
      <c r="CE13" s="91">
        <v>0</v>
      </c>
      <c r="CF13" s="91">
        <v>15.43198716467942</v>
      </c>
      <c r="CG13" s="91">
        <v>0</v>
      </c>
      <c r="CH13" s="91">
        <v>7.023230533926246E-2</v>
      </c>
      <c r="CI13" s="91">
        <v>7.2040378521950957E-2</v>
      </c>
      <c r="CJ13" s="91">
        <v>642.08543450350101</v>
      </c>
      <c r="CK13" s="91">
        <v>0</v>
      </c>
      <c r="CL13" s="91">
        <v>0.34348912370532753</v>
      </c>
      <c r="CM13" s="91">
        <v>102.43266581460037</v>
      </c>
      <c r="CN13" s="91">
        <v>4.804572410125893E-2</v>
      </c>
      <c r="CO13" s="91">
        <v>0</v>
      </c>
      <c r="CP13" s="12">
        <f t="shared" si="3"/>
        <v>390.99120119593618</v>
      </c>
      <c r="CQ13" s="13">
        <f t="shared" si="3"/>
        <v>0</v>
      </c>
      <c r="CR13" s="13">
        <f t="shared" si="3"/>
        <v>0</v>
      </c>
      <c r="CS13" s="13">
        <f t="shared" si="3"/>
        <v>18420.576408501194</v>
      </c>
      <c r="CT13" s="36">
        <v>0</v>
      </c>
      <c r="CU13" s="27">
        <f t="shared" si="6"/>
        <v>46599.59498105057</v>
      </c>
      <c r="CX13" s="53"/>
      <c r="CY13" s="53"/>
      <c r="DA13" s="105">
        <v>1.3799765066517096</v>
      </c>
    </row>
    <row r="14" spans="2:105" x14ac:dyDescent="0.25">
      <c r="B14" t="s">
        <v>31</v>
      </c>
      <c r="C14" s="4" t="s">
        <v>11</v>
      </c>
      <c r="D14" s="90">
        <v>14534.737370060637</v>
      </c>
      <c r="E14" s="91">
        <v>11792.974541828282</v>
      </c>
      <c r="F14" s="91">
        <v>56034.335237123945</v>
      </c>
      <c r="G14" s="91">
        <v>1584.8371316285588</v>
      </c>
      <c r="H14" s="91">
        <v>7911.6055853516546</v>
      </c>
      <c r="I14" s="91">
        <v>3891.2984777814258</v>
      </c>
      <c r="J14" s="91">
        <v>1733.8890416473066</v>
      </c>
      <c r="K14" s="91">
        <v>3451.3882974647859</v>
      </c>
      <c r="L14" s="91">
        <v>3883.5065668889583</v>
      </c>
      <c r="M14" s="91">
        <v>11150.892446467835</v>
      </c>
      <c r="N14" s="91">
        <v>4534.4173377247726</v>
      </c>
      <c r="O14" s="91">
        <v>306255.59172794537</v>
      </c>
      <c r="P14" s="91">
        <v>77440.062519186307</v>
      </c>
      <c r="Q14" s="91">
        <v>137.9479996614069</v>
      </c>
      <c r="R14" s="91">
        <v>736.48351532964966</v>
      </c>
      <c r="S14" s="91">
        <v>2267.3729756494799</v>
      </c>
      <c r="T14" s="91">
        <v>1705.0439949818792</v>
      </c>
      <c r="U14" s="91">
        <v>3628.008603264685</v>
      </c>
      <c r="V14" s="91">
        <v>124022.26907191578</v>
      </c>
      <c r="W14" s="91">
        <v>43261.507287739347</v>
      </c>
      <c r="X14" s="91">
        <v>6.6902833948278957</v>
      </c>
      <c r="Y14" s="91">
        <v>1724.9760985243997</v>
      </c>
      <c r="Z14" s="91">
        <v>8233.0185344471829</v>
      </c>
      <c r="AA14" s="91">
        <v>569.73905371218984</v>
      </c>
      <c r="AB14" s="12">
        <f>'[4]TES 2030 (value)'!CK17</f>
        <v>431277.09619755403</v>
      </c>
      <c r="AC14" s="13">
        <f>'[4]TES 2030 (value)'!CL17</f>
        <v>83959.366994246651</v>
      </c>
      <c r="AD14" s="13">
        <f>'[4]TES 2030 (value)'!CM17</f>
        <v>196081.38280422596</v>
      </c>
      <c r="AE14" s="13">
        <f>'[4]TES 2030 (value)'!CN17</f>
        <v>468927.98861439526</v>
      </c>
      <c r="AF14" s="14">
        <f>'[4]TES 2030 (value)'!CO17</f>
        <v>1.641701598</v>
      </c>
      <c r="AG14" s="27">
        <f t="shared" si="4"/>
        <v>1870740.0700117403</v>
      </c>
      <c r="AI14" t="s">
        <v>31</v>
      </c>
      <c r="AJ14" s="4" t="s">
        <v>11</v>
      </c>
      <c r="AK14" s="12">
        <f t="shared" si="0"/>
        <v>14534.808569848385</v>
      </c>
      <c r="AL14" s="13">
        <f t="shared" si="0"/>
        <v>11793.14737523586</v>
      </c>
      <c r="AM14" s="13">
        <f t="shared" si="0"/>
        <v>56034.233497553309</v>
      </c>
      <c r="AN14" s="13">
        <f t="shared" si="0"/>
        <v>1584.763185043807</v>
      </c>
      <c r="AO14" s="13">
        <f t="shared" si="0"/>
        <v>7911.4797671964043</v>
      </c>
      <c r="AP14" s="13">
        <f t="shared" si="0"/>
        <v>3891.2228567840625</v>
      </c>
      <c r="AQ14" s="13">
        <f t="shared" si="0"/>
        <v>1733.8897956556623</v>
      </c>
      <c r="AR14" s="13">
        <f t="shared" si="0"/>
        <v>3451.9132606280928</v>
      </c>
      <c r="AS14" s="13">
        <f t="shared" si="0"/>
        <v>3883.8450228096654</v>
      </c>
      <c r="AT14" s="13">
        <f t="shared" si="0"/>
        <v>11150.858793844274</v>
      </c>
      <c r="AU14" s="13">
        <f t="shared" si="0"/>
        <v>4534.3382044695745</v>
      </c>
      <c r="AV14" s="13">
        <f t="shared" si="0"/>
        <v>306260.57249282405</v>
      </c>
      <c r="AW14" s="13">
        <f t="shared" si="0"/>
        <v>77441.232316059017</v>
      </c>
      <c r="AX14" s="13">
        <f t="shared" si="0"/>
        <v>137.94125376465442</v>
      </c>
      <c r="AY14" s="13">
        <f t="shared" si="0"/>
        <v>736.46782245831116</v>
      </c>
      <c r="AZ14" s="13">
        <f t="shared" si="0"/>
        <v>2267.3952004982807</v>
      </c>
      <c r="BA14" s="13">
        <f t="shared" si="1"/>
        <v>1704.9932540803429</v>
      </c>
      <c r="BB14" s="13">
        <f t="shared" si="1"/>
        <v>3627.9685863517498</v>
      </c>
      <c r="BC14" s="13">
        <f t="shared" si="1"/>
        <v>124024.63134068952</v>
      </c>
      <c r="BD14" s="13">
        <f t="shared" si="1"/>
        <v>43261.485095245291</v>
      </c>
      <c r="BE14" s="91">
        <f t="shared" si="1"/>
        <v>7.5434513346671812</v>
      </c>
      <c r="BF14" s="91">
        <f t="shared" si="1"/>
        <v>1738.6058592266495</v>
      </c>
      <c r="BG14" s="91">
        <f t="shared" si="1"/>
        <v>8233.3415381197428</v>
      </c>
      <c r="BH14" s="91">
        <f t="shared" si="1"/>
        <v>570.80743048121451</v>
      </c>
      <c r="BI14" s="12">
        <f t="shared" si="2"/>
        <v>431277.09619755403</v>
      </c>
      <c r="BJ14" s="13">
        <f t="shared" si="2"/>
        <v>83959.366994246651</v>
      </c>
      <c r="BK14" s="13">
        <f t="shared" si="2"/>
        <v>196081.38280422596</v>
      </c>
      <c r="BL14" s="13">
        <f t="shared" si="2"/>
        <v>468927.98861439526</v>
      </c>
      <c r="BM14" s="36">
        <v>0</v>
      </c>
      <c r="BN14" s="27">
        <f t="shared" si="5"/>
        <v>1870763.3205806245</v>
      </c>
      <c r="BP14" t="s">
        <v>31</v>
      </c>
      <c r="BQ14" s="4" t="s">
        <v>11</v>
      </c>
      <c r="BR14" s="90">
        <v>14534.808569848385</v>
      </c>
      <c r="BS14" s="91">
        <v>11793.14737523586</v>
      </c>
      <c r="BT14" s="91">
        <v>56034.233497553309</v>
      </c>
      <c r="BU14" s="91">
        <v>1584.763185043807</v>
      </c>
      <c r="BV14" s="91">
        <v>7911.4797671964043</v>
      </c>
      <c r="BW14" s="91">
        <v>3891.2228567840625</v>
      </c>
      <c r="BX14" s="91">
        <v>1733.8897956556623</v>
      </c>
      <c r="BY14" s="91">
        <v>3451.9132606280928</v>
      </c>
      <c r="BZ14" s="91">
        <v>3883.8450228096654</v>
      </c>
      <c r="CA14" s="91">
        <v>11150.858793844274</v>
      </c>
      <c r="CB14" s="91">
        <v>4534.3382044695745</v>
      </c>
      <c r="CC14" s="91">
        <v>306260.57249282405</v>
      </c>
      <c r="CD14" s="91">
        <v>77441.232316059017</v>
      </c>
      <c r="CE14" s="91">
        <v>137.94125376465442</v>
      </c>
      <c r="CF14" s="91">
        <v>736.46782245831116</v>
      </c>
      <c r="CG14" s="91">
        <v>2267.3952004982807</v>
      </c>
      <c r="CH14" s="91">
        <v>1704.9932540803429</v>
      </c>
      <c r="CI14" s="91">
        <v>3627.9685863517498</v>
      </c>
      <c r="CJ14" s="91">
        <v>124024.63134068952</v>
      </c>
      <c r="CK14" s="91">
        <v>43261.485095245291</v>
      </c>
      <c r="CL14" s="91">
        <v>7.5434513346671812</v>
      </c>
      <c r="CM14" s="91">
        <v>1738.6058592266495</v>
      </c>
      <c r="CN14" s="91">
        <v>8233.3415381197428</v>
      </c>
      <c r="CO14" s="91">
        <v>570.80743048121451</v>
      </c>
      <c r="CP14" s="12">
        <f t="shared" si="3"/>
        <v>431277.09619755403</v>
      </c>
      <c r="CQ14" s="13">
        <f t="shared" si="3"/>
        <v>83959.366994246651</v>
      </c>
      <c r="CR14" s="13">
        <f t="shared" si="3"/>
        <v>196081.38280422596</v>
      </c>
      <c r="CS14" s="13">
        <f t="shared" si="3"/>
        <v>468927.98861439526</v>
      </c>
      <c r="CT14" s="36">
        <v>0</v>
      </c>
      <c r="CU14" s="27">
        <f t="shared" si="6"/>
        <v>1870763.3205806245</v>
      </c>
      <c r="CX14" s="59" t="s">
        <v>100</v>
      </c>
      <c r="CY14" s="83">
        <f>'[1]scen AMS'!$AA$2</f>
        <v>70260.911746631595</v>
      </c>
      <c r="DA14" s="105">
        <v>1.6247896953829577</v>
      </c>
    </row>
    <row r="15" spans="2:105" x14ac:dyDescent="0.25">
      <c r="B15" t="s">
        <v>32</v>
      </c>
      <c r="C15" s="4" t="s">
        <v>12</v>
      </c>
      <c r="D15" s="90">
        <v>498.70880019225513</v>
      </c>
      <c r="E15" s="91">
        <v>513.89423398573751</v>
      </c>
      <c r="F15" s="91">
        <v>397.01069669995246</v>
      </c>
      <c r="G15" s="91">
        <v>81.0832832704601</v>
      </c>
      <c r="H15" s="91">
        <v>174.81977817468072</v>
      </c>
      <c r="I15" s="91">
        <v>109.5121416578155</v>
      </c>
      <c r="J15" s="91">
        <v>53.589893233882712</v>
      </c>
      <c r="K15" s="91">
        <v>142.62929741109053</v>
      </c>
      <c r="L15" s="91">
        <v>99.861044710847793</v>
      </c>
      <c r="M15" s="91">
        <v>155.86178947096079</v>
      </c>
      <c r="N15" s="91">
        <v>117.91117568657667</v>
      </c>
      <c r="O15" s="91">
        <v>3878.2503709568605</v>
      </c>
      <c r="P15" s="91">
        <v>83877.155808072435</v>
      </c>
      <c r="Q15" s="91">
        <v>79.330418821910598</v>
      </c>
      <c r="R15" s="91">
        <v>135.3139795105742</v>
      </c>
      <c r="S15" s="91">
        <v>339.26725570346963</v>
      </c>
      <c r="T15" s="91">
        <v>353.60471086083106</v>
      </c>
      <c r="U15" s="91">
        <v>336.6893790859279</v>
      </c>
      <c r="V15" s="91">
        <v>30186.038099474859</v>
      </c>
      <c r="W15" s="91">
        <v>13783.941900231057</v>
      </c>
      <c r="X15" s="91">
        <v>8.4368723203912602E-2</v>
      </c>
      <c r="Y15" s="91">
        <v>851.43102806908257</v>
      </c>
      <c r="Z15" s="91">
        <v>4600.4862146389669</v>
      </c>
      <c r="AA15" s="91">
        <v>505.59641886345696</v>
      </c>
      <c r="AB15" s="12">
        <f>'[4]TES 2030 (value)'!CK18</f>
        <v>226777.99192971928</v>
      </c>
      <c r="AC15" s="13">
        <f>'[4]TES 2030 (value)'!CL18</f>
        <v>0</v>
      </c>
      <c r="AD15" s="13">
        <f>'[4]TES 2030 (value)'!CM18</f>
        <v>268382.91958323453</v>
      </c>
      <c r="AE15" s="13">
        <f>'[4]TES 2030 (value)'!CN18</f>
        <v>0</v>
      </c>
      <c r="AF15" s="14">
        <f>'[4]TES 2030 (value)'!CO18</f>
        <v>1</v>
      </c>
      <c r="AG15" s="27">
        <f t="shared" si="4"/>
        <v>636433.98360046069</v>
      </c>
      <c r="AI15" t="s">
        <v>32</v>
      </c>
      <c r="AJ15" s="4" t="s">
        <v>12</v>
      </c>
      <c r="AK15" s="12">
        <f t="shared" si="0"/>
        <v>498.71124316455092</v>
      </c>
      <c r="AL15" s="13">
        <f t="shared" si="0"/>
        <v>513.9017654267052</v>
      </c>
      <c r="AM15" s="13">
        <f t="shared" si="0"/>
        <v>397.00997586160128</v>
      </c>
      <c r="AN15" s="13">
        <f t="shared" si="0"/>
        <v>81.079500022479181</v>
      </c>
      <c r="AO15" s="13">
        <f t="shared" si="0"/>
        <v>174.8169980181431</v>
      </c>
      <c r="AP15" s="13">
        <f t="shared" si="0"/>
        <v>109.51001346913432</v>
      </c>
      <c r="AQ15" s="13">
        <f t="shared" si="0"/>
        <v>53.589916538273194</v>
      </c>
      <c r="AR15" s="13">
        <f t="shared" si="0"/>
        <v>142.65099161663795</v>
      </c>
      <c r="AS15" s="13">
        <f t="shared" si="0"/>
        <v>99.869747814923514</v>
      </c>
      <c r="AT15" s="13">
        <f t="shared" si="0"/>
        <v>155.86131909084068</v>
      </c>
      <c r="AU15" s="13">
        <f t="shared" si="0"/>
        <v>117.9091179370443</v>
      </c>
      <c r="AV15" s="13">
        <f t="shared" si="0"/>
        <v>3878.313444591302</v>
      </c>
      <c r="AW15" s="13">
        <f t="shared" si="0"/>
        <v>83878.422842619722</v>
      </c>
      <c r="AX15" s="13">
        <f t="shared" si="0"/>
        <v>79.326539426660091</v>
      </c>
      <c r="AY15" s="13">
        <f t="shared" si="0"/>
        <v>135.31109626223724</v>
      </c>
      <c r="AZ15" s="13">
        <f t="shared" si="0"/>
        <v>339.27058120992223</v>
      </c>
      <c r="BA15" s="13">
        <f t="shared" si="1"/>
        <v>353.59418783510893</v>
      </c>
      <c r="BB15" s="13">
        <f t="shared" si="1"/>
        <v>336.68566540411445</v>
      </c>
      <c r="BC15" s="13">
        <f t="shared" si="1"/>
        <v>30186.613056986433</v>
      </c>
      <c r="BD15" s="13">
        <f t="shared" si="1"/>
        <v>13783.934829278889</v>
      </c>
      <c r="BE15" s="91">
        <f t="shared" si="1"/>
        <v>9.5127712848267515E-2</v>
      </c>
      <c r="BF15" s="91">
        <f t="shared" si="1"/>
        <v>858.15854225144096</v>
      </c>
      <c r="BG15" s="91">
        <f t="shared" si="1"/>
        <v>4600.6667042050567</v>
      </c>
      <c r="BH15" s="91">
        <f t="shared" si="1"/>
        <v>506.54451512769629</v>
      </c>
      <c r="BI15" s="12">
        <f t="shared" si="2"/>
        <v>226777.99192971928</v>
      </c>
      <c r="BJ15" s="13">
        <f t="shared" si="2"/>
        <v>0</v>
      </c>
      <c r="BK15" s="13">
        <f t="shared" si="2"/>
        <v>268382.91958323453</v>
      </c>
      <c r="BL15" s="13">
        <f t="shared" si="2"/>
        <v>0</v>
      </c>
      <c r="BM15" s="36">
        <v>0</v>
      </c>
      <c r="BN15" s="27">
        <f t="shared" si="5"/>
        <v>636442.75923482561</v>
      </c>
      <c r="BP15" t="s">
        <v>32</v>
      </c>
      <c r="BQ15" s="4" t="s">
        <v>12</v>
      </c>
      <c r="BR15" s="90">
        <v>498.71124316455092</v>
      </c>
      <c r="BS15" s="91">
        <v>513.9017654267052</v>
      </c>
      <c r="BT15" s="91">
        <v>397.00997586160128</v>
      </c>
      <c r="BU15" s="91">
        <v>81.079500022479181</v>
      </c>
      <c r="BV15" s="91">
        <v>174.8169980181431</v>
      </c>
      <c r="BW15" s="91">
        <v>109.51001346913432</v>
      </c>
      <c r="BX15" s="91">
        <v>53.589916538273194</v>
      </c>
      <c r="BY15" s="91">
        <v>142.65099161663795</v>
      </c>
      <c r="BZ15" s="91">
        <v>99.869747814923514</v>
      </c>
      <c r="CA15" s="91">
        <v>155.86131909084068</v>
      </c>
      <c r="CB15" s="91">
        <v>117.9091179370443</v>
      </c>
      <c r="CC15" s="91">
        <v>3878.313444591302</v>
      </c>
      <c r="CD15" s="91">
        <v>83878.422842619722</v>
      </c>
      <c r="CE15" s="91">
        <v>79.326539426660091</v>
      </c>
      <c r="CF15" s="91">
        <v>135.31109626223724</v>
      </c>
      <c r="CG15" s="91">
        <v>339.27058120992223</v>
      </c>
      <c r="CH15" s="91">
        <v>353.59418783510893</v>
      </c>
      <c r="CI15" s="91">
        <v>336.68566540411445</v>
      </c>
      <c r="CJ15" s="91">
        <v>30186.613056986433</v>
      </c>
      <c r="CK15" s="91">
        <v>13783.934829278889</v>
      </c>
      <c r="CL15" s="91">
        <v>9.5127712848267515E-2</v>
      </c>
      <c r="CM15" s="91">
        <v>858.15854225144096</v>
      </c>
      <c r="CN15" s="91">
        <v>4600.6667042050567</v>
      </c>
      <c r="CO15" s="91">
        <v>506.54451512769629</v>
      </c>
      <c r="CP15" s="12">
        <f t="shared" si="3"/>
        <v>226777.99192971928</v>
      </c>
      <c r="CQ15" s="13">
        <f t="shared" si="3"/>
        <v>0</v>
      </c>
      <c r="CR15" s="13">
        <f t="shared" si="3"/>
        <v>268382.91958323453</v>
      </c>
      <c r="CS15" s="13">
        <f t="shared" si="3"/>
        <v>0</v>
      </c>
      <c r="CT15" s="36">
        <v>0</v>
      </c>
      <c r="CU15" s="27">
        <f t="shared" si="6"/>
        <v>636442.75923482561</v>
      </c>
      <c r="CX15" s="59" t="s">
        <v>101</v>
      </c>
      <c r="CY15" s="81">
        <f>SUM(D45:AA45)</f>
        <v>26041.579294957195</v>
      </c>
      <c r="DA15" s="105">
        <v>1.4171903371634182</v>
      </c>
    </row>
    <row r="16" spans="2:105" x14ac:dyDescent="0.25">
      <c r="B16" t="s">
        <v>33</v>
      </c>
      <c r="C16" s="4" t="s">
        <v>13</v>
      </c>
      <c r="D16" s="90">
        <v>1.8025761189612253</v>
      </c>
      <c r="E16" s="91">
        <v>55.336026796422786</v>
      </c>
      <c r="F16" s="91">
        <v>18.744999007950621</v>
      </c>
      <c r="G16" s="91">
        <v>5.0469968118332114</v>
      </c>
      <c r="H16" s="91">
        <v>9.8170349228917644</v>
      </c>
      <c r="I16" s="91">
        <v>15.809395648746383</v>
      </c>
      <c r="J16" s="91">
        <v>4.7973950486566554</v>
      </c>
      <c r="K16" s="91">
        <v>10.971912562627454</v>
      </c>
      <c r="L16" s="91">
        <v>12.020007090519361</v>
      </c>
      <c r="M16" s="91">
        <v>21.667707485213811</v>
      </c>
      <c r="N16" s="91">
        <v>6.9815081840901634</v>
      </c>
      <c r="O16" s="91">
        <v>315.98003676744912</v>
      </c>
      <c r="P16" s="91">
        <v>112.44279225343124</v>
      </c>
      <c r="Q16" s="91">
        <v>46.337716271814649</v>
      </c>
      <c r="R16" s="91">
        <v>4.2364165793431328</v>
      </c>
      <c r="S16" s="91">
        <v>85.718667399285778</v>
      </c>
      <c r="T16" s="91">
        <v>34.479997102308175</v>
      </c>
      <c r="U16" s="91">
        <v>34.930148096706361</v>
      </c>
      <c r="V16" s="91">
        <v>2398.2984847068556</v>
      </c>
      <c r="W16" s="91">
        <v>1504.9487055542536</v>
      </c>
      <c r="X16" s="91">
        <v>6.9003484742904426E-3</v>
      </c>
      <c r="Y16" s="91">
        <v>38.251497582730188</v>
      </c>
      <c r="Z16" s="91">
        <v>29.584084378200153</v>
      </c>
      <c r="AA16" s="91">
        <v>3.7289977160225192</v>
      </c>
      <c r="AB16" s="12">
        <f>'[4]TES 2030 (value)'!CK19</f>
        <v>11307.284503324012</v>
      </c>
      <c r="AC16" s="13">
        <f>'[4]TES 2030 (value)'!CL19</f>
        <v>558.53860972699056</v>
      </c>
      <c r="AD16" s="13">
        <f>'[4]TES 2030 (value)'!CM19</f>
        <v>0</v>
      </c>
      <c r="AE16" s="13">
        <f>'[4]TES 2030 (value)'!CN19</f>
        <v>2906.9312363798458</v>
      </c>
      <c r="AF16" s="14">
        <f>'[4]TES 2030 (value)'!CO19</f>
        <v>1.737434771</v>
      </c>
      <c r="AG16" s="27">
        <f t="shared" si="4"/>
        <v>19546.431788636633</v>
      </c>
      <c r="AI16" t="s">
        <v>33</v>
      </c>
      <c r="AJ16" s="4" t="s">
        <v>13</v>
      </c>
      <c r="AK16" s="12">
        <f t="shared" si="0"/>
        <v>1.8025849490510855</v>
      </c>
      <c r="AL16" s="13">
        <f t="shared" si="0"/>
        <v>55.336837780457323</v>
      </c>
      <c r="AM16" s="13">
        <f t="shared" si="0"/>
        <v>18.744964973315561</v>
      </c>
      <c r="AN16" s="13">
        <f t="shared" si="0"/>
        <v>5.0467613250629686</v>
      </c>
      <c r="AO16" s="13">
        <f t="shared" si="0"/>
        <v>9.8168788027198595</v>
      </c>
      <c r="AP16" s="13">
        <f t="shared" si="0"/>
        <v>15.809088419097078</v>
      </c>
      <c r="AQ16" s="13">
        <f t="shared" si="0"/>
        <v>4.7973971348777837</v>
      </c>
      <c r="AR16" s="13">
        <f t="shared" si="0"/>
        <v>10.973581412791498</v>
      </c>
      <c r="AS16" s="13">
        <f t="shared" si="0"/>
        <v>12.02105465989942</v>
      </c>
      <c r="AT16" s="13">
        <f t="shared" si="0"/>
        <v>21.667642093568531</v>
      </c>
      <c r="AU16" s="13">
        <f t="shared" si="0"/>
        <v>6.9813863449589926</v>
      </c>
      <c r="AV16" s="13">
        <f t="shared" si="0"/>
        <v>315.98517568511136</v>
      </c>
      <c r="AW16" s="13">
        <f t="shared" si="0"/>
        <v>112.44449079579366</v>
      </c>
      <c r="AX16" s="13">
        <f t="shared" si="0"/>
        <v>46.335450277016015</v>
      </c>
      <c r="AY16" s="13">
        <f t="shared" si="0"/>
        <v>4.2363263104655111</v>
      </c>
      <c r="AZ16" s="13">
        <f t="shared" si="0"/>
        <v>85.719507615890095</v>
      </c>
      <c r="BA16" s="13">
        <f t="shared" si="1"/>
        <v>34.478971002018042</v>
      </c>
      <c r="BB16" s="13">
        <f t="shared" si="1"/>
        <v>34.929762817384272</v>
      </c>
      <c r="BC16" s="13">
        <f t="shared" si="1"/>
        <v>2398.3441654193834</v>
      </c>
      <c r="BD16" s="13">
        <f t="shared" si="1"/>
        <v>1504.9479335384988</v>
      </c>
      <c r="BE16" s="91">
        <f t="shared" si="1"/>
        <v>7.7803046352708212E-3</v>
      </c>
      <c r="BF16" s="91">
        <f t="shared" si="1"/>
        <v>38.553738732043087</v>
      </c>
      <c r="BG16" s="91">
        <f t="shared" si="1"/>
        <v>29.585245042161191</v>
      </c>
      <c r="BH16" s="91">
        <f t="shared" si="1"/>
        <v>3.73599034625488</v>
      </c>
      <c r="BI16" s="12">
        <f t="shared" si="2"/>
        <v>11307.284503324012</v>
      </c>
      <c r="BJ16" s="13">
        <f t="shared" si="2"/>
        <v>558.53860972699056</v>
      </c>
      <c r="BK16" s="13">
        <f t="shared" si="2"/>
        <v>0</v>
      </c>
      <c r="BL16" s="13">
        <f t="shared" si="2"/>
        <v>2906.9312363798458</v>
      </c>
      <c r="BM16" s="36">
        <v>0</v>
      </c>
      <c r="BN16" s="27">
        <f t="shared" si="5"/>
        <v>19545.057065213303</v>
      </c>
      <c r="BP16" t="s">
        <v>33</v>
      </c>
      <c r="BQ16" s="4" t="s">
        <v>13</v>
      </c>
      <c r="BR16" s="90">
        <v>1.8025849490510855</v>
      </c>
      <c r="BS16" s="91">
        <v>55.336837780457323</v>
      </c>
      <c r="BT16" s="91">
        <v>18.744964973315561</v>
      </c>
      <c r="BU16" s="91">
        <v>5.0467613250629686</v>
      </c>
      <c r="BV16" s="91">
        <v>9.8168788027198595</v>
      </c>
      <c r="BW16" s="91">
        <v>15.809088419097078</v>
      </c>
      <c r="BX16" s="91">
        <v>4.7973971348777837</v>
      </c>
      <c r="BY16" s="91">
        <v>10.973581412791498</v>
      </c>
      <c r="BZ16" s="91">
        <v>12.02105465989942</v>
      </c>
      <c r="CA16" s="91">
        <v>21.667642093568531</v>
      </c>
      <c r="CB16" s="91">
        <v>6.9813863449589926</v>
      </c>
      <c r="CC16" s="91">
        <v>315.98517568511136</v>
      </c>
      <c r="CD16" s="91">
        <v>112.44449079579366</v>
      </c>
      <c r="CE16" s="91">
        <v>46.335450277016015</v>
      </c>
      <c r="CF16" s="91">
        <v>4.2363263104655111</v>
      </c>
      <c r="CG16" s="91">
        <v>85.719507615890095</v>
      </c>
      <c r="CH16" s="91">
        <v>34.478971002018042</v>
      </c>
      <c r="CI16" s="91">
        <v>34.929762817384272</v>
      </c>
      <c r="CJ16" s="91">
        <v>2398.3441654193834</v>
      </c>
      <c r="CK16" s="91">
        <v>1504.9479335384988</v>
      </c>
      <c r="CL16" s="91">
        <v>7.7803046352708212E-3</v>
      </c>
      <c r="CM16" s="91">
        <v>38.553738732043087</v>
      </c>
      <c r="CN16" s="91">
        <v>29.585245042161191</v>
      </c>
      <c r="CO16" s="91">
        <v>3.73599034625488</v>
      </c>
      <c r="CP16" s="12">
        <f t="shared" si="3"/>
        <v>11307.284503324012</v>
      </c>
      <c r="CQ16" s="13">
        <f t="shared" si="3"/>
        <v>558.53860972699056</v>
      </c>
      <c r="CR16" s="13">
        <f t="shared" si="3"/>
        <v>0</v>
      </c>
      <c r="CS16" s="13">
        <f t="shared" si="3"/>
        <v>2906.9312363798458</v>
      </c>
      <c r="CT16" s="36">
        <v>0</v>
      </c>
      <c r="CU16" s="27">
        <f t="shared" si="6"/>
        <v>19545.057065213303</v>
      </c>
      <c r="CX16" s="53"/>
      <c r="CY16" s="53"/>
      <c r="DA16" s="105">
        <v>1.1190012615845404</v>
      </c>
    </row>
    <row r="17" spans="2:105" x14ac:dyDescent="0.25">
      <c r="B17" t="s">
        <v>34</v>
      </c>
      <c r="C17" s="4" t="s">
        <v>14</v>
      </c>
      <c r="D17" s="90">
        <v>0</v>
      </c>
      <c r="E17" s="91">
        <v>177.81844150785489</v>
      </c>
      <c r="F17" s="91">
        <v>48.047876400748287</v>
      </c>
      <c r="G17" s="91">
        <v>3.9062978726354016</v>
      </c>
      <c r="H17" s="91">
        <v>17.175217787427947</v>
      </c>
      <c r="I17" s="91">
        <v>8.0303352844215681</v>
      </c>
      <c r="J17" s="91">
        <v>1.8184551977216794</v>
      </c>
      <c r="K17" s="91">
        <v>21.802643188605902</v>
      </c>
      <c r="L17" s="91">
        <v>20.704797481081975</v>
      </c>
      <c r="M17" s="91">
        <v>7.5083634531920209</v>
      </c>
      <c r="N17" s="91">
        <v>2.5271262902188334</v>
      </c>
      <c r="O17" s="91">
        <v>384.83299195606031</v>
      </c>
      <c r="P17" s="91">
        <v>139.52887535735078</v>
      </c>
      <c r="Q17" s="91">
        <v>5.3633867061183214</v>
      </c>
      <c r="R17" s="91">
        <v>691.39595736641763</v>
      </c>
      <c r="S17" s="91">
        <v>47.307540088066865</v>
      </c>
      <c r="T17" s="91">
        <v>35.585234626896373</v>
      </c>
      <c r="U17" s="91">
        <v>54.101155607047374</v>
      </c>
      <c r="V17" s="91">
        <v>3069.530244706732</v>
      </c>
      <c r="W17" s="91">
        <v>3178.7851661756308</v>
      </c>
      <c r="X17" s="91">
        <v>8.4041271142615576E-3</v>
      </c>
      <c r="Y17" s="91">
        <v>27.166802838094654</v>
      </c>
      <c r="Z17" s="91">
        <v>22.905349080331348</v>
      </c>
      <c r="AA17" s="91">
        <v>4.2707658639011612</v>
      </c>
      <c r="AB17" s="12">
        <f>'[4]TES 2030 (value)'!CK20</f>
        <v>17374.627251009264</v>
      </c>
      <c r="AC17" s="13">
        <f>'[4]TES 2030 (value)'!CL20</f>
        <v>3152.4262103200613</v>
      </c>
      <c r="AD17" s="13">
        <f>'[4]TES 2030 (value)'!CM20</f>
        <v>0</v>
      </c>
      <c r="AE17" s="13">
        <f>'[4]TES 2030 (value)'!CN20</f>
        <v>0</v>
      </c>
      <c r="AF17" s="14">
        <f>'[4]TES 2030 (value)'!CO20</f>
        <v>1</v>
      </c>
      <c r="AG17" s="27">
        <f t="shared" si="4"/>
        <v>28498.174890292994</v>
      </c>
      <c r="AI17" t="s">
        <v>34</v>
      </c>
      <c r="AJ17" s="4" t="s">
        <v>14</v>
      </c>
      <c r="AK17" s="12">
        <f t="shared" si="0"/>
        <v>0</v>
      </c>
      <c r="AL17" s="13">
        <f t="shared" si="0"/>
        <v>177.82104754817721</v>
      </c>
      <c r="AM17" s="13">
        <f t="shared" si="0"/>
        <v>48.047789161909911</v>
      </c>
      <c r="AN17" s="13">
        <f t="shared" si="0"/>
        <v>3.9061156094987424</v>
      </c>
      <c r="AO17" s="13">
        <f t="shared" si="0"/>
        <v>17.174944650174741</v>
      </c>
      <c r="AP17" s="13">
        <f t="shared" si="0"/>
        <v>8.0301792280391453</v>
      </c>
      <c r="AQ17" s="13">
        <f t="shared" si="0"/>
        <v>1.8184559885049307</v>
      </c>
      <c r="AR17" s="13">
        <f t="shared" si="0"/>
        <v>21.805959414874952</v>
      </c>
      <c r="AS17" s="13">
        <f t="shared" si="0"/>
        <v>20.706601948558422</v>
      </c>
      <c r="AT17" s="13">
        <f t="shared" si="0"/>
        <v>7.508340793469487</v>
      </c>
      <c r="AU17" s="13">
        <f t="shared" si="0"/>
        <v>2.5270821875889373</v>
      </c>
      <c r="AV17" s="13">
        <f t="shared" si="0"/>
        <v>384.83925065860245</v>
      </c>
      <c r="AW17" s="13">
        <f t="shared" si="0"/>
        <v>139.53098305763842</v>
      </c>
      <c r="AX17" s="13">
        <f t="shared" si="0"/>
        <v>5.3631244271940028</v>
      </c>
      <c r="AY17" s="13">
        <f t="shared" si="0"/>
        <v>691.38122521345417</v>
      </c>
      <c r="AZ17" s="13">
        <f t="shared" si="0"/>
        <v>47.308003797803586</v>
      </c>
      <c r="BA17" s="13">
        <f t="shared" si="1"/>
        <v>35.584175635520396</v>
      </c>
      <c r="BB17" s="13">
        <f t="shared" si="1"/>
        <v>54.100558871628479</v>
      </c>
      <c r="BC17" s="13">
        <f t="shared" si="1"/>
        <v>3069.5887104605144</v>
      </c>
      <c r="BD17" s="13">
        <f t="shared" si="1"/>
        <v>3178.7835355072762</v>
      </c>
      <c r="BE17" s="91">
        <f t="shared" si="1"/>
        <v>9.4758502974327027E-3</v>
      </c>
      <c r="BF17" s="91">
        <f t="shared" si="1"/>
        <v>27.38145915828667</v>
      </c>
      <c r="BG17" s="91">
        <f t="shared" si="1"/>
        <v>22.906247719371606</v>
      </c>
      <c r="BH17" s="91">
        <f t="shared" si="1"/>
        <v>4.2787744197570508</v>
      </c>
      <c r="BI17" s="12">
        <f t="shared" si="2"/>
        <v>17374.627251009264</v>
      </c>
      <c r="BJ17" s="13">
        <f t="shared" si="2"/>
        <v>3152.4262103200613</v>
      </c>
      <c r="BK17" s="13">
        <f t="shared" si="2"/>
        <v>0</v>
      </c>
      <c r="BL17" s="13">
        <f t="shared" si="2"/>
        <v>0</v>
      </c>
      <c r="BM17" s="36">
        <v>0</v>
      </c>
      <c r="BN17" s="27">
        <f t="shared" si="5"/>
        <v>28497.455502637466</v>
      </c>
      <c r="BP17" t="s">
        <v>34</v>
      </c>
      <c r="BQ17" s="4" t="s">
        <v>14</v>
      </c>
      <c r="BR17" s="90">
        <v>0</v>
      </c>
      <c r="BS17" s="91">
        <v>177.82104754817721</v>
      </c>
      <c r="BT17" s="91">
        <v>48.047789161909911</v>
      </c>
      <c r="BU17" s="91">
        <v>3.9061156094987424</v>
      </c>
      <c r="BV17" s="91">
        <v>17.174944650174741</v>
      </c>
      <c r="BW17" s="91">
        <v>8.0301792280391453</v>
      </c>
      <c r="BX17" s="91">
        <v>1.8184559885049307</v>
      </c>
      <c r="BY17" s="91">
        <v>21.805959414874952</v>
      </c>
      <c r="BZ17" s="91">
        <v>20.706601948558422</v>
      </c>
      <c r="CA17" s="91">
        <v>7.508340793469487</v>
      </c>
      <c r="CB17" s="91">
        <v>2.5270821875889373</v>
      </c>
      <c r="CC17" s="91">
        <v>384.83925065860245</v>
      </c>
      <c r="CD17" s="91">
        <v>139.53098305763842</v>
      </c>
      <c r="CE17" s="91">
        <v>5.3631244271940028</v>
      </c>
      <c r="CF17" s="91">
        <v>691.38122521345417</v>
      </c>
      <c r="CG17" s="91">
        <v>47.308003797803586</v>
      </c>
      <c r="CH17" s="91">
        <v>35.584175635520396</v>
      </c>
      <c r="CI17" s="91">
        <v>54.100558871628479</v>
      </c>
      <c r="CJ17" s="91">
        <v>3069.5887104605144</v>
      </c>
      <c r="CK17" s="91">
        <v>3178.7835355072762</v>
      </c>
      <c r="CL17" s="91">
        <v>9.4758502974327027E-3</v>
      </c>
      <c r="CM17" s="91">
        <v>27.38145915828667</v>
      </c>
      <c r="CN17" s="91">
        <v>22.906247719371606</v>
      </c>
      <c r="CO17" s="91">
        <v>4.2787744197570508</v>
      </c>
      <c r="CP17" s="12">
        <f t="shared" si="3"/>
        <v>17374.627251009264</v>
      </c>
      <c r="CQ17" s="13">
        <f t="shared" si="3"/>
        <v>3152.4262103200613</v>
      </c>
      <c r="CR17" s="13">
        <f t="shared" si="3"/>
        <v>0</v>
      </c>
      <c r="CS17" s="13">
        <f t="shared" si="3"/>
        <v>0</v>
      </c>
      <c r="CT17" s="36">
        <v>0</v>
      </c>
      <c r="CU17" s="27">
        <f t="shared" si="6"/>
        <v>28497.455502637466</v>
      </c>
      <c r="CX17" s="52" t="s">
        <v>105</v>
      </c>
      <c r="CY17" s="94">
        <f>'[1]scen AMS'!$AA$461</f>
        <v>2700469.9589999998</v>
      </c>
      <c r="DA17" s="105">
        <v>1.2061630020003817</v>
      </c>
    </row>
    <row r="18" spans="2:105" x14ac:dyDescent="0.25">
      <c r="B18" t="s">
        <v>35</v>
      </c>
      <c r="C18" s="4" t="s">
        <v>15</v>
      </c>
      <c r="D18" s="90">
        <v>73.213956521610726</v>
      </c>
      <c r="E18" s="91">
        <v>719.14528815132303</v>
      </c>
      <c r="F18" s="91">
        <v>310.22608147588784</v>
      </c>
      <c r="G18" s="91">
        <v>73.784146393185168</v>
      </c>
      <c r="H18" s="91">
        <v>185.2878077149629</v>
      </c>
      <c r="I18" s="91">
        <v>125.8391641331759</v>
      </c>
      <c r="J18" s="91">
        <v>19.408570895883681</v>
      </c>
      <c r="K18" s="91">
        <v>71.657707037509411</v>
      </c>
      <c r="L18" s="91">
        <v>97.067182284016639</v>
      </c>
      <c r="M18" s="91">
        <v>299.86139794737909</v>
      </c>
      <c r="N18" s="91">
        <v>62.902970434059135</v>
      </c>
      <c r="O18" s="91">
        <v>2160.9949483186333</v>
      </c>
      <c r="P18" s="91">
        <v>951.39104150663059</v>
      </c>
      <c r="Q18" s="91">
        <v>96.99622688912882</v>
      </c>
      <c r="R18" s="91">
        <v>108.40701889823119</v>
      </c>
      <c r="S18" s="91">
        <v>11115.939605652831</v>
      </c>
      <c r="T18" s="91">
        <v>742.63873145189541</v>
      </c>
      <c r="U18" s="91">
        <v>606.33920231544118</v>
      </c>
      <c r="V18" s="91">
        <v>25242.92518112345</v>
      </c>
      <c r="W18" s="91">
        <v>1632.9846600946591</v>
      </c>
      <c r="X18" s="91">
        <v>4.7185363427994675E-2</v>
      </c>
      <c r="Y18" s="91">
        <v>329.1410249290243</v>
      </c>
      <c r="Z18" s="91">
        <v>406.27594688006815</v>
      </c>
      <c r="AA18" s="91">
        <v>35.092890665778192</v>
      </c>
      <c r="AB18" s="12">
        <f>'[4]TES 2030 (value)'!CK21</f>
        <v>1724.5931671260523</v>
      </c>
      <c r="AC18" s="13">
        <f>'[4]TES 2030 (value)'!CL21</f>
        <v>9.7042328816987968</v>
      </c>
      <c r="AD18" s="13">
        <f>'[4]TES 2030 (value)'!CM21</f>
        <v>0</v>
      </c>
      <c r="AE18" s="13">
        <f>'[4]TES 2030 (value)'!CN21</f>
        <v>8961.4900423439467</v>
      </c>
      <c r="AF18" s="14">
        <f>'[4]TES 2030 (value)'!CO21</f>
        <v>1.8882447659999999</v>
      </c>
      <c r="AG18" s="27">
        <f t="shared" si="4"/>
        <v>56165.2436241959</v>
      </c>
      <c r="AI18" t="s">
        <v>35</v>
      </c>
      <c r="AJ18" s="4" t="s">
        <v>15</v>
      </c>
      <c r="AK18" s="12">
        <f t="shared" si="0"/>
        <v>73.214315167111621</v>
      </c>
      <c r="AL18" s="13">
        <f t="shared" si="0"/>
        <v>719.15582767468538</v>
      </c>
      <c r="AM18" s="13">
        <f t="shared" si="0"/>
        <v>310.22551820930858</v>
      </c>
      <c r="AN18" s="13">
        <f t="shared" si="0"/>
        <v>73.780703714107474</v>
      </c>
      <c r="AO18" s="13">
        <f t="shared" si="0"/>
        <v>185.2848610854949</v>
      </c>
      <c r="AP18" s="13">
        <f t="shared" si="0"/>
        <v>125.83671865561784</v>
      </c>
      <c r="AQ18" s="13">
        <f t="shared" si="0"/>
        <v>19.408579335999672</v>
      </c>
      <c r="AR18" s="13">
        <f t="shared" si="0"/>
        <v>71.668606320151525</v>
      </c>
      <c r="AS18" s="13">
        <f t="shared" si="0"/>
        <v>97.075641896993858</v>
      </c>
      <c r="AT18" s="13">
        <f t="shared" si="0"/>
        <v>299.86049298638216</v>
      </c>
      <c r="AU18" s="13">
        <f t="shared" si="0"/>
        <v>62.901872670787405</v>
      </c>
      <c r="AV18" s="13">
        <f t="shared" si="0"/>
        <v>2161.0300934981246</v>
      </c>
      <c r="AW18" s="13">
        <f t="shared" si="0"/>
        <v>951.40541306353373</v>
      </c>
      <c r="AX18" s="13">
        <f t="shared" si="0"/>
        <v>96.9914836051843</v>
      </c>
      <c r="AY18" s="13">
        <f t="shared" si="0"/>
        <v>108.40470897904854</v>
      </c>
      <c r="AZ18" s="13">
        <f t="shared" ref="AZ18:AZ32" si="7">S18*(1+AZ$45)</f>
        <v>11116.048564381574</v>
      </c>
      <c r="BA18" s="13">
        <f t="shared" si="1"/>
        <v>742.61663104928971</v>
      </c>
      <c r="BB18" s="13">
        <f t="shared" si="1"/>
        <v>606.33251439770959</v>
      </c>
      <c r="BC18" s="13">
        <f t="shared" si="1"/>
        <v>25243.40598650106</v>
      </c>
      <c r="BD18" s="13">
        <f t="shared" si="1"/>
        <v>1632.9838223984104</v>
      </c>
      <c r="BE18" s="91">
        <f t="shared" si="1"/>
        <v>5.3202603196574876E-2</v>
      </c>
      <c r="BF18" s="91">
        <f t="shared" si="1"/>
        <v>331.74170641725675</v>
      </c>
      <c r="BG18" s="91">
        <f t="shared" si="1"/>
        <v>406.29188618864202</v>
      </c>
      <c r="BH18" s="91">
        <f t="shared" si="1"/>
        <v>35.158696983426516</v>
      </c>
      <c r="BI18" s="12">
        <f t="shared" si="2"/>
        <v>1724.5931671260523</v>
      </c>
      <c r="BJ18" s="13">
        <f t="shared" si="2"/>
        <v>9.7042328816987968</v>
      </c>
      <c r="BK18" s="13">
        <f t="shared" si="2"/>
        <v>0</v>
      </c>
      <c r="BL18" s="13">
        <f t="shared" si="2"/>
        <v>8961.4900423439467</v>
      </c>
      <c r="BM18" s="36">
        <v>0</v>
      </c>
      <c r="BN18" s="27">
        <f t="shared" si="5"/>
        <v>56166.665290134784</v>
      </c>
      <c r="BP18" t="s">
        <v>35</v>
      </c>
      <c r="BQ18" s="4" t="s">
        <v>15</v>
      </c>
      <c r="BR18" s="90">
        <v>73.214315167111621</v>
      </c>
      <c r="BS18" s="91">
        <v>719.15582767468538</v>
      </c>
      <c r="BT18" s="91">
        <v>310.22551820930858</v>
      </c>
      <c r="BU18" s="91">
        <v>73.780703714107474</v>
      </c>
      <c r="BV18" s="91">
        <v>185.2848610854949</v>
      </c>
      <c r="BW18" s="91">
        <v>125.83671865561784</v>
      </c>
      <c r="BX18" s="91">
        <v>19.408579335999672</v>
      </c>
      <c r="BY18" s="91">
        <v>71.668606320151525</v>
      </c>
      <c r="BZ18" s="91">
        <v>97.075641896993858</v>
      </c>
      <c r="CA18" s="91">
        <v>299.86049298638216</v>
      </c>
      <c r="CB18" s="91">
        <v>62.901872670787405</v>
      </c>
      <c r="CC18" s="91">
        <v>2161.0300934981246</v>
      </c>
      <c r="CD18" s="91">
        <v>951.40541306353373</v>
      </c>
      <c r="CE18" s="91">
        <v>96.9914836051843</v>
      </c>
      <c r="CF18" s="91">
        <v>108.40470897904854</v>
      </c>
      <c r="CG18" s="91">
        <v>11116.048564381574</v>
      </c>
      <c r="CH18" s="91">
        <v>742.61663104928971</v>
      </c>
      <c r="CI18" s="91">
        <v>606.33251439770959</v>
      </c>
      <c r="CJ18" s="91">
        <v>25243.40598650106</v>
      </c>
      <c r="CK18" s="91">
        <v>1632.9838223984104</v>
      </c>
      <c r="CL18" s="91">
        <v>5.3202603196574876E-2</v>
      </c>
      <c r="CM18" s="91">
        <v>331.74170641725675</v>
      </c>
      <c r="CN18" s="91">
        <v>406.29188618864202</v>
      </c>
      <c r="CO18" s="91">
        <v>35.158696983426516</v>
      </c>
      <c r="CP18" s="12">
        <f t="shared" si="3"/>
        <v>1724.5931671260523</v>
      </c>
      <c r="CQ18" s="13">
        <f t="shared" si="3"/>
        <v>9.7042328816987968</v>
      </c>
      <c r="CR18" s="13">
        <f t="shared" si="3"/>
        <v>0</v>
      </c>
      <c r="CS18" s="13">
        <f t="shared" si="3"/>
        <v>8961.4900423439467</v>
      </c>
      <c r="CT18" s="36">
        <v>0</v>
      </c>
      <c r="CU18" s="27">
        <f t="shared" si="6"/>
        <v>56166.665290134784</v>
      </c>
      <c r="CX18" s="53"/>
      <c r="CY18" s="53"/>
      <c r="DA18" s="105">
        <v>1.3993668881557473</v>
      </c>
    </row>
    <row r="19" spans="2:105" x14ac:dyDescent="0.25">
      <c r="B19" t="s">
        <v>36</v>
      </c>
      <c r="C19" s="4" t="s">
        <v>16</v>
      </c>
      <c r="D19" s="90">
        <v>0</v>
      </c>
      <c r="E19" s="91">
        <v>37.504553874819905</v>
      </c>
      <c r="F19" s="91">
        <v>16.006379769362638</v>
      </c>
      <c r="G19" s="91">
        <v>3.8288938323246526</v>
      </c>
      <c r="H19" s="91">
        <v>9.9494961243155764</v>
      </c>
      <c r="I19" s="91">
        <v>6.5549500211453999</v>
      </c>
      <c r="J19" s="91">
        <v>0.94372035772447493</v>
      </c>
      <c r="K19" s="91">
        <v>3.575089550163677</v>
      </c>
      <c r="L19" s="91">
        <v>4.7221165632677229</v>
      </c>
      <c r="M19" s="91">
        <v>17.388801484503404</v>
      </c>
      <c r="N19" s="91">
        <v>3.3483808211340049</v>
      </c>
      <c r="O19" s="91">
        <v>110.30040657568922</v>
      </c>
      <c r="P19" s="91">
        <v>48.696973178880171</v>
      </c>
      <c r="Q19" s="91">
        <v>6.5274752497124702</v>
      </c>
      <c r="R19" s="91">
        <v>2.6806052575015684</v>
      </c>
      <c r="S19" s="91">
        <v>130.49950212694301</v>
      </c>
      <c r="T19" s="91">
        <v>710.13757661796694</v>
      </c>
      <c r="U19" s="91">
        <v>37.281424316030169</v>
      </c>
      <c r="V19" s="91">
        <v>719.69359691524062</v>
      </c>
      <c r="W19" s="91">
        <v>7.5158896560821882</v>
      </c>
      <c r="X19" s="91">
        <v>2.4041848210362223E-3</v>
      </c>
      <c r="Y19" s="91">
        <v>81.558482829605637</v>
      </c>
      <c r="Z19" s="91">
        <v>102.14632379245607</v>
      </c>
      <c r="AA19" s="91">
        <v>7.6543992980032485</v>
      </c>
      <c r="AB19" s="12">
        <f>'[4]TES 2030 (value)'!CK22</f>
        <v>895.17693733705437</v>
      </c>
      <c r="AC19" s="13">
        <f>'[4]TES 2030 (value)'!CL22</f>
        <v>0</v>
      </c>
      <c r="AD19" s="13">
        <f>'[4]TES 2030 (value)'!CM22</f>
        <v>0</v>
      </c>
      <c r="AE19" s="13">
        <f>'[4]TES 2030 (value)'!CN22</f>
        <v>14017.341223184325</v>
      </c>
      <c r="AF19" s="14">
        <f>'[4]TES 2030 (value)'!CO22</f>
        <v>1.5812123309999999</v>
      </c>
      <c r="AG19" s="27">
        <f t="shared" si="4"/>
        <v>16982.616815250072</v>
      </c>
      <c r="AI19" t="s">
        <v>36</v>
      </c>
      <c r="AJ19" s="4" t="s">
        <v>16</v>
      </c>
      <c r="AK19" s="12">
        <f t="shared" ref="AK19:AY32" si="8">D19*(1+AK$45)</f>
        <v>0</v>
      </c>
      <c r="AL19" s="13">
        <f t="shared" si="8"/>
        <v>37.505103527481573</v>
      </c>
      <c r="AM19" s="13">
        <f t="shared" si="8"/>
        <v>16.006350707142158</v>
      </c>
      <c r="AN19" s="13">
        <f t="shared" si="8"/>
        <v>3.8287151807669457</v>
      </c>
      <c r="AO19" s="13">
        <f t="shared" si="8"/>
        <v>9.9493378976150009</v>
      </c>
      <c r="AP19" s="13">
        <f t="shared" si="8"/>
        <v>6.5548226364533502</v>
      </c>
      <c r="AQ19" s="13">
        <f t="shared" si="8"/>
        <v>0.94372076811580796</v>
      </c>
      <c r="AR19" s="13">
        <f t="shared" si="8"/>
        <v>3.5756333285385233</v>
      </c>
      <c r="AS19" s="13">
        <f t="shared" si="8"/>
        <v>4.7225281058469823</v>
      </c>
      <c r="AT19" s="13">
        <f t="shared" si="8"/>
        <v>17.388749006301026</v>
      </c>
      <c r="AU19" s="13">
        <f t="shared" si="8"/>
        <v>3.3483223862229057</v>
      </c>
      <c r="AV19" s="13">
        <f t="shared" si="8"/>
        <v>110.30220043809048</v>
      </c>
      <c r="AW19" s="13">
        <f t="shared" si="8"/>
        <v>48.697708787363453</v>
      </c>
      <c r="AX19" s="13">
        <f t="shared" si="8"/>
        <v>6.5271560448367421</v>
      </c>
      <c r="AY19" s="13">
        <f t="shared" si="8"/>
        <v>2.6805481395993485</v>
      </c>
      <c r="AZ19" s="13">
        <f t="shared" si="7"/>
        <v>130.50078128645248</v>
      </c>
      <c r="BA19" s="13">
        <f t="shared" si="1"/>
        <v>710.11644342670706</v>
      </c>
      <c r="BB19" s="13">
        <f t="shared" si="1"/>
        <v>37.281013102145614</v>
      </c>
      <c r="BC19" s="13">
        <f t="shared" si="1"/>
        <v>719.70730501559524</v>
      </c>
      <c r="BD19" s="13">
        <f t="shared" si="1"/>
        <v>7.5158858005453153</v>
      </c>
      <c r="BE19" s="91">
        <f t="shared" si="1"/>
        <v>2.7107747350512352E-3</v>
      </c>
      <c r="BF19" s="91">
        <f t="shared" si="1"/>
        <v>82.202910659740198</v>
      </c>
      <c r="BG19" s="91">
        <f t="shared" si="1"/>
        <v>102.15033127010057</v>
      </c>
      <c r="BH19" s="91">
        <f t="shared" si="1"/>
        <v>7.6687528557197897</v>
      </c>
      <c r="BI19" s="12">
        <f t="shared" si="2"/>
        <v>895.17693733705437</v>
      </c>
      <c r="BJ19" s="13">
        <f t="shared" si="2"/>
        <v>0</v>
      </c>
      <c r="BK19" s="13">
        <f t="shared" si="2"/>
        <v>0</v>
      </c>
      <c r="BL19" s="13">
        <f t="shared" si="2"/>
        <v>14017.341223184325</v>
      </c>
      <c r="BM19" s="36">
        <v>0</v>
      </c>
      <c r="BN19" s="27">
        <f t="shared" si="5"/>
        <v>16981.695191667495</v>
      </c>
      <c r="BP19" t="s">
        <v>36</v>
      </c>
      <c r="BQ19" s="4" t="s">
        <v>16</v>
      </c>
      <c r="BR19" s="90">
        <v>0</v>
      </c>
      <c r="BS19" s="91">
        <v>37.505103527481573</v>
      </c>
      <c r="BT19" s="91">
        <v>16.006350707142158</v>
      </c>
      <c r="BU19" s="91">
        <v>3.8287151807669457</v>
      </c>
      <c r="BV19" s="91">
        <v>9.9493378976150009</v>
      </c>
      <c r="BW19" s="91">
        <v>6.5548226364533502</v>
      </c>
      <c r="BX19" s="91">
        <v>0.94372076811580796</v>
      </c>
      <c r="BY19" s="91">
        <v>3.5756333285385233</v>
      </c>
      <c r="BZ19" s="91">
        <v>4.7225281058469823</v>
      </c>
      <c r="CA19" s="91">
        <v>17.388749006301026</v>
      </c>
      <c r="CB19" s="91">
        <v>3.3483223862229057</v>
      </c>
      <c r="CC19" s="91">
        <v>110.30220043809048</v>
      </c>
      <c r="CD19" s="91">
        <v>48.697708787363453</v>
      </c>
      <c r="CE19" s="91">
        <v>6.5271560448367421</v>
      </c>
      <c r="CF19" s="91">
        <v>2.6805481395993485</v>
      </c>
      <c r="CG19" s="91">
        <v>130.50078128645248</v>
      </c>
      <c r="CH19" s="91">
        <v>710.11644342670706</v>
      </c>
      <c r="CI19" s="91">
        <v>37.281013102145614</v>
      </c>
      <c r="CJ19" s="91">
        <v>719.70730501559524</v>
      </c>
      <c r="CK19" s="91">
        <v>7.5158858005453153</v>
      </c>
      <c r="CL19" s="91">
        <v>2.7107747350512352E-3</v>
      </c>
      <c r="CM19" s="91">
        <v>82.202910659740198</v>
      </c>
      <c r="CN19" s="91">
        <v>102.15033127010057</v>
      </c>
      <c r="CO19" s="91">
        <v>7.6687528557197897</v>
      </c>
      <c r="CP19" s="12">
        <f t="shared" si="3"/>
        <v>895.17693733705437</v>
      </c>
      <c r="CQ19" s="13">
        <f t="shared" si="3"/>
        <v>0</v>
      </c>
      <c r="CR19" s="13">
        <f t="shared" si="3"/>
        <v>0</v>
      </c>
      <c r="CS19" s="13">
        <f t="shared" si="3"/>
        <v>14017.341223184325</v>
      </c>
      <c r="CT19" s="36">
        <v>0</v>
      </c>
      <c r="CU19" s="27">
        <f t="shared" si="6"/>
        <v>16981.695191667495</v>
      </c>
      <c r="CX19" s="59" t="s">
        <v>117</v>
      </c>
      <c r="CY19" s="94">
        <f t="array" ref="CY19">SUM('[1]scen AMS'!$AA$1263:$AA$1268*'[1]scen AMS'!$AA$293:$AA$298,'[1]scen AMS'!$AA$299*'[1]scen AMS'!$AA$1269,'[1]scen AMS'!$AA$1262*('[1]scen AMS'!$AA$292-'[1]scen AMS'!$AA$299))</f>
        <v>-595.81408692414686</v>
      </c>
      <c r="DA19" s="105">
        <v>1.7939657659839463</v>
      </c>
    </row>
    <row r="20" spans="2:105" x14ac:dyDescent="0.25">
      <c r="B20" t="s">
        <v>37</v>
      </c>
      <c r="C20" s="4" t="s">
        <v>17</v>
      </c>
      <c r="D20" s="90">
        <v>11.706225226338011</v>
      </c>
      <c r="E20" s="91">
        <v>276.68708811234558</v>
      </c>
      <c r="F20" s="91">
        <v>90.272350493732475</v>
      </c>
      <c r="G20" s="91">
        <v>23.782971835775982</v>
      </c>
      <c r="H20" s="91">
        <v>81.004046865377958</v>
      </c>
      <c r="I20" s="91">
        <v>36.92724689081836</v>
      </c>
      <c r="J20" s="91">
        <v>18.933133948884851</v>
      </c>
      <c r="K20" s="91">
        <v>40.269670052166383</v>
      </c>
      <c r="L20" s="91">
        <v>47.54678436320124</v>
      </c>
      <c r="M20" s="91">
        <v>50.246542660953722</v>
      </c>
      <c r="N20" s="91">
        <v>20.250258172849549</v>
      </c>
      <c r="O20" s="91">
        <v>846.80822469806844</v>
      </c>
      <c r="P20" s="91">
        <v>326.05906613358582</v>
      </c>
      <c r="Q20" s="91">
        <v>21.686985322971978</v>
      </c>
      <c r="R20" s="91">
        <v>25.540697538067679</v>
      </c>
      <c r="S20" s="91">
        <v>374.4073803244745</v>
      </c>
      <c r="T20" s="91">
        <v>157.15047847325914</v>
      </c>
      <c r="U20" s="91">
        <v>4075.594871748488</v>
      </c>
      <c r="V20" s="91">
        <v>7744.2735563174938</v>
      </c>
      <c r="W20" s="91">
        <v>446.46084192247088</v>
      </c>
      <c r="X20" s="91">
        <v>1.8491038635687577E-2</v>
      </c>
      <c r="Y20" s="91">
        <v>103.34494491554065</v>
      </c>
      <c r="Z20" s="91">
        <v>86.411952937264502</v>
      </c>
      <c r="AA20" s="91">
        <v>12.176966039606832</v>
      </c>
      <c r="AB20" s="12">
        <f>'[4]TES 2030 (value)'!CK23</f>
        <v>22585.16171087098</v>
      </c>
      <c r="AC20" s="13">
        <f>'[4]TES 2030 (value)'!CL23</f>
        <v>0</v>
      </c>
      <c r="AD20" s="13">
        <f>'[4]TES 2030 (value)'!CM23</f>
        <v>0</v>
      </c>
      <c r="AE20" s="13">
        <f>'[4]TES 2030 (value)'!CN23</f>
        <v>14431.548057421178</v>
      </c>
      <c r="AF20" s="14">
        <f>'[4]TES 2030 (value)'!CO23</f>
        <v>1.634032572</v>
      </c>
      <c r="AG20" s="27">
        <f t="shared" si="4"/>
        <v>51935.90457689653</v>
      </c>
      <c r="AI20" t="s">
        <v>37</v>
      </c>
      <c r="AJ20" s="4" t="s">
        <v>17</v>
      </c>
      <c r="AK20" s="12">
        <f t="shared" si="8"/>
        <v>11.706282570391105</v>
      </c>
      <c r="AL20" s="13">
        <f t="shared" si="8"/>
        <v>276.69114313443538</v>
      </c>
      <c r="AM20" s="13">
        <f t="shared" si="8"/>
        <v>90.272186589402367</v>
      </c>
      <c r="AN20" s="13">
        <f t="shared" si="8"/>
        <v>23.781862151059865</v>
      </c>
      <c r="AO20" s="13">
        <f t="shared" si="8"/>
        <v>81.002758659130251</v>
      </c>
      <c r="AP20" s="13">
        <f t="shared" si="8"/>
        <v>36.926529270400472</v>
      </c>
      <c r="AQ20" s="13">
        <f t="shared" si="8"/>
        <v>18.933142182249764</v>
      </c>
      <c r="AR20" s="13">
        <f t="shared" si="8"/>
        <v>40.275795150693092</v>
      </c>
      <c r="AS20" s="13">
        <f t="shared" si="8"/>
        <v>47.550928167364084</v>
      </c>
      <c r="AT20" s="13">
        <f t="shared" si="8"/>
        <v>50.246391020356931</v>
      </c>
      <c r="AU20" s="13">
        <f t="shared" si="8"/>
        <v>20.249904771579118</v>
      </c>
      <c r="AV20" s="13">
        <f t="shared" si="8"/>
        <v>846.82199670020805</v>
      </c>
      <c r="AW20" s="13">
        <f t="shared" si="8"/>
        <v>326.06399152831659</v>
      </c>
      <c r="AX20" s="13">
        <f t="shared" si="8"/>
        <v>21.685924791726723</v>
      </c>
      <c r="AY20" s="13">
        <f t="shared" si="8"/>
        <v>25.540153321025453</v>
      </c>
      <c r="AZ20" s="13">
        <f t="shared" si="7"/>
        <v>374.41105027534138</v>
      </c>
      <c r="BA20" s="13">
        <f t="shared" si="1"/>
        <v>157.14580178633608</v>
      </c>
      <c r="BB20" s="13">
        <f t="shared" si="1"/>
        <v>4075.5499179617204</v>
      </c>
      <c r="BC20" s="13">
        <f t="shared" si="1"/>
        <v>7744.4210625333872</v>
      </c>
      <c r="BD20" s="13">
        <f t="shared" si="1"/>
        <v>446.46061289486175</v>
      </c>
      <c r="BE20" s="91">
        <f t="shared" si="1"/>
        <v>2.084907945507861E-2</v>
      </c>
      <c r="BF20" s="91">
        <f t="shared" si="1"/>
        <v>104.16151673366087</v>
      </c>
      <c r="BG20" s="91">
        <f t="shared" si="1"/>
        <v>86.41534311281616</v>
      </c>
      <c r="BH20" s="91">
        <f t="shared" si="1"/>
        <v>12.199800331111256</v>
      </c>
      <c r="BI20" s="12">
        <f t="shared" si="2"/>
        <v>22585.16171087098</v>
      </c>
      <c r="BJ20" s="13">
        <f t="shared" si="2"/>
        <v>0</v>
      </c>
      <c r="BK20" s="13">
        <f t="shared" si="2"/>
        <v>0</v>
      </c>
      <c r="BL20" s="13">
        <f t="shared" si="2"/>
        <v>14431.548057421178</v>
      </c>
      <c r="BM20" s="36">
        <v>0</v>
      </c>
      <c r="BN20" s="27">
        <f t="shared" si="5"/>
        <v>51935.244713009182</v>
      </c>
      <c r="BP20" t="s">
        <v>37</v>
      </c>
      <c r="BQ20" s="4" t="s">
        <v>17</v>
      </c>
      <c r="BR20" s="90">
        <v>11.706282570391105</v>
      </c>
      <c r="BS20" s="91">
        <v>276.69114313443538</v>
      </c>
      <c r="BT20" s="91">
        <v>90.272186589402367</v>
      </c>
      <c r="BU20" s="91">
        <v>23.781862151059865</v>
      </c>
      <c r="BV20" s="91">
        <v>81.002758659130251</v>
      </c>
      <c r="BW20" s="91">
        <v>36.926529270400472</v>
      </c>
      <c r="BX20" s="91">
        <v>18.933142182249764</v>
      </c>
      <c r="BY20" s="91">
        <v>40.275795150693092</v>
      </c>
      <c r="BZ20" s="91">
        <v>47.550928167364084</v>
      </c>
      <c r="CA20" s="91">
        <v>50.246391020356931</v>
      </c>
      <c r="CB20" s="91">
        <v>20.249904771579118</v>
      </c>
      <c r="CC20" s="91">
        <v>846.82199670020805</v>
      </c>
      <c r="CD20" s="91">
        <v>326.06399152831659</v>
      </c>
      <c r="CE20" s="91">
        <v>21.685924791726723</v>
      </c>
      <c r="CF20" s="91">
        <v>25.540153321025453</v>
      </c>
      <c r="CG20" s="91">
        <v>374.41105027534138</v>
      </c>
      <c r="CH20" s="91">
        <v>157.14580178633608</v>
      </c>
      <c r="CI20" s="91">
        <v>4075.5499179617204</v>
      </c>
      <c r="CJ20" s="91">
        <v>7744.4210625333872</v>
      </c>
      <c r="CK20" s="91">
        <v>446.46061289486175</v>
      </c>
      <c r="CL20" s="91">
        <v>2.084907945507861E-2</v>
      </c>
      <c r="CM20" s="91">
        <v>104.16151673366087</v>
      </c>
      <c r="CN20" s="91">
        <v>86.41534311281616</v>
      </c>
      <c r="CO20" s="91">
        <v>12.199800331111256</v>
      </c>
      <c r="CP20" s="12">
        <f t="shared" si="3"/>
        <v>22585.16171087098</v>
      </c>
      <c r="CQ20" s="13">
        <f t="shared" si="3"/>
        <v>0</v>
      </c>
      <c r="CR20" s="13">
        <f t="shared" si="3"/>
        <v>0</v>
      </c>
      <c r="CS20" s="13">
        <f t="shared" si="3"/>
        <v>14431.548057421178</v>
      </c>
      <c r="CT20" s="36">
        <v>0</v>
      </c>
      <c r="CU20" s="27">
        <f t="shared" si="6"/>
        <v>51935.244713009182</v>
      </c>
      <c r="DA20" s="105">
        <v>1.4307505122451718</v>
      </c>
    </row>
    <row r="21" spans="2:105" x14ac:dyDescent="0.25">
      <c r="B21" t="s">
        <v>38</v>
      </c>
      <c r="C21" s="4" t="s">
        <v>18</v>
      </c>
      <c r="D21" s="90">
        <v>11402.962297717513</v>
      </c>
      <c r="E21" s="91">
        <v>48102.880027967833</v>
      </c>
      <c r="F21" s="91">
        <v>30475.142605950026</v>
      </c>
      <c r="G21" s="91">
        <v>3157.0473792379917</v>
      </c>
      <c r="H21" s="91">
        <v>9189.6243071587724</v>
      </c>
      <c r="I21" s="91">
        <v>7864.128027005062</v>
      </c>
      <c r="J21" s="91">
        <v>2038.0083925160457</v>
      </c>
      <c r="K21" s="91">
        <v>5727.9766908674928</v>
      </c>
      <c r="L21" s="91">
        <v>8589.84986740153</v>
      </c>
      <c r="M21" s="91">
        <v>8948.6243968380841</v>
      </c>
      <c r="N21" s="91">
        <v>4020.0150426581904</v>
      </c>
      <c r="O21" s="91">
        <v>182814.49931174904</v>
      </c>
      <c r="P21" s="91">
        <v>99278.478704290101</v>
      </c>
      <c r="Q21" s="91">
        <v>7543.844574510108</v>
      </c>
      <c r="R21" s="91">
        <v>6595.8633891669278</v>
      </c>
      <c r="S21" s="91">
        <v>29901.126321085962</v>
      </c>
      <c r="T21" s="91">
        <v>9990.3530609521131</v>
      </c>
      <c r="U21" s="91">
        <v>10695.915345348965</v>
      </c>
      <c r="V21" s="91">
        <v>1170284.3746387581</v>
      </c>
      <c r="W21" s="91">
        <v>93350.461553195346</v>
      </c>
      <c r="X21" s="91">
        <v>9.5643821468930561</v>
      </c>
      <c r="Y21" s="91">
        <v>5577.3758761063746</v>
      </c>
      <c r="Z21" s="91">
        <v>11221.639963566337</v>
      </c>
      <c r="AA21" s="91">
        <v>3051.9450024498738</v>
      </c>
      <c r="AB21" s="12">
        <f>'[4]TES 2030 (value)'!CK24</f>
        <v>1190329.6353276917</v>
      </c>
      <c r="AC21" s="13">
        <f>'[4]TES 2030 (value)'!CL24</f>
        <v>217538.39518947509</v>
      </c>
      <c r="AD21" s="13">
        <f>'[4]TES 2030 (value)'!CM24</f>
        <v>163032.21562682785</v>
      </c>
      <c r="AE21" s="13">
        <f>'[4]TES 2030 (value)'!CN24</f>
        <v>300746.18113629433</v>
      </c>
      <c r="AF21" s="14">
        <f>'[4]TES 2030 (value)'!CO24</f>
        <v>1.64499236</v>
      </c>
      <c r="AG21" s="27">
        <f t="shared" si="4"/>
        <v>3641479.7734312932</v>
      </c>
      <c r="AI21" t="s">
        <v>38</v>
      </c>
      <c r="AJ21" s="4" t="s">
        <v>18</v>
      </c>
      <c r="AK21" s="12">
        <f t="shared" si="8"/>
        <v>11403.018156208425</v>
      </c>
      <c r="AL21" s="13">
        <f t="shared" si="8"/>
        <v>48103.585005718785</v>
      </c>
      <c r="AM21" s="13">
        <f t="shared" si="8"/>
        <v>30475.087273306017</v>
      </c>
      <c r="AN21" s="13">
        <f t="shared" si="8"/>
        <v>3156.9000752236325</v>
      </c>
      <c r="AO21" s="13">
        <f t="shared" si="8"/>
        <v>9189.4781646892952</v>
      </c>
      <c r="AP21" s="13">
        <f t="shared" si="8"/>
        <v>7863.9752005878163</v>
      </c>
      <c r="AQ21" s="13">
        <f t="shared" si="8"/>
        <v>2038.0092787753854</v>
      </c>
      <c r="AR21" s="13">
        <f t="shared" si="8"/>
        <v>5728.8479277448951</v>
      </c>
      <c r="AS21" s="13">
        <f t="shared" si="8"/>
        <v>8590.5984912278418</v>
      </c>
      <c r="AT21" s="13">
        <f t="shared" si="8"/>
        <v>8948.597390507457</v>
      </c>
      <c r="AU21" s="13">
        <f t="shared" si="8"/>
        <v>4019.9448865934582</v>
      </c>
      <c r="AV21" s="13">
        <f t="shared" si="8"/>
        <v>182817.47250166646</v>
      </c>
      <c r="AW21" s="13">
        <f t="shared" si="8"/>
        <v>99279.978388692951</v>
      </c>
      <c r="AX21" s="13">
        <f t="shared" si="8"/>
        <v>7543.4756674093078</v>
      </c>
      <c r="AY21" s="13">
        <f t="shared" si="8"/>
        <v>6595.7228455792192</v>
      </c>
      <c r="AZ21" s="13">
        <f t="shared" si="7"/>
        <v>29901.41941270282</v>
      </c>
      <c r="BA21" s="13">
        <f t="shared" si="1"/>
        <v>9990.0557551216061</v>
      </c>
      <c r="BB21" s="13">
        <f t="shared" si="1"/>
        <v>10695.797369467444</v>
      </c>
      <c r="BC21" s="13">
        <f t="shared" si="1"/>
        <v>1170306.6652020197</v>
      </c>
      <c r="BD21" s="13">
        <f t="shared" si="1"/>
        <v>93350.413665830958</v>
      </c>
      <c r="BE21" s="91">
        <f t="shared" si="1"/>
        <v>10.784065040805848</v>
      </c>
      <c r="BF21" s="91">
        <f t="shared" si="1"/>
        <v>5621.4450655883966</v>
      </c>
      <c r="BG21" s="91">
        <f t="shared" si="1"/>
        <v>11222.080218972687</v>
      </c>
      <c r="BH21" s="91">
        <f t="shared" si="1"/>
        <v>3057.6680209435394</v>
      </c>
      <c r="BI21" s="12">
        <f t="shared" si="2"/>
        <v>1190329.6353276917</v>
      </c>
      <c r="BJ21" s="13">
        <f t="shared" si="2"/>
        <v>217538.39518947509</v>
      </c>
      <c r="BK21" s="13">
        <f t="shared" si="2"/>
        <v>163032.21562682785</v>
      </c>
      <c r="BL21" s="13">
        <f t="shared" si="2"/>
        <v>300746.18113629433</v>
      </c>
      <c r="BM21" s="36">
        <v>0</v>
      </c>
      <c r="BN21" s="27">
        <f t="shared" si="5"/>
        <v>3641557.447309908</v>
      </c>
      <c r="BP21" t="s">
        <v>38</v>
      </c>
      <c r="BQ21" s="4" t="s">
        <v>18</v>
      </c>
      <c r="BR21" s="90">
        <v>11403.018156208425</v>
      </c>
      <c r="BS21" s="91">
        <v>48103.585005718785</v>
      </c>
      <c r="BT21" s="91">
        <v>30475.087273306017</v>
      </c>
      <c r="BU21" s="91">
        <v>3156.9000752236325</v>
      </c>
      <c r="BV21" s="91">
        <v>9189.4781646892952</v>
      </c>
      <c r="BW21" s="91">
        <v>7863.9752005878163</v>
      </c>
      <c r="BX21" s="91">
        <v>2038.0092787753854</v>
      </c>
      <c r="BY21" s="91">
        <v>5728.8479277448951</v>
      </c>
      <c r="BZ21" s="91">
        <v>8590.5984912278418</v>
      </c>
      <c r="CA21" s="91">
        <v>8948.597390507457</v>
      </c>
      <c r="CB21" s="91">
        <v>4019.9448865934582</v>
      </c>
      <c r="CC21" s="91">
        <v>182817.47250166646</v>
      </c>
      <c r="CD21" s="91">
        <v>99279.978388692951</v>
      </c>
      <c r="CE21" s="91">
        <v>7543.4756674093078</v>
      </c>
      <c r="CF21" s="91">
        <v>6595.7228455792192</v>
      </c>
      <c r="CG21" s="91">
        <v>29901.41941270282</v>
      </c>
      <c r="CH21" s="91">
        <v>9990.0557551216061</v>
      </c>
      <c r="CI21" s="91">
        <v>10695.797369467444</v>
      </c>
      <c r="CJ21" s="91">
        <v>1170306.6652020197</v>
      </c>
      <c r="CK21" s="91">
        <v>93350.413665830958</v>
      </c>
      <c r="CL21" s="91">
        <v>10.784065040805848</v>
      </c>
      <c r="CM21" s="91">
        <v>5621.4450655883966</v>
      </c>
      <c r="CN21" s="91">
        <v>11222.080218972687</v>
      </c>
      <c r="CO21" s="91">
        <v>3057.6680209435394</v>
      </c>
      <c r="CP21" s="12">
        <f t="shared" si="3"/>
        <v>1190329.6353276917</v>
      </c>
      <c r="CQ21" s="13">
        <f t="shared" si="3"/>
        <v>217538.39518947509</v>
      </c>
      <c r="CR21" s="13">
        <f t="shared" si="3"/>
        <v>163032.21562682785</v>
      </c>
      <c r="CS21" s="13">
        <f t="shared" si="3"/>
        <v>300746.18113629433</v>
      </c>
      <c r="CT21" s="36">
        <v>0</v>
      </c>
      <c r="CU21" s="27">
        <f t="shared" si="6"/>
        <v>3641557.447309908</v>
      </c>
      <c r="CX21" s="46" t="s">
        <v>111</v>
      </c>
      <c r="CY21" s="84">
        <f>'AMS2010'!CY21</f>
        <v>2.5558265980385131E-2</v>
      </c>
      <c r="DA21" s="105">
        <v>1.4453575226737356</v>
      </c>
    </row>
    <row r="22" spans="2:105" x14ac:dyDescent="0.25">
      <c r="B22" t="s">
        <v>39</v>
      </c>
      <c r="C22" s="4" t="s">
        <v>19</v>
      </c>
      <c r="D22" s="90">
        <v>31.29012510078778</v>
      </c>
      <c r="E22" s="91">
        <v>175.78616298505278</v>
      </c>
      <c r="F22" s="91">
        <v>54.179557632923519</v>
      </c>
      <c r="G22" s="91">
        <v>62.133131040465656</v>
      </c>
      <c r="H22" s="91">
        <v>15.18802675847331</v>
      </c>
      <c r="I22" s="91">
        <v>20.426609593841363</v>
      </c>
      <c r="J22" s="91">
        <v>45.689503069181029</v>
      </c>
      <c r="K22" s="91">
        <v>31.570294733317031</v>
      </c>
      <c r="L22" s="91">
        <v>39.653804152015717</v>
      </c>
      <c r="M22" s="91">
        <v>32.540376403698275</v>
      </c>
      <c r="N22" s="91">
        <v>33.001328677543285</v>
      </c>
      <c r="O22" s="91">
        <v>1468.1040793469892</v>
      </c>
      <c r="P22" s="91">
        <v>256.88608749200597</v>
      </c>
      <c r="Q22" s="91">
        <v>15.921720897476252</v>
      </c>
      <c r="R22" s="91">
        <v>55.411358753871063</v>
      </c>
      <c r="S22" s="91">
        <v>194.73967767848953</v>
      </c>
      <c r="T22" s="91">
        <v>94.818163059122782</v>
      </c>
      <c r="U22" s="91">
        <v>26.601241619154475</v>
      </c>
      <c r="V22" s="91">
        <v>4475.2366364304671</v>
      </c>
      <c r="W22" s="91">
        <v>0</v>
      </c>
      <c r="X22" s="91">
        <v>3.2056491144370008E-2</v>
      </c>
      <c r="Y22" s="91">
        <v>54.835954181890699</v>
      </c>
      <c r="Z22" s="91">
        <v>5.2017664263590122</v>
      </c>
      <c r="AA22" s="91">
        <v>23.022175557567177</v>
      </c>
      <c r="AB22" s="12">
        <f>'[4]TES 2030 (value)'!CK25</f>
        <v>25148.624180969186</v>
      </c>
      <c r="AC22" s="13">
        <f>'[4]TES 2030 (value)'!CL25</f>
        <v>752702.15958744718</v>
      </c>
      <c r="AD22" s="13">
        <f>'[4]TES 2030 (value)'!CM25</f>
        <v>0</v>
      </c>
      <c r="AE22" s="13">
        <f>'[4]TES 2030 (value)'!CN25</f>
        <v>0</v>
      </c>
      <c r="AF22" s="14">
        <f>'[4]TES 2030 (value)'!CO25</f>
        <v>1</v>
      </c>
      <c r="AG22" s="27">
        <f t="shared" si="4"/>
        <v>785064.05360649817</v>
      </c>
      <c r="AI22" t="s">
        <v>39</v>
      </c>
      <c r="AJ22" s="4" t="s">
        <v>19</v>
      </c>
      <c r="AK22" s="12">
        <f t="shared" si="8"/>
        <v>31.290278378429409</v>
      </c>
      <c r="AL22" s="13">
        <f t="shared" si="8"/>
        <v>175.78873924106404</v>
      </c>
      <c r="AM22" s="13">
        <f t="shared" si="8"/>
        <v>54.17945926100731</v>
      </c>
      <c r="AN22" s="13">
        <f t="shared" si="8"/>
        <v>62.130231983680147</v>
      </c>
      <c r="AO22" s="13">
        <f t="shared" si="8"/>
        <v>15.187785223491817</v>
      </c>
      <c r="AP22" s="13">
        <f t="shared" si="8"/>
        <v>20.426212636219361</v>
      </c>
      <c r="AQ22" s="13">
        <f t="shared" si="8"/>
        <v>45.689522937965165</v>
      </c>
      <c r="AR22" s="13">
        <f t="shared" si="8"/>
        <v>31.575096639205714</v>
      </c>
      <c r="AS22" s="13">
        <f t="shared" si="8"/>
        <v>39.657260066036372</v>
      </c>
      <c r="AT22" s="13">
        <f t="shared" si="8"/>
        <v>32.540278199088839</v>
      </c>
      <c r="AU22" s="13">
        <f t="shared" si="8"/>
        <v>33.000752748516554</v>
      </c>
      <c r="AV22" s="13">
        <f t="shared" si="8"/>
        <v>1468.1279557477283</v>
      </c>
      <c r="AW22" s="13">
        <f t="shared" si="8"/>
        <v>256.88996797107603</v>
      </c>
      <c r="AX22" s="13">
        <f t="shared" si="8"/>
        <v>15.92094229767372</v>
      </c>
      <c r="AY22" s="13">
        <f t="shared" si="8"/>
        <v>55.410178057622588</v>
      </c>
      <c r="AZ22" s="13">
        <f t="shared" si="7"/>
        <v>194.74158652186836</v>
      </c>
      <c r="BA22" s="13">
        <f t="shared" si="1"/>
        <v>94.815341337753836</v>
      </c>
      <c r="BB22" s="13">
        <f t="shared" si="1"/>
        <v>26.600948207620423</v>
      </c>
      <c r="BC22" s="13">
        <f t="shared" si="1"/>
        <v>4475.3218768622091</v>
      </c>
      <c r="BD22" s="13">
        <f t="shared" si="1"/>
        <v>0</v>
      </c>
      <c r="BE22" s="91">
        <f t="shared" si="1"/>
        <v>3.6144445105970764E-2</v>
      </c>
      <c r="BF22" s="91">
        <f t="shared" si="1"/>
        <v>55.269236088821501</v>
      </c>
      <c r="BG22" s="91">
        <f t="shared" si="1"/>
        <v>5.2019705057804888</v>
      </c>
      <c r="BH22" s="91">
        <f t="shared" si="1"/>
        <v>23.065346825848422</v>
      </c>
      <c r="BI22" s="12">
        <f t="shared" si="2"/>
        <v>25148.624180969186</v>
      </c>
      <c r="BJ22" s="13">
        <f t="shared" si="2"/>
        <v>752702.15958744718</v>
      </c>
      <c r="BK22" s="13">
        <f t="shared" si="2"/>
        <v>0</v>
      </c>
      <c r="BL22" s="13">
        <f t="shared" si="2"/>
        <v>0</v>
      </c>
      <c r="BM22" s="36">
        <v>0</v>
      </c>
      <c r="BN22" s="27">
        <f t="shared" si="5"/>
        <v>785063.65088060021</v>
      </c>
      <c r="BP22" t="s">
        <v>39</v>
      </c>
      <c r="BQ22" s="4" t="s">
        <v>19</v>
      </c>
      <c r="BR22" s="90">
        <v>31.290278378429409</v>
      </c>
      <c r="BS22" s="91">
        <v>175.78873924106404</v>
      </c>
      <c r="BT22" s="91">
        <v>54.17945926100731</v>
      </c>
      <c r="BU22" s="91">
        <v>62.130231983680147</v>
      </c>
      <c r="BV22" s="91">
        <v>15.187785223491817</v>
      </c>
      <c r="BW22" s="91">
        <v>20.426212636219361</v>
      </c>
      <c r="BX22" s="91">
        <v>45.689522937965165</v>
      </c>
      <c r="BY22" s="91">
        <v>31.575096639205714</v>
      </c>
      <c r="BZ22" s="91">
        <v>39.657260066036372</v>
      </c>
      <c r="CA22" s="91">
        <v>32.540278199088839</v>
      </c>
      <c r="CB22" s="91">
        <v>33.000752748516554</v>
      </c>
      <c r="CC22" s="91">
        <v>1468.1279557477283</v>
      </c>
      <c r="CD22" s="91">
        <v>256.88996797107603</v>
      </c>
      <c r="CE22" s="91">
        <v>15.92094229767372</v>
      </c>
      <c r="CF22" s="91">
        <v>55.410178057622588</v>
      </c>
      <c r="CG22" s="91">
        <v>194.74158652186836</v>
      </c>
      <c r="CH22" s="91">
        <v>94.815341337753836</v>
      </c>
      <c r="CI22" s="91">
        <v>26.600948207620423</v>
      </c>
      <c r="CJ22" s="91">
        <v>4475.3218768622091</v>
      </c>
      <c r="CK22" s="91">
        <v>0</v>
      </c>
      <c r="CL22" s="91">
        <v>3.6144445105970764E-2</v>
      </c>
      <c r="CM22" s="91">
        <v>55.269236088821501</v>
      </c>
      <c r="CN22" s="91">
        <v>5.2019705057804888</v>
      </c>
      <c r="CO22" s="91">
        <v>23.065346825848422</v>
      </c>
      <c r="CP22" s="12">
        <f t="shared" si="3"/>
        <v>25148.624180969186</v>
      </c>
      <c r="CQ22" s="13">
        <f t="shared" si="3"/>
        <v>752702.15958744718</v>
      </c>
      <c r="CR22" s="13">
        <f t="shared" si="3"/>
        <v>0</v>
      </c>
      <c r="CS22" s="13">
        <f t="shared" si="3"/>
        <v>0</v>
      </c>
      <c r="CT22" s="36">
        <v>0</v>
      </c>
      <c r="CU22" s="27">
        <f t="shared" si="6"/>
        <v>785063.65088060021</v>
      </c>
      <c r="DA22" s="105">
        <v>0.43954143995024092</v>
      </c>
    </row>
    <row r="23" spans="2:105" x14ac:dyDescent="0.25">
      <c r="B23" t="s">
        <v>40</v>
      </c>
      <c r="C23" s="4" t="s">
        <v>41</v>
      </c>
      <c r="D23" s="90">
        <v>0</v>
      </c>
      <c r="E23" s="91">
        <v>2.2218753255809354</v>
      </c>
      <c r="F23" s="91">
        <v>0.22004956113429952</v>
      </c>
      <c r="G23" s="91">
        <v>9.7161030805862802E-2</v>
      </c>
      <c r="H23" s="91">
        <v>1.8659070490824163</v>
      </c>
      <c r="I23" s="91">
        <v>5.6044281977451451</v>
      </c>
      <c r="J23" s="91">
        <v>6.0856229625737894</v>
      </c>
      <c r="K23" s="91">
        <v>4.0991701998923142</v>
      </c>
      <c r="L23" s="91">
        <v>0</v>
      </c>
      <c r="M23" s="91">
        <v>467.7309246938409</v>
      </c>
      <c r="N23" s="91">
        <v>0.91911991865648102</v>
      </c>
      <c r="O23" s="91">
        <v>485.94022789740336</v>
      </c>
      <c r="P23" s="91">
        <v>1.3391400649327416</v>
      </c>
      <c r="Q23" s="91">
        <v>0</v>
      </c>
      <c r="R23" s="91">
        <v>0.53202973292782463</v>
      </c>
      <c r="S23" s="91">
        <v>0</v>
      </c>
      <c r="T23" s="91">
        <v>2.4213336919918409E-3</v>
      </c>
      <c r="U23" s="91">
        <v>2.4836224270002147E-3</v>
      </c>
      <c r="V23" s="91">
        <v>40.977797727423457</v>
      </c>
      <c r="W23" s="91">
        <v>96.296876110198269</v>
      </c>
      <c r="X23" s="91">
        <v>1.5143253345740413</v>
      </c>
      <c r="Y23" s="91">
        <v>0</v>
      </c>
      <c r="Z23" s="91">
        <v>107.23788888367625</v>
      </c>
      <c r="AA23" s="91">
        <v>62.987505407743448</v>
      </c>
      <c r="AB23" s="12">
        <f>'[4]TES 2030 (value)'!CK26</f>
        <v>75.986642118290064</v>
      </c>
      <c r="AC23" s="13">
        <f>'[4]TES 2030 (value)'!CL26</f>
        <v>0</v>
      </c>
      <c r="AD23" s="13">
        <f>'[4]TES 2030 (value)'!CM26</f>
        <v>0</v>
      </c>
      <c r="AE23" s="13">
        <f>'[4]TES 2030 (value)'!CN26</f>
        <v>104.34127064400001</v>
      </c>
      <c r="AF23" s="14">
        <f>'[4]TES 2030 (value)'!CO26</f>
        <v>-127.32890328546434</v>
      </c>
      <c r="AG23" s="27">
        <f t="shared" si="4"/>
        <v>1338.6739645311363</v>
      </c>
      <c r="AI23" t="s">
        <v>40</v>
      </c>
      <c r="AJ23" s="4" t="s">
        <v>41</v>
      </c>
      <c r="AK23" s="12">
        <f t="shared" si="8"/>
        <v>0</v>
      </c>
      <c r="AL23" s="13">
        <f t="shared" si="8"/>
        <v>2.2219078885515731</v>
      </c>
      <c r="AM23" s="13">
        <f t="shared" si="8"/>
        <v>0.22004916159805493</v>
      </c>
      <c r="AN23" s="13">
        <f t="shared" si="8"/>
        <v>9.7156497389617263E-2</v>
      </c>
      <c r="AO23" s="13">
        <f t="shared" si="8"/>
        <v>1.8658773755881741</v>
      </c>
      <c r="AP23" s="13">
        <f t="shared" si="8"/>
        <v>5.6043192848842107</v>
      </c>
      <c r="AQ23" s="13">
        <f t="shared" si="8"/>
        <v>6.085625609000668</v>
      </c>
      <c r="AR23" s="13">
        <f t="shared" si="8"/>
        <v>4.0997936919974043</v>
      </c>
      <c r="AS23" s="13">
        <f t="shared" si="8"/>
        <v>0</v>
      </c>
      <c r="AT23" s="13">
        <f t="shared" si="8"/>
        <v>467.72951311420172</v>
      </c>
      <c r="AU23" s="13">
        <f t="shared" si="8"/>
        <v>0.91910387845866437</v>
      </c>
      <c r="AV23" s="13">
        <f t="shared" si="8"/>
        <v>485.94813094990468</v>
      </c>
      <c r="AW23" s="13">
        <f t="shared" si="8"/>
        <v>1.339160293762744</v>
      </c>
      <c r="AX23" s="13">
        <f t="shared" si="8"/>
        <v>0</v>
      </c>
      <c r="AY23" s="13">
        <f t="shared" si="8"/>
        <v>0.53201839652453342</v>
      </c>
      <c r="AZ23" s="13">
        <f t="shared" si="7"/>
        <v>0</v>
      </c>
      <c r="BA23" s="13">
        <f t="shared" si="1"/>
        <v>2.4212616348162999E-3</v>
      </c>
      <c r="BB23" s="13">
        <f t="shared" si="1"/>
        <v>2.4835950326598773E-3</v>
      </c>
      <c r="BC23" s="13">
        <f t="shared" si="1"/>
        <v>40.97857823702639</v>
      </c>
      <c r="BD23" s="13">
        <f t="shared" si="1"/>
        <v>96.296826711368112</v>
      </c>
      <c r="BE23" s="91">
        <f t="shared" si="1"/>
        <v>1.7074373075203242</v>
      </c>
      <c r="BF23" s="91">
        <f t="shared" si="1"/>
        <v>0</v>
      </c>
      <c r="BG23" s="91">
        <f t="shared" si="1"/>
        <v>107.2420961172446</v>
      </c>
      <c r="BH23" s="91">
        <f t="shared" si="1"/>
        <v>63.105619809552465</v>
      </c>
      <c r="BI23" s="12">
        <f t="shared" si="2"/>
        <v>75.986642118290064</v>
      </c>
      <c r="BJ23" s="13">
        <f t="shared" si="2"/>
        <v>0</v>
      </c>
      <c r="BK23" s="13">
        <f t="shared" si="2"/>
        <v>0</v>
      </c>
      <c r="BL23" s="13">
        <f t="shared" si="2"/>
        <v>104.34127064400001</v>
      </c>
      <c r="BM23" s="36">
        <v>0</v>
      </c>
      <c r="BN23" s="27">
        <f t="shared" si="5"/>
        <v>1466.3260319435315</v>
      </c>
      <c r="BP23" t="s">
        <v>40</v>
      </c>
      <c r="BQ23" s="4" t="s">
        <v>41</v>
      </c>
      <c r="BR23" s="90">
        <v>0</v>
      </c>
      <c r="BS23" s="91">
        <v>2.2219078885515731</v>
      </c>
      <c r="BT23" s="91">
        <v>0.22004916159805493</v>
      </c>
      <c r="BU23" s="91">
        <v>9.7156497389617263E-2</v>
      </c>
      <c r="BV23" s="91">
        <v>1.8658773755881741</v>
      </c>
      <c r="BW23" s="91">
        <v>5.6043192848842107</v>
      </c>
      <c r="BX23" s="91">
        <v>6.085625609000668</v>
      </c>
      <c r="BY23" s="91">
        <v>4.0997936919974043</v>
      </c>
      <c r="BZ23" s="91">
        <v>0</v>
      </c>
      <c r="CA23" s="91">
        <v>467.72951311420172</v>
      </c>
      <c r="CB23" s="91">
        <v>0.91910387845866437</v>
      </c>
      <c r="CC23" s="91">
        <v>485.94813094990468</v>
      </c>
      <c r="CD23" s="91">
        <v>1.339160293762744</v>
      </c>
      <c r="CE23" s="91">
        <v>0</v>
      </c>
      <c r="CF23" s="91">
        <v>0.53201839652453342</v>
      </c>
      <c r="CG23" s="91">
        <v>0</v>
      </c>
      <c r="CH23" s="91">
        <v>2.4212616348162999E-3</v>
      </c>
      <c r="CI23" s="91">
        <v>2.4835950326598773E-3</v>
      </c>
      <c r="CJ23" s="91">
        <v>40.97857823702639</v>
      </c>
      <c r="CK23" s="91">
        <v>96.296826711368112</v>
      </c>
      <c r="CL23" s="91">
        <v>1.7074373075203242</v>
      </c>
      <c r="CM23" s="91">
        <v>0</v>
      </c>
      <c r="CN23" s="91">
        <v>107.2420961172446</v>
      </c>
      <c r="CO23" s="91">
        <v>63.105619809552465</v>
      </c>
      <c r="CP23" s="12">
        <f t="shared" si="3"/>
        <v>75.986642118290064</v>
      </c>
      <c r="CQ23" s="13">
        <f t="shared" si="3"/>
        <v>0</v>
      </c>
      <c r="CR23" s="13">
        <f t="shared" si="3"/>
        <v>0</v>
      </c>
      <c r="CS23" s="13">
        <f t="shared" si="3"/>
        <v>104.34127064400001</v>
      </c>
      <c r="CT23" s="36">
        <v>0</v>
      </c>
      <c r="CU23" s="27">
        <f t="shared" si="6"/>
        <v>1466.3260319435315</v>
      </c>
      <c r="CX23" s="46" t="s">
        <v>112</v>
      </c>
      <c r="CY23" s="94">
        <f>SUM(BR27:CO27)+SUM(CY4:CY9)-SUM(CY10:CY12)</f>
        <v>2684893.5511289365</v>
      </c>
      <c r="DA23" s="105">
        <v>0.55563662595654606</v>
      </c>
    </row>
    <row r="24" spans="2:105" x14ac:dyDescent="0.25">
      <c r="B24" t="s">
        <v>42</v>
      </c>
      <c r="C24" s="4" t="s">
        <v>43</v>
      </c>
      <c r="D24" s="90">
        <v>7651.1654822885403</v>
      </c>
      <c r="E24" s="91">
        <v>2360.1453922871892</v>
      </c>
      <c r="F24" s="91">
        <v>583.62806110653014</v>
      </c>
      <c r="G24" s="91">
        <v>77.915259853920148</v>
      </c>
      <c r="H24" s="91">
        <v>535.55787349951368</v>
      </c>
      <c r="I24" s="91">
        <v>158.06620164692833</v>
      </c>
      <c r="J24" s="91">
        <v>154.73644413365906</v>
      </c>
      <c r="K24" s="91">
        <v>11155.098092168209</v>
      </c>
      <c r="L24" s="91">
        <v>237.77331665411589</v>
      </c>
      <c r="M24" s="91">
        <v>1066.7624894919866</v>
      </c>
      <c r="N24" s="91">
        <v>7.3855054932980968</v>
      </c>
      <c r="O24" s="91">
        <v>4610.899301302853</v>
      </c>
      <c r="P24" s="91">
        <v>10110.701919919064</v>
      </c>
      <c r="Q24" s="91">
        <v>341.82537262725305</v>
      </c>
      <c r="R24" s="91">
        <v>3324.3053967648329</v>
      </c>
      <c r="S24" s="91">
        <v>16189.474202964186</v>
      </c>
      <c r="T24" s="91">
        <v>3201.2693186268684</v>
      </c>
      <c r="U24" s="91">
        <v>5492.4741957257575</v>
      </c>
      <c r="V24" s="91">
        <v>9193.7343264169849</v>
      </c>
      <c r="W24" s="91">
        <v>570.24137893146394</v>
      </c>
      <c r="X24" s="91">
        <v>8.4391801080004103E-2</v>
      </c>
      <c r="Y24" s="91">
        <v>40413.053837425745</v>
      </c>
      <c r="Z24" s="91">
        <v>230.49685014631356</v>
      </c>
      <c r="AA24" s="91">
        <v>9167.3143973000442</v>
      </c>
      <c r="AB24" s="12">
        <f>'[4]TES 2030 (value)'!CK27</f>
        <v>54100.752191269414</v>
      </c>
      <c r="AC24" s="13">
        <f>'[4]TES 2030 (value)'!CL27</f>
        <v>0</v>
      </c>
      <c r="AD24" s="13">
        <f>'[4]TES 2030 (value)'!CM27</f>
        <v>0</v>
      </c>
      <c r="AE24" s="13">
        <f>'[4]TES 2030 (value)'!CN27</f>
        <v>33592.880727697135</v>
      </c>
      <c r="AF24" s="14">
        <f>'[4]TES 2030 (value)'!CO27</f>
        <v>-746.96046339869338</v>
      </c>
      <c r="AG24" s="27">
        <f t="shared" si="4"/>
        <v>213780.78146414418</v>
      </c>
      <c r="AI24" t="s">
        <v>42</v>
      </c>
      <c r="AJ24" s="4" t="s">
        <v>43</v>
      </c>
      <c r="AK24" s="12">
        <f t="shared" si="8"/>
        <v>7651.2029622473792</v>
      </c>
      <c r="AL24" s="13">
        <f t="shared" si="8"/>
        <v>2360.1799816920152</v>
      </c>
      <c r="AM24" s="13">
        <f t="shared" si="8"/>
        <v>583.62700143359746</v>
      </c>
      <c r="AN24" s="13">
        <f t="shared" si="8"/>
        <v>77.911624422082227</v>
      </c>
      <c r="AO24" s="13">
        <f t="shared" si="8"/>
        <v>535.54935652998756</v>
      </c>
      <c r="AP24" s="13">
        <f t="shared" si="8"/>
        <v>158.06312988980505</v>
      </c>
      <c r="AQ24" s="13">
        <f t="shared" si="8"/>
        <v>154.73651142318511</v>
      </c>
      <c r="AR24" s="13">
        <f t="shared" si="8"/>
        <v>11156.794805223</v>
      </c>
      <c r="AS24" s="13">
        <f t="shared" si="8"/>
        <v>237.79403910827469</v>
      </c>
      <c r="AT24" s="13">
        <f t="shared" si="8"/>
        <v>1066.7592700764412</v>
      </c>
      <c r="AU24" s="13">
        <f t="shared" si="8"/>
        <v>7.385376603730279</v>
      </c>
      <c r="AV24" s="13">
        <f t="shared" si="8"/>
        <v>4610.9742903183005</v>
      </c>
      <c r="AW24" s="13">
        <f t="shared" si="8"/>
        <v>10110.854650522606</v>
      </c>
      <c r="AX24" s="13">
        <f t="shared" si="8"/>
        <v>341.80865677289648</v>
      </c>
      <c r="AY24" s="13">
        <f t="shared" si="8"/>
        <v>3324.2345630044088</v>
      </c>
      <c r="AZ24" s="13">
        <f t="shared" si="7"/>
        <v>16189.632892610833</v>
      </c>
      <c r="BA24" s="13">
        <f t="shared" si="1"/>
        <v>3201.1740511195399</v>
      </c>
      <c r="BB24" s="13">
        <f t="shared" si="1"/>
        <v>5492.4136137686219</v>
      </c>
      <c r="BC24" s="13">
        <f t="shared" si="1"/>
        <v>9193.909440706344</v>
      </c>
      <c r="BD24" s="13">
        <f t="shared" si="1"/>
        <v>570.24108640632539</v>
      </c>
      <c r="BE24" s="91">
        <f t="shared" si="1"/>
        <v>9.5153733694460424E-2</v>
      </c>
      <c r="BF24" s="91">
        <f t="shared" si="1"/>
        <v>40732.374350633108</v>
      </c>
      <c r="BG24" s="91">
        <f t="shared" si="1"/>
        <v>230.50589316362237</v>
      </c>
      <c r="BH24" s="91">
        <f t="shared" si="1"/>
        <v>9184.5049789752975</v>
      </c>
      <c r="BI24" s="12">
        <f t="shared" si="2"/>
        <v>54100.752191269414</v>
      </c>
      <c r="BJ24" s="13">
        <f t="shared" si="2"/>
        <v>0</v>
      </c>
      <c r="BK24" s="13">
        <f t="shared" si="2"/>
        <v>0</v>
      </c>
      <c r="BL24" s="13">
        <f t="shared" si="2"/>
        <v>33592.880727697135</v>
      </c>
      <c r="BM24" s="36">
        <v>0</v>
      </c>
      <c r="BN24" s="27">
        <f t="shared" si="5"/>
        <v>214866.36059935164</v>
      </c>
      <c r="BP24" t="s">
        <v>42</v>
      </c>
      <c r="BQ24" s="4" t="s">
        <v>43</v>
      </c>
      <c r="BR24" s="90">
        <v>7651.2029622473792</v>
      </c>
      <c r="BS24" s="91">
        <v>2360.1799816920152</v>
      </c>
      <c r="BT24" s="91">
        <v>583.62700143359746</v>
      </c>
      <c r="BU24" s="91">
        <v>77.911624422082227</v>
      </c>
      <c r="BV24" s="91">
        <v>535.54935652998756</v>
      </c>
      <c r="BW24" s="91">
        <v>158.06312988980505</v>
      </c>
      <c r="BX24" s="91">
        <v>154.73651142318511</v>
      </c>
      <c r="BY24" s="91">
        <v>11156.794805223</v>
      </c>
      <c r="BZ24" s="91">
        <v>237.79403910827469</v>
      </c>
      <c r="CA24" s="91">
        <v>1066.7592700764412</v>
      </c>
      <c r="CB24" s="91">
        <v>7.385376603730279</v>
      </c>
      <c r="CC24" s="91">
        <v>4610.9742903183005</v>
      </c>
      <c r="CD24" s="91">
        <v>10110.854650522606</v>
      </c>
      <c r="CE24" s="91">
        <v>341.80865677289648</v>
      </c>
      <c r="CF24" s="91">
        <v>3324.2345630044088</v>
      </c>
      <c r="CG24" s="91">
        <v>16189.632892610833</v>
      </c>
      <c r="CH24" s="91">
        <v>3201.1740511195399</v>
      </c>
      <c r="CI24" s="91">
        <v>5492.4136137686219</v>
      </c>
      <c r="CJ24" s="91">
        <v>9193.909440706344</v>
      </c>
      <c r="CK24" s="91">
        <v>570.24108640632539</v>
      </c>
      <c r="CL24" s="91">
        <v>9.5153733694460424E-2</v>
      </c>
      <c r="CM24" s="91">
        <v>40732.374350633108</v>
      </c>
      <c r="CN24" s="91">
        <v>230.50589316362237</v>
      </c>
      <c r="CO24" s="91">
        <v>9184.5049789752975</v>
      </c>
      <c r="CP24" s="12">
        <f t="shared" si="3"/>
        <v>54100.752191269414</v>
      </c>
      <c r="CQ24" s="13">
        <f t="shared" si="3"/>
        <v>0</v>
      </c>
      <c r="CR24" s="13">
        <f t="shared" si="3"/>
        <v>0</v>
      </c>
      <c r="CS24" s="13">
        <f t="shared" si="3"/>
        <v>33592.880727697135</v>
      </c>
      <c r="CT24" s="36">
        <v>0</v>
      </c>
      <c r="CU24" s="27">
        <f t="shared" si="6"/>
        <v>214866.36059935164</v>
      </c>
      <c r="CX24" s="46" t="s">
        <v>113</v>
      </c>
      <c r="CY24" s="100">
        <f>1-SUM(CP3:CP26)/CY23</f>
        <v>2.0973859697713371E-2</v>
      </c>
      <c r="DA24" s="105">
        <v>1.0004885958408019</v>
      </c>
    </row>
    <row r="25" spans="2:105" x14ac:dyDescent="0.25">
      <c r="B25" t="s">
        <v>44</v>
      </c>
      <c r="C25" s="4" t="s">
        <v>45</v>
      </c>
      <c r="D25" s="90">
        <v>1374.44442557457</v>
      </c>
      <c r="E25" s="91">
        <v>2184.4242178970126</v>
      </c>
      <c r="F25" s="91">
        <v>601.69172838434497</v>
      </c>
      <c r="G25" s="91">
        <v>213.25210250655047</v>
      </c>
      <c r="H25" s="91">
        <v>415.85478737088374</v>
      </c>
      <c r="I25" s="91">
        <v>671.16290484515332</v>
      </c>
      <c r="J25" s="91">
        <v>344.84838181042886</v>
      </c>
      <c r="K25" s="91">
        <v>753.64569819590531</v>
      </c>
      <c r="L25" s="91">
        <v>487.08332950766817</v>
      </c>
      <c r="M25" s="91">
        <v>757.19768227407553</v>
      </c>
      <c r="N25" s="91">
        <v>271.12682982775038</v>
      </c>
      <c r="O25" s="91">
        <v>4373.785242690924</v>
      </c>
      <c r="P25" s="91">
        <v>1445.8592194631117</v>
      </c>
      <c r="Q25" s="91">
        <v>911.22333009446447</v>
      </c>
      <c r="R25" s="91">
        <v>303.95181772493072</v>
      </c>
      <c r="S25" s="91">
        <v>156.43263654993359</v>
      </c>
      <c r="T25" s="91">
        <v>23.212868653702397</v>
      </c>
      <c r="U25" s="91">
        <v>28.201273911878967</v>
      </c>
      <c r="V25" s="91">
        <v>10709.880270624812</v>
      </c>
      <c r="W25" s="91">
        <v>2937.3036381432621</v>
      </c>
      <c r="X25" s="91">
        <v>0.66309764242007496</v>
      </c>
      <c r="Y25" s="91">
        <v>179.47379122511921</v>
      </c>
      <c r="Z25" s="91">
        <v>15009.760051304547</v>
      </c>
      <c r="AA25" s="91">
        <v>102.2058387097584</v>
      </c>
      <c r="AB25" s="12">
        <f>'[4]TES 2030 (value)'!CK28</f>
        <v>26443.038941548679</v>
      </c>
      <c r="AC25" s="13">
        <f>'[4]TES 2030 (value)'!CL28</f>
        <v>0</v>
      </c>
      <c r="AD25" s="13">
        <f>'[4]TES 2030 (value)'!CM28</f>
        <v>0</v>
      </c>
      <c r="AE25" s="13">
        <f>'[4]TES 2030 (value)'!CN28</f>
        <v>4580.2024974024635</v>
      </c>
      <c r="AF25" s="14">
        <f>'[4]TES 2030 (value)'!CO28</f>
        <v>0</v>
      </c>
      <c r="AG25" s="27">
        <f t="shared" si="4"/>
        <v>75279.926603884349</v>
      </c>
      <c r="AI25" t="s">
        <v>44</v>
      </c>
      <c r="AJ25" s="4" t="s">
        <v>45</v>
      </c>
      <c r="AK25" s="12">
        <f t="shared" si="8"/>
        <v>1374.4511584207771</v>
      </c>
      <c r="AL25" s="13">
        <f t="shared" si="8"/>
        <v>2184.4562319982756</v>
      </c>
      <c r="AM25" s="13">
        <f t="shared" si="8"/>
        <v>601.69063591384736</v>
      </c>
      <c r="AN25" s="13">
        <f t="shared" si="8"/>
        <v>213.24215242123458</v>
      </c>
      <c r="AO25" s="13">
        <f t="shared" si="8"/>
        <v>415.84817403789657</v>
      </c>
      <c r="AP25" s="13">
        <f t="shared" si="8"/>
        <v>671.14986189598164</v>
      </c>
      <c r="AQ25" s="13">
        <f t="shared" si="8"/>
        <v>344.84853177305916</v>
      </c>
      <c r="AR25" s="13">
        <f t="shared" si="8"/>
        <v>753.76032923583443</v>
      </c>
      <c r="AS25" s="13">
        <f t="shared" si="8"/>
        <v>487.12577986378579</v>
      </c>
      <c r="AT25" s="13">
        <f t="shared" si="8"/>
        <v>757.19539710374636</v>
      </c>
      <c r="AU25" s="13">
        <f t="shared" si="8"/>
        <v>271.12209820579818</v>
      </c>
      <c r="AV25" s="13">
        <f t="shared" si="8"/>
        <v>4373.8563754196384</v>
      </c>
      <c r="AW25" s="13">
        <f t="shared" si="8"/>
        <v>1445.8810603751447</v>
      </c>
      <c r="AX25" s="13">
        <f t="shared" si="8"/>
        <v>911.17876969113604</v>
      </c>
      <c r="AY25" s="13">
        <f t="shared" si="8"/>
        <v>303.94534116887837</v>
      </c>
      <c r="AZ25" s="13">
        <f t="shared" si="7"/>
        <v>156.43416990670028</v>
      </c>
      <c r="BA25" s="13">
        <f t="shared" si="1"/>
        <v>23.212177855173916</v>
      </c>
      <c r="BB25" s="13">
        <f t="shared" si="1"/>
        <v>28.200962851998408</v>
      </c>
      <c r="BC25" s="13">
        <f t="shared" si="1"/>
        <v>10710.084263149081</v>
      </c>
      <c r="BD25" s="13">
        <f t="shared" si="1"/>
        <v>2937.3021313512518</v>
      </c>
      <c r="BE25" s="91">
        <f t="shared" si="1"/>
        <v>0.74765813352470856</v>
      </c>
      <c r="BF25" s="91">
        <f t="shared" si="1"/>
        <v>180.89188903459984</v>
      </c>
      <c r="BG25" s="91">
        <f t="shared" si="1"/>
        <v>15010.348924947979</v>
      </c>
      <c r="BH25" s="91">
        <f t="shared" si="1"/>
        <v>102.39749547442061</v>
      </c>
      <c r="BI25" s="12">
        <f t="shared" si="2"/>
        <v>26443.038941548679</v>
      </c>
      <c r="BJ25" s="13">
        <f t="shared" si="2"/>
        <v>0</v>
      </c>
      <c r="BK25" s="13">
        <f t="shared" si="2"/>
        <v>0</v>
      </c>
      <c r="BL25" s="13">
        <f t="shared" si="2"/>
        <v>4580.2024974024635</v>
      </c>
      <c r="BM25" s="36">
        <v>0</v>
      </c>
      <c r="BN25" s="27">
        <f t="shared" si="5"/>
        <v>75282.613009180903</v>
      </c>
      <c r="BP25" t="s">
        <v>44</v>
      </c>
      <c r="BQ25" s="4" t="s">
        <v>45</v>
      </c>
      <c r="BR25" s="90">
        <v>1374.4511584207771</v>
      </c>
      <c r="BS25" s="91">
        <v>2184.4562319982756</v>
      </c>
      <c r="BT25" s="91">
        <v>601.69063591384736</v>
      </c>
      <c r="BU25" s="91">
        <v>213.24215242123458</v>
      </c>
      <c r="BV25" s="91">
        <v>415.84817403789657</v>
      </c>
      <c r="BW25" s="91">
        <v>671.14986189598164</v>
      </c>
      <c r="BX25" s="91">
        <v>344.84853177305916</v>
      </c>
      <c r="BY25" s="91">
        <v>753.76032923583443</v>
      </c>
      <c r="BZ25" s="91">
        <v>487.12577986378579</v>
      </c>
      <c r="CA25" s="91">
        <v>757.19539710374636</v>
      </c>
      <c r="CB25" s="91">
        <v>271.12209820579818</v>
      </c>
      <c r="CC25" s="91">
        <v>4373.8563754196384</v>
      </c>
      <c r="CD25" s="91">
        <v>1445.8810603751447</v>
      </c>
      <c r="CE25" s="91">
        <v>911.17876969113604</v>
      </c>
      <c r="CF25" s="91">
        <v>303.94534116887837</v>
      </c>
      <c r="CG25" s="91">
        <v>156.43416990670028</v>
      </c>
      <c r="CH25" s="91">
        <v>23.212177855173916</v>
      </c>
      <c r="CI25" s="91">
        <v>28.200962851998408</v>
      </c>
      <c r="CJ25" s="91">
        <v>10710.084263149081</v>
      </c>
      <c r="CK25" s="91">
        <v>2937.3021313512518</v>
      </c>
      <c r="CL25" s="91">
        <v>0.74765813352470856</v>
      </c>
      <c r="CM25" s="91">
        <v>180.89188903459984</v>
      </c>
      <c r="CN25" s="91">
        <v>15010.348924947979</v>
      </c>
      <c r="CO25" s="91">
        <v>102.39749547442061</v>
      </c>
      <c r="CP25" s="12">
        <f t="shared" si="3"/>
        <v>26443.038941548679</v>
      </c>
      <c r="CQ25" s="13">
        <f t="shared" si="3"/>
        <v>0</v>
      </c>
      <c r="CR25" s="13">
        <f t="shared" si="3"/>
        <v>0</v>
      </c>
      <c r="CS25" s="13">
        <f t="shared" si="3"/>
        <v>4580.2024974024635</v>
      </c>
      <c r="CT25" s="36">
        <v>0</v>
      </c>
      <c r="CU25" s="27">
        <f t="shared" si="6"/>
        <v>75282.613009180903</v>
      </c>
      <c r="CX25" s="52" t="s">
        <v>114</v>
      </c>
      <c r="CY25" s="100">
        <f>(SUM(CS3:CS26)-SUM(BR32:CO32))/(SUM(CP3:CS26)-SUM(BR32:CO32))</f>
        <v>-3.662522355570913E-2</v>
      </c>
      <c r="DA25" s="106">
        <v>0.86815017771326797</v>
      </c>
    </row>
    <row r="26" spans="2:105" x14ac:dyDescent="0.25">
      <c r="B26" t="s">
        <v>46</v>
      </c>
      <c r="C26" s="5" t="s">
        <v>47</v>
      </c>
      <c r="D26" s="92">
        <v>348.78255683310465</v>
      </c>
      <c r="E26" s="93">
        <v>2841.9269539602014</v>
      </c>
      <c r="F26" s="93">
        <v>549.65582779961687</v>
      </c>
      <c r="G26" s="93">
        <v>455.15474043737976</v>
      </c>
      <c r="H26" s="93">
        <v>843.55316639231285</v>
      </c>
      <c r="I26" s="93">
        <v>930.31545692274528</v>
      </c>
      <c r="J26" s="93">
        <v>1050.6391282531856</v>
      </c>
      <c r="K26" s="93">
        <v>1749.8178398878274</v>
      </c>
      <c r="L26" s="93">
        <v>172.62017055636653</v>
      </c>
      <c r="M26" s="93">
        <v>842.40892699878805</v>
      </c>
      <c r="N26" s="93">
        <v>184.45566405655075</v>
      </c>
      <c r="O26" s="93">
        <v>3848.5923803861087</v>
      </c>
      <c r="P26" s="93">
        <v>160.8967518382691</v>
      </c>
      <c r="Q26" s="93">
        <v>152.3443867510355</v>
      </c>
      <c r="R26" s="93">
        <v>185.1150502243307</v>
      </c>
      <c r="S26" s="93">
        <v>166.15639295029592</v>
      </c>
      <c r="T26" s="93">
        <v>9.9753906665000027</v>
      </c>
      <c r="U26" s="93">
        <v>5.9940421155361232</v>
      </c>
      <c r="V26" s="93">
        <v>8567.9193521786619</v>
      </c>
      <c r="W26" s="93">
        <v>3048.659599554599</v>
      </c>
      <c r="X26" s="93">
        <v>6.8067674954525315E-2</v>
      </c>
      <c r="Y26" s="93">
        <v>7901.6393218192616</v>
      </c>
      <c r="Z26" s="93">
        <v>1188.2131989666836</v>
      </c>
      <c r="AA26" s="93">
        <v>8888.4482587187995</v>
      </c>
      <c r="AB26" s="15">
        <f>'[4]TES 2030 (value)'!CK29</f>
        <v>19753.160203843738</v>
      </c>
      <c r="AC26" s="16">
        <f>'[4]TES 2030 (value)'!CL29</f>
        <v>17.183625086681761</v>
      </c>
      <c r="AD26" s="16">
        <f>'[4]TES 2030 (value)'!CM29</f>
        <v>0</v>
      </c>
      <c r="AE26" s="16">
        <f>'[4]TES 2030 (value)'!CN29</f>
        <v>921.09479404783895</v>
      </c>
      <c r="AF26" s="17">
        <f>'[4]TES 2030 (value)'!CO29</f>
        <v>-7.3491841817171464</v>
      </c>
      <c r="AG26" s="28">
        <f t="shared" si="4"/>
        <v>64777.442064739655</v>
      </c>
      <c r="AI26" t="s">
        <v>46</v>
      </c>
      <c r="AJ26" s="5" t="s">
        <v>47</v>
      </c>
      <c r="AK26" s="15">
        <f t="shared" si="8"/>
        <v>348.78426537749624</v>
      </c>
      <c r="AL26" s="16">
        <f t="shared" si="8"/>
        <v>2841.9686041747254</v>
      </c>
      <c r="AM26" s="16">
        <f t="shared" si="8"/>
        <v>549.65482980887271</v>
      </c>
      <c r="AN26" s="16">
        <f t="shared" si="8"/>
        <v>455.1335034673989</v>
      </c>
      <c r="AO26" s="16">
        <f t="shared" si="8"/>
        <v>843.53975137786279</v>
      </c>
      <c r="AP26" s="16">
        <f t="shared" si="8"/>
        <v>930.29737776918853</v>
      </c>
      <c r="AQ26" s="16">
        <f t="shared" si="8"/>
        <v>1050.6395851397929</v>
      </c>
      <c r="AR26" s="16">
        <f t="shared" si="8"/>
        <v>1750.0839907318552</v>
      </c>
      <c r="AS26" s="16">
        <f t="shared" si="8"/>
        <v>172.63521477420213</v>
      </c>
      <c r="AT26" s="16">
        <f t="shared" si="8"/>
        <v>842.40638466680525</v>
      </c>
      <c r="AU26" s="16">
        <f t="shared" si="8"/>
        <v>184.45244499309689</v>
      </c>
      <c r="AV26" s="16">
        <f t="shared" si="8"/>
        <v>3848.6549716800419</v>
      </c>
      <c r="AW26" s="16">
        <f t="shared" si="8"/>
        <v>160.89918231819135</v>
      </c>
      <c r="AX26" s="16">
        <f t="shared" si="8"/>
        <v>152.33693684595269</v>
      </c>
      <c r="AY26" s="16">
        <f t="shared" si="8"/>
        <v>185.11110582285323</v>
      </c>
      <c r="AZ26" s="16">
        <f t="shared" si="7"/>
        <v>166.15802161957541</v>
      </c>
      <c r="BA26" s="16">
        <f t="shared" si="1"/>
        <v>9.9750938059397569</v>
      </c>
      <c r="BB26" s="16">
        <f t="shared" si="1"/>
        <v>5.9939760012878684</v>
      </c>
      <c r="BC26" s="16">
        <f t="shared" si="1"/>
        <v>8568.0825464863701</v>
      </c>
      <c r="BD26" s="16">
        <f t="shared" si="1"/>
        <v>3048.6580356386771</v>
      </c>
      <c r="BE26" s="93">
        <f t="shared" si="1"/>
        <v>7.6747898882781856E-2</v>
      </c>
      <c r="BF26" s="93">
        <f t="shared" si="1"/>
        <v>7964.0734930544522</v>
      </c>
      <c r="BG26" s="93">
        <f t="shared" si="1"/>
        <v>1188.2598157968832</v>
      </c>
      <c r="BH26" s="93">
        <f t="shared" si="1"/>
        <v>8905.1159095853145</v>
      </c>
      <c r="BI26" s="15">
        <f t="shared" si="2"/>
        <v>19753.160203843738</v>
      </c>
      <c r="BJ26" s="16">
        <f t="shared" si="2"/>
        <v>17.183625086681761</v>
      </c>
      <c r="BK26" s="16">
        <f t="shared" si="2"/>
        <v>0</v>
      </c>
      <c r="BL26" s="16">
        <f t="shared" si="2"/>
        <v>921.09479404783895</v>
      </c>
      <c r="BM26" s="37">
        <v>0</v>
      </c>
      <c r="BN26" s="28">
        <f t="shared" si="5"/>
        <v>64864.430411813977</v>
      </c>
      <c r="BP26" t="s">
        <v>46</v>
      </c>
      <c r="BQ26" s="5" t="s">
        <v>47</v>
      </c>
      <c r="BR26" s="92">
        <v>348.78426537749624</v>
      </c>
      <c r="BS26" s="93">
        <v>2841.9686041747254</v>
      </c>
      <c r="BT26" s="93">
        <v>549.65482980887271</v>
      </c>
      <c r="BU26" s="93">
        <v>455.1335034673989</v>
      </c>
      <c r="BV26" s="93">
        <v>843.53975137786279</v>
      </c>
      <c r="BW26" s="93">
        <v>930.29737776918853</v>
      </c>
      <c r="BX26" s="93">
        <v>1050.6395851397929</v>
      </c>
      <c r="BY26" s="93">
        <v>1750.0839907318552</v>
      </c>
      <c r="BZ26" s="93">
        <v>172.63521477420213</v>
      </c>
      <c r="CA26" s="93">
        <v>842.40638466680525</v>
      </c>
      <c r="CB26" s="93">
        <v>184.45244499309689</v>
      </c>
      <c r="CC26" s="93">
        <v>3848.6549716800419</v>
      </c>
      <c r="CD26" s="93">
        <v>160.89918231819135</v>
      </c>
      <c r="CE26" s="93">
        <v>152.33693684595269</v>
      </c>
      <c r="CF26" s="93">
        <v>185.11110582285323</v>
      </c>
      <c r="CG26" s="93">
        <v>166.15802161957541</v>
      </c>
      <c r="CH26" s="93">
        <v>9.9750938059397569</v>
      </c>
      <c r="CI26" s="93">
        <v>5.9939760012878684</v>
      </c>
      <c r="CJ26" s="93">
        <v>8568.0825464863701</v>
      </c>
      <c r="CK26" s="93">
        <v>3048.6580356386771</v>
      </c>
      <c r="CL26" s="93">
        <v>7.6747898882781856E-2</v>
      </c>
      <c r="CM26" s="93">
        <v>7964.0734930544522</v>
      </c>
      <c r="CN26" s="93">
        <v>1188.2598157968832</v>
      </c>
      <c r="CO26" s="93">
        <v>8905.1159095853145</v>
      </c>
      <c r="CP26" s="15">
        <f t="shared" ref="CK26:CS37" si="9">BI26</f>
        <v>19753.160203843738</v>
      </c>
      <c r="CQ26" s="16">
        <f t="shared" si="9"/>
        <v>17.183625086681761</v>
      </c>
      <c r="CR26" s="16">
        <f t="shared" si="9"/>
        <v>0</v>
      </c>
      <c r="CS26" s="16">
        <f t="shared" si="9"/>
        <v>921.09479404783895</v>
      </c>
      <c r="CT26" s="37">
        <v>0</v>
      </c>
      <c r="CU26" s="28">
        <f t="shared" si="6"/>
        <v>64864.430411813977</v>
      </c>
    </row>
    <row r="27" spans="2:105" x14ac:dyDescent="0.25">
      <c r="B27" t="s">
        <v>56</v>
      </c>
      <c r="C27" s="18" t="s">
        <v>60</v>
      </c>
      <c r="D27" s="9">
        <f>'[4]TES 2030 (value)'!D102+'[4]TES 2030 (value)'!D103</f>
        <v>28059.038463023579</v>
      </c>
      <c r="E27" s="10">
        <f>'[4]TES 2030 (value)'!E102+'[4]TES 2030 (value)'!E103</f>
        <v>26405.797532424294</v>
      </c>
      <c r="F27" s="10">
        <f>'[4]TES 2030 (value)'!F102+'[4]TES 2030 (value)'!F103</f>
        <v>14653.978502914726</v>
      </c>
      <c r="G27" s="10">
        <f>'[4]TES 2030 (value)'!G102+'[4]TES 2030 (value)'!G103</f>
        <v>2902.9271598762889</v>
      </c>
      <c r="H27" s="10">
        <f>'[4]TES 2030 (value)'!H102+'[4]TES 2030 (value)'!H103</f>
        <v>5508.1074509911332</v>
      </c>
      <c r="I27" s="10">
        <f>'[4]TES 2030 (value)'!I102+'[4]TES 2030 (value)'!I103</f>
        <v>4832.1938007364042</v>
      </c>
      <c r="J27" s="10">
        <f>'[4]TES 2030 (value)'!J102+'[4]TES 2030 (value)'!J103</f>
        <v>1956.8632802455004</v>
      </c>
      <c r="K27" s="10">
        <f>'[4]TES 2030 (value)'!K102+'[4]TES 2030 (value)'!K103</f>
        <v>3106.8199153467626</v>
      </c>
      <c r="L27" s="10">
        <f>'[4]TES 2030 (value)'!L102+'[4]TES 2030 (value)'!L103</f>
        <v>7431.1634078973457</v>
      </c>
      <c r="M27" s="10">
        <f>'[4]TES 2030 (value)'!M102+'[4]TES 2030 (value)'!M103</f>
        <v>3465.9275562907078</v>
      </c>
      <c r="N27" s="10">
        <f>'[4]TES 2030 (value)'!N102+'[4]TES 2030 (value)'!N103</f>
        <v>1835.2826685749665</v>
      </c>
      <c r="O27" s="10">
        <f>'[4]TES 2030 (value)'!O102+'[4]TES 2030 (value)'!O103</f>
        <v>117210.27786643177</v>
      </c>
      <c r="P27" s="10">
        <f>'[4]TES 2030 (value)'!P102+'[4]TES 2030 (value)'!P103</f>
        <v>89802.310520333864</v>
      </c>
      <c r="Q27" s="10">
        <f>'[4]TES 2030 (value)'!Q102+'[4]TES 2030 (value)'!Q103</f>
        <v>7386.2955869756634</v>
      </c>
      <c r="R27" s="10">
        <f>'[4]TES 2030 (value)'!R102+'[4]TES 2030 (value)'!R103</f>
        <v>9493.0629725513063</v>
      </c>
      <c r="S27" s="10">
        <f>'[4]TES 2030 (value)'!S102+'[4]TES 2030 (value)'!S103</f>
        <v>17014.283589580828</v>
      </c>
      <c r="T27" s="10">
        <f>'[4]TES 2030 (value)'!T102+'[4]TES 2030 (value)'!T103</f>
        <v>2860.2528382643573</v>
      </c>
      <c r="U27" s="10">
        <f>'[4]TES 2030 (value)'!U102+'[4]TES 2030 (value)'!U103</f>
        <v>7576.619803992804</v>
      </c>
      <c r="V27" s="10">
        <f>'[4]TES 2030 (value)'!V102+'[4]TES 2030 (value)'!V103</f>
        <v>848664.03249515826</v>
      </c>
      <c r="W27" s="10">
        <f>'[4]TES 2030 (value)'!W102+'[4]TES 2030 (value)'!W103</f>
        <v>361112.5877636004</v>
      </c>
      <c r="X27" s="10">
        <f>'[4]TES 2030 (value)'!X102+'[4]TES 2030 (value)'!X103</f>
        <v>5.1529129997413676</v>
      </c>
      <c r="Y27" s="10">
        <f>'[4]TES 2030 (value)'!Y102+'[4]TES 2030 (value)'!Y103</f>
        <v>891.74024833761246</v>
      </c>
      <c r="Z27" s="10">
        <f>'[4]TES 2030 (value)'!Z102+'[4]TES 2030 (value)'!Z103</f>
        <v>6799.5847853329478</v>
      </c>
      <c r="AA27" s="11">
        <f>'[4]TES 2030 (value)'!AA102+'[4]TES 2030 (value)'!AA103</f>
        <v>2824.5796120742561</v>
      </c>
      <c r="AI27" t="s">
        <v>56</v>
      </c>
      <c r="AJ27" s="18" t="s">
        <v>60</v>
      </c>
      <c r="AK27" s="9">
        <f t="shared" si="8"/>
        <v>28059.175912881263</v>
      </c>
      <c r="AL27" s="10">
        <f t="shared" si="8"/>
        <v>26406.184525879693</v>
      </c>
      <c r="AM27" s="10">
        <f t="shared" si="8"/>
        <v>14653.951896201632</v>
      </c>
      <c r="AN27" s="10">
        <f t="shared" si="8"/>
        <v>2902.7917128041754</v>
      </c>
      <c r="AO27" s="10">
        <f t="shared" si="8"/>
        <v>5508.01985563379</v>
      </c>
      <c r="AP27" s="10">
        <f t="shared" si="8"/>
        <v>4832.0998949831574</v>
      </c>
      <c r="AQ27" s="10">
        <f t="shared" si="8"/>
        <v>1956.864131217638</v>
      </c>
      <c r="AR27" s="10">
        <f t="shared" si="8"/>
        <v>3107.2924689599809</v>
      </c>
      <c r="AS27" s="10">
        <f t="shared" si="8"/>
        <v>7431.811049715333</v>
      </c>
      <c r="AT27" s="10">
        <f t="shared" si="8"/>
        <v>3465.9170963606261</v>
      </c>
      <c r="AU27" s="10">
        <f t="shared" si="8"/>
        <v>1835.2506397869315</v>
      </c>
      <c r="AV27" s="10">
        <f t="shared" si="8"/>
        <v>117212.18410700724</v>
      </c>
      <c r="AW27" s="10">
        <f t="shared" si="8"/>
        <v>89803.667059295636</v>
      </c>
      <c r="AX27" s="10">
        <f t="shared" si="8"/>
        <v>7385.9343842939625</v>
      </c>
      <c r="AY27" s="10">
        <f t="shared" si="8"/>
        <v>9492.8606959045992</v>
      </c>
      <c r="AZ27" s="10">
        <f t="shared" si="7"/>
        <v>17014.450364030505</v>
      </c>
      <c r="BA27" s="10">
        <f t="shared" si="1"/>
        <v>2860.1677191659278</v>
      </c>
      <c r="BB27" s="10">
        <f t="shared" si="1"/>
        <v>7576.5362339222238</v>
      </c>
      <c r="BC27" s="10">
        <f t="shared" si="1"/>
        <v>848680.19711267704</v>
      </c>
      <c r="BD27" s="10">
        <f t="shared" si="1"/>
        <v>361112.40251834522</v>
      </c>
      <c r="BE27" s="10">
        <f t="shared" si="1"/>
        <v>5.810030181288429</v>
      </c>
      <c r="BF27" s="10">
        <f t="shared" si="1"/>
        <v>898.7862626005367</v>
      </c>
      <c r="BG27" s="10">
        <f t="shared" si="1"/>
        <v>6799.8515515072686</v>
      </c>
      <c r="BH27" s="11">
        <f t="shared" si="1"/>
        <v>2829.876274151638</v>
      </c>
      <c r="BP27" t="s">
        <v>56</v>
      </c>
      <c r="BQ27" s="18" t="s">
        <v>60</v>
      </c>
      <c r="BR27" s="9">
        <f t="shared" ref="BR27:CG34" si="10">AK27</f>
        <v>28059.175912881263</v>
      </c>
      <c r="BS27" s="10">
        <f t="shared" si="10"/>
        <v>26406.184525879693</v>
      </c>
      <c r="BT27" s="10">
        <f t="shared" si="10"/>
        <v>14653.951896201632</v>
      </c>
      <c r="BU27" s="10">
        <f t="shared" si="10"/>
        <v>2902.7917128041754</v>
      </c>
      <c r="BV27" s="10">
        <f t="shared" si="10"/>
        <v>5508.01985563379</v>
      </c>
      <c r="BW27" s="10">
        <f t="shared" si="10"/>
        <v>4832.0998949831574</v>
      </c>
      <c r="BX27" s="10">
        <f t="shared" si="10"/>
        <v>1956.864131217638</v>
      </c>
      <c r="BY27" s="10">
        <f t="shared" si="10"/>
        <v>3107.2924689599809</v>
      </c>
      <c r="BZ27" s="10">
        <f t="shared" si="10"/>
        <v>7431.811049715333</v>
      </c>
      <c r="CA27" s="10">
        <f t="shared" si="10"/>
        <v>3465.9170963606261</v>
      </c>
      <c r="CB27" s="10">
        <f t="shared" si="10"/>
        <v>1835.2506397869315</v>
      </c>
      <c r="CC27" s="10">
        <f t="shared" si="10"/>
        <v>117212.18410700724</v>
      </c>
      <c r="CD27" s="10">
        <f t="shared" si="10"/>
        <v>89803.667059295636</v>
      </c>
      <c r="CE27" s="10">
        <f t="shared" si="10"/>
        <v>7385.9343842939625</v>
      </c>
      <c r="CF27" s="10">
        <f t="shared" si="10"/>
        <v>9492.8606959045992</v>
      </c>
      <c r="CG27" s="10">
        <f t="shared" si="10"/>
        <v>17014.450364030505</v>
      </c>
      <c r="CH27" s="10">
        <f t="shared" ref="CH27:CJ37" si="11">BA27</f>
        <v>2860.1677191659278</v>
      </c>
      <c r="CI27" s="10">
        <f t="shared" si="11"/>
        <v>7576.5362339222238</v>
      </c>
      <c r="CJ27" s="10">
        <f t="shared" si="11"/>
        <v>848680.19711267704</v>
      </c>
      <c r="CK27" s="10">
        <f t="shared" si="9"/>
        <v>361112.40251834522</v>
      </c>
      <c r="CL27" s="10">
        <f t="shared" si="9"/>
        <v>5.810030181288429</v>
      </c>
      <c r="CM27" s="10">
        <f t="shared" si="9"/>
        <v>898.7862626005367</v>
      </c>
      <c r="CN27" s="10">
        <f t="shared" si="9"/>
        <v>6799.8515515072686</v>
      </c>
      <c r="CO27" s="11">
        <f t="shared" si="9"/>
        <v>2829.876274151638</v>
      </c>
    </row>
    <row r="28" spans="2:105" x14ac:dyDescent="0.25">
      <c r="B28" t="s">
        <v>57</v>
      </c>
      <c r="C28" s="18" t="s">
        <v>75</v>
      </c>
      <c r="D28" s="12">
        <f>'[4]TES 2030 (value)'!D104</f>
        <v>8663.1482388579279</v>
      </c>
      <c r="E28" s="13">
        <f>'[4]TES 2030 (value)'!E104</f>
        <v>15517.546899642783</v>
      </c>
      <c r="F28" s="13">
        <f>'[4]TES 2030 (value)'!F104</f>
        <v>8682.2899964260087</v>
      </c>
      <c r="G28" s="13">
        <f>'[4]TES 2030 (value)'!G104</f>
        <v>1461.836896195113</v>
      </c>
      <c r="H28" s="13">
        <f>'[4]TES 2030 (value)'!H104</f>
        <v>3219.1422036293434</v>
      </c>
      <c r="I28" s="13">
        <f>'[4]TES 2030 (value)'!I104</f>
        <v>2710.9732325629448</v>
      </c>
      <c r="J28" s="13">
        <f>'[4]TES 2030 (value)'!J104</f>
        <v>1041.8483293876172</v>
      </c>
      <c r="K28" s="13">
        <f>'[4]TES 2030 (value)'!K104</f>
        <v>1756.0747527273986</v>
      </c>
      <c r="L28" s="13">
        <f>'[4]TES 2030 (value)'!L104</f>
        <v>4232.6707956841174</v>
      </c>
      <c r="M28" s="13">
        <f>'[4]TES 2030 (value)'!M104</f>
        <v>1937.7690850222789</v>
      </c>
      <c r="N28" s="13">
        <f>'[4]TES 2030 (value)'!N104</f>
        <v>905.18211351247817</v>
      </c>
      <c r="O28" s="13">
        <f>'[4]TES 2030 (value)'!O104</f>
        <v>75528.464736129943</v>
      </c>
      <c r="P28" s="13">
        <f>'[4]TES 2030 (value)'!P104</f>
        <v>60944.268455826721</v>
      </c>
      <c r="Q28" s="13">
        <f>'[4]TES 2030 (value)'!Q104</f>
        <v>4768.8475419514607</v>
      </c>
      <c r="R28" s="13">
        <f>'[4]TES 2030 (value)'!R104</f>
        <v>6266.5069978319962</v>
      </c>
      <c r="S28" s="13">
        <f>'[4]TES 2030 (value)'!S104</f>
        <v>9797.5563543681401</v>
      </c>
      <c r="T28" s="13">
        <f>'[4]TES 2030 (value)'!T104</f>
        <v>1429.0453722678155</v>
      </c>
      <c r="U28" s="13">
        <f>'[4]TES 2030 (value)'!U104</f>
        <v>4876.2477008588094</v>
      </c>
      <c r="V28" s="13">
        <f>'[4]TES 2030 (value)'!V104</f>
        <v>457519.27231118182</v>
      </c>
      <c r="W28" s="13">
        <f>'[4]TES 2030 (value)'!W104</f>
        <v>162464.58746627983</v>
      </c>
      <c r="X28" s="13">
        <f>'[4]TES 2030 (value)'!X104</f>
        <v>3.2065103859564128</v>
      </c>
      <c r="Y28" s="13">
        <f>'[4]TES 2030 (value)'!Y104</f>
        <v>709.61074053844914</v>
      </c>
      <c r="Z28" s="13">
        <f>'[4]TES 2030 (value)'!Z104</f>
        <v>5273.9283130127878</v>
      </c>
      <c r="AA28" s="14">
        <f>'[4]TES 2030 (value)'!AA104</f>
        <v>2018.531986275467</v>
      </c>
      <c r="AI28" t="s">
        <v>57</v>
      </c>
      <c r="AJ28" s="18" t="s">
        <v>75</v>
      </c>
      <c r="AK28" s="12">
        <f t="shared" si="8"/>
        <v>8663.1906761101563</v>
      </c>
      <c r="AL28" s="13">
        <f t="shared" si="8"/>
        <v>15517.774318984562</v>
      </c>
      <c r="AM28" s="13">
        <f t="shared" si="8"/>
        <v>8682.2742322975919</v>
      </c>
      <c r="AN28" s="13">
        <f t="shared" si="8"/>
        <v>1461.7686886526594</v>
      </c>
      <c r="AO28" s="13">
        <f t="shared" si="8"/>
        <v>3219.0910096549751</v>
      </c>
      <c r="AP28" s="13">
        <f t="shared" si="8"/>
        <v>2710.9205492489195</v>
      </c>
      <c r="AQ28" s="13">
        <f t="shared" si="8"/>
        <v>1041.8487824514102</v>
      </c>
      <c r="AR28" s="13">
        <f t="shared" si="8"/>
        <v>1756.3418552605654</v>
      </c>
      <c r="AS28" s="13">
        <f t="shared" si="8"/>
        <v>4233.0396820157175</v>
      </c>
      <c r="AT28" s="13">
        <f t="shared" si="8"/>
        <v>1937.7632369689616</v>
      </c>
      <c r="AU28" s="13">
        <f t="shared" si="8"/>
        <v>905.16631655294532</v>
      </c>
      <c r="AV28" s="13">
        <f t="shared" si="8"/>
        <v>75529.693087659383</v>
      </c>
      <c r="AW28" s="13">
        <f t="shared" si="8"/>
        <v>60945.189069942076</v>
      </c>
      <c r="AX28" s="13">
        <f t="shared" si="8"/>
        <v>4768.6143370247837</v>
      </c>
      <c r="AY28" s="13">
        <f t="shared" si="8"/>
        <v>6266.3734721168757</v>
      </c>
      <c r="AZ28" s="13">
        <f t="shared" si="7"/>
        <v>9797.6523902700101</v>
      </c>
      <c r="BA28" s="13">
        <f t="shared" si="1"/>
        <v>1429.0028448897897</v>
      </c>
      <c r="BB28" s="13">
        <f t="shared" si="1"/>
        <v>4876.1939158761825</v>
      </c>
      <c r="BC28" s="13">
        <f t="shared" si="1"/>
        <v>457527.98674205336</v>
      </c>
      <c r="BD28" s="13">
        <f t="shared" si="1"/>
        <v>162464.50412442195</v>
      </c>
      <c r="BE28" s="13">
        <f t="shared" si="1"/>
        <v>3.6154156144217127</v>
      </c>
      <c r="BF28" s="13">
        <f t="shared" si="1"/>
        <v>715.21767305975129</v>
      </c>
      <c r="BG28" s="13">
        <f t="shared" si="1"/>
        <v>5274.1352235410213</v>
      </c>
      <c r="BH28" s="14">
        <f t="shared" si="1"/>
        <v>2022.3171448803032</v>
      </c>
      <c r="BP28" t="s">
        <v>57</v>
      </c>
      <c r="BQ28" s="18" t="s">
        <v>75</v>
      </c>
      <c r="BR28" s="12">
        <f t="shared" si="10"/>
        <v>8663.1906761101563</v>
      </c>
      <c r="BS28" s="13">
        <f t="shared" si="10"/>
        <v>15517.774318984562</v>
      </c>
      <c r="BT28" s="13">
        <f t="shared" si="10"/>
        <v>8682.2742322975919</v>
      </c>
      <c r="BU28" s="13">
        <f t="shared" si="10"/>
        <v>1461.7686886526594</v>
      </c>
      <c r="BV28" s="13">
        <f t="shared" si="10"/>
        <v>3219.0910096549751</v>
      </c>
      <c r="BW28" s="13">
        <f t="shared" si="10"/>
        <v>2710.9205492489195</v>
      </c>
      <c r="BX28" s="13">
        <f t="shared" si="10"/>
        <v>1041.8487824514102</v>
      </c>
      <c r="BY28" s="13">
        <f t="shared" si="10"/>
        <v>1756.3418552605654</v>
      </c>
      <c r="BZ28" s="13">
        <f t="shared" si="10"/>
        <v>4233.0396820157175</v>
      </c>
      <c r="CA28" s="13">
        <f t="shared" si="10"/>
        <v>1937.7632369689616</v>
      </c>
      <c r="CB28" s="13">
        <f t="shared" si="10"/>
        <v>905.16631655294532</v>
      </c>
      <c r="CC28" s="13">
        <f t="shared" si="10"/>
        <v>75529.693087659383</v>
      </c>
      <c r="CD28" s="13">
        <f t="shared" si="10"/>
        <v>60945.189069942076</v>
      </c>
      <c r="CE28" s="13">
        <f t="shared" si="10"/>
        <v>4768.6143370247837</v>
      </c>
      <c r="CF28" s="13">
        <f t="shared" si="10"/>
        <v>6266.3734721168757</v>
      </c>
      <c r="CG28" s="13">
        <f t="shared" si="10"/>
        <v>9797.6523902700101</v>
      </c>
      <c r="CH28" s="13">
        <f t="shared" si="11"/>
        <v>1429.0028448897897</v>
      </c>
      <c r="CI28" s="13">
        <f t="shared" si="11"/>
        <v>4876.1939158761825</v>
      </c>
      <c r="CJ28" s="13">
        <f t="shared" si="11"/>
        <v>457527.98674205336</v>
      </c>
      <c r="CK28" s="13">
        <f t="shared" si="9"/>
        <v>162464.50412442195</v>
      </c>
      <c r="CL28" s="13">
        <f t="shared" si="9"/>
        <v>3.6154156144217127</v>
      </c>
      <c r="CM28" s="13">
        <f t="shared" si="9"/>
        <v>715.21767305975129</v>
      </c>
      <c r="CN28" s="13">
        <f t="shared" si="9"/>
        <v>5274.1352235410213</v>
      </c>
      <c r="CO28" s="14">
        <f t="shared" si="9"/>
        <v>2022.3171448803032</v>
      </c>
    </row>
    <row r="29" spans="2:105" x14ac:dyDescent="0.25">
      <c r="B29" t="s">
        <v>64</v>
      </c>
      <c r="C29" s="18" t="s">
        <v>61</v>
      </c>
      <c r="D29" s="12">
        <f>'[4]TES 2030 (value)'!D105+'[4]TES 2030 (value)'!D106</f>
        <v>-10935.42235987096</v>
      </c>
      <c r="E29" s="13">
        <f>'[4]TES 2030 (value)'!E105+'[4]TES 2030 (value)'!E106</f>
        <v>3236.8944530881681</v>
      </c>
      <c r="F29" s="13">
        <f>'[4]TES 2030 (value)'!F105+'[4]TES 2030 (value)'!F106</f>
        <v>2267.5173295559698</v>
      </c>
      <c r="G29" s="13">
        <f>'[4]TES 2030 (value)'!G105+'[4]TES 2030 (value)'!G106</f>
        <v>353.89644944518523</v>
      </c>
      <c r="H29" s="13">
        <f>'[4]TES 2030 (value)'!H105+'[4]TES 2030 (value)'!H106</f>
        <v>1038.3706345334326</v>
      </c>
      <c r="I29" s="13">
        <f>'[4]TES 2030 (value)'!I105+'[4]TES 2030 (value)'!I106</f>
        <v>849.58452338485949</v>
      </c>
      <c r="J29" s="13">
        <f>'[4]TES 2030 (value)'!J105+'[4]TES 2030 (value)'!J106</f>
        <v>250.86968534920112</v>
      </c>
      <c r="K29" s="13">
        <f>'[4]TES 2030 (value)'!K105+'[4]TES 2030 (value)'!K106</f>
        <v>935.86105357458928</v>
      </c>
      <c r="L29" s="13">
        <f>'[4]TES 2030 (value)'!L105+'[4]TES 2030 (value)'!L106</f>
        <v>1086.9384722874299</v>
      </c>
      <c r="M29" s="13">
        <f>'[4]TES 2030 (value)'!M105+'[4]TES 2030 (value)'!M106</f>
        <v>677.02708565189573</v>
      </c>
      <c r="N29" s="13">
        <f>'[4]TES 2030 (value)'!N105+'[4]TES 2030 (value)'!N106</f>
        <v>287.10360326835939</v>
      </c>
      <c r="O29" s="13">
        <f>'[4]TES 2030 (value)'!O105+'[4]TES 2030 (value)'!O106</f>
        <v>13604.657022128309</v>
      </c>
      <c r="P29" s="13">
        <f>'[4]TES 2030 (value)'!P105+'[4]TES 2030 (value)'!P106</f>
        <v>6080.8333678844083</v>
      </c>
      <c r="Q29" s="13">
        <f>'[4]TES 2030 (value)'!Q105+'[4]TES 2030 (value)'!Q106</f>
        <v>-1622.1254769744953</v>
      </c>
      <c r="R29" s="13">
        <f>'[4]TES 2030 (value)'!R105+'[4]TES 2030 (value)'!R106</f>
        <v>-2536.1895970910728</v>
      </c>
      <c r="S29" s="13">
        <f>'[4]TES 2030 (value)'!S105+'[4]TES 2030 (value)'!S106</f>
        <v>2034.4859319583879</v>
      </c>
      <c r="T29" s="13">
        <f>'[4]TES 2030 (value)'!T105+'[4]TES 2030 (value)'!T106</f>
        <v>309.1333181816608</v>
      </c>
      <c r="U29" s="13">
        <f>'[4]TES 2030 (value)'!U105+'[4]TES 2030 (value)'!U106</f>
        <v>474.77316492227595</v>
      </c>
      <c r="V29" s="13">
        <f>'[4]TES 2030 (value)'!V105+'[4]TES 2030 (value)'!V106</f>
        <v>82184.631247387355</v>
      </c>
      <c r="W29" s="13">
        <f>'[4]TES 2030 (value)'!W105+'[4]TES 2030 (value)'!W106</f>
        <v>8893.7680908932416</v>
      </c>
      <c r="X29" s="13">
        <f>'[4]TES 2030 (value)'!X105+'[4]TES 2030 (value)'!X106</f>
        <v>0.50936345064517718</v>
      </c>
      <c r="Y29" s="13">
        <f>'[4]TES 2030 (value)'!Y105+'[4]TES 2030 (value)'!Y106</f>
        <v>518.54654312390517</v>
      </c>
      <c r="Z29" s="13">
        <f>'[4]TES 2030 (value)'!Z105+'[4]TES 2030 (value)'!Z106</f>
        <v>2996.9127783956292</v>
      </c>
      <c r="AA29" s="14">
        <f>'[4]TES 2030 (value)'!AA105+'[4]TES 2030 (value)'!AA106</f>
        <v>301.38966891451321</v>
      </c>
      <c r="AI29" t="s">
        <v>64</v>
      </c>
      <c r="AJ29" s="18" t="s">
        <v>61</v>
      </c>
      <c r="AK29" s="12">
        <f t="shared" si="8"/>
        <v>-10935.475928073201</v>
      </c>
      <c r="AL29" s="13">
        <f t="shared" si="8"/>
        <v>3236.9418917980811</v>
      </c>
      <c r="AM29" s="13">
        <f t="shared" si="8"/>
        <v>2267.5132125045484</v>
      </c>
      <c r="AN29" s="13">
        <f t="shared" si="8"/>
        <v>353.87993706465727</v>
      </c>
      <c r="AO29" s="13">
        <f t="shared" si="8"/>
        <v>1038.3541213394553</v>
      </c>
      <c r="AP29" s="13">
        <f t="shared" si="8"/>
        <v>849.56801310445576</v>
      </c>
      <c r="AQ29" s="13">
        <f t="shared" si="8"/>
        <v>250.86979444374776</v>
      </c>
      <c r="AR29" s="13">
        <f t="shared" si="8"/>
        <v>936.00339993980731</v>
      </c>
      <c r="AS29" s="13">
        <f t="shared" si="8"/>
        <v>1087.0332013048924</v>
      </c>
      <c r="AT29" s="13">
        <f t="shared" si="8"/>
        <v>677.02504243089231</v>
      </c>
      <c r="AU29" s="13">
        <f t="shared" si="8"/>
        <v>287.09859282467647</v>
      </c>
      <c r="AV29" s="13">
        <f t="shared" si="8"/>
        <v>13604.878280448851</v>
      </c>
      <c r="AW29" s="13">
        <f t="shared" si="8"/>
        <v>6080.9252239551015</v>
      </c>
      <c r="AX29" s="13">
        <f t="shared" si="8"/>
        <v>-1622.0461522215878</v>
      </c>
      <c r="AY29" s="13">
        <f t="shared" si="8"/>
        <v>-2536.1355563743305</v>
      </c>
      <c r="AZ29" s="13">
        <f t="shared" si="7"/>
        <v>2034.5058740423372</v>
      </c>
      <c r="BA29" s="13">
        <f t="shared" si="1"/>
        <v>309.12411859308384</v>
      </c>
      <c r="BB29" s="13">
        <f t="shared" si="1"/>
        <v>474.76792817714045</v>
      </c>
      <c r="BC29" s="13">
        <f t="shared" si="1"/>
        <v>82186.19662906864</v>
      </c>
      <c r="BD29" s="13">
        <f t="shared" si="1"/>
        <v>8893.7635285257256</v>
      </c>
      <c r="BE29" s="13">
        <f t="shared" si="1"/>
        <v>0.5743192290733875</v>
      </c>
      <c r="BF29" s="13">
        <f t="shared" si="1"/>
        <v>522.64379716806468</v>
      </c>
      <c r="BG29" s="13">
        <f t="shared" si="1"/>
        <v>2997.0303554215661</v>
      </c>
      <c r="BH29" s="14">
        <f t="shared" si="1"/>
        <v>301.95483593017468</v>
      </c>
      <c r="BP29" t="s">
        <v>64</v>
      </c>
      <c r="BQ29" s="18" t="s">
        <v>61</v>
      </c>
      <c r="BR29" s="49">
        <f>AK29+AK38-BR38</f>
        <v>-10935.475928073201</v>
      </c>
      <c r="BS29" s="50">
        <f t="shared" ref="BS29:CO29" si="12">AL29+AL38-BS38</f>
        <v>3236.9418917980765</v>
      </c>
      <c r="BT29" s="50">
        <f t="shared" si="12"/>
        <v>2189.1706478689921</v>
      </c>
      <c r="BU29" s="50">
        <f t="shared" si="12"/>
        <v>353.87993706465738</v>
      </c>
      <c r="BV29" s="50">
        <f t="shared" si="12"/>
        <v>1038.3541213394553</v>
      </c>
      <c r="BW29" s="50">
        <f t="shared" si="12"/>
        <v>849.56801310445576</v>
      </c>
      <c r="BX29" s="50">
        <f t="shared" si="12"/>
        <v>250.86979444374779</v>
      </c>
      <c r="BY29" s="50">
        <f t="shared" si="12"/>
        <v>1087.1960504658814</v>
      </c>
      <c r="BZ29" s="50">
        <f t="shared" si="12"/>
        <v>1087.0332013048921</v>
      </c>
      <c r="CA29" s="50">
        <f t="shared" si="12"/>
        <v>685.55552393041626</v>
      </c>
      <c r="CB29" s="50">
        <f t="shared" si="12"/>
        <v>287.09859282467647</v>
      </c>
      <c r="CC29" s="50">
        <f t="shared" si="12"/>
        <v>13604.878280448858</v>
      </c>
      <c r="CD29" s="50">
        <f t="shared" si="12"/>
        <v>6080.9252239550988</v>
      </c>
      <c r="CE29" s="50">
        <f t="shared" si="12"/>
        <v>-1622.0461522215878</v>
      </c>
      <c r="CF29" s="50">
        <f t="shared" si="12"/>
        <v>-2536.13555637433</v>
      </c>
      <c r="CG29" s="50">
        <f t="shared" si="12"/>
        <v>2034.5058740423374</v>
      </c>
      <c r="CH29" s="50">
        <f t="shared" si="12"/>
        <v>309.12411859308384</v>
      </c>
      <c r="CI29" s="50">
        <f t="shared" si="12"/>
        <v>474.76792817714033</v>
      </c>
      <c r="CJ29" s="50">
        <f t="shared" si="12"/>
        <v>82186.196629068625</v>
      </c>
      <c r="CK29" s="50">
        <f t="shared" si="12"/>
        <v>8893.7635285257256</v>
      </c>
      <c r="CL29" s="50">
        <f t="shared" si="12"/>
        <v>0.57431922907338873</v>
      </c>
      <c r="CM29" s="50">
        <f t="shared" si="12"/>
        <v>522.64379716806434</v>
      </c>
      <c r="CN29" s="50">
        <f t="shared" si="12"/>
        <v>2997.0303554215661</v>
      </c>
      <c r="CO29" s="50">
        <f t="shared" si="12"/>
        <v>301.9548359301748</v>
      </c>
    </row>
    <row r="30" spans="2:105" x14ac:dyDescent="0.25">
      <c r="B30" t="s">
        <v>58</v>
      </c>
      <c r="C30" s="18" t="s">
        <v>53</v>
      </c>
      <c r="D30" s="12">
        <f>'[4]TES 2030 (value)'!D109</f>
        <v>12476.169216253502</v>
      </c>
      <c r="E30" s="13">
        <f>'[4]TES 2030 (value)'!E109</f>
        <v>8736.880439765906</v>
      </c>
      <c r="F30" s="13">
        <f>'[4]TES 2030 (value)'!F109</f>
        <v>11257.974301851682</v>
      </c>
      <c r="G30" s="13">
        <f>'[4]TES 2030 (value)'!G109</f>
        <v>596.18075813035011</v>
      </c>
      <c r="H30" s="13">
        <f>'[4]TES 2030 (value)'!H109</f>
        <v>1920.0343731889664</v>
      </c>
      <c r="I30" s="13">
        <f>'[4]TES 2030 (value)'!I109</f>
        <v>1201.0239066332672</v>
      </c>
      <c r="J30" s="13">
        <f>'[4]TES 2030 (value)'!J109</f>
        <v>416.12293288005185</v>
      </c>
      <c r="K30" s="13">
        <f>'[4]TES 2030 (value)'!K109</f>
        <v>1917.9322277854153</v>
      </c>
      <c r="L30" s="13">
        <f>'[4]TES 2030 (value)'!L109</f>
        <v>1532.705946</v>
      </c>
      <c r="M30" s="13">
        <f>'[4]TES 2030 (value)'!M109</f>
        <v>1552.3742833392416</v>
      </c>
      <c r="N30" s="13">
        <f>'[4]TES 2030 (value)'!N109</f>
        <v>704.51097816338597</v>
      </c>
      <c r="O30" s="13">
        <f>'[4]TES 2030 (value)'!O109</f>
        <v>24107.95441235997</v>
      </c>
      <c r="P30" s="13">
        <f>'[4]TES 2030 (value)'!P109</f>
        <v>8341.3243441392024</v>
      </c>
      <c r="Q30" s="13">
        <f>'[4]TES 2030 (value)'!Q109</f>
        <v>1668.3372421682375</v>
      </c>
      <c r="R30" s="13">
        <f>'[4]TES 2030 (value)'!R109</f>
        <v>3008.6586216291066</v>
      </c>
      <c r="S30" s="13">
        <f>'[4]TES 2030 (value)'!S109</f>
        <v>9259.5162880000007</v>
      </c>
      <c r="T30" s="13">
        <f>'[4]TES 2030 (value)'!T109</f>
        <v>2354.4121508887301</v>
      </c>
      <c r="U30" s="13">
        <f>'[4]TES 2030 (value)'!U109</f>
        <v>3919.0347721441094</v>
      </c>
      <c r="V30" s="13">
        <f>'[4]TES 2030 (value)'!V109</f>
        <v>268577.34350264602</v>
      </c>
      <c r="W30" s="13">
        <f>'[4]TES 2030 (value)'!W109</f>
        <v>79970.608455688212</v>
      </c>
      <c r="X30" s="13">
        <f>'[4]TES 2030 (value)'!X109</f>
        <v>1.1758348156511458</v>
      </c>
      <c r="Y30" s="13">
        <f>'[4]TES 2030 (value)'!Y109</f>
        <v>587.39511423697718</v>
      </c>
      <c r="Z30" s="13">
        <f>'[4]TES 2030 (value)'!Z109</f>
        <v>4708.2192794526964</v>
      </c>
      <c r="AA30" s="14">
        <f>'[4]TES 2030 (value)'!AA109</f>
        <v>1700.3859371383446</v>
      </c>
      <c r="AI30" t="s">
        <v>58</v>
      </c>
      <c r="AJ30" s="18" t="s">
        <v>53</v>
      </c>
      <c r="AK30" s="12">
        <f t="shared" si="8"/>
        <v>12476.230331950159</v>
      </c>
      <c r="AL30" s="13">
        <f t="shared" si="8"/>
        <v>8737.0084842056403</v>
      </c>
      <c r="AM30" s="13">
        <f t="shared" si="8"/>
        <v>11257.953861143911</v>
      </c>
      <c r="AN30" s="13">
        <f t="shared" si="8"/>
        <v>596.15294105686121</v>
      </c>
      <c r="AO30" s="13">
        <f t="shared" si="8"/>
        <v>1920.0038389086303</v>
      </c>
      <c r="AP30" s="13">
        <f t="shared" si="8"/>
        <v>1201.0005667054268</v>
      </c>
      <c r="AQ30" s="13">
        <f t="shared" si="8"/>
        <v>416.12311383751847</v>
      </c>
      <c r="AR30" s="13">
        <f t="shared" si="8"/>
        <v>1918.2239491689659</v>
      </c>
      <c r="AS30" s="13">
        <f t="shared" si="8"/>
        <v>1532.8395246081966</v>
      </c>
      <c r="AT30" s="13">
        <f t="shared" si="8"/>
        <v>1552.3695983808284</v>
      </c>
      <c r="AU30" s="13">
        <f t="shared" si="8"/>
        <v>704.49868325471914</v>
      </c>
      <c r="AV30" s="13">
        <f t="shared" si="8"/>
        <v>24108.34649027096</v>
      </c>
      <c r="AW30" s="13">
        <f t="shared" si="8"/>
        <v>8341.4503468155253</v>
      </c>
      <c r="AX30" s="13">
        <f t="shared" si="8"/>
        <v>1668.2556575797578</v>
      </c>
      <c r="AY30" s="13">
        <f t="shared" si="8"/>
        <v>3008.5945136189912</v>
      </c>
      <c r="AZ30" s="13">
        <f t="shared" si="7"/>
        <v>9259.6070500191636</v>
      </c>
      <c r="BA30" s="13">
        <f t="shared" si="1"/>
        <v>2354.3420852508489</v>
      </c>
      <c r="BB30" s="13">
        <f t="shared" si="1"/>
        <v>3918.9915452142927</v>
      </c>
      <c r="BC30" s="13">
        <f t="shared" si="1"/>
        <v>268582.45913128782</v>
      </c>
      <c r="BD30" s="13">
        <f t="shared" si="1"/>
        <v>79970.5674319846</v>
      </c>
      <c r="BE30" s="13">
        <f t="shared" si="1"/>
        <v>1.32578131388707</v>
      </c>
      <c r="BF30" s="13">
        <f t="shared" si="1"/>
        <v>592.03636976020982</v>
      </c>
      <c r="BG30" s="13">
        <f t="shared" si="1"/>
        <v>4708.4039956794504</v>
      </c>
      <c r="BH30" s="14">
        <f t="shared" si="1"/>
        <v>1703.5745071016959</v>
      </c>
      <c r="BP30" t="s">
        <v>58</v>
      </c>
      <c r="BQ30" s="18" t="s">
        <v>53</v>
      </c>
      <c r="BR30" s="12">
        <f t="shared" si="10"/>
        <v>12476.230331950159</v>
      </c>
      <c r="BS30" s="13">
        <f t="shared" si="10"/>
        <v>8737.0084842056403</v>
      </c>
      <c r="BT30" s="13">
        <f t="shared" si="10"/>
        <v>11257.953861143911</v>
      </c>
      <c r="BU30" s="13">
        <f t="shared" si="10"/>
        <v>596.15294105686121</v>
      </c>
      <c r="BV30" s="13">
        <f t="shared" si="10"/>
        <v>1920.0038389086303</v>
      </c>
      <c r="BW30" s="13">
        <f t="shared" si="10"/>
        <v>1201.0005667054268</v>
      </c>
      <c r="BX30" s="13">
        <f t="shared" si="10"/>
        <v>416.12311383751847</v>
      </c>
      <c r="BY30" s="13">
        <f t="shared" si="10"/>
        <v>1918.2239491689659</v>
      </c>
      <c r="BZ30" s="13">
        <f t="shared" si="10"/>
        <v>1532.8395246081966</v>
      </c>
      <c r="CA30" s="13">
        <f t="shared" si="10"/>
        <v>1552.3695983808284</v>
      </c>
      <c r="CB30" s="13">
        <f t="shared" si="10"/>
        <v>704.49868325471914</v>
      </c>
      <c r="CC30" s="13">
        <f t="shared" si="10"/>
        <v>24108.34649027096</v>
      </c>
      <c r="CD30" s="13">
        <f t="shared" si="10"/>
        <v>8341.4503468155253</v>
      </c>
      <c r="CE30" s="13">
        <f t="shared" si="10"/>
        <v>1668.2556575797578</v>
      </c>
      <c r="CF30" s="13">
        <f t="shared" si="10"/>
        <v>3008.5945136189912</v>
      </c>
      <c r="CG30" s="13">
        <f t="shared" si="10"/>
        <v>9259.6070500191636</v>
      </c>
      <c r="CH30" s="13">
        <f t="shared" si="11"/>
        <v>2354.3420852508489</v>
      </c>
      <c r="CI30" s="13">
        <f t="shared" si="11"/>
        <v>3918.9915452142927</v>
      </c>
      <c r="CJ30" s="13">
        <f t="shared" si="11"/>
        <v>268582.45913128782</v>
      </c>
      <c r="CK30" s="13">
        <f t="shared" si="9"/>
        <v>79970.5674319846</v>
      </c>
      <c r="CL30" s="13">
        <f t="shared" si="9"/>
        <v>1.32578131388707</v>
      </c>
      <c r="CM30" s="13">
        <f t="shared" si="9"/>
        <v>592.03636976020982</v>
      </c>
      <c r="CN30" s="13">
        <f t="shared" si="9"/>
        <v>4708.4039956794504</v>
      </c>
      <c r="CO30" s="14">
        <f t="shared" si="9"/>
        <v>1703.5745071016959</v>
      </c>
    </row>
    <row r="31" spans="2:105" x14ac:dyDescent="0.25">
      <c r="B31" t="s">
        <v>59</v>
      </c>
      <c r="C31" s="18" t="s">
        <v>62</v>
      </c>
      <c r="D31" s="15">
        <f>D41-SUM(D3:D30,D32:D40)</f>
        <v>24088.351709920302</v>
      </c>
      <c r="E31" s="16">
        <f t="shared" ref="E31:AA31" si="13">E41-SUM(E3:E30,E32:E40)</f>
        <v>19376.041820358834</v>
      </c>
      <c r="F31" s="16">
        <f t="shared" si="13"/>
        <v>-8165.7113247848465</v>
      </c>
      <c r="G31" s="16">
        <f t="shared" si="13"/>
        <v>-730.88153704655269</v>
      </c>
      <c r="H31" s="16">
        <f t="shared" si="13"/>
        <v>1567.4988959591428</v>
      </c>
      <c r="I31" s="16">
        <f t="shared" si="13"/>
        <v>-792.23450634088658</v>
      </c>
      <c r="J31" s="16">
        <f t="shared" si="13"/>
        <v>-2285.6624871257372</v>
      </c>
      <c r="K31" s="16">
        <f t="shared" si="13"/>
        <v>2306.6330473393755</v>
      </c>
      <c r="L31" s="16">
        <f t="shared" si="13"/>
        <v>-636.32755893791909</v>
      </c>
      <c r="M31" s="16">
        <f t="shared" si="13"/>
        <v>1042.1444890356506</v>
      </c>
      <c r="N31" s="16">
        <f t="shared" si="13"/>
        <v>-112.39339130976441</v>
      </c>
      <c r="O31" s="16">
        <f t="shared" si="13"/>
        <v>47914.841264556395</v>
      </c>
      <c r="P31" s="16">
        <f t="shared" si="13"/>
        <v>75518.869820253574</v>
      </c>
      <c r="Q31" s="16">
        <f t="shared" si="13"/>
        <v>2803.8957981705389</v>
      </c>
      <c r="R31" s="16">
        <f t="shared" si="13"/>
        <v>4958.1466968033092</v>
      </c>
      <c r="S31" s="16">
        <f t="shared" si="13"/>
        <v>7074.7111810556671</v>
      </c>
      <c r="T31" s="16">
        <f t="shared" si="13"/>
        <v>2356.9439341748257</v>
      </c>
      <c r="U31" s="16">
        <f t="shared" si="13"/>
        <v>1009.263105630991</v>
      </c>
      <c r="V31" s="16">
        <f t="shared" si="13"/>
        <v>608185.18609719444</v>
      </c>
      <c r="W31" s="16">
        <f t="shared" si="13"/>
        <v>-3069.2594886370935</v>
      </c>
      <c r="X31" s="16">
        <f t="shared" si="13"/>
        <v>57.354951608714373</v>
      </c>
      <c r="Y31" s="16">
        <f t="shared" si="13"/>
        <v>-26.765400449570734</v>
      </c>
      <c r="Z31" s="16">
        <f t="shared" si="13"/>
        <v>5162.6861181021814</v>
      </c>
      <c r="AA31" s="17">
        <f t="shared" si="13"/>
        <v>6299.2167737006894</v>
      </c>
      <c r="AI31" t="s">
        <v>59</v>
      </c>
      <c r="AJ31" s="18" t="s">
        <v>62</v>
      </c>
      <c r="AK31" s="15">
        <f t="shared" si="8"/>
        <v>24088.46970899282</v>
      </c>
      <c r="AL31" s="16">
        <f t="shared" si="8"/>
        <v>19376.325788353621</v>
      </c>
      <c r="AM31" s="16">
        <f t="shared" si="8"/>
        <v>-8165.6964985901459</v>
      </c>
      <c r="AN31" s="16">
        <f t="shared" si="8"/>
        <v>-730.84743499755086</v>
      </c>
      <c r="AO31" s="16">
        <f t="shared" si="8"/>
        <v>1567.4739680456721</v>
      </c>
      <c r="AP31" s="16">
        <f t="shared" si="8"/>
        <v>-792.21911056390957</v>
      </c>
      <c r="AQ31" s="16">
        <f t="shared" si="8"/>
        <v>-2285.6634810812743</v>
      </c>
      <c r="AR31" s="16">
        <f t="shared" si="8"/>
        <v>2306.9838909062987</v>
      </c>
      <c r="AS31" s="16">
        <f t="shared" si="8"/>
        <v>-636.38301624850226</v>
      </c>
      <c r="AT31" s="16">
        <f t="shared" si="8"/>
        <v>1042.141343915531</v>
      </c>
      <c r="AU31" s="16">
        <f t="shared" si="8"/>
        <v>-112.39142985490602</v>
      </c>
      <c r="AV31" s="16">
        <f t="shared" si="8"/>
        <v>47915.620523988662</v>
      </c>
      <c r="AW31" s="16">
        <f t="shared" si="8"/>
        <v>75520.010595904736</v>
      </c>
      <c r="AX31" s="16">
        <f t="shared" si="8"/>
        <v>2803.7586827965897</v>
      </c>
      <c r="AY31" s="16">
        <f t="shared" si="8"/>
        <v>4958.0410494173584</v>
      </c>
      <c r="AZ31" s="16">
        <f t="shared" si="7"/>
        <v>7074.7805275584242</v>
      </c>
      <c r="BA31" s="16">
        <f t="shared" si="1"/>
        <v>2356.8737931928672</v>
      </c>
      <c r="BB31" s="16">
        <f t="shared" si="1"/>
        <v>1009.2519734650446</v>
      </c>
      <c r="BC31" s="16">
        <f t="shared" si="1"/>
        <v>608196.77028190996</v>
      </c>
      <c r="BD31" s="16">
        <f t="shared" si="1"/>
        <v>-3069.2579141537426</v>
      </c>
      <c r="BE31" s="16">
        <f t="shared" si="1"/>
        <v>64.669052225351635</v>
      </c>
      <c r="BF31" s="16">
        <f t="shared" si="1"/>
        <v>-26.976885120888561</v>
      </c>
      <c r="BG31" s="16">
        <f t="shared" si="1"/>
        <v>5162.8886642970483</v>
      </c>
      <c r="BH31" s="17">
        <f t="shared" si="1"/>
        <v>6311.0290881632891</v>
      </c>
      <c r="BP31" t="s">
        <v>59</v>
      </c>
      <c r="BQ31" s="18" t="s">
        <v>62</v>
      </c>
      <c r="BR31" s="15">
        <f t="shared" si="10"/>
        <v>24088.46970899282</v>
      </c>
      <c r="BS31" s="16">
        <f t="shared" si="10"/>
        <v>19376.325788353621</v>
      </c>
      <c r="BT31" s="16">
        <f t="shared" si="10"/>
        <v>-8165.6964985901459</v>
      </c>
      <c r="BU31" s="16">
        <f t="shared" si="10"/>
        <v>-730.84743499755086</v>
      </c>
      <c r="BV31" s="16">
        <f t="shared" si="10"/>
        <v>1567.4739680456721</v>
      </c>
      <c r="BW31" s="16">
        <f t="shared" si="10"/>
        <v>-792.21911056390957</v>
      </c>
      <c r="BX31" s="16">
        <f t="shared" si="10"/>
        <v>-2285.6634810812743</v>
      </c>
      <c r="BY31" s="16">
        <f t="shared" si="10"/>
        <v>2306.9838909062987</v>
      </c>
      <c r="BZ31" s="16">
        <f t="shared" si="10"/>
        <v>-636.38301624850226</v>
      </c>
      <c r="CA31" s="16">
        <f t="shared" si="10"/>
        <v>1042.141343915531</v>
      </c>
      <c r="CB31" s="16">
        <f t="shared" si="10"/>
        <v>-112.39142985490602</v>
      </c>
      <c r="CC31" s="16">
        <f t="shared" si="10"/>
        <v>47915.620523988662</v>
      </c>
      <c r="CD31" s="16">
        <f t="shared" si="10"/>
        <v>75520.010595904736</v>
      </c>
      <c r="CE31" s="16">
        <f t="shared" si="10"/>
        <v>2803.7586827965897</v>
      </c>
      <c r="CF31" s="16">
        <f t="shared" si="10"/>
        <v>4958.0410494173584</v>
      </c>
      <c r="CG31" s="16">
        <f t="shared" si="10"/>
        <v>7074.7805275584242</v>
      </c>
      <c r="CH31" s="16">
        <f t="shared" si="11"/>
        <v>2356.8737931928672</v>
      </c>
      <c r="CI31" s="16">
        <f t="shared" si="11"/>
        <v>1009.2519734650446</v>
      </c>
      <c r="CJ31" s="16">
        <f t="shared" si="11"/>
        <v>608196.77028190996</v>
      </c>
      <c r="CK31" s="16">
        <f t="shared" si="9"/>
        <v>-3069.2579141537426</v>
      </c>
      <c r="CL31" s="16">
        <f t="shared" si="9"/>
        <v>64.669052225351635</v>
      </c>
      <c r="CM31" s="16">
        <f t="shared" si="9"/>
        <v>-26.976885120888561</v>
      </c>
      <c r="CN31" s="16">
        <f t="shared" si="9"/>
        <v>5162.8886642970483</v>
      </c>
      <c r="CO31" s="17">
        <f t="shared" si="9"/>
        <v>6311.0290881632891</v>
      </c>
    </row>
    <row r="32" spans="2:105" x14ac:dyDescent="0.25">
      <c r="B32" t="s">
        <v>63</v>
      </c>
      <c r="C32" s="19" t="s">
        <v>52</v>
      </c>
      <c r="D32" s="20">
        <f t="array" ref="D32:AA32">TRANSPOSE('[4]TES 2030 (value)'!$AO$6:$AO$29)</f>
        <v>21109.543149578742</v>
      </c>
      <c r="E32" s="21">
        <v>70735.757658762566</v>
      </c>
      <c r="F32" s="21">
        <v>158075.33067233593</v>
      </c>
      <c r="G32" s="21">
        <v>5255.4058086448968</v>
      </c>
      <c r="H32" s="21">
        <v>8926.0152760481178</v>
      </c>
      <c r="I32" s="21">
        <v>17487.871032056875</v>
      </c>
      <c r="J32" s="21">
        <v>10629.698582794965</v>
      </c>
      <c r="K32" s="21">
        <v>47744.30578153926</v>
      </c>
      <c r="L32" s="21">
        <v>25087.194727029262</v>
      </c>
      <c r="M32" s="21">
        <v>26055.587674970095</v>
      </c>
      <c r="N32" s="21">
        <v>21498.556947322038</v>
      </c>
      <c r="O32" s="21">
        <v>526598.39841434755</v>
      </c>
      <c r="P32" s="21">
        <v>0</v>
      </c>
      <c r="Q32" s="21">
        <v>3673.4395649149728</v>
      </c>
      <c r="R32" s="21">
        <v>0</v>
      </c>
      <c r="S32" s="21">
        <v>36921.883581071408</v>
      </c>
      <c r="T32" s="21">
        <v>4121.0740521851985</v>
      </c>
      <c r="U32" s="21">
        <v>16095.586204205994</v>
      </c>
      <c r="V32" s="21">
        <v>296350.23543604865</v>
      </c>
      <c r="W32" s="21">
        <v>0</v>
      </c>
      <c r="X32" s="21">
        <v>912.35389128684426</v>
      </c>
      <c r="Y32" s="21">
        <v>74077.767319661099</v>
      </c>
      <c r="Z32" s="21">
        <v>809.5225701782457</v>
      </c>
      <c r="AA32" s="22">
        <v>10103.441231746952</v>
      </c>
      <c r="AI32" t="s">
        <v>63</v>
      </c>
      <c r="AJ32" s="19" t="s">
        <v>52</v>
      </c>
      <c r="AK32" s="20">
        <f t="shared" si="8"/>
        <v>21109.646556675372</v>
      </c>
      <c r="AL32" s="21">
        <f t="shared" si="8"/>
        <v>70736.794335471262</v>
      </c>
      <c r="AM32" s="21">
        <f t="shared" si="8"/>
        <v>158075.04366052069</v>
      </c>
      <c r="AN32" s="21">
        <f t="shared" si="8"/>
        <v>5255.1605977627951</v>
      </c>
      <c r="AO32" s="21">
        <f t="shared" si="8"/>
        <v>8925.8733257494514</v>
      </c>
      <c r="AP32" s="21">
        <f t="shared" si="8"/>
        <v>17487.531183994139</v>
      </c>
      <c r="AQ32" s="21">
        <f t="shared" si="8"/>
        <v>10629.703205283116</v>
      </c>
      <c r="AR32" s="21">
        <f t="shared" si="8"/>
        <v>47751.567787327302</v>
      </c>
      <c r="AS32" s="21">
        <f t="shared" si="8"/>
        <v>25089.381129818354</v>
      </c>
      <c r="AT32" s="21">
        <f t="shared" si="8"/>
        <v>26055.509041005338</v>
      </c>
      <c r="AU32" s="21">
        <f t="shared" si="8"/>
        <v>21498.181761125757</v>
      </c>
      <c r="AV32" s="21">
        <f t="shared" si="8"/>
        <v>526606.96270795993</v>
      </c>
      <c r="AW32" s="21">
        <f t="shared" si="8"/>
        <v>0</v>
      </c>
      <c r="AX32" s="21">
        <f t="shared" si="8"/>
        <v>3673.2599273407263</v>
      </c>
      <c r="AY32" s="21">
        <f t="shared" si="8"/>
        <v>0</v>
      </c>
      <c r="AZ32" s="21">
        <f t="shared" si="7"/>
        <v>36922.245490333284</v>
      </c>
      <c r="BA32" s="21">
        <f t="shared" si="1"/>
        <v>4120.9514119405358</v>
      </c>
      <c r="BB32" s="21">
        <f t="shared" si="1"/>
        <v>16095.408669987582</v>
      </c>
      <c r="BC32" s="21">
        <f t="shared" si="1"/>
        <v>296355.88005868375</v>
      </c>
      <c r="BD32" s="21">
        <f t="shared" si="1"/>
        <v>0</v>
      </c>
      <c r="BE32" s="21">
        <f t="shared" si="1"/>
        <v>1028.7003961950381</v>
      </c>
      <c r="BF32" s="21">
        <f t="shared" si="1"/>
        <v>74663.086874400207</v>
      </c>
      <c r="BG32" s="21">
        <f t="shared" si="1"/>
        <v>809.5543299468037</v>
      </c>
      <c r="BH32" s="22">
        <f t="shared" si="1"/>
        <v>10122.38724190524</v>
      </c>
      <c r="BP32" t="s">
        <v>63</v>
      </c>
      <c r="BQ32" s="19" t="s">
        <v>52</v>
      </c>
      <c r="BR32" s="20">
        <f t="shared" si="10"/>
        <v>21109.646556675372</v>
      </c>
      <c r="BS32" s="21">
        <f t="shared" si="10"/>
        <v>70736.794335471262</v>
      </c>
      <c r="BT32" s="21">
        <f t="shared" si="10"/>
        <v>158075.04366052069</v>
      </c>
      <c r="BU32" s="21">
        <f t="shared" si="10"/>
        <v>5255.1605977627951</v>
      </c>
      <c r="BV32" s="21">
        <f t="shared" si="10"/>
        <v>8925.8733257494514</v>
      </c>
      <c r="BW32" s="21">
        <f t="shared" si="10"/>
        <v>17487.531183994139</v>
      </c>
      <c r="BX32" s="21">
        <f t="shared" si="10"/>
        <v>10629.703205283116</v>
      </c>
      <c r="BY32" s="21">
        <f t="shared" si="10"/>
        <v>47751.567787327302</v>
      </c>
      <c r="BZ32" s="21">
        <f t="shared" si="10"/>
        <v>25089.381129818354</v>
      </c>
      <c r="CA32" s="21">
        <f t="shared" si="10"/>
        <v>26055.509041005338</v>
      </c>
      <c r="CB32" s="21">
        <f t="shared" si="10"/>
        <v>21498.181761125757</v>
      </c>
      <c r="CC32" s="21">
        <f t="shared" si="10"/>
        <v>526606.96270795993</v>
      </c>
      <c r="CD32" s="21">
        <f t="shared" si="10"/>
        <v>0</v>
      </c>
      <c r="CE32" s="21">
        <f t="shared" si="10"/>
        <v>3673.2599273407263</v>
      </c>
      <c r="CF32" s="21">
        <f t="shared" si="10"/>
        <v>0</v>
      </c>
      <c r="CG32" s="21">
        <f t="shared" si="10"/>
        <v>36922.245490333284</v>
      </c>
      <c r="CH32" s="21">
        <f t="shared" si="11"/>
        <v>4120.9514119405358</v>
      </c>
      <c r="CI32" s="21">
        <f t="shared" si="11"/>
        <v>16095.408669987582</v>
      </c>
      <c r="CJ32" s="21">
        <f t="shared" si="11"/>
        <v>296355.88005868375</v>
      </c>
      <c r="CK32" s="21">
        <f t="shared" si="9"/>
        <v>0</v>
      </c>
      <c r="CL32" s="21">
        <f t="shared" si="9"/>
        <v>1028.7003961950381</v>
      </c>
      <c r="CM32" s="21">
        <f t="shared" si="9"/>
        <v>74663.086874400207</v>
      </c>
      <c r="CN32" s="21">
        <f t="shared" si="9"/>
        <v>809.5543299468037</v>
      </c>
      <c r="CO32" s="22">
        <f t="shared" si="9"/>
        <v>10122.38724190524</v>
      </c>
    </row>
    <row r="33" spans="2:98" x14ac:dyDescent="0.25">
      <c r="B33" t="s">
        <v>65</v>
      </c>
      <c r="C33" s="23" t="s">
        <v>66</v>
      </c>
      <c r="D33" s="9">
        <f>'[4]TES 2030 (value)'!D44</f>
        <v>179.58099329313711</v>
      </c>
      <c r="E33" s="10">
        <f>'[4]TES 2030 (value)'!E44</f>
        <v>349.66728302254489</v>
      </c>
      <c r="F33" s="10">
        <f>'[4]TES 2030 (value)'!F44</f>
        <v>676.34956209766574</v>
      </c>
      <c r="G33" s="10">
        <f>'[4]TES 2030 (value)'!G44</f>
        <v>68.602095032850542</v>
      </c>
      <c r="H33" s="10">
        <f>'[4]TES 2030 (value)'!H44</f>
        <v>165.2269580383157</v>
      </c>
      <c r="I33" s="10">
        <f>'[4]TES 2030 (value)'!I44</f>
        <v>161.26252181441845</v>
      </c>
      <c r="J33" s="10">
        <f>'[4]TES 2030 (value)'!J44</f>
        <v>174.92260625342783</v>
      </c>
      <c r="K33" s="10">
        <f>'[4]TES 2030 (value)'!K44</f>
        <v>113.4036849564464</v>
      </c>
      <c r="L33" s="10">
        <f>'[4]TES 2030 (value)'!L44</f>
        <v>185.78069187245893</v>
      </c>
      <c r="M33" s="10">
        <f>'[4]TES 2030 (value)'!M44</f>
        <v>119.14571022727155</v>
      </c>
      <c r="N33" s="10">
        <f>'[4]TES 2030 (value)'!N44</f>
        <v>45.968090883317203</v>
      </c>
      <c r="O33" s="10">
        <f>'[4]TES 2030 (value)'!O44</f>
        <v>2625.628691524731</v>
      </c>
      <c r="P33" s="10">
        <f>'[4]TES 2030 (value)'!P44</f>
        <v>0</v>
      </c>
      <c r="Q33" s="33">
        <f>-SUM(D33:P33,R33:AA33)</f>
        <v>-5336.5949769013296</v>
      </c>
      <c r="R33" s="10">
        <f>'[4]TES 2030 (value)'!R44</f>
        <v>0</v>
      </c>
      <c r="S33" s="10">
        <f>'[4]TES 2030 (value)'!S44</f>
        <v>0</v>
      </c>
      <c r="T33" s="10">
        <f>'[4]TES 2030 (value)'!T44</f>
        <v>0</v>
      </c>
      <c r="U33" s="10">
        <f>'[4]TES 2030 (value)'!U44</f>
        <v>0</v>
      </c>
      <c r="V33" s="10">
        <f>'[4]TES 2030 (value)'!V44</f>
        <v>0</v>
      </c>
      <c r="W33" s="10">
        <f>'[4]TES 2030 (value)'!W44</f>
        <v>0</v>
      </c>
      <c r="X33" s="33">
        <f>'[4]TES 2030 (value)'!X44/10</f>
        <v>0.29819279750913846</v>
      </c>
      <c r="Y33" s="10">
        <f>'[4]TES 2030 (value)'!Y44</f>
        <v>265.99938195030342</v>
      </c>
      <c r="Z33" s="10">
        <f>'[4]TES 2030 (value)'!Z44</f>
        <v>0</v>
      </c>
      <c r="AA33" s="11">
        <f>'[4]TES 2030 (value)'!AA44</f>
        <v>204.75851313693218</v>
      </c>
      <c r="AI33" t="s">
        <v>65</v>
      </c>
      <c r="AJ33" s="23" t="s">
        <v>66</v>
      </c>
      <c r="AK33" s="9">
        <f>D33</f>
        <v>179.58099329313711</v>
      </c>
      <c r="AL33" s="10">
        <f t="shared" ref="AL33:BA40" si="14">E33</f>
        <v>349.66728302254489</v>
      </c>
      <c r="AM33" s="10">
        <f t="shared" si="14"/>
        <v>676.34956209766574</v>
      </c>
      <c r="AN33" s="10">
        <f t="shared" si="14"/>
        <v>68.602095032850542</v>
      </c>
      <c r="AO33" s="10">
        <f t="shared" si="14"/>
        <v>165.2269580383157</v>
      </c>
      <c r="AP33" s="10">
        <f t="shared" si="14"/>
        <v>161.26252181441845</v>
      </c>
      <c r="AQ33" s="10">
        <f t="shared" si="14"/>
        <v>174.92260625342783</v>
      </c>
      <c r="AR33" s="10">
        <f t="shared" si="14"/>
        <v>113.4036849564464</v>
      </c>
      <c r="AS33" s="10">
        <f t="shared" si="14"/>
        <v>185.78069187245893</v>
      </c>
      <c r="AT33" s="10">
        <f t="shared" si="14"/>
        <v>119.14571022727155</v>
      </c>
      <c r="AU33" s="10">
        <f t="shared" si="14"/>
        <v>45.968090883317203</v>
      </c>
      <c r="AV33" s="10">
        <f t="shared" si="14"/>
        <v>2625.628691524731</v>
      </c>
      <c r="AW33" s="10">
        <f t="shared" si="14"/>
        <v>0</v>
      </c>
      <c r="AX33" s="33">
        <f t="shared" si="14"/>
        <v>-5336.5949769013296</v>
      </c>
      <c r="AY33" s="10">
        <f t="shared" si="14"/>
        <v>0</v>
      </c>
      <c r="AZ33" s="10">
        <f t="shared" si="14"/>
        <v>0</v>
      </c>
      <c r="BA33" s="10">
        <f t="shared" si="14"/>
        <v>0</v>
      </c>
      <c r="BB33" s="10">
        <f t="shared" ref="BB33:BH40" si="15">U33</f>
        <v>0</v>
      </c>
      <c r="BC33" s="10">
        <f t="shared" si="15"/>
        <v>0</v>
      </c>
      <c r="BD33" s="10">
        <f t="shared" si="15"/>
        <v>0</v>
      </c>
      <c r="BE33" s="10">
        <f t="shared" si="15"/>
        <v>0.29819279750913846</v>
      </c>
      <c r="BF33" s="10">
        <f t="shared" si="15"/>
        <v>265.99938195030342</v>
      </c>
      <c r="BG33" s="10">
        <f t="shared" si="15"/>
        <v>0</v>
      </c>
      <c r="BH33" s="11">
        <f t="shared" si="15"/>
        <v>204.75851313693218</v>
      </c>
      <c r="BP33" t="s">
        <v>65</v>
      </c>
      <c r="BQ33" s="23" t="s">
        <v>66</v>
      </c>
      <c r="BR33" s="9">
        <f t="shared" si="10"/>
        <v>179.58099329313711</v>
      </c>
      <c r="BS33" s="10">
        <f t="shared" si="10"/>
        <v>349.66728302254489</v>
      </c>
      <c r="BT33" s="10">
        <f t="shared" si="10"/>
        <v>676.34956209766574</v>
      </c>
      <c r="BU33" s="10">
        <f t="shared" si="10"/>
        <v>68.602095032850542</v>
      </c>
      <c r="BV33" s="10">
        <f t="shared" si="10"/>
        <v>165.2269580383157</v>
      </c>
      <c r="BW33" s="10">
        <f t="shared" si="10"/>
        <v>161.26252181441845</v>
      </c>
      <c r="BX33" s="10">
        <f t="shared" si="10"/>
        <v>174.92260625342783</v>
      </c>
      <c r="BY33" s="10">
        <f t="shared" si="10"/>
        <v>113.4036849564464</v>
      </c>
      <c r="BZ33" s="10">
        <f t="shared" si="10"/>
        <v>185.78069187245893</v>
      </c>
      <c r="CA33" s="10">
        <f t="shared" si="10"/>
        <v>119.14571022727155</v>
      </c>
      <c r="CB33" s="10">
        <f t="shared" si="10"/>
        <v>45.968090883317203</v>
      </c>
      <c r="CC33" s="10">
        <f t="shared" si="10"/>
        <v>2625.628691524731</v>
      </c>
      <c r="CD33" s="10">
        <f t="shared" si="10"/>
        <v>0</v>
      </c>
      <c r="CE33" s="33">
        <f t="shared" si="10"/>
        <v>-5336.5949769013296</v>
      </c>
      <c r="CF33" s="10">
        <f t="shared" si="10"/>
        <v>0</v>
      </c>
      <c r="CG33" s="10">
        <f t="shared" si="10"/>
        <v>0</v>
      </c>
      <c r="CH33" s="10">
        <f t="shared" si="11"/>
        <v>0</v>
      </c>
      <c r="CI33" s="10">
        <f t="shared" si="11"/>
        <v>0</v>
      </c>
      <c r="CJ33" s="10">
        <f t="shared" si="11"/>
        <v>0</v>
      </c>
      <c r="CK33" s="10">
        <f t="shared" si="9"/>
        <v>0</v>
      </c>
      <c r="CL33" s="10">
        <f t="shared" si="9"/>
        <v>0.29819279750913846</v>
      </c>
      <c r="CM33" s="10">
        <f t="shared" si="9"/>
        <v>265.99938195030342</v>
      </c>
      <c r="CN33" s="10">
        <f t="shared" si="9"/>
        <v>0</v>
      </c>
      <c r="CO33" s="11">
        <f t="shared" si="9"/>
        <v>204.75851313693218</v>
      </c>
    </row>
    <row r="34" spans="2:98" x14ac:dyDescent="0.25">
      <c r="B34" t="s">
        <v>67</v>
      </c>
      <c r="C34" s="18" t="s">
        <v>68</v>
      </c>
      <c r="D34" s="12">
        <f>'[4]TES 2030 (value)'!D45</f>
        <v>3196.2464689265407</v>
      </c>
      <c r="E34" s="13">
        <f>'[4]TES 2030 (value)'!E45</f>
        <v>19100.460273640056</v>
      </c>
      <c r="F34" s="13">
        <f>'[4]TES 2030 (value)'!F45</f>
        <v>6612.1259178703749</v>
      </c>
      <c r="G34" s="13">
        <f>'[4]TES 2030 (value)'!G45</f>
        <v>1048.2069805935712</v>
      </c>
      <c r="H34" s="13">
        <f>'[4]TES 2030 (value)'!H45</f>
        <v>2520.7518386973961</v>
      </c>
      <c r="I34" s="13">
        <f>'[4]TES 2030 (value)'!I45</f>
        <v>2464.6014394059753</v>
      </c>
      <c r="J34" s="13">
        <f>'[4]TES 2030 (value)'!J45</f>
        <v>2679.6267748147238</v>
      </c>
      <c r="K34" s="13">
        <f>'[4]TES 2030 (value)'!K45</f>
        <v>1736.8487280380868</v>
      </c>
      <c r="L34" s="13">
        <f>'[4]TES 2030 (value)'!L45</f>
        <v>2840.3114537572369</v>
      </c>
      <c r="M34" s="13">
        <f>'[4]TES 2030 (value)'!M45</f>
        <v>1822.0627666910241</v>
      </c>
      <c r="N34" s="13">
        <f>'[4]TES 2030 (value)'!N45</f>
        <v>704.18518377361897</v>
      </c>
      <c r="O34" s="13">
        <f>'[4]TES 2030 (value)'!O45</f>
        <v>40147.295155622254</v>
      </c>
      <c r="P34" s="13">
        <f>'[4]TES 2030 (value)'!P45</f>
        <v>0</v>
      </c>
      <c r="Q34" s="13">
        <f>'[4]TES 2030 (value)'!Q45</f>
        <v>0</v>
      </c>
      <c r="R34" s="13">
        <f>'[4]TES 2030 (value)'!R45</f>
        <v>0</v>
      </c>
      <c r="S34" s="34">
        <f>-SUM(D34:R34,T34:AA34)</f>
        <v>-89471.257758966909</v>
      </c>
      <c r="T34" s="13">
        <f>'[4]TES 2030 (value)'!T45</f>
        <v>0</v>
      </c>
      <c r="U34" s="13">
        <f>'[4]TES 2030 (value)'!U45</f>
        <v>0</v>
      </c>
      <c r="V34" s="13">
        <f>'[4]TES 2030 (value)'!V45</f>
        <v>0</v>
      </c>
      <c r="W34" s="13">
        <f>'[4]TES 2030 (value)'!W45</f>
        <v>0</v>
      </c>
      <c r="X34" s="34">
        <f>'[4]TES 2030 (value)'!X45/10</f>
        <v>3.0509375335866507</v>
      </c>
      <c r="Y34" s="13">
        <f>'[4]TES 2030 (value)'!Y45</f>
        <v>2620.8874572384248</v>
      </c>
      <c r="Z34" s="13">
        <f>'[4]TES 2030 (value)'!Z45</f>
        <v>0</v>
      </c>
      <c r="AA34" s="14">
        <f>'[4]TES 2030 (value)'!AA45</f>
        <v>1974.5963823640479</v>
      </c>
      <c r="AI34" t="s">
        <v>67</v>
      </c>
      <c r="AJ34" s="18" t="s">
        <v>68</v>
      </c>
      <c r="AK34" s="12">
        <f t="shared" ref="AK34:AK40" si="16">D34</f>
        <v>3196.2464689265407</v>
      </c>
      <c r="AL34" s="13">
        <f t="shared" si="14"/>
        <v>19100.460273640056</v>
      </c>
      <c r="AM34" s="13">
        <f t="shared" si="14"/>
        <v>6612.1259178703749</v>
      </c>
      <c r="AN34" s="13">
        <f t="shared" si="14"/>
        <v>1048.2069805935712</v>
      </c>
      <c r="AO34" s="13">
        <f t="shared" si="14"/>
        <v>2520.7518386973961</v>
      </c>
      <c r="AP34" s="13">
        <f t="shared" si="14"/>
        <v>2464.6014394059753</v>
      </c>
      <c r="AQ34" s="13">
        <f t="shared" si="14"/>
        <v>2679.6267748147238</v>
      </c>
      <c r="AR34" s="13">
        <f t="shared" si="14"/>
        <v>1736.8487280380868</v>
      </c>
      <c r="AS34" s="13">
        <f t="shared" si="14"/>
        <v>2840.3114537572369</v>
      </c>
      <c r="AT34" s="13">
        <f t="shared" si="14"/>
        <v>1822.0627666910241</v>
      </c>
      <c r="AU34" s="13">
        <f t="shared" si="14"/>
        <v>704.18518377361897</v>
      </c>
      <c r="AV34" s="13">
        <f t="shared" si="14"/>
        <v>40147.295155622254</v>
      </c>
      <c r="AW34" s="13">
        <f t="shared" si="14"/>
        <v>0</v>
      </c>
      <c r="AX34" s="13">
        <f t="shared" si="14"/>
        <v>0</v>
      </c>
      <c r="AY34" s="13">
        <f t="shared" si="14"/>
        <v>0</v>
      </c>
      <c r="AZ34" s="34">
        <f t="shared" si="14"/>
        <v>-89471.257758966909</v>
      </c>
      <c r="BA34" s="13">
        <f t="shared" si="14"/>
        <v>0</v>
      </c>
      <c r="BB34" s="13">
        <f t="shared" si="15"/>
        <v>0</v>
      </c>
      <c r="BC34" s="13">
        <f t="shared" si="15"/>
        <v>0</v>
      </c>
      <c r="BD34" s="13">
        <f t="shared" si="15"/>
        <v>0</v>
      </c>
      <c r="BE34" s="13">
        <f t="shared" si="15"/>
        <v>3.0509375335866507</v>
      </c>
      <c r="BF34" s="13">
        <f t="shared" si="15"/>
        <v>2620.8874572384248</v>
      </c>
      <c r="BG34" s="13">
        <f t="shared" si="15"/>
        <v>0</v>
      </c>
      <c r="BH34" s="14">
        <f t="shared" si="15"/>
        <v>1974.5963823640479</v>
      </c>
      <c r="BP34" t="s">
        <v>67</v>
      </c>
      <c r="BQ34" s="18" t="s">
        <v>68</v>
      </c>
      <c r="BR34" s="12">
        <f t="shared" si="10"/>
        <v>3196.2464689265407</v>
      </c>
      <c r="BS34" s="13">
        <f t="shared" si="10"/>
        <v>19100.460273640056</v>
      </c>
      <c r="BT34" s="13">
        <f t="shared" si="10"/>
        <v>6612.1259178703749</v>
      </c>
      <c r="BU34" s="13">
        <f t="shared" si="10"/>
        <v>1048.2069805935712</v>
      </c>
      <c r="BV34" s="13">
        <f t="shared" si="10"/>
        <v>2520.7518386973961</v>
      </c>
      <c r="BW34" s="13">
        <f t="shared" si="10"/>
        <v>2464.6014394059753</v>
      </c>
      <c r="BX34" s="13">
        <f t="shared" si="10"/>
        <v>2679.6267748147238</v>
      </c>
      <c r="BY34" s="13">
        <f t="shared" si="10"/>
        <v>1736.8487280380868</v>
      </c>
      <c r="BZ34" s="13">
        <f t="shared" si="10"/>
        <v>2840.3114537572369</v>
      </c>
      <c r="CA34" s="13">
        <f t="shared" si="10"/>
        <v>1822.0627666910241</v>
      </c>
      <c r="CB34" s="13">
        <f t="shared" si="10"/>
        <v>704.18518377361897</v>
      </c>
      <c r="CC34" s="13">
        <f t="shared" si="10"/>
        <v>40147.295155622254</v>
      </c>
      <c r="CD34" s="13">
        <f t="shared" si="10"/>
        <v>0</v>
      </c>
      <c r="CE34" s="13">
        <f t="shared" si="10"/>
        <v>0</v>
      </c>
      <c r="CF34" s="13">
        <f t="shared" si="10"/>
        <v>0</v>
      </c>
      <c r="CG34" s="34">
        <f t="shared" si="10"/>
        <v>-89471.257758966909</v>
      </c>
      <c r="CH34" s="13">
        <f t="shared" si="11"/>
        <v>0</v>
      </c>
      <c r="CI34" s="13">
        <f t="shared" si="11"/>
        <v>0</v>
      </c>
      <c r="CJ34" s="13">
        <f t="shared" si="11"/>
        <v>0</v>
      </c>
      <c r="CK34" s="13">
        <f t="shared" si="9"/>
        <v>0</v>
      </c>
      <c r="CL34" s="13">
        <f t="shared" si="9"/>
        <v>3.0509375335866507</v>
      </c>
      <c r="CM34" s="13">
        <f t="shared" si="9"/>
        <v>2620.8874572384248</v>
      </c>
      <c r="CN34" s="13">
        <f t="shared" si="9"/>
        <v>0</v>
      </c>
      <c r="CO34" s="14">
        <f t="shared" si="9"/>
        <v>1974.5963823640479</v>
      </c>
    </row>
    <row r="35" spans="2:98" x14ac:dyDescent="0.25">
      <c r="B35" t="s">
        <v>69</v>
      </c>
      <c r="C35" s="18" t="s">
        <v>70</v>
      </c>
      <c r="D35" s="12">
        <f>'[4]TES 2030 (value)'!D46</f>
        <v>399.94809098145629</v>
      </c>
      <c r="E35" s="13">
        <f>'[4]TES 2030 (value)'!E46</f>
        <v>769.02939581560327</v>
      </c>
      <c r="F35" s="13">
        <f>'[4]TES 2030 (value)'!F46</f>
        <v>528.19054948098642</v>
      </c>
      <c r="G35" s="13">
        <f>'[4]TES 2030 (value)'!G46</f>
        <v>152.95322457340757</v>
      </c>
      <c r="H35" s="13">
        <f>'[4]TES 2030 (value)'!H46</f>
        <v>277.90615720893334</v>
      </c>
      <c r="I35" s="13">
        <f>'[4]TES 2030 (value)'!I46</f>
        <v>373.40753458342863</v>
      </c>
      <c r="J35" s="13">
        <f>'[4]TES 2030 (value)'!J46</f>
        <v>552.57761050782426</v>
      </c>
      <c r="K35" s="13">
        <f>'[4]TES 2030 (value)'!K46</f>
        <v>349.41694087173494</v>
      </c>
      <c r="L35" s="13">
        <f>'[4]TES 2030 (value)'!L46</f>
        <v>453.64141999717697</v>
      </c>
      <c r="M35" s="13">
        <f>'[4]TES 2030 (value)'!M46</f>
        <v>302.75687452110731</v>
      </c>
      <c r="N35" s="13">
        <f>'[4]TES 2030 (value)'!N46</f>
        <v>145.2907057623344</v>
      </c>
      <c r="O35" s="13">
        <f>'[4]TES 2030 (value)'!O46</f>
        <v>6536.8399986483337</v>
      </c>
      <c r="P35" s="13">
        <f>'[4]TES 2030 (value)'!P46</f>
        <v>0</v>
      </c>
      <c r="Q35" s="13">
        <f>'[4]TES 2030 (value)'!Q46</f>
        <v>0</v>
      </c>
      <c r="R35" s="13">
        <f>'[4]TES 2030 (value)'!R46</f>
        <v>0</v>
      </c>
      <c r="S35" s="13">
        <f>'[4]TES 2030 (value)'!S46</f>
        <v>0</v>
      </c>
      <c r="T35" s="34">
        <f>-SUM(D35:S35,U35:AA35)</f>
        <v>-13728.617371627091</v>
      </c>
      <c r="U35" s="13">
        <f>'[4]TES 2030 (value)'!U46</f>
        <v>0</v>
      </c>
      <c r="V35" s="13">
        <f>'[4]TES 2030 (value)'!V46</f>
        <v>0</v>
      </c>
      <c r="W35" s="13">
        <f>'[4]TES 2030 (value)'!W46</f>
        <v>0</v>
      </c>
      <c r="X35" s="34">
        <f>'[4]TES 2030 (value)'!X46/10</f>
        <v>3.4335645743569976</v>
      </c>
      <c r="Y35" s="13">
        <f>'[4]TES 2030 (value)'!Y46</f>
        <v>1907.3188772484179</v>
      </c>
      <c r="Z35" s="13">
        <f>'[4]TES 2030 (value)'!Z46</f>
        <v>0</v>
      </c>
      <c r="AA35" s="14">
        <f>'[4]TES 2030 (value)'!AA46</f>
        <v>975.90642685199055</v>
      </c>
      <c r="AI35" t="s">
        <v>69</v>
      </c>
      <c r="AJ35" s="18" t="s">
        <v>70</v>
      </c>
      <c r="AK35" s="12">
        <f t="shared" si="16"/>
        <v>399.94809098145629</v>
      </c>
      <c r="AL35" s="13">
        <f t="shared" si="14"/>
        <v>769.02939581560327</v>
      </c>
      <c r="AM35" s="13">
        <f t="shared" si="14"/>
        <v>528.19054948098642</v>
      </c>
      <c r="AN35" s="13">
        <f t="shared" si="14"/>
        <v>152.95322457340757</v>
      </c>
      <c r="AO35" s="13">
        <f t="shared" si="14"/>
        <v>277.90615720893334</v>
      </c>
      <c r="AP35" s="13">
        <f t="shared" si="14"/>
        <v>373.40753458342863</v>
      </c>
      <c r="AQ35" s="13">
        <f t="shared" si="14"/>
        <v>552.57761050782426</v>
      </c>
      <c r="AR35" s="13">
        <f t="shared" si="14"/>
        <v>349.41694087173494</v>
      </c>
      <c r="AS35" s="13">
        <f t="shared" si="14"/>
        <v>453.64141999717697</v>
      </c>
      <c r="AT35" s="13">
        <f t="shared" si="14"/>
        <v>302.75687452110731</v>
      </c>
      <c r="AU35" s="13">
        <f t="shared" si="14"/>
        <v>145.2907057623344</v>
      </c>
      <c r="AV35" s="13">
        <f t="shared" si="14"/>
        <v>6536.8399986483337</v>
      </c>
      <c r="AW35" s="13">
        <f t="shared" si="14"/>
        <v>0</v>
      </c>
      <c r="AX35" s="13">
        <f t="shared" si="14"/>
        <v>0</v>
      </c>
      <c r="AY35" s="13">
        <f t="shared" si="14"/>
        <v>0</v>
      </c>
      <c r="AZ35" s="13">
        <f t="shared" si="14"/>
        <v>0</v>
      </c>
      <c r="BA35" s="34">
        <f t="shared" si="14"/>
        <v>-13728.617371627091</v>
      </c>
      <c r="BB35" s="13">
        <f t="shared" si="15"/>
        <v>0</v>
      </c>
      <c r="BC35" s="13">
        <f t="shared" si="15"/>
        <v>0</v>
      </c>
      <c r="BD35" s="13">
        <f t="shared" si="15"/>
        <v>0</v>
      </c>
      <c r="BE35" s="13">
        <f t="shared" si="15"/>
        <v>3.4335645743569976</v>
      </c>
      <c r="BF35" s="13">
        <f t="shared" si="15"/>
        <v>1907.3188772484179</v>
      </c>
      <c r="BG35" s="13">
        <f t="shared" si="15"/>
        <v>0</v>
      </c>
      <c r="BH35" s="14">
        <f t="shared" si="15"/>
        <v>975.90642685199055</v>
      </c>
      <c r="BP35" t="s">
        <v>69</v>
      </c>
      <c r="BQ35" s="18" t="s">
        <v>70</v>
      </c>
      <c r="BR35" s="12">
        <f t="shared" ref="BR35:CG37" si="17">AK35</f>
        <v>399.94809098145629</v>
      </c>
      <c r="BS35" s="13">
        <f t="shared" si="17"/>
        <v>769.02939581560327</v>
      </c>
      <c r="BT35" s="13">
        <f t="shared" si="17"/>
        <v>528.19054948098642</v>
      </c>
      <c r="BU35" s="13">
        <f t="shared" si="17"/>
        <v>152.95322457340757</v>
      </c>
      <c r="BV35" s="13">
        <f t="shared" si="17"/>
        <v>277.90615720893334</v>
      </c>
      <c r="BW35" s="13">
        <f t="shared" si="17"/>
        <v>373.40753458342863</v>
      </c>
      <c r="BX35" s="13">
        <f t="shared" si="17"/>
        <v>552.57761050782426</v>
      </c>
      <c r="BY35" s="13">
        <f t="shared" si="17"/>
        <v>349.41694087173494</v>
      </c>
      <c r="BZ35" s="13">
        <f t="shared" si="17"/>
        <v>453.64141999717697</v>
      </c>
      <c r="CA35" s="13">
        <f t="shared" si="17"/>
        <v>302.75687452110731</v>
      </c>
      <c r="CB35" s="13">
        <f t="shared" si="17"/>
        <v>145.2907057623344</v>
      </c>
      <c r="CC35" s="13">
        <f t="shared" si="17"/>
        <v>6536.8399986483337</v>
      </c>
      <c r="CD35" s="13">
        <f t="shared" si="17"/>
        <v>0</v>
      </c>
      <c r="CE35" s="13">
        <f t="shared" si="17"/>
        <v>0</v>
      </c>
      <c r="CF35" s="13">
        <f t="shared" si="17"/>
        <v>0</v>
      </c>
      <c r="CG35" s="13">
        <f t="shared" si="17"/>
        <v>0</v>
      </c>
      <c r="CH35" s="34">
        <f t="shared" si="11"/>
        <v>-13728.617371627091</v>
      </c>
      <c r="CI35" s="13">
        <f t="shared" si="11"/>
        <v>0</v>
      </c>
      <c r="CJ35" s="13">
        <f t="shared" si="11"/>
        <v>0</v>
      </c>
      <c r="CK35" s="13">
        <f t="shared" si="9"/>
        <v>0</v>
      </c>
      <c r="CL35" s="13">
        <f t="shared" si="9"/>
        <v>3.4335645743569976</v>
      </c>
      <c r="CM35" s="13">
        <f t="shared" si="9"/>
        <v>1907.3188772484179</v>
      </c>
      <c r="CN35" s="13">
        <f t="shared" si="9"/>
        <v>0</v>
      </c>
      <c r="CO35" s="14">
        <f t="shared" si="9"/>
        <v>975.90642685199055</v>
      </c>
    </row>
    <row r="36" spans="2:98" x14ac:dyDescent="0.25">
      <c r="B36" t="s">
        <v>71</v>
      </c>
      <c r="C36" s="18" t="s">
        <v>72</v>
      </c>
      <c r="D36" s="12">
        <f>'[4]TES 2030 (value)'!D47</f>
        <v>94.750959446139163</v>
      </c>
      <c r="E36" s="13">
        <f>'[4]TES 2030 (value)'!E47</f>
        <v>539.99122122111044</v>
      </c>
      <c r="F36" s="13">
        <f>'[4]TES 2030 (value)'!F47</f>
        <v>1348.9066905903917</v>
      </c>
      <c r="G36" s="13">
        <f>'[4]TES 2030 (value)'!G47</f>
        <v>117.6024535970143</v>
      </c>
      <c r="H36" s="13">
        <f>'[4]TES 2030 (value)'!H47</f>
        <v>210.06544241507808</v>
      </c>
      <c r="I36" s="13">
        <f>'[4]TES 2030 (value)'!I47</f>
        <v>287.65819197477651</v>
      </c>
      <c r="J36" s="13">
        <f>'[4]TES 2030 (value)'!J47</f>
        <v>431.35277364268234</v>
      </c>
      <c r="K36" s="13">
        <f>'[4]TES 2030 (value)'!K47</f>
        <v>272.51311254283604</v>
      </c>
      <c r="L36" s="13">
        <f>'[4]TES 2030 (value)'!L47</f>
        <v>350.36865307757358</v>
      </c>
      <c r="M36" s="13">
        <f>'[4]TES 2030 (value)'!M47</f>
        <v>234.26429525741293</v>
      </c>
      <c r="N36" s="13">
        <f>'[4]TES 2030 (value)'!N47</f>
        <v>113.41894037295948</v>
      </c>
      <c r="O36" s="13">
        <f>'[4]TES 2030 (value)'!O47</f>
        <v>5053.2843644942623</v>
      </c>
      <c r="P36" s="13">
        <f>'[4]TES 2030 (value)'!P47</f>
        <v>0</v>
      </c>
      <c r="Q36" s="13">
        <f>'[4]TES 2030 (value)'!Q47</f>
        <v>0</v>
      </c>
      <c r="R36" s="13">
        <f>'[4]TES 2030 (value)'!R47</f>
        <v>0</v>
      </c>
      <c r="S36" s="13">
        <f>'[4]TES 2030 (value)'!S47</f>
        <v>0</v>
      </c>
      <c r="T36" s="13">
        <f>'[4]TES 2030 (value)'!T47</f>
        <v>0</v>
      </c>
      <c r="U36" s="34">
        <f>-SUM(D36:T36,V36:AA36)</f>
        <v>-9098.0310029699267</v>
      </c>
      <c r="V36" s="13">
        <f>'[4]TES 2030 (value)'!V47</f>
        <v>0</v>
      </c>
      <c r="W36" s="13">
        <f>'[4]TES 2030 (value)'!W47</f>
        <v>0</v>
      </c>
      <c r="X36" s="34">
        <f>'[4]TES 2030 (value)'!X47/10</f>
        <v>5.3448976156790895E-2</v>
      </c>
      <c r="Y36" s="13">
        <f>'[4]TES 2030 (value)'!Y47</f>
        <v>29.197918847628276</v>
      </c>
      <c r="Z36" s="13">
        <f>'[4]TES 2030 (value)'!Z47</f>
        <v>0</v>
      </c>
      <c r="AA36" s="14">
        <f>'[4]TES 2030 (value)'!AA47</f>
        <v>14.602536513902885</v>
      </c>
      <c r="AI36" t="s">
        <v>71</v>
      </c>
      <c r="AJ36" s="18" t="s">
        <v>72</v>
      </c>
      <c r="AK36" s="12">
        <f t="shared" si="16"/>
        <v>94.750959446139163</v>
      </c>
      <c r="AL36" s="13">
        <f t="shared" si="14"/>
        <v>539.99122122111044</v>
      </c>
      <c r="AM36" s="13">
        <f t="shared" si="14"/>
        <v>1348.9066905903917</v>
      </c>
      <c r="AN36" s="13">
        <f t="shared" si="14"/>
        <v>117.6024535970143</v>
      </c>
      <c r="AO36" s="13">
        <f t="shared" si="14"/>
        <v>210.06544241507808</v>
      </c>
      <c r="AP36" s="13">
        <f t="shared" si="14"/>
        <v>287.65819197477651</v>
      </c>
      <c r="AQ36" s="13">
        <f t="shared" si="14"/>
        <v>431.35277364268234</v>
      </c>
      <c r="AR36" s="13">
        <f t="shared" si="14"/>
        <v>272.51311254283604</v>
      </c>
      <c r="AS36" s="13">
        <f t="shared" si="14"/>
        <v>350.36865307757358</v>
      </c>
      <c r="AT36" s="13">
        <f t="shared" si="14"/>
        <v>234.26429525741293</v>
      </c>
      <c r="AU36" s="13">
        <f t="shared" si="14"/>
        <v>113.41894037295948</v>
      </c>
      <c r="AV36" s="13">
        <f t="shared" si="14"/>
        <v>5053.2843644942623</v>
      </c>
      <c r="AW36" s="13">
        <f t="shared" si="14"/>
        <v>0</v>
      </c>
      <c r="AX36" s="13">
        <f t="shared" si="14"/>
        <v>0</v>
      </c>
      <c r="AY36" s="13">
        <f t="shared" si="14"/>
        <v>0</v>
      </c>
      <c r="AZ36" s="13">
        <f t="shared" si="14"/>
        <v>0</v>
      </c>
      <c r="BA36" s="13">
        <f t="shared" si="14"/>
        <v>0</v>
      </c>
      <c r="BB36" s="34">
        <f t="shared" si="15"/>
        <v>-9098.0310029699267</v>
      </c>
      <c r="BC36" s="13">
        <f t="shared" si="15"/>
        <v>0</v>
      </c>
      <c r="BD36" s="13">
        <f t="shared" si="15"/>
        <v>0</v>
      </c>
      <c r="BE36" s="13">
        <f t="shared" si="15"/>
        <v>5.3448976156790895E-2</v>
      </c>
      <c r="BF36" s="13">
        <f t="shared" si="15"/>
        <v>29.197918847628276</v>
      </c>
      <c r="BG36" s="13">
        <f t="shared" si="15"/>
        <v>0</v>
      </c>
      <c r="BH36" s="14">
        <f t="shared" si="15"/>
        <v>14.602536513902885</v>
      </c>
      <c r="BP36" t="s">
        <v>71</v>
      </c>
      <c r="BQ36" s="18" t="s">
        <v>72</v>
      </c>
      <c r="BR36" s="12">
        <f t="shared" si="17"/>
        <v>94.750959446139163</v>
      </c>
      <c r="BS36" s="13">
        <f t="shared" si="17"/>
        <v>539.99122122111044</v>
      </c>
      <c r="BT36" s="13">
        <f t="shared" si="17"/>
        <v>1348.9066905903917</v>
      </c>
      <c r="BU36" s="13">
        <f t="shared" si="17"/>
        <v>117.6024535970143</v>
      </c>
      <c r="BV36" s="13">
        <f t="shared" si="17"/>
        <v>210.06544241507808</v>
      </c>
      <c r="BW36" s="13">
        <f t="shared" si="17"/>
        <v>287.65819197477651</v>
      </c>
      <c r="BX36" s="13">
        <f t="shared" si="17"/>
        <v>431.35277364268234</v>
      </c>
      <c r="BY36" s="13">
        <f t="shared" si="17"/>
        <v>272.51311254283604</v>
      </c>
      <c r="BZ36" s="13">
        <f t="shared" si="17"/>
        <v>350.36865307757358</v>
      </c>
      <c r="CA36" s="13">
        <f t="shared" si="17"/>
        <v>234.26429525741293</v>
      </c>
      <c r="CB36" s="13">
        <f t="shared" si="17"/>
        <v>113.41894037295948</v>
      </c>
      <c r="CC36" s="13">
        <f t="shared" si="17"/>
        <v>5053.2843644942623</v>
      </c>
      <c r="CD36" s="13">
        <f t="shared" si="17"/>
        <v>0</v>
      </c>
      <c r="CE36" s="13">
        <f t="shared" si="17"/>
        <v>0</v>
      </c>
      <c r="CF36" s="13">
        <f t="shared" si="17"/>
        <v>0</v>
      </c>
      <c r="CG36" s="13">
        <f t="shared" si="17"/>
        <v>0</v>
      </c>
      <c r="CH36" s="13">
        <f t="shared" si="11"/>
        <v>0</v>
      </c>
      <c r="CI36" s="34">
        <f t="shared" si="11"/>
        <v>-9098.0310029699267</v>
      </c>
      <c r="CJ36" s="13">
        <f t="shared" si="11"/>
        <v>0</v>
      </c>
      <c r="CK36" s="13">
        <f t="shared" si="9"/>
        <v>0</v>
      </c>
      <c r="CL36" s="13">
        <f t="shared" si="9"/>
        <v>5.3448976156790895E-2</v>
      </c>
      <c r="CM36" s="13">
        <f t="shared" si="9"/>
        <v>29.197918847628276</v>
      </c>
      <c r="CN36" s="13">
        <f t="shared" si="9"/>
        <v>0</v>
      </c>
      <c r="CO36" s="14">
        <f t="shared" si="9"/>
        <v>14.602536513902885</v>
      </c>
    </row>
    <row r="37" spans="2:98" x14ac:dyDescent="0.25">
      <c r="B37" t="s">
        <v>73</v>
      </c>
      <c r="C37" s="18" t="s">
        <v>74</v>
      </c>
      <c r="D37" s="12">
        <f>'[4]TES 2030 (value)'!D48</f>
        <v>38953.570548761018</v>
      </c>
      <c r="E37" s="13">
        <f>'[4]TES 2030 (value)'!E48</f>
        <v>140538.42157068805</v>
      </c>
      <c r="F37" s="13">
        <f>'[4]TES 2030 (value)'!F48</f>
        <v>51065.045754805898</v>
      </c>
      <c r="G37" s="13">
        <f>'[4]TES 2030 (value)'!G48</f>
        <v>922.18991437836007</v>
      </c>
      <c r="H37" s="13">
        <f>'[4]TES 2030 (value)'!H48</f>
        <v>15890.998740599101</v>
      </c>
      <c r="I37" s="13">
        <f>'[4]TES 2030 (value)'!I48</f>
        <v>6953.2469777360102</v>
      </c>
      <c r="J37" s="13">
        <f>'[4]TES 2030 (value)'!J48</f>
        <v>2309.6609333163942</v>
      </c>
      <c r="K37" s="13">
        <f>'[4]TES 2030 (value)'!K48</f>
        <v>5755.8105876175523</v>
      </c>
      <c r="L37" s="13">
        <f>'[4]TES 2030 (value)'!L48</f>
        <v>4379.3472054226786</v>
      </c>
      <c r="M37" s="13">
        <f>'[4]TES 2030 (value)'!M48</f>
        <v>4040.9111465838691</v>
      </c>
      <c r="N37" s="13">
        <f>'[4]TES 2030 (value)'!N48</f>
        <v>2838.5877524561361</v>
      </c>
      <c r="O37" s="13">
        <f>'[4]TES 2030 (value)'!O48</f>
        <v>307066.48762767529</v>
      </c>
      <c r="P37" s="13">
        <f>'[4]TES 2030 (value)'!P48</f>
        <v>0</v>
      </c>
      <c r="Q37" s="13">
        <f>'[4]TES 2030 (value)'!Q48</f>
        <v>0</v>
      </c>
      <c r="R37" s="13">
        <f>'[4]TES 2030 (value)'!R48</f>
        <v>0</v>
      </c>
      <c r="S37" s="13">
        <f>'[4]TES 2030 (value)'!S48</f>
        <v>0</v>
      </c>
      <c r="T37" s="13">
        <f>'[4]TES 2030 (value)'!T48</f>
        <v>0</v>
      </c>
      <c r="U37" s="13">
        <f>'[4]TES 2030 (value)'!U48</f>
        <v>0</v>
      </c>
      <c r="V37" s="34">
        <f>-SUM(D37:U37,W37:AA37)</f>
        <v>-593969.89545638382</v>
      </c>
      <c r="W37" s="13">
        <f>'[4]TES 2030 (value)'!W48</f>
        <v>0</v>
      </c>
      <c r="X37" s="13">
        <f>'[4]TES 2030 (value)'!X48</f>
        <v>25.426993192522666</v>
      </c>
      <c r="Y37" s="13">
        <f>'[4]TES 2030 (value)'!Y48</f>
        <v>13216.390863934852</v>
      </c>
      <c r="Z37" s="13">
        <f>'[4]TES 2030 (value)'!Z48</f>
        <v>0</v>
      </c>
      <c r="AA37" s="14">
        <f>'[4]TES 2030 (value)'!AA48</f>
        <v>13.798839216006485</v>
      </c>
      <c r="AI37" t="s">
        <v>73</v>
      </c>
      <c r="AJ37" s="18" t="s">
        <v>74</v>
      </c>
      <c r="AK37" s="12">
        <f t="shared" si="16"/>
        <v>38953.570548761018</v>
      </c>
      <c r="AL37" s="13">
        <f t="shared" si="14"/>
        <v>140538.42157068805</v>
      </c>
      <c r="AM37" s="13">
        <f t="shared" si="14"/>
        <v>51065.045754805898</v>
      </c>
      <c r="AN37" s="13">
        <f t="shared" si="14"/>
        <v>922.18991437836007</v>
      </c>
      <c r="AO37" s="13">
        <f t="shared" si="14"/>
        <v>15890.998740599101</v>
      </c>
      <c r="AP37" s="13">
        <f t="shared" si="14"/>
        <v>6953.2469777360102</v>
      </c>
      <c r="AQ37" s="13">
        <f t="shared" si="14"/>
        <v>2309.6609333163942</v>
      </c>
      <c r="AR37" s="13">
        <f t="shared" si="14"/>
        <v>5755.8105876175523</v>
      </c>
      <c r="AS37" s="13">
        <f t="shared" si="14"/>
        <v>4379.3472054226786</v>
      </c>
      <c r="AT37" s="13">
        <f t="shared" si="14"/>
        <v>4040.9111465838691</v>
      </c>
      <c r="AU37" s="13">
        <f t="shared" si="14"/>
        <v>2838.5877524561361</v>
      </c>
      <c r="AV37" s="13">
        <f t="shared" si="14"/>
        <v>307066.48762767529</v>
      </c>
      <c r="AW37" s="13">
        <f t="shared" si="14"/>
        <v>0</v>
      </c>
      <c r="AX37" s="13">
        <f t="shared" si="14"/>
        <v>0</v>
      </c>
      <c r="AY37" s="13">
        <f t="shared" si="14"/>
        <v>0</v>
      </c>
      <c r="AZ37" s="13">
        <f t="shared" si="14"/>
        <v>0</v>
      </c>
      <c r="BA37" s="13">
        <f t="shared" si="14"/>
        <v>0</v>
      </c>
      <c r="BB37" s="13">
        <f t="shared" si="15"/>
        <v>0</v>
      </c>
      <c r="BC37" s="34">
        <f t="shared" si="15"/>
        <v>-593969.89545638382</v>
      </c>
      <c r="BD37" s="13">
        <f t="shared" si="15"/>
        <v>0</v>
      </c>
      <c r="BE37" s="13">
        <f t="shared" si="15"/>
        <v>25.426993192522666</v>
      </c>
      <c r="BF37" s="13">
        <f t="shared" si="15"/>
        <v>13216.390863934852</v>
      </c>
      <c r="BG37" s="13">
        <f t="shared" si="15"/>
        <v>0</v>
      </c>
      <c r="BH37" s="14">
        <f t="shared" si="15"/>
        <v>13.798839216006485</v>
      </c>
      <c r="BP37" t="s">
        <v>73</v>
      </c>
      <c r="BQ37" s="18" t="s">
        <v>74</v>
      </c>
      <c r="BR37" s="12">
        <f t="shared" si="17"/>
        <v>38953.570548761018</v>
      </c>
      <c r="BS37" s="13">
        <f t="shared" si="17"/>
        <v>140538.42157068805</v>
      </c>
      <c r="BT37" s="13">
        <f t="shared" si="17"/>
        <v>51065.045754805898</v>
      </c>
      <c r="BU37" s="13">
        <f t="shared" si="17"/>
        <v>922.18991437836007</v>
      </c>
      <c r="BV37" s="13">
        <f t="shared" si="17"/>
        <v>15890.998740599101</v>
      </c>
      <c r="BW37" s="13">
        <f t="shared" si="17"/>
        <v>6953.2469777360102</v>
      </c>
      <c r="BX37" s="13">
        <f t="shared" si="17"/>
        <v>2309.6609333163942</v>
      </c>
      <c r="BY37" s="13">
        <f t="shared" si="17"/>
        <v>5755.8105876175523</v>
      </c>
      <c r="BZ37" s="13">
        <f t="shared" si="17"/>
        <v>4379.3472054226786</v>
      </c>
      <c r="CA37" s="13">
        <f t="shared" si="17"/>
        <v>4040.9111465838691</v>
      </c>
      <c r="CB37" s="13">
        <f t="shared" si="17"/>
        <v>2838.5877524561361</v>
      </c>
      <c r="CC37" s="13">
        <f t="shared" si="17"/>
        <v>307066.48762767529</v>
      </c>
      <c r="CD37" s="13">
        <f t="shared" si="17"/>
        <v>0</v>
      </c>
      <c r="CE37" s="13">
        <f t="shared" si="17"/>
        <v>0</v>
      </c>
      <c r="CF37" s="13">
        <f t="shared" si="17"/>
        <v>0</v>
      </c>
      <c r="CG37" s="13">
        <f t="shared" si="17"/>
        <v>0</v>
      </c>
      <c r="CH37" s="13">
        <f t="shared" si="11"/>
        <v>0</v>
      </c>
      <c r="CI37" s="13">
        <f t="shared" si="11"/>
        <v>0</v>
      </c>
      <c r="CJ37" s="34">
        <f t="shared" si="11"/>
        <v>-593969.89545638382</v>
      </c>
      <c r="CK37" s="13">
        <f t="shared" si="9"/>
        <v>0</v>
      </c>
      <c r="CL37" s="13">
        <f t="shared" si="9"/>
        <v>25.426993192522666</v>
      </c>
      <c r="CM37" s="13">
        <f t="shared" si="9"/>
        <v>13216.390863934852</v>
      </c>
      <c r="CN37" s="13">
        <f t="shared" si="9"/>
        <v>0</v>
      </c>
      <c r="CO37" s="14">
        <f t="shared" si="9"/>
        <v>13.798839216006485</v>
      </c>
    </row>
    <row r="38" spans="2:98" x14ac:dyDescent="0.25">
      <c r="B38" t="s">
        <v>76</v>
      </c>
      <c r="C38" s="18" t="s">
        <v>54</v>
      </c>
      <c r="D38" s="12">
        <f t="array" ref="D38:AA38">TRANSPOSE('[4]TES 2030 (value)'!$AV$6:$AV$29)</f>
        <v>3463.6372747523569</v>
      </c>
      <c r="E38" s="13">
        <v>27285.920691882235</v>
      </c>
      <c r="F38" s="13">
        <v>29754.074333352532</v>
      </c>
      <c r="G38" s="13">
        <v>788.37983597438381</v>
      </c>
      <c r="H38" s="13">
        <v>605.92903466508051</v>
      </c>
      <c r="I38" s="13">
        <v>1978.7624682748108</v>
      </c>
      <c r="J38" s="13">
        <v>29.375580068231816</v>
      </c>
      <c r="K38" s="13">
        <v>151.19265052607398</v>
      </c>
      <c r="L38" s="13">
        <v>1854.0807796345225</v>
      </c>
      <c r="M38" s="13">
        <v>8.5304814995239706</v>
      </c>
      <c r="N38" s="13">
        <v>2.6974758787547114E-6</v>
      </c>
      <c r="O38" s="13">
        <v>74473.020060338007</v>
      </c>
      <c r="P38" s="13">
        <v>53634.769246915093</v>
      </c>
      <c r="Q38" s="13">
        <v>802.91023630342977</v>
      </c>
      <c r="R38" s="13">
        <v>1348.9914968193984</v>
      </c>
      <c r="S38" s="13">
        <v>598.53238346495073</v>
      </c>
      <c r="T38" s="13">
        <v>33.778603417095113</v>
      </c>
      <c r="U38" s="13">
        <v>496.19197444142338</v>
      </c>
      <c r="V38" s="13">
        <v>94232.741734574389</v>
      </c>
      <c r="W38" s="13">
        <v>0</v>
      </c>
      <c r="X38" s="13">
        <v>25.256795931211151</v>
      </c>
      <c r="Y38" s="13">
        <v>12049.14759929291</v>
      </c>
      <c r="Z38" s="13">
        <v>4810.9168472539905</v>
      </c>
      <c r="AA38" s="14">
        <v>3471.4659119567409</v>
      </c>
      <c r="AI38" t="s">
        <v>76</v>
      </c>
      <c r="AJ38" s="18" t="s">
        <v>54</v>
      </c>
      <c r="AK38" s="12">
        <f t="shared" si="16"/>
        <v>3463.6372747523569</v>
      </c>
      <c r="AL38" s="13">
        <f t="shared" si="14"/>
        <v>27285.920691882235</v>
      </c>
      <c r="AM38" s="13">
        <f t="shared" si="14"/>
        <v>29754.074333352532</v>
      </c>
      <c r="AN38" s="13">
        <f t="shared" si="14"/>
        <v>788.37983597438381</v>
      </c>
      <c r="AO38" s="13">
        <f t="shared" si="14"/>
        <v>605.92903466508051</v>
      </c>
      <c r="AP38" s="13">
        <f t="shared" si="14"/>
        <v>1978.7624682748108</v>
      </c>
      <c r="AQ38" s="13">
        <f t="shared" si="14"/>
        <v>29.375580068231816</v>
      </c>
      <c r="AR38" s="13">
        <f t="shared" si="14"/>
        <v>151.19265052607398</v>
      </c>
      <c r="AS38" s="13">
        <f t="shared" si="14"/>
        <v>1854.0807796345225</v>
      </c>
      <c r="AT38" s="13">
        <f t="shared" si="14"/>
        <v>8.5304814995239706</v>
      </c>
      <c r="AU38" s="13">
        <f t="shared" si="14"/>
        <v>2.6974758787547114E-6</v>
      </c>
      <c r="AV38" s="13">
        <f t="shared" si="14"/>
        <v>74473.020060338007</v>
      </c>
      <c r="AW38" s="13">
        <f t="shared" si="14"/>
        <v>53634.769246915093</v>
      </c>
      <c r="AX38" s="13">
        <f t="shared" si="14"/>
        <v>802.91023630342977</v>
      </c>
      <c r="AY38" s="13">
        <f t="shared" si="14"/>
        <v>1348.9914968193984</v>
      </c>
      <c r="AZ38" s="13">
        <f t="shared" si="14"/>
        <v>598.53238346495073</v>
      </c>
      <c r="BA38" s="13">
        <f t="shared" si="14"/>
        <v>33.778603417095113</v>
      </c>
      <c r="BB38" s="13">
        <f t="shared" si="15"/>
        <v>496.19197444142338</v>
      </c>
      <c r="BC38" s="13">
        <f t="shared" si="15"/>
        <v>94232.741734574389</v>
      </c>
      <c r="BD38" s="13">
        <f t="shared" si="15"/>
        <v>0</v>
      </c>
      <c r="BE38" s="13">
        <f t="shared" si="15"/>
        <v>25.256795931211151</v>
      </c>
      <c r="BF38" s="13">
        <f t="shared" si="15"/>
        <v>12049.14759929291</v>
      </c>
      <c r="BG38" s="13">
        <f t="shared" si="15"/>
        <v>4810.9168472539905</v>
      </c>
      <c r="BH38" s="14">
        <f t="shared" si="15"/>
        <v>3471.4659119567409</v>
      </c>
      <c r="BP38" t="s">
        <v>76</v>
      </c>
      <c r="BQ38" s="18" t="s">
        <v>54</v>
      </c>
      <c r="BR38" s="49">
        <f t="array" ref="BR38:CO38">AK47:BH47/(1+AK47:BH47)*TRANSPOSE(CP3:CP26+CQ3:CQ26+CR3:CR26)</f>
        <v>3463.6372747523569</v>
      </c>
      <c r="BS38" s="50">
        <v>27285.920691882238</v>
      </c>
      <c r="BT38" s="50">
        <v>29832.416897988089</v>
      </c>
      <c r="BU38" s="50">
        <v>788.37983597438381</v>
      </c>
      <c r="BV38" s="50">
        <v>605.92903466508051</v>
      </c>
      <c r="BW38" s="50">
        <v>1978.7624682748108</v>
      </c>
      <c r="BX38" s="50">
        <v>29.37558006823182</v>
      </c>
      <c r="BY38" s="50">
        <v>0</v>
      </c>
      <c r="BZ38" s="50">
        <v>1854.0807796345227</v>
      </c>
      <c r="CA38" s="50">
        <v>0</v>
      </c>
      <c r="CB38" s="50">
        <v>2.6974758787547114E-6</v>
      </c>
      <c r="CC38" s="50">
        <v>74473.020060338007</v>
      </c>
      <c r="CD38" s="50">
        <v>53634.769246915093</v>
      </c>
      <c r="CE38" s="50">
        <v>802.91023630342988</v>
      </c>
      <c r="CF38" s="50">
        <v>1348.9914968193982</v>
      </c>
      <c r="CG38" s="50">
        <v>598.53238346495073</v>
      </c>
      <c r="CH38" s="50">
        <v>33.778603417095113</v>
      </c>
      <c r="CI38" s="50">
        <v>496.19197444142344</v>
      </c>
      <c r="CJ38" s="50">
        <v>94232.741734574389</v>
      </c>
      <c r="CK38" s="50">
        <v>0</v>
      </c>
      <c r="CL38" s="50">
        <v>25.256795931211151</v>
      </c>
      <c r="CM38" s="50">
        <v>12049.14759929291</v>
      </c>
      <c r="CN38" s="50">
        <v>4810.9168472539905</v>
      </c>
      <c r="CO38" s="51">
        <v>3471.4659119567409</v>
      </c>
    </row>
    <row r="39" spans="2:98" x14ac:dyDescent="0.25">
      <c r="B39" t="s">
        <v>77</v>
      </c>
      <c r="C39" s="18" t="s">
        <v>78</v>
      </c>
      <c r="D39" s="12">
        <f t="array" ref="D39:AA39">TRANSPOSE('[4]TES 2030 (value)'!$AW$6:$AW$29)</f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279.79019489150664</v>
      </c>
      <c r="Y39" s="13">
        <v>46301.455029536955</v>
      </c>
      <c r="Z39" s="13">
        <v>1305.3937080000001</v>
      </c>
      <c r="AA39" s="14">
        <v>11702.862370055713</v>
      </c>
      <c r="AI39" t="s">
        <v>77</v>
      </c>
      <c r="AJ39" s="18" t="s">
        <v>78</v>
      </c>
      <c r="AK39" s="12">
        <f t="shared" si="16"/>
        <v>0</v>
      </c>
      <c r="AL39" s="13">
        <f t="shared" si="14"/>
        <v>0</v>
      </c>
      <c r="AM39" s="13">
        <f t="shared" si="14"/>
        <v>0</v>
      </c>
      <c r="AN39" s="13">
        <f t="shared" si="14"/>
        <v>0</v>
      </c>
      <c r="AO39" s="13">
        <f t="shared" si="14"/>
        <v>0</v>
      </c>
      <c r="AP39" s="13">
        <f t="shared" si="14"/>
        <v>0</v>
      </c>
      <c r="AQ39" s="13">
        <f t="shared" si="14"/>
        <v>0</v>
      </c>
      <c r="AR39" s="13">
        <f t="shared" si="14"/>
        <v>0</v>
      </c>
      <c r="AS39" s="13">
        <f t="shared" si="14"/>
        <v>0</v>
      </c>
      <c r="AT39" s="13">
        <f t="shared" si="14"/>
        <v>0</v>
      </c>
      <c r="AU39" s="13">
        <f t="shared" si="14"/>
        <v>0</v>
      </c>
      <c r="AV39" s="13">
        <f t="shared" si="14"/>
        <v>0</v>
      </c>
      <c r="AW39" s="13">
        <f t="shared" si="14"/>
        <v>0</v>
      </c>
      <c r="AX39" s="13">
        <f t="shared" si="14"/>
        <v>0</v>
      </c>
      <c r="AY39" s="13">
        <f t="shared" si="14"/>
        <v>0</v>
      </c>
      <c r="AZ39" s="13">
        <f t="shared" si="14"/>
        <v>0</v>
      </c>
      <c r="BA39" s="13">
        <f t="shared" si="14"/>
        <v>0</v>
      </c>
      <c r="BB39" s="13">
        <f t="shared" si="15"/>
        <v>0</v>
      </c>
      <c r="BC39" s="13">
        <f t="shared" si="15"/>
        <v>0</v>
      </c>
      <c r="BD39" s="13">
        <f t="shared" si="15"/>
        <v>0</v>
      </c>
      <c r="BE39" s="13">
        <f t="shared" si="15"/>
        <v>279.79019489150664</v>
      </c>
      <c r="BF39" s="13">
        <f t="shared" si="15"/>
        <v>46301.455029536955</v>
      </c>
      <c r="BG39" s="13">
        <f t="shared" si="15"/>
        <v>1305.3937080000001</v>
      </c>
      <c r="BH39" s="14">
        <f t="shared" si="15"/>
        <v>11702.862370055713</v>
      </c>
      <c r="BP39" t="s">
        <v>77</v>
      </c>
      <c r="BQ39" s="18" t="s">
        <v>78</v>
      </c>
      <c r="BR39" s="12">
        <f t="shared" ref="BR39:CG40" si="18">AK39</f>
        <v>0</v>
      </c>
      <c r="BS39" s="13">
        <f t="shared" si="18"/>
        <v>0</v>
      </c>
      <c r="BT39" s="13">
        <f t="shared" si="18"/>
        <v>0</v>
      </c>
      <c r="BU39" s="13">
        <f t="shared" si="18"/>
        <v>0</v>
      </c>
      <c r="BV39" s="13">
        <f t="shared" si="18"/>
        <v>0</v>
      </c>
      <c r="BW39" s="13">
        <f t="shared" si="18"/>
        <v>0</v>
      </c>
      <c r="BX39" s="13">
        <f t="shared" si="18"/>
        <v>0</v>
      </c>
      <c r="BY39" s="13">
        <f t="shared" si="18"/>
        <v>0</v>
      </c>
      <c r="BZ39" s="13">
        <f t="shared" si="18"/>
        <v>0</v>
      </c>
      <c r="CA39" s="13">
        <f t="shared" si="18"/>
        <v>0</v>
      </c>
      <c r="CB39" s="13">
        <f t="shared" si="18"/>
        <v>0</v>
      </c>
      <c r="CC39" s="13">
        <f t="shared" si="18"/>
        <v>0</v>
      </c>
      <c r="CD39" s="13">
        <f t="shared" si="18"/>
        <v>0</v>
      </c>
      <c r="CE39" s="13">
        <f t="shared" si="18"/>
        <v>0</v>
      </c>
      <c r="CF39" s="13">
        <f t="shared" si="18"/>
        <v>0</v>
      </c>
      <c r="CG39" s="13">
        <f t="shared" si="18"/>
        <v>0</v>
      </c>
      <c r="CH39" s="13">
        <f t="shared" ref="CH39:CO40" si="19">BA39</f>
        <v>0</v>
      </c>
      <c r="CI39" s="13">
        <f t="shared" si="19"/>
        <v>0</v>
      </c>
      <c r="CJ39" s="13">
        <f t="shared" si="19"/>
        <v>0</v>
      </c>
      <c r="CK39" s="13">
        <f t="shared" si="19"/>
        <v>0</v>
      </c>
      <c r="CL39" s="13">
        <f t="shared" si="19"/>
        <v>279.79019489150664</v>
      </c>
      <c r="CM39" s="13">
        <f t="shared" si="19"/>
        <v>46301.455029536955</v>
      </c>
      <c r="CN39" s="13">
        <f t="shared" si="19"/>
        <v>1305.3937080000001</v>
      </c>
      <c r="CO39" s="14">
        <f t="shared" si="19"/>
        <v>11702.862370055713</v>
      </c>
    </row>
    <row r="40" spans="2:98" x14ac:dyDescent="0.25">
      <c r="B40" t="s">
        <v>79</v>
      </c>
      <c r="C40" s="24" t="s">
        <v>80</v>
      </c>
      <c r="D40" s="15">
        <f t="array" ref="D40:AA40">TRANSPOSE('[4]TES 2030 (value)'!$AX$6:$AX$29)+TRANSPOSE('[4]TES 2030 (value)'!$AY$6:$AY$29)</f>
        <v>-5399.7357710601245</v>
      </c>
      <c r="E40" s="16">
        <v>30545.126417516476</v>
      </c>
      <c r="F40" s="16">
        <v>1055.6421435173866</v>
      </c>
      <c r="G40" s="16">
        <v>12.350857001628937</v>
      </c>
      <c r="H40" s="16">
        <v>26.97857203349902</v>
      </c>
      <c r="I40" s="16">
        <v>32.074699692399903</v>
      </c>
      <c r="J40" s="16">
        <v>92.497299436597871</v>
      </c>
      <c r="K40" s="16">
        <v>124.37434515674859</v>
      </c>
      <c r="L40" s="16">
        <v>139.15995122042924</v>
      </c>
      <c r="M40" s="16">
        <v>5.3165913229030881</v>
      </c>
      <c r="N40" s="16">
        <v>20.593242440004833</v>
      </c>
      <c r="O40" s="16">
        <v>5214.3726166746446</v>
      </c>
      <c r="P40" s="16">
        <v>1855.8986421823474</v>
      </c>
      <c r="Q40" s="16">
        <v>-4031.8385191569087</v>
      </c>
      <c r="R40" s="16">
        <v>-6612.4615149239416</v>
      </c>
      <c r="S40" s="16">
        <v>0</v>
      </c>
      <c r="T40" s="16">
        <v>-291.8159252431077</v>
      </c>
      <c r="U40" s="16">
        <v>713.24221973491944</v>
      </c>
      <c r="V40" s="16">
        <v>63234.446677797721</v>
      </c>
      <c r="W40" s="16">
        <v>0</v>
      </c>
      <c r="X40" s="16">
        <v>0.3551640733947613</v>
      </c>
      <c r="Y40" s="16">
        <v>0</v>
      </c>
      <c r="Z40" s="16">
        <v>690.01504456962311</v>
      </c>
      <c r="AA40" s="17">
        <v>30.705107547712029</v>
      </c>
      <c r="AI40" t="s">
        <v>79</v>
      </c>
      <c r="AJ40" s="24" t="s">
        <v>80</v>
      </c>
      <c r="AK40" s="15">
        <f t="shared" si="16"/>
        <v>-5399.7357710601245</v>
      </c>
      <c r="AL40" s="16">
        <f t="shared" si="14"/>
        <v>30545.126417516476</v>
      </c>
      <c r="AM40" s="16">
        <f t="shared" si="14"/>
        <v>1055.6421435173866</v>
      </c>
      <c r="AN40" s="16">
        <f t="shared" si="14"/>
        <v>12.350857001628937</v>
      </c>
      <c r="AO40" s="16">
        <f t="shared" si="14"/>
        <v>26.97857203349902</v>
      </c>
      <c r="AP40" s="16">
        <f t="shared" si="14"/>
        <v>32.074699692399903</v>
      </c>
      <c r="AQ40" s="16">
        <f t="shared" si="14"/>
        <v>92.497299436597871</v>
      </c>
      <c r="AR40" s="16">
        <f t="shared" si="14"/>
        <v>124.37434515674859</v>
      </c>
      <c r="AS40" s="16">
        <f t="shared" si="14"/>
        <v>139.15995122042924</v>
      </c>
      <c r="AT40" s="16">
        <f t="shared" si="14"/>
        <v>5.3165913229030881</v>
      </c>
      <c r="AU40" s="16">
        <f t="shared" si="14"/>
        <v>20.593242440004833</v>
      </c>
      <c r="AV40" s="16">
        <f t="shared" si="14"/>
        <v>5214.3726166746446</v>
      </c>
      <c r="AW40" s="16">
        <f t="shared" si="14"/>
        <v>1855.8986421823474</v>
      </c>
      <c r="AX40" s="16">
        <f t="shared" si="14"/>
        <v>-4031.8385191569087</v>
      </c>
      <c r="AY40" s="16">
        <f t="shared" si="14"/>
        <v>-6612.4615149239416</v>
      </c>
      <c r="AZ40" s="16">
        <f t="shared" si="14"/>
        <v>0</v>
      </c>
      <c r="BA40" s="16">
        <f t="shared" si="14"/>
        <v>-291.8159252431077</v>
      </c>
      <c r="BB40" s="16">
        <f t="shared" si="15"/>
        <v>713.24221973491944</v>
      </c>
      <c r="BC40" s="16">
        <f t="shared" si="15"/>
        <v>63234.446677797721</v>
      </c>
      <c r="BD40" s="16">
        <f t="shared" si="15"/>
        <v>0</v>
      </c>
      <c r="BE40" s="16">
        <f t="shared" si="15"/>
        <v>0.3551640733947613</v>
      </c>
      <c r="BF40" s="16">
        <f t="shared" si="15"/>
        <v>0</v>
      </c>
      <c r="BG40" s="16">
        <f t="shared" si="15"/>
        <v>690.01504456962311</v>
      </c>
      <c r="BH40" s="17">
        <f t="shared" si="15"/>
        <v>30.705107547712029</v>
      </c>
      <c r="BP40" t="s">
        <v>79</v>
      </c>
      <c r="BQ40" s="24" t="s">
        <v>80</v>
      </c>
      <c r="BR40" s="15">
        <f t="shared" si="18"/>
        <v>-5399.7357710601245</v>
      </c>
      <c r="BS40" s="16">
        <f t="shared" si="18"/>
        <v>30545.126417516476</v>
      </c>
      <c r="BT40" s="50">
        <f>AM40-CY19</f>
        <v>1651.4562304415335</v>
      </c>
      <c r="BU40" s="16">
        <f t="shared" si="18"/>
        <v>12.350857001628937</v>
      </c>
      <c r="BV40" s="16">
        <f t="shared" si="18"/>
        <v>26.97857203349902</v>
      </c>
      <c r="BW40" s="16">
        <f t="shared" si="18"/>
        <v>32.074699692399903</v>
      </c>
      <c r="BX40" s="16">
        <f t="shared" si="18"/>
        <v>92.497299436597871</v>
      </c>
      <c r="BY40" s="16">
        <f t="shared" si="18"/>
        <v>124.37434515674859</v>
      </c>
      <c r="BZ40" s="16">
        <f t="shared" si="18"/>
        <v>139.15995122042924</v>
      </c>
      <c r="CA40" s="16">
        <f t="shared" si="18"/>
        <v>5.3165913229030881</v>
      </c>
      <c r="CB40" s="16">
        <f t="shared" si="18"/>
        <v>20.593242440004833</v>
      </c>
      <c r="CC40" s="16">
        <f t="shared" si="18"/>
        <v>5214.3726166746446</v>
      </c>
      <c r="CD40" s="16">
        <f t="shared" si="18"/>
        <v>1855.8986421823474</v>
      </c>
      <c r="CE40" s="16">
        <f t="shared" si="18"/>
        <v>-4031.8385191569087</v>
      </c>
      <c r="CF40" s="16">
        <f t="shared" si="18"/>
        <v>-6612.4615149239416</v>
      </c>
      <c r="CG40" s="16">
        <f t="shared" si="18"/>
        <v>0</v>
      </c>
      <c r="CH40" s="16">
        <f t="shared" si="19"/>
        <v>-291.8159252431077</v>
      </c>
      <c r="CI40" s="16">
        <f t="shared" si="19"/>
        <v>713.24221973491944</v>
      </c>
      <c r="CJ40" s="16">
        <f t="shared" si="19"/>
        <v>63234.446677797721</v>
      </c>
      <c r="CK40" s="16">
        <f t="shared" si="19"/>
        <v>0</v>
      </c>
      <c r="CL40" s="16">
        <f t="shared" si="19"/>
        <v>0.3551640733947613</v>
      </c>
      <c r="CM40" s="16">
        <f t="shared" si="19"/>
        <v>0</v>
      </c>
      <c r="CN40" s="16">
        <f t="shared" si="19"/>
        <v>690.01504456962311</v>
      </c>
      <c r="CO40" s="17">
        <f t="shared" si="19"/>
        <v>30.705107547712029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206346.60821375821</v>
      </c>
      <c r="E41" s="31">
        <v>585211.81661486696</v>
      </c>
      <c r="F41" s="31">
        <v>462332.71929834579</v>
      </c>
      <c r="G41" s="31">
        <v>21670.017867323306</v>
      </c>
      <c r="H41" s="31">
        <v>71730.987714502102</v>
      </c>
      <c r="I41" s="31">
        <v>68609.598720316237</v>
      </c>
      <c r="J41" s="31">
        <v>28179.317477081084</v>
      </c>
      <c r="K41" s="31">
        <v>103402.76704738865</v>
      </c>
      <c r="L41" s="31">
        <v>86233.698074784363</v>
      </c>
      <c r="M41" s="31">
        <v>80473.025686305642</v>
      </c>
      <c r="N41" s="31">
        <v>46600.340731936623</v>
      </c>
      <c r="O41" s="31">
        <v>1870740.0700117403</v>
      </c>
      <c r="P41" s="31">
        <v>636433.98360046069</v>
      </c>
      <c r="Q41" s="31">
        <v>19546.431788636633</v>
      </c>
      <c r="R41" s="31">
        <v>28498.174890292994</v>
      </c>
      <c r="S41" s="31">
        <v>56165.2436241959</v>
      </c>
      <c r="T41" s="31">
        <v>16982.616815250072</v>
      </c>
      <c r="U41" s="31">
        <v>51935.90457689653</v>
      </c>
      <c r="V41" s="31">
        <v>3641479.7734312932</v>
      </c>
      <c r="W41" s="31">
        <v>785064.05360649817</v>
      </c>
      <c r="X41" s="31">
        <v>1338.6739645311363</v>
      </c>
      <c r="Y41" s="31">
        <v>213780.78146414418</v>
      </c>
      <c r="Z41" s="31">
        <v>75279.926603884349</v>
      </c>
      <c r="AA41" s="32">
        <v>64777.442064739655</v>
      </c>
      <c r="AI41" s="29" t="s">
        <v>81</v>
      </c>
      <c r="AJ41" s="30" t="s">
        <v>83</v>
      </c>
      <c r="AK41" s="31">
        <f>SUM(AK3:AK40)</f>
        <v>206347.41872842991</v>
      </c>
      <c r="AL41" s="31">
        <f t="shared" ref="AL41:BH41" si="20">SUM(AL3:AL40)</f>
        <v>585217.18179280811</v>
      </c>
      <c r="AM41" s="31">
        <f t="shared" si="20"/>
        <v>462332.04515582928</v>
      </c>
      <c r="AN41" s="31">
        <f t="shared" si="20"/>
        <v>21669.151892640264</v>
      </c>
      <c r="AO41" s="31">
        <f t="shared" si="20"/>
        <v>71730.16023233303</v>
      </c>
      <c r="AP41" s="31">
        <f t="shared" si="20"/>
        <v>68608.503483745866</v>
      </c>
      <c r="AQ41" s="31">
        <f t="shared" si="20"/>
        <v>28179.327004679337</v>
      </c>
      <c r="AR41" s="31">
        <f t="shared" si="20"/>
        <v>103417.20140933436</v>
      </c>
      <c r="AS41" s="31">
        <f t="shared" si="20"/>
        <v>86240.324340079547</v>
      </c>
      <c r="AT41" s="31">
        <f t="shared" si="20"/>
        <v>80472.802540376244</v>
      </c>
      <c r="AU41" s="31">
        <f t="shared" si="20"/>
        <v>46599.594981050228</v>
      </c>
      <c r="AV41" s="31">
        <f t="shared" si="20"/>
        <v>1870763.3205806287</v>
      </c>
      <c r="AW41" s="31">
        <f t="shared" si="20"/>
        <v>636442.75923482643</v>
      </c>
      <c r="AX41" s="31">
        <f t="shared" si="20"/>
        <v>19545.057065213812</v>
      </c>
      <c r="AY41" s="31">
        <f t="shared" si="20"/>
        <v>28497.455502637065</v>
      </c>
      <c r="AZ41" s="31">
        <f t="shared" si="20"/>
        <v>56166.665290135315</v>
      </c>
      <c r="BA41" s="31">
        <f t="shared" si="20"/>
        <v>16981.695191666815</v>
      </c>
      <c r="BB41" s="31">
        <f t="shared" si="20"/>
        <v>51935.244713008338</v>
      </c>
      <c r="BC41" s="31">
        <f t="shared" si="20"/>
        <v>3641557.4473099089</v>
      </c>
      <c r="BD41" s="31">
        <f t="shared" si="20"/>
        <v>785063.65088060068</v>
      </c>
      <c r="BE41" s="31">
        <f t="shared" si="20"/>
        <v>1466.3260319443436</v>
      </c>
      <c r="BF41" s="31">
        <f t="shared" si="20"/>
        <v>214866.36059935245</v>
      </c>
      <c r="BG41" s="31">
        <f t="shared" si="20"/>
        <v>75282.613009180932</v>
      </c>
      <c r="BH41" s="32">
        <f t="shared" si="20"/>
        <v>64864.430411813984</v>
      </c>
      <c r="BP41" s="29" t="s">
        <v>81</v>
      </c>
      <c r="BQ41" s="30" t="s">
        <v>83</v>
      </c>
      <c r="BR41" s="31">
        <f>SUM(BR3:BR40)</f>
        <v>206347.41872842991</v>
      </c>
      <c r="BS41" s="31">
        <f t="shared" ref="BS41:CO41" si="21">SUM(BS3:BS40)</f>
        <v>585217.18179280811</v>
      </c>
      <c r="BT41" s="31">
        <f t="shared" si="21"/>
        <v>462927.85924275342</v>
      </c>
      <c r="BU41" s="31">
        <f t="shared" si="21"/>
        <v>21669.151892640264</v>
      </c>
      <c r="BV41" s="31">
        <f t="shared" si="21"/>
        <v>71730.16023233303</v>
      </c>
      <c r="BW41" s="31">
        <f t="shared" si="21"/>
        <v>68608.503483745866</v>
      </c>
      <c r="BX41" s="31">
        <f t="shared" si="21"/>
        <v>28179.327004679337</v>
      </c>
      <c r="BY41" s="31">
        <f t="shared" si="21"/>
        <v>103417.20140933435</v>
      </c>
      <c r="BZ41" s="31">
        <f t="shared" si="21"/>
        <v>86240.324340079547</v>
      </c>
      <c r="CA41" s="31">
        <f t="shared" si="21"/>
        <v>80472.802540376244</v>
      </c>
      <c r="CB41" s="31">
        <f t="shared" si="21"/>
        <v>46599.594981050228</v>
      </c>
      <c r="CC41" s="31">
        <f t="shared" si="21"/>
        <v>1870763.3205806287</v>
      </c>
      <c r="CD41" s="31">
        <f t="shared" si="21"/>
        <v>636442.75923482643</v>
      </c>
      <c r="CE41" s="31">
        <f t="shared" si="21"/>
        <v>19545.057065213812</v>
      </c>
      <c r="CF41" s="31">
        <f t="shared" si="21"/>
        <v>28497.455502637065</v>
      </c>
      <c r="CG41" s="31">
        <f t="shared" si="21"/>
        <v>56166.665290135315</v>
      </c>
      <c r="CH41" s="31">
        <f t="shared" si="21"/>
        <v>16981.695191666815</v>
      </c>
      <c r="CI41" s="31">
        <f t="shared" si="21"/>
        <v>51935.244713008338</v>
      </c>
      <c r="CJ41" s="31">
        <f t="shared" si="21"/>
        <v>3641557.4473099089</v>
      </c>
      <c r="CK41" s="31">
        <f t="shared" si="21"/>
        <v>785063.65088060068</v>
      </c>
      <c r="CL41" s="31">
        <f t="shared" si="21"/>
        <v>1466.3260319443436</v>
      </c>
      <c r="CM41" s="31">
        <f t="shared" si="21"/>
        <v>214866.36059935245</v>
      </c>
      <c r="CN41" s="31">
        <f t="shared" si="21"/>
        <v>75282.613009180932</v>
      </c>
      <c r="CO41" s="32">
        <f t="shared" si="21"/>
        <v>64864.430411813984</v>
      </c>
    </row>
    <row r="42" spans="2:98" x14ac:dyDescent="0.25">
      <c r="BJ42" t="s">
        <v>87</v>
      </c>
    </row>
    <row r="43" spans="2:98" x14ac:dyDescent="0.25">
      <c r="B43" t="s">
        <v>88</v>
      </c>
      <c r="C43" s="30" t="s">
        <v>89</v>
      </c>
      <c r="D43" s="31">
        <f>SUM(D3:D31)</f>
        <v>144349.06649907894</v>
      </c>
      <c r="E43" s="31">
        <f t="shared" ref="E43:AA43" si="22">SUM(E3:E31)</f>
        <v>295347.44210231822</v>
      </c>
      <c r="F43" s="31">
        <f t="shared" si="22"/>
        <v>213217.05367429461</v>
      </c>
      <c r="G43" s="31">
        <f t="shared" si="22"/>
        <v>13304.326697527194</v>
      </c>
      <c r="H43" s="31">
        <f t="shared" si="22"/>
        <v>43107.115694796572</v>
      </c>
      <c r="I43" s="31">
        <f t="shared" si="22"/>
        <v>38870.713854777539</v>
      </c>
      <c r="J43" s="31">
        <f t="shared" si="22"/>
        <v>11279.605316246238</v>
      </c>
      <c r="K43" s="31">
        <f t="shared" si="22"/>
        <v>47154.901216139915</v>
      </c>
      <c r="L43" s="31">
        <f t="shared" si="22"/>
        <v>50943.813192773036</v>
      </c>
      <c r="M43" s="31">
        <f t="shared" si="22"/>
        <v>47884.450145232455</v>
      </c>
      <c r="N43" s="31">
        <f t="shared" si="22"/>
        <v>21233.739866228741</v>
      </c>
      <c r="O43" s="31">
        <f t="shared" si="22"/>
        <v>903024.74308241508</v>
      </c>
      <c r="P43" s="31">
        <f t="shared" si="22"/>
        <v>580943.31571136322</v>
      </c>
      <c r="Q43" s="31">
        <f t="shared" si="22"/>
        <v>24438.515483476469</v>
      </c>
      <c r="R43" s="31">
        <f t="shared" si="22"/>
        <v>33761.644908397531</v>
      </c>
      <c r="S43" s="31">
        <f t="shared" si="22"/>
        <v>108116.08541862646</v>
      </c>
      <c r="T43" s="31">
        <f t="shared" si="22"/>
        <v>26848.197456517977</v>
      </c>
      <c r="U43" s="31">
        <f t="shared" si="22"/>
        <v>43728.91518148411</v>
      </c>
      <c r="V43" s="31">
        <f t="shared" si="22"/>
        <v>3781632.2450392558</v>
      </c>
      <c r="W43" s="31">
        <f t="shared" si="22"/>
        <v>785064.05360649817</v>
      </c>
      <c r="X43" s="31">
        <f t="shared" si="22"/>
        <v>88.65478127404748</v>
      </c>
      <c r="Y43" s="31">
        <f t="shared" si="22"/>
        <v>63312.617016433556</v>
      </c>
      <c r="Z43" s="31">
        <f t="shared" si="22"/>
        <v>67664.078433882489</v>
      </c>
      <c r="AA43" s="32">
        <f t="shared" si="22"/>
        <v>36285.304745349655</v>
      </c>
      <c r="AJ43" s="44" t="s">
        <v>86</v>
      </c>
      <c r="AK43" s="38">
        <f t="array" ref="AK43:BH43">TRANSPOSE(BN3:BN26)-AK41:BH41</f>
        <v>-4.8603396862745285E-9</v>
      </c>
      <c r="AL43" s="39">
        <v>-1.0477378964424133E-9</v>
      </c>
      <c r="AM43" s="39">
        <v>-6.9849193096160889E-10</v>
      </c>
      <c r="AN43" s="39">
        <v>-2.9103830456733704E-10</v>
      </c>
      <c r="AO43" s="39">
        <v>-1.3096723705530167E-10</v>
      </c>
      <c r="AP43" s="39">
        <v>-1.1641532182693481E-9</v>
      </c>
      <c r="AQ43" s="39">
        <v>-1.3278622645884752E-9</v>
      </c>
      <c r="AR43" s="39">
        <v>-3.8417056202888489E-9</v>
      </c>
      <c r="AS43" s="39">
        <v>-1.2660166248679161E-9</v>
      </c>
      <c r="AT43" s="39">
        <v>-7.2759576141834259E-11</v>
      </c>
      <c r="AU43" s="39">
        <v>3.4197000786662102E-10</v>
      </c>
      <c r="AV43" s="39">
        <v>-4.1909515857696533E-9</v>
      </c>
      <c r="AW43" s="39">
        <v>-8.149072527885437E-10</v>
      </c>
      <c r="AX43" s="39">
        <v>-5.0931703299283981E-10</v>
      </c>
      <c r="AY43" s="39">
        <v>4.0017766878008842E-10</v>
      </c>
      <c r="AZ43" s="39">
        <v>-5.3114490583539009E-10</v>
      </c>
      <c r="BA43" s="39">
        <v>6.8030203692615032E-10</v>
      </c>
      <c r="BB43" s="39">
        <v>8.440110832452774E-10</v>
      </c>
      <c r="BC43" s="39">
        <v>-9.3132257461547852E-10</v>
      </c>
      <c r="BD43" s="39">
        <v>-4.6566128730773926E-10</v>
      </c>
      <c r="BE43" s="39">
        <v>-8.1217876868322492E-10</v>
      </c>
      <c r="BF43" s="39">
        <v>-8.149072527885437E-10</v>
      </c>
      <c r="BG43" s="39">
        <v>-2.9103830456733704E-11</v>
      </c>
      <c r="BH43" s="40">
        <v>-7.2759576141834259E-12</v>
      </c>
      <c r="BJ43" s="45">
        <f>SUMSQ(AK43:BH43)</f>
        <v>6.7426397614689185E-17</v>
      </c>
      <c r="BQ43" s="44" t="s">
        <v>86</v>
      </c>
      <c r="BR43" s="38">
        <f t="array" ref="BR43:CO43">TRANSPOSE(CU3:CU26)-BR41:CO41</f>
        <v>-4.8603396862745285E-9</v>
      </c>
      <c r="BS43" s="39">
        <v>-1.0477378964424133E-9</v>
      </c>
      <c r="BT43" s="39">
        <v>-6.4028427004814148E-10</v>
      </c>
      <c r="BU43" s="39">
        <v>-2.9103830456733704E-10</v>
      </c>
      <c r="BV43" s="39">
        <v>-1.3096723705530167E-10</v>
      </c>
      <c r="BW43" s="39">
        <v>-1.1641532182693481E-9</v>
      </c>
      <c r="BX43" s="39">
        <v>-1.3278622645884752E-9</v>
      </c>
      <c r="BY43" s="39">
        <v>-3.827153705060482E-9</v>
      </c>
      <c r="BZ43" s="39">
        <v>-1.2660166248679161E-9</v>
      </c>
      <c r="CA43" s="39">
        <v>-7.2759576141834259E-11</v>
      </c>
      <c r="CB43" s="39">
        <v>3.4197000786662102E-10</v>
      </c>
      <c r="CC43" s="39">
        <v>-4.1909515857696533E-9</v>
      </c>
      <c r="CD43" s="39">
        <v>-8.149072527885437E-10</v>
      </c>
      <c r="CE43" s="39">
        <v>-5.0931703299283981E-10</v>
      </c>
      <c r="CF43" s="39">
        <v>4.0017766878008842E-10</v>
      </c>
      <c r="CG43" s="39">
        <v>-5.3114490583539009E-10</v>
      </c>
      <c r="CH43" s="39">
        <v>6.8030203692615032E-10</v>
      </c>
      <c r="CI43" s="39">
        <v>8.440110832452774E-10</v>
      </c>
      <c r="CJ43" s="39">
        <v>-9.3132257461547852E-10</v>
      </c>
      <c r="CK43" s="39">
        <v>-4.6566128730773926E-10</v>
      </c>
      <c r="CL43" s="39">
        <v>-8.1217876868322492E-10</v>
      </c>
      <c r="CM43" s="39">
        <v>-8.149072527885437E-10</v>
      </c>
      <c r="CN43" s="39">
        <v>-2.9103830456733704E-11</v>
      </c>
      <c r="CO43" s="40">
        <v>-7.2759576141834259E-12</v>
      </c>
    </row>
    <row r="44" spans="2:98" x14ac:dyDescent="0.25"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96" t="s">
        <v>52</v>
      </c>
    </row>
    <row r="45" spans="2:98" x14ac:dyDescent="0.25">
      <c r="B45" t="s">
        <v>92</v>
      </c>
      <c r="C45" s="30" t="s">
        <v>93</v>
      </c>
      <c r="D45" s="31">
        <f t="array" ref="D45:AA45">'[4]TES 2030 (value)'!$D$112:$AA$112</f>
        <v>705.46346541550349</v>
      </c>
      <c r="E45" s="31">
        <v>581.33051487624755</v>
      </c>
      <c r="F45" s="31">
        <v>230.38531819520918</v>
      </c>
      <c r="G45" s="31">
        <v>42.455644183648076</v>
      </c>
      <c r="H45" s="31">
        <v>88.291501866744539</v>
      </c>
      <c r="I45" s="31">
        <v>75.575397210892831</v>
      </c>
      <c r="J45" s="31">
        <v>21.480982359343177</v>
      </c>
      <c r="K45" s="31">
        <v>30.015325604956523</v>
      </c>
      <c r="L45" s="31">
        <v>141.08303520999999</v>
      </c>
      <c r="M45" s="31">
        <v>45.008737766093432</v>
      </c>
      <c r="N45" s="31">
        <v>22.67983214008747</v>
      </c>
      <c r="O45" s="31">
        <v>1926.2879692790277</v>
      </c>
      <c r="P45" s="31">
        <v>1950.3500006474017</v>
      </c>
      <c r="Q45" s="31">
        <v>110.46390754915323</v>
      </c>
      <c r="R45" s="31">
        <v>173.91703399408587</v>
      </c>
      <c r="S45" s="31">
        <v>341.9393101</v>
      </c>
      <c r="T45" s="31">
        <v>47.086586461909235</v>
      </c>
      <c r="U45" s="31">
        <v>82.210241683384623</v>
      </c>
      <c r="V45" s="31">
        <v>13453.33233032172</v>
      </c>
      <c r="W45" s="31">
        <v>5841.9638260327129</v>
      </c>
      <c r="X45" s="31">
        <v>9.6395919122061857E-2</v>
      </c>
      <c r="Y45" s="31">
        <v>16.203819368657605</v>
      </c>
      <c r="Z45" s="31">
        <v>76.486370204826116</v>
      </c>
      <c r="AA45" s="32">
        <v>37.471748566471021</v>
      </c>
      <c r="AI45" s="46" t="s">
        <v>84</v>
      </c>
      <c r="AJ45" s="44" t="s">
        <v>85</v>
      </c>
      <c r="AK45" s="41">
        <v>4.8985947206664137E-6</v>
      </c>
      <c r="AL45" s="42">
        <v>1.465562458107542E-5</v>
      </c>
      <c r="AM45" s="42">
        <v>-1.8156648099078969E-6</v>
      </c>
      <c r="AN45" s="42">
        <v>-4.6658791162802528E-5</v>
      </c>
      <c r="AO45" s="42">
        <v>-1.5902986301992858E-5</v>
      </c>
      <c r="AP45" s="42">
        <v>-1.9433358246560403E-5</v>
      </c>
      <c r="AQ45" s="42">
        <v>4.3486540244931765E-7</v>
      </c>
      <c r="AR45" s="42">
        <v>1.5210202911453995E-4</v>
      </c>
      <c r="AS45" s="42">
        <v>8.7152143269874963E-5</v>
      </c>
      <c r="AT45" s="42">
        <v>-3.0179309612454163E-6</v>
      </c>
      <c r="AU45" s="42">
        <v>-1.7451692092677936E-5</v>
      </c>
      <c r="AV45" s="42">
        <v>1.6263425103653427E-5</v>
      </c>
      <c r="AW45" s="42">
        <v>1.5105835851078498E-5</v>
      </c>
      <c r="AX45" s="42">
        <v>-4.8901736661828995E-5</v>
      </c>
      <c r="AY45" s="42">
        <v>-2.1307837869902929E-5</v>
      </c>
      <c r="AZ45" s="42">
        <v>9.8020259742685178E-6</v>
      </c>
      <c r="BA45" s="42">
        <v>-2.9759291657942444E-5</v>
      </c>
      <c r="BB45" s="42">
        <v>-1.102999394745549E-5</v>
      </c>
      <c r="BC45" s="42">
        <v>1.9047133965649672E-5</v>
      </c>
      <c r="BD45" s="42">
        <v>-5.1298476292647754E-7</v>
      </c>
      <c r="BE45" s="42">
        <v>0.12752343802040567</v>
      </c>
      <c r="BF45" s="42">
        <v>7.9014200335349623E-3</v>
      </c>
      <c r="BG45" s="42">
        <v>3.9232715341056274E-5</v>
      </c>
      <c r="BH45" s="43">
        <v>1.8752036780057598E-3</v>
      </c>
      <c r="BP45" s="80" t="s">
        <v>109</v>
      </c>
      <c r="BQ45" s="60" t="s">
        <v>41</v>
      </c>
      <c r="BR45" s="61">
        <f t="array" ref="BR45:CO48">'[4]TES 2030 (volume)'!$D$65:$AA$68</f>
        <v>0</v>
      </c>
      <c r="BS45" s="62">
        <v>6.52396996458674E-4</v>
      </c>
      <c r="BT45" s="62">
        <v>6.4611938889294349E-5</v>
      </c>
      <c r="BU45" s="62">
        <v>2.8528857555947777E-5</v>
      </c>
      <c r="BV45" s="62">
        <v>7.2759094116815873E-2</v>
      </c>
      <c r="BW45" s="62">
        <v>3.6584994267096708E-2</v>
      </c>
      <c r="BX45" s="62">
        <v>9.5083639134385875E-2</v>
      </c>
      <c r="BY45" s="62">
        <v>2.9081562910244232E-2</v>
      </c>
      <c r="BZ45" s="62">
        <v>0</v>
      </c>
      <c r="CA45" s="62">
        <v>2.7035199566613408</v>
      </c>
      <c r="CB45" s="62">
        <v>2.6987611204514747E-4</v>
      </c>
      <c r="CC45" s="62">
        <v>0.14345554307639322</v>
      </c>
      <c r="CD45" s="62">
        <v>3.9320431085446622E-4</v>
      </c>
      <c r="CE45" s="62">
        <v>0</v>
      </c>
      <c r="CF45" s="62">
        <v>1.5621695591676429E-4</v>
      </c>
      <c r="CG45" s="62">
        <v>0</v>
      </c>
      <c r="CH45" s="62">
        <v>7.109628564179882E-7</v>
      </c>
      <c r="CI45" s="62">
        <v>7.2925235410708478E-7</v>
      </c>
      <c r="CJ45" s="62">
        <v>5.8012842618268535E-5</v>
      </c>
      <c r="CK45" s="62">
        <v>0</v>
      </c>
      <c r="CL45" s="89">
        <v>6.680245702470382E-4</v>
      </c>
      <c r="CM45" s="89">
        <v>0</v>
      </c>
      <c r="CN45" s="89">
        <v>4.7339204937716796E-2</v>
      </c>
      <c r="CO45" s="89">
        <v>2.7848327374759341E-2</v>
      </c>
      <c r="CP45" s="61">
        <f t="array" ref="CP45:CS48">'[4]TES 2030 (volume)'!$CK$65:$CN$68</f>
        <v>0</v>
      </c>
      <c r="CQ45" s="62">
        <v>0</v>
      </c>
      <c r="CR45" s="62">
        <v>0</v>
      </c>
      <c r="CS45" s="63">
        <v>1.2843304788167195E-2</v>
      </c>
      <c r="CT45" s="63">
        <f t="array" ref="CT45:CT48">'[4]TES 2030 (volume)'!$AO$65:$AO$68</f>
        <v>0.37404441695145324</v>
      </c>
    </row>
    <row r="46" spans="2:98" x14ac:dyDescent="0.25">
      <c r="BP46" s="53"/>
      <c r="BQ46" s="64" t="s">
        <v>43</v>
      </c>
      <c r="BR46" s="65">
        <v>1.8623226415423497</v>
      </c>
      <c r="BS46" s="66">
        <v>1.1298841143274785</v>
      </c>
      <c r="BT46" s="66">
        <v>8.1219752719153424E-2</v>
      </c>
      <c r="BU46" s="66">
        <v>0.71938512699236679</v>
      </c>
      <c r="BV46" s="66">
        <v>2.9713613208154497</v>
      </c>
      <c r="BW46" s="66">
        <v>1.574500787869872</v>
      </c>
      <c r="BX46" s="66">
        <v>0.63702918811480802</v>
      </c>
      <c r="BY46" s="66">
        <v>1.8128600880367316</v>
      </c>
      <c r="BZ46" s="66">
        <v>7.8841193700000006E-2</v>
      </c>
      <c r="CA46" s="66">
        <v>0.43127085650595909</v>
      </c>
      <c r="CB46" s="66">
        <v>2.5450997950110395E-3</v>
      </c>
      <c r="CC46" s="66">
        <v>1.6342651172103528</v>
      </c>
      <c r="CD46" s="66">
        <v>3.7097784859248277E-3</v>
      </c>
      <c r="CE46" s="66">
        <v>0.17336413532298331</v>
      </c>
      <c r="CF46" s="66">
        <v>1.0630645582514135</v>
      </c>
      <c r="CG46" s="66">
        <v>9.1627388090000004</v>
      </c>
      <c r="CH46" s="66">
        <v>2.5381673718224702</v>
      </c>
      <c r="CI46" s="66">
        <v>3.4944427143038226</v>
      </c>
      <c r="CJ46" s="66">
        <v>0.98127948977608626</v>
      </c>
      <c r="CK46" s="66">
        <v>6.1420208755813444E-2</v>
      </c>
      <c r="CL46" s="91">
        <v>2.9082038571934702E-5</v>
      </c>
      <c r="CM46" s="91">
        <v>16.37326432490277</v>
      </c>
      <c r="CN46" s="91">
        <v>0.10952572943098</v>
      </c>
      <c r="CO46" s="91">
        <v>3.6982726179748262</v>
      </c>
      <c r="CP46" s="65">
        <v>5.1528714906559534</v>
      </c>
      <c r="CQ46" s="66">
        <v>0</v>
      </c>
      <c r="CR46" s="66">
        <v>0</v>
      </c>
      <c r="CS46" s="67">
        <v>12.918075079704321</v>
      </c>
      <c r="CT46" s="67">
        <v>25.061943831090797</v>
      </c>
    </row>
    <row r="47" spans="2:98" x14ac:dyDescent="0.25">
      <c r="C47" t="s">
        <v>106</v>
      </c>
      <c r="D47" s="87">
        <f>D31/(D43-D31)</f>
        <v>0.20030108545547942</v>
      </c>
      <c r="E47" s="87">
        <f t="shared" ref="E47:AA47" si="23">E31/(E43-E31)</f>
        <v>7.0210325419816602E-2</v>
      </c>
      <c r="F47" s="87">
        <f t="shared" si="23"/>
        <v>-3.6885036307224735E-2</v>
      </c>
      <c r="G47" s="87">
        <f t="shared" si="23"/>
        <v>-5.2074862362649493E-2</v>
      </c>
      <c r="H47" s="87">
        <f t="shared" si="23"/>
        <v>3.7735035052201361E-2</v>
      </c>
      <c r="I47" s="87">
        <f t="shared" si="23"/>
        <v>-1.9974170833893776E-2</v>
      </c>
      <c r="J47" s="87">
        <f t="shared" si="23"/>
        <v>-0.16849372384359274</v>
      </c>
      <c r="K47" s="87">
        <f t="shared" si="23"/>
        <v>5.143193129905569E-2</v>
      </c>
      <c r="L47" s="87">
        <f t="shared" si="23"/>
        <v>-1.2336677443378468E-2</v>
      </c>
      <c r="M47" s="87">
        <f t="shared" si="23"/>
        <v>2.2247933239763241E-2</v>
      </c>
      <c r="N47" s="87">
        <f t="shared" si="23"/>
        <v>-5.2652810677115049E-3</v>
      </c>
      <c r="O47" s="87">
        <f t="shared" si="23"/>
        <v>5.6033547457110866E-2</v>
      </c>
      <c r="P47" s="87">
        <f t="shared" si="23"/>
        <v>0.14941673366650654</v>
      </c>
      <c r="Q47" s="87">
        <f t="shared" si="23"/>
        <v>0.12960226890768611</v>
      </c>
      <c r="R47" s="87">
        <f t="shared" si="23"/>
        <v>0.17213696268349499</v>
      </c>
      <c r="S47" s="87">
        <f t="shared" si="23"/>
        <v>7.0017962784447524E-2</v>
      </c>
      <c r="T47" s="87">
        <f t="shared" si="23"/>
        <v>9.6236149449214867E-2</v>
      </c>
      <c r="U47" s="87">
        <f t="shared" si="23"/>
        <v>2.3625265108408209E-2</v>
      </c>
      <c r="V47" s="87">
        <f t="shared" si="23"/>
        <v>0.19164812735207451</v>
      </c>
      <c r="W47" s="87">
        <f t="shared" si="23"/>
        <v>-3.8943405102159468E-3</v>
      </c>
      <c r="X47" s="87">
        <f t="shared" si="23"/>
        <v>1.8324365410920831</v>
      </c>
      <c r="Y47" s="87">
        <f t="shared" si="23"/>
        <v>-4.2257122548824239E-4</v>
      </c>
      <c r="Z47" s="87">
        <f t="shared" si="23"/>
        <v>8.2601137779753267E-2</v>
      </c>
      <c r="AA47" s="87">
        <f t="shared" si="23"/>
        <v>0.21007130972391025</v>
      </c>
      <c r="AI47" s="46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5.9960381299414438E-2</v>
      </c>
      <c r="AL47" s="47">
        <v>8.3655329982999682E-2</v>
      </c>
      <c r="AM47" s="47">
        <v>0.1513949295007998</v>
      </c>
      <c r="AN47" s="47">
        <v>0.20962116602015754</v>
      </c>
      <c r="AO47" s="47">
        <v>0.15946465229439316</v>
      </c>
      <c r="AP47" s="47">
        <v>0.26534405367552522</v>
      </c>
      <c r="AQ47" s="47">
        <v>0.14238293509697197</v>
      </c>
      <c r="AR47" s="47">
        <v>0</v>
      </c>
      <c r="AS47" s="47">
        <v>0.18310129462057192</v>
      </c>
      <c r="AT47" s="47">
        <v>0</v>
      </c>
      <c r="AU47" s="47">
        <v>6.8990705906269497E-9</v>
      </c>
      <c r="AV47" s="47">
        <v>0.11694060629434809</v>
      </c>
      <c r="AW47" s="47">
        <v>0.12147586317685763</v>
      </c>
      <c r="AX47" s="47">
        <v>7.2576747665708846E-2</v>
      </c>
      <c r="AY47" s="47">
        <v>7.0340345094086279E-2</v>
      </c>
      <c r="AZ47" s="47">
        <v>0.52698610605814122</v>
      </c>
      <c r="BA47" s="47">
        <v>3.9213685570273937E-2</v>
      </c>
      <c r="BB47" s="47">
        <v>2.2463337148001701E-2</v>
      </c>
      <c r="BC47" s="47">
        <v>6.3814461585420965E-2</v>
      </c>
      <c r="BD47" s="47">
        <v>0</v>
      </c>
      <c r="BE47" s="47">
        <v>0.49786856908791799</v>
      </c>
      <c r="BF47" s="47">
        <v>0.28653240979041977</v>
      </c>
      <c r="BG47" s="47">
        <v>0.22239689783014094</v>
      </c>
      <c r="BH47" s="48">
        <v>0.21298803081048609</v>
      </c>
      <c r="BP47" s="53"/>
      <c r="BQ47" s="64" t="s">
        <v>45</v>
      </c>
      <c r="BR47" s="65">
        <v>0.34229038897304603</v>
      </c>
      <c r="BS47" s="66">
        <v>1.8953489257208669</v>
      </c>
      <c r="BT47" s="66">
        <v>0.49394225942703129</v>
      </c>
      <c r="BU47" s="66">
        <v>0.26254707062790378</v>
      </c>
      <c r="BV47" s="66">
        <v>0.45337470065160446</v>
      </c>
      <c r="BW47" s="66">
        <v>0.77965048968904826</v>
      </c>
      <c r="BX47" s="66">
        <v>0.76831725719485477</v>
      </c>
      <c r="BY47" s="66">
        <v>1.0320031239470111</v>
      </c>
      <c r="BZ47" s="66">
        <v>0.30719986119999998</v>
      </c>
      <c r="CA47" s="66">
        <v>1.3148115945780738</v>
      </c>
      <c r="CB47" s="66">
        <v>0.70092094712851927</v>
      </c>
      <c r="CC47" s="66">
        <v>2.4581654760201741</v>
      </c>
      <c r="CD47" s="66">
        <v>6.836491489373599E-3</v>
      </c>
      <c r="CE47" s="66">
        <v>0.79225870134092624</v>
      </c>
      <c r="CF47" s="66">
        <v>0.39511701683745259</v>
      </c>
      <c r="CG47" s="66">
        <v>0.31569560759999998</v>
      </c>
      <c r="CH47" s="66">
        <v>1.2361236596313151E-5</v>
      </c>
      <c r="CI47" s="66">
        <v>1.2679229028859766E-5</v>
      </c>
      <c r="CJ47" s="66">
        <v>11.102157976888872</v>
      </c>
      <c r="CK47" s="66">
        <v>0</v>
      </c>
      <c r="CL47" s="91">
        <v>3.726991473786182E-4</v>
      </c>
      <c r="CM47" s="91">
        <v>0.10020709220458973</v>
      </c>
      <c r="CN47" s="91">
        <v>8.4341355134624276</v>
      </c>
      <c r="CO47" s="91">
        <v>5.1787335486950345E-2</v>
      </c>
      <c r="CP47" s="65">
        <v>28.074509585385368</v>
      </c>
      <c r="CQ47" s="66">
        <v>0</v>
      </c>
      <c r="CR47" s="66">
        <v>0</v>
      </c>
      <c r="CS47" s="67">
        <v>2.5751967541392555</v>
      </c>
      <c r="CT47" s="67">
        <v>0.4308133741830501</v>
      </c>
    </row>
    <row r="48" spans="2:98" x14ac:dyDescent="0.25">
      <c r="BP48" s="53"/>
      <c r="BQ48" s="68" t="s">
        <v>47</v>
      </c>
      <c r="BR48" s="69">
        <v>0.26863954671347562</v>
      </c>
      <c r="BS48" s="70">
        <v>2.3334925349273603</v>
      </c>
      <c r="BT48" s="70">
        <v>0.37807722816719908</v>
      </c>
      <c r="BU48" s="70">
        <v>0.86371071604041494</v>
      </c>
      <c r="BV48" s="70">
        <v>1.2873973536199284</v>
      </c>
      <c r="BW48" s="70">
        <v>1.2344266755388442</v>
      </c>
      <c r="BX48" s="70">
        <v>2.1527308473474163</v>
      </c>
      <c r="BY48" s="70">
        <v>1.9168077370300216</v>
      </c>
      <c r="BZ48" s="70">
        <v>0.15353870219999999</v>
      </c>
      <c r="CA48" s="70">
        <v>1.4416793447620806</v>
      </c>
      <c r="CB48" s="70">
        <v>0.17564437867908311</v>
      </c>
      <c r="CC48" s="70">
        <v>4.6890870611533186</v>
      </c>
      <c r="CD48" s="70">
        <v>0.21636953164993142</v>
      </c>
      <c r="CE48" s="70">
        <v>2.6625282810389665E-2</v>
      </c>
      <c r="CF48" s="70">
        <v>3.5369475930245454E-2</v>
      </c>
      <c r="CG48" s="70">
        <v>2.9042750799999999E-2</v>
      </c>
      <c r="CH48" s="70">
        <v>1.7565442697649542E-3</v>
      </c>
      <c r="CI48" s="70">
        <v>1.1435930953081026E-3</v>
      </c>
      <c r="CJ48" s="70">
        <v>5.0427335827069202</v>
      </c>
      <c r="CK48" s="70">
        <v>1.7930695799453353</v>
      </c>
      <c r="CL48" s="93">
        <v>7.1434143385183373E-5</v>
      </c>
      <c r="CM48" s="93">
        <v>16.389779997741602</v>
      </c>
      <c r="CN48" s="93">
        <v>2.2148186883355283</v>
      </c>
      <c r="CO48" s="93">
        <v>17.208241600144241</v>
      </c>
      <c r="CP48" s="69">
        <v>11.777282708751187</v>
      </c>
      <c r="CQ48" s="70">
        <v>1.0278697070590712E-2</v>
      </c>
      <c r="CR48" s="70">
        <v>0</v>
      </c>
      <c r="CS48" s="71">
        <v>1.5619648916420725</v>
      </c>
      <c r="CT48" s="71">
        <v>21.133271181337964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TRANSPOSE([3]AMS!$AA$29:$AA$49)</f>
        <v>0</v>
      </c>
      <c r="BS50" s="62">
        <v>0</v>
      </c>
      <c r="BT50" s="62">
        <v>0</v>
      </c>
      <c r="BU50" s="62">
        <v>0</v>
      </c>
      <c r="BV50" s="62">
        <v>290980.5515</v>
      </c>
      <c r="BW50" s="62">
        <v>145594.11809999999</v>
      </c>
      <c r="BX50" s="62">
        <v>380315.26980000001</v>
      </c>
      <c r="BY50" s="62">
        <v>115748.2807</v>
      </c>
      <c r="BZ50" s="62">
        <v>0</v>
      </c>
      <c r="CA50" s="62">
        <v>10811724.130000001</v>
      </c>
      <c r="CB50" s="62">
        <v>0</v>
      </c>
      <c r="CC50" s="62">
        <v>574899.27659999998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SUM([3]AMS!$AA$50:$AA$51)</f>
        <v>0</v>
      </c>
      <c r="CN50" s="89">
        <f>SUM([3]AMS!$AA$52:$AA$59)</f>
        <v>1273545.155</v>
      </c>
      <c r="CO50" s="89">
        <f>SUM([3]AMS!$AA$60:$AA$65)</f>
        <v>0</v>
      </c>
      <c r="CP50" s="101">
        <f t="array" ref="CP50:CP51">[3]AMS!$AA$3:$AA$4</f>
        <v>401237.42969999998</v>
      </c>
    </row>
    <row r="51" spans="68:94" x14ac:dyDescent="0.25">
      <c r="BP51" s="53"/>
      <c r="BQ51" s="64" t="s">
        <v>43</v>
      </c>
      <c r="BR51" s="65">
        <f t="array" ref="BR51:CL51">TRANSPOSE([3]AMS!$AA$68:$AA$88)</f>
        <v>5796728.8449999997</v>
      </c>
      <c r="BS51" s="66">
        <v>2584266.3730000001</v>
      </c>
      <c r="BT51" s="66">
        <v>224194.07750000001</v>
      </c>
      <c r="BU51" s="66">
        <v>2000008.9669999999</v>
      </c>
      <c r="BV51" s="66">
        <v>8263597.7680000002</v>
      </c>
      <c r="BW51" s="66">
        <v>4374118.1689999998</v>
      </c>
      <c r="BX51" s="66">
        <v>1771582.054</v>
      </c>
      <c r="BY51" s="66">
        <v>5276836.6780000003</v>
      </c>
      <c r="BZ51" s="66">
        <v>219273.49189999999</v>
      </c>
      <c r="CA51" s="66">
        <v>0</v>
      </c>
      <c r="CB51" s="66">
        <v>0</v>
      </c>
      <c r="CC51" s="66">
        <v>3769685.1910000001</v>
      </c>
      <c r="CD51" s="66">
        <v>4.4971429799999996</v>
      </c>
      <c r="CE51" s="66">
        <v>482454.95939999999</v>
      </c>
      <c r="CF51" s="66">
        <v>2952208.8939999999</v>
      </c>
      <c r="CG51" s="66">
        <v>25483451.460000001</v>
      </c>
      <c r="CH51" s="66">
        <v>7059144.1619999995</v>
      </c>
      <c r="CI51" s="66">
        <v>9718741.0800000001</v>
      </c>
      <c r="CJ51" s="66">
        <v>2710918.1639999999</v>
      </c>
      <c r="CK51" s="66">
        <v>187521.46100000001</v>
      </c>
      <c r="CL51" s="91">
        <v>0</v>
      </c>
      <c r="CM51" s="91">
        <f>SUM([3]AMS!$AA$89:$AA$90)</f>
        <v>4923990.7980000004</v>
      </c>
      <c r="CN51" s="91">
        <f>SUM([3]AMS!$AA$91:$AA$98)</f>
        <v>1007250.1679999999</v>
      </c>
      <c r="CO51" s="91">
        <f>SUM([3]AMS!$AA$99:$AA$104)</f>
        <v>0</v>
      </c>
      <c r="CP51" s="102">
        <v>57801496.990000002</v>
      </c>
    </row>
    <row r="52" spans="68:94" x14ac:dyDescent="0.25">
      <c r="BP52" s="53"/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P53" s="53"/>
      <c r="BQ53" s="68" t="s">
        <v>47</v>
      </c>
      <c r="BR53" s="69">
        <f t="array" ref="BR53:CL53">TRANSPOSE([3]AMS!$AA$119:$AA$139)</f>
        <v>438679.67680000002</v>
      </c>
      <c r="BS53" s="70">
        <v>3341782.1910000001</v>
      </c>
      <c r="BT53" s="70">
        <v>549465.34990000003</v>
      </c>
      <c r="BU53" s="70">
        <v>1259268.486</v>
      </c>
      <c r="BV53" s="70">
        <v>1877958.4850000001</v>
      </c>
      <c r="BW53" s="70">
        <v>1794838.8160000001</v>
      </c>
      <c r="BX53" s="70">
        <v>3140867.7379999999</v>
      </c>
      <c r="BY53" s="70">
        <v>3023143.824</v>
      </c>
      <c r="BZ53" s="70">
        <v>224026.9742</v>
      </c>
      <c r="CA53" s="70">
        <v>1461756.206</v>
      </c>
      <c r="CB53" s="70">
        <v>247159.6311</v>
      </c>
      <c r="CC53" s="70">
        <v>4857754.7470000004</v>
      </c>
      <c r="CD53" s="70">
        <v>302412.97519999999</v>
      </c>
      <c r="CE53" s="70">
        <v>38872.390950000001</v>
      </c>
      <c r="CF53" s="70">
        <v>46303.641620000002</v>
      </c>
      <c r="CG53" s="70">
        <v>42376.023000000001</v>
      </c>
      <c r="CH53" s="70">
        <v>2538.928508</v>
      </c>
      <c r="CI53" s="70">
        <v>1643.958662</v>
      </c>
      <c r="CJ53" s="70">
        <v>7100087.0970000001</v>
      </c>
      <c r="CK53" s="70">
        <v>2872012.5860000001</v>
      </c>
      <c r="CL53" s="93">
        <v>0</v>
      </c>
      <c r="CM53" s="93">
        <f>SUM([3]AMS!$AA$140:$AA$141)</f>
        <v>0.38912126060000002</v>
      </c>
      <c r="CN53" s="93">
        <f>SUM([3]AMS!$AA$142:$AA$149)</f>
        <v>5998847.148</v>
      </c>
      <c r="CO53" s="93">
        <f>SUM([3]AMS!$AA$150:$AA$155)</f>
        <v>799601.68759999995</v>
      </c>
      <c r="CP53" s="103">
        <f>[3]AMS!$AA$5</f>
        <v>20662862.449999999</v>
      </c>
    </row>
    <row r="55" spans="68:94" x14ac:dyDescent="0.25">
      <c r="BV55" s="8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/>
  <dimension ref="B1:DA58"/>
  <sheetViews>
    <sheetView showGridLines="0" topLeftCell="BQ25" workbookViewId="0">
      <selection activeCell="BX58" sqref="BX58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AMS'!$AF$1080</f>
        <v>0.11055594270000001</v>
      </c>
      <c r="DA2" s="104">
        <f t="array" ref="DA2:DA25">IFERROR('[4]TES 2035 (VOLUME)'!$CK$6:$CK$29/'[4]TES 2010 (volume)'!$CK$6:$CK$29,1)</f>
        <v>1.1015063758729229</v>
      </c>
    </row>
    <row r="3" spans="2:105" x14ac:dyDescent="0.25">
      <c r="B3" s="53" t="s">
        <v>20</v>
      </c>
      <c r="C3" s="60" t="s">
        <v>0</v>
      </c>
      <c r="D3" s="88">
        <f t="array" ref="D3:AA26">'[4]TES 2035 (value)'!$D$77:$AA$100</f>
        <v>33414.187911169523</v>
      </c>
      <c r="E3" s="89">
        <v>93050.081835271092</v>
      </c>
      <c r="F3" s="89">
        <v>3.7066943303162914</v>
      </c>
      <c r="G3" s="89">
        <v>1.6008920880466166</v>
      </c>
      <c r="H3" s="89">
        <v>0.7714816250573715</v>
      </c>
      <c r="I3" s="89">
        <v>642.300663068532</v>
      </c>
      <c r="J3" s="89">
        <v>0.26791261025372615</v>
      </c>
      <c r="K3" s="89">
        <v>145.97129290775933</v>
      </c>
      <c r="L3" s="89">
        <v>0</v>
      </c>
      <c r="M3" s="89">
        <v>32.610548365482515</v>
      </c>
      <c r="N3" s="89">
        <v>14.924086980413053</v>
      </c>
      <c r="O3" s="89">
        <v>7894.1141990591605</v>
      </c>
      <c r="P3" s="89">
        <v>6261.6047672012182</v>
      </c>
      <c r="Q3" s="89">
        <v>0</v>
      </c>
      <c r="R3" s="89">
        <v>8.6279645600162223</v>
      </c>
      <c r="S3" s="89">
        <v>0</v>
      </c>
      <c r="T3" s="89">
        <v>54.636280381520855</v>
      </c>
      <c r="U3" s="89">
        <v>4.1973555613446213E-2</v>
      </c>
      <c r="V3" s="89">
        <v>6840.131556916238</v>
      </c>
      <c r="W3" s="89">
        <v>1362.5328653810616</v>
      </c>
      <c r="X3" s="89">
        <v>0.12370607627034791</v>
      </c>
      <c r="Y3" s="89">
        <v>39.661045316483197</v>
      </c>
      <c r="Z3" s="89">
        <v>568.46783780352268</v>
      </c>
      <c r="AA3" s="89">
        <v>329.04526219831592</v>
      </c>
      <c r="AB3" s="61">
        <f>'[4]TES 2035 (value)'!CK6</f>
        <v>67547.514864602446</v>
      </c>
      <c r="AC3" s="62">
        <f>'[4]TES 2035 (value)'!CL6</f>
        <v>0</v>
      </c>
      <c r="AD3" s="62">
        <f>'[4]TES 2035 (value)'!CM6</f>
        <v>4534.742249764322</v>
      </c>
      <c r="AE3" s="62">
        <f>'[4]TES 2035 (value)'!CN6</f>
        <v>31010.561177469848</v>
      </c>
      <c r="AF3" s="63">
        <f>'[4]TES 2035 (value)'!CO6</f>
        <v>1.9626738459999999</v>
      </c>
      <c r="AG3" s="26">
        <f>SUM(D3:AF3)</f>
        <v>253760.19174254852</v>
      </c>
      <c r="AI3" s="53" t="s">
        <v>20</v>
      </c>
      <c r="AJ3" s="60" t="s">
        <v>0</v>
      </c>
      <c r="AK3" s="61">
        <f t="shared" ref="AK3:AK32" si="0">D3*(1+AK$45)</f>
        <v>33414.7636239985</v>
      </c>
      <c r="AL3" s="62">
        <f t="shared" ref="AL3:AL32" si="1">E3*(1+AL$45)</f>
        <v>93053.207006198078</v>
      </c>
      <c r="AM3" s="62">
        <f t="shared" ref="AM3:AM32" si="2">F3*(1+AM$45)</f>
        <v>3.7066959334804479</v>
      </c>
      <c r="AN3" s="62">
        <f t="shared" ref="AN3:AN32" si="3">G3*(1+AN$45)</f>
        <v>1.6008433844028784</v>
      </c>
      <c r="AO3" s="62">
        <f t="shared" ref="AO3:AO32" si="4">H3*(1+AO$45)</f>
        <v>0.77148080862043489</v>
      </c>
      <c r="AP3" s="62">
        <f t="shared" ref="AP3:AP32" si="5">I3*(1+AP$45)</f>
        <v>642.29673442433739</v>
      </c>
      <c r="AQ3" s="62">
        <f t="shared" ref="AQ3:AQ32" si="6">J3*(1+AQ$45)</f>
        <v>0.26792167715520598</v>
      </c>
      <c r="AR3" s="62">
        <f t="shared" ref="AR3:AR32" si="7">K3*(1+AR$45)</f>
        <v>146.00337149838009</v>
      </c>
      <c r="AS3" s="62">
        <f t="shared" ref="AS3:AS32" si="8">L3*(1+AS$45)</f>
        <v>0</v>
      </c>
      <c r="AT3" s="62">
        <f t="shared" ref="AT3:AT32" si="9">M3*(1+AT$45)</f>
        <v>32.61087955501516</v>
      </c>
      <c r="AU3" s="62">
        <f t="shared" ref="AU3:AU32" si="10">N3*(1+AU$45)</f>
        <v>14.924091346776427</v>
      </c>
      <c r="AV3" s="62">
        <f t="shared" ref="AV3:AV32" si="11">O3*(1+AV$45)</f>
        <v>7894.3028974341996</v>
      </c>
      <c r="AW3" s="62">
        <f t="shared" ref="AW3:AW32" si="12">P3*(1+AW$45)</f>
        <v>6261.7436782099985</v>
      </c>
      <c r="AX3" s="62">
        <f t="shared" ref="AX3:AX32" si="13">Q3*(1+AX$45)</f>
        <v>0</v>
      </c>
      <c r="AY3" s="62">
        <f t="shared" ref="AY3:AY32" si="14">R3*(1+AY$45)</f>
        <v>8.6278539778597327</v>
      </c>
      <c r="AZ3" s="62">
        <f t="shared" ref="AZ3:AZ32" si="15">S3*(1+AZ$45)</f>
        <v>0</v>
      </c>
      <c r="BA3" s="62">
        <f t="shared" ref="BA3:BA32" si="16">T3*(1+BA$45)</f>
        <v>54.635307670502804</v>
      </c>
      <c r="BB3" s="62">
        <f t="shared" ref="BB3:BB32" si="17">U3*(1+BB$45)</f>
        <v>4.1973499829661309E-2</v>
      </c>
      <c r="BC3" s="62">
        <f t="shared" ref="BC3:BC32" si="18">V3*(1+BC$45)</f>
        <v>6840.3145324924471</v>
      </c>
      <c r="BD3" s="62">
        <f t="shared" ref="BD3:BD32" si="19">W3*(1+BD$45)</f>
        <v>1362.532914937306</v>
      </c>
      <c r="BE3" s="89">
        <f t="shared" ref="BE3:BE32" si="20">X3*(1+BE$45)</f>
        <v>0.15295940947691067</v>
      </c>
      <c r="BF3" s="89">
        <f t="shared" ref="BF3:BF32" si="21">Y3*(1+BF$45)</f>
        <v>40.08721494980086</v>
      </c>
      <c r="BG3" s="89">
        <f t="shared" ref="BG3:BG32" si="22">Z3*(1+BG$45)</f>
        <v>568.49358240010861</v>
      </c>
      <c r="BH3" s="89">
        <f t="shared" ref="BH3:BH32" si="23">AA3*(1+BH$45)</f>
        <v>329.80043513580648</v>
      </c>
      <c r="BI3" s="61">
        <f t="shared" ref="BI3:BI26" si="24">AB3*(1+AB$43)</f>
        <v>67547.514864602446</v>
      </c>
      <c r="BJ3" s="62">
        <f t="shared" ref="BJ3:BJ26" si="25">AC3*(1+AC$43)</f>
        <v>0</v>
      </c>
      <c r="BK3" s="62">
        <f t="shared" ref="BK3:BK26" si="26">AD3*(1+AD$43)</f>
        <v>4534.742249764322</v>
      </c>
      <c r="BL3" s="62">
        <f t="shared" ref="BL3:BL26" si="27">AE3*(1+AE$43)</f>
        <v>31010.561177469848</v>
      </c>
      <c r="BM3" s="35">
        <v>0</v>
      </c>
      <c r="BN3" s="26">
        <f>SUM(AK3:BM3)</f>
        <v>253763.70429077875</v>
      </c>
      <c r="BP3" s="53" t="s">
        <v>20</v>
      </c>
      <c r="BQ3" s="60" t="s">
        <v>0</v>
      </c>
      <c r="BR3" s="61">
        <f>AK3</f>
        <v>33414.7636239985</v>
      </c>
      <c r="BS3" s="62">
        <f t="shared" ref="BS3:BS40" si="28">AL3</f>
        <v>93053.207006198078</v>
      </c>
      <c r="BT3" s="62">
        <f t="shared" ref="BT3:BT40" si="29">AM3</f>
        <v>3.7066959334804479</v>
      </c>
      <c r="BU3" s="62">
        <f t="shared" ref="BU3:BU40" si="30">AN3</f>
        <v>1.6008433844028784</v>
      </c>
      <c r="BV3" s="62">
        <f t="shared" ref="BV3:BV40" si="31">AO3</f>
        <v>0.77148080862043489</v>
      </c>
      <c r="BW3" s="62">
        <f t="shared" ref="BW3:BW40" si="32">AP3</f>
        <v>642.29673442433739</v>
      </c>
      <c r="BX3" s="62">
        <f t="shared" ref="BX3:BX40" si="33">AQ3</f>
        <v>0.26792167715520598</v>
      </c>
      <c r="BY3" s="62">
        <f t="shared" ref="BY3:BY40" si="34">AR3</f>
        <v>146.00337149838009</v>
      </c>
      <c r="BZ3" s="62">
        <f t="shared" ref="BZ3:BZ40" si="35">AS3</f>
        <v>0</v>
      </c>
      <c r="CA3" s="62">
        <f t="shared" ref="CA3:CA40" si="36">AT3</f>
        <v>32.61087955501516</v>
      </c>
      <c r="CB3" s="62">
        <f t="shared" ref="CB3:CB40" si="37">AU3</f>
        <v>14.924091346776427</v>
      </c>
      <c r="CC3" s="62">
        <f t="shared" ref="CC3:CC40" si="38">AV3</f>
        <v>7894.3028974341996</v>
      </c>
      <c r="CD3" s="62">
        <f t="shared" ref="CD3:CD40" si="39">AW3</f>
        <v>6261.7436782099985</v>
      </c>
      <c r="CE3" s="62">
        <f t="shared" ref="CE3:CE40" si="40">AX3</f>
        <v>0</v>
      </c>
      <c r="CF3" s="62">
        <f t="shared" ref="CF3:CF40" si="41">AY3</f>
        <v>8.6278539778597327</v>
      </c>
      <c r="CG3" s="62">
        <f t="shared" ref="CG3:CG40" si="42">AZ3</f>
        <v>0</v>
      </c>
      <c r="CH3" s="62">
        <f t="shared" ref="CH3:CH40" si="43">BA3</f>
        <v>54.635307670502804</v>
      </c>
      <c r="CI3" s="62">
        <f t="shared" ref="CI3:CI40" si="44">BB3</f>
        <v>4.1973499829661309E-2</v>
      </c>
      <c r="CJ3" s="62">
        <f t="shared" ref="CJ3:CJ40" si="45">BC3</f>
        <v>6840.3145324924471</v>
      </c>
      <c r="CK3" s="62">
        <f t="shared" ref="CK3:CK40" si="46">BD3</f>
        <v>1362.532914937306</v>
      </c>
      <c r="CL3" s="89">
        <f t="shared" ref="CL3:CL40" si="47">BE3</f>
        <v>0.15295940947691067</v>
      </c>
      <c r="CM3" s="89">
        <f t="shared" ref="CM3:CM40" si="48">BF3</f>
        <v>40.08721494980086</v>
      </c>
      <c r="CN3" s="89">
        <f t="shared" ref="CN3:CN40" si="49">BG3</f>
        <v>568.49358240010861</v>
      </c>
      <c r="CO3" s="89">
        <f t="shared" ref="CO3:CO40" si="50">BH3</f>
        <v>329.80043513580648</v>
      </c>
      <c r="CP3" s="61">
        <f t="shared" ref="CP3:CP26" si="51">BI3</f>
        <v>67547.514864602446</v>
      </c>
      <c r="CQ3" s="62">
        <f t="shared" ref="CQ3:CQ26" si="52">BJ3</f>
        <v>0</v>
      </c>
      <c r="CR3" s="62">
        <f t="shared" ref="CR3:CR26" si="53">BK3</f>
        <v>4534.742249764322</v>
      </c>
      <c r="CS3" s="62">
        <f t="shared" ref="CS3:CS26" si="54">BL3</f>
        <v>31010.561177469848</v>
      </c>
      <c r="CT3" s="35">
        <v>0</v>
      </c>
      <c r="CU3" s="26">
        <f>SUM(BR3:CT3)</f>
        <v>253763.70429077875</v>
      </c>
      <c r="DA3" s="105">
        <v>1.5858706712171093</v>
      </c>
    </row>
    <row r="4" spans="2:105" x14ac:dyDescent="0.25">
      <c r="B4" s="53" t="s">
        <v>21</v>
      </c>
      <c r="C4" s="64" t="s">
        <v>1</v>
      </c>
      <c r="D4" s="90">
        <v>14614.820327304349</v>
      </c>
      <c r="E4" s="91">
        <v>82656.919960715255</v>
      </c>
      <c r="F4" s="91">
        <v>192.7848640505282</v>
      </c>
      <c r="G4" s="91">
        <v>15.664240593110231</v>
      </c>
      <c r="H4" s="91">
        <v>22.506079022537563</v>
      </c>
      <c r="I4" s="91">
        <v>566.9337085559381</v>
      </c>
      <c r="J4" s="91">
        <v>31.890824512309745</v>
      </c>
      <c r="K4" s="91">
        <v>1156.4237830280056</v>
      </c>
      <c r="L4" s="91">
        <v>153.154288482195</v>
      </c>
      <c r="M4" s="91">
        <v>134.89507117418282</v>
      </c>
      <c r="N4" s="91">
        <v>69.216547916416175</v>
      </c>
      <c r="O4" s="91">
        <v>7778.1675049076994</v>
      </c>
      <c r="P4" s="91">
        <v>491.99031993884438</v>
      </c>
      <c r="Q4" s="91">
        <v>18.735783958486678</v>
      </c>
      <c r="R4" s="91">
        <v>56.436777298051545</v>
      </c>
      <c r="S4" s="91">
        <v>160.13288738466977</v>
      </c>
      <c r="T4" s="91">
        <v>154.22443300427801</v>
      </c>
      <c r="U4" s="91">
        <v>651.22978918213778</v>
      </c>
      <c r="V4" s="91">
        <v>78351.439646655344</v>
      </c>
      <c r="W4" s="91">
        <v>8265.1399354609166</v>
      </c>
      <c r="X4" s="91">
        <v>0.12188036245534643</v>
      </c>
      <c r="Y4" s="91">
        <v>1051.6435076970163</v>
      </c>
      <c r="Z4" s="91">
        <v>58.944911975511289</v>
      </c>
      <c r="AA4" s="91">
        <v>198.89431189745969</v>
      </c>
      <c r="AB4" s="65">
        <f>'[4]TES 2035 (value)'!CK7</f>
        <v>451212.32926978829</v>
      </c>
      <c r="AC4" s="66">
        <f>'[4]TES 2035 (value)'!CL7</f>
        <v>0</v>
      </c>
      <c r="AD4" s="66">
        <f>'[4]TES 2035 (value)'!CM7</f>
        <v>0</v>
      </c>
      <c r="AE4" s="66">
        <f>'[4]TES 2035 (value)'!CN7</f>
        <v>90153.426311237185</v>
      </c>
      <c r="AF4" s="67">
        <f>'[4]TES 2035 (value)'!CO7</f>
        <v>1.8922876209999999</v>
      </c>
      <c r="AG4" s="27">
        <f t="shared" ref="AG4:AG26" si="55">SUM(D4:AF4)</f>
        <v>738219.95925372408</v>
      </c>
      <c r="AI4" s="53" t="s">
        <v>21</v>
      </c>
      <c r="AJ4" s="64" t="s">
        <v>1</v>
      </c>
      <c r="AK4" s="65">
        <f t="shared" si="0"/>
        <v>14615.072134697604</v>
      </c>
      <c r="AL4" s="66">
        <f t="shared" si="1"/>
        <v>82659.696067926343</v>
      </c>
      <c r="AM4" s="66">
        <f t="shared" si="2"/>
        <v>192.78494743096275</v>
      </c>
      <c r="AN4" s="66">
        <f t="shared" si="3"/>
        <v>15.663764042817444</v>
      </c>
      <c r="AO4" s="66">
        <f t="shared" si="4"/>
        <v>22.506055204997889</v>
      </c>
      <c r="AP4" s="66">
        <f t="shared" si="5"/>
        <v>566.93024089515097</v>
      </c>
      <c r="AQ4" s="66">
        <f t="shared" si="6"/>
        <v>31.89190378574779</v>
      </c>
      <c r="AR4" s="66">
        <f t="shared" si="7"/>
        <v>1156.6779182376135</v>
      </c>
      <c r="AS4" s="66">
        <f t="shared" si="8"/>
        <v>153.17431214864109</v>
      </c>
      <c r="AT4" s="66">
        <f t="shared" si="9"/>
        <v>134.89644115530297</v>
      </c>
      <c r="AU4" s="66">
        <f t="shared" si="10"/>
        <v>69.216568167209417</v>
      </c>
      <c r="AV4" s="66">
        <f t="shared" si="11"/>
        <v>7778.3534317301328</v>
      </c>
      <c r="AW4" s="66">
        <f t="shared" si="12"/>
        <v>492.0012345324979</v>
      </c>
      <c r="AX4" s="66">
        <f t="shared" si="13"/>
        <v>18.735076307209624</v>
      </c>
      <c r="AY4" s="66">
        <f t="shared" si="14"/>
        <v>56.436053964002653</v>
      </c>
      <c r="AZ4" s="66">
        <f t="shared" si="15"/>
        <v>160.13619052069549</v>
      </c>
      <c r="BA4" s="66">
        <f t="shared" si="16"/>
        <v>154.22168728652071</v>
      </c>
      <c r="BB4" s="66">
        <f t="shared" si="17"/>
        <v>651.22892368332657</v>
      </c>
      <c r="BC4" s="66">
        <f t="shared" si="18"/>
        <v>78353.535571228858</v>
      </c>
      <c r="BD4" s="66">
        <f t="shared" si="19"/>
        <v>8265.1402360696611</v>
      </c>
      <c r="BE4" s="91">
        <f t="shared" si="20"/>
        <v>0.15070196089042276</v>
      </c>
      <c r="BF4" s="91">
        <f t="shared" si="21"/>
        <v>1062.9437274587449</v>
      </c>
      <c r="BG4" s="91">
        <f t="shared" si="22"/>
        <v>58.947581454554232</v>
      </c>
      <c r="BH4" s="91">
        <f t="shared" si="23"/>
        <v>199.35078284240601</v>
      </c>
      <c r="BI4" s="65">
        <f t="shared" si="24"/>
        <v>451212.32926978829</v>
      </c>
      <c r="BJ4" s="66">
        <f t="shared" si="25"/>
        <v>0</v>
      </c>
      <c r="BK4" s="66">
        <f t="shared" si="26"/>
        <v>0</v>
      </c>
      <c r="BL4" s="66">
        <f t="shared" si="27"/>
        <v>90153.426311237185</v>
      </c>
      <c r="BM4" s="36">
        <v>0</v>
      </c>
      <c r="BN4" s="27">
        <f t="shared" ref="BN4:BN26" si="56">SUM(AK4:BM4)</f>
        <v>738235.44713375729</v>
      </c>
      <c r="BP4" s="53" t="s">
        <v>21</v>
      </c>
      <c r="BQ4" s="64" t="s">
        <v>1</v>
      </c>
      <c r="BR4" s="65">
        <f t="shared" ref="BR4:BR40" si="57">AK4</f>
        <v>14615.072134697604</v>
      </c>
      <c r="BS4" s="66">
        <f t="shared" si="28"/>
        <v>82659.696067926343</v>
      </c>
      <c r="BT4" s="66">
        <f t="shared" si="29"/>
        <v>192.78494743096275</v>
      </c>
      <c r="BU4" s="66">
        <f t="shared" si="30"/>
        <v>15.663764042817444</v>
      </c>
      <c r="BV4" s="66">
        <f t="shared" si="31"/>
        <v>22.506055204997889</v>
      </c>
      <c r="BW4" s="66">
        <f t="shared" si="32"/>
        <v>566.93024089515097</v>
      </c>
      <c r="BX4" s="66">
        <f t="shared" si="33"/>
        <v>31.89190378574779</v>
      </c>
      <c r="BY4" s="66">
        <f t="shared" si="34"/>
        <v>1156.6779182376135</v>
      </c>
      <c r="BZ4" s="66">
        <f t="shared" si="35"/>
        <v>153.17431214864109</v>
      </c>
      <c r="CA4" s="66">
        <f t="shared" si="36"/>
        <v>134.89644115530297</v>
      </c>
      <c r="CB4" s="66">
        <f t="shared" si="37"/>
        <v>69.216568167209417</v>
      </c>
      <c r="CC4" s="66">
        <f t="shared" si="38"/>
        <v>7778.3534317301328</v>
      </c>
      <c r="CD4" s="66">
        <f t="shared" si="39"/>
        <v>492.0012345324979</v>
      </c>
      <c r="CE4" s="66">
        <f t="shared" si="40"/>
        <v>18.735076307209624</v>
      </c>
      <c r="CF4" s="66">
        <f t="shared" si="41"/>
        <v>56.436053964002653</v>
      </c>
      <c r="CG4" s="66">
        <f t="shared" si="42"/>
        <v>160.13619052069549</v>
      </c>
      <c r="CH4" s="66">
        <f t="shared" si="43"/>
        <v>154.22168728652071</v>
      </c>
      <c r="CI4" s="66">
        <f t="shared" si="44"/>
        <v>651.22892368332657</v>
      </c>
      <c r="CJ4" s="66">
        <f t="shared" si="45"/>
        <v>78353.535571228858</v>
      </c>
      <c r="CK4" s="66">
        <f t="shared" si="46"/>
        <v>8265.1402360696611</v>
      </c>
      <c r="CL4" s="91">
        <f t="shared" si="47"/>
        <v>0.15070196089042276</v>
      </c>
      <c r="CM4" s="91">
        <f t="shared" si="48"/>
        <v>1062.9437274587449</v>
      </c>
      <c r="CN4" s="91">
        <f t="shared" si="49"/>
        <v>58.947581454554232</v>
      </c>
      <c r="CO4" s="91">
        <f t="shared" si="50"/>
        <v>199.35078284240601</v>
      </c>
      <c r="CP4" s="65">
        <f t="shared" si="51"/>
        <v>451212.32926978829</v>
      </c>
      <c r="CQ4" s="66">
        <f t="shared" si="52"/>
        <v>0</v>
      </c>
      <c r="CR4" s="66">
        <f t="shared" si="53"/>
        <v>0</v>
      </c>
      <c r="CS4" s="66">
        <f t="shared" si="54"/>
        <v>90153.426311237185</v>
      </c>
      <c r="CT4" s="36">
        <v>0</v>
      </c>
      <c r="CU4" s="27">
        <f t="shared" ref="CU4:CU26" si="58">SUM(BR4:CT4)</f>
        <v>738235.44713375729</v>
      </c>
      <c r="CX4" s="59" t="s">
        <v>94</v>
      </c>
      <c r="CY4" s="81">
        <f>'[1]scen AMS'!$AF$465*(1-'[1]scen AMS'!$AF$1081)</f>
        <v>20768.278678694354</v>
      </c>
      <c r="DA4" s="105">
        <v>1.4742472810051053</v>
      </c>
    </row>
    <row r="5" spans="2:105" x14ac:dyDescent="0.25">
      <c r="B5" s="53" t="s">
        <v>22</v>
      </c>
      <c r="C5" s="64" t="s">
        <v>2</v>
      </c>
      <c r="D5" s="90">
        <v>515.49824242665397</v>
      </c>
      <c r="E5" s="91">
        <v>883.18742702435316</v>
      </c>
      <c r="F5" s="91">
        <v>95971.509567156798</v>
      </c>
      <c r="G5" s="91">
        <v>45.232496414359751</v>
      </c>
      <c r="H5" s="91">
        <v>271.10691196449727</v>
      </c>
      <c r="I5" s="91">
        <v>70.372459802780384</v>
      </c>
      <c r="J5" s="91">
        <v>19.846156957356676</v>
      </c>
      <c r="K5" s="91">
        <v>62.823508850423984</v>
      </c>
      <c r="L5" s="91">
        <v>34.547139183686326</v>
      </c>
      <c r="M5" s="91">
        <v>79.683897542686665</v>
      </c>
      <c r="N5" s="91">
        <v>56.74488663394537</v>
      </c>
      <c r="O5" s="91">
        <v>2576.3607321230115</v>
      </c>
      <c r="P5" s="91">
        <v>360.81373785368817</v>
      </c>
      <c r="Q5" s="91">
        <v>19.179823268039712</v>
      </c>
      <c r="R5" s="91">
        <v>159.19309825231375</v>
      </c>
      <c r="S5" s="91">
        <v>1544.3148839728829</v>
      </c>
      <c r="T5" s="91">
        <v>167.27007664797978</v>
      </c>
      <c r="U5" s="91">
        <v>284.15105798992386</v>
      </c>
      <c r="V5" s="91">
        <v>27477.023885331586</v>
      </c>
      <c r="W5" s="91">
        <v>926.03281534933785</v>
      </c>
      <c r="X5" s="91">
        <v>4.0367543600894493E-2</v>
      </c>
      <c r="Y5" s="91">
        <v>114.79908321032937</v>
      </c>
      <c r="Z5" s="91">
        <v>152.60626140864247</v>
      </c>
      <c r="AA5" s="91">
        <v>15.759422658793694</v>
      </c>
      <c r="AB5" s="65">
        <f>'[4]TES 2035 (value)'!CK8</f>
        <v>209484.62025919513</v>
      </c>
      <c r="AC5" s="66">
        <f>'[4]TES 2035 (value)'!CL8</f>
        <v>274.00441718880802</v>
      </c>
      <c r="AD5" s="66">
        <f>'[4]TES 2035 (value)'!CM8</f>
        <v>87167.93299470807</v>
      </c>
      <c r="AE5" s="66">
        <f>'[4]TES 2035 (value)'!CN8</f>
        <v>161557.99612935347</v>
      </c>
      <c r="AF5" s="67">
        <f>'[4]TES 2035 (value)'!CO8</f>
        <v>2.0098086789999998</v>
      </c>
      <c r="AG5" s="27">
        <f t="shared" si="55"/>
        <v>590294.66154869215</v>
      </c>
      <c r="AI5" s="53" t="s">
        <v>22</v>
      </c>
      <c r="AJ5" s="64" t="s">
        <v>2</v>
      </c>
      <c r="AK5" s="65">
        <f t="shared" si="0"/>
        <v>515.5071242511134</v>
      </c>
      <c r="AL5" s="66">
        <f t="shared" si="1"/>
        <v>883.21708967069992</v>
      </c>
      <c r="AM5" s="66">
        <f t="shared" si="2"/>
        <v>95971.551075322961</v>
      </c>
      <c r="AN5" s="66">
        <f t="shared" si="3"/>
        <v>45.231120314491932</v>
      </c>
      <c r="AO5" s="66">
        <f t="shared" si="4"/>
        <v>271.10662505980696</v>
      </c>
      <c r="AP5" s="66">
        <f t="shared" si="5"/>
        <v>70.372029368294548</v>
      </c>
      <c r="AQ5" s="66">
        <f t="shared" si="6"/>
        <v>19.846828606032396</v>
      </c>
      <c r="AR5" s="66">
        <f t="shared" si="7"/>
        <v>62.83731491860101</v>
      </c>
      <c r="AS5" s="66">
        <f t="shared" si="8"/>
        <v>34.551655938643286</v>
      </c>
      <c r="AT5" s="66">
        <f t="shared" si="9"/>
        <v>79.684706804539317</v>
      </c>
      <c r="AU5" s="66">
        <f t="shared" si="10"/>
        <v>56.744903235885239</v>
      </c>
      <c r="AV5" s="66">
        <f t="shared" si="11"/>
        <v>2576.4223166239963</v>
      </c>
      <c r="AW5" s="66">
        <f t="shared" si="12"/>
        <v>360.82174235128429</v>
      </c>
      <c r="AX5" s="66">
        <f t="shared" si="13"/>
        <v>19.179098845380945</v>
      </c>
      <c r="AY5" s="66">
        <f t="shared" si="14"/>
        <v>159.19105791985984</v>
      </c>
      <c r="AZ5" s="66">
        <f t="shared" si="15"/>
        <v>1544.346739278883</v>
      </c>
      <c r="BA5" s="66">
        <f t="shared" si="16"/>
        <v>167.26709867353844</v>
      </c>
      <c r="BB5" s="66">
        <f t="shared" si="17"/>
        <v>284.15068034687533</v>
      </c>
      <c r="BC5" s="66">
        <f t="shared" si="18"/>
        <v>27477.758903983802</v>
      </c>
      <c r="BD5" s="66">
        <f t="shared" si="19"/>
        <v>926.03284902977941</v>
      </c>
      <c r="BE5" s="91">
        <f t="shared" si="20"/>
        <v>4.9913438509942488E-2</v>
      </c>
      <c r="BF5" s="91">
        <f t="shared" si="21"/>
        <v>116.03263322915898</v>
      </c>
      <c r="BG5" s="91">
        <f t="shared" si="22"/>
        <v>152.61317259406965</v>
      </c>
      <c r="BH5" s="91">
        <f t="shared" si="23"/>
        <v>15.795591207226474</v>
      </c>
      <c r="BI5" s="65">
        <f t="shared" si="24"/>
        <v>209484.62025919513</v>
      </c>
      <c r="BJ5" s="66">
        <f t="shared" si="25"/>
        <v>274.00441718880802</v>
      </c>
      <c r="BK5" s="66">
        <f t="shared" si="26"/>
        <v>87167.93299470807</v>
      </c>
      <c r="BL5" s="66">
        <f t="shared" si="27"/>
        <v>161557.99612935347</v>
      </c>
      <c r="BM5" s="36">
        <v>0</v>
      </c>
      <c r="BN5" s="27">
        <f t="shared" si="56"/>
        <v>590294.86607145891</v>
      </c>
      <c r="BP5" s="53" t="s">
        <v>22</v>
      </c>
      <c r="BQ5" s="64" t="s">
        <v>2</v>
      </c>
      <c r="BR5" s="65">
        <f t="shared" si="57"/>
        <v>515.5071242511134</v>
      </c>
      <c r="BS5" s="66">
        <f t="shared" si="28"/>
        <v>883.21708967069992</v>
      </c>
      <c r="BT5" s="66">
        <f t="shared" si="29"/>
        <v>95971.551075322961</v>
      </c>
      <c r="BU5" s="66">
        <f t="shared" si="30"/>
        <v>45.231120314491932</v>
      </c>
      <c r="BV5" s="66">
        <f t="shared" si="31"/>
        <v>271.10662505980696</v>
      </c>
      <c r="BW5" s="66">
        <f t="shared" si="32"/>
        <v>70.372029368294548</v>
      </c>
      <c r="BX5" s="66">
        <f t="shared" si="33"/>
        <v>19.846828606032396</v>
      </c>
      <c r="BY5" s="66">
        <f t="shared" si="34"/>
        <v>62.83731491860101</v>
      </c>
      <c r="BZ5" s="66">
        <f t="shared" si="35"/>
        <v>34.551655938643286</v>
      </c>
      <c r="CA5" s="66">
        <f t="shared" si="36"/>
        <v>79.684706804539317</v>
      </c>
      <c r="CB5" s="66">
        <f t="shared" si="37"/>
        <v>56.744903235885239</v>
      </c>
      <c r="CC5" s="66">
        <f t="shared" si="38"/>
        <v>2576.4223166239963</v>
      </c>
      <c r="CD5" s="66">
        <f t="shared" si="39"/>
        <v>360.82174235128429</v>
      </c>
      <c r="CE5" s="66">
        <f t="shared" si="40"/>
        <v>19.179098845380945</v>
      </c>
      <c r="CF5" s="66">
        <f t="shared" si="41"/>
        <v>159.19105791985984</v>
      </c>
      <c r="CG5" s="66">
        <f t="shared" si="42"/>
        <v>1544.346739278883</v>
      </c>
      <c r="CH5" s="66">
        <f t="shared" si="43"/>
        <v>167.26709867353844</v>
      </c>
      <c r="CI5" s="66">
        <f t="shared" si="44"/>
        <v>284.15068034687533</v>
      </c>
      <c r="CJ5" s="66">
        <f t="shared" si="45"/>
        <v>27477.758903983802</v>
      </c>
      <c r="CK5" s="66">
        <f t="shared" si="46"/>
        <v>926.03284902977941</v>
      </c>
      <c r="CL5" s="91">
        <f t="shared" si="47"/>
        <v>4.9913438509942488E-2</v>
      </c>
      <c r="CM5" s="91">
        <f t="shared" si="48"/>
        <v>116.03263322915898</v>
      </c>
      <c r="CN5" s="91">
        <f t="shared" si="49"/>
        <v>152.61317259406965</v>
      </c>
      <c r="CO5" s="91">
        <f t="shared" si="50"/>
        <v>15.795591207226474</v>
      </c>
      <c r="CP5" s="49">
        <f>BI5-CY19</f>
        <v>207690.73321906212</v>
      </c>
      <c r="CQ5" s="66">
        <f t="shared" si="52"/>
        <v>274.00441718880802</v>
      </c>
      <c r="CR5" s="66">
        <f t="shared" si="53"/>
        <v>87167.93299470807</v>
      </c>
      <c r="CS5" s="66">
        <f t="shared" si="54"/>
        <v>161557.99612935347</v>
      </c>
      <c r="CT5" s="36">
        <v>0</v>
      </c>
      <c r="CU5" s="27">
        <f t="shared" si="58"/>
        <v>588500.97903132602</v>
      </c>
      <c r="CX5" s="85" t="s">
        <v>103</v>
      </c>
      <c r="CY5" s="81">
        <f>'[1]scen AMS'!$AF$1161</f>
        <v>753714.14469999995</v>
      </c>
      <c r="DA5" s="105">
        <v>1.6486858958682491</v>
      </c>
    </row>
    <row r="6" spans="2:105" x14ac:dyDescent="0.25">
      <c r="B6" s="53" t="s">
        <v>23</v>
      </c>
      <c r="C6" s="64" t="s">
        <v>3</v>
      </c>
      <c r="D6" s="90">
        <v>620.90528440855371</v>
      </c>
      <c r="E6" s="91">
        <v>2106.1528969226338</v>
      </c>
      <c r="F6" s="91">
        <v>1856.3498664107749</v>
      </c>
      <c r="G6" s="91">
        <v>795.02387022606683</v>
      </c>
      <c r="H6" s="91">
        <v>188.29644462622321</v>
      </c>
      <c r="I6" s="91">
        <v>107.9386457235663</v>
      </c>
      <c r="J6" s="91">
        <v>13.237945476453858</v>
      </c>
      <c r="K6" s="91">
        <v>77.545671003931147</v>
      </c>
      <c r="L6" s="91">
        <v>215.3458133547671</v>
      </c>
      <c r="M6" s="91">
        <v>30.583957188664641</v>
      </c>
      <c r="N6" s="91">
        <v>11.301363607608227</v>
      </c>
      <c r="O6" s="91">
        <v>3701.7624799378245</v>
      </c>
      <c r="P6" s="91">
        <v>1692.967359659988</v>
      </c>
      <c r="Q6" s="91">
        <v>7.9093918457353425</v>
      </c>
      <c r="R6" s="91">
        <v>4.0505084837743421</v>
      </c>
      <c r="S6" s="91">
        <v>51.525075416575426</v>
      </c>
      <c r="T6" s="91">
        <v>20.505834330295997</v>
      </c>
      <c r="U6" s="91">
        <v>11.562693936583106</v>
      </c>
      <c r="V6" s="91">
        <v>1441.4305970259925</v>
      </c>
      <c r="W6" s="91">
        <v>692.55911634629422</v>
      </c>
      <c r="X6" s="91">
        <v>5.800910654832913E-2</v>
      </c>
      <c r="Y6" s="91">
        <v>0.73698492052652176</v>
      </c>
      <c r="Z6" s="91">
        <v>1.1916914348209738E-2</v>
      </c>
      <c r="AA6" s="91">
        <v>6.1143470747118807</v>
      </c>
      <c r="AB6" s="65">
        <f>'[4]TES 2035 (value)'!CK9</f>
        <v>5806.0910690873225</v>
      </c>
      <c r="AC6" s="66">
        <f>'[4]TES 2035 (value)'!CL9</f>
        <v>0</v>
      </c>
      <c r="AD6" s="66">
        <f>'[4]TES 2035 (value)'!CM9</f>
        <v>0</v>
      </c>
      <c r="AE6" s="66">
        <f>'[4]TES 2035 (value)'!CN9</f>
        <v>7300.0026932200071</v>
      </c>
      <c r="AF6" s="67">
        <f>'[4]TES 2035 (value)'!CO9</f>
        <v>1</v>
      </c>
      <c r="AG6" s="27">
        <f t="shared" si="55"/>
        <v>26760.969836255768</v>
      </c>
      <c r="AI6" s="53" t="s">
        <v>23</v>
      </c>
      <c r="AJ6" s="64" t="s">
        <v>3</v>
      </c>
      <c r="AK6" s="65">
        <f t="shared" si="0"/>
        <v>620.91598235335391</v>
      </c>
      <c r="AL6" s="66">
        <f t="shared" si="1"/>
        <v>2106.2236339673673</v>
      </c>
      <c r="AM6" s="66">
        <f t="shared" si="2"/>
        <v>1856.3506692915369</v>
      </c>
      <c r="AN6" s="66">
        <f t="shared" si="3"/>
        <v>794.99968336198776</v>
      </c>
      <c r="AO6" s="66">
        <f t="shared" si="4"/>
        <v>188.29624535748181</v>
      </c>
      <c r="AP6" s="66">
        <f t="shared" si="5"/>
        <v>107.93798551479138</v>
      </c>
      <c r="AQ6" s="66">
        <f t="shared" si="6"/>
        <v>13.238393485031418</v>
      </c>
      <c r="AR6" s="66">
        <f t="shared" si="7"/>
        <v>77.562712408340161</v>
      </c>
      <c r="AS6" s="66">
        <f t="shared" si="8"/>
        <v>215.37396805275117</v>
      </c>
      <c r="AT6" s="66">
        <f t="shared" si="9"/>
        <v>30.584267796335944</v>
      </c>
      <c r="AU6" s="66">
        <f t="shared" si="10"/>
        <v>11.301366914065781</v>
      </c>
      <c r="AV6" s="66">
        <f t="shared" si="11"/>
        <v>3701.8509656813962</v>
      </c>
      <c r="AW6" s="66">
        <f t="shared" si="12"/>
        <v>1693.0049174127537</v>
      </c>
      <c r="AX6" s="66">
        <f t="shared" si="13"/>
        <v>7.9090931077026694</v>
      </c>
      <c r="AY6" s="66">
        <f t="shared" si="14"/>
        <v>4.050456569564461</v>
      </c>
      <c r="AZ6" s="66">
        <f t="shared" si="15"/>
        <v>51.526138248424751</v>
      </c>
      <c r="BA6" s="66">
        <f t="shared" si="16"/>
        <v>20.505469256926286</v>
      </c>
      <c r="BB6" s="66">
        <f t="shared" si="17"/>
        <v>11.56267856950681</v>
      </c>
      <c r="BC6" s="66">
        <f t="shared" si="18"/>
        <v>1441.4691557279505</v>
      </c>
      <c r="BD6" s="66">
        <f t="shared" si="19"/>
        <v>692.55914153513902</v>
      </c>
      <c r="BE6" s="91">
        <f t="shared" si="20"/>
        <v>7.1726781330647249E-2</v>
      </c>
      <c r="BF6" s="91">
        <f t="shared" si="21"/>
        <v>0.74490404093384244</v>
      </c>
      <c r="BG6" s="91">
        <f t="shared" si="22"/>
        <v>1.1917454037761269E-2</v>
      </c>
      <c r="BH6" s="91">
        <f t="shared" si="23"/>
        <v>6.128379762526313</v>
      </c>
      <c r="BI6" s="65">
        <f t="shared" si="24"/>
        <v>5806.0910690873225</v>
      </c>
      <c r="BJ6" s="66">
        <f t="shared" si="25"/>
        <v>0</v>
      </c>
      <c r="BK6" s="66">
        <f t="shared" si="26"/>
        <v>0</v>
      </c>
      <c r="BL6" s="66">
        <f t="shared" si="27"/>
        <v>7300.0026932200071</v>
      </c>
      <c r="BM6" s="36">
        <v>0</v>
      </c>
      <c r="BN6" s="27">
        <f t="shared" si="56"/>
        <v>26760.273614958569</v>
      </c>
      <c r="BP6" s="53" t="s">
        <v>23</v>
      </c>
      <c r="BQ6" s="64" t="s">
        <v>3</v>
      </c>
      <c r="BR6" s="65">
        <f t="shared" si="57"/>
        <v>620.91598235335391</v>
      </c>
      <c r="BS6" s="66">
        <f t="shared" si="28"/>
        <v>2106.2236339673673</v>
      </c>
      <c r="BT6" s="66">
        <f t="shared" si="29"/>
        <v>1856.3506692915369</v>
      </c>
      <c r="BU6" s="66">
        <f t="shared" si="30"/>
        <v>794.99968336198776</v>
      </c>
      <c r="BV6" s="66">
        <f t="shared" si="31"/>
        <v>188.29624535748181</v>
      </c>
      <c r="BW6" s="66">
        <f t="shared" si="32"/>
        <v>107.93798551479138</v>
      </c>
      <c r="BX6" s="66">
        <f t="shared" si="33"/>
        <v>13.238393485031418</v>
      </c>
      <c r="BY6" s="66">
        <f t="shared" si="34"/>
        <v>77.562712408340161</v>
      </c>
      <c r="BZ6" s="66">
        <f t="shared" si="35"/>
        <v>215.37396805275117</v>
      </c>
      <c r="CA6" s="66">
        <f t="shared" si="36"/>
        <v>30.584267796335944</v>
      </c>
      <c r="CB6" s="66">
        <f t="shared" si="37"/>
        <v>11.301366914065781</v>
      </c>
      <c r="CC6" s="66">
        <f t="shared" si="38"/>
        <v>3701.8509656813962</v>
      </c>
      <c r="CD6" s="66">
        <f t="shared" si="39"/>
        <v>1693.0049174127537</v>
      </c>
      <c r="CE6" s="66">
        <f t="shared" si="40"/>
        <v>7.9090931077026694</v>
      </c>
      <c r="CF6" s="66">
        <f t="shared" si="41"/>
        <v>4.050456569564461</v>
      </c>
      <c r="CG6" s="66">
        <f t="shared" si="42"/>
        <v>51.526138248424751</v>
      </c>
      <c r="CH6" s="66">
        <f t="shared" si="43"/>
        <v>20.505469256926286</v>
      </c>
      <c r="CI6" s="66">
        <f t="shared" si="44"/>
        <v>11.56267856950681</v>
      </c>
      <c r="CJ6" s="66">
        <f t="shared" si="45"/>
        <v>1441.4691557279505</v>
      </c>
      <c r="CK6" s="66">
        <f t="shared" si="46"/>
        <v>692.55914153513902</v>
      </c>
      <c r="CL6" s="91">
        <f t="shared" si="47"/>
        <v>7.1726781330647249E-2</v>
      </c>
      <c r="CM6" s="91">
        <f t="shared" si="48"/>
        <v>0.74490404093384244</v>
      </c>
      <c r="CN6" s="91">
        <f t="shared" si="49"/>
        <v>1.1917454037761269E-2</v>
      </c>
      <c r="CO6" s="91">
        <f t="shared" si="50"/>
        <v>6.128379762526313</v>
      </c>
      <c r="CP6" s="65">
        <f t="shared" si="51"/>
        <v>5806.0910690873225</v>
      </c>
      <c r="CQ6" s="66">
        <f t="shared" si="52"/>
        <v>0</v>
      </c>
      <c r="CR6" s="66">
        <f t="shared" si="53"/>
        <v>0</v>
      </c>
      <c r="CS6" s="66">
        <f t="shared" si="54"/>
        <v>7300.0026932200071</v>
      </c>
      <c r="CT6" s="36">
        <v>0</v>
      </c>
      <c r="CU6" s="27">
        <f t="shared" si="58"/>
        <v>26760.273614958569</v>
      </c>
      <c r="CX6" s="86" t="s">
        <v>104</v>
      </c>
      <c r="CY6" s="81">
        <f>'[1]scen AMS'!$AF$1162</f>
        <v>36428.054129999997</v>
      </c>
      <c r="DA6" s="105">
        <v>1.6626734866745376</v>
      </c>
    </row>
    <row r="7" spans="2:105" x14ac:dyDescent="0.25">
      <c r="B7" s="53" t="s">
        <v>24</v>
      </c>
      <c r="C7" s="64" t="s">
        <v>4</v>
      </c>
      <c r="D7" s="90">
        <v>119.80363265555178</v>
      </c>
      <c r="E7" s="91">
        <v>158.67645783434727</v>
      </c>
      <c r="F7" s="91">
        <v>1284.293689767258</v>
      </c>
      <c r="G7" s="91">
        <v>1163.2494559943805</v>
      </c>
      <c r="H7" s="91">
        <v>10137.042478025996</v>
      </c>
      <c r="I7" s="91">
        <v>209.28172898746226</v>
      </c>
      <c r="J7" s="91">
        <v>91.696657057311285</v>
      </c>
      <c r="K7" s="91">
        <v>179.57557870799096</v>
      </c>
      <c r="L7" s="91">
        <v>203.81360371003115</v>
      </c>
      <c r="M7" s="91">
        <v>257.51910589009611</v>
      </c>
      <c r="N7" s="91">
        <v>65.356463252164019</v>
      </c>
      <c r="O7" s="91">
        <v>4337.4951754471322</v>
      </c>
      <c r="P7" s="91">
        <v>49208.135088494251</v>
      </c>
      <c r="Q7" s="91">
        <v>6.4405990954514101</v>
      </c>
      <c r="R7" s="91">
        <v>96.464218068833304</v>
      </c>
      <c r="S7" s="91">
        <v>352.93015659869508</v>
      </c>
      <c r="T7" s="91">
        <v>10.261812499070647</v>
      </c>
      <c r="U7" s="91">
        <v>2.7222961863140109</v>
      </c>
      <c r="V7" s="91">
        <v>6335.3600752686079</v>
      </c>
      <c r="W7" s="91">
        <v>923.67510018506573</v>
      </c>
      <c r="X7" s="91">
        <v>6.7971465254465069E-2</v>
      </c>
      <c r="Y7" s="91">
        <v>46.870947697314406</v>
      </c>
      <c r="Z7" s="91">
        <v>60.017195696158439</v>
      </c>
      <c r="AA7" s="91">
        <v>1.1797628547566577</v>
      </c>
      <c r="AB7" s="65">
        <f>'[4]TES 2035 (value)'!CK10</f>
        <v>5597.4878838298819</v>
      </c>
      <c r="AC7" s="66">
        <f>'[4]TES 2035 (value)'!CL10</f>
        <v>0</v>
      </c>
      <c r="AD7" s="66">
        <f>'[4]TES 2035 (value)'!CM10</f>
        <v>21.732870713099011</v>
      </c>
      <c r="AE7" s="66">
        <f>'[4]TES 2035 (value)'!CN10</f>
        <v>6240.0261902972725</v>
      </c>
      <c r="AF7" s="67">
        <f>'[4]TES 2035 (value)'!CO10</f>
        <v>1.994753752</v>
      </c>
      <c r="AG7" s="27">
        <f t="shared" si="55"/>
        <v>87113.170950031737</v>
      </c>
      <c r="AI7" s="53" t="s">
        <v>24</v>
      </c>
      <c r="AJ7" s="64" t="s">
        <v>4</v>
      </c>
      <c r="AK7" s="65">
        <f t="shared" si="0"/>
        <v>119.80569682327783</v>
      </c>
      <c r="AL7" s="66">
        <f t="shared" si="1"/>
        <v>158.68178712630532</v>
      </c>
      <c r="AM7" s="66">
        <f t="shared" si="2"/>
        <v>1284.294245230813</v>
      </c>
      <c r="AN7" s="66">
        <f t="shared" si="3"/>
        <v>1163.2140666714483</v>
      </c>
      <c r="AO7" s="66">
        <f t="shared" si="4"/>
        <v>10137.031750283897</v>
      </c>
      <c r="AP7" s="66">
        <f t="shared" si="5"/>
        <v>209.28044891179536</v>
      </c>
      <c r="AQ7" s="66">
        <f t="shared" si="6"/>
        <v>91.699760325032727</v>
      </c>
      <c r="AR7" s="66">
        <f t="shared" si="7"/>
        <v>179.61504216248335</v>
      </c>
      <c r="AS7" s="66">
        <f t="shared" si="8"/>
        <v>203.84025066623664</v>
      </c>
      <c r="AT7" s="66">
        <f t="shared" si="9"/>
        <v>257.52172122889294</v>
      </c>
      <c r="AU7" s="66">
        <f t="shared" si="10"/>
        <v>65.356482373606269</v>
      </c>
      <c r="AV7" s="66">
        <f t="shared" si="11"/>
        <v>4337.5988575412475</v>
      </c>
      <c r="AW7" s="66">
        <f t="shared" si="12"/>
        <v>49209.226749807844</v>
      </c>
      <c r="AX7" s="66">
        <f t="shared" si="13"/>
        <v>6.4403558337771196</v>
      </c>
      <c r="AY7" s="66">
        <f t="shared" si="14"/>
        <v>96.462981714513134</v>
      </c>
      <c r="AZ7" s="66">
        <f t="shared" si="15"/>
        <v>352.93743665424063</v>
      </c>
      <c r="BA7" s="66">
        <f t="shared" si="16"/>
        <v>10.261629804018691</v>
      </c>
      <c r="BB7" s="66">
        <f t="shared" si="17"/>
        <v>2.7222925683220947</v>
      </c>
      <c r="BC7" s="66">
        <f t="shared" si="18"/>
        <v>6335.5295480558816</v>
      </c>
      <c r="BD7" s="66">
        <f t="shared" si="19"/>
        <v>923.67513377975558</v>
      </c>
      <c r="BE7" s="91">
        <f t="shared" si="20"/>
        <v>8.404498388488163E-2</v>
      </c>
      <c r="BF7" s="91">
        <f t="shared" si="21"/>
        <v>47.374589858886836</v>
      </c>
      <c r="BG7" s="91">
        <f t="shared" si="22"/>
        <v>60.019913736456701</v>
      </c>
      <c r="BH7" s="91">
        <f t="shared" si="23"/>
        <v>1.1824704609218906</v>
      </c>
      <c r="BI7" s="65">
        <f t="shared" si="24"/>
        <v>5597.4878838298819</v>
      </c>
      <c r="BJ7" s="66">
        <f t="shared" si="25"/>
        <v>0</v>
      </c>
      <c r="BK7" s="66">
        <f t="shared" si="26"/>
        <v>21.732870713099011</v>
      </c>
      <c r="BL7" s="66">
        <f t="shared" si="27"/>
        <v>6240.0261902972725</v>
      </c>
      <c r="BM7" s="36">
        <v>0</v>
      </c>
      <c r="BN7" s="27">
        <f t="shared" si="56"/>
        <v>87113.104201443784</v>
      </c>
      <c r="BP7" s="53" t="s">
        <v>24</v>
      </c>
      <c r="BQ7" s="64" t="s">
        <v>4</v>
      </c>
      <c r="BR7" s="65">
        <f t="shared" si="57"/>
        <v>119.80569682327783</v>
      </c>
      <c r="BS7" s="66">
        <f t="shared" si="28"/>
        <v>158.68178712630532</v>
      </c>
      <c r="BT7" s="66">
        <f t="shared" si="29"/>
        <v>1284.294245230813</v>
      </c>
      <c r="BU7" s="66">
        <f t="shared" si="30"/>
        <v>1163.2140666714483</v>
      </c>
      <c r="BV7" s="66">
        <f t="shared" si="31"/>
        <v>10137.031750283897</v>
      </c>
      <c r="BW7" s="66">
        <f t="shared" si="32"/>
        <v>209.28044891179536</v>
      </c>
      <c r="BX7" s="66">
        <f t="shared" si="33"/>
        <v>91.699760325032727</v>
      </c>
      <c r="BY7" s="66">
        <f t="shared" si="34"/>
        <v>179.61504216248335</v>
      </c>
      <c r="BZ7" s="66">
        <f t="shared" si="35"/>
        <v>203.84025066623664</v>
      </c>
      <c r="CA7" s="66">
        <f t="shared" si="36"/>
        <v>257.52172122889294</v>
      </c>
      <c r="CB7" s="66">
        <f t="shared" si="37"/>
        <v>65.356482373606269</v>
      </c>
      <c r="CC7" s="66">
        <f t="shared" si="38"/>
        <v>4337.5988575412475</v>
      </c>
      <c r="CD7" s="66">
        <f t="shared" si="39"/>
        <v>49209.226749807844</v>
      </c>
      <c r="CE7" s="66">
        <f t="shared" si="40"/>
        <v>6.4403558337771196</v>
      </c>
      <c r="CF7" s="66">
        <f t="shared" si="41"/>
        <v>96.462981714513134</v>
      </c>
      <c r="CG7" s="66">
        <f t="shared" si="42"/>
        <v>352.93743665424063</v>
      </c>
      <c r="CH7" s="66">
        <f t="shared" si="43"/>
        <v>10.261629804018691</v>
      </c>
      <c r="CI7" s="66">
        <f t="shared" si="44"/>
        <v>2.7222925683220947</v>
      </c>
      <c r="CJ7" s="66">
        <f t="shared" si="45"/>
        <v>6335.5295480558816</v>
      </c>
      <c r="CK7" s="66">
        <f t="shared" si="46"/>
        <v>923.67513377975558</v>
      </c>
      <c r="CL7" s="91">
        <f t="shared" si="47"/>
        <v>8.404498388488163E-2</v>
      </c>
      <c r="CM7" s="91">
        <f t="shared" si="48"/>
        <v>47.374589858886836</v>
      </c>
      <c r="CN7" s="91">
        <f t="shared" si="49"/>
        <v>60.019913736456701</v>
      </c>
      <c r="CO7" s="91">
        <f t="shared" si="50"/>
        <v>1.1824704609218906</v>
      </c>
      <c r="CP7" s="65">
        <f t="shared" si="51"/>
        <v>5597.4878838298819</v>
      </c>
      <c r="CQ7" s="66">
        <f t="shared" si="52"/>
        <v>0</v>
      </c>
      <c r="CR7" s="66">
        <f t="shared" si="53"/>
        <v>21.732870713099011</v>
      </c>
      <c r="CS7" s="66">
        <f t="shared" si="54"/>
        <v>6240.0261902972725</v>
      </c>
      <c r="CT7" s="36">
        <v>0</v>
      </c>
      <c r="CU7" s="27">
        <f t="shared" si="58"/>
        <v>87113.104201443784</v>
      </c>
      <c r="CX7" s="59" t="s">
        <v>95</v>
      </c>
      <c r="CY7" s="81">
        <f>'[1]scen AMS'!$AF$463</f>
        <v>82491.148239999995</v>
      </c>
      <c r="DA7" s="105">
        <v>1.6169113246690838</v>
      </c>
    </row>
    <row r="8" spans="2:105" x14ac:dyDescent="0.25">
      <c r="B8" s="53" t="s">
        <v>25</v>
      </c>
      <c r="C8" s="64" t="s">
        <v>5</v>
      </c>
      <c r="D8" s="90">
        <v>263.21874610241434</v>
      </c>
      <c r="E8" s="91">
        <v>5233.8618957561621</v>
      </c>
      <c r="F8" s="91">
        <v>297.6087131609533</v>
      </c>
      <c r="G8" s="91">
        <v>494.14942940575725</v>
      </c>
      <c r="H8" s="91">
        <v>307.65235268187439</v>
      </c>
      <c r="I8" s="91">
        <v>15119.687255673487</v>
      </c>
      <c r="J8" s="91">
        <v>68.431215435252298</v>
      </c>
      <c r="K8" s="91">
        <v>486.95516924234124</v>
      </c>
      <c r="L8" s="91">
        <v>1162.4483808422733</v>
      </c>
      <c r="M8" s="91">
        <v>74.394840486466819</v>
      </c>
      <c r="N8" s="91">
        <v>118.43756723840471</v>
      </c>
      <c r="O8" s="91">
        <v>17895.238963754957</v>
      </c>
      <c r="P8" s="91">
        <v>1137.1996807810681</v>
      </c>
      <c r="Q8" s="91">
        <v>5.6213246854619863</v>
      </c>
      <c r="R8" s="91">
        <v>45.414434345667047</v>
      </c>
      <c r="S8" s="91">
        <v>140.48229296678929</v>
      </c>
      <c r="T8" s="91">
        <v>72.103894979425107</v>
      </c>
      <c r="U8" s="91">
        <v>18.665772787886095</v>
      </c>
      <c r="V8" s="91">
        <v>11448.542985284936</v>
      </c>
      <c r="W8" s="91">
        <v>1842.2136180856969</v>
      </c>
      <c r="X8" s="91">
        <v>0.28042600258435318</v>
      </c>
      <c r="Y8" s="91">
        <v>28.976084003741253</v>
      </c>
      <c r="Z8" s="91">
        <v>57.433423088538177</v>
      </c>
      <c r="AA8" s="91">
        <v>10.791973625028071</v>
      </c>
      <c r="AB8" s="65">
        <f>'[4]TES 2035 (value)'!CK11</f>
        <v>12035.283554450794</v>
      </c>
      <c r="AC8" s="66">
        <f>'[4]TES 2035 (value)'!CL11</f>
        <v>0</v>
      </c>
      <c r="AD8" s="66">
        <f>'[4]TES 2035 (value)'!CM11</f>
        <v>0</v>
      </c>
      <c r="AE8" s="66">
        <f>'[4]TES 2035 (value)'!CN11</f>
        <v>16194.229391939463</v>
      </c>
      <c r="AF8" s="67">
        <f>'[4]TES 2035 (value)'!CO11</f>
        <v>1.924011272</v>
      </c>
      <c r="AG8" s="27">
        <f t="shared" si="55"/>
        <v>84561.247398079402</v>
      </c>
      <c r="AI8" s="53" t="s">
        <v>25</v>
      </c>
      <c r="AJ8" s="64" t="s">
        <v>5</v>
      </c>
      <c r="AK8" s="65">
        <f t="shared" si="0"/>
        <v>263.22328125404999</v>
      </c>
      <c r="AL8" s="66">
        <f t="shared" si="1"/>
        <v>5234.0376797287272</v>
      </c>
      <c r="AM8" s="66">
        <f t="shared" si="2"/>
        <v>297.60884187823592</v>
      </c>
      <c r="AN8" s="66">
        <f t="shared" si="3"/>
        <v>494.13439598911231</v>
      </c>
      <c r="AO8" s="66">
        <f t="shared" si="4"/>
        <v>307.65202710218949</v>
      </c>
      <c r="AP8" s="66">
        <f t="shared" si="5"/>
        <v>15119.594775819462</v>
      </c>
      <c r="AQ8" s="66">
        <f t="shared" si="6"/>
        <v>68.433531336276545</v>
      </c>
      <c r="AR8" s="66">
        <f t="shared" si="7"/>
        <v>487.06218230781201</v>
      </c>
      <c r="AS8" s="66">
        <f t="shared" si="8"/>
        <v>1162.6003614291017</v>
      </c>
      <c r="AT8" s="66">
        <f t="shared" si="9"/>
        <v>74.395596033174456</v>
      </c>
      <c r="AU8" s="66">
        <f t="shared" si="10"/>
        <v>118.43760188986825</v>
      </c>
      <c r="AV8" s="66">
        <f t="shared" si="11"/>
        <v>17895.666725810108</v>
      </c>
      <c r="AW8" s="66">
        <f t="shared" si="12"/>
        <v>1137.2249090669013</v>
      </c>
      <c r="AX8" s="66">
        <f t="shared" si="13"/>
        <v>5.6211123678135113</v>
      </c>
      <c r="AY8" s="66">
        <f t="shared" si="14"/>
        <v>45.413852281838352</v>
      </c>
      <c r="AZ8" s="66">
        <f t="shared" si="15"/>
        <v>140.48519076080558</v>
      </c>
      <c r="BA8" s="66">
        <f t="shared" si="16"/>
        <v>72.10261128564872</v>
      </c>
      <c r="BB8" s="66">
        <f t="shared" si="17"/>
        <v>18.665747980660711</v>
      </c>
      <c r="BC8" s="66">
        <f t="shared" si="18"/>
        <v>11448.849237252762</v>
      </c>
      <c r="BD8" s="66">
        <f t="shared" si="19"/>
        <v>1842.2136850882557</v>
      </c>
      <c r="BE8" s="91">
        <f t="shared" si="20"/>
        <v>0.34673960285938554</v>
      </c>
      <c r="BF8" s="91">
        <f t="shared" si="21"/>
        <v>29.287440575317142</v>
      </c>
      <c r="BG8" s="91">
        <f t="shared" si="22"/>
        <v>57.436024115737318</v>
      </c>
      <c r="BH8" s="91">
        <f t="shared" si="23"/>
        <v>10.816741665659579</v>
      </c>
      <c r="BI8" s="65">
        <f t="shared" si="24"/>
        <v>12035.283554450794</v>
      </c>
      <c r="BJ8" s="66">
        <f t="shared" si="25"/>
        <v>0</v>
      </c>
      <c r="BK8" s="66">
        <f t="shared" si="26"/>
        <v>0</v>
      </c>
      <c r="BL8" s="66">
        <f t="shared" si="27"/>
        <v>16194.229391939463</v>
      </c>
      <c r="BM8" s="36">
        <v>0</v>
      </c>
      <c r="BN8" s="27">
        <f t="shared" si="56"/>
        <v>84560.823239012607</v>
      </c>
      <c r="BP8" s="53" t="s">
        <v>25</v>
      </c>
      <c r="BQ8" s="64" t="s">
        <v>5</v>
      </c>
      <c r="BR8" s="65">
        <f t="shared" si="57"/>
        <v>263.22328125404999</v>
      </c>
      <c r="BS8" s="66">
        <f t="shared" si="28"/>
        <v>5234.0376797287272</v>
      </c>
      <c r="BT8" s="66">
        <f t="shared" si="29"/>
        <v>297.60884187823592</v>
      </c>
      <c r="BU8" s="66">
        <f t="shared" si="30"/>
        <v>494.13439598911231</v>
      </c>
      <c r="BV8" s="66">
        <f t="shared" si="31"/>
        <v>307.65202710218949</v>
      </c>
      <c r="BW8" s="66">
        <f t="shared" si="32"/>
        <v>15119.594775819462</v>
      </c>
      <c r="BX8" s="66">
        <f t="shared" si="33"/>
        <v>68.433531336276545</v>
      </c>
      <c r="BY8" s="66">
        <f t="shared" si="34"/>
        <v>487.06218230781201</v>
      </c>
      <c r="BZ8" s="66">
        <f t="shared" si="35"/>
        <v>1162.6003614291017</v>
      </c>
      <c r="CA8" s="66">
        <f t="shared" si="36"/>
        <v>74.395596033174456</v>
      </c>
      <c r="CB8" s="66">
        <f t="shared" si="37"/>
        <v>118.43760188986825</v>
      </c>
      <c r="CC8" s="66">
        <f t="shared" si="38"/>
        <v>17895.666725810108</v>
      </c>
      <c r="CD8" s="66">
        <f t="shared" si="39"/>
        <v>1137.2249090669013</v>
      </c>
      <c r="CE8" s="66">
        <f t="shared" si="40"/>
        <v>5.6211123678135113</v>
      </c>
      <c r="CF8" s="66">
        <f t="shared" si="41"/>
        <v>45.413852281838352</v>
      </c>
      <c r="CG8" s="66">
        <f t="shared" si="42"/>
        <v>140.48519076080558</v>
      </c>
      <c r="CH8" s="66">
        <f t="shared" si="43"/>
        <v>72.10261128564872</v>
      </c>
      <c r="CI8" s="66">
        <f t="shared" si="44"/>
        <v>18.665747980660711</v>
      </c>
      <c r="CJ8" s="66">
        <f t="shared" si="45"/>
        <v>11448.849237252762</v>
      </c>
      <c r="CK8" s="66">
        <f t="shared" si="46"/>
        <v>1842.2136850882557</v>
      </c>
      <c r="CL8" s="91">
        <f t="shared" si="47"/>
        <v>0.34673960285938554</v>
      </c>
      <c r="CM8" s="91">
        <f t="shared" si="48"/>
        <v>29.287440575317142</v>
      </c>
      <c r="CN8" s="91">
        <f t="shared" si="49"/>
        <v>57.436024115737318</v>
      </c>
      <c r="CO8" s="91">
        <f t="shared" si="50"/>
        <v>10.816741665659579</v>
      </c>
      <c r="CP8" s="65">
        <f t="shared" si="51"/>
        <v>12035.283554450794</v>
      </c>
      <c r="CQ8" s="66">
        <f t="shared" si="52"/>
        <v>0</v>
      </c>
      <c r="CR8" s="66">
        <f t="shared" si="53"/>
        <v>0</v>
      </c>
      <c r="CS8" s="66">
        <f t="shared" si="54"/>
        <v>16194.229391939463</v>
      </c>
      <c r="CT8" s="36">
        <v>0</v>
      </c>
      <c r="CU8" s="27">
        <f t="shared" si="58"/>
        <v>84560.823239012607</v>
      </c>
      <c r="CX8" s="59" t="s">
        <v>96</v>
      </c>
      <c r="CY8" s="81">
        <f>'[1]scen AMS'!$AF$462-CY7</f>
        <v>1011331.9207599999</v>
      </c>
      <c r="DA8" s="105">
        <v>1.4092350076259845</v>
      </c>
    </row>
    <row r="9" spans="2:105" x14ac:dyDescent="0.25">
      <c r="B9" s="53" t="s">
        <v>26</v>
      </c>
      <c r="C9" s="64" t="s">
        <v>6</v>
      </c>
      <c r="D9" s="90">
        <v>6535.0260515434511</v>
      </c>
      <c r="E9" s="91">
        <v>778.18413082366374</v>
      </c>
      <c r="F9" s="91">
        <v>629.64104601244605</v>
      </c>
      <c r="G9" s="91">
        <v>548.31424127187688</v>
      </c>
      <c r="H9" s="91">
        <v>131.31564287709259</v>
      </c>
      <c r="I9" s="91">
        <v>473.19337906659626</v>
      </c>
      <c r="J9" s="91">
        <v>4362.8240861205686</v>
      </c>
      <c r="K9" s="91">
        <v>2971.5857060221479</v>
      </c>
      <c r="L9" s="91">
        <v>258.92090634256721</v>
      </c>
      <c r="M9" s="91">
        <v>553.23642946759287</v>
      </c>
      <c r="N9" s="91">
        <v>145.86988837225502</v>
      </c>
      <c r="O9" s="91">
        <v>6248.3502981566926</v>
      </c>
      <c r="P9" s="91">
        <v>431.92558810783919</v>
      </c>
      <c r="Q9" s="91">
        <v>3.2663360668225017</v>
      </c>
      <c r="R9" s="91">
        <v>11.648455989485152</v>
      </c>
      <c r="S9" s="91">
        <v>9.8726657532094819</v>
      </c>
      <c r="T9" s="91">
        <v>8.6650144209741047</v>
      </c>
      <c r="U9" s="91">
        <v>6.6029743648394952</v>
      </c>
      <c r="V9" s="91">
        <v>870.07017403124746</v>
      </c>
      <c r="W9" s="91">
        <v>64.59728173791251</v>
      </c>
      <c r="X9" s="91">
        <v>9.7906868646125758E-2</v>
      </c>
      <c r="Y9" s="91">
        <v>51.197641886224346</v>
      </c>
      <c r="Z9" s="91">
        <v>2.011318286354315E-2</v>
      </c>
      <c r="AA9" s="91">
        <v>81.007496937966124</v>
      </c>
      <c r="AB9" s="65">
        <f>'[4]TES 2035 (value)'!CK12</f>
        <v>300.27079530451783</v>
      </c>
      <c r="AC9" s="66">
        <f>'[4]TES 2035 (value)'!CL12</f>
        <v>0</v>
      </c>
      <c r="AD9" s="66">
        <f>'[4]TES 2035 (value)'!CM12</f>
        <v>0</v>
      </c>
      <c r="AE9" s="66">
        <f>'[4]TES 2035 (value)'!CN12</f>
        <v>8811.4417517425863</v>
      </c>
      <c r="AF9" s="67">
        <f>'[4]TES 2035 (value)'!CO12</f>
        <v>1</v>
      </c>
      <c r="AG9" s="27">
        <f t="shared" si="55"/>
        <v>34288.146002472087</v>
      </c>
      <c r="AI9" s="53" t="s">
        <v>26</v>
      </c>
      <c r="AJ9" s="64" t="s">
        <v>6</v>
      </c>
      <c r="AK9" s="65">
        <f t="shared" si="0"/>
        <v>6535.1386473768616</v>
      </c>
      <c r="AL9" s="66">
        <f t="shared" si="1"/>
        <v>778.21026683959758</v>
      </c>
      <c r="AM9" s="66">
        <f t="shared" si="2"/>
        <v>629.64131833540193</v>
      </c>
      <c r="AN9" s="66">
        <f t="shared" si="3"/>
        <v>548.29756000918405</v>
      </c>
      <c r="AO9" s="66">
        <f t="shared" si="4"/>
        <v>131.31550390950383</v>
      </c>
      <c r="AP9" s="66">
        <f t="shared" si="5"/>
        <v>473.19048477031345</v>
      </c>
      <c r="AQ9" s="66">
        <f t="shared" si="6"/>
        <v>4362.9717361178018</v>
      </c>
      <c r="AR9" s="66">
        <f t="shared" si="7"/>
        <v>2972.2387404610372</v>
      </c>
      <c r="AS9" s="66">
        <f t="shared" si="8"/>
        <v>258.9547581263854</v>
      </c>
      <c r="AT9" s="66">
        <f t="shared" si="9"/>
        <v>553.24204808254115</v>
      </c>
      <c r="AU9" s="66">
        <f t="shared" si="10"/>
        <v>145.86993104963548</v>
      </c>
      <c r="AV9" s="66">
        <f t="shared" si="11"/>
        <v>6248.4996567190601</v>
      </c>
      <c r="AW9" s="66">
        <f t="shared" si="12"/>
        <v>431.93517019124954</v>
      </c>
      <c r="AX9" s="66">
        <f t="shared" si="13"/>
        <v>3.2662126971842684</v>
      </c>
      <c r="AY9" s="66">
        <f t="shared" si="14"/>
        <v>11.64830669455306</v>
      </c>
      <c r="AZ9" s="66">
        <f t="shared" si="15"/>
        <v>9.8728694013073337</v>
      </c>
      <c r="BA9" s="66">
        <f t="shared" si="16"/>
        <v>8.6648601543413832</v>
      </c>
      <c r="BB9" s="66">
        <f t="shared" si="17"/>
        <v>6.6029655893403429</v>
      </c>
      <c r="BC9" s="66">
        <f t="shared" si="18"/>
        <v>870.09344867006268</v>
      </c>
      <c r="BD9" s="66">
        <f t="shared" si="19"/>
        <v>64.597284087359455</v>
      </c>
      <c r="BE9" s="91">
        <f t="shared" si="20"/>
        <v>0.12105934698887963</v>
      </c>
      <c r="BF9" s="91">
        <f t="shared" si="21"/>
        <v>51.747775653382348</v>
      </c>
      <c r="BG9" s="91">
        <f t="shared" si="22"/>
        <v>2.0114093743182151E-2</v>
      </c>
      <c r="BH9" s="91">
        <f t="shared" si="23"/>
        <v>81.193412605047001</v>
      </c>
      <c r="BI9" s="65">
        <f t="shared" si="24"/>
        <v>300.27079530451783</v>
      </c>
      <c r="BJ9" s="66">
        <f t="shared" si="25"/>
        <v>0</v>
      </c>
      <c r="BK9" s="66">
        <f t="shared" si="26"/>
        <v>0</v>
      </c>
      <c r="BL9" s="66">
        <f t="shared" si="27"/>
        <v>8811.4417517425863</v>
      </c>
      <c r="BM9" s="36">
        <v>0</v>
      </c>
      <c r="BN9" s="27">
        <f t="shared" si="56"/>
        <v>34289.046678028986</v>
      </c>
      <c r="BP9" s="53" t="s">
        <v>26</v>
      </c>
      <c r="BQ9" s="64" t="s">
        <v>6</v>
      </c>
      <c r="BR9" s="65">
        <f t="shared" si="57"/>
        <v>6535.1386473768616</v>
      </c>
      <c r="BS9" s="66">
        <f t="shared" si="28"/>
        <v>778.21026683959758</v>
      </c>
      <c r="BT9" s="66">
        <f t="shared" si="29"/>
        <v>629.64131833540193</v>
      </c>
      <c r="BU9" s="66">
        <f t="shared" si="30"/>
        <v>548.29756000918405</v>
      </c>
      <c r="BV9" s="66">
        <f t="shared" si="31"/>
        <v>131.31550390950383</v>
      </c>
      <c r="BW9" s="66">
        <f t="shared" si="32"/>
        <v>473.19048477031345</v>
      </c>
      <c r="BX9" s="66">
        <f t="shared" si="33"/>
        <v>4362.9717361178018</v>
      </c>
      <c r="BY9" s="66">
        <f t="shared" si="34"/>
        <v>2972.2387404610372</v>
      </c>
      <c r="BZ9" s="66">
        <f t="shared" si="35"/>
        <v>258.9547581263854</v>
      </c>
      <c r="CA9" s="66">
        <f t="shared" si="36"/>
        <v>553.24204808254115</v>
      </c>
      <c r="CB9" s="66">
        <f t="shared" si="37"/>
        <v>145.86993104963548</v>
      </c>
      <c r="CC9" s="66">
        <f t="shared" si="38"/>
        <v>6248.4996567190601</v>
      </c>
      <c r="CD9" s="66">
        <f t="shared" si="39"/>
        <v>431.93517019124954</v>
      </c>
      <c r="CE9" s="66">
        <f t="shared" si="40"/>
        <v>3.2662126971842684</v>
      </c>
      <c r="CF9" s="66">
        <f t="shared" si="41"/>
        <v>11.64830669455306</v>
      </c>
      <c r="CG9" s="66">
        <f t="shared" si="42"/>
        <v>9.8728694013073337</v>
      </c>
      <c r="CH9" s="66">
        <f t="shared" si="43"/>
        <v>8.6648601543413832</v>
      </c>
      <c r="CI9" s="66">
        <f t="shared" si="44"/>
        <v>6.6029655893403429</v>
      </c>
      <c r="CJ9" s="66">
        <f t="shared" si="45"/>
        <v>870.09344867006268</v>
      </c>
      <c r="CK9" s="66">
        <f t="shared" si="46"/>
        <v>64.597284087359455</v>
      </c>
      <c r="CL9" s="91">
        <f t="shared" si="47"/>
        <v>0.12105934698887963</v>
      </c>
      <c r="CM9" s="91">
        <f t="shared" si="48"/>
        <v>51.747775653382348</v>
      </c>
      <c r="CN9" s="91">
        <f t="shared" si="49"/>
        <v>2.0114093743182151E-2</v>
      </c>
      <c r="CO9" s="91">
        <f t="shared" si="50"/>
        <v>81.193412605047001</v>
      </c>
      <c r="CP9" s="65">
        <f t="shared" si="51"/>
        <v>300.27079530451783</v>
      </c>
      <c r="CQ9" s="66">
        <f t="shared" si="52"/>
        <v>0</v>
      </c>
      <c r="CR9" s="66">
        <f t="shared" si="53"/>
        <v>0</v>
      </c>
      <c r="CS9" s="66">
        <f t="shared" si="54"/>
        <v>8811.4417517425863</v>
      </c>
      <c r="CT9" s="36">
        <v>0</v>
      </c>
      <c r="CU9" s="27">
        <f t="shared" si="58"/>
        <v>34289.046678028986</v>
      </c>
      <c r="CX9" s="59" t="s">
        <v>108</v>
      </c>
      <c r="CY9" s="81">
        <f>'[1]scen AMS'!$AF$1261</f>
        <v>21007.406609999998</v>
      </c>
      <c r="DA9" s="105">
        <v>1.3946000792665583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597.41694236365834</v>
      </c>
      <c r="F10" s="91">
        <v>1174.3304022066493</v>
      </c>
      <c r="G10" s="91">
        <v>174.92451513468259</v>
      </c>
      <c r="H10" s="91">
        <v>333.25671259586375</v>
      </c>
      <c r="I10" s="91">
        <v>2028.4940873617959</v>
      </c>
      <c r="J10" s="91">
        <v>286.987170731128</v>
      </c>
      <c r="K10" s="91">
        <v>11625.366305093745</v>
      </c>
      <c r="L10" s="91">
        <v>23001.870209406981</v>
      </c>
      <c r="M10" s="91">
        <v>259.48897541088149</v>
      </c>
      <c r="N10" s="91">
        <v>150.94128567419119</v>
      </c>
      <c r="O10" s="91">
        <v>24649.989401532483</v>
      </c>
      <c r="P10" s="91">
        <v>283.57177176451148</v>
      </c>
      <c r="Q10" s="91">
        <v>3.5291586293160657</v>
      </c>
      <c r="R10" s="91">
        <v>34.536123279843302</v>
      </c>
      <c r="S10" s="91">
        <v>12.135452121093829</v>
      </c>
      <c r="T10" s="91">
        <v>9.6994130067959166</v>
      </c>
      <c r="U10" s="91">
        <v>7.2624390457274899</v>
      </c>
      <c r="V10" s="91">
        <v>3468.3307272975335</v>
      </c>
      <c r="W10" s="91">
        <v>532.91218091689257</v>
      </c>
      <c r="X10" s="91">
        <v>0.38627406250307106</v>
      </c>
      <c r="Y10" s="91">
        <v>2019.7918290729672</v>
      </c>
      <c r="Z10" s="91">
        <v>39.890051088069775</v>
      </c>
      <c r="AA10" s="91">
        <v>14.542412012237049</v>
      </c>
      <c r="AB10" s="65">
        <f>'[4]TES 2035 (value)'!CK13</f>
        <v>63.653439336910878</v>
      </c>
      <c r="AC10" s="66">
        <f>'[4]TES 2035 (value)'!CL13</f>
        <v>0</v>
      </c>
      <c r="AD10" s="66">
        <f>'[4]TES 2035 (value)'!CM13</f>
        <v>0</v>
      </c>
      <c r="AE10" s="66">
        <f>'[4]TES 2035 (value)'!CN13</f>
        <v>62953.571177833001</v>
      </c>
      <c r="AF10" s="67">
        <f>'[4]TES 2035 (value)'!CO13</f>
        <v>1</v>
      </c>
      <c r="AG10" s="27">
        <f t="shared" si="55"/>
        <v>133727.87845697947</v>
      </c>
      <c r="AI10" s="53" t="s">
        <v>27</v>
      </c>
      <c r="AJ10" s="64" t="s">
        <v>7</v>
      </c>
      <c r="AK10" s="65">
        <f t="shared" si="0"/>
        <v>0</v>
      </c>
      <c r="AL10" s="66">
        <f t="shared" si="1"/>
        <v>597.4370071505208</v>
      </c>
      <c r="AM10" s="66">
        <f t="shared" si="2"/>
        <v>1174.3309101105228</v>
      </c>
      <c r="AN10" s="66">
        <f t="shared" si="3"/>
        <v>174.91919343852967</v>
      </c>
      <c r="AO10" s="66">
        <f t="shared" si="4"/>
        <v>333.25635991981716</v>
      </c>
      <c r="AP10" s="66">
        <f t="shared" si="5"/>
        <v>2028.4816800392159</v>
      </c>
      <c r="AQ10" s="66">
        <f t="shared" si="6"/>
        <v>286.99688316833107</v>
      </c>
      <c r="AR10" s="66">
        <f t="shared" si="7"/>
        <v>11627.921090758027</v>
      </c>
      <c r="AS10" s="66">
        <f t="shared" si="8"/>
        <v>23004.877515185188</v>
      </c>
      <c r="AT10" s="66">
        <f t="shared" si="9"/>
        <v>259.49161075548011</v>
      </c>
      <c r="AU10" s="66">
        <f t="shared" si="10"/>
        <v>150.94132983531824</v>
      </c>
      <c r="AV10" s="66">
        <f t="shared" si="11"/>
        <v>24650.578626976592</v>
      </c>
      <c r="AW10" s="66">
        <f t="shared" si="12"/>
        <v>283.57806268231002</v>
      </c>
      <c r="AX10" s="66">
        <f t="shared" si="13"/>
        <v>3.52902533285959</v>
      </c>
      <c r="AY10" s="66">
        <f t="shared" si="14"/>
        <v>34.535680640219269</v>
      </c>
      <c r="AZ10" s="66">
        <f t="shared" si="15"/>
        <v>12.135702444745293</v>
      </c>
      <c r="BA10" s="66">
        <f t="shared" si="16"/>
        <v>9.699240324361563</v>
      </c>
      <c r="BB10" s="66">
        <f t="shared" si="17"/>
        <v>7.2624293937851734</v>
      </c>
      <c r="BC10" s="66">
        <f t="shared" si="18"/>
        <v>3468.4235061875347</v>
      </c>
      <c r="BD10" s="66">
        <f t="shared" si="19"/>
        <v>532.91220029927001</v>
      </c>
      <c r="BE10" s="91">
        <f t="shared" si="20"/>
        <v>0.47761803039968703</v>
      </c>
      <c r="BF10" s="91">
        <f t="shared" si="21"/>
        <v>2041.4950881854115</v>
      </c>
      <c r="BG10" s="91">
        <f t="shared" si="22"/>
        <v>39.891857616433846</v>
      </c>
      <c r="BH10" s="91">
        <f t="shared" si="23"/>
        <v>14.575787469230745</v>
      </c>
      <c r="BI10" s="65">
        <f t="shared" si="24"/>
        <v>63.653439336910878</v>
      </c>
      <c r="BJ10" s="66">
        <f t="shared" si="25"/>
        <v>0</v>
      </c>
      <c r="BK10" s="66">
        <f t="shared" si="26"/>
        <v>0</v>
      </c>
      <c r="BL10" s="66">
        <f t="shared" si="27"/>
        <v>62953.571177833001</v>
      </c>
      <c r="BM10" s="36">
        <v>0</v>
      </c>
      <c r="BN10" s="27">
        <f t="shared" si="56"/>
        <v>133754.97302311403</v>
      </c>
      <c r="BP10" s="53" t="s">
        <v>27</v>
      </c>
      <c r="BQ10" s="64" t="s">
        <v>7</v>
      </c>
      <c r="BR10" s="65">
        <f t="shared" si="57"/>
        <v>0</v>
      </c>
      <c r="BS10" s="66">
        <f t="shared" si="28"/>
        <v>597.4370071505208</v>
      </c>
      <c r="BT10" s="66">
        <f t="shared" si="29"/>
        <v>1174.3309101105228</v>
      </c>
      <c r="BU10" s="66">
        <f t="shared" si="30"/>
        <v>174.91919343852967</v>
      </c>
      <c r="BV10" s="66">
        <f t="shared" si="31"/>
        <v>333.25635991981716</v>
      </c>
      <c r="BW10" s="66">
        <f t="shared" si="32"/>
        <v>2028.4816800392159</v>
      </c>
      <c r="BX10" s="66">
        <f t="shared" si="33"/>
        <v>286.99688316833107</v>
      </c>
      <c r="BY10" s="66">
        <f t="shared" si="34"/>
        <v>11627.921090758027</v>
      </c>
      <c r="BZ10" s="66">
        <f t="shared" si="35"/>
        <v>23004.877515185188</v>
      </c>
      <c r="CA10" s="66">
        <f t="shared" si="36"/>
        <v>259.49161075548011</v>
      </c>
      <c r="CB10" s="66">
        <f t="shared" si="37"/>
        <v>150.94132983531824</v>
      </c>
      <c r="CC10" s="66">
        <f t="shared" si="38"/>
        <v>24650.578626976592</v>
      </c>
      <c r="CD10" s="66">
        <f t="shared" si="39"/>
        <v>283.57806268231002</v>
      </c>
      <c r="CE10" s="66">
        <f t="shared" si="40"/>
        <v>3.52902533285959</v>
      </c>
      <c r="CF10" s="66">
        <f t="shared" si="41"/>
        <v>34.535680640219269</v>
      </c>
      <c r="CG10" s="66">
        <f t="shared" si="42"/>
        <v>12.135702444745293</v>
      </c>
      <c r="CH10" s="66">
        <f t="shared" si="43"/>
        <v>9.699240324361563</v>
      </c>
      <c r="CI10" s="66">
        <f t="shared" si="44"/>
        <v>7.2624293937851734</v>
      </c>
      <c r="CJ10" s="66">
        <f t="shared" si="45"/>
        <v>3468.4235061875347</v>
      </c>
      <c r="CK10" s="66">
        <f t="shared" si="46"/>
        <v>532.91220029927001</v>
      </c>
      <c r="CL10" s="91">
        <f t="shared" si="47"/>
        <v>0.47761803039968703</v>
      </c>
      <c r="CM10" s="91">
        <f t="shared" si="48"/>
        <v>2041.4950881854115</v>
      </c>
      <c r="CN10" s="91">
        <f t="shared" si="49"/>
        <v>39.891857616433846</v>
      </c>
      <c r="CO10" s="91">
        <f t="shared" si="50"/>
        <v>14.575787469230745</v>
      </c>
      <c r="CP10" s="65">
        <f t="shared" si="51"/>
        <v>63.653439336910878</v>
      </c>
      <c r="CQ10" s="66">
        <f t="shared" si="52"/>
        <v>0</v>
      </c>
      <c r="CR10" s="66">
        <f t="shared" si="53"/>
        <v>0</v>
      </c>
      <c r="CS10" s="66">
        <f t="shared" si="54"/>
        <v>62953.571177833001</v>
      </c>
      <c r="CT10" s="36">
        <v>0</v>
      </c>
      <c r="CU10" s="27">
        <f t="shared" si="58"/>
        <v>133754.97302311403</v>
      </c>
      <c r="CX10" s="59" t="s">
        <v>97</v>
      </c>
      <c r="CY10" s="81">
        <f>'[1]scen AMS'!$AF$466</f>
        <v>19533.204106438701</v>
      </c>
      <c r="DA10" s="105">
        <v>1.4788274741118228</v>
      </c>
    </row>
    <row r="11" spans="2:105" x14ac:dyDescent="0.25">
      <c r="B11" s="53" t="s">
        <v>28</v>
      </c>
      <c r="C11" s="64" t="s">
        <v>8</v>
      </c>
      <c r="D11" s="90">
        <v>542.20679472260395</v>
      </c>
      <c r="E11" s="91">
        <v>7443.8678687533002</v>
      </c>
      <c r="F11" s="91">
        <v>9999.4465555297684</v>
      </c>
      <c r="G11" s="91">
        <v>112.68141985688577</v>
      </c>
      <c r="H11" s="91">
        <v>433.65206971513396</v>
      </c>
      <c r="I11" s="91">
        <v>725.06343559982031</v>
      </c>
      <c r="J11" s="91">
        <v>342.34909909366547</v>
      </c>
      <c r="K11" s="91">
        <v>787.97673500491112</v>
      </c>
      <c r="L11" s="91">
        <v>4536.9591307434976</v>
      </c>
      <c r="M11" s="91">
        <v>314.94977429434334</v>
      </c>
      <c r="N11" s="91">
        <v>253.48162695949139</v>
      </c>
      <c r="O11" s="91">
        <v>20625.80380500395</v>
      </c>
      <c r="P11" s="91">
        <v>11152.086354364932</v>
      </c>
      <c r="Q11" s="91">
        <v>5.6626334738001125</v>
      </c>
      <c r="R11" s="91">
        <v>24.911073136724017</v>
      </c>
      <c r="S11" s="91">
        <v>68.413642570589374</v>
      </c>
      <c r="T11" s="91">
        <v>42.562906206332322</v>
      </c>
      <c r="U11" s="91">
        <v>87.841472083193565</v>
      </c>
      <c r="V11" s="91">
        <v>11549.378593370164</v>
      </c>
      <c r="W11" s="91">
        <v>2.3488774941831538</v>
      </c>
      <c r="X11" s="91">
        <v>0.32321403014340672</v>
      </c>
      <c r="Y11" s="91">
        <v>1030.2388959572559</v>
      </c>
      <c r="Z11" s="91">
        <v>775.27083212803291</v>
      </c>
      <c r="AA11" s="91">
        <v>16.801344657965515</v>
      </c>
      <c r="AB11" s="65">
        <f>'[4]TES 2035 (value)'!CK14</f>
        <v>15260.037261083608</v>
      </c>
      <c r="AC11" s="66">
        <f>'[4]TES 2035 (value)'!CL14</f>
        <v>0</v>
      </c>
      <c r="AD11" s="66">
        <f>'[4]TES 2035 (value)'!CM14</f>
        <v>0</v>
      </c>
      <c r="AE11" s="66">
        <f>'[4]TES 2035 (value)'!CN14</f>
        <v>20667.66829637991</v>
      </c>
      <c r="AF11" s="67">
        <f>'[4]TES 2035 (value)'!CO14</f>
        <v>1</v>
      </c>
      <c r="AG11" s="27">
        <f t="shared" si="55"/>
        <v>106802.98371221421</v>
      </c>
      <c r="AI11" s="53" t="s">
        <v>28</v>
      </c>
      <c r="AJ11" s="64" t="s">
        <v>8</v>
      </c>
      <c r="AK11" s="65">
        <f t="shared" si="0"/>
        <v>542.21613672452577</v>
      </c>
      <c r="AL11" s="66">
        <f t="shared" si="1"/>
        <v>7444.1178777698306</v>
      </c>
      <c r="AM11" s="66">
        <f t="shared" si="2"/>
        <v>9999.4508803412791</v>
      </c>
      <c r="AN11" s="66">
        <f t="shared" si="3"/>
        <v>112.67799177090195</v>
      </c>
      <c r="AO11" s="66">
        <f t="shared" si="4"/>
        <v>433.65161079355261</v>
      </c>
      <c r="AP11" s="66">
        <f t="shared" si="5"/>
        <v>725.05900073555699</v>
      </c>
      <c r="AQ11" s="66">
        <f t="shared" si="6"/>
        <v>342.36068513118067</v>
      </c>
      <c r="AR11" s="66">
        <f t="shared" si="7"/>
        <v>788.14990044448064</v>
      </c>
      <c r="AS11" s="66">
        <f t="shared" si="8"/>
        <v>4537.552300919886</v>
      </c>
      <c r="AT11" s="66">
        <f t="shared" si="9"/>
        <v>314.95297289337901</v>
      </c>
      <c r="AU11" s="66">
        <f t="shared" si="10"/>
        <v>253.48170112100584</v>
      </c>
      <c r="AV11" s="66">
        <f t="shared" si="11"/>
        <v>20626.296837605674</v>
      </c>
      <c r="AW11" s="66">
        <f t="shared" si="12"/>
        <v>11152.333758604434</v>
      </c>
      <c r="AX11" s="66">
        <f t="shared" si="13"/>
        <v>5.6624195959171217</v>
      </c>
      <c r="AY11" s="66">
        <f t="shared" si="14"/>
        <v>24.91075385861749</v>
      </c>
      <c r="AZ11" s="66">
        <f t="shared" si="15"/>
        <v>68.415053770818858</v>
      </c>
      <c r="BA11" s="66">
        <f t="shared" si="16"/>
        <v>42.562148442305599</v>
      </c>
      <c r="BB11" s="66">
        <f t="shared" si="17"/>
        <v>87.841355339931937</v>
      </c>
      <c r="BC11" s="66">
        <f t="shared" si="18"/>
        <v>11549.687542720831</v>
      </c>
      <c r="BD11" s="66">
        <f t="shared" si="19"/>
        <v>2.3488775796134216</v>
      </c>
      <c r="BE11" s="91">
        <f t="shared" si="20"/>
        <v>0.39964590807443007</v>
      </c>
      <c r="BF11" s="91">
        <f t="shared" si="21"/>
        <v>1041.3091168507335</v>
      </c>
      <c r="BG11" s="91">
        <f t="shared" si="22"/>
        <v>775.30594235501621</v>
      </c>
      <c r="BH11" s="91">
        <f t="shared" si="23"/>
        <v>16.839904461909754</v>
      </c>
      <c r="BI11" s="65">
        <f t="shared" si="24"/>
        <v>15260.037261083608</v>
      </c>
      <c r="BJ11" s="66">
        <f t="shared" si="25"/>
        <v>0</v>
      </c>
      <c r="BK11" s="66">
        <f t="shared" si="26"/>
        <v>0</v>
      </c>
      <c r="BL11" s="66">
        <f t="shared" si="27"/>
        <v>20667.66829637991</v>
      </c>
      <c r="BM11" s="36">
        <v>0</v>
      </c>
      <c r="BN11" s="27">
        <f t="shared" si="56"/>
        <v>106815.28997320299</v>
      </c>
      <c r="BP11" s="53" t="s">
        <v>28</v>
      </c>
      <c r="BQ11" s="64" t="s">
        <v>8</v>
      </c>
      <c r="BR11" s="65">
        <f t="shared" si="57"/>
        <v>542.21613672452577</v>
      </c>
      <c r="BS11" s="66">
        <f t="shared" si="28"/>
        <v>7444.1178777698306</v>
      </c>
      <c r="BT11" s="66">
        <f t="shared" si="29"/>
        <v>9999.4508803412791</v>
      </c>
      <c r="BU11" s="66">
        <f t="shared" si="30"/>
        <v>112.67799177090195</v>
      </c>
      <c r="BV11" s="66">
        <f t="shared" si="31"/>
        <v>433.65161079355261</v>
      </c>
      <c r="BW11" s="66">
        <f t="shared" si="32"/>
        <v>725.05900073555699</v>
      </c>
      <c r="BX11" s="66">
        <f t="shared" si="33"/>
        <v>342.36068513118067</v>
      </c>
      <c r="BY11" s="66">
        <f t="shared" si="34"/>
        <v>788.14990044448064</v>
      </c>
      <c r="BZ11" s="66">
        <f t="shared" si="35"/>
        <v>4537.552300919886</v>
      </c>
      <c r="CA11" s="66">
        <f t="shared" si="36"/>
        <v>314.95297289337901</v>
      </c>
      <c r="CB11" s="66">
        <f t="shared" si="37"/>
        <v>253.48170112100584</v>
      </c>
      <c r="CC11" s="66">
        <f t="shared" si="38"/>
        <v>20626.296837605674</v>
      </c>
      <c r="CD11" s="66">
        <f t="shared" si="39"/>
        <v>11152.333758604434</v>
      </c>
      <c r="CE11" s="66">
        <f t="shared" si="40"/>
        <v>5.6624195959171217</v>
      </c>
      <c r="CF11" s="66">
        <f t="shared" si="41"/>
        <v>24.91075385861749</v>
      </c>
      <c r="CG11" s="66">
        <f t="shared" si="42"/>
        <v>68.415053770818858</v>
      </c>
      <c r="CH11" s="66">
        <f t="shared" si="43"/>
        <v>42.562148442305599</v>
      </c>
      <c r="CI11" s="66">
        <f t="shared" si="44"/>
        <v>87.841355339931937</v>
      </c>
      <c r="CJ11" s="66">
        <f t="shared" si="45"/>
        <v>11549.687542720831</v>
      </c>
      <c r="CK11" s="66">
        <f t="shared" si="46"/>
        <v>2.3488775796134216</v>
      </c>
      <c r="CL11" s="91">
        <f t="shared" si="47"/>
        <v>0.39964590807443007</v>
      </c>
      <c r="CM11" s="91">
        <f t="shared" si="48"/>
        <v>1041.3091168507335</v>
      </c>
      <c r="CN11" s="91">
        <f t="shared" si="49"/>
        <v>775.30594235501621</v>
      </c>
      <c r="CO11" s="91">
        <f t="shared" si="50"/>
        <v>16.839904461909754</v>
      </c>
      <c r="CP11" s="65">
        <f t="shared" si="51"/>
        <v>15260.037261083608</v>
      </c>
      <c r="CQ11" s="66">
        <f t="shared" si="52"/>
        <v>0</v>
      </c>
      <c r="CR11" s="66">
        <f t="shared" si="53"/>
        <v>0</v>
      </c>
      <c r="CS11" s="66">
        <f t="shared" si="54"/>
        <v>20667.66829637991</v>
      </c>
      <c r="CT11" s="36">
        <v>0</v>
      </c>
      <c r="CU11" s="27">
        <f t="shared" si="58"/>
        <v>106815.28997320299</v>
      </c>
      <c r="CX11" s="59" t="s">
        <v>98</v>
      </c>
      <c r="CY11" s="81">
        <f>'[1]scen AMS'!$AF$505</f>
        <v>504859.8946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43.994255692310681</v>
      </c>
      <c r="E12" s="91">
        <v>133.24696417470037</v>
      </c>
      <c r="F12" s="91">
        <v>7933.4113223158747</v>
      </c>
      <c r="G12" s="91">
        <v>36.354251499908067</v>
      </c>
      <c r="H12" s="91">
        <v>643.91816734249733</v>
      </c>
      <c r="I12" s="91">
        <v>35.951327870648441</v>
      </c>
      <c r="J12" s="91">
        <v>0.92198487398072992</v>
      </c>
      <c r="K12" s="91">
        <v>210.98739413417502</v>
      </c>
      <c r="L12" s="91">
        <v>265.37488770598793</v>
      </c>
      <c r="M12" s="91">
        <v>15272.470560643975</v>
      </c>
      <c r="N12" s="91">
        <v>53.253216901716634</v>
      </c>
      <c r="O12" s="91">
        <v>27166.906250229007</v>
      </c>
      <c r="P12" s="91">
        <v>5586.6187822669663</v>
      </c>
      <c r="Q12" s="91">
        <v>23.132920842961468</v>
      </c>
      <c r="R12" s="91">
        <v>29.705492130402234</v>
      </c>
      <c r="S12" s="91">
        <v>60.272630300433931</v>
      </c>
      <c r="T12" s="91">
        <v>22.92678587458828</v>
      </c>
      <c r="U12" s="91">
        <v>8.5474050485215169</v>
      </c>
      <c r="V12" s="91">
        <v>1045.2188567707249</v>
      </c>
      <c r="W12" s="91">
        <v>0</v>
      </c>
      <c r="X12" s="91">
        <v>0.42571766604323547</v>
      </c>
      <c r="Y12" s="91">
        <v>158.32150183182722</v>
      </c>
      <c r="Z12" s="91">
        <v>105.65747748596868</v>
      </c>
      <c r="AA12" s="91">
        <v>11.592269200908531</v>
      </c>
      <c r="AB12" s="65">
        <f>'[4]TES 2035 (value)'!CK15</f>
        <v>0</v>
      </c>
      <c r="AC12" s="66">
        <f>'[4]TES 2035 (value)'!CL15</f>
        <v>0</v>
      </c>
      <c r="AD12" s="66">
        <f>'[4]TES 2035 (value)'!CM15</f>
        <v>0</v>
      </c>
      <c r="AE12" s="66">
        <f>'[4]TES 2035 (value)'!CN15</f>
        <v>38858.004010943703</v>
      </c>
      <c r="AF12" s="67">
        <f>'[4]TES 2035 (value)'!CO15</f>
        <v>1.9658492329999999</v>
      </c>
      <c r="AG12" s="27">
        <f t="shared" si="55"/>
        <v>97709.180282980844</v>
      </c>
      <c r="AI12" s="53" t="s">
        <v>29</v>
      </c>
      <c r="AJ12" s="64" t="s">
        <v>9</v>
      </c>
      <c r="AK12" s="65">
        <f t="shared" si="0"/>
        <v>43.99501369539221</v>
      </c>
      <c r="AL12" s="66">
        <f t="shared" si="1"/>
        <v>133.25143939417717</v>
      </c>
      <c r="AM12" s="66">
        <f t="shared" si="2"/>
        <v>7933.4147535566344</v>
      </c>
      <c r="AN12" s="66">
        <f t="shared" si="3"/>
        <v>36.353145501242295</v>
      </c>
      <c r="AO12" s="66">
        <f t="shared" si="4"/>
        <v>643.91748590231919</v>
      </c>
      <c r="AP12" s="66">
        <f t="shared" si="5"/>
        <v>35.951107973669274</v>
      </c>
      <c r="AQ12" s="66">
        <f t="shared" si="6"/>
        <v>0.92201607649116923</v>
      </c>
      <c r="AR12" s="66">
        <f t="shared" si="7"/>
        <v>211.03376063616147</v>
      </c>
      <c r="AS12" s="66">
        <f t="shared" si="8"/>
        <v>265.40958329490849</v>
      </c>
      <c r="AT12" s="66">
        <f t="shared" si="9"/>
        <v>15272.625666357948</v>
      </c>
      <c r="AU12" s="66">
        <f t="shared" si="10"/>
        <v>53.253232482093253</v>
      </c>
      <c r="AV12" s="66">
        <f t="shared" si="11"/>
        <v>27167.55563924657</v>
      </c>
      <c r="AW12" s="66">
        <f t="shared" si="12"/>
        <v>5586.742719001968</v>
      </c>
      <c r="AX12" s="66">
        <f t="shared" si="13"/>
        <v>23.132047111656028</v>
      </c>
      <c r="AY12" s="66">
        <f t="shared" si="14"/>
        <v>29.705111403597378</v>
      </c>
      <c r="AZ12" s="66">
        <f t="shared" si="15"/>
        <v>60.273873572192549</v>
      </c>
      <c r="BA12" s="66">
        <f t="shared" si="16"/>
        <v>22.926377700073598</v>
      </c>
      <c r="BB12" s="66">
        <f t="shared" si="17"/>
        <v>8.5473936888309279</v>
      </c>
      <c r="BC12" s="66">
        <f t="shared" si="18"/>
        <v>1045.2468166894766</v>
      </c>
      <c r="BD12" s="66">
        <f t="shared" si="19"/>
        <v>0</v>
      </c>
      <c r="BE12" s="91">
        <f t="shared" si="20"/>
        <v>0.5263890405799776</v>
      </c>
      <c r="BF12" s="91">
        <f t="shared" si="21"/>
        <v>160.0227130793767</v>
      </c>
      <c r="BG12" s="91">
        <f t="shared" si="22"/>
        <v>105.66226246931035</v>
      </c>
      <c r="BH12" s="91">
        <f t="shared" si="23"/>
        <v>11.618873954084874</v>
      </c>
      <c r="BI12" s="65">
        <f t="shared" si="24"/>
        <v>0</v>
      </c>
      <c r="BJ12" s="66">
        <f t="shared" si="25"/>
        <v>0</v>
      </c>
      <c r="BK12" s="66">
        <f t="shared" si="26"/>
        <v>0</v>
      </c>
      <c r="BL12" s="66">
        <f t="shared" si="27"/>
        <v>38858.004010943703</v>
      </c>
      <c r="BM12" s="36">
        <v>0</v>
      </c>
      <c r="BN12" s="27">
        <f t="shared" si="56"/>
        <v>97710.09143277246</v>
      </c>
      <c r="BP12" s="53" t="s">
        <v>29</v>
      </c>
      <c r="BQ12" s="64" t="s">
        <v>9</v>
      </c>
      <c r="BR12" s="65">
        <f t="shared" si="57"/>
        <v>43.99501369539221</v>
      </c>
      <c r="BS12" s="66">
        <f t="shared" si="28"/>
        <v>133.25143939417717</v>
      </c>
      <c r="BT12" s="66">
        <f t="shared" si="29"/>
        <v>7933.4147535566344</v>
      </c>
      <c r="BU12" s="66">
        <f t="shared" si="30"/>
        <v>36.353145501242295</v>
      </c>
      <c r="BV12" s="66">
        <f t="shared" si="31"/>
        <v>643.91748590231919</v>
      </c>
      <c r="BW12" s="66">
        <f t="shared" si="32"/>
        <v>35.951107973669274</v>
      </c>
      <c r="BX12" s="66">
        <f t="shared" si="33"/>
        <v>0.92201607649116923</v>
      </c>
      <c r="BY12" s="66">
        <f t="shared" si="34"/>
        <v>211.03376063616147</v>
      </c>
      <c r="BZ12" s="66">
        <f t="shared" si="35"/>
        <v>265.40958329490849</v>
      </c>
      <c r="CA12" s="66">
        <f t="shared" si="36"/>
        <v>15272.625666357948</v>
      </c>
      <c r="CB12" s="66">
        <f t="shared" si="37"/>
        <v>53.253232482093253</v>
      </c>
      <c r="CC12" s="66">
        <f t="shared" si="38"/>
        <v>27167.55563924657</v>
      </c>
      <c r="CD12" s="66">
        <f t="shared" si="39"/>
        <v>5586.742719001968</v>
      </c>
      <c r="CE12" s="66">
        <f t="shared" si="40"/>
        <v>23.132047111656028</v>
      </c>
      <c r="CF12" s="66">
        <f t="shared" si="41"/>
        <v>29.705111403597378</v>
      </c>
      <c r="CG12" s="66">
        <f t="shared" si="42"/>
        <v>60.273873572192549</v>
      </c>
      <c r="CH12" s="66">
        <f t="shared" si="43"/>
        <v>22.926377700073598</v>
      </c>
      <c r="CI12" s="66">
        <f t="shared" si="44"/>
        <v>8.5473936888309279</v>
      </c>
      <c r="CJ12" s="66">
        <f t="shared" si="45"/>
        <v>1045.2468166894766</v>
      </c>
      <c r="CK12" s="66">
        <f t="shared" si="46"/>
        <v>0</v>
      </c>
      <c r="CL12" s="91">
        <f t="shared" si="47"/>
        <v>0.5263890405799776</v>
      </c>
      <c r="CM12" s="91">
        <f t="shared" si="48"/>
        <v>160.0227130793767</v>
      </c>
      <c r="CN12" s="91">
        <f t="shared" si="49"/>
        <v>105.66226246931035</v>
      </c>
      <c r="CO12" s="91">
        <f t="shared" si="50"/>
        <v>11.618873954084874</v>
      </c>
      <c r="CP12" s="65">
        <f t="shared" si="51"/>
        <v>0</v>
      </c>
      <c r="CQ12" s="66">
        <f t="shared" si="52"/>
        <v>0</v>
      </c>
      <c r="CR12" s="66">
        <f t="shared" si="53"/>
        <v>0</v>
      </c>
      <c r="CS12" s="66">
        <f t="shared" si="54"/>
        <v>38858.004010943703</v>
      </c>
      <c r="CT12" s="36">
        <v>0</v>
      </c>
      <c r="CU12" s="27">
        <f t="shared" si="58"/>
        <v>97710.09143277246</v>
      </c>
      <c r="CX12" s="59" t="s">
        <v>99</v>
      </c>
      <c r="CY12" s="82">
        <f>'[1]scen AMS'!$AF$1083</f>
        <v>51840.130109999998</v>
      </c>
      <c r="DA12" s="105">
        <v>1.7636320188757515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258.31606924650623</v>
      </c>
      <c r="F13" s="91">
        <v>1003.3041949912264</v>
      </c>
      <c r="G13" s="91">
        <v>284.29138564321227</v>
      </c>
      <c r="H13" s="91">
        <v>243.14579246208959</v>
      </c>
      <c r="I13" s="91">
        <v>39.953971431152496</v>
      </c>
      <c r="J13" s="91">
        <v>183.21007092313471</v>
      </c>
      <c r="K13" s="91">
        <v>37.539720276605323</v>
      </c>
      <c r="L13" s="91">
        <v>77.326909114891336</v>
      </c>
      <c r="M13" s="91">
        <v>1592.5739410235162</v>
      </c>
      <c r="N13" s="91">
        <v>9093.6184316624094</v>
      </c>
      <c r="O13" s="91">
        <v>16910.05513723367</v>
      </c>
      <c r="P13" s="91">
        <v>2909.7046723783496</v>
      </c>
      <c r="Q13" s="91">
        <v>0</v>
      </c>
      <c r="R13" s="91">
        <v>18.482042792003313</v>
      </c>
      <c r="S13" s="91">
        <v>0</v>
      </c>
      <c r="T13" s="91">
        <v>8.1105658744258596E-2</v>
      </c>
      <c r="U13" s="91">
        <v>8.9911942218129023E-2</v>
      </c>
      <c r="V13" s="91">
        <v>790.26774651657081</v>
      </c>
      <c r="W13" s="91">
        <v>0</v>
      </c>
      <c r="X13" s="91">
        <v>0.26499193168395407</v>
      </c>
      <c r="Y13" s="91">
        <v>125.5540964737541</v>
      </c>
      <c r="Z13" s="91">
        <v>5.4437765736202064E-2</v>
      </c>
      <c r="AA13" s="91">
        <v>0</v>
      </c>
      <c r="AB13" s="65">
        <f>'[4]TES 2035 (value)'!CK16</f>
        <v>496.50232101747173</v>
      </c>
      <c r="AC13" s="66">
        <f>'[4]TES 2035 (value)'!CL16</f>
        <v>0</v>
      </c>
      <c r="AD13" s="66">
        <f>'[4]TES 2035 (value)'!CM16</f>
        <v>0</v>
      </c>
      <c r="AE13" s="66">
        <f>'[4]TES 2035 (value)'!CN16</f>
        <v>22238.651871845632</v>
      </c>
      <c r="AF13" s="67">
        <f>'[4]TES 2035 (value)'!CO16</f>
        <v>1.929710391</v>
      </c>
      <c r="AG13" s="27">
        <f t="shared" si="55"/>
        <v>56304.918532721575</v>
      </c>
      <c r="AI13" s="53" t="s">
        <v>30</v>
      </c>
      <c r="AJ13" s="64" t="s">
        <v>10</v>
      </c>
      <c r="AK13" s="65">
        <f t="shared" si="0"/>
        <v>0</v>
      </c>
      <c r="AL13" s="66">
        <f t="shared" si="1"/>
        <v>258.32474502468568</v>
      </c>
      <c r="AM13" s="66">
        <f t="shared" si="2"/>
        <v>1003.3046289253953</v>
      </c>
      <c r="AN13" s="66">
        <f t="shared" si="3"/>
        <v>284.28273669899698</v>
      </c>
      <c r="AO13" s="66">
        <f t="shared" si="4"/>
        <v>243.14553514785226</v>
      </c>
      <c r="AP13" s="66">
        <f t="shared" si="5"/>
        <v>39.953727051928034</v>
      </c>
      <c r="AQ13" s="66">
        <f t="shared" si="6"/>
        <v>183.21627125712271</v>
      </c>
      <c r="AR13" s="66">
        <f t="shared" si="7"/>
        <v>37.547969989920752</v>
      </c>
      <c r="AS13" s="66">
        <f t="shared" si="8"/>
        <v>77.337018973719125</v>
      </c>
      <c r="AT13" s="66">
        <f t="shared" si="9"/>
        <v>1592.5901150483537</v>
      </c>
      <c r="AU13" s="66">
        <f t="shared" si="10"/>
        <v>9093.6210921965194</v>
      </c>
      <c r="AV13" s="66">
        <f t="shared" si="11"/>
        <v>16910.459349770474</v>
      </c>
      <c r="AW13" s="66">
        <f t="shared" si="12"/>
        <v>2909.7692229251056</v>
      </c>
      <c r="AX13" s="66">
        <f t="shared" si="13"/>
        <v>0</v>
      </c>
      <c r="AY13" s="66">
        <f t="shared" si="14"/>
        <v>18.481805912941741</v>
      </c>
      <c r="AZ13" s="66">
        <f t="shared" si="15"/>
        <v>0</v>
      </c>
      <c r="BA13" s="66">
        <f t="shared" si="16"/>
        <v>8.1104214788569523E-2</v>
      </c>
      <c r="BB13" s="66">
        <f t="shared" si="17"/>
        <v>8.9911822723166737E-2</v>
      </c>
      <c r="BC13" s="66">
        <f t="shared" si="18"/>
        <v>790.28888641645074</v>
      </c>
      <c r="BD13" s="66">
        <f t="shared" si="19"/>
        <v>0</v>
      </c>
      <c r="BE13" s="91">
        <f t="shared" si="20"/>
        <v>0.32765576767581261</v>
      </c>
      <c r="BF13" s="91">
        <f t="shared" si="21"/>
        <v>126.90321228320333</v>
      </c>
      <c r="BG13" s="91">
        <f t="shared" si="22"/>
        <v>5.4440231096992454E-2</v>
      </c>
      <c r="BH13" s="91">
        <f t="shared" si="23"/>
        <v>0</v>
      </c>
      <c r="BI13" s="65">
        <f t="shared" si="24"/>
        <v>496.50232101747173</v>
      </c>
      <c r="BJ13" s="66">
        <f t="shared" si="25"/>
        <v>0</v>
      </c>
      <c r="BK13" s="66">
        <f t="shared" si="26"/>
        <v>0</v>
      </c>
      <c r="BL13" s="66">
        <f t="shared" si="27"/>
        <v>22238.651871845632</v>
      </c>
      <c r="BM13" s="36">
        <v>0</v>
      </c>
      <c r="BN13" s="27">
        <f t="shared" si="56"/>
        <v>56304.933622522061</v>
      </c>
      <c r="BP13" s="53" t="s">
        <v>30</v>
      </c>
      <c r="BQ13" s="64" t="s">
        <v>10</v>
      </c>
      <c r="BR13" s="65">
        <f t="shared" si="57"/>
        <v>0</v>
      </c>
      <c r="BS13" s="66">
        <f t="shared" si="28"/>
        <v>258.32474502468568</v>
      </c>
      <c r="BT13" s="66">
        <f t="shared" si="29"/>
        <v>1003.3046289253953</v>
      </c>
      <c r="BU13" s="66">
        <f t="shared" si="30"/>
        <v>284.28273669899698</v>
      </c>
      <c r="BV13" s="66">
        <f t="shared" si="31"/>
        <v>243.14553514785226</v>
      </c>
      <c r="BW13" s="66">
        <f t="shared" si="32"/>
        <v>39.953727051928034</v>
      </c>
      <c r="BX13" s="66">
        <f t="shared" si="33"/>
        <v>183.21627125712271</v>
      </c>
      <c r="BY13" s="66">
        <f t="shared" si="34"/>
        <v>37.547969989920752</v>
      </c>
      <c r="BZ13" s="66">
        <f t="shared" si="35"/>
        <v>77.337018973719125</v>
      </c>
      <c r="CA13" s="66">
        <f t="shared" si="36"/>
        <v>1592.5901150483537</v>
      </c>
      <c r="CB13" s="66">
        <f t="shared" si="37"/>
        <v>9093.6210921965194</v>
      </c>
      <c r="CC13" s="66">
        <f t="shared" si="38"/>
        <v>16910.459349770474</v>
      </c>
      <c r="CD13" s="66">
        <f t="shared" si="39"/>
        <v>2909.7692229251056</v>
      </c>
      <c r="CE13" s="66">
        <f t="shared" si="40"/>
        <v>0</v>
      </c>
      <c r="CF13" s="66">
        <f t="shared" si="41"/>
        <v>18.481805912941741</v>
      </c>
      <c r="CG13" s="66">
        <f t="shared" si="42"/>
        <v>0</v>
      </c>
      <c r="CH13" s="66">
        <f t="shared" si="43"/>
        <v>8.1104214788569523E-2</v>
      </c>
      <c r="CI13" s="66">
        <f t="shared" si="44"/>
        <v>8.9911822723166737E-2</v>
      </c>
      <c r="CJ13" s="66">
        <f t="shared" si="45"/>
        <v>790.28888641645074</v>
      </c>
      <c r="CK13" s="66">
        <f t="shared" si="46"/>
        <v>0</v>
      </c>
      <c r="CL13" s="91">
        <f t="shared" si="47"/>
        <v>0.32765576767581261</v>
      </c>
      <c r="CM13" s="91">
        <f t="shared" si="48"/>
        <v>126.90321228320333</v>
      </c>
      <c r="CN13" s="91">
        <f t="shared" si="49"/>
        <v>5.4440231096992454E-2</v>
      </c>
      <c r="CO13" s="91">
        <f t="shared" si="50"/>
        <v>0</v>
      </c>
      <c r="CP13" s="65">
        <f t="shared" si="51"/>
        <v>496.50232101747173</v>
      </c>
      <c r="CQ13" s="66">
        <f t="shared" si="52"/>
        <v>0</v>
      </c>
      <c r="CR13" s="66">
        <f t="shared" si="53"/>
        <v>0</v>
      </c>
      <c r="CS13" s="66">
        <f t="shared" si="54"/>
        <v>22238.651871845632</v>
      </c>
      <c r="CT13" s="36">
        <v>0</v>
      </c>
      <c r="CU13" s="27">
        <f t="shared" si="58"/>
        <v>56304.933622522061</v>
      </c>
      <c r="DA13" s="105">
        <v>1.5622569547583702</v>
      </c>
    </row>
    <row r="14" spans="2:105" x14ac:dyDescent="0.25">
      <c r="B14" s="53" t="s">
        <v>31</v>
      </c>
      <c r="C14" s="64" t="s">
        <v>11</v>
      </c>
      <c r="D14" s="90">
        <v>17670.893589438103</v>
      </c>
      <c r="E14" s="91">
        <v>14775.178337950578</v>
      </c>
      <c r="F14" s="91">
        <v>70330.809097308491</v>
      </c>
      <c r="G14" s="91">
        <v>1949.1500413459291</v>
      </c>
      <c r="H14" s="91">
        <v>9590.1891505074109</v>
      </c>
      <c r="I14" s="91">
        <v>4774.294916585688</v>
      </c>
      <c r="J14" s="91">
        <v>2117.2517023736036</v>
      </c>
      <c r="K14" s="91">
        <v>4224.015087643932</v>
      </c>
      <c r="L14" s="91">
        <v>4705.3908664617593</v>
      </c>
      <c r="M14" s="91">
        <v>13511.721341831821</v>
      </c>
      <c r="N14" s="91">
        <v>5473.329239726997</v>
      </c>
      <c r="O14" s="91">
        <v>374635.40773612529</v>
      </c>
      <c r="P14" s="91">
        <v>92847.550173537238</v>
      </c>
      <c r="Q14" s="91">
        <v>173.66532756903635</v>
      </c>
      <c r="R14" s="91">
        <v>889.67630358526412</v>
      </c>
      <c r="S14" s="91">
        <v>2751.0198221434475</v>
      </c>
      <c r="T14" s="91">
        <v>1990.9972243706159</v>
      </c>
      <c r="U14" s="91">
        <v>4574.5741884251165</v>
      </c>
      <c r="V14" s="91">
        <v>153880.44841417094</v>
      </c>
      <c r="W14" s="91">
        <v>52895.046266824262</v>
      </c>
      <c r="X14" s="91">
        <v>5.8705524487905567</v>
      </c>
      <c r="Y14" s="91">
        <v>2141.9658223848137</v>
      </c>
      <c r="Z14" s="91">
        <v>10002.875504653084</v>
      </c>
      <c r="AA14" s="91">
        <v>612.08479375236107</v>
      </c>
      <c r="AB14" s="65">
        <f>'[4]TES 2035 (value)'!CK17</f>
        <v>549013.57883338758</v>
      </c>
      <c r="AC14" s="66">
        <f>'[4]TES 2035 (value)'!CL17</f>
        <v>102419.65249956082</v>
      </c>
      <c r="AD14" s="66">
        <f>'[4]TES 2035 (value)'!CM17</f>
        <v>241787.87301523262</v>
      </c>
      <c r="AE14" s="66">
        <f>'[4]TES 2035 (value)'!CN17</f>
        <v>567675.66772327211</v>
      </c>
      <c r="AF14" s="67">
        <f>'[4]TES 2035 (value)'!CO17</f>
        <v>1.848914934</v>
      </c>
      <c r="AG14" s="27">
        <f t="shared" si="55"/>
        <v>2307422.0264875516</v>
      </c>
      <c r="AI14" s="53" t="s">
        <v>31</v>
      </c>
      <c r="AJ14" s="64" t="s">
        <v>11</v>
      </c>
      <c r="AK14" s="65">
        <f t="shared" si="0"/>
        <v>17671.198051727177</v>
      </c>
      <c r="AL14" s="66">
        <f t="shared" si="1"/>
        <v>14775.674575641851</v>
      </c>
      <c r="AM14" s="66">
        <f t="shared" si="2"/>
        <v>70330.839515741245</v>
      </c>
      <c r="AN14" s="66">
        <f t="shared" si="3"/>
        <v>1949.0907427149252</v>
      </c>
      <c r="AO14" s="66">
        <f t="shared" si="4"/>
        <v>9590.1790014845465</v>
      </c>
      <c r="AP14" s="66">
        <f t="shared" si="5"/>
        <v>4774.2657145202293</v>
      </c>
      <c r="AQ14" s="66">
        <f t="shared" si="6"/>
        <v>2117.323356009374</v>
      </c>
      <c r="AR14" s="66">
        <f t="shared" si="7"/>
        <v>4224.9433554428488</v>
      </c>
      <c r="AS14" s="66">
        <f t="shared" si="8"/>
        <v>4706.0060577054546</v>
      </c>
      <c r="AT14" s="66">
        <f t="shared" si="9"/>
        <v>13511.858565549321</v>
      </c>
      <c r="AU14" s="66">
        <f t="shared" si="10"/>
        <v>5473.3308410674581</v>
      </c>
      <c r="AV14" s="66">
        <f t="shared" si="11"/>
        <v>374644.36290080741</v>
      </c>
      <c r="AW14" s="66">
        <f t="shared" si="12"/>
        <v>92849.60995650613</v>
      </c>
      <c r="AX14" s="66">
        <f t="shared" si="13"/>
        <v>173.6587682229686</v>
      </c>
      <c r="AY14" s="66">
        <f t="shared" si="14"/>
        <v>889.66490085828912</v>
      </c>
      <c r="AZ14" s="66">
        <f t="shared" si="15"/>
        <v>2751.0765687170615</v>
      </c>
      <c r="BA14" s="66">
        <f t="shared" si="16"/>
        <v>1990.9617778701672</v>
      </c>
      <c r="BB14" s="66">
        <f t="shared" si="17"/>
        <v>4574.5681087147168</v>
      </c>
      <c r="BC14" s="66">
        <f t="shared" si="18"/>
        <v>153884.56476244316</v>
      </c>
      <c r="BD14" s="66">
        <f t="shared" si="19"/>
        <v>52895.048190652968</v>
      </c>
      <c r="BE14" s="91">
        <f t="shared" si="20"/>
        <v>7.2587884358068004</v>
      </c>
      <c r="BF14" s="91">
        <f t="shared" si="21"/>
        <v>2164.9818771009841</v>
      </c>
      <c r="BG14" s="91">
        <f t="shared" si="22"/>
        <v>10003.328511802198</v>
      </c>
      <c r="BH14" s="91">
        <f t="shared" si="23"/>
        <v>613.48955450959909</v>
      </c>
      <c r="BI14" s="65">
        <f t="shared" si="24"/>
        <v>549013.57883338758</v>
      </c>
      <c r="BJ14" s="66">
        <f t="shared" si="25"/>
        <v>102419.65249956082</v>
      </c>
      <c r="BK14" s="66">
        <f t="shared" si="26"/>
        <v>241787.87301523262</v>
      </c>
      <c r="BL14" s="66">
        <f t="shared" si="27"/>
        <v>567675.66772327211</v>
      </c>
      <c r="BM14" s="36">
        <v>0</v>
      </c>
      <c r="BN14" s="27">
        <f t="shared" si="56"/>
        <v>2307464.0565156993</v>
      </c>
      <c r="BP14" s="53" t="s">
        <v>31</v>
      </c>
      <c r="BQ14" s="64" t="s">
        <v>11</v>
      </c>
      <c r="BR14" s="65">
        <f t="shared" si="57"/>
        <v>17671.198051727177</v>
      </c>
      <c r="BS14" s="66">
        <f t="shared" si="28"/>
        <v>14775.674575641851</v>
      </c>
      <c r="BT14" s="66">
        <f t="shared" si="29"/>
        <v>70330.839515741245</v>
      </c>
      <c r="BU14" s="66">
        <f t="shared" si="30"/>
        <v>1949.0907427149252</v>
      </c>
      <c r="BV14" s="66">
        <f t="shared" si="31"/>
        <v>9590.1790014845465</v>
      </c>
      <c r="BW14" s="66">
        <f t="shared" si="32"/>
        <v>4774.2657145202293</v>
      </c>
      <c r="BX14" s="66">
        <f t="shared" si="33"/>
        <v>2117.323356009374</v>
      </c>
      <c r="BY14" s="66">
        <f t="shared" si="34"/>
        <v>4224.9433554428488</v>
      </c>
      <c r="BZ14" s="66">
        <f t="shared" si="35"/>
        <v>4706.0060577054546</v>
      </c>
      <c r="CA14" s="66">
        <f t="shared" si="36"/>
        <v>13511.858565549321</v>
      </c>
      <c r="CB14" s="66">
        <f t="shared" si="37"/>
        <v>5473.3308410674581</v>
      </c>
      <c r="CC14" s="66">
        <f t="shared" si="38"/>
        <v>374644.36290080741</v>
      </c>
      <c r="CD14" s="66">
        <f t="shared" si="39"/>
        <v>92849.60995650613</v>
      </c>
      <c r="CE14" s="66">
        <f t="shared" si="40"/>
        <v>173.6587682229686</v>
      </c>
      <c r="CF14" s="66">
        <f t="shared" si="41"/>
        <v>889.66490085828912</v>
      </c>
      <c r="CG14" s="66">
        <f t="shared" si="42"/>
        <v>2751.0765687170615</v>
      </c>
      <c r="CH14" s="66">
        <f t="shared" si="43"/>
        <v>1990.9617778701672</v>
      </c>
      <c r="CI14" s="66">
        <f t="shared" si="44"/>
        <v>4574.5681087147168</v>
      </c>
      <c r="CJ14" s="66">
        <f t="shared" si="45"/>
        <v>153884.56476244316</v>
      </c>
      <c r="CK14" s="66">
        <f t="shared" si="46"/>
        <v>52895.048190652968</v>
      </c>
      <c r="CL14" s="91">
        <f t="shared" si="47"/>
        <v>7.2587884358068004</v>
      </c>
      <c r="CM14" s="91">
        <f t="shared" si="48"/>
        <v>2164.9818771009841</v>
      </c>
      <c r="CN14" s="91">
        <f t="shared" si="49"/>
        <v>10003.328511802198</v>
      </c>
      <c r="CO14" s="91">
        <f t="shared" si="50"/>
        <v>613.48955450959909</v>
      </c>
      <c r="CP14" s="65">
        <f t="shared" si="51"/>
        <v>549013.57883338758</v>
      </c>
      <c r="CQ14" s="66">
        <f t="shared" si="52"/>
        <v>102419.65249956082</v>
      </c>
      <c r="CR14" s="66">
        <f t="shared" si="53"/>
        <v>241787.87301523262</v>
      </c>
      <c r="CS14" s="66">
        <f t="shared" si="54"/>
        <v>567675.66772327211</v>
      </c>
      <c r="CT14" s="36">
        <v>0</v>
      </c>
      <c r="CU14" s="27">
        <f t="shared" si="58"/>
        <v>2307464.0565156993</v>
      </c>
      <c r="CX14" s="59" t="s">
        <v>100</v>
      </c>
      <c r="CY14" s="83">
        <f>'[1]scen AMS'!$AF$2</f>
        <v>71680</v>
      </c>
      <c r="DA14" s="105">
        <v>1.5791019158497634</v>
      </c>
    </row>
    <row r="15" spans="2:105" x14ac:dyDescent="0.25">
      <c r="B15" s="53" t="s">
        <v>32</v>
      </c>
      <c r="C15" s="64" t="s">
        <v>12</v>
      </c>
      <c r="D15" s="90">
        <v>609.98811821729043</v>
      </c>
      <c r="E15" s="91">
        <v>646.74981102245295</v>
      </c>
      <c r="F15" s="91">
        <v>500.64986590938571</v>
      </c>
      <c r="G15" s="91">
        <v>100.19094563167495</v>
      </c>
      <c r="H15" s="91">
        <v>212.7473036969437</v>
      </c>
      <c r="I15" s="91">
        <v>135.01913157350737</v>
      </c>
      <c r="J15" s="91">
        <v>65.689777736820758</v>
      </c>
      <c r="K15" s="91">
        <v>175.63675737146079</v>
      </c>
      <c r="L15" s="91">
        <v>121.77701197895061</v>
      </c>
      <c r="M15" s="91">
        <v>189.94227401719485</v>
      </c>
      <c r="N15" s="91">
        <v>143.38190631500044</v>
      </c>
      <c r="O15" s="91">
        <v>4769.3739245705292</v>
      </c>
      <c r="P15" s="91">
        <v>101032.89376697403</v>
      </c>
      <c r="Q15" s="91">
        <v>100.42487290726255</v>
      </c>
      <c r="R15" s="91">
        <v>164.35040668652098</v>
      </c>
      <c r="S15" s="91">
        <v>413.8108483333321</v>
      </c>
      <c r="T15" s="91">
        <v>414.30549074549606</v>
      </c>
      <c r="U15" s="91">
        <v>426.6941748852492</v>
      </c>
      <c r="V15" s="91">
        <v>37647.20017700328</v>
      </c>
      <c r="W15" s="91">
        <v>16933.682572373058</v>
      </c>
      <c r="X15" s="91">
        <v>7.4426594830089801E-2</v>
      </c>
      <c r="Y15" s="91">
        <v>1064.7869392371772</v>
      </c>
      <c r="Z15" s="91">
        <v>5618.0676944855422</v>
      </c>
      <c r="AA15" s="91">
        <v>585.8705910484025</v>
      </c>
      <c r="AB15" s="65">
        <f>'[4]TES 2035 (value)'!CK18</f>
        <v>249343.49358694546</v>
      </c>
      <c r="AC15" s="66">
        <f>'[4]TES 2035 (value)'!CL18</f>
        <v>0</v>
      </c>
      <c r="AD15" s="66">
        <f>'[4]TES 2035 (value)'!CM18</f>
        <v>341029.11675355659</v>
      </c>
      <c r="AE15" s="66">
        <f>'[4]TES 2035 (value)'!CN18</f>
        <v>0</v>
      </c>
      <c r="AF15" s="67">
        <f>'[4]TES 2035 (value)'!CO18</f>
        <v>1</v>
      </c>
      <c r="AG15" s="27">
        <f t="shared" si="55"/>
        <v>762446.91912981751</v>
      </c>
      <c r="AI15" s="53" t="s">
        <v>32</v>
      </c>
      <c r="AJ15" s="64" t="s">
        <v>12</v>
      </c>
      <c r="AK15" s="65">
        <f t="shared" si="0"/>
        <v>609.99862806376996</v>
      </c>
      <c r="AL15" s="66">
        <f t="shared" si="1"/>
        <v>646.77153269820622</v>
      </c>
      <c r="AM15" s="66">
        <f t="shared" si="2"/>
        <v>500.65008244299992</v>
      </c>
      <c r="AN15" s="66">
        <f t="shared" si="3"/>
        <v>100.18789754107704</v>
      </c>
      <c r="AO15" s="66">
        <f t="shared" si="4"/>
        <v>212.74707855255753</v>
      </c>
      <c r="AP15" s="66">
        <f t="shared" si="5"/>
        <v>135.01830572642683</v>
      </c>
      <c r="AQ15" s="66">
        <f t="shared" si="6"/>
        <v>65.692000860033986</v>
      </c>
      <c r="AR15" s="66">
        <f t="shared" si="7"/>
        <v>175.6753552322144</v>
      </c>
      <c r="AS15" s="66">
        <f t="shared" si="8"/>
        <v>121.79293332397356</v>
      </c>
      <c r="AT15" s="66">
        <f t="shared" si="9"/>
        <v>189.94420305231122</v>
      </c>
      <c r="AU15" s="66">
        <f t="shared" si="10"/>
        <v>143.38194826446809</v>
      </c>
      <c r="AV15" s="66">
        <f t="shared" si="11"/>
        <v>4769.4879301558076</v>
      </c>
      <c r="AW15" s="66">
        <f t="shared" si="12"/>
        <v>101035.1351382702</v>
      </c>
      <c r="AX15" s="66">
        <f t="shared" si="13"/>
        <v>100.42107985597001</v>
      </c>
      <c r="AY15" s="66">
        <f t="shared" si="14"/>
        <v>164.34830025431847</v>
      </c>
      <c r="AZ15" s="66">
        <f t="shared" si="15"/>
        <v>413.81938420340407</v>
      </c>
      <c r="BA15" s="66">
        <f t="shared" si="16"/>
        <v>414.29811470318731</v>
      </c>
      <c r="BB15" s="66">
        <f t="shared" si="17"/>
        <v>426.6936077992417</v>
      </c>
      <c r="BC15" s="66">
        <f t="shared" si="18"/>
        <v>37648.207250929816</v>
      </c>
      <c r="BD15" s="66">
        <f t="shared" si="19"/>
        <v>16933.683188262577</v>
      </c>
      <c r="BE15" s="91">
        <f t="shared" si="20"/>
        <v>9.2026587034485144E-2</v>
      </c>
      <c r="BF15" s="91">
        <f t="shared" si="21"/>
        <v>1076.2283890485755</v>
      </c>
      <c r="BG15" s="91">
        <f t="shared" si="22"/>
        <v>5618.3221238072538</v>
      </c>
      <c r="BH15" s="91">
        <f t="shared" si="23"/>
        <v>587.21518909025099</v>
      </c>
      <c r="BI15" s="65">
        <f t="shared" si="24"/>
        <v>249343.49358694546</v>
      </c>
      <c r="BJ15" s="66">
        <f t="shared" si="25"/>
        <v>0</v>
      </c>
      <c r="BK15" s="66">
        <f t="shared" si="26"/>
        <v>341029.11675355659</v>
      </c>
      <c r="BL15" s="66">
        <f t="shared" si="27"/>
        <v>0</v>
      </c>
      <c r="BM15" s="36">
        <v>0</v>
      </c>
      <c r="BN15" s="27">
        <f t="shared" si="56"/>
        <v>762462.42202922772</v>
      </c>
      <c r="BP15" s="53" t="s">
        <v>32</v>
      </c>
      <c r="BQ15" s="64" t="s">
        <v>12</v>
      </c>
      <c r="BR15" s="65">
        <f t="shared" si="57"/>
        <v>609.99862806376996</v>
      </c>
      <c r="BS15" s="66">
        <f t="shared" si="28"/>
        <v>646.77153269820622</v>
      </c>
      <c r="BT15" s="66">
        <f t="shared" si="29"/>
        <v>500.65008244299992</v>
      </c>
      <c r="BU15" s="66">
        <f t="shared" si="30"/>
        <v>100.18789754107704</v>
      </c>
      <c r="BV15" s="66">
        <f t="shared" si="31"/>
        <v>212.74707855255753</v>
      </c>
      <c r="BW15" s="66">
        <f t="shared" si="32"/>
        <v>135.01830572642683</v>
      </c>
      <c r="BX15" s="66">
        <f t="shared" si="33"/>
        <v>65.692000860033986</v>
      </c>
      <c r="BY15" s="66">
        <f t="shared" si="34"/>
        <v>175.6753552322144</v>
      </c>
      <c r="BZ15" s="66">
        <f t="shared" si="35"/>
        <v>121.79293332397356</v>
      </c>
      <c r="CA15" s="66">
        <f t="shared" si="36"/>
        <v>189.94420305231122</v>
      </c>
      <c r="CB15" s="66">
        <f t="shared" si="37"/>
        <v>143.38194826446809</v>
      </c>
      <c r="CC15" s="66">
        <f t="shared" si="38"/>
        <v>4769.4879301558076</v>
      </c>
      <c r="CD15" s="66">
        <f t="shared" si="39"/>
        <v>101035.1351382702</v>
      </c>
      <c r="CE15" s="66">
        <f t="shared" si="40"/>
        <v>100.42107985597001</v>
      </c>
      <c r="CF15" s="66">
        <f t="shared" si="41"/>
        <v>164.34830025431847</v>
      </c>
      <c r="CG15" s="66">
        <f t="shared" si="42"/>
        <v>413.81938420340407</v>
      </c>
      <c r="CH15" s="66">
        <f t="shared" si="43"/>
        <v>414.29811470318731</v>
      </c>
      <c r="CI15" s="66">
        <f t="shared" si="44"/>
        <v>426.6936077992417</v>
      </c>
      <c r="CJ15" s="66">
        <f t="shared" si="45"/>
        <v>37648.207250929816</v>
      </c>
      <c r="CK15" s="66">
        <f t="shared" si="46"/>
        <v>16933.683188262577</v>
      </c>
      <c r="CL15" s="91">
        <f t="shared" si="47"/>
        <v>9.2026587034485144E-2</v>
      </c>
      <c r="CM15" s="91">
        <f t="shared" si="48"/>
        <v>1076.2283890485755</v>
      </c>
      <c r="CN15" s="91">
        <f t="shared" si="49"/>
        <v>5618.3221238072538</v>
      </c>
      <c r="CO15" s="91">
        <f t="shared" si="50"/>
        <v>587.21518909025099</v>
      </c>
      <c r="CP15" s="65">
        <f t="shared" si="51"/>
        <v>249343.49358694546</v>
      </c>
      <c r="CQ15" s="66">
        <f t="shared" si="52"/>
        <v>0</v>
      </c>
      <c r="CR15" s="66">
        <f t="shared" si="53"/>
        <v>341029.11675355659</v>
      </c>
      <c r="CS15" s="66">
        <f t="shared" si="54"/>
        <v>0</v>
      </c>
      <c r="CT15" s="36">
        <v>0</v>
      </c>
      <c r="CU15" s="27">
        <f t="shared" si="58"/>
        <v>762462.42202922772</v>
      </c>
      <c r="CX15" s="59" t="s">
        <v>101</v>
      </c>
      <c r="CY15" s="81">
        <f>SUM(D45:AA45)</f>
        <v>26777.002200709605</v>
      </c>
      <c r="DA15" s="105">
        <v>1.572042178989846</v>
      </c>
    </row>
    <row r="16" spans="2:105" x14ac:dyDescent="0.25">
      <c r="B16" s="53" t="s">
        <v>33</v>
      </c>
      <c r="C16" s="64" t="s">
        <v>13</v>
      </c>
      <c r="D16" s="90">
        <v>2.1999228226351999</v>
      </c>
      <c r="E16" s="91">
        <v>69.457386365942838</v>
      </c>
      <c r="F16" s="91">
        <v>23.583110170125433</v>
      </c>
      <c r="G16" s="91">
        <v>6.2209371115547398</v>
      </c>
      <c r="H16" s="91">
        <v>11.918066630900181</v>
      </c>
      <c r="I16" s="91">
        <v>19.446277850980767</v>
      </c>
      <c r="J16" s="91">
        <v>5.8674537205101691</v>
      </c>
      <c r="K16" s="91">
        <v>13.480201744416163</v>
      </c>
      <c r="L16" s="91">
        <v>14.623474013106643</v>
      </c>
      <c r="M16" s="91">
        <v>26.335008295621773</v>
      </c>
      <c r="N16" s="91">
        <v>8.4690773688144958</v>
      </c>
      <c r="O16" s="91">
        <v>387.65907651212802</v>
      </c>
      <c r="P16" s="91">
        <v>135.11668580379038</v>
      </c>
      <c r="Q16" s="91">
        <v>58.529298865972578</v>
      </c>
      <c r="R16" s="91">
        <v>5.1326281168982311</v>
      </c>
      <c r="S16" s="91">
        <v>104.34346273838219</v>
      </c>
      <c r="T16" s="91">
        <v>40.257650887001354</v>
      </c>
      <c r="U16" s="91">
        <v>44.116446265635219</v>
      </c>
      <c r="V16" s="91">
        <v>2982.9194352267041</v>
      </c>
      <c r="W16" s="91">
        <v>1844.6897555574544</v>
      </c>
      <c r="X16" s="91">
        <v>6.0725605172418338E-3</v>
      </c>
      <c r="Y16" s="91">
        <v>47.755693128563792</v>
      </c>
      <c r="Z16" s="91">
        <v>36.049943674112264</v>
      </c>
      <c r="AA16" s="91">
        <v>4.3195274304465565</v>
      </c>
      <c r="AB16" s="65">
        <f>'[4]TES 2035 (value)'!CK19</f>
        <v>14164.567947701909</v>
      </c>
      <c r="AC16" s="66">
        <f>'[4]TES 2035 (value)'!CL19</f>
        <v>683.14832861616924</v>
      </c>
      <c r="AD16" s="66">
        <f>'[4]TES 2035 (value)'!CM19</f>
        <v>0</v>
      </c>
      <c r="AE16" s="66">
        <f>'[4]TES 2035 (value)'!CN19</f>
        <v>3541.0914872747844</v>
      </c>
      <c r="AF16" s="67">
        <f>'[4]TES 2035 (value)'!CO19</f>
        <v>1.961939731</v>
      </c>
      <c r="AG16" s="27">
        <f t="shared" si="55"/>
        <v>24283.266296186081</v>
      </c>
      <c r="AI16" s="53" t="s">
        <v>33</v>
      </c>
      <c r="AJ16" s="64" t="s">
        <v>13</v>
      </c>
      <c r="AK16" s="65">
        <f t="shared" si="0"/>
        <v>2.199960726408146</v>
      </c>
      <c r="AL16" s="66">
        <f t="shared" si="1"/>
        <v>69.459719154912534</v>
      </c>
      <c r="AM16" s="66">
        <f t="shared" si="2"/>
        <v>23.583120369940566</v>
      </c>
      <c r="AN16" s="66">
        <f t="shared" si="3"/>
        <v>6.2207478531362232</v>
      </c>
      <c r="AO16" s="66">
        <f t="shared" si="4"/>
        <v>11.918054018351166</v>
      </c>
      <c r="AP16" s="66">
        <f t="shared" si="5"/>
        <v>19.44615890745326</v>
      </c>
      <c r="AQ16" s="66">
        <f t="shared" si="6"/>
        <v>5.8676522913231333</v>
      </c>
      <c r="AR16" s="66">
        <f t="shared" si="7"/>
        <v>13.483164147945176</v>
      </c>
      <c r="AS16" s="66">
        <f t="shared" si="8"/>
        <v>14.625385912334693</v>
      </c>
      <c r="AT16" s="66">
        <f t="shared" si="9"/>
        <v>26.335275751384607</v>
      </c>
      <c r="AU16" s="66">
        <f t="shared" si="10"/>
        <v>8.4690798466256538</v>
      </c>
      <c r="AV16" s="66">
        <f t="shared" si="11"/>
        <v>387.66834299041329</v>
      </c>
      <c r="AW16" s="66">
        <f t="shared" si="12"/>
        <v>135.11968330935417</v>
      </c>
      <c r="AX16" s="66">
        <f t="shared" si="13"/>
        <v>58.527088212114734</v>
      </c>
      <c r="AY16" s="66">
        <f t="shared" si="14"/>
        <v>5.132562333470208</v>
      </c>
      <c r="AZ16" s="66">
        <f t="shared" si="15"/>
        <v>104.34561507983091</v>
      </c>
      <c r="BA16" s="66">
        <f t="shared" si="16"/>
        <v>40.25693416433456</v>
      </c>
      <c r="BB16" s="66">
        <f t="shared" si="17"/>
        <v>44.116387633901184</v>
      </c>
      <c r="BC16" s="66">
        <f t="shared" si="18"/>
        <v>2982.9992292186625</v>
      </c>
      <c r="BD16" s="66">
        <f t="shared" si="19"/>
        <v>1844.6898226500721</v>
      </c>
      <c r="BE16" s="91">
        <f t="shared" si="20"/>
        <v>7.5085662623409774E-3</v>
      </c>
      <c r="BF16" s="91">
        <f t="shared" si="21"/>
        <v>48.268842140825768</v>
      </c>
      <c r="BG16" s="91">
        <f t="shared" si="22"/>
        <v>36.05157629287293</v>
      </c>
      <c r="BH16" s="91">
        <f t="shared" si="23"/>
        <v>4.3294409304812582</v>
      </c>
      <c r="BI16" s="65">
        <f t="shared" si="24"/>
        <v>14164.567947701909</v>
      </c>
      <c r="BJ16" s="66">
        <f t="shared" si="25"/>
        <v>683.14832861616924</v>
      </c>
      <c r="BK16" s="66">
        <f t="shared" si="26"/>
        <v>0</v>
      </c>
      <c r="BL16" s="66">
        <f t="shared" si="27"/>
        <v>3541.0914872747844</v>
      </c>
      <c r="BM16" s="36">
        <v>0</v>
      </c>
      <c r="BN16" s="27">
        <f t="shared" si="56"/>
        <v>24281.929116095274</v>
      </c>
      <c r="BP16" s="53" t="s">
        <v>33</v>
      </c>
      <c r="BQ16" s="64" t="s">
        <v>13</v>
      </c>
      <c r="BR16" s="65">
        <f t="shared" si="57"/>
        <v>2.199960726408146</v>
      </c>
      <c r="BS16" s="66">
        <f t="shared" si="28"/>
        <v>69.459719154912534</v>
      </c>
      <c r="BT16" s="66">
        <f t="shared" si="29"/>
        <v>23.583120369940566</v>
      </c>
      <c r="BU16" s="66">
        <f t="shared" si="30"/>
        <v>6.2207478531362232</v>
      </c>
      <c r="BV16" s="66">
        <f t="shared" si="31"/>
        <v>11.918054018351166</v>
      </c>
      <c r="BW16" s="66">
        <f t="shared" si="32"/>
        <v>19.44615890745326</v>
      </c>
      <c r="BX16" s="66">
        <f t="shared" si="33"/>
        <v>5.8676522913231333</v>
      </c>
      <c r="BY16" s="66">
        <f t="shared" si="34"/>
        <v>13.483164147945176</v>
      </c>
      <c r="BZ16" s="66">
        <f t="shared" si="35"/>
        <v>14.625385912334693</v>
      </c>
      <c r="CA16" s="66">
        <f t="shared" si="36"/>
        <v>26.335275751384607</v>
      </c>
      <c r="CB16" s="66">
        <f t="shared" si="37"/>
        <v>8.4690798466256538</v>
      </c>
      <c r="CC16" s="66">
        <f t="shared" si="38"/>
        <v>387.66834299041329</v>
      </c>
      <c r="CD16" s="66">
        <f t="shared" si="39"/>
        <v>135.11968330935417</v>
      </c>
      <c r="CE16" s="66">
        <f t="shared" si="40"/>
        <v>58.527088212114734</v>
      </c>
      <c r="CF16" s="66">
        <f t="shared" si="41"/>
        <v>5.132562333470208</v>
      </c>
      <c r="CG16" s="66">
        <f t="shared" si="42"/>
        <v>104.34561507983091</v>
      </c>
      <c r="CH16" s="66">
        <f t="shared" si="43"/>
        <v>40.25693416433456</v>
      </c>
      <c r="CI16" s="66">
        <f t="shared" si="44"/>
        <v>44.116387633901184</v>
      </c>
      <c r="CJ16" s="66">
        <f t="shared" si="45"/>
        <v>2982.9992292186625</v>
      </c>
      <c r="CK16" s="66">
        <f t="shared" si="46"/>
        <v>1844.6898226500721</v>
      </c>
      <c r="CL16" s="91">
        <f t="shared" si="47"/>
        <v>7.5085662623409774E-3</v>
      </c>
      <c r="CM16" s="91">
        <f t="shared" si="48"/>
        <v>48.268842140825768</v>
      </c>
      <c r="CN16" s="91">
        <f t="shared" si="49"/>
        <v>36.05157629287293</v>
      </c>
      <c r="CO16" s="91">
        <f t="shared" si="50"/>
        <v>4.3294409304812582</v>
      </c>
      <c r="CP16" s="65">
        <f t="shared" si="51"/>
        <v>14164.567947701909</v>
      </c>
      <c r="CQ16" s="66">
        <f t="shared" si="52"/>
        <v>683.14832861616924</v>
      </c>
      <c r="CR16" s="66">
        <f t="shared" si="53"/>
        <v>0</v>
      </c>
      <c r="CS16" s="66">
        <f t="shared" si="54"/>
        <v>3541.0914872747844</v>
      </c>
      <c r="CT16" s="36">
        <v>0</v>
      </c>
      <c r="CU16" s="27">
        <f t="shared" si="58"/>
        <v>24281.929116095274</v>
      </c>
      <c r="DA16" s="105">
        <v>1.1865914297404556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217.54157173613902</v>
      </c>
      <c r="F17" s="91">
        <v>58.917247853448231</v>
      </c>
      <c r="G17" s="91">
        <v>4.6934653320990396</v>
      </c>
      <c r="H17" s="91">
        <v>20.324169292309413</v>
      </c>
      <c r="I17" s="91">
        <v>9.6271577769116075</v>
      </c>
      <c r="J17" s="91">
        <v>2.1674438995640912</v>
      </c>
      <c r="K17" s="91">
        <v>26.109004343276389</v>
      </c>
      <c r="L17" s="91">
        <v>24.551435307834456</v>
      </c>
      <c r="M17" s="91">
        <v>8.8962800132983784</v>
      </c>
      <c r="N17" s="91">
        <v>2.9881946277824243</v>
      </c>
      <c r="O17" s="91">
        <v>460.19841871479179</v>
      </c>
      <c r="P17" s="91">
        <v>163.42548394168577</v>
      </c>
      <c r="Q17" s="91">
        <v>6.6020375031762706</v>
      </c>
      <c r="R17" s="91">
        <v>816.56789276219524</v>
      </c>
      <c r="S17" s="91">
        <v>56.10851787629796</v>
      </c>
      <c r="T17" s="91">
        <v>40.542910223933958</v>
      </c>
      <c r="U17" s="91">
        <v>66.676181444221584</v>
      </c>
      <c r="V17" s="91">
        <v>3722.6278794759801</v>
      </c>
      <c r="W17" s="91">
        <v>3797.3116244574398</v>
      </c>
      <c r="X17" s="91">
        <v>7.2090163152374737E-3</v>
      </c>
      <c r="Y17" s="91">
        <v>33.043773512504359</v>
      </c>
      <c r="Z17" s="91">
        <v>27.199185017760854</v>
      </c>
      <c r="AA17" s="91">
        <v>4.8253395103495356</v>
      </c>
      <c r="AB17" s="65">
        <f>'[4]TES 2035 (value)'!CK20</f>
        <v>20267.801171672556</v>
      </c>
      <c r="AC17" s="66">
        <f>'[4]TES 2035 (value)'!CL20</f>
        <v>3754.4765262274068</v>
      </c>
      <c r="AD17" s="66">
        <f>'[4]TES 2035 (value)'!CM20</f>
        <v>0</v>
      </c>
      <c r="AE17" s="66">
        <f>'[4]TES 2035 (value)'!CN20</f>
        <v>0</v>
      </c>
      <c r="AF17" s="67">
        <f>'[4]TES 2035 (value)'!CO20</f>
        <v>1</v>
      </c>
      <c r="AG17" s="27">
        <f t="shared" si="55"/>
        <v>33594.23012153928</v>
      </c>
      <c r="AI17" s="53" t="s">
        <v>34</v>
      </c>
      <c r="AJ17" s="64" t="s">
        <v>14</v>
      </c>
      <c r="AK17" s="65">
        <f t="shared" si="0"/>
        <v>0</v>
      </c>
      <c r="AL17" s="66">
        <f t="shared" si="1"/>
        <v>217.54887806604214</v>
      </c>
      <c r="AM17" s="66">
        <f t="shared" si="2"/>
        <v>58.917273335457686</v>
      </c>
      <c r="AN17" s="66">
        <f t="shared" si="3"/>
        <v>4.6933225436718002</v>
      </c>
      <c r="AO17" s="66">
        <f t="shared" si="4"/>
        <v>20.324147783822397</v>
      </c>
      <c r="AP17" s="66">
        <f t="shared" si="5"/>
        <v>9.6270988922183705</v>
      </c>
      <c r="AQ17" s="66">
        <f t="shared" si="6"/>
        <v>2.1675172518422157</v>
      </c>
      <c r="AR17" s="66">
        <f t="shared" si="7"/>
        <v>26.114742047212278</v>
      </c>
      <c r="AS17" s="66">
        <f t="shared" si="8"/>
        <v>24.554645206533664</v>
      </c>
      <c r="AT17" s="66">
        <f t="shared" si="9"/>
        <v>8.8963703630461612</v>
      </c>
      <c r="AU17" s="66">
        <f t="shared" si="10"/>
        <v>2.988195502043181</v>
      </c>
      <c r="AV17" s="66">
        <f t="shared" si="11"/>
        <v>460.20941915025765</v>
      </c>
      <c r="AW17" s="66">
        <f t="shared" si="12"/>
        <v>163.42910946576126</v>
      </c>
      <c r="AX17" s="66">
        <f t="shared" si="13"/>
        <v>6.6017881439671431</v>
      </c>
      <c r="AY17" s="66">
        <f t="shared" si="14"/>
        <v>816.55742704483248</v>
      </c>
      <c r="AZ17" s="66">
        <f t="shared" si="15"/>
        <v>56.109675252960393</v>
      </c>
      <c r="BA17" s="66">
        <f t="shared" si="16"/>
        <v>40.542188422683886</v>
      </c>
      <c r="BB17" s="66">
        <f t="shared" si="17"/>
        <v>66.676092830099918</v>
      </c>
      <c r="BC17" s="66">
        <f t="shared" si="18"/>
        <v>3722.727460891278</v>
      </c>
      <c r="BD17" s="66">
        <f t="shared" si="19"/>
        <v>3797.3117625682389</v>
      </c>
      <c r="BE17" s="91">
        <f t="shared" si="20"/>
        <v>8.9137648831276554E-3</v>
      </c>
      <c r="BF17" s="91">
        <f t="shared" si="21"/>
        <v>33.398838607962226</v>
      </c>
      <c r="BG17" s="91">
        <f t="shared" si="22"/>
        <v>27.200416806085862</v>
      </c>
      <c r="BH17" s="91">
        <f t="shared" si="23"/>
        <v>4.8364138707219508</v>
      </c>
      <c r="BI17" s="65">
        <f t="shared" si="24"/>
        <v>20267.801171672556</v>
      </c>
      <c r="BJ17" s="66">
        <f t="shared" si="25"/>
        <v>3754.4765262274068</v>
      </c>
      <c r="BK17" s="66">
        <f t="shared" si="26"/>
        <v>0</v>
      </c>
      <c r="BL17" s="66">
        <f t="shared" si="27"/>
        <v>0</v>
      </c>
      <c r="BM17" s="36">
        <v>0</v>
      </c>
      <c r="BN17" s="27">
        <f t="shared" si="56"/>
        <v>33593.719395711589</v>
      </c>
      <c r="BP17" s="53" t="s">
        <v>34</v>
      </c>
      <c r="BQ17" s="64" t="s">
        <v>14</v>
      </c>
      <c r="BR17" s="65">
        <f t="shared" si="57"/>
        <v>0</v>
      </c>
      <c r="BS17" s="66">
        <f t="shared" si="28"/>
        <v>217.54887806604214</v>
      </c>
      <c r="BT17" s="66">
        <f t="shared" si="29"/>
        <v>58.917273335457686</v>
      </c>
      <c r="BU17" s="66">
        <f t="shared" si="30"/>
        <v>4.6933225436718002</v>
      </c>
      <c r="BV17" s="66">
        <f t="shared" si="31"/>
        <v>20.324147783822397</v>
      </c>
      <c r="BW17" s="66">
        <f t="shared" si="32"/>
        <v>9.6270988922183705</v>
      </c>
      <c r="BX17" s="66">
        <f t="shared" si="33"/>
        <v>2.1675172518422157</v>
      </c>
      <c r="BY17" s="66">
        <f t="shared" si="34"/>
        <v>26.114742047212278</v>
      </c>
      <c r="BZ17" s="66">
        <f t="shared" si="35"/>
        <v>24.554645206533664</v>
      </c>
      <c r="CA17" s="66">
        <f t="shared" si="36"/>
        <v>8.8963703630461612</v>
      </c>
      <c r="CB17" s="66">
        <f t="shared" si="37"/>
        <v>2.988195502043181</v>
      </c>
      <c r="CC17" s="66">
        <f t="shared" si="38"/>
        <v>460.20941915025765</v>
      </c>
      <c r="CD17" s="66">
        <f t="shared" si="39"/>
        <v>163.42910946576126</v>
      </c>
      <c r="CE17" s="66">
        <f t="shared" si="40"/>
        <v>6.6017881439671431</v>
      </c>
      <c r="CF17" s="66">
        <f t="shared" si="41"/>
        <v>816.55742704483248</v>
      </c>
      <c r="CG17" s="66">
        <f t="shared" si="42"/>
        <v>56.109675252960393</v>
      </c>
      <c r="CH17" s="66">
        <f t="shared" si="43"/>
        <v>40.542188422683886</v>
      </c>
      <c r="CI17" s="66">
        <f t="shared" si="44"/>
        <v>66.676092830099918</v>
      </c>
      <c r="CJ17" s="66">
        <f t="shared" si="45"/>
        <v>3722.727460891278</v>
      </c>
      <c r="CK17" s="66">
        <f t="shared" si="46"/>
        <v>3797.3117625682389</v>
      </c>
      <c r="CL17" s="91">
        <f t="shared" si="47"/>
        <v>8.9137648831276554E-3</v>
      </c>
      <c r="CM17" s="91">
        <f t="shared" si="48"/>
        <v>33.398838607962226</v>
      </c>
      <c r="CN17" s="91">
        <f t="shared" si="49"/>
        <v>27.200416806085862</v>
      </c>
      <c r="CO17" s="91">
        <f t="shared" si="50"/>
        <v>4.8364138707219508</v>
      </c>
      <c r="CP17" s="65">
        <f t="shared" si="51"/>
        <v>20267.801171672556</v>
      </c>
      <c r="CQ17" s="66">
        <f t="shared" si="52"/>
        <v>3754.4765262274068</v>
      </c>
      <c r="CR17" s="66">
        <f t="shared" si="53"/>
        <v>0</v>
      </c>
      <c r="CS17" s="66">
        <f t="shared" si="54"/>
        <v>0</v>
      </c>
      <c r="CT17" s="36">
        <v>0</v>
      </c>
      <c r="CU17" s="27">
        <f t="shared" si="58"/>
        <v>33593.719395711589</v>
      </c>
      <c r="CX17" s="52" t="s">
        <v>105</v>
      </c>
      <c r="CY17" s="94">
        <f>'[1]scen AMS'!$AF$461</f>
        <v>3346749.5240000002</v>
      </c>
      <c r="DA17" s="105">
        <v>1.3646529495704223</v>
      </c>
    </row>
    <row r="18" spans="2:105" x14ac:dyDescent="0.25">
      <c r="B18" s="53" t="s">
        <v>35</v>
      </c>
      <c r="C18" s="64" t="s">
        <v>15</v>
      </c>
      <c r="D18" s="90">
        <v>89.00707202456941</v>
      </c>
      <c r="E18" s="91">
        <v>899.04036576719739</v>
      </c>
      <c r="F18" s="91">
        <v>388.74050480089056</v>
      </c>
      <c r="G18" s="91">
        <v>90.562104781530195</v>
      </c>
      <c r="H18" s="91">
        <v>224.02347223831413</v>
      </c>
      <c r="I18" s="91">
        <v>154.14943527362436</v>
      </c>
      <c r="J18" s="91">
        <v>23.64402593064818</v>
      </c>
      <c r="K18" s="91">
        <v>87.680686113464546</v>
      </c>
      <c r="L18" s="91">
        <v>117.60260820532609</v>
      </c>
      <c r="M18" s="91">
        <v>362.81891265206588</v>
      </c>
      <c r="N18" s="91">
        <v>75.977850270959891</v>
      </c>
      <c r="O18" s="91">
        <v>2639.9896912183467</v>
      </c>
      <c r="P18" s="91">
        <v>1138.4416311199975</v>
      </c>
      <c r="Q18" s="91">
        <v>121.78210252707996</v>
      </c>
      <c r="R18" s="91">
        <v>130.77984127572259</v>
      </c>
      <c r="S18" s="91">
        <v>13470.600724889135</v>
      </c>
      <c r="T18" s="91">
        <v>862.66905013741143</v>
      </c>
      <c r="U18" s="91">
        <v>762.08437927454054</v>
      </c>
      <c r="V18" s="91">
        <v>31256.202346766975</v>
      </c>
      <c r="W18" s="91">
        <v>1994.0520875567565</v>
      </c>
      <c r="X18" s="91">
        <v>4.1349148192996101E-2</v>
      </c>
      <c r="Y18" s="91">
        <v>408.97466685128563</v>
      </c>
      <c r="Z18" s="91">
        <v>492.73344197325639</v>
      </c>
      <c r="AA18" s="91">
        <v>40.307843951074034</v>
      </c>
      <c r="AB18" s="65">
        <f>'[4]TES 2035 (value)'!CK21</f>
        <v>2195.3316869194864</v>
      </c>
      <c r="AC18" s="66">
        <f>'[4]TES 2035 (value)'!CL21</f>
        <v>11.821778604900976</v>
      </c>
      <c r="AD18" s="66">
        <f>'[4]TES 2035 (value)'!CM21</f>
        <v>0</v>
      </c>
      <c r="AE18" s="66">
        <f>'[4]TES 2035 (value)'!CN21</f>
        <v>10861.598692730837</v>
      </c>
      <c r="AF18" s="67">
        <f>'[4]TES 2035 (value)'!CO21</f>
        <v>2.122111012</v>
      </c>
      <c r="AG18" s="27">
        <f t="shared" si="55"/>
        <v>68902.780464015595</v>
      </c>
      <c r="AI18" s="53" t="s">
        <v>35</v>
      </c>
      <c r="AJ18" s="64" t="s">
        <v>15</v>
      </c>
      <c r="AK18" s="65">
        <f t="shared" si="0"/>
        <v>89.00860558011685</v>
      </c>
      <c r="AL18" s="66">
        <f t="shared" si="1"/>
        <v>899.07056084879071</v>
      </c>
      <c r="AM18" s="66">
        <f t="shared" si="2"/>
        <v>388.74067293313669</v>
      </c>
      <c r="AN18" s="66">
        <f t="shared" si="3"/>
        <v>90.559349627375582</v>
      </c>
      <c r="AO18" s="66">
        <f t="shared" si="4"/>
        <v>224.02323516068134</v>
      </c>
      <c r="AP18" s="66">
        <f t="shared" si="5"/>
        <v>154.14849241567822</v>
      </c>
      <c r="AQ18" s="66">
        <f t="shared" si="6"/>
        <v>23.644826109682295</v>
      </c>
      <c r="AR18" s="66">
        <f t="shared" si="7"/>
        <v>87.699954784578935</v>
      </c>
      <c r="AS18" s="66">
        <f t="shared" si="8"/>
        <v>117.6179837813105</v>
      </c>
      <c r="AT18" s="66">
        <f t="shared" si="9"/>
        <v>362.82259740537847</v>
      </c>
      <c r="AU18" s="66">
        <f t="shared" si="10"/>
        <v>75.977872499917893</v>
      </c>
      <c r="AV18" s="66">
        <f t="shared" si="11"/>
        <v>2640.0527966855707</v>
      </c>
      <c r="AW18" s="66">
        <f t="shared" si="12"/>
        <v>1138.466886957965</v>
      </c>
      <c r="AX18" s="66">
        <f t="shared" si="13"/>
        <v>121.77750281240741</v>
      </c>
      <c r="AY18" s="66">
        <f t="shared" si="14"/>
        <v>130.77816510786482</v>
      </c>
      <c r="AZ18" s="66">
        <f t="shared" si="15"/>
        <v>13470.878589275828</v>
      </c>
      <c r="BA18" s="66">
        <f t="shared" si="16"/>
        <v>862.65369170370877</v>
      </c>
      <c r="BB18" s="66">
        <f t="shared" si="17"/>
        <v>762.08336644752433</v>
      </c>
      <c r="BC18" s="66">
        <f t="shared" si="18"/>
        <v>31257.038459579562</v>
      </c>
      <c r="BD18" s="66">
        <f t="shared" si="19"/>
        <v>1994.0521600817833</v>
      </c>
      <c r="BE18" s="91">
        <f t="shared" si="20"/>
        <v>5.1127167562503788E-2</v>
      </c>
      <c r="BF18" s="91">
        <f t="shared" si="21"/>
        <v>413.36922030839759</v>
      </c>
      <c r="BG18" s="91">
        <f t="shared" si="22"/>
        <v>492.75575673381877</v>
      </c>
      <c r="BH18" s="91">
        <f t="shared" si="23"/>
        <v>40.400352175374493</v>
      </c>
      <c r="BI18" s="65">
        <f t="shared" si="24"/>
        <v>2195.3316869194864</v>
      </c>
      <c r="BJ18" s="66">
        <f t="shared" si="25"/>
        <v>11.821778604900976</v>
      </c>
      <c r="BK18" s="66">
        <f t="shared" si="26"/>
        <v>0</v>
      </c>
      <c r="BL18" s="66">
        <f t="shared" si="27"/>
        <v>10861.598692730837</v>
      </c>
      <c r="BM18" s="36">
        <v>0</v>
      </c>
      <c r="BN18" s="27">
        <f t="shared" si="56"/>
        <v>68906.424384439233</v>
      </c>
      <c r="BP18" s="53" t="s">
        <v>35</v>
      </c>
      <c r="BQ18" s="64" t="s">
        <v>15</v>
      </c>
      <c r="BR18" s="65">
        <f t="shared" si="57"/>
        <v>89.00860558011685</v>
      </c>
      <c r="BS18" s="66">
        <f t="shared" si="28"/>
        <v>899.07056084879071</v>
      </c>
      <c r="BT18" s="66">
        <f t="shared" si="29"/>
        <v>388.74067293313669</v>
      </c>
      <c r="BU18" s="66">
        <f t="shared" si="30"/>
        <v>90.559349627375582</v>
      </c>
      <c r="BV18" s="66">
        <f t="shared" si="31"/>
        <v>224.02323516068134</v>
      </c>
      <c r="BW18" s="66">
        <f t="shared" si="32"/>
        <v>154.14849241567822</v>
      </c>
      <c r="BX18" s="66">
        <f t="shared" si="33"/>
        <v>23.644826109682295</v>
      </c>
      <c r="BY18" s="66">
        <f t="shared" si="34"/>
        <v>87.699954784578935</v>
      </c>
      <c r="BZ18" s="66">
        <f t="shared" si="35"/>
        <v>117.6179837813105</v>
      </c>
      <c r="CA18" s="66">
        <f t="shared" si="36"/>
        <v>362.82259740537847</v>
      </c>
      <c r="CB18" s="66">
        <f t="shared" si="37"/>
        <v>75.977872499917893</v>
      </c>
      <c r="CC18" s="66">
        <f t="shared" si="38"/>
        <v>2640.0527966855707</v>
      </c>
      <c r="CD18" s="66">
        <f t="shared" si="39"/>
        <v>1138.466886957965</v>
      </c>
      <c r="CE18" s="66">
        <f t="shared" si="40"/>
        <v>121.77750281240741</v>
      </c>
      <c r="CF18" s="66">
        <f t="shared" si="41"/>
        <v>130.77816510786482</v>
      </c>
      <c r="CG18" s="66">
        <f t="shared" si="42"/>
        <v>13470.878589275828</v>
      </c>
      <c r="CH18" s="66">
        <f t="shared" si="43"/>
        <v>862.65369170370877</v>
      </c>
      <c r="CI18" s="66">
        <f t="shared" si="44"/>
        <v>762.08336644752433</v>
      </c>
      <c r="CJ18" s="66">
        <f t="shared" si="45"/>
        <v>31257.038459579562</v>
      </c>
      <c r="CK18" s="66">
        <f t="shared" si="46"/>
        <v>1994.0521600817833</v>
      </c>
      <c r="CL18" s="91">
        <f t="shared" si="47"/>
        <v>5.1127167562503788E-2</v>
      </c>
      <c r="CM18" s="91">
        <f t="shared" si="48"/>
        <v>413.36922030839759</v>
      </c>
      <c r="CN18" s="91">
        <f t="shared" si="49"/>
        <v>492.75575673381877</v>
      </c>
      <c r="CO18" s="91">
        <f t="shared" si="50"/>
        <v>40.400352175374493</v>
      </c>
      <c r="CP18" s="65">
        <f t="shared" si="51"/>
        <v>2195.3316869194864</v>
      </c>
      <c r="CQ18" s="66">
        <f t="shared" si="52"/>
        <v>11.821778604900976</v>
      </c>
      <c r="CR18" s="66">
        <f t="shared" si="53"/>
        <v>0</v>
      </c>
      <c r="CS18" s="66">
        <f t="shared" si="54"/>
        <v>10861.598692730837</v>
      </c>
      <c r="CT18" s="36">
        <v>0</v>
      </c>
      <c r="CU18" s="27">
        <f t="shared" si="58"/>
        <v>68906.424384439233</v>
      </c>
      <c r="DA18" s="105">
        <v>1.5755284268155509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47.185419726527314</v>
      </c>
      <c r="F19" s="91">
        <v>20.184374009453393</v>
      </c>
      <c r="G19" s="91">
        <v>4.731270418518454</v>
      </c>
      <c r="H19" s="91">
        <v>12.108103653694949</v>
      </c>
      <c r="I19" s="91">
        <v>8.0817706296672416</v>
      </c>
      <c r="J19" s="91">
        <v>1.1567738626350694</v>
      </c>
      <c r="K19" s="91">
        <v>4.4022260503722883</v>
      </c>
      <c r="L19" s="91">
        <v>5.7583516916364861</v>
      </c>
      <c r="M19" s="91">
        <v>21.194328311511381</v>
      </c>
      <c r="N19" s="91">
        <v>4.0716253349294584</v>
      </c>
      <c r="O19" s="91">
        <v>135.6448869165479</v>
      </c>
      <c r="P19" s="91">
        <v>58.656147605258724</v>
      </c>
      <c r="Q19" s="91">
        <v>8.2629757043037326</v>
      </c>
      <c r="R19" s="91">
        <v>3.2558672969428208</v>
      </c>
      <c r="S19" s="91">
        <v>159.37175030591152</v>
      </c>
      <c r="T19" s="91">
        <v>832.0167962486986</v>
      </c>
      <c r="U19" s="91">
        <v>47.246295793733267</v>
      </c>
      <c r="V19" s="91">
        <v>897.58531996290651</v>
      </c>
      <c r="W19" s="91">
        <v>9.2335064703522889</v>
      </c>
      <c r="X19" s="91">
        <v>2.1208409360970585E-3</v>
      </c>
      <c r="Y19" s="91">
        <v>102.16987428781495</v>
      </c>
      <c r="Z19" s="91">
        <v>124.93544131997109</v>
      </c>
      <c r="AA19" s="91">
        <v>8.9108970828012364</v>
      </c>
      <c r="AB19" s="65">
        <f>'[4]TES 2035 (value)'!CK22</f>
        <v>1141.2307155871288</v>
      </c>
      <c r="AC19" s="66">
        <f>'[4]TES 2035 (value)'!CL22</f>
        <v>0</v>
      </c>
      <c r="AD19" s="66">
        <f>'[4]TES 2035 (value)'!CM22</f>
        <v>0</v>
      </c>
      <c r="AE19" s="66">
        <f>'[4]TES 2035 (value)'!CN22</f>
        <v>17168.214536967243</v>
      </c>
      <c r="AF19" s="67">
        <f>'[4]TES 2035 (value)'!CO22</f>
        <v>1.7921732379999999</v>
      </c>
      <c r="AG19" s="27">
        <f t="shared" si="55"/>
        <v>20827.403549317496</v>
      </c>
      <c r="AI19" s="53" t="s">
        <v>36</v>
      </c>
      <c r="AJ19" s="64" t="s">
        <v>16</v>
      </c>
      <c r="AK19" s="65">
        <f t="shared" si="0"/>
        <v>0</v>
      </c>
      <c r="AL19" s="66">
        <f t="shared" si="1"/>
        <v>47.18700449140875</v>
      </c>
      <c r="AM19" s="66">
        <f t="shared" si="2"/>
        <v>20.184382739297845</v>
      </c>
      <c r="AN19" s="66">
        <f t="shared" si="3"/>
        <v>4.7311264799540664</v>
      </c>
      <c r="AO19" s="66">
        <f t="shared" si="4"/>
        <v>12.108090840035187</v>
      </c>
      <c r="AP19" s="66">
        <f t="shared" si="5"/>
        <v>8.0817211973638177</v>
      </c>
      <c r="AQ19" s="66">
        <f t="shared" si="6"/>
        <v>1.1568130110522978</v>
      </c>
      <c r="AR19" s="66">
        <f t="shared" si="7"/>
        <v>4.4031934817382572</v>
      </c>
      <c r="AS19" s="66">
        <f t="shared" si="8"/>
        <v>5.759104548867553</v>
      </c>
      <c r="AT19" s="66">
        <f t="shared" si="9"/>
        <v>21.194543559032198</v>
      </c>
      <c r="AU19" s="66">
        <f t="shared" si="10"/>
        <v>4.071626526171225</v>
      </c>
      <c r="AV19" s="66">
        <f t="shared" si="11"/>
        <v>135.64812932843833</v>
      </c>
      <c r="AW19" s="66">
        <f t="shared" si="12"/>
        <v>58.657448866666613</v>
      </c>
      <c r="AX19" s="66">
        <f t="shared" si="13"/>
        <v>8.2626636113951903</v>
      </c>
      <c r="AY19" s="66">
        <f t="shared" si="14"/>
        <v>3.255825567421978</v>
      </c>
      <c r="AZ19" s="66">
        <f t="shared" si="15"/>
        <v>159.37503774160643</v>
      </c>
      <c r="BA19" s="66">
        <f t="shared" si="16"/>
        <v>832.00198352903203</v>
      </c>
      <c r="BB19" s="66">
        <f t="shared" si="17"/>
        <v>47.246233002359901</v>
      </c>
      <c r="BC19" s="66">
        <f t="shared" si="18"/>
        <v>897.60933064015023</v>
      </c>
      <c r="BD19" s="66">
        <f t="shared" si="19"/>
        <v>9.2335068061811825</v>
      </c>
      <c r="BE19" s="91">
        <f t="shared" si="20"/>
        <v>2.6223657475879635E-3</v>
      </c>
      <c r="BF19" s="91">
        <f t="shared" si="21"/>
        <v>103.2677197307149</v>
      </c>
      <c r="BG19" s="91">
        <f t="shared" si="22"/>
        <v>124.94109935780925</v>
      </c>
      <c r="BH19" s="91">
        <f t="shared" si="23"/>
        <v>8.9313479723862663</v>
      </c>
      <c r="BI19" s="65">
        <f t="shared" si="24"/>
        <v>1141.2307155871288</v>
      </c>
      <c r="BJ19" s="66">
        <f t="shared" si="25"/>
        <v>0</v>
      </c>
      <c r="BK19" s="66">
        <f t="shared" si="26"/>
        <v>0</v>
      </c>
      <c r="BL19" s="66">
        <f t="shared" si="27"/>
        <v>17168.214536967243</v>
      </c>
      <c r="BM19" s="36">
        <v>0</v>
      </c>
      <c r="BN19" s="27">
        <f t="shared" si="56"/>
        <v>20826.755807949205</v>
      </c>
      <c r="BP19" s="53" t="s">
        <v>36</v>
      </c>
      <c r="BQ19" s="64" t="s">
        <v>16</v>
      </c>
      <c r="BR19" s="65">
        <f t="shared" si="57"/>
        <v>0</v>
      </c>
      <c r="BS19" s="66">
        <f t="shared" si="28"/>
        <v>47.18700449140875</v>
      </c>
      <c r="BT19" s="66">
        <f t="shared" si="29"/>
        <v>20.184382739297845</v>
      </c>
      <c r="BU19" s="66">
        <f t="shared" si="30"/>
        <v>4.7311264799540664</v>
      </c>
      <c r="BV19" s="66">
        <f t="shared" si="31"/>
        <v>12.108090840035187</v>
      </c>
      <c r="BW19" s="66">
        <f t="shared" si="32"/>
        <v>8.0817211973638177</v>
      </c>
      <c r="BX19" s="66">
        <f t="shared" si="33"/>
        <v>1.1568130110522978</v>
      </c>
      <c r="BY19" s="66">
        <f t="shared" si="34"/>
        <v>4.4031934817382572</v>
      </c>
      <c r="BZ19" s="66">
        <f t="shared" si="35"/>
        <v>5.759104548867553</v>
      </c>
      <c r="CA19" s="66">
        <f t="shared" si="36"/>
        <v>21.194543559032198</v>
      </c>
      <c r="CB19" s="66">
        <f t="shared" si="37"/>
        <v>4.071626526171225</v>
      </c>
      <c r="CC19" s="66">
        <f t="shared" si="38"/>
        <v>135.64812932843833</v>
      </c>
      <c r="CD19" s="66">
        <f t="shared" si="39"/>
        <v>58.657448866666613</v>
      </c>
      <c r="CE19" s="66">
        <f t="shared" si="40"/>
        <v>8.2626636113951903</v>
      </c>
      <c r="CF19" s="66">
        <f t="shared" si="41"/>
        <v>3.255825567421978</v>
      </c>
      <c r="CG19" s="66">
        <f t="shared" si="42"/>
        <v>159.37503774160643</v>
      </c>
      <c r="CH19" s="66">
        <f t="shared" si="43"/>
        <v>832.00198352903203</v>
      </c>
      <c r="CI19" s="66">
        <f t="shared" si="44"/>
        <v>47.246233002359901</v>
      </c>
      <c r="CJ19" s="66">
        <f t="shared" si="45"/>
        <v>897.60933064015023</v>
      </c>
      <c r="CK19" s="66">
        <f t="shared" si="46"/>
        <v>9.2335068061811825</v>
      </c>
      <c r="CL19" s="91">
        <f t="shared" si="47"/>
        <v>2.6223657475879635E-3</v>
      </c>
      <c r="CM19" s="91">
        <f t="shared" si="48"/>
        <v>103.2677197307149</v>
      </c>
      <c r="CN19" s="91">
        <f t="shared" si="49"/>
        <v>124.94109935780925</v>
      </c>
      <c r="CO19" s="91">
        <f t="shared" si="50"/>
        <v>8.9313479723862663</v>
      </c>
      <c r="CP19" s="65">
        <f t="shared" si="51"/>
        <v>1141.2307155871288</v>
      </c>
      <c r="CQ19" s="66">
        <f t="shared" si="52"/>
        <v>0</v>
      </c>
      <c r="CR19" s="66">
        <f t="shared" si="53"/>
        <v>0</v>
      </c>
      <c r="CS19" s="66">
        <f t="shared" si="54"/>
        <v>17168.214536967243</v>
      </c>
      <c r="CT19" s="36">
        <v>0</v>
      </c>
      <c r="CU19" s="27">
        <f t="shared" si="58"/>
        <v>20826.755807949205</v>
      </c>
      <c r="CX19" s="59" t="s">
        <v>117</v>
      </c>
      <c r="CY19" s="94">
        <f t="array" ref="CY19">SUM('[1]scen AMS'!$AF$1263:$AF$1268*'[1]scen AMS'!$AF$293:$AF$298,'[1]scen AMS'!$AF$299*'[1]scen AMS'!$AF$1269,'[1]scen AMS'!$AF$1262*('[1]scen AMS'!$AF$292-'[1]scen AMS'!$AF$299))</f>
        <v>1793.8870401329932</v>
      </c>
      <c r="DA19" s="105">
        <v>2.0763939872058645</v>
      </c>
    </row>
    <row r="20" spans="2:105" x14ac:dyDescent="0.25">
      <c r="B20" s="53" t="s">
        <v>37</v>
      </c>
      <c r="C20" s="64" t="s">
        <v>17</v>
      </c>
      <c r="D20" s="90">
        <v>14.151812521901872</v>
      </c>
      <c r="E20" s="91">
        <v>344.0664223103928</v>
      </c>
      <c r="F20" s="91">
        <v>112.51859124026669</v>
      </c>
      <c r="G20" s="91">
        <v>29.046330393058067</v>
      </c>
      <c r="H20" s="91">
        <v>97.430082359436128</v>
      </c>
      <c r="I20" s="91">
        <v>45.000881665562467</v>
      </c>
      <c r="J20" s="91">
        <v>22.93730180919782</v>
      </c>
      <c r="K20" s="91">
        <v>49.013083084580686</v>
      </c>
      <c r="L20" s="91">
        <v>57.305167487704779</v>
      </c>
      <c r="M20" s="91">
        <v>60.524897735877616</v>
      </c>
      <c r="N20" s="91">
        <v>24.3384101506097</v>
      </c>
      <c r="O20" s="91">
        <v>1029.2497656967698</v>
      </c>
      <c r="P20" s="91">
        <v>388.1742134572267</v>
      </c>
      <c r="Q20" s="91">
        <v>27.136311134077914</v>
      </c>
      <c r="R20" s="91">
        <v>30.655632774587453</v>
      </c>
      <c r="S20" s="91">
        <v>451.41688965911897</v>
      </c>
      <c r="T20" s="91">
        <v>182.00308352923622</v>
      </c>
      <c r="U20" s="91">
        <v>5103.5695959735376</v>
      </c>
      <c r="V20" s="91">
        <v>9542.4516971982994</v>
      </c>
      <c r="W20" s="91">
        <v>541.32457569295741</v>
      </c>
      <c r="X20" s="91">
        <v>1.6121584430234651E-2</v>
      </c>
      <c r="Y20" s="91">
        <v>127.84732636877011</v>
      </c>
      <c r="Z20" s="91">
        <v>104.37509745446489</v>
      </c>
      <c r="AA20" s="91">
        <v>13.956164537426352</v>
      </c>
      <c r="AB20" s="65">
        <f>'[4]TES 2035 (value)'!CK23</f>
        <v>29278.945209404603</v>
      </c>
      <c r="AC20" s="66">
        <f>'[4]TES 2035 (value)'!CL23</f>
        <v>0</v>
      </c>
      <c r="AD20" s="66">
        <f>'[4]TES 2035 (value)'!CM23</f>
        <v>0</v>
      </c>
      <c r="AE20" s="66">
        <f>'[4]TES 2035 (value)'!CN23</f>
        <v>17413.317259121599</v>
      </c>
      <c r="AF20" s="67">
        <f>'[4]TES 2035 (value)'!CO23</f>
        <v>1.830602906</v>
      </c>
      <c r="AG20" s="27">
        <f t="shared" si="55"/>
        <v>65092.602527251693</v>
      </c>
      <c r="AI20" s="53" t="s">
        <v>37</v>
      </c>
      <c r="AJ20" s="64" t="s">
        <v>17</v>
      </c>
      <c r="AK20" s="65">
        <f t="shared" si="0"/>
        <v>14.152056351859489</v>
      </c>
      <c r="AL20" s="66">
        <f t="shared" si="1"/>
        <v>344.0779780915243</v>
      </c>
      <c r="AM20" s="66">
        <f t="shared" si="2"/>
        <v>112.51863990512986</v>
      </c>
      <c r="AN20" s="66">
        <f t="shared" si="3"/>
        <v>29.045446721923749</v>
      </c>
      <c r="AO20" s="66">
        <f t="shared" si="4"/>
        <v>97.429979251966813</v>
      </c>
      <c r="AP20" s="66">
        <f t="shared" si="5"/>
        <v>45.000606416815778</v>
      </c>
      <c r="AQ20" s="66">
        <f t="shared" si="6"/>
        <v>22.938078070738925</v>
      </c>
      <c r="AR20" s="66">
        <f t="shared" si="7"/>
        <v>49.023854179335082</v>
      </c>
      <c r="AS20" s="66">
        <f t="shared" si="8"/>
        <v>57.312659668111763</v>
      </c>
      <c r="AT20" s="66">
        <f t="shared" si="9"/>
        <v>60.525512420806237</v>
      </c>
      <c r="AU20" s="66">
        <f t="shared" si="10"/>
        <v>24.338417271336269</v>
      </c>
      <c r="AV20" s="66">
        <f t="shared" si="11"/>
        <v>1029.2743685532016</v>
      </c>
      <c r="AW20" s="66">
        <f t="shared" si="12"/>
        <v>388.18282493520695</v>
      </c>
      <c r="AX20" s="66">
        <f t="shared" si="13"/>
        <v>27.135286194567986</v>
      </c>
      <c r="AY20" s="66">
        <f t="shared" si="14"/>
        <v>30.655239870101447</v>
      </c>
      <c r="AZ20" s="66">
        <f t="shared" si="15"/>
        <v>451.42620124660863</v>
      </c>
      <c r="BA20" s="66">
        <f t="shared" si="16"/>
        <v>181.99984325732473</v>
      </c>
      <c r="BB20" s="66">
        <f t="shared" si="17"/>
        <v>5103.5628132165275</v>
      </c>
      <c r="BC20" s="66">
        <f t="shared" si="18"/>
        <v>9542.7069606509413</v>
      </c>
      <c r="BD20" s="66">
        <f t="shared" si="19"/>
        <v>541.32459538129933</v>
      </c>
      <c r="BE20" s="91">
        <f t="shared" si="20"/>
        <v>1.9933928135363002E-2</v>
      </c>
      <c r="BF20" s="91">
        <f t="shared" si="21"/>
        <v>129.22108361002412</v>
      </c>
      <c r="BG20" s="91">
        <f t="shared" si="22"/>
        <v>104.37982436177414</v>
      </c>
      <c r="BH20" s="91">
        <f t="shared" si="23"/>
        <v>13.98819453141386</v>
      </c>
      <c r="BI20" s="65">
        <f t="shared" si="24"/>
        <v>29278.945209404603</v>
      </c>
      <c r="BJ20" s="66">
        <f t="shared" si="25"/>
        <v>0</v>
      </c>
      <c r="BK20" s="66">
        <f t="shared" si="26"/>
        <v>0</v>
      </c>
      <c r="BL20" s="66">
        <f t="shared" si="27"/>
        <v>17413.317259121599</v>
      </c>
      <c r="BM20" s="36">
        <v>0</v>
      </c>
      <c r="BN20" s="27">
        <f t="shared" si="56"/>
        <v>65092.502866612878</v>
      </c>
      <c r="BP20" s="53" t="s">
        <v>37</v>
      </c>
      <c r="BQ20" s="64" t="s">
        <v>17</v>
      </c>
      <c r="BR20" s="65">
        <f t="shared" si="57"/>
        <v>14.152056351859489</v>
      </c>
      <c r="BS20" s="66">
        <f t="shared" si="28"/>
        <v>344.0779780915243</v>
      </c>
      <c r="BT20" s="66">
        <f t="shared" si="29"/>
        <v>112.51863990512986</v>
      </c>
      <c r="BU20" s="66">
        <f t="shared" si="30"/>
        <v>29.045446721923749</v>
      </c>
      <c r="BV20" s="66">
        <f t="shared" si="31"/>
        <v>97.429979251966813</v>
      </c>
      <c r="BW20" s="66">
        <f t="shared" si="32"/>
        <v>45.000606416815778</v>
      </c>
      <c r="BX20" s="66">
        <f t="shared" si="33"/>
        <v>22.938078070738925</v>
      </c>
      <c r="BY20" s="66">
        <f t="shared" si="34"/>
        <v>49.023854179335082</v>
      </c>
      <c r="BZ20" s="66">
        <f t="shared" si="35"/>
        <v>57.312659668111763</v>
      </c>
      <c r="CA20" s="66">
        <f t="shared" si="36"/>
        <v>60.525512420806237</v>
      </c>
      <c r="CB20" s="66">
        <f t="shared" si="37"/>
        <v>24.338417271336269</v>
      </c>
      <c r="CC20" s="66">
        <f t="shared" si="38"/>
        <v>1029.2743685532016</v>
      </c>
      <c r="CD20" s="66">
        <f t="shared" si="39"/>
        <v>388.18282493520695</v>
      </c>
      <c r="CE20" s="66">
        <f t="shared" si="40"/>
        <v>27.135286194567986</v>
      </c>
      <c r="CF20" s="66">
        <f t="shared" si="41"/>
        <v>30.655239870101447</v>
      </c>
      <c r="CG20" s="66">
        <f t="shared" si="42"/>
        <v>451.42620124660863</v>
      </c>
      <c r="CH20" s="66">
        <f t="shared" si="43"/>
        <v>181.99984325732473</v>
      </c>
      <c r="CI20" s="66">
        <f t="shared" si="44"/>
        <v>5103.5628132165275</v>
      </c>
      <c r="CJ20" s="66">
        <f t="shared" si="45"/>
        <v>9542.7069606509413</v>
      </c>
      <c r="CK20" s="66">
        <f t="shared" si="46"/>
        <v>541.32459538129933</v>
      </c>
      <c r="CL20" s="91">
        <f t="shared" si="47"/>
        <v>1.9933928135363002E-2</v>
      </c>
      <c r="CM20" s="91">
        <f t="shared" si="48"/>
        <v>129.22108361002412</v>
      </c>
      <c r="CN20" s="91">
        <f t="shared" si="49"/>
        <v>104.37982436177414</v>
      </c>
      <c r="CO20" s="91">
        <f t="shared" si="50"/>
        <v>13.98819453141386</v>
      </c>
      <c r="CP20" s="65">
        <f t="shared" si="51"/>
        <v>29278.945209404603</v>
      </c>
      <c r="CQ20" s="66">
        <f t="shared" si="52"/>
        <v>0</v>
      </c>
      <c r="CR20" s="66">
        <f t="shared" si="53"/>
        <v>0</v>
      </c>
      <c r="CS20" s="66">
        <f t="shared" si="54"/>
        <v>17413.317259121599</v>
      </c>
      <c r="CT20" s="36">
        <v>0</v>
      </c>
      <c r="CU20" s="27">
        <f t="shared" si="58"/>
        <v>65092.502866612878</v>
      </c>
      <c r="DA20" s="105">
        <v>1.612293176563762</v>
      </c>
    </row>
    <row r="21" spans="2:105" x14ac:dyDescent="0.25">
      <c r="B21" s="53" t="s">
        <v>38</v>
      </c>
      <c r="C21" s="64" t="s">
        <v>18</v>
      </c>
      <c r="D21" s="90">
        <v>13983.36170221756</v>
      </c>
      <c r="E21" s="91">
        <v>60685.368315573563</v>
      </c>
      <c r="F21" s="91">
        <v>38526.0905214456</v>
      </c>
      <c r="G21" s="91">
        <v>3910.3443014788641</v>
      </c>
      <c r="H21" s="91">
        <v>11211.644790030299</v>
      </c>
      <c r="I21" s="91">
        <v>9721.1276821665106</v>
      </c>
      <c r="J21" s="91">
        <v>2504.6441164364014</v>
      </c>
      <c r="K21" s="91">
        <v>7071.8984138770593</v>
      </c>
      <c r="L21" s="91">
        <v>10503.117000045371</v>
      </c>
      <c r="M21" s="91">
        <v>10931.98886936009</v>
      </c>
      <c r="N21" s="91">
        <v>4900.7097642032586</v>
      </c>
      <c r="O21" s="91">
        <v>225343.33310065055</v>
      </c>
      <c r="P21" s="91">
        <v>119849.4640289497</v>
      </c>
      <c r="Q21" s="91">
        <v>9571.9672810936481</v>
      </c>
      <c r="R21" s="91">
        <v>8032.5072159565971</v>
      </c>
      <c r="S21" s="91">
        <v>36563.557374657685</v>
      </c>
      <c r="T21" s="91">
        <v>11731.689549176281</v>
      </c>
      <c r="U21" s="91">
        <v>13590.811724238307</v>
      </c>
      <c r="V21" s="91">
        <v>1461433.3330720325</v>
      </c>
      <c r="W21" s="91">
        <v>114933.95764976363</v>
      </c>
      <c r="X21" s="91">
        <v>8.4656911583660168</v>
      </c>
      <c r="Y21" s="91">
        <v>6992.8448126694993</v>
      </c>
      <c r="Z21" s="91">
        <v>13745.504148890139</v>
      </c>
      <c r="AA21" s="91">
        <v>3520.6794751520956</v>
      </c>
      <c r="AB21" s="65">
        <f>'[4]TES 2035 (value)'!CK24</f>
        <v>1522848.737984295</v>
      </c>
      <c r="AC21" s="66">
        <f>'[4]TES 2035 (value)'!CL24</f>
        <v>267416.09937840869</v>
      </c>
      <c r="AD21" s="66">
        <f>'[4]TES 2035 (value)'!CM24</f>
        <v>208849.35344541963</v>
      </c>
      <c r="AE21" s="66">
        <f>'[4]TES 2035 (value)'!CN24</f>
        <v>365043.7190476525</v>
      </c>
      <c r="AF21" s="67">
        <f>'[4]TES 2035 (value)'!CO24</f>
        <v>1.865826507</v>
      </c>
      <c r="AG21" s="27">
        <f t="shared" si="55"/>
        <v>4563428.1862835074</v>
      </c>
      <c r="AI21" s="53" t="s">
        <v>38</v>
      </c>
      <c r="AJ21" s="64" t="s">
        <v>18</v>
      </c>
      <c r="AK21" s="65">
        <f t="shared" si="0"/>
        <v>13983.602629836261</v>
      </c>
      <c r="AL21" s="66">
        <f t="shared" si="1"/>
        <v>60687.406488404929</v>
      </c>
      <c r="AM21" s="66">
        <f t="shared" si="2"/>
        <v>38526.107184175758</v>
      </c>
      <c r="AN21" s="66">
        <f t="shared" si="3"/>
        <v>3910.2253377978172</v>
      </c>
      <c r="AO21" s="66">
        <f t="shared" si="4"/>
        <v>11211.632925067312</v>
      </c>
      <c r="AP21" s="66">
        <f t="shared" si="5"/>
        <v>9721.0682227045654</v>
      </c>
      <c r="AQ21" s="66">
        <f t="shared" si="6"/>
        <v>2504.7288804996692</v>
      </c>
      <c r="AR21" s="66">
        <f t="shared" si="7"/>
        <v>7073.4525313313297</v>
      </c>
      <c r="AS21" s="66">
        <f t="shared" si="8"/>
        <v>10504.490196405313</v>
      </c>
      <c r="AT21" s="66">
        <f t="shared" si="9"/>
        <v>10932.099893567469</v>
      </c>
      <c r="AU21" s="66">
        <f t="shared" si="10"/>
        <v>4900.7111980115478</v>
      </c>
      <c r="AV21" s="66">
        <f t="shared" si="11"/>
        <v>225348.71963544213</v>
      </c>
      <c r="AW21" s="66">
        <f t="shared" si="12"/>
        <v>119852.12283776455</v>
      </c>
      <c r="AX21" s="66">
        <f t="shared" si="13"/>
        <v>9571.605747523161</v>
      </c>
      <c r="AY21" s="66">
        <f t="shared" si="14"/>
        <v>8032.4042656067468</v>
      </c>
      <c r="AZ21" s="66">
        <f t="shared" si="15"/>
        <v>36564.311588270924</v>
      </c>
      <c r="BA21" s="66">
        <f t="shared" si="16"/>
        <v>11731.480685329672</v>
      </c>
      <c r="BB21" s="66">
        <f t="shared" si="17"/>
        <v>13590.793661748559</v>
      </c>
      <c r="BC21" s="66">
        <f t="shared" si="18"/>
        <v>1461472.4268531953</v>
      </c>
      <c r="BD21" s="66">
        <f t="shared" si="19"/>
        <v>114933.96182998962</v>
      </c>
      <c r="BE21" s="91">
        <f t="shared" si="20"/>
        <v>10.467611288290099</v>
      </c>
      <c r="BF21" s="91">
        <f t="shared" si="21"/>
        <v>7067.9849933148171</v>
      </c>
      <c r="BG21" s="91">
        <f t="shared" si="22"/>
        <v>13746.126651054115</v>
      </c>
      <c r="BH21" s="91">
        <f t="shared" si="23"/>
        <v>3528.7595849930663</v>
      </c>
      <c r="BI21" s="65">
        <f t="shared" si="24"/>
        <v>1522848.737984295</v>
      </c>
      <c r="BJ21" s="66">
        <f t="shared" si="25"/>
        <v>267416.09937840869</v>
      </c>
      <c r="BK21" s="66">
        <f t="shared" si="26"/>
        <v>208849.35344541963</v>
      </c>
      <c r="BL21" s="66">
        <f t="shared" si="27"/>
        <v>365043.7190476525</v>
      </c>
      <c r="BM21" s="36">
        <v>0</v>
      </c>
      <c r="BN21" s="27">
        <f t="shared" si="56"/>
        <v>4563564.6012890991</v>
      </c>
      <c r="BP21" s="53" t="s">
        <v>38</v>
      </c>
      <c r="BQ21" s="64" t="s">
        <v>18</v>
      </c>
      <c r="BR21" s="65">
        <f t="shared" si="57"/>
        <v>13983.602629836261</v>
      </c>
      <c r="BS21" s="66">
        <f t="shared" si="28"/>
        <v>60687.406488404929</v>
      </c>
      <c r="BT21" s="66">
        <f t="shared" si="29"/>
        <v>38526.107184175758</v>
      </c>
      <c r="BU21" s="66">
        <f t="shared" si="30"/>
        <v>3910.2253377978172</v>
      </c>
      <c r="BV21" s="66">
        <f t="shared" si="31"/>
        <v>11211.632925067312</v>
      </c>
      <c r="BW21" s="66">
        <f t="shared" si="32"/>
        <v>9721.0682227045654</v>
      </c>
      <c r="BX21" s="66">
        <f t="shared" si="33"/>
        <v>2504.7288804996692</v>
      </c>
      <c r="BY21" s="66">
        <f t="shared" si="34"/>
        <v>7073.4525313313297</v>
      </c>
      <c r="BZ21" s="66">
        <f t="shared" si="35"/>
        <v>10504.490196405313</v>
      </c>
      <c r="CA21" s="66">
        <f t="shared" si="36"/>
        <v>10932.099893567469</v>
      </c>
      <c r="CB21" s="66">
        <f t="shared" si="37"/>
        <v>4900.7111980115478</v>
      </c>
      <c r="CC21" s="66">
        <f t="shared" si="38"/>
        <v>225348.71963544213</v>
      </c>
      <c r="CD21" s="66">
        <f t="shared" si="39"/>
        <v>119852.12283776455</v>
      </c>
      <c r="CE21" s="66">
        <f t="shared" si="40"/>
        <v>9571.605747523161</v>
      </c>
      <c r="CF21" s="66">
        <f t="shared" si="41"/>
        <v>8032.4042656067468</v>
      </c>
      <c r="CG21" s="66">
        <f t="shared" si="42"/>
        <v>36564.311588270924</v>
      </c>
      <c r="CH21" s="66">
        <f t="shared" si="43"/>
        <v>11731.480685329672</v>
      </c>
      <c r="CI21" s="66">
        <f t="shared" si="44"/>
        <v>13590.793661748559</v>
      </c>
      <c r="CJ21" s="66">
        <f t="shared" si="45"/>
        <v>1461472.4268531953</v>
      </c>
      <c r="CK21" s="66">
        <f t="shared" si="46"/>
        <v>114933.96182998962</v>
      </c>
      <c r="CL21" s="91">
        <f t="shared" si="47"/>
        <v>10.467611288290099</v>
      </c>
      <c r="CM21" s="91">
        <f t="shared" si="48"/>
        <v>7067.9849933148171</v>
      </c>
      <c r="CN21" s="91">
        <f t="shared" si="49"/>
        <v>13746.126651054115</v>
      </c>
      <c r="CO21" s="91">
        <f t="shared" si="50"/>
        <v>3528.7595849930663</v>
      </c>
      <c r="CP21" s="65">
        <f t="shared" si="51"/>
        <v>1522848.737984295</v>
      </c>
      <c r="CQ21" s="66">
        <f t="shared" si="52"/>
        <v>267416.09937840869</v>
      </c>
      <c r="CR21" s="66">
        <f t="shared" si="53"/>
        <v>208849.35344541963</v>
      </c>
      <c r="CS21" s="66">
        <f t="shared" si="54"/>
        <v>365043.7190476525</v>
      </c>
      <c r="CT21" s="36">
        <v>0</v>
      </c>
      <c r="CU21" s="27">
        <f t="shared" si="58"/>
        <v>4563564.6012890991</v>
      </c>
      <c r="CX21" s="46" t="s">
        <v>111</v>
      </c>
      <c r="CY21" s="84">
        <f>'AMS2010'!CY21</f>
        <v>2.5558265980385131E-2</v>
      </c>
      <c r="DA21" s="105">
        <v>1.6266280710786272</v>
      </c>
    </row>
    <row r="22" spans="2:105" x14ac:dyDescent="0.25">
      <c r="B22" s="53" t="s">
        <v>39</v>
      </c>
      <c r="C22" s="64" t="s">
        <v>19</v>
      </c>
      <c r="D22" s="90">
        <v>38.527914870963038</v>
      </c>
      <c r="E22" s="91">
        <v>222.65708236708676</v>
      </c>
      <c r="F22" s="91">
        <v>68.780078559697429</v>
      </c>
      <c r="G22" s="91">
        <v>77.288893249684207</v>
      </c>
      <c r="H22" s="91">
        <v>18.606522239382699</v>
      </c>
      <c r="I22" s="91">
        <v>25.351736908292906</v>
      </c>
      <c r="J22" s="91">
        <v>56.380260294883392</v>
      </c>
      <c r="K22" s="91">
        <v>39.129256659165506</v>
      </c>
      <c r="L22" s="91">
        <v>48.679703912400335</v>
      </c>
      <c r="M22" s="91">
        <v>39.914287425577115</v>
      </c>
      <c r="N22" s="91">
        <v>40.398500298233373</v>
      </c>
      <c r="O22" s="91">
        <v>1817.5502321369049</v>
      </c>
      <c r="P22" s="91">
        <v>311.49671098521691</v>
      </c>
      <c r="Q22" s="91">
        <v>20.290157246632809</v>
      </c>
      <c r="R22" s="91">
        <v>67.751795532007804</v>
      </c>
      <c r="S22" s="91">
        <v>239.11577881811601</v>
      </c>
      <c r="T22" s="91">
        <v>111.83765237525931</v>
      </c>
      <c r="U22" s="91">
        <v>33.937741979784391</v>
      </c>
      <c r="V22" s="91">
        <v>5618.5681129398999</v>
      </c>
      <c r="W22" s="91">
        <v>0</v>
      </c>
      <c r="X22" s="91">
        <v>2.8467971247343286E-2</v>
      </c>
      <c r="Y22" s="91">
        <v>69.03591503846711</v>
      </c>
      <c r="Z22" s="91">
        <v>6.3944486783808596</v>
      </c>
      <c r="AA22" s="91">
        <v>26.827815745709863</v>
      </c>
      <c r="AB22" s="65">
        <f>'[4]TES 2035 (value)'!CK25</f>
        <v>32233.33181962384</v>
      </c>
      <c r="AC22" s="66">
        <f>'[4]TES 2035 (value)'!CL25</f>
        <v>928079.35140837287</v>
      </c>
      <c r="AD22" s="66">
        <f>'[4]TES 2035 (value)'!CM25</f>
        <v>0</v>
      </c>
      <c r="AE22" s="66">
        <f>'[4]TES 2035 (value)'!CN25</f>
        <v>0</v>
      </c>
      <c r="AF22" s="67">
        <f>'[4]TES 2035 (value)'!CO25</f>
        <v>1</v>
      </c>
      <c r="AG22" s="27">
        <f t="shared" si="55"/>
        <v>969312.23229422967</v>
      </c>
      <c r="AI22" s="53" t="s">
        <v>39</v>
      </c>
      <c r="AJ22" s="64" t="s">
        <v>19</v>
      </c>
      <c r="AK22" s="65">
        <f t="shared" si="0"/>
        <v>38.528578691221789</v>
      </c>
      <c r="AL22" s="66">
        <f t="shared" si="1"/>
        <v>222.66456050602847</v>
      </c>
      <c r="AM22" s="66">
        <f t="shared" si="2"/>
        <v>68.780108307431348</v>
      </c>
      <c r="AN22" s="66">
        <f t="shared" si="3"/>
        <v>77.286541903987725</v>
      </c>
      <c r="AO22" s="66">
        <f t="shared" si="4"/>
        <v>18.606502548632427</v>
      </c>
      <c r="AP22" s="66">
        <f t="shared" si="5"/>
        <v>25.351581843913007</v>
      </c>
      <c r="AQ22" s="66">
        <f t="shared" si="6"/>
        <v>56.38216835835609</v>
      </c>
      <c r="AR22" s="66">
        <f t="shared" si="7"/>
        <v>39.137855688335286</v>
      </c>
      <c r="AS22" s="66">
        <f t="shared" si="8"/>
        <v>48.686068384224775</v>
      </c>
      <c r="AT22" s="66">
        <f t="shared" si="9"/>
        <v>39.914692791167724</v>
      </c>
      <c r="AU22" s="66">
        <f t="shared" si="10"/>
        <v>40.398512117685534</v>
      </c>
      <c r="AV22" s="66">
        <f t="shared" si="11"/>
        <v>1817.5936782749652</v>
      </c>
      <c r="AW22" s="66">
        <f t="shared" si="12"/>
        <v>311.50362140578216</v>
      </c>
      <c r="AX22" s="66">
        <f t="shared" si="13"/>
        <v>20.289390886617184</v>
      </c>
      <c r="AY22" s="66">
        <f t="shared" si="14"/>
        <v>67.750927176603255</v>
      </c>
      <c r="AZ22" s="66">
        <f t="shared" si="15"/>
        <v>239.12071117121496</v>
      </c>
      <c r="BA22" s="66">
        <f t="shared" si="16"/>
        <v>111.83566128589636</v>
      </c>
      <c r="BB22" s="66">
        <f t="shared" si="17"/>
        <v>33.937696875773753</v>
      </c>
      <c r="BC22" s="66">
        <f t="shared" si="18"/>
        <v>5618.7184113266176</v>
      </c>
      <c r="BD22" s="66">
        <f t="shared" si="19"/>
        <v>0</v>
      </c>
      <c r="BE22" s="91">
        <f t="shared" si="20"/>
        <v>3.5199920669079149E-2</v>
      </c>
      <c r="BF22" s="91">
        <f t="shared" si="21"/>
        <v>69.777726313558873</v>
      </c>
      <c r="BG22" s="91">
        <f t="shared" si="22"/>
        <v>6.3947382682057663</v>
      </c>
      <c r="BH22" s="91">
        <f t="shared" si="23"/>
        <v>26.889386729251129</v>
      </c>
      <c r="BI22" s="65">
        <f t="shared" si="24"/>
        <v>32233.33181962384</v>
      </c>
      <c r="BJ22" s="66">
        <f t="shared" si="25"/>
        <v>928079.35140837287</v>
      </c>
      <c r="BK22" s="66">
        <f t="shared" si="26"/>
        <v>0</v>
      </c>
      <c r="BL22" s="66">
        <f t="shared" si="27"/>
        <v>0</v>
      </c>
      <c r="BM22" s="36">
        <v>0</v>
      </c>
      <c r="BN22" s="27">
        <f t="shared" si="56"/>
        <v>969312.26754877286</v>
      </c>
      <c r="BP22" s="53" t="s">
        <v>39</v>
      </c>
      <c r="BQ22" s="64" t="s">
        <v>19</v>
      </c>
      <c r="BR22" s="65">
        <f t="shared" si="57"/>
        <v>38.528578691221789</v>
      </c>
      <c r="BS22" s="66">
        <f t="shared" si="28"/>
        <v>222.66456050602847</v>
      </c>
      <c r="BT22" s="66">
        <f t="shared" si="29"/>
        <v>68.780108307431348</v>
      </c>
      <c r="BU22" s="66">
        <f t="shared" si="30"/>
        <v>77.286541903987725</v>
      </c>
      <c r="BV22" s="66">
        <f t="shared" si="31"/>
        <v>18.606502548632427</v>
      </c>
      <c r="BW22" s="66">
        <f t="shared" si="32"/>
        <v>25.351581843913007</v>
      </c>
      <c r="BX22" s="66">
        <f t="shared" si="33"/>
        <v>56.38216835835609</v>
      </c>
      <c r="BY22" s="66">
        <f t="shared" si="34"/>
        <v>39.137855688335286</v>
      </c>
      <c r="BZ22" s="66">
        <f t="shared" si="35"/>
        <v>48.686068384224775</v>
      </c>
      <c r="CA22" s="66">
        <f t="shared" si="36"/>
        <v>39.914692791167724</v>
      </c>
      <c r="CB22" s="66">
        <f t="shared" si="37"/>
        <v>40.398512117685534</v>
      </c>
      <c r="CC22" s="66">
        <f t="shared" si="38"/>
        <v>1817.5936782749652</v>
      </c>
      <c r="CD22" s="66">
        <f t="shared" si="39"/>
        <v>311.50362140578216</v>
      </c>
      <c r="CE22" s="66">
        <f t="shared" si="40"/>
        <v>20.289390886617184</v>
      </c>
      <c r="CF22" s="66">
        <f t="shared" si="41"/>
        <v>67.750927176603255</v>
      </c>
      <c r="CG22" s="66">
        <f t="shared" si="42"/>
        <v>239.12071117121496</v>
      </c>
      <c r="CH22" s="66">
        <f t="shared" si="43"/>
        <v>111.83566128589636</v>
      </c>
      <c r="CI22" s="66">
        <f t="shared" si="44"/>
        <v>33.937696875773753</v>
      </c>
      <c r="CJ22" s="66">
        <f t="shared" si="45"/>
        <v>5618.7184113266176</v>
      </c>
      <c r="CK22" s="66">
        <f t="shared" si="46"/>
        <v>0</v>
      </c>
      <c r="CL22" s="91">
        <f t="shared" si="47"/>
        <v>3.5199920669079149E-2</v>
      </c>
      <c r="CM22" s="91">
        <f t="shared" si="48"/>
        <v>69.777726313558873</v>
      </c>
      <c r="CN22" s="91">
        <f t="shared" si="49"/>
        <v>6.3947382682057663</v>
      </c>
      <c r="CO22" s="91">
        <f t="shared" si="50"/>
        <v>26.889386729251129</v>
      </c>
      <c r="CP22" s="65">
        <f t="shared" si="51"/>
        <v>32233.33181962384</v>
      </c>
      <c r="CQ22" s="66">
        <f t="shared" si="52"/>
        <v>928079.35140837287</v>
      </c>
      <c r="CR22" s="66">
        <f t="shared" si="53"/>
        <v>0</v>
      </c>
      <c r="CS22" s="66">
        <f t="shared" si="54"/>
        <v>0</v>
      </c>
      <c r="CT22" s="36">
        <v>0</v>
      </c>
      <c r="CU22" s="27">
        <f t="shared" si="58"/>
        <v>969312.26754877286</v>
      </c>
      <c r="DA22" s="105">
        <v>0.34688228515873187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1.6895976810651043</v>
      </c>
      <c r="F23" s="91">
        <v>0.16771724820388939</v>
      </c>
      <c r="G23" s="91">
        <v>7.2435758590227842E-2</v>
      </c>
      <c r="H23" s="91">
        <v>1.5786437688112525</v>
      </c>
      <c r="I23" s="91">
        <v>4.5931262955213903</v>
      </c>
      <c r="J23" s="91">
        <v>5.4880444996605311</v>
      </c>
      <c r="K23" s="91">
        <v>3.1307180768315566</v>
      </c>
      <c r="L23" s="91">
        <v>0</v>
      </c>
      <c r="M23" s="91">
        <v>380.47162722214051</v>
      </c>
      <c r="N23" s="91">
        <v>0.67527197477240797</v>
      </c>
      <c r="O23" s="91">
        <v>363.62540375303229</v>
      </c>
      <c r="P23" s="91">
        <v>0.97450321742512314</v>
      </c>
      <c r="Q23" s="91">
        <v>0</v>
      </c>
      <c r="R23" s="91">
        <v>0.39039055952669427</v>
      </c>
      <c r="S23" s="91">
        <v>0</v>
      </c>
      <c r="T23" s="91">
        <v>1.7131701216302735E-3</v>
      </c>
      <c r="U23" s="91">
        <v>1.8991825647029865E-3</v>
      </c>
      <c r="V23" s="91">
        <v>31.021210997605127</v>
      </c>
      <c r="W23" s="91">
        <v>81.658412410822294</v>
      </c>
      <c r="X23" s="91">
        <v>1.3449667207006171</v>
      </c>
      <c r="Y23" s="91">
        <v>0</v>
      </c>
      <c r="Z23" s="91">
        <v>134.71558142800316</v>
      </c>
      <c r="AA23" s="91">
        <v>39.021442179118189</v>
      </c>
      <c r="AB23" s="65">
        <f>'[4]TES 2035 (value)'!CK26</f>
        <v>73.847324238632112</v>
      </c>
      <c r="AC23" s="66">
        <f>'[4]TES 2035 (value)'!CL26</f>
        <v>0</v>
      </c>
      <c r="AD23" s="66">
        <f>'[4]TES 2035 (value)'!CM26</f>
        <v>0</v>
      </c>
      <c r="AE23" s="66">
        <f>'[4]TES 2035 (value)'!CN26</f>
        <v>152.85569772000002</v>
      </c>
      <c r="AF23" s="67">
        <f>'[4]TES 2035 (value)'!CO26</f>
        <v>-170.53028018526993</v>
      </c>
      <c r="AG23" s="27">
        <f t="shared" si="55"/>
        <v>1106.7954479178791</v>
      </c>
      <c r="AI23" s="53" t="s">
        <v>40</v>
      </c>
      <c r="AJ23" s="64" t="s">
        <v>41</v>
      </c>
      <c r="AK23" s="65">
        <f t="shared" si="0"/>
        <v>0</v>
      </c>
      <c r="AL23" s="66">
        <f t="shared" si="1"/>
        <v>1.6896544277271923</v>
      </c>
      <c r="AM23" s="66">
        <f t="shared" si="2"/>
        <v>0.16771732074245255</v>
      </c>
      <c r="AN23" s="66">
        <f t="shared" si="3"/>
        <v>7.2433554890549007E-2</v>
      </c>
      <c r="AO23" s="66">
        <f t="shared" si="4"/>
        <v>1.5786420981777067</v>
      </c>
      <c r="AP23" s="66">
        <f t="shared" si="5"/>
        <v>4.5930982015772397</v>
      </c>
      <c r="AQ23" s="66">
        <f t="shared" si="6"/>
        <v>5.4882302302192691</v>
      </c>
      <c r="AR23" s="66">
        <f t="shared" si="7"/>
        <v>3.131406082134073</v>
      </c>
      <c r="AS23" s="66">
        <f t="shared" si="8"/>
        <v>0</v>
      </c>
      <c r="AT23" s="66">
        <f t="shared" si="9"/>
        <v>380.47549125469192</v>
      </c>
      <c r="AU23" s="66">
        <f t="shared" si="10"/>
        <v>0.67527217233778147</v>
      </c>
      <c r="AV23" s="66">
        <f t="shared" si="11"/>
        <v>363.6340957381089</v>
      </c>
      <c r="AW23" s="66">
        <f t="shared" si="12"/>
        <v>0.97452483635988907</v>
      </c>
      <c r="AX23" s="66">
        <f t="shared" si="13"/>
        <v>0</v>
      </c>
      <c r="AY23" s="66">
        <f t="shared" si="14"/>
        <v>0.39038555600243952</v>
      </c>
      <c r="AZ23" s="66">
        <f t="shared" si="15"/>
        <v>0</v>
      </c>
      <c r="BA23" s="66">
        <f t="shared" si="16"/>
        <v>1.7131396213941397E-3</v>
      </c>
      <c r="BB23" s="66">
        <f t="shared" si="17"/>
        <v>1.8991800406473012E-3</v>
      </c>
      <c r="BC23" s="66">
        <f t="shared" si="18"/>
        <v>31.022040824328457</v>
      </c>
      <c r="BD23" s="66">
        <f t="shared" si="19"/>
        <v>81.658415380794139</v>
      </c>
      <c r="BE23" s="91">
        <f t="shared" si="20"/>
        <v>1.6630170608181787</v>
      </c>
      <c r="BF23" s="91">
        <f t="shared" si="21"/>
        <v>0</v>
      </c>
      <c r="BG23" s="91">
        <f t="shared" si="22"/>
        <v>134.7216823858183</v>
      </c>
      <c r="BH23" s="91">
        <f t="shared" si="23"/>
        <v>39.110998056381554</v>
      </c>
      <c r="BI23" s="65">
        <f t="shared" si="24"/>
        <v>73.847324238632112</v>
      </c>
      <c r="BJ23" s="66">
        <f t="shared" si="25"/>
        <v>0</v>
      </c>
      <c r="BK23" s="66">
        <f t="shared" si="26"/>
        <v>0</v>
      </c>
      <c r="BL23" s="66">
        <f t="shared" si="27"/>
        <v>152.85569772000002</v>
      </c>
      <c r="BM23" s="36">
        <v>0</v>
      </c>
      <c r="BN23" s="27">
        <f t="shared" si="56"/>
        <v>1277.7537394594044</v>
      </c>
      <c r="BP23" s="53" t="s">
        <v>40</v>
      </c>
      <c r="BQ23" s="64" t="s">
        <v>41</v>
      </c>
      <c r="BR23" s="65">
        <f t="shared" si="57"/>
        <v>0</v>
      </c>
      <c r="BS23" s="66">
        <f t="shared" si="28"/>
        <v>1.6896544277271923</v>
      </c>
      <c r="BT23" s="66">
        <f t="shared" si="29"/>
        <v>0.16771732074245255</v>
      </c>
      <c r="BU23" s="66">
        <f t="shared" si="30"/>
        <v>7.2433554890549007E-2</v>
      </c>
      <c r="BV23" s="66">
        <f t="shared" si="31"/>
        <v>1.5786420981777067</v>
      </c>
      <c r="BW23" s="66">
        <f t="shared" si="32"/>
        <v>4.5930982015772397</v>
      </c>
      <c r="BX23" s="66">
        <f t="shared" si="33"/>
        <v>5.4882302302192691</v>
      </c>
      <c r="BY23" s="66">
        <f t="shared" si="34"/>
        <v>3.131406082134073</v>
      </c>
      <c r="BZ23" s="66">
        <f t="shared" si="35"/>
        <v>0</v>
      </c>
      <c r="CA23" s="66">
        <f t="shared" si="36"/>
        <v>380.47549125469192</v>
      </c>
      <c r="CB23" s="66">
        <f t="shared" si="37"/>
        <v>0.67527217233778147</v>
      </c>
      <c r="CC23" s="66">
        <f t="shared" si="38"/>
        <v>363.6340957381089</v>
      </c>
      <c r="CD23" s="66">
        <f t="shared" si="39"/>
        <v>0.97452483635988907</v>
      </c>
      <c r="CE23" s="66">
        <f t="shared" si="40"/>
        <v>0</v>
      </c>
      <c r="CF23" s="66">
        <f t="shared" si="41"/>
        <v>0.39038555600243952</v>
      </c>
      <c r="CG23" s="66">
        <f t="shared" si="42"/>
        <v>0</v>
      </c>
      <c r="CH23" s="66">
        <f t="shared" si="43"/>
        <v>1.7131396213941397E-3</v>
      </c>
      <c r="CI23" s="66">
        <f t="shared" si="44"/>
        <v>1.8991800406473012E-3</v>
      </c>
      <c r="CJ23" s="66">
        <f t="shared" si="45"/>
        <v>31.022040824328457</v>
      </c>
      <c r="CK23" s="66">
        <f t="shared" si="46"/>
        <v>81.658415380794139</v>
      </c>
      <c r="CL23" s="91">
        <f t="shared" si="47"/>
        <v>1.6630170608181787</v>
      </c>
      <c r="CM23" s="91">
        <f t="shared" si="48"/>
        <v>0</v>
      </c>
      <c r="CN23" s="91">
        <f t="shared" si="49"/>
        <v>134.7216823858183</v>
      </c>
      <c r="CO23" s="91">
        <f t="shared" si="50"/>
        <v>39.110998056381554</v>
      </c>
      <c r="CP23" s="65">
        <f t="shared" si="51"/>
        <v>73.847324238632112</v>
      </c>
      <c r="CQ23" s="66">
        <f t="shared" si="52"/>
        <v>0</v>
      </c>
      <c r="CR23" s="66">
        <f t="shared" si="53"/>
        <v>0</v>
      </c>
      <c r="CS23" s="66">
        <f t="shared" si="54"/>
        <v>152.85569772000002</v>
      </c>
      <c r="CT23" s="36">
        <v>0</v>
      </c>
      <c r="CU23" s="27">
        <f t="shared" si="58"/>
        <v>1277.7537394594044</v>
      </c>
      <c r="CX23" s="46" t="s">
        <v>112</v>
      </c>
      <c r="CY23" s="94">
        <f>SUM(BR27:CO27)+SUM(CY4:CY9)-SUM(CY10:CY12)</f>
        <v>3320615.6407083971</v>
      </c>
      <c r="DA23" s="105">
        <v>0.38508214132620561</v>
      </c>
    </row>
    <row r="24" spans="2:105" x14ac:dyDescent="0.25">
      <c r="B24" s="53" t="s">
        <v>42</v>
      </c>
      <c r="C24" s="64" t="s">
        <v>43</v>
      </c>
      <c r="D24" s="90">
        <v>6458.7847469925728</v>
      </c>
      <c r="E24" s="91">
        <v>1532.0340269429475</v>
      </c>
      <c r="F24" s="91">
        <v>289.81324378869448</v>
      </c>
      <c r="G24" s="91">
        <v>34.884550800653194</v>
      </c>
      <c r="H24" s="91">
        <v>260.32149297908808</v>
      </c>
      <c r="I24" s="91">
        <v>68.045514945177587</v>
      </c>
      <c r="J24" s="91">
        <v>102.05643969033152</v>
      </c>
      <c r="K24" s="91">
        <v>10218.065887040622</v>
      </c>
      <c r="L24" s="91">
        <v>202.47002980342003</v>
      </c>
      <c r="M24" s="91">
        <v>1306.903208337968</v>
      </c>
      <c r="N24" s="91">
        <v>3.2219286548601178</v>
      </c>
      <c r="O24" s="91">
        <v>2631.6209325679001</v>
      </c>
      <c r="P24" s="91">
        <v>12052.91425087246</v>
      </c>
      <c r="Q24" s="91">
        <v>152.25822537114806</v>
      </c>
      <c r="R24" s="91">
        <v>2420.2787273529866</v>
      </c>
      <c r="S24" s="91">
        <v>15869.75093970751</v>
      </c>
      <c r="T24" s="91">
        <v>2883.1058326830698</v>
      </c>
      <c r="U24" s="91">
        <v>6008.88130652973</v>
      </c>
      <c r="V24" s="91">
        <v>6272.7228964991045</v>
      </c>
      <c r="W24" s="91">
        <v>393.12487636627759</v>
      </c>
      <c r="X24" s="91">
        <v>2.6706635550894781E-2</v>
      </c>
      <c r="Y24" s="91">
        <v>34070.108967917469</v>
      </c>
      <c r="Z24" s="91">
        <v>29.239242978193762</v>
      </c>
      <c r="AA24" s="91">
        <v>5683.2689468539811</v>
      </c>
      <c r="AB24" s="65">
        <f>'[4]TES 2035 (value)'!CK27</f>
        <v>42626.183080301089</v>
      </c>
      <c r="AC24" s="66">
        <f>'[4]TES 2035 (value)'!CL27</f>
        <v>0</v>
      </c>
      <c r="AD24" s="66">
        <f>'[4]TES 2035 (value)'!CM27</f>
        <v>0</v>
      </c>
      <c r="AE24" s="66">
        <f>'[4]TES 2035 (value)'!CN27</f>
        <v>37852.866732459763</v>
      </c>
      <c r="AF24" s="67">
        <f>'[4]TES 2035 (value)'!CO27</f>
        <v>-921.8325410774072</v>
      </c>
      <c r="AG24" s="27">
        <f t="shared" si="55"/>
        <v>188501.12019399513</v>
      </c>
      <c r="AI24" s="53" t="s">
        <v>42</v>
      </c>
      <c r="AJ24" s="64" t="s">
        <v>43</v>
      </c>
      <c r="AK24" s="65">
        <f t="shared" si="0"/>
        <v>6458.8960292194024</v>
      </c>
      <c r="AL24" s="66">
        <f t="shared" si="1"/>
        <v>1532.085481687594</v>
      </c>
      <c r="AM24" s="66">
        <f t="shared" si="2"/>
        <v>289.81336913439691</v>
      </c>
      <c r="AN24" s="66">
        <f t="shared" si="3"/>
        <v>34.883489514419821</v>
      </c>
      <c r="AO24" s="66">
        <f t="shared" si="4"/>
        <v>260.3212174882982</v>
      </c>
      <c r="AP24" s="66">
        <f t="shared" si="5"/>
        <v>68.045098743494123</v>
      </c>
      <c r="AQ24" s="66">
        <f t="shared" si="6"/>
        <v>102.05989356166359</v>
      </c>
      <c r="AR24" s="66">
        <f t="shared" si="7"/>
        <v>10220.311404950322</v>
      </c>
      <c r="AS24" s="66">
        <f t="shared" si="8"/>
        <v>202.4965010983625</v>
      </c>
      <c r="AT24" s="66">
        <f t="shared" si="9"/>
        <v>1306.9164811188464</v>
      </c>
      <c r="AU24" s="66">
        <f t="shared" si="10"/>
        <v>3.2219295975048028</v>
      </c>
      <c r="AV24" s="66">
        <f t="shared" si="11"/>
        <v>2631.6838379910005</v>
      </c>
      <c r="AW24" s="66">
        <f t="shared" si="12"/>
        <v>12053.181639591419</v>
      </c>
      <c r="AX24" s="66">
        <f t="shared" si="13"/>
        <v>152.25247457214948</v>
      </c>
      <c r="AY24" s="66">
        <f t="shared" si="14"/>
        <v>2420.247707332087</v>
      </c>
      <c r="AZ24" s="66">
        <f t="shared" si="15"/>
        <v>15870.078292488719</v>
      </c>
      <c r="BA24" s="66">
        <f t="shared" si="16"/>
        <v>2883.0545036249773</v>
      </c>
      <c r="BB24" s="66">
        <f t="shared" si="17"/>
        <v>6008.8733205934086</v>
      </c>
      <c r="BC24" s="66">
        <f t="shared" si="18"/>
        <v>6272.8906937230086</v>
      </c>
      <c r="BD24" s="66">
        <f t="shared" si="19"/>
        <v>393.12489066449598</v>
      </c>
      <c r="BE24" s="91">
        <f t="shared" si="20"/>
        <v>3.3022073984890488E-2</v>
      </c>
      <c r="BF24" s="91">
        <f t="shared" si="21"/>
        <v>34436.202340648517</v>
      </c>
      <c r="BG24" s="91">
        <f t="shared" si="22"/>
        <v>29.240567156036189</v>
      </c>
      <c r="BH24" s="91">
        <f t="shared" si="23"/>
        <v>5696.3122919441712</v>
      </c>
      <c r="BI24" s="65">
        <f t="shared" si="24"/>
        <v>42626.183080301089</v>
      </c>
      <c r="BJ24" s="66">
        <f t="shared" si="25"/>
        <v>0</v>
      </c>
      <c r="BK24" s="66">
        <f t="shared" si="26"/>
        <v>0</v>
      </c>
      <c r="BL24" s="66">
        <f t="shared" si="27"/>
        <v>37852.866732459763</v>
      </c>
      <c r="BM24" s="36">
        <v>0</v>
      </c>
      <c r="BN24" s="27">
        <f t="shared" si="56"/>
        <v>189805.27629127912</v>
      </c>
      <c r="BP24" s="53" t="s">
        <v>42</v>
      </c>
      <c r="BQ24" s="64" t="s">
        <v>43</v>
      </c>
      <c r="BR24" s="65">
        <f t="shared" si="57"/>
        <v>6458.8960292194024</v>
      </c>
      <c r="BS24" s="66">
        <f t="shared" si="28"/>
        <v>1532.085481687594</v>
      </c>
      <c r="BT24" s="66">
        <f t="shared" si="29"/>
        <v>289.81336913439691</v>
      </c>
      <c r="BU24" s="66">
        <f t="shared" si="30"/>
        <v>34.883489514419821</v>
      </c>
      <c r="BV24" s="66">
        <f t="shared" si="31"/>
        <v>260.3212174882982</v>
      </c>
      <c r="BW24" s="66">
        <f t="shared" si="32"/>
        <v>68.045098743494123</v>
      </c>
      <c r="BX24" s="66">
        <f t="shared" si="33"/>
        <v>102.05989356166359</v>
      </c>
      <c r="BY24" s="66">
        <f t="shared" si="34"/>
        <v>10220.311404950322</v>
      </c>
      <c r="BZ24" s="66">
        <f t="shared" si="35"/>
        <v>202.4965010983625</v>
      </c>
      <c r="CA24" s="66">
        <f t="shared" si="36"/>
        <v>1306.9164811188464</v>
      </c>
      <c r="CB24" s="66">
        <f t="shared" si="37"/>
        <v>3.2219295975048028</v>
      </c>
      <c r="CC24" s="66">
        <f t="shared" si="38"/>
        <v>2631.6838379910005</v>
      </c>
      <c r="CD24" s="66">
        <f t="shared" si="39"/>
        <v>12053.181639591419</v>
      </c>
      <c r="CE24" s="66">
        <f t="shared" si="40"/>
        <v>152.25247457214948</v>
      </c>
      <c r="CF24" s="66">
        <f t="shared" si="41"/>
        <v>2420.247707332087</v>
      </c>
      <c r="CG24" s="66">
        <f t="shared" si="42"/>
        <v>15870.078292488719</v>
      </c>
      <c r="CH24" s="66">
        <f t="shared" si="43"/>
        <v>2883.0545036249773</v>
      </c>
      <c r="CI24" s="66">
        <f t="shared" si="44"/>
        <v>6008.8733205934086</v>
      </c>
      <c r="CJ24" s="66">
        <f t="shared" si="45"/>
        <v>6272.8906937230086</v>
      </c>
      <c r="CK24" s="66">
        <f t="shared" si="46"/>
        <v>393.12489066449598</v>
      </c>
      <c r="CL24" s="91">
        <f t="shared" si="47"/>
        <v>3.3022073984890488E-2</v>
      </c>
      <c r="CM24" s="91">
        <f t="shared" si="48"/>
        <v>34436.202340648517</v>
      </c>
      <c r="CN24" s="91">
        <f t="shared" si="49"/>
        <v>29.240567156036189</v>
      </c>
      <c r="CO24" s="91">
        <f t="shared" si="50"/>
        <v>5696.3122919441712</v>
      </c>
      <c r="CP24" s="65">
        <f t="shared" si="51"/>
        <v>42626.183080301089</v>
      </c>
      <c r="CQ24" s="66">
        <f t="shared" si="52"/>
        <v>0</v>
      </c>
      <c r="CR24" s="66">
        <f t="shared" si="53"/>
        <v>0</v>
      </c>
      <c r="CS24" s="66">
        <f t="shared" si="54"/>
        <v>37852.866732459763</v>
      </c>
      <c r="CT24" s="36">
        <v>0</v>
      </c>
      <c r="CU24" s="27">
        <f t="shared" si="58"/>
        <v>189805.27629127912</v>
      </c>
      <c r="CX24" s="46" t="s">
        <v>113</v>
      </c>
      <c r="CY24" s="100">
        <f>1-SUM(CP3:CP26)/CY23</f>
        <v>1.3016035068143861E-2</v>
      </c>
      <c r="DA24" s="105">
        <v>1.0293094359651582</v>
      </c>
    </row>
    <row r="25" spans="2:105" x14ac:dyDescent="0.25">
      <c r="B25" s="53" t="s">
        <v>44</v>
      </c>
      <c r="C25" s="64" t="s">
        <v>45</v>
      </c>
      <c r="D25" s="90">
        <v>1146.2636509753095</v>
      </c>
      <c r="E25" s="91">
        <v>2702.7139045064637</v>
      </c>
      <c r="F25" s="91">
        <v>893.32553732252609</v>
      </c>
      <c r="G25" s="91">
        <v>302.34295871586698</v>
      </c>
      <c r="H25" s="91">
        <v>639.84181948592914</v>
      </c>
      <c r="I25" s="91">
        <v>912.11608607417918</v>
      </c>
      <c r="J25" s="91">
        <v>542.71234238233581</v>
      </c>
      <c r="K25" s="91">
        <v>1288.933692793448</v>
      </c>
      <c r="L25" s="91">
        <v>583.9326304189093</v>
      </c>
      <c r="M25" s="91">
        <v>972.56034248378955</v>
      </c>
      <c r="N25" s="91">
        <v>270.75076489882326</v>
      </c>
      <c r="O25" s="91">
        <v>5244.0604338270214</v>
      </c>
      <c r="P25" s="91">
        <v>1712.7340912423008</v>
      </c>
      <c r="Q25" s="91">
        <v>1208.6790059280947</v>
      </c>
      <c r="R25" s="91">
        <v>754.47827608100613</v>
      </c>
      <c r="S25" s="91">
        <v>433.60302788552758</v>
      </c>
      <c r="T25" s="91">
        <v>47.850015881976063</v>
      </c>
      <c r="U25" s="91">
        <v>131.42244879394073</v>
      </c>
      <c r="V25" s="91">
        <v>10470.82250944987</v>
      </c>
      <c r="W25" s="91">
        <v>2910.9093358164073</v>
      </c>
      <c r="X25" s="91">
        <v>0.55724017051760311</v>
      </c>
      <c r="Y25" s="91">
        <v>141.80966148234282</v>
      </c>
      <c r="Z25" s="91">
        <v>15949.199913064582</v>
      </c>
      <c r="AA25" s="91">
        <v>60.269640238593887</v>
      </c>
      <c r="AB25" s="65">
        <f>'[4]TES 2035 (value)'!CK28</f>
        <v>29312.506401285325</v>
      </c>
      <c r="AC25" s="66">
        <f>'[4]TES 2035 (value)'!CL28</f>
        <v>0</v>
      </c>
      <c r="AD25" s="66">
        <f>'[4]TES 2035 (value)'!CM28</f>
        <v>0</v>
      </c>
      <c r="AE25" s="66">
        <f>'[4]TES 2035 (value)'!CN28</f>
        <v>3702.6485359527505</v>
      </c>
      <c r="AF25" s="67">
        <f>'[4]TES 2035 (value)'!CO28</f>
        <v>0</v>
      </c>
      <c r="AG25" s="27">
        <f t="shared" si="55"/>
        <v>82337.04426715782</v>
      </c>
      <c r="AI25" s="53" t="s">
        <v>44</v>
      </c>
      <c r="AJ25" s="64" t="s">
        <v>45</v>
      </c>
      <c r="AK25" s="65">
        <f t="shared" si="0"/>
        <v>1146.2834006304863</v>
      </c>
      <c r="AL25" s="66">
        <f t="shared" si="1"/>
        <v>2702.8046775907183</v>
      </c>
      <c r="AM25" s="66">
        <f t="shared" si="2"/>
        <v>893.32592369036604</v>
      </c>
      <c r="AN25" s="66">
        <f t="shared" si="3"/>
        <v>302.33376059198469</v>
      </c>
      <c r="AO25" s="66">
        <f t="shared" si="4"/>
        <v>639.8411423596333</v>
      </c>
      <c r="AP25" s="66">
        <f t="shared" si="5"/>
        <v>912.11050709882954</v>
      </c>
      <c r="AQ25" s="66">
        <f t="shared" si="6"/>
        <v>542.73070926449043</v>
      </c>
      <c r="AR25" s="66">
        <f t="shared" si="7"/>
        <v>1289.216948325716</v>
      </c>
      <c r="AS25" s="66">
        <f t="shared" si="8"/>
        <v>584.00897481862796</v>
      </c>
      <c r="AT25" s="66">
        <f t="shared" si="9"/>
        <v>972.57021971129541</v>
      </c>
      <c r="AU25" s="66">
        <f t="shared" si="10"/>
        <v>270.7508441127963</v>
      </c>
      <c r="AV25" s="66">
        <f t="shared" si="11"/>
        <v>5244.1857861664375</v>
      </c>
      <c r="AW25" s="66">
        <f t="shared" si="12"/>
        <v>1712.7720875115053</v>
      </c>
      <c r="AX25" s="66">
        <f t="shared" si="13"/>
        <v>1208.6333540757896</v>
      </c>
      <c r="AY25" s="66">
        <f t="shared" si="14"/>
        <v>754.46860614851948</v>
      </c>
      <c r="AZ25" s="66">
        <f t="shared" si="15"/>
        <v>433.61197201815185</v>
      </c>
      <c r="BA25" s="66">
        <f t="shared" si="16"/>
        <v>47.849163989472814</v>
      </c>
      <c r="BB25" s="66">
        <f t="shared" si="17"/>
        <v>131.42227413059595</v>
      </c>
      <c r="BC25" s="66">
        <f t="shared" si="18"/>
        <v>10471.102607100933</v>
      </c>
      <c r="BD25" s="66">
        <f t="shared" si="19"/>
        <v>2910.9094416881539</v>
      </c>
      <c r="BE25" s="91">
        <f t="shared" si="20"/>
        <v>0.68901326425479925</v>
      </c>
      <c r="BF25" s="91">
        <f t="shared" si="21"/>
        <v>143.33344813376814</v>
      </c>
      <c r="BG25" s="91">
        <f t="shared" si="22"/>
        <v>15949.922215524501</v>
      </c>
      <c r="BH25" s="91">
        <f t="shared" si="23"/>
        <v>60.407961638380669</v>
      </c>
      <c r="BI25" s="65">
        <f t="shared" si="24"/>
        <v>29312.506401285325</v>
      </c>
      <c r="BJ25" s="66">
        <f t="shared" si="25"/>
        <v>0</v>
      </c>
      <c r="BK25" s="66">
        <f t="shared" si="26"/>
        <v>0</v>
      </c>
      <c r="BL25" s="66">
        <f t="shared" si="27"/>
        <v>3702.6485359527505</v>
      </c>
      <c r="BM25" s="36">
        <v>0</v>
      </c>
      <c r="BN25" s="27">
        <f t="shared" si="56"/>
        <v>82340.439976823487</v>
      </c>
      <c r="BP25" s="53" t="s">
        <v>44</v>
      </c>
      <c r="BQ25" s="64" t="s">
        <v>45</v>
      </c>
      <c r="BR25" s="65">
        <f t="shared" si="57"/>
        <v>1146.2834006304863</v>
      </c>
      <c r="BS25" s="66">
        <f t="shared" si="28"/>
        <v>2702.8046775907183</v>
      </c>
      <c r="BT25" s="66">
        <f t="shared" si="29"/>
        <v>893.32592369036604</v>
      </c>
      <c r="BU25" s="66">
        <f t="shared" si="30"/>
        <v>302.33376059198469</v>
      </c>
      <c r="BV25" s="66">
        <f t="shared" si="31"/>
        <v>639.8411423596333</v>
      </c>
      <c r="BW25" s="66">
        <f t="shared" si="32"/>
        <v>912.11050709882954</v>
      </c>
      <c r="BX25" s="66">
        <f t="shared" si="33"/>
        <v>542.73070926449043</v>
      </c>
      <c r="BY25" s="66">
        <f t="shared" si="34"/>
        <v>1289.216948325716</v>
      </c>
      <c r="BZ25" s="66">
        <f t="shared" si="35"/>
        <v>584.00897481862796</v>
      </c>
      <c r="CA25" s="66">
        <f t="shared" si="36"/>
        <v>972.57021971129541</v>
      </c>
      <c r="CB25" s="66">
        <f t="shared" si="37"/>
        <v>270.7508441127963</v>
      </c>
      <c r="CC25" s="66">
        <f t="shared" si="38"/>
        <v>5244.1857861664375</v>
      </c>
      <c r="CD25" s="66">
        <f t="shared" si="39"/>
        <v>1712.7720875115053</v>
      </c>
      <c r="CE25" s="66">
        <f t="shared" si="40"/>
        <v>1208.6333540757896</v>
      </c>
      <c r="CF25" s="66">
        <f t="shared" si="41"/>
        <v>754.46860614851948</v>
      </c>
      <c r="CG25" s="66">
        <f t="shared" si="42"/>
        <v>433.61197201815185</v>
      </c>
      <c r="CH25" s="66">
        <f t="shared" si="43"/>
        <v>47.849163989472814</v>
      </c>
      <c r="CI25" s="66">
        <f t="shared" si="44"/>
        <v>131.42227413059595</v>
      </c>
      <c r="CJ25" s="66">
        <f t="shared" si="45"/>
        <v>10471.102607100933</v>
      </c>
      <c r="CK25" s="66">
        <f t="shared" si="46"/>
        <v>2910.9094416881539</v>
      </c>
      <c r="CL25" s="91">
        <f t="shared" si="47"/>
        <v>0.68901326425479925</v>
      </c>
      <c r="CM25" s="91">
        <f t="shared" si="48"/>
        <v>143.33344813376814</v>
      </c>
      <c r="CN25" s="91">
        <f t="shared" si="49"/>
        <v>15949.922215524501</v>
      </c>
      <c r="CO25" s="91">
        <f t="shared" si="50"/>
        <v>60.407961638380669</v>
      </c>
      <c r="CP25" s="65">
        <f t="shared" si="51"/>
        <v>29312.506401285325</v>
      </c>
      <c r="CQ25" s="66">
        <f t="shared" si="52"/>
        <v>0</v>
      </c>
      <c r="CR25" s="66">
        <f t="shared" si="53"/>
        <v>0</v>
      </c>
      <c r="CS25" s="66">
        <f t="shared" si="54"/>
        <v>3702.6485359527505</v>
      </c>
      <c r="CT25" s="36">
        <v>0</v>
      </c>
      <c r="CU25" s="27">
        <f t="shared" si="58"/>
        <v>82340.439976823487</v>
      </c>
      <c r="CX25" s="52" t="s">
        <v>114</v>
      </c>
      <c r="CY25" s="100">
        <f>(SUM(CS3:CS26)-SUM(BR32:CO32))/(SUM(CP3:CS26)-SUM(BR32:CO32))</f>
        <v>-3.8568428408962255E-2</v>
      </c>
      <c r="DA25" s="106">
        <v>0.76127175325605101</v>
      </c>
    </row>
    <row r="26" spans="2:105" x14ac:dyDescent="0.25">
      <c r="B26" s="53" t="s">
        <v>46</v>
      </c>
      <c r="C26" s="68" t="s">
        <v>47</v>
      </c>
      <c r="D26" s="92">
        <v>285.49147601346414</v>
      </c>
      <c r="E26" s="93">
        <v>2339.9217817391059</v>
      </c>
      <c r="F26" s="93">
        <v>517.02321337590138</v>
      </c>
      <c r="G26" s="93">
        <v>347.1876670997309</v>
      </c>
      <c r="H26" s="93">
        <v>698.18933658908736</v>
      </c>
      <c r="I26" s="93">
        <v>681.40000562781017</v>
      </c>
      <c r="J26" s="93">
        <v>856.98889774642475</v>
      </c>
      <c r="K26" s="93">
        <v>1985.6695082616766</v>
      </c>
      <c r="L26" s="93">
        <v>125.75130700964256</v>
      </c>
      <c r="M26" s="93">
        <v>692.93330266312137</v>
      </c>
      <c r="N26" s="93">
        <v>123.12897984500376</v>
      </c>
      <c r="O26" s="93">
        <v>3432.2584968748324</v>
      </c>
      <c r="P26" s="93">
        <v>180.95764321752239</v>
      </c>
      <c r="Q26" s="93">
        <v>191.13161340074996</v>
      </c>
      <c r="R26" s="93">
        <v>433.1891627243856</v>
      </c>
      <c r="S26" s="93">
        <v>435.61666211959795</v>
      </c>
      <c r="T26" s="93">
        <v>19.439120967746657</v>
      </c>
      <c r="U26" s="93">
        <v>26.831951509132995</v>
      </c>
      <c r="V26" s="93">
        <v>7371.2082311047288</v>
      </c>
      <c r="W26" s="93">
        <v>2655.2944297443132</v>
      </c>
      <c r="X26" s="93">
        <v>3.9848753339921737E-2</v>
      </c>
      <c r="Y26" s="93">
        <v>6650.8520422131251</v>
      </c>
      <c r="Z26" s="93">
        <v>1090.8895379010773</v>
      </c>
      <c r="AA26" s="93">
        <v>5392.1676045356744</v>
      </c>
      <c r="AB26" s="69">
        <f>'[4]TES 2035 (value)'!CK29</f>
        <v>18884.931642183383</v>
      </c>
      <c r="AC26" s="70">
        <f>'[4]TES 2035 (value)'!CL29</f>
        <v>20.283024630232408</v>
      </c>
      <c r="AD26" s="70">
        <f>'[4]TES 2035 (value)'!CM29</f>
        <v>0</v>
      </c>
      <c r="AE26" s="70">
        <f>'[4]TES 2035 (value)'!CN29</f>
        <v>1025.1712469528013</v>
      </c>
      <c r="AF26" s="71">
        <f>'[4]TES 2035 (value)'!CO29</f>
        <v>-8.7783253143249684</v>
      </c>
      <c r="AG26" s="28">
        <f t="shared" si="55"/>
        <v>56455.169409489274</v>
      </c>
      <c r="AI26" s="53" t="s">
        <v>46</v>
      </c>
      <c r="AJ26" s="68" t="s">
        <v>47</v>
      </c>
      <c r="AK26" s="69">
        <f t="shared" si="0"/>
        <v>285.49639491515171</v>
      </c>
      <c r="AL26" s="70">
        <f t="shared" si="1"/>
        <v>2340.0003701226892</v>
      </c>
      <c r="AM26" s="70">
        <f t="shared" si="2"/>
        <v>517.02343699107166</v>
      </c>
      <c r="AN26" s="70">
        <f t="shared" si="3"/>
        <v>347.17710467358427</v>
      </c>
      <c r="AO26" s="70">
        <f t="shared" si="4"/>
        <v>698.18859771528321</v>
      </c>
      <c r="AP26" s="70">
        <f t="shared" si="5"/>
        <v>681.39583783174487</v>
      </c>
      <c r="AQ26" s="70">
        <f t="shared" si="6"/>
        <v>857.01790061380689</v>
      </c>
      <c r="AR26" s="70">
        <f t="shared" si="7"/>
        <v>1986.1058781669833</v>
      </c>
      <c r="AS26" s="70">
        <f t="shared" si="8"/>
        <v>125.76774796112799</v>
      </c>
      <c r="AT26" s="70">
        <f t="shared" si="9"/>
        <v>692.94034002582043</v>
      </c>
      <c r="AU26" s="70">
        <f t="shared" si="10"/>
        <v>123.12901586904118</v>
      </c>
      <c r="AV26" s="70">
        <f t="shared" si="11"/>
        <v>3432.3405404815935</v>
      </c>
      <c r="AW26" s="70">
        <f t="shared" si="12"/>
        <v>180.96165768501123</v>
      </c>
      <c r="AX26" s="70">
        <f t="shared" si="13"/>
        <v>191.12439435239799</v>
      </c>
      <c r="AY26" s="70">
        <f t="shared" si="14"/>
        <v>433.18361066266255</v>
      </c>
      <c r="AZ26" s="70">
        <f t="shared" si="15"/>
        <v>435.62564778839811</v>
      </c>
      <c r="BA26" s="70">
        <f t="shared" si="16"/>
        <v>19.438774885491156</v>
      </c>
      <c r="BB26" s="70">
        <f t="shared" si="17"/>
        <v>26.831915848875251</v>
      </c>
      <c r="BC26" s="70">
        <f t="shared" si="18"/>
        <v>7371.405413141686</v>
      </c>
      <c r="BD26" s="70">
        <f t="shared" si="19"/>
        <v>2655.2945263191727</v>
      </c>
      <c r="BE26" s="93">
        <f t="shared" si="20"/>
        <v>4.9271967578576555E-2</v>
      </c>
      <c r="BF26" s="93">
        <f t="shared" si="21"/>
        <v>6722.3174096400899</v>
      </c>
      <c r="BG26" s="93">
        <f t="shared" si="22"/>
        <v>1090.9389417709278</v>
      </c>
      <c r="BH26" s="93">
        <f t="shared" si="23"/>
        <v>5404.5428596059164</v>
      </c>
      <c r="BI26" s="69">
        <f t="shared" si="24"/>
        <v>18884.931642183383</v>
      </c>
      <c r="BJ26" s="70">
        <f t="shared" si="25"/>
        <v>20.283024630232408</v>
      </c>
      <c r="BK26" s="70">
        <f t="shared" si="26"/>
        <v>0</v>
      </c>
      <c r="BL26" s="70">
        <f t="shared" si="27"/>
        <v>1025.1712469528013</v>
      </c>
      <c r="BM26" s="37">
        <v>0</v>
      </c>
      <c r="BN26" s="28">
        <f t="shared" si="56"/>
        <v>56548.683502802523</v>
      </c>
      <c r="BP26" s="53" t="s">
        <v>46</v>
      </c>
      <c r="BQ26" s="68" t="s">
        <v>47</v>
      </c>
      <c r="BR26" s="69">
        <f t="shared" si="57"/>
        <v>285.49639491515171</v>
      </c>
      <c r="BS26" s="70">
        <f t="shared" si="28"/>
        <v>2340.0003701226892</v>
      </c>
      <c r="BT26" s="70">
        <f t="shared" si="29"/>
        <v>517.02343699107166</v>
      </c>
      <c r="BU26" s="70">
        <f t="shared" si="30"/>
        <v>347.17710467358427</v>
      </c>
      <c r="BV26" s="70">
        <f t="shared" si="31"/>
        <v>698.18859771528321</v>
      </c>
      <c r="BW26" s="70">
        <f t="shared" si="32"/>
        <v>681.39583783174487</v>
      </c>
      <c r="BX26" s="70">
        <f t="shared" si="33"/>
        <v>857.01790061380689</v>
      </c>
      <c r="BY26" s="70">
        <f t="shared" si="34"/>
        <v>1986.1058781669833</v>
      </c>
      <c r="BZ26" s="70">
        <f t="shared" si="35"/>
        <v>125.76774796112799</v>
      </c>
      <c r="CA26" s="70">
        <f t="shared" si="36"/>
        <v>692.94034002582043</v>
      </c>
      <c r="CB26" s="70">
        <f t="shared" si="37"/>
        <v>123.12901586904118</v>
      </c>
      <c r="CC26" s="70">
        <f t="shared" si="38"/>
        <v>3432.3405404815935</v>
      </c>
      <c r="CD26" s="70">
        <f t="shared" si="39"/>
        <v>180.96165768501123</v>
      </c>
      <c r="CE26" s="70">
        <f t="shared" si="40"/>
        <v>191.12439435239799</v>
      </c>
      <c r="CF26" s="70">
        <f t="shared" si="41"/>
        <v>433.18361066266255</v>
      </c>
      <c r="CG26" s="70">
        <f t="shared" si="42"/>
        <v>435.62564778839811</v>
      </c>
      <c r="CH26" s="70">
        <f t="shared" si="43"/>
        <v>19.438774885491156</v>
      </c>
      <c r="CI26" s="70">
        <f t="shared" si="44"/>
        <v>26.831915848875251</v>
      </c>
      <c r="CJ26" s="70">
        <f t="shared" si="45"/>
        <v>7371.405413141686</v>
      </c>
      <c r="CK26" s="70">
        <f t="shared" si="46"/>
        <v>2655.2945263191727</v>
      </c>
      <c r="CL26" s="93">
        <f t="shared" si="47"/>
        <v>4.9271967578576555E-2</v>
      </c>
      <c r="CM26" s="93">
        <f t="shared" si="48"/>
        <v>6722.3174096400899</v>
      </c>
      <c r="CN26" s="93">
        <f t="shared" si="49"/>
        <v>1090.9389417709278</v>
      </c>
      <c r="CO26" s="93">
        <f t="shared" si="50"/>
        <v>5404.5428596059164</v>
      </c>
      <c r="CP26" s="69">
        <f t="shared" si="51"/>
        <v>18884.931642183383</v>
      </c>
      <c r="CQ26" s="70">
        <f t="shared" si="52"/>
        <v>20.283024630232408</v>
      </c>
      <c r="CR26" s="70">
        <f t="shared" si="53"/>
        <v>0</v>
      </c>
      <c r="CS26" s="70">
        <f t="shared" si="54"/>
        <v>1025.1712469528013</v>
      </c>
      <c r="CT26" s="37">
        <v>0</v>
      </c>
      <c r="CU26" s="28">
        <f t="shared" si="58"/>
        <v>56548.683502802523</v>
      </c>
    </row>
    <row r="27" spans="2:105" x14ac:dyDescent="0.25">
      <c r="B27" s="53" t="s">
        <v>56</v>
      </c>
      <c r="C27" s="72" t="s">
        <v>60</v>
      </c>
      <c r="D27" s="61">
        <f>'[4]TES 2035 (value)'!D102+'[4]TES 2035 (value)'!D103</f>
        <v>34818.829128269004</v>
      </c>
      <c r="E27" s="62">
        <f>'[4]TES 2035 (value)'!E102+'[4]TES 2035 (value)'!E103</f>
        <v>33727.878272211914</v>
      </c>
      <c r="F27" s="62">
        <f>'[4]TES 2035 (value)'!F102+'[4]TES 2035 (value)'!F103</f>
        <v>18828.074662891464</v>
      </c>
      <c r="G27" s="62">
        <f>'[4]TES 2035 (value)'!G102+'[4]TES 2035 (value)'!G103</f>
        <v>3639.618057940098</v>
      </c>
      <c r="H27" s="62">
        <f>'[4]TES 2035 (value)'!H102+'[4]TES 2035 (value)'!H103</f>
        <v>6819.9617037033349</v>
      </c>
      <c r="I27" s="62">
        <f>'[4]TES 2035 (value)'!I102+'[4]TES 2035 (value)'!I103</f>
        <v>6053.2379557963168</v>
      </c>
      <c r="J27" s="62">
        <f>'[4]TES 2035 (value)'!J102+'[4]TES 2035 (value)'!J103</f>
        <v>2437.8611034771097</v>
      </c>
      <c r="K27" s="62">
        <f>'[4]TES 2035 (value)'!K102+'[4]TES 2035 (value)'!K103</f>
        <v>3909.0050845240771</v>
      </c>
      <c r="L27" s="62">
        <f>'[4]TES 2035 (value)'!L102+'[4]TES 2035 (value)'!L103</f>
        <v>9215.8873220507012</v>
      </c>
      <c r="M27" s="62">
        <f>'[4]TES 2035 (value)'!M102+'[4]TES 2035 (value)'!M103</f>
        <v>4297.3054522942821</v>
      </c>
      <c r="N27" s="62">
        <f>'[4]TES 2035 (value)'!N102+'[4]TES 2035 (value)'!N103</f>
        <v>2264.3531459510532</v>
      </c>
      <c r="O27" s="62">
        <f>'[4]TES 2035 (value)'!O102+'[4]TES 2035 (value)'!O103</f>
        <v>146235.41047315852</v>
      </c>
      <c r="P27" s="62">
        <f>'[4]TES 2035 (value)'!P102+'[4]TES 2035 (value)'!P103</f>
        <v>109848.67187669959</v>
      </c>
      <c r="Q27" s="62">
        <f>'[4]TES 2035 (value)'!Q102+'[4]TES 2035 (value)'!Q103</f>
        <v>9518.0781292344891</v>
      </c>
      <c r="R27" s="62">
        <f>'[4]TES 2035 (value)'!R102+'[4]TES 2035 (value)'!R103</f>
        <v>11656.188368967594</v>
      </c>
      <c r="S27" s="62">
        <f>'[4]TES 2035 (value)'!S102+'[4]TES 2035 (value)'!S103</f>
        <v>20917.612047025992</v>
      </c>
      <c r="T27" s="62">
        <f>'[4]TES 2035 (value)'!T102+'[4]TES 2035 (value)'!T103</f>
        <v>3369.470218403977</v>
      </c>
      <c r="U27" s="62">
        <f>'[4]TES 2035 (value)'!U102+'[4]TES 2035 (value)'!U103</f>
        <v>9707.6675731728064</v>
      </c>
      <c r="V27" s="62">
        <f>'[4]TES 2035 (value)'!V102+'[4]TES 2035 (value)'!V103</f>
        <v>1071588.2597450826</v>
      </c>
      <c r="W27" s="62">
        <f>'[4]TES 2035 (value)'!W102+'[4]TES 2035 (value)'!W103</f>
        <v>449379.1132565994</v>
      </c>
      <c r="X27" s="62">
        <f>'[4]TES 2035 (value)'!X102+'[4]TES 2035 (value)'!X103</f>
        <v>4.6362892033797412</v>
      </c>
      <c r="Y27" s="62">
        <f>'[4]TES 2035 (value)'!Y102+'[4]TES 2035 (value)'!Y103</f>
        <v>1350.0265313852219</v>
      </c>
      <c r="Z27" s="62">
        <f>'[4]TES 2035 (value)'!Z102+'[4]TES 2035 (value)'!Z103</f>
        <v>8364.4603718977069</v>
      </c>
      <c r="AA27" s="63">
        <f>'[4]TES 2035 (value)'!AA102+'[4]TES 2035 (value)'!AA103</f>
        <v>3094.9844306277273</v>
      </c>
      <c r="AI27" s="53" t="s">
        <v>56</v>
      </c>
      <c r="AJ27" s="72" t="s">
        <v>60</v>
      </c>
      <c r="AK27" s="61">
        <f t="shared" si="0"/>
        <v>34819.429042493241</v>
      </c>
      <c r="AL27" s="62">
        <f t="shared" si="1"/>
        <v>33729.011053425282</v>
      </c>
      <c r="AM27" s="62">
        <f t="shared" si="2"/>
        <v>18828.082806129547</v>
      </c>
      <c r="AN27" s="62">
        <f t="shared" si="3"/>
        <v>3639.5073305134583</v>
      </c>
      <c r="AO27" s="62">
        <f t="shared" si="4"/>
        <v>6819.9544863329393</v>
      </c>
      <c r="AP27" s="62">
        <f t="shared" si="5"/>
        <v>6053.2009310514877</v>
      </c>
      <c r="AQ27" s="62">
        <f t="shared" si="6"/>
        <v>2437.9436074190698</v>
      </c>
      <c r="AR27" s="62">
        <f t="shared" si="7"/>
        <v>3909.8641258557186</v>
      </c>
      <c r="AS27" s="62">
        <f t="shared" si="8"/>
        <v>9217.0922236931583</v>
      </c>
      <c r="AT27" s="62">
        <f t="shared" si="9"/>
        <v>4297.3490953072242</v>
      </c>
      <c r="AU27" s="62">
        <f t="shared" si="10"/>
        <v>2264.3538084363799</v>
      </c>
      <c r="AV27" s="62">
        <f t="shared" si="11"/>
        <v>146238.90603752885</v>
      </c>
      <c r="AW27" s="62">
        <f t="shared" si="12"/>
        <v>109851.10882224166</v>
      </c>
      <c r="AX27" s="62">
        <f t="shared" si="13"/>
        <v>9517.7186310593297</v>
      </c>
      <c r="AY27" s="62">
        <f t="shared" si="14"/>
        <v>11656.038974931804</v>
      </c>
      <c r="AZ27" s="62">
        <f t="shared" si="15"/>
        <v>20918.043524401146</v>
      </c>
      <c r="BA27" s="62">
        <f t="shared" si="16"/>
        <v>3369.410230410952</v>
      </c>
      <c r="BB27" s="62">
        <f t="shared" si="17"/>
        <v>9707.6546714676278</v>
      </c>
      <c r="BC27" s="62">
        <f t="shared" si="18"/>
        <v>1071616.925053294</v>
      </c>
      <c r="BD27" s="62">
        <f t="shared" si="19"/>
        <v>449379.12960082252</v>
      </c>
      <c r="BE27" s="62">
        <f t="shared" si="20"/>
        <v>5.7326533998486129</v>
      </c>
      <c r="BF27" s="62">
        <f t="shared" si="21"/>
        <v>1364.532964769882</v>
      </c>
      <c r="BG27" s="62">
        <f t="shared" si="22"/>
        <v>8364.8391790062415</v>
      </c>
      <c r="BH27" s="63">
        <f t="shared" si="23"/>
        <v>3102.0875521507355</v>
      </c>
      <c r="BP27" s="53" t="s">
        <v>56</v>
      </c>
      <c r="BQ27" s="72" t="s">
        <v>60</v>
      </c>
      <c r="BR27" s="61">
        <f t="shared" si="57"/>
        <v>34819.429042493241</v>
      </c>
      <c r="BS27" s="62">
        <f t="shared" si="28"/>
        <v>33729.011053425282</v>
      </c>
      <c r="BT27" s="62">
        <f t="shared" si="29"/>
        <v>18828.082806129547</v>
      </c>
      <c r="BU27" s="62">
        <f t="shared" si="30"/>
        <v>3639.5073305134583</v>
      </c>
      <c r="BV27" s="62">
        <f t="shared" si="31"/>
        <v>6819.9544863329393</v>
      </c>
      <c r="BW27" s="62">
        <f t="shared" si="32"/>
        <v>6053.2009310514877</v>
      </c>
      <c r="BX27" s="62">
        <f t="shared" si="33"/>
        <v>2437.9436074190698</v>
      </c>
      <c r="BY27" s="62">
        <f t="shared" si="34"/>
        <v>3909.8641258557186</v>
      </c>
      <c r="BZ27" s="62">
        <f t="shared" si="35"/>
        <v>9217.0922236931583</v>
      </c>
      <c r="CA27" s="62">
        <f t="shared" si="36"/>
        <v>4297.3490953072242</v>
      </c>
      <c r="CB27" s="62">
        <f t="shared" si="37"/>
        <v>2264.3538084363799</v>
      </c>
      <c r="CC27" s="62">
        <f t="shared" si="38"/>
        <v>146238.90603752885</v>
      </c>
      <c r="CD27" s="62">
        <f t="shared" si="39"/>
        <v>109851.10882224166</v>
      </c>
      <c r="CE27" s="62">
        <f t="shared" si="40"/>
        <v>9517.7186310593297</v>
      </c>
      <c r="CF27" s="62">
        <f t="shared" si="41"/>
        <v>11656.038974931804</v>
      </c>
      <c r="CG27" s="62">
        <f t="shared" si="42"/>
        <v>20918.043524401146</v>
      </c>
      <c r="CH27" s="62">
        <f t="shared" si="43"/>
        <v>3369.410230410952</v>
      </c>
      <c r="CI27" s="62">
        <f t="shared" si="44"/>
        <v>9707.6546714676278</v>
      </c>
      <c r="CJ27" s="62">
        <f t="shared" si="45"/>
        <v>1071616.925053294</v>
      </c>
      <c r="CK27" s="62">
        <f t="shared" si="46"/>
        <v>449379.12960082252</v>
      </c>
      <c r="CL27" s="62">
        <f t="shared" si="47"/>
        <v>5.7326533998486129</v>
      </c>
      <c r="CM27" s="62">
        <f t="shared" si="48"/>
        <v>1364.532964769882</v>
      </c>
      <c r="CN27" s="62">
        <f t="shared" si="49"/>
        <v>8364.8391790062415</v>
      </c>
      <c r="CO27" s="63">
        <f t="shared" si="50"/>
        <v>3102.0875521507355</v>
      </c>
    </row>
    <row r="28" spans="2:105" x14ac:dyDescent="0.25">
      <c r="B28" s="53" t="s">
        <v>57</v>
      </c>
      <c r="C28" s="72" t="s">
        <v>75</v>
      </c>
      <c r="D28" s="65">
        <f>'[4]TES 2035 (value)'!D104</f>
        <v>10750.214361056846</v>
      </c>
      <c r="E28" s="66">
        <f>'[4]TES 2035 (value)'!E104</f>
        <v>19817.77750255846</v>
      </c>
      <c r="F28" s="66">
        <f>'[4]TES 2035 (value)'!F104</f>
        <v>11155.373339708307</v>
      </c>
      <c r="G28" s="66">
        <f>'[4]TES 2035 (value)'!G104</f>
        <v>1832.8085332106575</v>
      </c>
      <c r="H28" s="66">
        <f>'[4]TES 2035 (value)'!H104</f>
        <v>3985.83504620231</v>
      </c>
      <c r="I28" s="66">
        <f>'[4]TES 2035 (value)'!I104</f>
        <v>3395.9704541250667</v>
      </c>
      <c r="J28" s="66">
        <f>'[4]TES 2035 (value)'!J104</f>
        <v>1297.9323203665817</v>
      </c>
      <c r="K28" s="66">
        <f>'[4]TES 2035 (value)'!K104</f>
        <v>2209.2999997557927</v>
      </c>
      <c r="L28" s="66">
        <f>'[4]TES 2035 (value)'!L104</f>
        <v>5249.2207476463636</v>
      </c>
      <c r="M28" s="66">
        <f>'[4]TES 2035 (value)'!M104</f>
        <v>2402.4387759176393</v>
      </c>
      <c r="N28" s="66">
        <f>'[4]TES 2035 (value)'!N104</f>
        <v>1116.801617158508</v>
      </c>
      <c r="O28" s="66">
        <f>'[4]TES 2035 (value)'!O104</f>
        <v>94231.736590678032</v>
      </c>
      <c r="P28" s="66">
        <f>'[4]TES 2035 (value)'!P104</f>
        <v>74548.730066053264</v>
      </c>
      <c r="Q28" s="66">
        <f>'[4]TES 2035 (value)'!Q104</f>
        <v>6145.1999797337503</v>
      </c>
      <c r="R28" s="66">
        <f>'[4]TES 2035 (value)'!R104</f>
        <v>7694.407570915675</v>
      </c>
      <c r="S28" s="66">
        <f>'[4]TES 2035 (value)'!S104</f>
        <v>12045.260780415721</v>
      </c>
      <c r="T28" s="66">
        <f>'[4]TES 2035 (value)'!T104</f>
        <v>1683.4624605385434</v>
      </c>
      <c r="U28" s="66">
        <f>'[4]TES 2035 (value)'!U104</f>
        <v>6247.7718202598271</v>
      </c>
      <c r="V28" s="66">
        <f>'[4]TES 2035 (value)'!V104</f>
        <v>577694.54372068809</v>
      </c>
      <c r="W28" s="66">
        <f>'[4]TES 2035 (value)'!W104</f>
        <v>202175.70566947089</v>
      </c>
      <c r="X28" s="66">
        <f>'[4]TES 2035 (value)'!X104</f>
        <v>2.8844939441194137</v>
      </c>
      <c r="Y28" s="66">
        <f>'[4]TES 2035 (value)'!Y104</f>
        <v>1086.9111196787719</v>
      </c>
      <c r="Z28" s="66">
        <f>'[4]TES 2035 (value)'!Z104</f>
        <v>6487.6884315818779</v>
      </c>
      <c r="AA28" s="67">
        <f>'[4]TES 2035 (value)'!AA104</f>
        <v>2240.4870229287189</v>
      </c>
      <c r="AI28" s="53" t="s">
        <v>57</v>
      </c>
      <c r="AJ28" s="72" t="s">
        <v>75</v>
      </c>
      <c r="AK28" s="65">
        <f t="shared" si="0"/>
        <v>10750.39958286557</v>
      </c>
      <c r="AL28" s="66">
        <f t="shared" si="1"/>
        <v>19818.44310049096</v>
      </c>
      <c r="AM28" s="66">
        <f t="shared" si="2"/>
        <v>11155.378164464031</v>
      </c>
      <c r="AN28" s="66">
        <f t="shared" si="3"/>
        <v>1832.7527740158259</v>
      </c>
      <c r="AO28" s="66">
        <f t="shared" si="4"/>
        <v>3985.8308281070899</v>
      </c>
      <c r="AP28" s="66">
        <f t="shared" si="5"/>
        <v>3395.9496826073387</v>
      </c>
      <c r="AQ28" s="66">
        <f t="shared" si="6"/>
        <v>1297.9762459752535</v>
      </c>
      <c r="AR28" s="66">
        <f t="shared" si="7"/>
        <v>2209.7855146049033</v>
      </c>
      <c r="AS28" s="66">
        <f t="shared" si="8"/>
        <v>5249.9070401843946</v>
      </c>
      <c r="AT28" s="66">
        <f t="shared" si="9"/>
        <v>2402.4631748503552</v>
      </c>
      <c r="AU28" s="66">
        <f t="shared" si="10"/>
        <v>1116.8019439028967</v>
      </c>
      <c r="AV28" s="66">
        <f t="shared" si="11"/>
        <v>94233.989075899735</v>
      </c>
      <c r="AW28" s="66">
        <f t="shared" si="12"/>
        <v>74550.383897567997</v>
      </c>
      <c r="AX28" s="66">
        <f t="shared" si="13"/>
        <v>6144.9678752953641</v>
      </c>
      <c r="AY28" s="66">
        <f t="shared" si="14"/>
        <v>7694.3089538923696</v>
      </c>
      <c r="AZ28" s="66">
        <f t="shared" si="15"/>
        <v>12045.509243648183</v>
      </c>
      <c r="BA28" s="66">
        <f t="shared" si="16"/>
        <v>1683.4324891994916</v>
      </c>
      <c r="BB28" s="66">
        <f t="shared" si="17"/>
        <v>6247.7635168327224</v>
      </c>
      <c r="BC28" s="66">
        <f t="shared" si="18"/>
        <v>577709.99722346512</v>
      </c>
      <c r="BD28" s="66">
        <f t="shared" si="19"/>
        <v>202175.71302273843</v>
      </c>
      <c r="BE28" s="66">
        <f t="shared" si="20"/>
        <v>3.5666032230139346</v>
      </c>
      <c r="BF28" s="66">
        <f t="shared" si="21"/>
        <v>1098.5903003364203</v>
      </c>
      <c r="BG28" s="66">
        <f t="shared" si="22"/>
        <v>6487.9822440200478</v>
      </c>
      <c r="BH28" s="67">
        <f t="shared" si="23"/>
        <v>2245.6290363867183</v>
      </c>
      <c r="BP28" s="53" t="s">
        <v>57</v>
      </c>
      <c r="BQ28" s="72" t="s">
        <v>75</v>
      </c>
      <c r="BR28" s="65">
        <f t="shared" si="57"/>
        <v>10750.39958286557</v>
      </c>
      <c r="BS28" s="66">
        <f t="shared" si="28"/>
        <v>19818.44310049096</v>
      </c>
      <c r="BT28" s="66">
        <f t="shared" si="29"/>
        <v>11155.378164464031</v>
      </c>
      <c r="BU28" s="66">
        <f t="shared" si="30"/>
        <v>1832.7527740158259</v>
      </c>
      <c r="BV28" s="66">
        <f t="shared" si="31"/>
        <v>3985.8308281070899</v>
      </c>
      <c r="BW28" s="66">
        <f t="shared" si="32"/>
        <v>3395.9496826073387</v>
      </c>
      <c r="BX28" s="66">
        <f t="shared" si="33"/>
        <v>1297.9762459752535</v>
      </c>
      <c r="BY28" s="66">
        <f t="shared" si="34"/>
        <v>2209.7855146049033</v>
      </c>
      <c r="BZ28" s="66">
        <f t="shared" si="35"/>
        <v>5249.9070401843946</v>
      </c>
      <c r="CA28" s="66">
        <f t="shared" si="36"/>
        <v>2402.4631748503552</v>
      </c>
      <c r="CB28" s="66">
        <f t="shared" si="37"/>
        <v>1116.8019439028967</v>
      </c>
      <c r="CC28" s="66">
        <f t="shared" si="38"/>
        <v>94233.989075899735</v>
      </c>
      <c r="CD28" s="66">
        <f t="shared" si="39"/>
        <v>74550.383897567997</v>
      </c>
      <c r="CE28" s="66">
        <f t="shared" si="40"/>
        <v>6144.9678752953641</v>
      </c>
      <c r="CF28" s="66">
        <f t="shared" si="41"/>
        <v>7694.3089538923696</v>
      </c>
      <c r="CG28" s="66">
        <f t="shared" si="42"/>
        <v>12045.509243648183</v>
      </c>
      <c r="CH28" s="66">
        <f t="shared" si="43"/>
        <v>1683.4324891994916</v>
      </c>
      <c r="CI28" s="66">
        <f t="shared" si="44"/>
        <v>6247.7635168327224</v>
      </c>
      <c r="CJ28" s="66">
        <f t="shared" si="45"/>
        <v>577709.99722346512</v>
      </c>
      <c r="CK28" s="66">
        <f t="shared" si="46"/>
        <v>202175.71302273843</v>
      </c>
      <c r="CL28" s="66">
        <f t="shared" si="47"/>
        <v>3.5666032230139346</v>
      </c>
      <c r="CM28" s="66">
        <f t="shared" si="48"/>
        <v>1098.5903003364203</v>
      </c>
      <c r="CN28" s="66">
        <f t="shared" si="49"/>
        <v>6487.9822440200478</v>
      </c>
      <c r="CO28" s="67">
        <f t="shared" si="50"/>
        <v>2245.6290363867183</v>
      </c>
    </row>
    <row r="29" spans="2:105" x14ac:dyDescent="0.25">
      <c r="B29" s="53" t="s">
        <v>64</v>
      </c>
      <c r="C29" s="72" t="s">
        <v>61</v>
      </c>
      <c r="D29" s="65">
        <f>'[4]TES 2035 (value)'!D105+'[4]TES 2035 (value)'!D106</f>
        <v>-13506.997413744903</v>
      </c>
      <c r="E29" s="66">
        <f>'[4]TES 2035 (value)'!E105+'[4]TES 2035 (value)'!E106</f>
        <v>4053.1285548625228</v>
      </c>
      <c r="F29" s="66">
        <f>'[4]TES 2035 (value)'!F105+'[4]TES 2035 (value)'!F106</f>
        <v>2847.092489600881</v>
      </c>
      <c r="G29" s="66">
        <f>'[4]TES 2035 (value)'!G105+'[4]TES 2035 (value)'!G106</f>
        <v>436.1310583832024</v>
      </c>
      <c r="H29" s="66">
        <f>'[4]TES 2035 (value)'!H105+'[4]TES 2035 (value)'!H106</f>
        <v>1258.3632438228749</v>
      </c>
      <c r="I29" s="66">
        <f>'[4]TES 2035 (value)'!I105+'[4]TES 2035 (value)'!I106</f>
        <v>1044.8115593589368</v>
      </c>
      <c r="J29" s="66">
        <f>'[4]TES 2035 (value)'!J105+'[4]TES 2035 (value)'!J106</f>
        <v>304.44479463779544</v>
      </c>
      <c r="K29" s="66">
        <f>'[4]TES 2035 (value)'!K105+'[4]TES 2035 (value)'!K106</f>
        <v>1217.5279938659214</v>
      </c>
      <c r="L29" s="66">
        <f>'[4]TES 2035 (value)'!L105+'[4]TES 2035 (value)'!L106</f>
        <v>1344.2309732970079</v>
      </c>
      <c r="M29" s="66">
        <f>'[4]TES 2035 (value)'!M105+'[4]TES 2035 (value)'!M106</f>
        <v>820.53941799262611</v>
      </c>
      <c r="N29" s="66">
        <f>'[4]TES 2035 (value)'!N105+'[4]TES 2035 (value)'!N106</f>
        <v>346.50382022597756</v>
      </c>
      <c r="O29" s="66">
        <f>'[4]TES 2035 (value)'!O105+'[4]TES 2035 (value)'!O106</f>
        <v>16689.776630126162</v>
      </c>
      <c r="P29" s="66">
        <f>'[4]TES 2035 (value)'!P105+'[4]TES 2035 (value)'!P106</f>
        <v>7314.5962143815577</v>
      </c>
      <c r="Q29" s="66">
        <f>'[4]TES 2035 (value)'!Q105+'[4]TES 2035 (value)'!Q106</f>
        <v>-2425.3341488092519</v>
      </c>
      <c r="R29" s="66">
        <f>'[4]TES 2035 (value)'!R105+'[4]TES 2035 (value)'!R106</f>
        <v>-3408.6670725007216</v>
      </c>
      <c r="S29" s="66">
        <f>'[4]TES 2035 (value)'!S105+'[4]TES 2035 (value)'!S106</f>
        <v>2464.1680820120882</v>
      </c>
      <c r="T29" s="66">
        <f>'[4]TES 2035 (value)'!T105+'[4]TES 2035 (value)'!T106</f>
        <v>362.20790898940487</v>
      </c>
      <c r="U29" s="66">
        <f>'[4]TES 2035 (value)'!U105+'[4]TES 2035 (value)'!U106</f>
        <v>595.70458952300385</v>
      </c>
      <c r="V29" s="66">
        <f>'[4]TES 2035 (value)'!V105+'[4]TES 2035 (value)'!V106</f>
        <v>102760.44306725127</v>
      </c>
      <c r="W29" s="66">
        <f>'[4]TES 2035 (value)'!W105+'[4]TES 2035 (value)'!W106</f>
        <v>10981.063739415948</v>
      </c>
      <c r="X29" s="66">
        <f>'[4]TES 2035 (value)'!X105+'[4]TES 2035 (value)'!X106</f>
        <v>0.44919399369813495</v>
      </c>
      <c r="Y29" s="66">
        <f>'[4]TES 2035 (value)'!Y105+'[4]TES 2035 (value)'!Y106</f>
        <v>479.76489711376269</v>
      </c>
      <c r="Z29" s="66">
        <f>'[4]TES 2035 (value)'!Z105+'[4]TES 2035 (value)'!Z106</f>
        <v>3281.3412861349989</v>
      </c>
      <c r="AA29" s="67">
        <f>'[4]TES 2035 (value)'!AA105+'[4]TES 2035 (value)'!AA106</f>
        <v>264.85604240653049</v>
      </c>
      <c r="AI29" s="53" t="s">
        <v>64</v>
      </c>
      <c r="AJ29" s="72" t="s">
        <v>61</v>
      </c>
      <c r="AK29" s="65">
        <f t="shared" si="0"/>
        <v>-13507.230133801208</v>
      </c>
      <c r="AL29" s="66">
        <f t="shared" si="1"/>
        <v>4053.2646828408456</v>
      </c>
      <c r="AM29" s="66">
        <f t="shared" si="2"/>
        <v>2847.093720982868</v>
      </c>
      <c r="AN29" s="66">
        <f t="shared" si="3"/>
        <v>436.11779004872233</v>
      </c>
      <c r="AO29" s="66">
        <f t="shared" si="4"/>
        <v>1258.3619121330478</v>
      </c>
      <c r="AP29" s="66">
        <f t="shared" si="5"/>
        <v>1044.8051687492066</v>
      </c>
      <c r="AQ29" s="66">
        <f t="shared" si="6"/>
        <v>304.45509788912955</v>
      </c>
      <c r="AR29" s="66">
        <f t="shared" si="7"/>
        <v>1217.7955573114903</v>
      </c>
      <c r="AS29" s="66">
        <f t="shared" si="8"/>
        <v>1344.4067204661051</v>
      </c>
      <c r="AT29" s="66">
        <f t="shared" si="9"/>
        <v>820.54775131052418</v>
      </c>
      <c r="AU29" s="66">
        <f t="shared" si="10"/>
        <v>346.50392160313999</v>
      </c>
      <c r="AV29" s="66">
        <f t="shared" si="11"/>
        <v>16690.175577196151</v>
      </c>
      <c r="AW29" s="66">
        <f t="shared" si="12"/>
        <v>7314.7584855527248</v>
      </c>
      <c r="AX29" s="66">
        <f t="shared" si="13"/>
        <v>-2425.2425438456439</v>
      </c>
      <c r="AY29" s="66">
        <f t="shared" si="14"/>
        <v>-3408.623384588815</v>
      </c>
      <c r="AZ29" s="66">
        <f t="shared" si="15"/>
        <v>2464.2189115605843</v>
      </c>
      <c r="BA29" s="66">
        <f t="shared" si="16"/>
        <v>362.20146046067197</v>
      </c>
      <c r="BB29" s="66">
        <f t="shared" si="17"/>
        <v>595.70379781841257</v>
      </c>
      <c r="BC29" s="66">
        <f t="shared" si="18"/>
        <v>102763.1919400069</v>
      </c>
      <c r="BD29" s="66">
        <f t="shared" si="19"/>
        <v>10981.064138804684</v>
      </c>
      <c r="BE29" s="66">
        <f t="shared" si="20"/>
        <v>0.55541692120673236</v>
      </c>
      <c r="BF29" s="66">
        <f t="shared" si="21"/>
        <v>484.92011248063255</v>
      </c>
      <c r="BG29" s="66">
        <f t="shared" si="22"/>
        <v>3281.4898905098721</v>
      </c>
      <c r="BH29" s="67">
        <f t="shared" si="23"/>
        <v>265.46389834166843</v>
      </c>
      <c r="BP29" s="53" t="s">
        <v>64</v>
      </c>
      <c r="BQ29" s="72" t="s">
        <v>61</v>
      </c>
      <c r="BR29" s="49">
        <f>AK29+AK38-BR38</f>
        <v>-13507.230133801208</v>
      </c>
      <c r="BS29" s="50">
        <f t="shared" ref="BS29:CO29" si="59">AL29+AL38-BS38</f>
        <v>4053.2646828408397</v>
      </c>
      <c r="BT29" s="50">
        <f t="shared" si="59"/>
        <v>3084.4719960593357</v>
      </c>
      <c r="BU29" s="50">
        <f t="shared" si="59"/>
        <v>436.11779004872255</v>
      </c>
      <c r="BV29" s="50">
        <f t="shared" si="59"/>
        <v>1258.3619121330478</v>
      </c>
      <c r="BW29" s="50">
        <f t="shared" si="59"/>
        <v>1044.8051687492066</v>
      </c>
      <c r="BX29" s="50">
        <f t="shared" si="59"/>
        <v>304.45509788912955</v>
      </c>
      <c r="BY29" s="50">
        <f t="shared" si="59"/>
        <v>1413.3288113935596</v>
      </c>
      <c r="BZ29" s="50">
        <f t="shared" si="59"/>
        <v>1344.4067204661046</v>
      </c>
      <c r="CA29" s="50">
        <f t="shared" si="59"/>
        <v>830.93388537700639</v>
      </c>
      <c r="CB29" s="50">
        <f t="shared" si="59"/>
        <v>346.5039178763584</v>
      </c>
      <c r="CC29" s="50">
        <f t="shared" si="59"/>
        <v>16690.175577196147</v>
      </c>
      <c r="CD29" s="50">
        <f t="shared" si="59"/>
        <v>7314.7584855527384</v>
      </c>
      <c r="CE29" s="50">
        <f t="shared" si="59"/>
        <v>-2425.2425438456439</v>
      </c>
      <c r="CF29" s="50">
        <f t="shared" si="59"/>
        <v>-3408.623384588815</v>
      </c>
      <c r="CG29" s="50">
        <f t="shared" si="59"/>
        <v>2464.2189115605843</v>
      </c>
      <c r="CH29" s="50">
        <f t="shared" si="59"/>
        <v>362.20146046067197</v>
      </c>
      <c r="CI29" s="50">
        <f t="shared" si="59"/>
        <v>595.70379781841245</v>
      </c>
      <c r="CJ29" s="50">
        <f t="shared" si="59"/>
        <v>102763.19194000693</v>
      </c>
      <c r="CK29" s="50">
        <f t="shared" si="59"/>
        <v>10981.064138804684</v>
      </c>
      <c r="CL29" s="50">
        <f t="shared" si="59"/>
        <v>0.55541692120673147</v>
      </c>
      <c r="CM29" s="50">
        <f t="shared" si="59"/>
        <v>484.92011248063318</v>
      </c>
      <c r="CN29" s="50">
        <f t="shared" si="59"/>
        <v>3281.4898905098717</v>
      </c>
      <c r="CO29" s="50">
        <f t="shared" si="59"/>
        <v>265.46389834166894</v>
      </c>
    </row>
    <row r="30" spans="2:105" x14ac:dyDescent="0.25">
      <c r="B30" s="53" t="s">
        <v>58</v>
      </c>
      <c r="C30" s="72" t="s">
        <v>53</v>
      </c>
      <c r="D30" s="65">
        <f>'[4]TES 2035 (value)'!D109</f>
        <v>15827.066148313177</v>
      </c>
      <c r="E30" s="66">
        <f>'[4]TES 2035 (value)'!E109</f>
        <v>11362.898333116727</v>
      </c>
      <c r="F30" s="66">
        <f>'[4]TES 2035 (value)'!F109</f>
        <v>15419.399472610408</v>
      </c>
      <c r="G30" s="66">
        <f>'[4]TES 2035 (value)'!G109</f>
        <v>769.4139091990678</v>
      </c>
      <c r="H30" s="66">
        <f>'[4]TES 2035 (value)'!H109</f>
        <v>2482.9193783587948</v>
      </c>
      <c r="I30" s="66">
        <f>'[4]TES 2035 (value)'!I109</f>
        <v>1547.0220095422389</v>
      </c>
      <c r="J30" s="66">
        <f>'[4]TES 2035 (value)'!J109</f>
        <v>547.15423356737449</v>
      </c>
      <c r="K30" s="66">
        <f>'[4]TES 2035 (value)'!K109</f>
        <v>3188.1585549192223</v>
      </c>
      <c r="L30" s="66">
        <f>'[4]TES 2035 (value)'!L109</f>
        <v>1881.136033</v>
      </c>
      <c r="M30" s="66">
        <f>'[4]TES 2035 (value)'!M109</f>
        <v>1960.5939067725731</v>
      </c>
      <c r="N30" s="66">
        <f>'[4]TES 2035 (value)'!N109</f>
        <v>880.64360105927005</v>
      </c>
      <c r="O30" s="66">
        <f>'[4]TES 2035 (value)'!O109</f>
        <v>30621.51573284945</v>
      </c>
      <c r="P30" s="66">
        <f>'[4]TES 2035 (value)'!P109</f>
        <v>10547.293731465406</v>
      </c>
      <c r="Q30" s="66">
        <f>'[4]TES 2035 (value)'!Q109</f>
        <v>2063.9201082095328</v>
      </c>
      <c r="R30" s="66">
        <f>'[4]TES 2035 (value)'!R109</f>
        <v>3640.6336743412617</v>
      </c>
      <c r="S30" s="66">
        <f>'[4]TES 2035 (value)'!S109</f>
        <v>11895.09168</v>
      </c>
      <c r="T30" s="66">
        <f>'[4]TES 2035 (value)'!T109</f>
        <v>3103.1989139202697</v>
      </c>
      <c r="U30" s="66">
        <f>'[4]TES 2035 (value)'!U109</f>
        <v>5003.80470720825</v>
      </c>
      <c r="V30" s="66">
        <f>'[4]TES 2035 (value)'!V109</f>
        <v>342334.22477771936</v>
      </c>
      <c r="W30" s="66">
        <f>'[4]TES 2035 (value)'!W109</f>
        <v>100294.53645578957</v>
      </c>
      <c r="X30" s="66">
        <f>'[4]TES 2035 (value)'!X109</f>
        <v>0.94921330458056941</v>
      </c>
      <c r="Y30" s="66">
        <f>'[4]TES 2035 (value)'!Y109</f>
        <v>617.90600667217302</v>
      </c>
      <c r="Z30" s="66">
        <f>'[4]TES 2035 (value)'!Z109</f>
        <v>5268.5133423843818</v>
      </c>
      <c r="AA30" s="67">
        <f>'[4]TES 2035 (value)'!AA109</f>
        <v>1947.6653895874479</v>
      </c>
      <c r="AI30" s="53" t="s">
        <v>58</v>
      </c>
      <c r="AJ30" s="72" t="s">
        <v>53</v>
      </c>
      <c r="AK30" s="65">
        <f t="shared" si="0"/>
        <v>15827.338842207488</v>
      </c>
      <c r="AL30" s="66">
        <f t="shared" si="1"/>
        <v>11363.279966306258</v>
      </c>
      <c r="AM30" s="66">
        <f t="shared" si="2"/>
        <v>15419.406141579129</v>
      </c>
      <c r="AN30" s="66">
        <f t="shared" si="3"/>
        <v>769.39050146209377</v>
      </c>
      <c r="AO30" s="66">
        <f t="shared" si="4"/>
        <v>2482.916750756237</v>
      </c>
      <c r="AP30" s="66">
        <f t="shared" si="5"/>
        <v>1547.0125471527597</v>
      </c>
      <c r="AQ30" s="66">
        <f t="shared" si="6"/>
        <v>547.17275077537499</v>
      </c>
      <c r="AR30" s="66">
        <f t="shared" si="7"/>
        <v>3188.8591833173141</v>
      </c>
      <c r="AS30" s="66">
        <f t="shared" si="8"/>
        <v>1881.3819760998495</v>
      </c>
      <c r="AT30" s="66">
        <f t="shared" si="9"/>
        <v>1960.6138183721087</v>
      </c>
      <c r="AU30" s="66">
        <f t="shared" si="10"/>
        <v>880.64385871054014</v>
      </c>
      <c r="AV30" s="66">
        <f t="shared" si="11"/>
        <v>30622.24769974457</v>
      </c>
      <c r="AW30" s="66">
        <f t="shared" si="12"/>
        <v>10547.527718640677</v>
      </c>
      <c r="AX30" s="66">
        <f t="shared" si="13"/>
        <v>2063.8421538680682</v>
      </c>
      <c r="AY30" s="66">
        <f t="shared" si="14"/>
        <v>3640.5870133796993</v>
      </c>
      <c r="AZ30" s="66">
        <f t="shared" si="15"/>
        <v>11895.337045624134</v>
      </c>
      <c r="BA30" s="66">
        <f t="shared" si="16"/>
        <v>3103.1436664591743</v>
      </c>
      <c r="BB30" s="66">
        <f t="shared" si="17"/>
        <v>5003.7980570409864</v>
      </c>
      <c r="BC30" s="66">
        <f t="shared" si="18"/>
        <v>342343.3823211838</v>
      </c>
      <c r="BD30" s="66">
        <f t="shared" si="19"/>
        <v>100294.54010356989</v>
      </c>
      <c r="BE30" s="66">
        <f t="shared" si="20"/>
        <v>1.173678051343003</v>
      </c>
      <c r="BF30" s="66">
        <f t="shared" si="21"/>
        <v>624.54558901769474</v>
      </c>
      <c r="BG30" s="66">
        <f t="shared" si="22"/>
        <v>5268.751941196113</v>
      </c>
      <c r="BH30" s="67">
        <f t="shared" si="23"/>
        <v>1952.1353648840895</v>
      </c>
      <c r="BP30" s="53" t="s">
        <v>58</v>
      </c>
      <c r="BQ30" s="72" t="s">
        <v>53</v>
      </c>
      <c r="BR30" s="65">
        <f t="shared" si="57"/>
        <v>15827.338842207488</v>
      </c>
      <c r="BS30" s="66">
        <f t="shared" si="28"/>
        <v>11363.279966306258</v>
      </c>
      <c r="BT30" s="66">
        <f t="shared" si="29"/>
        <v>15419.406141579129</v>
      </c>
      <c r="BU30" s="66">
        <f t="shared" si="30"/>
        <v>769.39050146209377</v>
      </c>
      <c r="BV30" s="66">
        <f t="shared" si="31"/>
        <v>2482.916750756237</v>
      </c>
      <c r="BW30" s="66">
        <f t="shared" si="32"/>
        <v>1547.0125471527597</v>
      </c>
      <c r="BX30" s="66">
        <f t="shared" si="33"/>
        <v>547.17275077537499</v>
      </c>
      <c r="BY30" s="66">
        <f t="shared" si="34"/>
        <v>3188.8591833173141</v>
      </c>
      <c r="BZ30" s="66">
        <f t="shared" si="35"/>
        <v>1881.3819760998495</v>
      </c>
      <c r="CA30" s="66">
        <f t="shared" si="36"/>
        <v>1960.6138183721087</v>
      </c>
      <c r="CB30" s="66">
        <f t="shared" si="37"/>
        <v>880.64385871054014</v>
      </c>
      <c r="CC30" s="66">
        <f t="shared" si="38"/>
        <v>30622.24769974457</v>
      </c>
      <c r="CD30" s="66">
        <f t="shared" si="39"/>
        <v>10547.527718640677</v>
      </c>
      <c r="CE30" s="66">
        <f t="shared" si="40"/>
        <v>2063.8421538680682</v>
      </c>
      <c r="CF30" s="66">
        <f t="shared" si="41"/>
        <v>3640.5870133796993</v>
      </c>
      <c r="CG30" s="66">
        <f t="shared" si="42"/>
        <v>11895.337045624134</v>
      </c>
      <c r="CH30" s="66">
        <f t="shared" si="43"/>
        <v>3103.1436664591743</v>
      </c>
      <c r="CI30" s="66">
        <f t="shared" si="44"/>
        <v>5003.7980570409864</v>
      </c>
      <c r="CJ30" s="66">
        <f t="shared" si="45"/>
        <v>342343.3823211838</v>
      </c>
      <c r="CK30" s="66">
        <f t="shared" si="46"/>
        <v>100294.54010356989</v>
      </c>
      <c r="CL30" s="66">
        <f t="shared" si="47"/>
        <v>1.173678051343003</v>
      </c>
      <c r="CM30" s="66">
        <f t="shared" si="48"/>
        <v>624.54558901769474</v>
      </c>
      <c r="CN30" s="66">
        <f t="shared" si="49"/>
        <v>5268.751941196113</v>
      </c>
      <c r="CO30" s="67">
        <f t="shared" si="50"/>
        <v>1952.1353648840895</v>
      </c>
    </row>
    <row r="31" spans="2:105" x14ac:dyDescent="0.25">
      <c r="B31" s="53" t="s">
        <v>59</v>
      </c>
      <c r="C31" s="72" t="s">
        <v>62</v>
      </c>
      <c r="D31" s="69">
        <f>D41-SUM(D3:D30,D32:D40)</f>
        <v>33436.764446596062</v>
      </c>
      <c r="E31" s="70">
        <f t="shared" ref="E31:AA31" si="60">E41-SUM(E3:E30,E32:E40)</f>
        <v>25023.925143979024</v>
      </c>
      <c r="F31" s="70">
        <f t="shared" si="60"/>
        <v>-12612.304848948261</v>
      </c>
      <c r="G31" s="70">
        <f t="shared" si="60"/>
        <v>-810.47017721456723</v>
      </c>
      <c r="H31" s="70">
        <f t="shared" si="60"/>
        <v>1981.2894358793274</v>
      </c>
      <c r="I31" s="70">
        <f t="shared" si="60"/>
        <v>-815.90110009888303</v>
      </c>
      <c r="J31" s="70">
        <f t="shared" si="60"/>
        <v>-2607.5746811447461</v>
      </c>
      <c r="K31" s="70">
        <f t="shared" si="60"/>
        <v>7874.4884620154771</v>
      </c>
      <c r="L31" s="70">
        <f t="shared" si="60"/>
        <v>-1108.3416583723738</v>
      </c>
      <c r="M31" s="70">
        <f t="shared" si="60"/>
        <v>1456.7767519995396</v>
      </c>
      <c r="N31" s="70">
        <f t="shared" si="60"/>
        <v>-87.343386664928403</v>
      </c>
      <c r="O31" s="70">
        <f t="shared" si="60"/>
        <v>57350.073407840915</v>
      </c>
      <c r="P31" s="70">
        <f t="shared" si="60"/>
        <v>87165.802925549448</v>
      </c>
      <c r="Q31" s="70">
        <f t="shared" si="60"/>
        <v>3721.5343499903065</v>
      </c>
      <c r="R31" s="70">
        <f t="shared" si="60"/>
        <v>6027.3742701194788</v>
      </c>
      <c r="S31" s="70">
        <f t="shared" si="60"/>
        <v>10312.864325315852</v>
      </c>
      <c r="T31" s="70">
        <f t="shared" si="60"/>
        <v>3255.9396483668388</v>
      </c>
      <c r="U31" s="70">
        <f t="shared" si="60"/>
        <v>1417.3614521915297</v>
      </c>
      <c r="V31" s="70">
        <f t="shared" si="60"/>
        <v>753421.82265811693</v>
      </c>
      <c r="W31" s="70">
        <f t="shared" si="60"/>
        <v>-7120.4837110372027</v>
      </c>
      <c r="X31" s="70">
        <f t="shared" si="60"/>
        <v>-3.6832586488324068</v>
      </c>
      <c r="Y31" s="70">
        <f t="shared" si="60"/>
        <v>-1434.0425302633084</v>
      </c>
      <c r="Z31" s="70">
        <f t="shared" si="60"/>
        <v>1503.4327266720065</v>
      </c>
      <c r="AA31" s="71">
        <f t="shared" si="60"/>
        <v>8258.8475594461706</v>
      </c>
      <c r="AI31" s="53" t="s">
        <v>59</v>
      </c>
      <c r="AJ31" s="72" t="s">
        <v>62</v>
      </c>
      <c r="AK31" s="69">
        <f t="shared" si="0"/>
        <v>33437.340548409542</v>
      </c>
      <c r="AL31" s="70">
        <f t="shared" si="1"/>
        <v>25024.76559507586</v>
      </c>
      <c r="AM31" s="70">
        <f t="shared" si="2"/>
        <v>-12612.310303834276</v>
      </c>
      <c r="AN31" s="70">
        <f t="shared" si="3"/>
        <v>-810.44552043034912</v>
      </c>
      <c r="AO31" s="70">
        <f t="shared" si="4"/>
        <v>1981.2873391373894</v>
      </c>
      <c r="AP31" s="70">
        <f t="shared" si="5"/>
        <v>-815.89610962432096</v>
      </c>
      <c r="AQ31" s="70">
        <f t="shared" si="6"/>
        <v>-2607.6629286621469</v>
      </c>
      <c r="AR31" s="70">
        <f t="shared" si="7"/>
        <v>7876.218956324934</v>
      </c>
      <c r="AS31" s="70">
        <f t="shared" si="8"/>
        <v>-1108.4865649492351</v>
      </c>
      <c r="AT31" s="70">
        <f t="shared" si="9"/>
        <v>1456.7915468814365</v>
      </c>
      <c r="AU31" s="70">
        <f t="shared" si="10"/>
        <v>-87.343412219119088</v>
      </c>
      <c r="AV31" s="70">
        <f t="shared" si="11"/>
        <v>57351.444285609788</v>
      </c>
      <c r="AW31" s="70">
        <f t="shared" si="12"/>
        <v>87167.736661399234</v>
      </c>
      <c r="AX31" s="70">
        <f t="shared" si="13"/>
        <v>3721.3937874954995</v>
      </c>
      <c r="AY31" s="70">
        <f t="shared" si="14"/>
        <v>6027.297018985666</v>
      </c>
      <c r="AZ31" s="70">
        <f t="shared" si="15"/>
        <v>10313.077053595705</v>
      </c>
      <c r="BA31" s="70">
        <f t="shared" si="16"/>
        <v>3255.8816816028502</v>
      </c>
      <c r="BB31" s="70">
        <f t="shared" si="17"/>
        <v>1417.3595684867726</v>
      </c>
      <c r="BC31" s="70">
        <f t="shared" si="18"/>
        <v>753441.97691845277</v>
      </c>
      <c r="BD31" s="70">
        <f t="shared" si="19"/>
        <v>-7120.4839700140246</v>
      </c>
      <c r="BE31" s="70">
        <f t="shared" si="20"/>
        <v>-4.5542554162407951</v>
      </c>
      <c r="BF31" s="70">
        <f t="shared" si="21"/>
        <v>-1449.4517403435646</v>
      </c>
      <c r="BG31" s="70">
        <f t="shared" si="22"/>
        <v>1503.5008136708977</v>
      </c>
      <c r="BH31" s="71">
        <f t="shared" si="23"/>
        <v>8277.8019675117539</v>
      </c>
      <c r="BP31" s="53" t="s">
        <v>59</v>
      </c>
      <c r="BQ31" s="72" t="s">
        <v>62</v>
      </c>
      <c r="BR31" s="69">
        <f t="shared" si="57"/>
        <v>33437.340548409542</v>
      </c>
      <c r="BS31" s="70">
        <f t="shared" si="28"/>
        <v>25024.76559507586</v>
      </c>
      <c r="BT31" s="70">
        <f t="shared" si="29"/>
        <v>-12612.310303834276</v>
      </c>
      <c r="BU31" s="70">
        <f t="shared" si="30"/>
        <v>-810.44552043034912</v>
      </c>
      <c r="BV31" s="70">
        <f t="shared" si="31"/>
        <v>1981.2873391373894</v>
      </c>
      <c r="BW31" s="70">
        <f t="shared" si="32"/>
        <v>-815.89610962432096</v>
      </c>
      <c r="BX31" s="70">
        <f t="shared" si="33"/>
        <v>-2607.6629286621469</v>
      </c>
      <c r="BY31" s="70">
        <f t="shared" si="34"/>
        <v>7876.218956324934</v>
      </c>
      <c r="BZ31" s="70">
        <f t="shared" si="35"/>
        <v>-1108.4865649492351</v>
      </c>
      <c r="CA31" s="70">
        <f t="shared" si="36"/>
        <v>1456.7915468814365</v>
      </c>
      <c r="CB31" s="70">
        <f t="shared" si="37"/>
        <v>-87.343412219119088</v>
      </c>
      <c r="CC31" s="70">
        <f t="shared" si="38"/>
        <v>57351.444285609788</v>
      </c>
      <c r="CD31" s="70">
        <f t="shared" si="39"/>
        <v>87167.736661399234</v>
      </c>
      <c r="CE31" s="70">
        <f t="shared" si="40"/>
        <v>3721.3937874954995</v>
      </c>
      <c r="CF31" s="70">
        <f t="shared" si="41"/>
        <v>6027.297018985666</v>
      </c>
      <c r="CG31" s="70">
        <f t="shared" si="42"/>
        <v>10313.077053595705</v>
      </c>
      <c r="CH31" s="70">
        <f t="shared" si="43"/>
        <v>3255.8816816028502</v>
      </c>
      <c r="CI31" s="70">
        <f t="shared" si="44"/>
        <v>1417.3595684867726</v>
      </c>
      <c r="CJ31" s="70">
        <f t="shared" si="45"/>
        <v>753441.97691845277</v>
      </c>
      <c r="CK31" s="70">
        <f t="shared" si="46"/>
        <v>-7120.4839700140246</v>
      </c>
      <c r="CL31" s="70">
        <f t="shared" si="47"/>
        <v>-4.5542554162407951</v>
      </c>
      <c r="CM31" s="70">
        <f t="shared" si="48"/>
        <v>-1449.4517403435646</v>
      </c>
      <c r="CN31" s="70">
        <f t="shared" si="49"/>
        <v>1503.5008136708977</v>
      </c>
      <c r="CO31" s="71">
        <f t="shared" si="50"/>
        <v>8277.8019675117539</v>
      </c>
    </row>
    <row r="32" spans="2:105" x14ac:dyDescent="0.25">
      <c r="B32" s="53" t="s">
        <v>63</v>
      </c>
      <c r="C32" s="73" t="s">
        <v>52</v>
      </c>
      <c r="D32" s="74">
        <f t="array" ref="D32:AA32">TRANSPOSE('[4]TES 2035 (value)'!$AO$6:$AO$29)</f>
        <v>25572.964625716595</v>
      </c>
      <c r="E32" s="75">
        <v>89373.174226350093</v>
      </c>
      <c r="F32" s="75">
        <v>205164.82399367596</v>
      </c>
      <c r="G32" s="75">
        <v>6489.1380186359984</v>
      </c>
      <c r="H32" s="75">
        <v>10833.267535424897</v>
      </c>
      <c r="I32" s="75">
        <v>21543.915579100893</v>
      </c>
      <c r="J32" s="75">
        <v>12925.073904902403</v>
      </c>
      <c r="K32" s="75">
        <v>61963.456592224786</v>
      </c>
      <c r="L32" s="75">
        <v>31123.59607730943</v>
      </c>
      <c r="M32" s="75">
        <v>31670.018428427815</v>
      </c>
      <c r="N32" s="75">
        <v>25950.89605319747</v>
      </c>
      <c r="O32" s="75">
        <v>650505.16280498204</v>
      </c>
      <c r="P32" s="75">
        <v>0</v>
      </c>
      <c r="Q32" s="75">
        <v>4645.5910141487684</v>
      </c>
      <c r="R32" s="75">
        <v>0</v>
      </c>
      <c r="S32" s="75">
        <v>45670.397893531277</v>
      </c>
      <c r="T32" s="75">
        <v>4889.1022361629675</v>
      </c>
      <c r="U32" s="75">
        <v>20456.253922689826</v>
      </c>
      <c r="V32" s="75">
        <v>371025.44575557142</v>
      </c>
      <c r="W32" s="75">
        <v>0</v>
      </c>
      <c r="X32" s="75">
        <v>699.03880295983299</v>
      </c>
      <c r="Y32" s="75">
        <v>62750.413256791137</v>
      </c>
      <c r="Z32" s="75">
        <v>894.86007687417509</v>
      </c>
      <c r="AA32" s="76">
        <v>8261.0438116101013</v>
      </c>
      <c r="AI32" s="53" t="s">
        <v>63</v>
      </c>
      <c r="AJ32" s="73" t="s">
        <v>52</v>
      </c>
      <c r="AK32" s="74">
        <f t="shared" si="0"/>
        <v>25573.405237466588</v>
      </c>
      <c r="AL32" s="75">
        <f t="shared" si="1"/>
        <v>89376.175905018565</v>
      </c>
      <c r="AM32" s="75">
        <f t="shared" si="2"/>
        <v>205164.91272850617</v>
      </c>
      <c r="AN32" s="75">
        <f t="shared" si="3"/>
        <v>6488.9406007909183</v>
      </c>
      <c r="AO32" s="75">
        <f t="shared" si="4"/>
        <v>10833.256070887734</v>
      </c>
      <c r="AP32" s="75">
        <f t="shared" si="5"/>
        <v>21543.783805332416</v>
      </c>
      <c r="AQ32" s="75">
        <f t="shared" si="6"/>
        <v>12925.511325043262</v>
      </c>
      <c r="AR32" s="75">
        <f t="shared" si="7"/>
        <v>61977.073655675238</v>
      </c>
      <c r="AS32" s="75">
        <f t="shared" si="8"/>
        <v>31127.665232098574</v>
      </c>
      <c r="AT32" s="75">
        <f t="shared" si="9"/>
        <v>31670.340066030611</v>
      </c>
      <c r="AU32" s="75">
        <f t="shared" si="10"/>
        <v>25950.903645691549</v>
      </c>
      <c r="AV32" s="75">
        <f t="shared" si="11"/>
        <v>650520.71227184823</v>
      </c>
      <c r="AW32" s="75">
        <f t="shared" si="12"/>
        <v>0</v>
      </c>
      <c r="AX32" s="75">
        <f t="shared" si="13"/>
        <v>4645.4155499983963</v>
      </c>
      <c r="AY32" s="75">
        <f t="shared" si="14"/>
        <v>0</v>
      </c>
      <c r="AZ32" s="75">
        <f t="shared" si="15"/>
        <v>45671.33995820678</v>
      </c>
      <c r="BA32" s="75">
        <f t="shared" si="16"/>
        <v>4889.0151935681879</v>
      </c>
      <c r="BB32" s="75">
        <f t="shared" si="17"/>
        <v>20456.226735875363</v>
      </c>
      <c r="BC32" s="75">
        <f t="shared" si="18"/>
        <v>371035.37079782545</v>
      </c>
      <c r="BD32" s="75">
        <f t="shared" si="19"/>
        <v>0</v>
      </c>
      <c r="BE32" s="75">
        <f t="shared" si="20"/>
        <v>864.34365817657226</v>
      </c>
      <c r="BF32" s="75">
        <f t="shared" si="21"/>
        <v>63424.684960796483</v>
      </c>
      <c r="BG32" s="75">
        <f t="shared" si="22"/>
        <v>894.90060302209054</v>
      </c>
      <c r="BH32" s="76">
        <f t="shared" si="23"/>
        <v>8280.0032601682506</v>
      </c>
      <c r="BP32" s="53" t="s">
        <v>63</v>
      </c>
      <c r="BQ32" s="73" t="s">
        <v>52</v>
      </c>
      <c r="BR32" s="74">
        <f t="shared" si="57"/>
        <v>25573.405237466588</v>
      </c>
      <c r="BS32" s="75">
        <f t="shared" si="28"/>
        <v>89376.175905018565</v>
      </c>
      <c r="BT32" s="75">
        <f t="shared" si="29"/>
        <v>205164.91272850617</v>
      </c>
      <c r="BU32" s="75">
        <f t="shared" si="30"/>
        <v>6488.9406007909183</v>
      </c>
      <c r="BV32" s="75">
        <f t="shared" si="31"/>
        <v>10833.256070887734</v>
      </c>
      <c r="BW32" s="75">
        <f t="shared" si="32"/>
        <v>21543.783805332416</v>
      </c>
      <c r="BX32" s="75">
        <f t="shared" si="33"/>
        <v>12925.511325043262</v>
      </c>
      <c r="BY32" s="75">
        <f t="shared" si="34"/>
        <v>61977.073655675238</v>
      </c>
      <c r="BZ32" s="75">
        <f t="shared" si="35"/>
        <v>31127.665232098574</v>
      </c>
      <c r="CA32" s="75">
        <f t="shared" si="36"/>
        <v>31670.340066030611</v>
      </c>
      <c r="CB32" s="75">
        <f t="shared" si="37"/>
        <v>25950.903645691549</v>
      </c>
      <c r="CC32" s="75">
        <f t="shared" si="38"/>
        <v>650520.71227184823</v>
      </c>
      <c r="CD32" s="75">
        <f t="shared" si="39"/>
        <v>0</v>
      </c>
      <c r="CE32" s="75">
        <f t="shared" si="40"/>
        <v>4645.4155499983963</v>
      </c>
      <c r="CF32" s="75">
        <f t="shared" si="41"/>
        <v>0</v>
      </c>
      <c r="CG32" s="75">
        <f t="shared" si="42"/>
        <v>45671.33995820678</v>
      </c>
      <c r="CH32" s="75">
        <f t="shared" si="43"/>
        <v>4889.0151935681879</v>
      </c>
      <c r="CI32" s="75">
        <f t="shared" si="44"/>
        <v>20456.226735875363</v>
      </c>
      <c r="CJ32" s="75">
        <f t="shared" si="45"/>
        <v>371035.37079782545</v>
      </c>
      <c r="CK32" s="75">
        <f t="shared" si="46"/>
        <v>0</v>
      </c>
      <c r="CL32" s="75">
        <f t="shared" si="47"/>
        <v>864.34365817657226</v>
      </c>
      <c r="CM32" s="75">
        <f t="shared" si="48"/>
        <v>63424.684960796483</v>
      </c>
      <c r="CN32" s="75">
        <f t="shared" si="49"/>
        <v>894.90060302209054</v>
      </c>
      <c r="CO32" s="76">
        <f t="shared" si="50"/>
        <v>8280.0032601682506</v>
      </c>
    </row>
    <row r="33" spans="2:98" x14ac:dyDescent="0.25">
      <c r="B33" s="53" t="s">
        <v>65</v>
      </c>
      <c r="C33" s="77" t="s">
        <v>66</v>
      </c>
      <c r="D33" s="61">
        <f>'[4]TES 2035 (value)'!D44</f>
        <v>241.11231212959783</v>
      </c>
      <c r="E33" s="62">
        <f>'[4]TES 2035 (value)'!E44</f>
        <v>489.16905651723908</v>
      </c>
      <c r="F33" s="62">
        <f>'[4]TES 2035 (value)'!F44</f>
        <v>940.8493148277239</v>
      </c>
      <c r="G33" s="62">
        <f>'[4]TES 2035 (value)'!G44</f>
        <v>94.047673645786702</v>
      </c>
      <c r="H33" s="62">
        <f>'[4]TES 2035 (value)'!H44</f>
        <v>221.37355039946524</v>
      </c>
      <c r="I33" s="62">
        <f>'[4]TES 2035 (value)'!I44</f>
        <v>221.04400559951745</v>
      </c>
      <c r="J33" s="62">
        <f>'[4]TES 2035 (value)'!J44</f>
        <v>239.62831486711855</v>
      </c>
      <c r="K33" s="62">
        <f>'[4]TES 2035 (value)'!K44</f>
        <v>155.03386599847499</v>
      </c>
      <c r="L33" s="62">
        <f>'[4]TES 2035 (value)'!L44</f>
        <v>254.8691129204081</v>
      </c>
      <c r="M33" s="62">
        <f>'[4]TES 2035 (value)'!M44</f>
        <v>161.91172645996602</v>
      </c>
      <c r="N33" s="62">
        <f>'[4]TES 2035 (value)'!N44</f>
        <v>62.760646673291589</v>
      </c>
      <c r="O33" s="62">
        <f>'[4]TES 2035 (value)'!O44</f>
        <v>3609.9459402826706</v>
      </c>
      <c r="P33" s="62">
        <f>'[4]TES 2035 (value)'!P44</f>
        <v>0</v>
      </c>
      <c r="Q33" s="33">
        <f>-SUM(D33:P33,R33:AA33)</f>
        <v>-7150.6925148985338</v>
      </c>
      <c r="R33" s="62">
        <f>'[4]TES 2035 (value)'!R44</f>
        <v>0</v>
      </c>
      <c r="S33" s="62">
        <f>'[4]TES 2035 (value)'!S44</f>
        <v>0</v>
      </c>
      <c r="T33" s="62">
        <f>'[4]TES 2035 (value)'!T44</f>
        <v>0</v>
      </c>
      <c r="U33" s="62">
        <f>'[4]TES 2035 (value)'!U44</f>
        <v>0</v>
      </c>
      <c r="V33" s="62">
        <f>'[4]TES 2035 (value)'!V44</f>
        <v>0</v>
      </c>
      <c r="W33" s="62">
        <f>'[4]TES 2035 (value)'!W44</f>
        <v>0</v>
      </c>
      <c r="X33" s="62">
        <f>'[4]TES 2035 (value)'!X44</f>
        <v>2.5398265628874985</v>
      </c>
      <c r="Y33" s="62">
        <f>'[4]TES 2035 (value)'!Y44</f>
        <v>257.76740563529285</v>
      </c>
      <c r="Z33" s="62">
        <f>'[4]TES 2035 (value)'!Z44</f>
        <v>0</v>
      </c>
      <c r="AA33" s="63">
        <f>'[4]TES 2035 (value)'!AA44</f>
        <v>198.63976237909446</v>
      </c>
      <c r="AI33" s="53" t="s">
        <v>65</v>
      </c>
      <c r="AJ33" s="77" t="s">
        <v>66</v>
      </c>
      <c r="AK33" s="61">
        <f>D33</f>
        <v>241.11231212959783</v>
      </c>
      <c r="AL33" s="62">
        <f t="shared" ref="AL33:AL40" si="61">E33</f>
        <v>489.16905651723908</v>
      </c>
      <c r="AM33" s="62">
        <f t="shared" ref="AM33:AM40" si="62">F33</f>
        <v>940.8493148277239</v>
      </c>
      <c r="AN33" s="62">
        <f t="shared" ref="AN33:AN40" si="63">G33</f>
        <v>94.047673645786702</v>
      </c>
      <c r="AO33" s="62">
        <f t="shared" ref="AO33:AO40" si="64">H33</f>
        <v>221.37355039946524</v>
      </c>
      <c r="AP33" s="62">
        <f t="shared" ref="AP33:AP40" si="65">I33</f>
        <v>221.04400559951745</v>
      </c>
      <c r="AQ33" s="62">
        <f t="shared" ref="AQ33:AQ40" si="66">J33</f>
        <v>239.62831486711855</v>
      </c>
      <c r="AR33" s="62">
        <f t="shared" ref="AR33:AR40" si="67">K33</f>
        <v>155.03386599847499</v>
      </c>
      <c r="AS33" s="62">
        <f t="shared" ref="AS33:AS40" si="68">L33</f>
        <v>254.8691129204081</v>
      </c>
      <c r="AT33" s="62">
        <f t="shared" ref="AT33:AT40" si="69">M33</f>
        <v>161.91172645996602</v>
      </c>
      <c r="AU33" s="62">
        <f t="shared" ref="AU33:AU40" si="70">N33</f>
        <v>62.760646673291589</v>
      </c>
      <c r="AV33" s="62">
        <f t="shared" ref="AV33:AV40" si="71">O33</f>
        <v>3609.9459402826706</v>
      </c>
      <c r="AW33" s="62">
        <f t="shared" ref="AW33:AW40" si="72">P33</f>
        <v>0</v>
      </c>
      <c r="AX33" s="33">
        <f t="shared" ref="AX33:AX40" si="73">Q33</f>
        <v>-7150.6925148985338</v>
      </c>
      <c r="AY33" s="62">
        <f t="shared" ref="AY33:AY40" si="74">R33</f>
        <v>0</v>
      </c>
      <c r="AZ33" s="62">
        <f t="shared" ref="AZ33:AZ40" si="75">S33</f>
        <v>0</v>
      </c>
      <c r="BA33" s="62">
        <f t="shared" ref="BA33:BA40" si="76">T33</f>
        <v>0</v>
      </c>
      <c r="BB33" s="62">
        <f t="shared" ref="BB33:BB40" si="77">U33</f>
        <v>0</v>
      </c>
      <c r="BC33" s="62">
        <f t="shared" ref="BC33:BC40" si="78">V33</f>
        <v>0</v>
      </c>
      <c r="BD33" s="62">
        <f t="shared" ref="BD33:BD40" si="79">W33</f>
        <v>0</v>
      </c>
      <c r="BE33" s="62">
        <f t="shared" ref="BE33:BE40" si="80">X33</f>
        <v>2.5398265628874985</v>
      </c>
      <c r="BF33" s="62">
        <f t="shared" ref="BF33:BF40" si="81">Y33</f>
        <v>257.76740563529285</v>
      </c>
      <c r="BG33" s="62">
        <f t="shared" ref="BG33:BG40" si="82">Z33</f>
        <v>0</v>
      </c>
      <c r="BH33" s="63">
        <f t="shared" ref="BH33:BH40" si="83">AA33</f>
        <v>198.63976237909446</v>
      </c>
      <c r="BP33" s="53" t="s">
        <v>65</v>
      </c>
      <c r="BQ33" s="77" t="s">
        <v>66</v>
      </c>
      <c r="BR33" s="61">
        <f t="shared" si="57"/>
        <v>241.11231212959783</v>
      </c>
      <c r="BS33" s="62">
        <f t="shared" si="28"/>
        <v>489.16905651723908</v>
      </c>
      <c r="BT33" s="62">
        <f t="shared" si="29"/>
        <v>940.8493148277239</v>
      </c>
      <c r="BU33" s="62">
        <f t="shared" si="30"/>
        <v>94.047673645786702</v>
      </c>
      <c r="BV33" s="62">
        <f t="shared" si="31"/>
        <v>221.37355039946524</v>
      </c>
      <c r="BW33" s="62">
        <f t="shared" si="32"/>
        <v>221.04400559951745</v>
      </c>
      <c r="BX33" s="62">
        <f t="shared" si="33"/>
        <v>239.62831486711855</v>
      </c>
      <c r="BY33" s="62">
        <f t="shared" si="34"/>
        <v>155.03386599847499</v>
      </c>
      <c r="BZ33" s="62">
        <f t="shared" si="35"/>
        <v>254.8691129204081</v>
      </c>
      <c r="CA33" s="62">
        <f t="shared" si="36"/>
        <v>161.91172645996602</v>
      </c>
      <c r="CB33" s="62">
        <f t="shared" si="37"/>
        <v>62.760646673291589</v>
      </c>
      <c r="CC33" s="62">
        <f t="shared" si="38"/>
        <v>3609.9459402826706</v>
      </c>
      <c r="CD33" s="62">
        <f t="shared" si="39"/>
        <v>0</v>
      </c>
      <c r="CE33" s="33">
        <f t="shared" si="40"/>
        <v>-7150.6925148985338</v>
      </c>
      <c r="CF33" s="62">
        <f t="shared" si="41"/>
        <v>0</v>
      </c>
      <c r="CG33" s="62">
        <f t="shared" si="42"/>
        <v>0</v>
      </c>
      <c r="CH33" s="62">
        <f t="shared" si="43"/>
        <v>0</v>
      </c>
      <c r="CI33" s="62">
        <f t="shared" si="44"/>
        <v>0</v>
      </c>
      <c r="CJ33" s="62">
        <f t="shared" si="45"/>
        <v>0</v>
      </c>
      <c r="CK33" s="62">
        <f t="shared" si="46"/>
        <v>0</v>
      </c>
      <c r="CL33" s="62">
        <f t="shared" si="47"/>
        <v>2.5398265628874985</v>
      </c>
      <c r="CM33" s="62">
        <f t="shared" si="48"/>
        <v>257.76740563529285</v>
      </c>
      <c r="CN33" s="62">
        <f t="shared" si="49"/>
        <v>0</v>
      </c>
      <c r="CO33" s="63">
        <f t="shared" si="50"/>
        <v>198.63976237909446</v>
      </c>
    </row>
    <row r="34" spans="2:98" x14ac:dyDescent="0.25">
      <c r="B34" s="53" t="s">
        <v>67</v>
      </c>
      <c r="C34" s="72" t="s">
        <v>68</v>
      </c>
      <c r="D34" s="65">
        <f>'[4]TES 2035 (value)'!D45</f>
        <v>3858.5773826941049</v>
      </c>
      <c r="E34" s="66">
        <f>'[4]TES 2035 (value)'!E45</f>
        <v>23912.821646881977</v>
      </c>
      <c r="F34" s="66">
        <f>'[4]TES 2035 (value)'!F45</f>
        <v>8299.5126247120534</v>
      </c>
      <c r="G34" s="66">
        <f>'[4]TES 2035 (value)'!G45</f>
        <v>1284.4243143913122</v>
      </c>
      <c r="H34" s="66">
        <f>'[4]TES 2035 (value)'!H45</f>
        <v>3036.5455606858845</v>
      </c>
      <c r="I34" s="66">
        <f>'[4]TES 2035 (value)'!I45</f>
        <v>3016.7709490473776</v>
      </c>
      <c r="J34" s="66">
        <f>'[4]TES 2035 (value)'!J45</f>
        <v>3249.0474184093264</v>
      </c>
      <c r="K34" s="66">
        <f>'[4]TES 2035 (value)'!K45</f>
        <v>2103.3315292701855</v>
      </c>
      <c r="L34" s="66">
        <f>'[4]TES 2035 (value)'!L45</f>
        <v>3474.4208588734996</v>
      </c>
      <c r="M34" s="66">
        <f>'[4]TES 2035 (value)'!M45</f>
        <v>2205.824410952544</v>
      </c>
      <c r="N34" s="66">
        <f>'[4]TES 2035 (value)'!N45</f>
        <v>850.92688644754662</v>
      </c>
      <c r="O34" s="66">
        <f>'[4]TES 2035 (value)'!O45</f>
        <v>49198.328623517955</v>
      </c>
      <c r="P34" s="66">
        <f>'[4]TES 2035 (value)'!P45</f>
        <v>0</v>
      </c>
      <c r="Q34" s="66">
        <f>'[4]TES 2035 (value)'!Q45</f>
        <v>0</v>
      </c>
      <c r="R34" s="66">
        <f>'[4]TES 2035 (value)'!R45</f>
        <v>0</v>
      </c>
      <c r="S34" s="34">
        <f>-SUM(D34:R34,T34:AA34)</f>
        <v>-108498.91331742321</v>
      </c>
      <c r="T34" s="66">
        <f>'[4]TES 2035 (value)'!T45</f>
        <v>0</v>
      </c>
      <c r="U34" s="66">
        <f>'[4]TES 2035 (value)'!U45</f>
        <v>0</v>
      </c>
      <c r="V34" s="66">
        <f>'[4]TES 2035 (value)'!V45</f>
        <v>0</v>
      </c>
      <c r="W34" s="66">
        <f>'[4]TES 2035 (value)'!W45</f>
        <v>0</v>
      </c>
      <c r="X34" s="66">
        <f>'[4]TES 2035 (value)'!X45</f>
        <v>23.055407930232263</v>
      </c>
      <c r="Y34" s="66">
        <f>'[4]TES 2035 (value)'!Y45</f>
        <v>2267.2879843059327</v>
      </c>
      <c r="Z34" s="66">
        <f>'[4]TES 2035 (value)'!Z45</f>
        <v>0</v>
      </c>
      <c r="AA34" s="67">
        <f>'[4]TES 2035 (value)'!AA45</f>
        <v>1718.03771930328</v>
      </c>
      <c r="AI34" s="53" t="s">
        <v>67</v>
      </c>
      <c r="AJ34" s="72" t="s">
        <v>68</v>
      </c>
      <c r="AK34" s="65">
        <f t="shared" ref="AK34:AK40" si="84">D34</f>
        <v>3858.5773826941049</v>
      </c>
      <c r="AL34" s="66">
        <f t="shared" si="61"/>
        <v>23912.821646881977</v>
      </c>
      <c r="AM34" s="66">
        <f t="shared" si="62"/>
        <v>8299.5126247120534</v>
      </c>
      <c r="AN34" s="66">
        <f t="shared" si="63"/>
        <v>1284.4243143913122</v>
      </c>
      <c r="AO34" s="66">
        <f t="shared" si="64"/>
        <v>3036.5455606858845</v>
      </c>
      <c r="AP34" s="66">
        <f t="shared" si="65"/>
        <v>3016.7709490473776</v>
      </c>
      <c r="AQ34" s="66">
        <f t="shared" si="66"/>
        <v>3249.0474184093264</v>
      </c>
      <c r="AR34" s="66">
        <f t="shared" si="67"/>
        <v>2103.3315292701855</v>
      </c>
      <c r="AS34" s="66">
        <f t="shared" si="68"/>
        <v>3474.4208588734996</v>
      </c>
      <c r="AT34" s="66">
        <f t="shared" si="69"/>
        <v>2205.824410952544</v>
      </c>
      <c r="AU34" s="66">
        <f t="shared" si="70"/>
        <v>850.92688644754662</v>
      </c>
      <c r="AV34" s="66">
        <f t="shared" si="71"/>
        <v>49198.328623517955</v>
      </c>
      <c r="AW34" s="66">
        <f t="shared" si="72"/>
        <v>0</v>
      </c>
      <c r="AX34" s="66">
        <f t="shared" si="73"/>
        <v>0</v>
      </c>
      <c r="AY34" s="66">
        <f t="shared" si="74"/>
        <v>0</v>
      </c>
      <c r="AZ34" s="34">
        <f t="shared" si="75"/>
        <v>-108498.91331742321</v>
      </c>
      <c r="BA34" s="66">
        <f t="shared" si="76"/>
        <v>0</v>
      </c>
      <c r="BB34" s="66">
        <f t="shared" si="77"/>
        <v>0</v>
      </c>
      <c r="BC34" s="66">
        <f t="shared" si="78"/>
        <v>0</v>
      </c>
      <c r="BD34" s="66">
        <f t="shared" si="79"/>
        <v>0</v>
      </c>
      <c r="BE34" s="66">
        <f t="shared" si="80"/>
        <v>23.055407930232263</v>
      </c>
      <c r="BF34" s="66">
        <f t="shared" si="81"/>
        <v>2267.2879843059327</v>
      </c>
      <c r="BG34" s="66">
        <f t="shared" si="82"/>
        <v>0</v>
      </c>
      <c r="BH34" s="67">
        <f t="shared" si="83"/>
        <v>1718.03771930328</v>
      </c>
      <c r="BP34" s="53" t="s">
        <v>67</v>
      </c>
      <c r="BQ34" s="72" t="s">
        <v>68</v>
      </c>
      <c r="BR34" s="65">
        <f t="shared" si="57"/>
        <v>3858.5773826941049</v>
      </c>
      <c r="BS34" s="66">
        <f t="shared" si="28"/>
        <v>23912.821646881977</v>
      </c>
      <c r="BT34" s="66">
        <f t="shared" si="29"/>
        <v>8299.5126247120534</v>
      </c>
      <c r="BU34" s="66">
        <f t="shared" si="30"/>
        <v>1284.4243143913122</v>
      </c>
      <c r="BV34" s="66">
        <f t="shared" si="31"/>
        <v>3036.5455606858845</v>
      </c>
      <c r="BW34" s="66">
        <f t="shared" si="32"/>
        <v>3016.7709490473776</v>
      </c>
      <c r="BX34" s="66">
        <f t="shared" si="33"/>
        <v>3249.0474184093264</v>
      </c>
      <c r="BY34" s="66">
        <f t="shared" si="34"/>
        <v>2103.3315292701855</v>
      </c>
      <c r="BZ34" s="66">
        <f t="shared" si="35"/>
        <v>3474.4208588734996</v>
      </c>
      <c r="CA34" s="66">
        <f t="shared" si="36"/>
        <v>2205.824410952544</v>
      </c>
      <c r="CB34" s="66">
        <f t="shared" si="37"/>
        <v>850.92688644754662</v>
      </c>
      <c r="CC34" s="66">
        <f t="shared" si="38"/>
        <v>49198.328623517955</v>
      </c>
      <c r="CD34" s="66">
        <f t="shared" si="39"/>
        <v>0</v>
      </c>
      <c r="CE34" s="66">
        <f t="shared" si="40"/>
        <v>0</v>
      </c>
      <c r="CF34" s="66">
        <f t="shared" si="41"/>
        <v>0</v>
      </c>
      <c r="CG34" s="34">
        <f t="shared" si="42"/>
        <v>-108498.91331742321</v>
      </c>
      <c r="CH34" s="66">
        <f t="shared" si="43"/>
        <v>0</v>
      </c>
      <c r="CI34" s="66">
        <f t="shared" si="44"/>
        <v>0</v>
      </c>
      <c r="CJ34" s="66">
        <f t="shared" si="45"/>
        <v>0</v>
      </c>
      <c r="CK34" s="66">
        <f t="shared" si="46"/>
        <v>0</v>
      </c>
      <c r="CL34" s="66">
        <f t="shared" si="47"/>
        <v>23.055407930232263</v>
      </c>
      <c r="CM34" s="66">
        <f t="shared" si="48"/>
        <v>2267.2879843059327</v>
      </c>
      <c r="CN34" s="66">
        <f t="shared" si="49"/>
        <v>0</v>
      </c>
      <c r="CO34" s="67">
        <f t="shared" si="50"/>
        <v>1718.03771930328</v>
      </c>
    </row>
    <row r="35" spans="2:98" x14ac:dyDescent="0.25">
      <c r="B35" s="53" t="s">
        <v>69</v>
      </c>
      <c r="C35" s="72" t="s">
        <v>70</v>
      </c>
      <c r="D35" s="65">
        <f>'[4]TES 2035 (value)'!D46</f>
        <v>468.41925711976</v>
      </c>
      <c r="E35" s="66">
        <f>'[4]TES 2035 (value)'!E46</f>
        <v>929.30196516566593</v>
      </c>
      <c r="F35" s="66">
        <f>'[4]TES 2035 (value)'!F46</f>
        <v>626.88199218857551</v>
      </c>
      <c r="G35" s="66">
        <f>'[4]TES 2035 (value)'!G46</f>
        <v>181.45641416397936</v>
      </c>
      <c r="H35" s="66">
        <f>'[4]TES 2035 (value)'!H46</f>
        <v>322.81228317358978</v>
      </c>
      <c r="I35" s="66">
        <f>'[4]TES 2035 (value)'!I46</f>
        <v>442.77134958272819</v>
      </c>
      <c r="J35" s="66">
        <f>'[4]TES 2035 (value)'!J46</f>
        <v>648.63657022405505</v>
      </c>
      <c r="K35" s="66">
        <f>'[4]TES 2035 (value)'!K46</f>
        <v>409.58974944540955</v>
      </c>
      <c r="L35" s="66">
        <f>'[4]TES 2035 (value)'!L46</f>
        <v>542.02421756929516</v>
      </c>
      <c r="M35" s="66">
        <f>'[4]TES 2035 (value)'!M46</f>
        <v>355.26833839842629</v>
      </c>
      <c r="N35" s="66">
        <f>'[4]TES 2035 (value)'!N46</f>
        <v>170.08565108162628</v>
      </c>
      <c r="O35" s="66">
        <f>'[4]TES 2035 (value)'!O46</f>
        <v>7780.5664542662735</v>
      </c>
      <c r="P35" s="66">
        <f>'[4]TES 2035 (value)'!P46</f>
        <v>0</v>
      </c>
      <c r="Q35" s="66">
        <f>'[4]TES 2035 (value)'!Q46</f>
        <v>0</v>
      </c>
      <c r="R35" s="66">
        <f>'[4]TES 2035 (value)'!R46</f>
        <v>0</v>
      </c>
      <c r="S35" s="66">
        <f>'[4]TES 2035 (value)'!S46</f>
        <v>0</v>
      </c>
      <c r="T35" s="34">
        <f>-SUM(D35:S35,U35:AA35)</f>
        <v>-15265.617117225302</v>
      </c>
      <c r="U35" s="66">
        <f>'[4]TES 2035 (value)'!U46</f>
        <v>0</v>
      </c>
      <c r="V35" s="66">
        <f>'[4]TES 2035 (value)'!V46</f>
        <v>0</v>
      </c>
      <c r="W35" s="66">
        <f>'[4]TES 2035 (value)'!W46</f>
        <v>0</v>
      </c>
      <c r="X35" s="66">
        <f>'[4]TES 2035 (value)'!X46</f>
        <v>25.607085809541427</v>
      </c>
      <c r="Y35" s="66">
        <f>'[4]TES 2035 (value)'!Y46</f>
        <v>1568.0136046257064</v>
      </c>
      <c r="Z35" s="66">
        <f>'[4]TES 2035 (value)'!Z46</f>
        <v>0</v>
      </c>
      <c r="AA35" s="67">
        <f>'[4]TES 2035 (value)'!AA46</f>
        <v>794.18218441067074</v>
      </c>
      <c r="AI35" s="53" t="s">
        <v>69</v>
      </c>
      <c r="AJ35" s="72" t="s">
        <v>70</v>
      </c>
      <c r="AK35" s="65">
        <f t="shared" si="84"/>
        <v>468.41925711976</v>
      </c>
      <c r="AL35" s="66">
        <f t="shared" si="61"/>
        <v>929.30196516566593</v>
      </c>
      <c r="AM35" s="66">
        <f t="shared" si="62"/>
        <v>626.88199218857551</v>
      </c>
      <c r="AN35" s="66">
        <f t="shared" si="63"/>
        <v>181.45641416397936</v>
      </c>
      <c r="AO35" s="66">
        <f t="shared" si="64"/>
        <v>322.81228317358978</v>
      </c>
      <c r="AP35" s="66">
        <f t="shared" si="65"/>
        <v>442.77134958272819</v>
      </c>
      <c r="AQ35" s="66">
        <f t="shared" si="66"/>
        <v>648.63657022405505</v>
      </c>
      <c r="AR35" s="66">
        <f t="shared" si="67"/>
        <v>409.58974944540955</v>
      </c>
      <c r="AS35" s="66">
        <f t="shared" si="68"/>
        <v>542.02421756929516</v>
      </c>
      <c r="AT35" s="66">
        <f t="shared" si="69"/>
        <v>355.26833839842629</v>
      </c>
      <c r="AU35" s="66">
        <f t="shared" si="70"/>
        <v>170.08565108162628</v>
      </c>
      <c r="AV35" s="66">
        <f t="shared" si="71"/>
        <v>7780.5664542662735</v>
      </c>
      <c r="AW35" s="66">
        <f t="shared" si="72"/>
        <v>0</v>
      </c>
      <c r="AX35" s="66">
        <f t="shared" si="73"/>
        <v>0</v>
      </c>
      <c r="AY35" s="66">
        <f t="shared" si="74"/>
        <v>0</v>
      </c>
      <c r="AZ35" s="66">
        <f t="shared" si="75"/>
        <v>0</v>
      </c>
      <c r="BA35" s="34">
        <f t="shared" si="76"/>
        <v>-15265.617117225302</v>
      </c>
      <c r="BB35" s="66">
        <f t="shared" si="77"/>
        <v>0</v>
      </c>
      <c r="BC35" s="66">
        <f t="shared" si="78"/>
        <v>0</v>
      </c>
      <c r="BD35" s="66">
        <f t="shared" si="79"/>
        <v>0</v>
      </c>
      <c r="BE35" s="66">
        <f t="shared" si="80"/>
        <v>25.607085809541427</v>
      </c>
      <c r="BF35" s="66">
        <f t="shared" si="81"/>
        <v>1568.0136046257064</v>
      </c>
      <c r="BG35" s="66">
        <f t="shared" si="82"/>
        <v>0</v>
      </c>
      <c r="BH35" s="67">
        <f t="shared" si="83"/>
        <v>794.18218441067074</v>
      </c>
      <c r="BP35" s="53" t="s">
        <v>69</v>
      </c>
      <c r="BQ35" s="72" t="s">
        <v>70</v>
      </c>
      <c r="BR35" s="65">
        <f t="shared" si="57"/>
        <v>468.41925711976</v>
      </c>
      <c r="BS35" s="66">
        <f t="shared" si="28"/>
        <v>929.30196516566593</v>
      </c>
      <c r="BT35" s="66">
        <f t="shared" si="29"/>
        <v>626.88199218857551</v>
      </c>
      <c r="BU35" s="66">
        <f t="shared" si="30"/>
        <v>181.45641416397936</v>
      </c>
      <c r="BV35" s="66">
        <f t="shared" si="31"/>
        <v>322.81228317358978</v>
      </c>
      <c r="BW35" s="66">
        <f t="shared" si="32"/>
        <v>442.77134958272819</v>
      </c>
      <c r="BX35" s="66">
        <f t="shared" si="33"/>
        <v>648.63657022405505</v>
      </c>
      <c r="BY35" s="66">
        <f t="shared" si="34"/>
        <v>409.58974944540955</v>
      </c>
      <c r="BZ35" s="66">
        <f t="shared" si="35"/>
        <v>542.02421756929516</v>
      </c>
      <c r="CA35" s="66">
        <f t="shared" si="36"/>
        <v>355.26833839842629</v>
      </c>
      <c r="CB35" s="66">
        <f t="shared" si="37"/>
        <v>170.08565108162628</v>
      </c>
      <c r="CC35" s="66">
        <f t="shared" si="38"/>
        <v>7780.5664542662735</v>
      </c>
      <c r="CD35" s="66">
        <f t="shared" si="39"/>
        <v>0</v>
      </c>
      <c r="CE35" s="66">
        <f t="shared" si="40"/>
        <v>0</v>
      </c>
      <c r="CF35" s="66">
        <f t="shared" si="41"/>
        <v>0</v>
      </c>
      <c r="CG35" s="66">
        <f t="shared" si="42"/>
        <v>0</v>
      </c>
      <c r="CH35" s="34">
        <f t="shared" si="43"/>
        <v>-15265.617117225302</v>
      </c>
      <c r="CI35" s="66">
        <f t="shared" si="44"/>
        <v>0</v>
      </c>
      <c r="CJ35" s="66">
        <f t="shared" si="45"/>
        <v>0</v>
      </c>
      <c r="CK35" s="66">
        <f t="shared" si="46"/>
        <v>0</v>
      </c>
      <c r="CL35" s="66">
        <f t="shared" si="47"/>
        <v>25.607085809541427</v>
      </c>
      <c r="CM35" s="66">
        <f t="shared" si="48"/>
        <v>1568.0136046257064</v>
      </c>
      <c r="CN35" s="66">
        <f t="shared" si="49"/>
        <v>0</v>
      </c>
      <c r="CO35" s="67">
        <f t="shared" si="50"/>
        <v>794.18218441067074</v>
      </c>
    </row>
    <row r="36" spans="2:98" x14ac:dyDescent="0.25">
      <c r="B36" s="53" t="s">
        <v>71</v>
      </c>
      <c r="C36" s="72" t="s">
        <v>72</v>
      </c>
      <c r="D36" s="65">
        <f>'[4]TES 2035 (value)'!D47</f>
        <v>120.65595884488218</v>
      </c>
      <c r="E36" s="66">
        <f>'[4]TES 2035 (value)'!E47</f>
        <v>714.86081064525524</v>
      </c>
      <c r="F36" s="66">
        <f>'[4]TES 2035 (value)'!F47</f>
        <v>1771.0045379866087</v>
      </c>
      <c r="G36" s="66">
        <f>'[4]TES 2035 (value)'!G47</f>
        <v>151.97560589571472</v>
      </c>
      <c r="H36" s="66">
        <f>'[4]TES 2035 (value)'!H47</f>
        <v>266.6300711847008</v>
      </c>
      <c r="I36" s="66">
        <f>'[4]TES 2035 (value)'!I47</f>
        <v>371.41860125904856</v>
      </c>
      <c r="J36" s="66">
        <f>'[4]TES 2035 (value)'!J47</f>
        <v>549.92598882259506</v>
      </c>
      <c r="K36" s="66">
        <f>'[4]TES 2035 (value)'!K47</f>
        <v>347.0008281518152</v>
      </c>
      <c r="L36" s="66">
        <f>'[4]TES 2035 (value)'!L47</f>
        <v>455.76340225879881</v>
      </c>
      <c r="M36" s="66">
        <f>'[4]TES 2035 (value)'!M47</f>
        <v>299.08419232861195</v>
      </c>
      <c r="N36" s="66">
        <f>'[4]TES 2035 (value)'!N47</f>
        <v>144.20690196170781</v>
      </c>
      <c r="O36" s="66">
        <f>'[4]TES 2035 (value)'!O47</f>
        <v>6545.681802279184</v>
      </c>
      <c r="P36" s="66">
        <f>'[4]TES 2035 (value)'!P47</f>
        <v>0</v>
      </c>
      <c r="Q36" s="66">
        <f>'[4]TES 2035 (value)'!Q47</f>
        <v>0</v>
      </c>
      <c r="R36" s="66">
        <f>'[4]TES 2035 (value)'!R47</f>
        <v>0</v>
      </c>
      <c r="S36" s="66">
        <f>'[4]TES 2035 (value)'!S47</f>
        <v>0</v>
      </c>
      <c r="T36" s="66">
        <f>'[4]TES 2035 (value)'!T47</f>
        <v>0</v>
      </c>
      <c r="U36" s="34">
        <f>-SUM(D36:T36,V36:AA36)</f>
        <v>-11776.737277744616</v>
      </c>
      <c r="V36" s="66">
        <f>'[4]TES 2035 (value)'!V47</f>
        <v>0</v>
      </c>
      <c r="W36" s="66">
        <f>'[4]TES 2035 (value)'!W47</f>
        <v>0</v>
      </c>
      <c r="X36" s="66">
        <f>'[4]TES 2035 (value)'!X47</f>
        <v>0.42267938471611172</v>
      </c>
      <c r="Y36" s="66">
        <f>'[4]TES 2035 (value)'!Y47</f>
        <v>25.474637003725352</v>
      </c>
      <c r="Z36" s="66">
        <f>'[4]TES 2035 (value)'!Z47</f>
        <v>0</v>
      </c>
      <c r="AA36" s="67">
        <f>'[4]TES 2035 (value)'!AA47</f>
        <v>12.631259737254544</v>
      </c>
      <c r="AI36" s="53" t="s">
        <v>71</v>
      </c>
      <c r="AJ36" s="72" t="s">
        <v>72</v>
      </c>
      <c r="AK36" s="65">
        <f t="shared" si="84"/>
        <v>120.65595884488218</v>
      </c>
      <c r="AL36" s="66">
        <f t="shared" si="61"/>
        <v>714.86081064525524</v>
      </c>
      <c r="AM36" s="66">
        <f t="shared" si="62"/>
        <v>1771.0045379866087</v>
      </c>
      <c r="AN36" s="66">
        <f t="shared" si="63"/>
        <v>151.97560589571472</v>
      </c>
      <c r="AO36" s="66">
        <f t="shared" si="64"/>
        <v>266.6300711847008</v>
      </c>
      <c r="AP36" s="66">
        <f t="shared" si="65"/>
        <v>371.41860125904856</v>
      </c>
      <c r="AQ36" s="66">
        <f t="shared" si="66"/>
        <v>549.92598882259506</v>
      </c>
      <c r="AR36" s="66">
        <f t="shared" si="67"/>
        <v>347.0008281518152</v>
      </c>
      <c r="AS36" s="66">
        <f t="shared" si="68"/>
        <v>455.76340225879881</v>
      </c>
      <c r="AT36" s="66">
        <f t="shared" si="69"/>
        <v>299.08419232861195</v>
      </c>
      <c r="AU36" s="66">
        <f t="shared" si="70"/>
        <v>144.20690196170781</v>
      </c>
      <c r="AV36" s="66">
        <f t="shared" si="71"/>
        <v>6545.681802279184</v>
      </c>
      <c r="AW36" s="66">
        <f t="shared" si="72"/>
        <v>0</v>
      </c>
      <c r="AX36" s="66">
        <f t="shared" si="73"/>
        <v>0</v>
      </c>
      <c r="AY36" s="66">
        <f t="shared" si="74"/>
        <v>0</v>
      </c>
      <c r="AZ36" s="66">
        <f t="shared" si="75"/>
        <v>0</v>
      </c>
      <c r="BA36" s="66">
        <f t="shared" si="76"/>
        <v>0</v>
      </c>
      <c r="BB36" s="34">
        <f t="shared" si="77"/>
        <v>-11776.737277744616</v>
      </c>
      <c r="BC36" s="66">
        <f t="shared" si="78"/>
        <v>0</v>
      </c>
      <c r="BD36" s="66">
        <f t="shared" si="79"/>
        <v>0</v>
      </c>
      <c r="BE36" s="66">
        <f t="shared" si="80"/>
        <v>0.42267938471611172</v>
      </c>
      <c r="BF36" s="66">
        <f t="shared" si="81"/>
        <v>25.474637003725352</v>
      </c>
      <c r="BG36" s="66">
        <f t="shared" si="82"/>
        <v>0</v>
      </c>
      <c r="BH36" s="67">
        <f t="shared" si="83"/>
        <v>12.631259737254544</v>
      </c>
      <c r="BP36" s="53" t="s">
        <v>71</v>
      </c>
      <c r="BQ36" s="72" t="s">
        <v>72</v>
      </c>
      <c r="BR36" s="65">
        <f t="shared" si="57"/>
        <v>120.65595884488218</v>
      </c>
      <c r="BS36" s="66">
        <f t="shared" si="28"/>
        <v>714.86081064525524</v>
      </c>
      <c r="BT36" s="66">
        <f t="shared" si="29"/>
        <v>1771.0045379866087</v>
      </c>
      <c r="BU36" s="66">
        <f t="shared" si="30"/>
        <v>151.97560589571472</v>
      </c>
      <c r="BV36" s="66">
        <f t="shared" si="31"/>
        <v>266.6300711847008</v>
      </c>
      <c r="BW36" s="66">
        <f t="shared" si="32"/>
        <v>371.41860125904856</v>
      </c>
      <c r="BX36" s="66">
        <f t="shared" si="33"/>
        <v>549.92598882259506</v>
      </c>
      <c r="BY36" s="66">
        <f t="shared" si="34"/>
        <v>347.0008281518152</v>
      </c>
      <c r="BZ36" s="66">
        <f t="shared" si="35"/>
        <v>455.76340225879881</v>
      </c>
      <c r="CA36" s="66">
        <f t="shared" si="36"/>
        <v>299.08419232861195</v>
      </c>
      <c r="CB36" s="66">
        <f t="shared" si="37"/>
        <v>144.20690196170781</v>
      </c>
      <c r="CC36" s="66">
        <f t="shared" si="38"/>
        <v>6545.681802279184</v>
      </c>
      <c r="CD36" s="66">
        <f t="shared" si="39"/>
        <v>0</v>
      </c>
      <c r="CE36" s="66">
        <f t="shared" si="40"/>
        <v>0</v>
      </c>
      <c r="CF36" s="66">
        <f t="shared" si="41"/>
        <v>0</v>
      </c>
      <c r="CG36" s="66">
        <f t="shared" si="42"/>
        <v>0</v>
      </c>
      <c r="CH36" s="66">
        <f t="shared" si="43"/>
        <v>0</v>
      </c>
      <c r="CI36" s="34">
        <f t="shared" si="44"/>
        <v>-11776.737277744616</v>
      </c>
      <c r="CJ36" s="66">
        <f t="shared" si="45"/>
        <v>0</v>
      </c>
      <c r="CK36" s="66">
        <f t="shared" si="46"/>
        <v>0</v>
      </c>
      <c r="CL36" s="66">
        <f t="shared" si="47"/>
        <v>0.42267938471611172</v>
      </c>
      <c r="CM36" s="66">
        <f t="shared" si="48"/>
        <v>25.474637003725352</v>
      </c>
      <c r="CN36" s="66">
        <f t="shared" si="49"/>
        <v>0</v>
      </c>
      <c r="CO36" s="67">
        <f t="shared" si="50"/>
        <v>12.631259737254544</v>
      </c>
    </row>
    <row r="37" spans="2:98" x14ac:dyDescent="0.25">
      <c r="B37" s="53" t="s">
        <v>73</v>
      </c>
      <c r="C37" s="72" t="s">
        <v>74</v>
      </c>
      <c r="D37" s="65">
        <f>'[4]TES 2035 (value)'!D48</f>
        <v>47578.31482751295</v>
      </c>
      <c r="E37" s="66">
        <f>'[4]TES 2035 (value)'!E48</f>
        <v>177676.38087021239</v>
      </c>
      <c r="F37" s="66">
        <f>'[4]TES 2035 (value)'!F48</f>
        <v>65141.327603535712</v>
      </c>
      <c r="G37" s="66">
        <f>'[4]TES 2035 (value)'!G48</f>
        <v>1144.2218032194028</v>
      </c>
      <c r="H37" s="66">
        <f>'[4]TES 2035 (value)'!H48</f>
        <v>19387.018680985413</v>
      </c>
      <c r="I37" s="66">
        <f>'[4]TES 2035 (value)'!I48</f>
        <v>8618.0433999771121</v>
      </c>
      <c r="J37" s="66">
        <f>'[4]TES 2035 (value)'!J48</f>
        <v>2837.5856198611245</v>
      </c>
      <c r="K37" s="66">
        <f>'[4]TES 2035 (value)'!K48</f>
        <v>7063.951595015591</v>
      </c>
      <c r="L37" s="66">
        <f>'[4]TES 2035 (value)'!L48</f>
        <v>5415.4736952905896</v>
      </c>
      <c r="M37" s="66">
        <f>'[4]TES 2035 (value)'!M48</f>
        <v>4953.9699975048406</v>
      </c>
      <c r="N37" s="66">
        <f>'[4]TES 2035 (value)'!N48</f>
        <v>3475.6413710860934</v>
      </c>
      <c r="O37" s="66">
        <f>'[4]TES 2035 (value)'!O48</f>
        <v>380879.4480909548</v>
      </c>
      <c r="P37" s="66">
        <f>'[4]TES 2035 (value)'!P48</f>
        <v>0</v>
      </c>
      <c r="Q37" s="66">
        <f>'[4]TES 2035 (value)'!Q48</f>
        <v>0</v>
      </c>
      <c r="R37" s="66">
        <f>'[4]TES 2035 (value)'!R48</f>
        <v>0</v>
      </c>
      <c r="S37" s="66">
        <f>'[4]TES 2035 (value)'!S48</f>
        <v>0</v>
      </c>
      <c r="T37" s="66">
        <f>'[4]TES 2035 (value)'!T48</f>
        <v>0</v>
      </c>
      <c r="U37" s="66">
        <f>'[4]TES 2035 (value)'!U48</f>
        <v>0</v>
      </c>
      <c r="V37" s="34">
        <f>-SUM(D37:U37,W37:AA37)</f>
        <v>-735884.0582815134</v>
      </c>
      <c r="W37" s="66">
        <f>'[4]TES 2035 (value)'!W48</f>
        <v>0</v>
      </c>
      <c r="X37" s="66">
        <f>'[4]TES 2035 (value)'!X48</f>
        <v>19.379249591178525</v>
      </c>
      <c r="Y37" s="66">
        <f>'[4]TES 2035 (value)'!Y48</f>
        <v>11681.034191102699</v>
      </c>
      <c r="Z37" s="66">
        <f>'[4]TES 2035 (value)'!Z48</f>
        <v>0</v>
      </c>
      <c r="AA37" s="67">
        <f>'[4]TES 2035 (value)'!AA48</f>
        <v>12.267285663537287</v>
      </c>
      <c r="AI37" s="53" t="s">
        <v>73</v>
      </c>
      <c r="AJ37" s="72" t="s">
        <v>74</v>
      </c>
      <c r="AK37" s="65">
        <f t="shared" si="84"/>
        <v>47578.31482751295</v>
      </c>
      <c r="AL37" s="66">
        <f t="shared" si="61"/>
        <v>177676.38087021239</v>
      </c>
      <c r="AM37" s="66">
        <f t="shared" si="62"/>
        <v>65141.327603535712</v>
      </c>
      <c r="AN37" s="66">
        <f t="shared" si="63"/>
        <v>1144.2218032194028</v>
      </c>
      <c r="AO37" s="66">
        <f t="shared" si="64"/>
        <v>19387.018680985413</v>
      </c>
      <c r="AP37" s="66">
        <f t="shared" si="65"/>
        <v>8618.0433999771121</v>
      </c>
      <c r="AQ37" s="66">
        <f t="shared" si="66"/>
        <v>2837.5856198611245</v>
      </c>
      <c r="AR37" s="66">
        <f t="shared" si="67"/>
        <v>7063.951595015591</v>
      </c>
      <c r="AS37" s="66">
        <f t="shared" si="68"/>
        <v>5415.4736952905896</v>
      </c>
      <c r="AT37" s="66">
        <f t="shared" si="69"/>
        <v>4953.9699975048406</v>
      </c>
      <c r="AU37" s="66">
        <f t="shared" si="70"/>
        <v>3475.6413710860934</v>
      </c>
      <c r="AV37" s="66">
        <f t="shared" si="71"/>
        <v>380879.4480909548</v>
      </c>
      <c r="AW37" s="66">
        <f t="shared" si="72"/>
        <v>0</v>
      </c>
      <c r="AX37" s="66">
        <f t="shared" si="73"/>
        <v>0</v>
      </c>
      <c r="AY37" s="66">
        <f t="shared" si="74"/>
        <v>0</v>
      </c>
      <c r="AZ37" s="66">
        <f t="shared" si="75"/>
        <v>0</v>
      </c>
      <c r="BA37" s="66">
        <f t="shared" si="76"/>
        <v>0</v>
      </c>
      <c r="BB37" s="66">
        <f t="shared" si="77"/>
        <v>0</v>
      </c>
      <c r="BC37" s="34">
        <f t="shared" si="78"/>
        <v>-735884.0582815134</v>
      </c>
      <c r="BD37" s="66">
        <f t="shared" si="79"/>
        <v>0</v>
      </c>
      <c r="BE37" s="66">
        <f t="shared" si="80"/>
        <v>19.379249591178525</v>
      </c>
      <c r="BF37" s="66">
        <f t="shared" si="81"/>
        <v>11681.034191102699</v>
      </c>
      <c r="BG37" s="66">
        <f t="shared" si="82"/>
        <v>0</v>
      </c>
      <c r="BH37" s="67">
        <f t="shared" si="83"/>
        <v>12.267285663537287</v>
      </c>
      <c r="BP37" s="53" t="s">
        <v>73</v>
      </c>
      <c r="BQ37" s="72" t="s">
        <v>74</v>
      </c>
      <c r="BR37" s="65">
        <f t="shared" si="57"/>
        <v>47578.31482751295</v>
      </c>
      <c r="BS37" s="66">
        <f t="shared" si="28"/>
        <v>177676.38087021239</v>
      </c>
      <c r="BT37" s="66">
        <f t="shared" si="29"/>
        <v>65141.327603535712</v>
      </c>
      <c r="BU37" s="66">
        <f t="shared" si="30"/>
        <v>1144.2218032194028</v>
      </c>
      <c r="BV37" s="66">
        <f t="shared" si="31"/>
        <v>19387.018680985413</v>
      </c>
      <c r="BW37" s="66">
        <f t="shared" si="32"/>
        <v>8618.0433999771121</v>
      </c>
      <c r="BX37" s="66">
        <f t="shared" si="33"/>
        <v>2837.5856198611245</v>
      </c>
      <c r="BY37" s="66">
        <f t="shared" si="34"/>
        <v>7063.951595015591</v>
      </c>
      <c r="BZ37" s="66">
        <f t="shared" si="35"/>
        <v>5415.4736952905896</v>
      </c>
      <c r="CA37" s="66">
        <f t="shared" si="36"/>
        <v>4953.9699975048406</v>
      </c>
      <c r="CB37" s="66">
        <f t="shared" si="37"/>
        <v>3475.6413710860934</v>
      </c>
      <c r="CC37" s="66">
        <f t="shared" si="38"/>
        <v>380879.4480909548</v>
      </c>
      <c r="CD37" s="66">
        <f t="shared" si="39"/>
        <v>0</v>
      </c>
      <c r="CE37" s="66">
        <f t="shared" si="40"/>
        <v>0</v>
      </c>
      <c r="CF37" s="66">
        <f t="shared" si="41"/>
        <v>0</v>
      </c>
      <c r="CG37" s="66">
        <f t="shared" si="42"/>
        <v>0</v>
      </c>
      <c r="CH37" s="66">
        <f t="shared" si="43"/>
        <v>0</v>
      </c>
      <c r="CI37" s="66">
        <f t="shared" si="44"/>
        <v>0</v>
      </c>
      <c r="CJ37" s="34">
        <f t="shared" si="45"/>
        <v>-735884.0582815134</v>
      </c>
      <c r="CK37" s="66">
        <f t="shared" si="46"/>
        <v>0</v>
      </c>
      <c r="CL37" s="66">
        <f t="shared" si="47"/>
        <v>19.379249591178525</v>
      </c>
      <c r="CM37" s="66">
        <f t="shared" si="48"/>
        <v>11681.034191102699</v>
      </c>
      <c r="CN37" s="66">
        <f t="shared" si="49"/>
        <v>0</v>
      </c>
      <c r="CO37" s="67">
        <f t="shared" si="50"/>
        <v>12.267285663537287</v>
      </c>
    </row>
    <row r="38" spans="2:98" x14ac:dyDescent="0.25">
      <c r="B38" s="53" t="s">
        <v>76</v>
      </c>
      <c r="C38" s="72" t="s">
        <v>54</v>
      </c>
      <c r="D38" s="65">
        <f t="array" ref="D38:AA38">TRANSPOSE('[4]TES 2035 (value)'!$AV$6:$AV$29)</f>
        <v>4037.7828388241514</v>
      </c>
      <c r="E38" s="66">
        <v>34832.400355231002</v>
      </c>
      <c r="F38" s="66">
        <v>39291.166337391529</v>
      </c>
      <c r="G38" s="66">
        <v>1004.7734407608845</v>
      </c>
      <c r="H38" s="66">
        <v>772.864642488448</v>
      </c>
      <c r="I38" s="66">
        <v>2505.2518998713822</v>
      </c>
      <c r="J38" s="66">
        <v>37.424785368015144</v>
      </c>
      <c r="K38" s="66">
        <v>195.53325408206928</v>
      </c>
      <c r="L38" s="66">
        <v>2361.7018996571078</v>
      </c>
      <c r="M38" s="66">
        <v>10.386134066482198</v>
      </c>
      <c r="N38" s="66">
        <v>-3.7267815593763272E-6</v>
      </c>
      <c r="O38" s="66">
        <v>94684.189320688223</v>
      </c>
      <c r="P38" s="66">
        <v>61395.260761997684</v>
      </c>
      <c r="Q38" s="66">
        <v>1005.8008689680926</v>
      </c>
      <c r="R38" s="66">
        <v>1573.6217563145983</v>
      </c>
      <c r="S38" s="66">
        <v>747.90348691890631</v>
      </c>
      <c r="T38" s="66">
        <v>43.063197596952875</v>
      </c>
      <c r="U38" s="66">
        <v>643.25320165317601</v>
      </c>
      <c r="V38" s="66">
        <v>120556.69924153957</v>
      </c>
      <c r="W38" s="66">
        <v>0</v>
      </c>
      <c r="X38" s="66">
        <v>22.598058044490763</v>
      </c>
      <c r="Y38" s="66">
        <v>9708.9991499483822</v>
      </c>
      <c r="Z38" s="66">
        <v>5335.370132290017</v>
      </c>
      <c r="AA38" s="67">
        <v>3296.0495027761981</v>
      </c>
      <c r="AI38" s="53" t="s">
        <v>76</v>
      </c>
      <c r="AJ38" s="72" t="s">
        <v>54</v>
      </c>
      <c r="AK38" s="65">
        <f t="shared" si="84"/>
        <v>4037.7828388241514</v>
      </c>
      <c r="AL38" s="66">
        <f t="shared" si="61"/>
        <v>34832.400355231002</v>
      </c>
      <c r="AM38" s="66">
        <f t="shared" si="62"/>
        <v>39291.166337391529</v>
      </c>
      <c r="AN38" s="66">
        <f t="shared" si="63"/>
        <v>1004.7734407608845</v>
      </c>
      <c r="AO38" s="66">
        <f t="shared" si="64"/>
        <v>772.864642488448</v>
      </c>
      <c r="AP38" s="66">
        <f t="shared" si="65"/>
        <v>2505.2518998713822</v>
      </c>
      <c r="AQ38" s="66">
        <f t="shared" si="66"/>
        <v>37.424785368015144</v>
      </c>
      <c r="AR38" s="66">
        <f t="shared" si="67"/>
        <v>195.53325408206928</v>
      </c>
      <c r="AS38" s="66">
        <f t="shared" si="68"/>
        <v>2361.7018996571078</v>
      </c>
      <c r="AT38" s="66">
        <f t="shared" si="69"/>
        <v>10.386134066482198</v>
      </c>
      <c r="AU38" s="66">
        <f t="shared" si="70"/>
        <v>-3.7267815593763272E-6</v>
      </c>
      <c r="AV38" s="66">
        <f t="shared" si="71"/>
        <v>94684.189320688223</v>
      </c>
      <c r="AW38" s="66">
        <f t="shared" si="72"/>
        <v>61395.260761997684</v>
      </c>
      <c r="AX38" s="66">
        <f t="shared" si="73"/>
        <v>1005.8008689680926</v>
      </c>
      <c r="AY38" s="66">
        <f t="shared" si="74"/>
        <v>1573.6217563145983</v>
      </c>
      <c r="AZ38" s="66">
        <f t="shared" si="75"/>
        <v>747.90348691890631</v>
      </c>
      <c r="BA38" s="66">
        <f t="shared" si="76"/>
        <v>43.063197596952875</v>
      </c>
      <c r="BB38" s="66">
        <f t="shared" si="77"/>
        <v>643.25320165317601</v>
      </c>
      <c r="BC38" s="66">
        <f t="shared" si="78"/>
        <v>120556.69924153957</v>
      </c>
      <c r="BD38" s="66">
        <f t="shared" si="79"/>
        <v>0</v>
      </c>
      <c r="BE38" s="66">
        <f t="shared" si="80"/>
        <v>22.598058044490763</v>
      </c>
      <c r="BF38" s="66">
        <f t="shared" si="81"/>
        <v>9708.9991499483822</v>
      </c>
      <c r="BG38" s="66">
        <f t="shared" si="82"/>
        <v>5335.370132290017</v>
      </c>
      <c r="BH38" s="67">
        <f t="shared" si="83"/>
        <v>3296.0495027761981</v>
      </c>
      <c r="BP38" s="53" t="s">
        <v>76</v>
      </c>
      <c r="BQ38" s="72" t="s">
        <v>54</v>
      </c>
      <c r="BR38" s="49">
        <f t="array" ref="BR38:CO38">AK47:BH47/(1+AK47:BH47)*TRANSPOSE(CP3:CP26+CQ3:CQ26+CR3:CR26)</f>
        <v>4037.7828388241514</v>
      </c>
      <c r="BS38" s="50">
        <v>34832.40035523101</v>
      </c>
      <c r="BT38" s="50">
        <v>39053.788062315063</v>
      </c>
      <c r="BU38" s="50">
        <v>1004.7734407608843</v>
      </c>
      <c r="BV38" s="50">
        <v>772.864642488448</v>
      </c>
      <c r="BW38" s="50">
        <v>2505.2518998713822</v>
      </c>
      <c r="BX38" s="50">
        <v>37.424785368015137</v>
      </c>
      <c r="BY38" s="50">
        <v>0</v>
      </c>
      <c r="BZ38" s="50">
        <v>2361.7018996571082</v>
      </c>
      <c r="CA38" s="50">
        <v>0</v>
      </c>
      <c r="CB38" s="50">
        <v>0</v>
      </c>
      <c r="CC38" s="50">
        <v>94684.189320688223</v>
      </c>
      <c r="CD38" s="50">
        <v>61395.260761997677</v>
      </c>
      <c r="CE38" s="50">
        <v>1005.8008689680927</v>
      </c>
      <c r="CF38" s="50">
        <v>1573.6217563145983</v>
      </c>
      <c r="CG38" s="50">
        <v>747.90348691890631</v>
      </c>
      <c r="CH38" s="50">
        <v>43.063197596952875</v>
      </c>
      <c r="CI38" s="50">
        <v>643.25320165317601</v>
      </c>
      <c r="CJ38" s="50">
        <v>120556.69924153954</v>
      </c>
      <c r="CK38" s="50">
        <v>0</v>
      </c>
      <c r="CL38" s="50">
        <v>22.598058044490763</v>
      </c>
      <c r="CM38" s="50">
        <v>9708.9991499483822</v>
      </c>
      <c r="CN38" s="50">
        <v>5335.370132290017</v>
      </c>
      <c r="CO38" s="51">
        <v>3296.0495027761976</v>
      </c>
    </row>
    <row r="39" spans="2:98" x14ac:dyDescent="0.25">
      <c r="B39" s="53" t="s">
        <v>77</v>
      </c>
      <c r="C39" s="72" t="s">
        <v>78</v>
      </c>
      <c r="D39" s="65">
        <f t="array" ref="D39:AA39">TRANSPOSE('[4]TES 2035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289.9738632556278</v>
      </c>
      <c r="Y39" s="66">
        <v>41622.576826836339</v>
      </c>
      <c r="Z39" s="66">
        <v>1323.958975</v>
      </c>
      <c r="AA39" s="67">
        <v>9650.2685443075006</v>
      </c>
      <c r="AI39" s="53" t="s">
        <v>77</v>
      </c>
      <c r="AJ39" s="72" t="s">
        <v>78</v>
      </c>
      <c r="AK39" s="65">
        <f t="shared" si="84"/>
        <v>0</v>
      </c>
      <c r="AL39" s="66">
        <f t="shared" si="61"/>
        <v>0</v>
      </c>
      <c r="AM39" s="66">
        <f t="shared" si="62"/>
        <v>0</v>
      </c>
      <c r="AN39" s="66">
        <f t="shared" si="63"/>
        <v>0</v>
      </c>
      <c r="AO39" s="66">
        <f t="shared" si="64"/>
        <v>0</v>
      </c>
      <c r="AP39" s="66">
        <f t="shared" si="65"/>
        <v>0</v>
      </c>
      <c r="AQ39" s="66">
        <f t="shared" si="66"/>
        <v>0</v>
      </c>
      <c r="AR39" s="66">
        <f t="shared" si="67"/>
        <v>0</v>
      </c>
      <c r="AS39" s="66">
        <f t="shared" si="68"/>
        <v>0</v>
      </c>
      <c r="AT39" s="66">
        <f t="shared" si="69"/>
        <v>0</v>
      </c>
      <c r="AU39" s="66">
        <f t="shared" si="70"/>
        <v>0</v>
      </c>
      <c r="AV39" s="66">
        <f t="shared" si="71"/>
        <v>0</v>
      </c>
      <c r="AW39" s="66">
        <f t="shared" si="72"/>
        <v>0</v>
      </c>
      <c r="AX39" s="66">
        <f t="shared" si="73"/>
        <v>0</v>
      </c>
      <c r="AY39" s="66">
        <f t="shared" si="74"/>
        <v>0</v>
      </c>
      <c r="AZ39" s="66">
        <f t="shared" si="75"/>
        <v>0</v>
      </c>
      <c r="BA39" s="66">
        <f t="shared" si="76"/>
        <v>0</v>
      </c>
      <c r="BB39" s="66">
        <f t="shared" si="77"/>
        <v>0</v>
      </c>
      <c r="BC39" s="66">
        <f t="shared" si="78"/>
        <v>0</v>
      </c>
      <c r="BD39" s="66">
        <f t="shared" si="79"/>
        <v>0</v>
      </c>
      <c r="BE39" s="66">
        <f t="shared" si="80"/>
        <v>289.9738632556278</v>
      </c>
      <c r="BF39" s="66">
        <f t="shared" si="81"/>
        <v>41622.576826836339</v>
      </c>
      <c r="BG39" s="66">
        <f t="shared" si="82"/>
        <v>1323.958975</v>
      </c>
      <c r="BH39" s="67">
        <f t="shared" si="83"/>
        <v>9650.2685443075006</v>
      </c>
      <c r="BP39" s="53" t="s">
        <v>77</v>
      </c>
      <c r="BQ39" s="72" t="s">
        <v>78</v>
      </c>
      <c r="BR39" s="65">
        <f t="shared" si="57"/>
        <v>0</v>
      </c>
      <c r="BS39" s="66">
        <f t="shared" si="28"/>
        <v>0</v>
      </c>
      <c r="BT39" s="66">
        <f t="shared" si="29"/>
        <v>0</v>
      </c>
      <c r="BU39" s="66">
        <f t="shared" si="30"/>
        <v>0</v>
      </c>
      <c r="BV39" s="66">
        <f t="shared" si="31"/>
        <v>0</v>
      </c>
      <c r="BW39" s="66">
        <f t="shared" si="32"/>
        <v>0</v>
      </c>
      <c r="BX39" s="66">
        <f t="shared" si="33"/>
        <v>0</v>
      </c>
      <c r="BY39" s="66">
        <f t="shared" si="34"/>
        <v>0</v>
      </c>
      <c r="BZ39" s="66">
        <f t="shared" si="35"/>
        <v>0</v>
      </c>
      <c r="CA39" s="66">
        <f t="shared" si="36"/>
        <v>0</v>
      </c>
      <c r="CB39" s="66">
        <f t="shared" si="37"/>
        <v>0</v>
      </c>
      <c r="CC39" s="66">
        <f t="shared" si="38"/>
        <v>0</v>
      </c>
      <c r="CD39" s="66">
        <f t="shared" si="39"/>
        <v>0</v>
      </c>
      <c r="CE39" s="66">
        <f t="shared" si="40"/>
        <v>0</v>
      </c>
      <c r="CF39" s="66">
        <f t="shared" si="41"/>
        <v>0</v>
      </c>
      <c r="CG39" s="66">
        <f t="shared" si="42"/>
        <v>0</v>
      </c>
      <c r="CH39" s="66">
        <f t="shared" si="43"/>
        <v>0</v>
      </c>
      <c r="CI39" s="66">
        <f t="shared" si="44"/>
        <v>0</v>
      </c>
      <c r="CJ39" s="66">
        <f t="shared" si="45"/>
        <v>0</v>
      </c>
      <c r="CK39" s="66">
        <f t="shared" si="46"/>
        <v>0</v>
      </c>
      <c r="CL39" s="66">
        <f t="shared" si="47"/>
        <v>289.9738632556278</v>
      </c>
      <c r="CM39" s="66">
        <f t="shared" si="48"/>
        <v>41622.576826836339</v>
      </c>
      <c r="CN39" s="66">
        <f t="shared" si="49"/>
        <v>1323.958975</v>
      </c>
      <c r="CO39" s="67">
        <f t="shared" si="50"/>
        <v>9650.2685443075006</v>
      </c>
    </row>
    <row r="40" spans="2:98" x14ac:dyDescent="0.25">
      <c r="B40" s="53" t="s">
        <v>79</v>
      </c>
      <c r="C40" s="78" t="s">
        <v>80</v>
      </c>
      <c r="D40" s="69">
        <f t="array" ref="D40:AA40">TRANSPOSE('[4]TES 2035 (value)'!$AX$6:$AX$29)+TRANSPOSE('[4]TES 2035 (value)'!$AY$6:$AY$29)</f>
        <v>-6411.8433829035057</v>
      </c>
      <c r="E40" s="70">
        <v>38522.726043416507</v>
      </c>
      <c r="F40" s="70">
        <v>1344.4700095460341</v>
      </c>
      <c r="G40" s="70">
        <v>15.229083778194461</v>
      </c>
      <c r="H40" s="70">
        <v>32.702731312235294</v>
      </c>
      <c r="I40" s="70">
        <v>39.466348402456546</v>
      </c>
      <c r="J40" s="70">
        <v>112.35792493890692</v>
      </c>
      <c r="K40" s="70">
        <v>161.58556037830391</v>
      </c>
      <c r="L40" s="70">
        <v>172.28017549041556</v>
      </c>
      <c r="M40" s="70">
        <v>6.450968027535974</v>
      </c>
      <c r="N40" s="70">
        <v>24.855349401688542</v>
      </c>
      <c r="O40" s="70">
        <v>6415.9745689775664</v>
      </c>
      <c r="P40" s="70">
        <v>2237.1460999351866</v>
      </c>
      <c r="Q40" s="70">
        <v>-4975.0386715083287</v>
      </c>
      <c r="R40" s="70">
        <v>-7827.8127756603644</v>
      </c>
      <c r="S40" s="70">
        <v>0</v>
      </c>
      <c r="T40" s="70">
        <v>-333.07756484301194</v>
      </c>
      <c r="U40" s="70">
        <v>901.95641787944533</v>
      </c>
      <c r="V40" s="70">
        <v>79186.499451753436</v>
      </c>
      <c r="W40" s="70">
        <v>0</v>
      </c>
      <c r="X40" s="70">
        <v>0.27330386295755649</v>
      </c>
      <c r="Y40" s="70">
        <v>0</v>
      </c>
      <c r="Z40" s="70">
        <v>696.86528426669747</v>
      </c>
      <c r="AA40" s="71">
        <v>26.970209168866862</v>
      </c>
      <c r="AI40" s="53" t="s">
        <v>79</v>
      </c>
      <c r="AJ40" s="78" t="s">
        <v>80</v>
      </c>
      <c r="AK40" s="69">
        <f t="shared" si="84"/>
        <v>-6411.8433829035057</v>
      </c>
      <c r="AL40" s="70">
        <f t="shared" si="61"/>
        <v>38522.726043416507</v>
      </c>
      <c r="AM40" s="70">
        <f t="shared" si="62"/>
        <v>1344.4700095460341</v>
      </c>
      <c r="AN40" s="70">
        <f t="shared" si="63"/>
        <v>15.229083778194461</v>
      </c>
      <c r="AO40" s="70">
        <f t="shared" si="64"/>
        <v>32.702731312235294</v>
      </c>
      <c r="AP40" s="70">
        <f t="shared" si="65"/>
        <v>39.466348402456546</v>
      </c>
      <c r="AQ40" s="70">
        <f t="shared" si="66"/>
        <v>112.35792493890692</v>
      </c>
      <c r="AR40" s="70">
        <f t="shared" si="67"/>
        <v>161.58556037830391</v>
      </c>
      <c r="AS40" s="70">
        <f t="shared" si="68"/>
        <v>172.28017549041556</v>
      </c>
      <c r="AT40" s="70">
        <f t="shared" si="69"/>
        <v>6.450968027535974</v>
      </c>
      <c r="AU40" s="70">
        <f t="shared" si="70"/>
        <v>24.855349401688542</v>
      </c>
      <c r="AV40" s="70">
        <f t="shared" si="71"/>
        <v>6415.9745689775664</v>
      </c>
      <c r="AW40" s="70">
        <f t="shared" si="72"/>
        <v>2237.1460999351866</v>
      </c>
      <c r="AX40" s="70">
        <f t="shared" si="73"/>
        <v>-4975.0386715083287</v>
      </c>
      <c r="AY40" s="70">
        <f t="shared" si="74"/>
        <v>-7827.8127756603644</v>
      </c>
      <c r="AZ40" s="70">
        <f t="shared" si="75"/>
        <v>0</v>
      </c>
      <c r="BA40" s="70">
        <f t="shared" si="76"/>
        <v>-333.07756484301194</v>
      </c>
      <c r="BB40" s="70">
        <f t="shared" si="77"/>
        <v>901.95641787944533</v>
      </c>
      <c r="BC40" s="70">
        <f t="shared" si="78"/>
        <v>79186.499451753436</v>
      </c>
      <c r="BD40" s="70">
        <f t="shared" si="79"/>
        <v>0</v>
      </c>
      <c r="BE40" s="70">
        <f t="shared" si="80"/>
        <v>0.27330386295755649</v>
      </c>
      <c r="BF40" s="70">
        <f t="shared" si="81"/>
        <v>0</v>
      </c>
      <c r="BG40" s="70">
        <f t="shared" si="82"/>
        <v>696.86528426669747</v>
      </c>
      <c r="BH40" s="71">
        <f t="shared" si="83"/>
        <v>26.970209168866862</v>
      </c>
      <c r="BP40" s="53" t="s">
        <v>79</v>
      </c>
      <c r="BQ40" s="78" t="s">
        <v>80</v>
      </c>
      <c r="BR40" s="69">
        <f t="shared" si="57"/>
        <v>-6411.8433829035057</v>
      </c>
      <c r="BS40" s="70">
        <f t="shared" si="28"/>
        <v>38522.726043416507</v>
      </c>
      <c r="BT40" s="50">
        <f>AM40-CY19</f>
        <v>-449.41703058695907</v>
      </c>
      <c r="BU40" s="70">
        <f t="shared" si="30"/>
        <v>15.229083778194461</v>
      </c>
      <c r="BV40" s="70">
        <f t="shared" si="31"/>
        <v>32.702731312235294</v>
      </c>
      <c r="BW40" s="70">
        <f t="shared" si="32"/>
        <v>39.466348402456546</v>
      </c>
      <c r="BX40" s="70">
        <f t="shared" si="33"/>
        <v>112.35792493890692</v>
      </c>
      <c r="BY40" s="70">
        <f t="shared" si="34"/>
        <v>161.58556037830391</v>
      </c>
      <c r="BZ40" s="70">
        <f t="shared" si="35"/>
        <v>172.28017549041556</v>
      </c>
      <c r="CA40" s="70">
        <f t="shared" si="36"/>
        <v>6.450968027535974</v>
      </c>
      <c r="CB40" s="70">
        <f t="shared" si="37"/>
        <v>24.855349401688542</v>
      </c>
      <c r="CC40" s="70">
        <f t="shared" si="38"/>
        <v>6415.9745689775664</v>
      </c>
      <c r="CD40" s="70">
        <f t="shared" si="39"/>
        <v>2237.1460999351866</v>
      </c>
      <c r="CE40" s="70">
        <f t="shared" si="40"/>
        <v>-4975.0386715083287</v>
      </c>
      <c r="CF40" s="70">
        <f t="shared" si="41"/>
        <v>-7827.8127756603644</v>
      </c>
      <c r="CG40" s="70">
        <f t="shared" si="42"/>
        <v>0</v>
      </c>
      <c r="CH40" s="70">
        <f t="shared" si="43"/>
        <v>-333.07756484301194</v>
      </c>
      <c r="CI40" s="70">
        <f t="shared" si="44"/>
        <v>901.95641787944533</v>
      </c>
      <c r="CJ40" s="70">
        <f t="shared" si="45"/>
        <v>79186.499451753436</v>
      </c>
      <c r="CK40" s="70">
        <f t="shared" si="46"/>
        <v>0</v>
      </c>
      <c r="CL40" s="70">
        <f t="shared" si="47"/>
        <v>0.27330386295755649</v>
      </c>
      <c r="CM40" s="70">
        <f t="shared" si="48"/>
        <v>0</v>
      </c>
      <c r="CN40" s="70">
        <f t="shared" si="49"/>
        <v>696.86528426669747</v>
      </c>
      <c r="CO40" s="71">
        <f t="shared" si="50"/>
        <v>26.970209168866862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253760.19174254852</v>
      </c>
      <c r="E41" s="31">
        <v>738219.95925372408</v>
      </c>
      <c r="F41" s="31">
        <v>590294.66154869215</v>
      </c>
      <c r="G41" s="31">
        <v>26760.969836255768</v>
      </c>
      <c r="H41" s="31">
        <v>87113.170950031737</v>
      </c>
      <c r="I41" s="31">
        <v>84561.247398079402</v>
      </c>
      <c r="J41" s="31">
        <v>34288.146002472087</v>
      </c>
      <c r="K41" s="31">
        <v>133727.87845697947</v>
      </c>
      <c r="L41" s="31">
        <v>106802.98371221421</v>
      </c>
      <c r="M41" s="31">
        <v>97709.180282980844</v>
      </c>
      <c r="N41" s="31">
        <v>56304.918532721575</v>
      </c>
      <c r="O41" s="31">
        <v>2307422.0264875516</v>
      </c>
      <c r="P41" s="31">
        <v>762446.91912981751</v>
      </c>
      <c r="Q41" s="31">
        <v>24283.266296186081</v>
      </c>
      <c r="R41" s="31">
        <v>33594.23012153928</v>
      </c>
      <c r="S41" s="31">
        <v>68902.780464015595</v>
      </c>
      <c r="T41" s="31">
        <v>20827.403549317496</v>
      </c>
      <c r="U41" s="31">
        <v>65092.602527251693</v>
      </c>
      <c r="V41" s="31">
        <v>4563428.1862835074</v>
      </c>
      <c r="W41" s="31">
        <v>969312.23229422967</v>
      </c>
      <c r="X41" s="31">
        <v>1106.7954479178791</v>
      </c>
      <c r="Y41" s="31">
        <v>188501.12019399513</v>
      </c>
      <c r="Z41" s="31">
        <v>82337.04426715782</v>
      </c>
      <c r="AA41" s="32">
        <v>56455.169409489274</v>
      </c>
      <c r="AI41" s="29" t="s">
        <v>81</v>
      </c>
      <c r="AJ41" s="30" t="s">
        <v>83</v>
      </c>
      <c r="AK41" s="31">
        <f>SUM(AK3:AK40)</f>
        <v>253763.70429077971</v>
      </c>
      <c r="AL41" s="31">
        <f t="shared" ref="AL41:BH41" si="85">SUM(AL3:AL40)</f>
        <v>738235.44713375659</v>
      </c>
      <c r="AM41" s="31">
        <f t="shared" si="85"/>
        <v>590294.86607145972</v>
      </c>
      <c r="AN41" s="31">
        <f t="shared" si="85"/>
        <v>26760.273614957809</v>
      </c>
      <c r="AO41" s="31">
        <f t="shared" si="85"/>
        <v>87113.104201443537</v>
      </c>
      <c r="AP41" s="31">
        <f t="shared" si="85"/>
        <v>84560.82323901332</v>
      </c>
      <c r="AQ41" s="31">
        <f t="shared" si="85"/>
        <v>34289.046678029532</v>
      </c>
      <c r="AR41" s="31">
        <f t="shared" si="85"/>
        <v>133754.97302311499</v>
      </c>
      <c r="AS41" s="31">
        <f t="shared" si="85"/>
        <v>106815.28997320269</v>
      </c>
      <c r="AT41" s="31">
        <f t="shared" si="85"/>
        <v>97710.091432772198</v>
      </c>
      <c r="AU41" s="31">
        <f t="shared" si="85"/>
        <v>56304.933622521472</v>
      </c>
      <c r="AV41" s="31">
        <f t="shared" si="85"/>
        <v>2307464.0565156983</v>
      </c>
      <c r="AW41" s="31">
        <f t="shared" si="85"/>
        <v>762462.42202922737</v>
      </c>
      <c r="AX41" s="31">
        <f t="shared" si="85"/>
        <v>24281.929116095256</v>
      </c>
      <c r="AY41" s="31">
        <f t="shared" si="85"/>
        <v>33593.719395711436</v>
      </c>
      <c r="AZ41" s="31">
        <f t="shared" si="85"/>
        <v>68906.424384439044</v>
      </c>
      <c r="BA41" s="31">
        <f t="shared" si="85"/>
        <v>20826.755807948553</v>
      </c>
      <c r="BB41" s="31">
        <f t="shared" si="85"/>
        <v>65092.502419814649</v>
      </c>
      <c r="BC41" s="31">
        <f t="shared" si="85"/>
        <v>4563564.6012890982</v>
      </c>
      <c r="BD41" s="31">
        <f t="shared" si="85"/>
        <v>969312.26754877297</v>
      </c>
      <c r="BE41" s="31">
        <f t="shared" si="85"/>
        <v>1277.7537394590747</v>
      </c>
      <c r="BF41" s="31">
        <f t="shared" si="85"/>
        <v>189805.27629127883</v>
      </c>
      <c r="BG41" s="31">
        <f t="shared" si="85"/>
        <v>82340.439976823938</v>
      </c>
      <c r="BH41" s="32">
        <f t="shared" si="85"/>
        <v>56548.683502801847</v>
      </c>
      <c r="BP41" s="29" t="s">
        <v>81</v>
      </c>
      <c r="BQ41" s="30" t="s">
        <v>83</v>
      </c>
      <c r="BR41" s="31">
        <f>SUM(BR3:BR40)</f>
        <v>253763.70429077971</v>
      </c>
      <c r="BS41" s="31">
        <f t="shared" ref="BS41:CO41" si="86">SUM(BS3:BS40)</f>
        <v>738235.44713375659</v>
      </c>
      <c r="BT41" s="31">
        <f t="shared" si="86"/>
        <v>588500.97903132683</v>
      </c>
      <c r="BU41" s="31">
        <f t="shared" si="86"/>
        <v>26760.273614957809</v>
      </c>
      <c r="BV41" s="31">
        <f t="shared" si="86"/>
        <v>87113.104201443537</v>
      </c>
      <c r="BW41" s="31">
        <f t="shared" si="86"/>
        <v>84560.82323901332</v>
      </c>
      <c r="BX41" s="31">
        <f t="shared" si="86"/>
        <v>34289.046678029532</v>
      </c>
      <c r="BY41" s="31">
        <f t="shared" si="86"/>
        <v>133754.97302311499</v>
      </c>
      <c r="BZ41" s="31">
        <f t="shared" si="86"/>
        <v>106815.28997320269</v>
      </c>
      <c r="CA41" s="31">
        <f t="shared" si="86"/>
        <v>97710.091432772198</v>
      </c>
      <c r="CB41" s="31">
        <f t="shared" si="86"/>
        <v>56304.933622521472</v>
      </c>
      <c r="CC41" s="31">
        <f t="shared" si="86"/>
        <v>2307464.0565156983</v>
      </c>
      <c r="CD41" s="31">
        <f t="shared" si="86"/>
        <v>762462.42202922737</v>
      </c>
      <c r="CE41" s="31">
        <f t="shared" si="86"/>
        <v>24281.929116095256</v>
      </c>
      <c r="CF41" s="31">
        <f t="shared" si="86"/>
        <v>33593.719395711436</v>
      </c>
      <c r="CG41" s="31">
        <f t="shared" si="86"/>
        <v>68906.424384439044</v>
      </c>
      <c r="CH41" s="31">
        <f t="shared" si="86"/>
        <v>20826.755807948553</v>
      </c>
      <c r="CI41" s="31">
        <f t="shared" si="86"/>
        <v>65092.502419814649</v>
      </c>
      <c r="CJ41" s="31">
        <f t="shared" si="86"/>
        <v>4563564.6012890982</v>
      </c>
      <c r="CK41" s="31">
        <f t="shared" si="86"/>
        <v>969312.26754877297</v>
      </c>
      <c r="CL41" s="31">
        <f t="shared" si="86"/>
        <v>1277.7537394590747</v>
      </c>
      <c r="CM41" s="31">
        <f t="shared" si="86"/>
        <v>189805.27629127883</v>
      </c>
      <c r="CN41" s="31">
        <f t="shared" si="86"/>
        <v>82340.439976823938</v>
      </c>
      <c r="CO41" s="32">
        <f t="shared" si="86"/>
        <v>56548.683502801847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178294.20792260999</v>
      </c>
      <c r="E43" s="31">
        <f t="shared" ref="E43:AA43" si="87">SUM(E3:E31)</f>
        <v>371769.12427930388</v>
      </c>
      <c r="F43" s="31">
        <f t="shared" si="87"/>
        <v>267714.62513482809</v>
      </c>
      <c r="G43" s="31">
        <f t="shared" si="87"/>
        <v>16395.7034817645</v>
      </c>
      <c r="H43" s="31">
        <f t="shared" si="87"/>
        <v>52239.955894377104</v>
      </c>
      <c r="I43" s="31">
        <f t="shared" si="87"/>
        <v>47802.565265238889</v>
      </c>
      <c r="J43" s="31">
        <f t="shared" si="87"/>
        <v>13688.465475078547</v>
      </c>
      <c r="K43" s="31">
        <f t="shared" si="87"/>
        <v>61328.395482412845</v>
      </c>
      <c r="L43" s="31">
        <f t="shared" si="87"/>
        <v>63002.854272844634</v>
      </c>
      <c r="M43" s="31">
        <f t="shared" si="87"/>
        <v>58046.266086814619</v>
      </c>
      <c r="N43" s="31">
        <f t="shared" si="87"/>
        <v>25625.545676598944</v>
      </c>
      <c r="O43" s="31">
        <f t="shared" si="87"/>
        <v>1107802.7288816031</v>
      </c>
      <c r="P43" s="31">
        <f t="shared" si="87"/>
        <v>698814.51226788468</v>
      </c>
      <c r="Q43" s="31">
        <f t="shared" si="87"/>
        <v>30757.605599476083</v>
      </c>
      <c r="R43" s="31">
        <f t="shared" si="87"/>
        <v>39848.421140885046</v>
      </c>
      <c r="S43" s="31">
        <f t="shared" si="87"/>
        <v>130983.39240098864</v>
      </c>
      <c r="T43" s="31">
        <f t="shared" si="87"/>
        <v>31493.93279762589</v>
      </c>
      <c r="U43" s="31">
        <f t="shared" si="87"/>
        <v>54867.876262773862</v>
      </c>
      <c r="V43" s="31">
        <f t="shared" si="87"/>
        <v>4728543.600116156</v>
      </c>
      <c r="W43" s="31">
        <f t="shared" si="87"/>
        <v>969312.23229422967</v>
      </c>
      <c r="X43" s="31">
        <f t="shared" si="87"/>
        <v>23.907170516413835</v>
      </c>
      <c r="Y43" s="31">
        <f t="shared" si="87"/>
        <v>58619.55313774589</v>
      </c>
      <c r="Z43" s="31">
        <f t="shared" si="87"/>
        <v>74085.989798726936</v>
      </c>
      <c r="AA43" s="32">
        <f t="shared" si="87"/>
        <v>32485.07913013277</v>
      </c>
      <c r="AJ43" s="79" t="s">
        <v>86</v>
      </c>
      <c r="AK43" s="38">
        <f t="array" ref="AK43:BH43">TRANSPOSE(BN3:BN26)-AK41:BH41</f>
        <v>-9.6042640507221222E-10</v>
      </c>
      <c r="AL43" s="39">
        <v>6.9849193096160889E-10</v>
      </c>
      <c r="AM43" s="39">
        <v>-8.149072527885437E-10</v>
      </c>
      <c r="AN43" s="39">
        <v>7.6033757068216801E-10</v>
      </c>
      <c r="AO43" s="39">
        <v>2.4738255888223648E-10</v>
      </c>
      <c r="AP43" s="39">
        <v>-7.1304384618997574E-10</v>
      </c>
      <c r="AQ43" s="39">
        <v>-5.4569682106375694E-10</v>
      </c>
      <c r="AR43" s="39">
        <v>-9.6042640507221222E-10</v>
      </c>
      <c r="AS43" s="39">
        <v>3.0559021979570389E-10</v>
      </c>
      <c r="AT43" s="39">
        <v>2.6193447411060333E-10</v>
      </c>
      <c r="AU43" s="39">
        <v>5.893525667488575E-10</v>
      </c>
      <c r="AV43" s="39">
        <v>9.3132257461547852E-10</v>
      </c>
      <c r="AW43" s="39">
        <v>3.4924596548080444E-10</v>
      </c>
      <c r="AX43" s="39">
        <v>1.8189894035458565E-11</v>
      </c>
      <c r="AY43" s="39">
        <v>1.5279510989785194E-10</v>
      </c>
      <c r="AZ43" s="39">
        <v>1.8917489796876907E-10</v>
      </c>
      <c r="BA43" s="39">
        <v>6.5119820646941662E-10</v>
      </c>
      <c r="BB43" s="39">
        <v>4.4679822894977406E-4</v>
      </c>
      <c r="BC43" s="39">
        <v>9.3132257461547852E-10</v>
      </c>
      <c r="BD43" s="39">
        <v>-1.1641532182693481E-10</v>
      </c>
      <c r="BE43" s="39">
        <v>3.2969182939268649E-10</v>
      </c>
      <c r="BF43" s="39">
        <v>2.9103830456733704E-10</v>
      </c>
      <c r="BG43" s="39">
        <v>-4.5110937207937241E-10</v>
      </c>
      <c r="BH43" s="40">
        <v>6.7666405811905861E-10</v>
      </c>
      <c r="BJ43" s="45">
        <f>SUMSQ(AK43:BH43)</f>
        <v>1.9962865740081493E-7</v>
      </c>
      <c r="BQ43" s="79" t="s">
        <v>86</v>
      </c>
      <c r="BR43" s="38">
        <f t="array" ref="BR43:CO43">TRANSPOSE(CU3:CU26)-BR41:CO41</f>
        <v>-9.6042640507221222E-10</v>
      </c>
      <c r="BS43" s="39">
        <v>6.9849193096160889E-10</v>
      </c>
      <c r="BT43" s="39">
        <v>-8.149072527885437E-10</v>
      </c>
      <c r="BU43" s="39">
        <v>7.6033757068216801E-10</v>
      </c>
      <c r="BV43" s="39">
        <v>2.4738255888223648E-10</v>
      </c>
      <c r="BW43" s="39">
        <v>-7.1304384618997574E-10</v>
      </c>
      <c r="BX43" s="39">
        <v>-5.4569682106375694E-10</v>
      </c>
      <c r="BY43" s="39">
        <v>-9.6042640507221222E-10</v>
      </c>
      <c r="BZ43" s="39">
        <v>3.0559021979570389E-10</v>
      </c>
      <c r="CA43" s="39">
        <v>2.6193447411060333E-10</v>
      </c>
      <c r="CB43" s="39">
        <v>5.893525667488575E-10</v>
      </c>
      <c r="CC43" s="39">
        <v>9.3132257461547852E-10</v>
      </c>
      <c r="CD43" s="39">
        <v>3.4924596548080444E-10</v>
      </c>
      <c r="CE43" s="39">
        <v>1.8189894035458565E-11</v>
      </c>
      <c r="CF43" s="39">
        <v>1.5279510989785194E-10</v>
      </c>
      <c r="CG43" s="39">
        <v>1.8917489796876907E-10</v>
      </c>
      <c r="CH43" s="39">
        <v>6.5119820646941662E-10</v>
      </c>
      <c r="CI43" s="39">
        <v>4.4679822894977406E-4</v>
      </c>
      <c r="CJ43" s="39">
        <v>9.3132257461547852E-10</v>
      </c>
      <c r="CK43" s="39">
        <v>-1.1641532182693481E-10</v>
      </c>
      <c r="CL43" s="39">
        <v>3.2969182939268649E-10</v>
      </c>
      <c r="CM43" s="39">
        <v>2.9103830456733704E-10</v>
      </c>
      <c r="CN43" s="39">
        <v>-4.5110937207937241E-10</v>
      </c>
      <c r="CO43" s="40">
        <v>6.7666405811905861E-10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'[4]TES 2035 (value)'!$D$112:$AA$112</f>
        <v>718.24886398996046</v>
      </c>
      <c r="E45" s="31">
        <v>609.24109097268285</v>
      </c>
      <c r="F45" s="31">
        <v>242.86443501947329</v>
      </c>
      <c r="G45" s="31">
        <v>43.67304637228942</v>
      </c>
      <c r="H45" s="31">
        <v>89.692759490892954</v>
      </c>
      <c r="I45" s="31">
        <v>77.674999081702239</v>
      </c>
      <c r="J45" s="31">
        <v>21.956315393911236</v>
      </c>
      <c r="K45" s="31">
        <v>30.971291109787657</v>
      </c>
      <c r="L45" s="31">
        <v>143.55363077999999</v>
      </c>
      <c r="M45" s="31">
        <v>45.779874581457278</v>
      </c>
      <c r="N45" s="31">
        <v>22.958254220550959</v>
      </c>
      <c r="O45" s="31">
        <v>1971.821389320532</v>
      </c>
      <c r="P45" s="31">
        <v>1957.3986657870414</v>
      </c>
      <c r="Q45" s="31">
        <v>116.78902313168979</v>
      </c>
      <c r="R45" s="31">
        <v>175.20598192539387</v>
      </c>
      <c r="S45" s="31">
        <v>344.91057480000001</v>
      </c>
      <c r="T45" s="31">
        <v>45.510692637939222</v>
      </c>
      <c r="U45" s="31">
        <v>86.422018845045912</v>
      </c>
      <c r="V45" s="31">
        <v>13937.390638743997</v>
      </c>
      <c r="W45" s="31">
        <v>5964.6938968953073</v>
      </c>
      <c r="X45" s="31">
        <v>7.1205256745254408E-2</v>
      </c>
      <c r="Y45" s="31">
        <v>19.978912348606826</v>
      </c>
      <c r="Z45" s="31">
        <v>77.196570191384893</v>
      </c>
      <c r="AA45" s="32">
        <v>32.998069813207884</v>
      </c>
      <c r="AI45" s="80" t="s">
        <v>84</v>
      </c>
      <c r="AJ45" s="79" t="s">
        <v>85</v>
      </c>
      <c r="AK45" s="41">
        <v>1.7229592127491659E-5</v>
      </c>
      <c r="AL45" s="42">
        <v>3.3585901971786558E-5</v>
      </c>
      <c r="AM45" s="42">
        <v>4.325050878432543E-7</v>
      </c>
      <c r="AN45" s="42">
        <v>-3.0422814942882966E-5</v>
      </c>
      <c r="AO45" s="42">
        <v>-1.0582713963751969E-6</v>
      </c>
      <c r="AP45" s="42">
        <v>-6.1165189769998547E-6</v>
      </c>
      <c r="AQ45" s="42">
        <v>3.3842757424606689E-5</v>
      </c>
      <c r="AR45" s="42">
        <v>2.1975958410564515E-4</v>
      </c>
      <c r="AS45" s="42">
        <v>1.3074179407269215E-4</v>
      </c>
      <c r="AT45" s="42">
        <v>1.0155901977735818E-5</v>
      </c>
      <c r="AU45" s="42">
        <v>2.9257155755751721E-7</v>
      </c>
      <c r="AV45" s="42">
        <v>2.3903679409914512E-5</v>
      </c>
      <c r="AW45" s="42">
        <v>2.2184569921788886E-5</v>
      </c>
      <c r="AX45" s="42">
        <v>-3.7770038265834667E-5</v>
      </c>
      <c r="AY45" s="42">
        <v>-1.2816714268957273E-5</v>
      </c>
      <c r="AZ45" s="42">
        <v>2.062746809658995E-5</v>
      </c>
      <c r="BA45" s="42">
        <v>-1.7803390187961607E-5</v>
      </c>
      <c r="BB45" s="42">
        <v>-1.3290221447449542E-6</v>
      </c>
      <c r="BC45" s="42">
        <v>2.6750300734361096E-5</v>
      </c>
      <c r="BD45" s="42">
        <v>3.6370678339051783E-8</v>
      </c>
      <c r="BE45" s="42">
        <v>0.23647450544492551</v>
      </c>
      <c r="BF45" s="42">
        <v>1.074529503488769E-2</v>
      </c>
      <c r="BG45" s="42">
        <v>4.5287692414501937E-5</v>
      </c>
      <c r="BH45" s="43">
        <v>2.2950427319492657E-3</v>
      </c>
      <c r="BP45" s="80" t="s">
        <v>109</v>
      </c>
      <c r="BQ45" s="60" t="s">
        <v>41</v>
      </c>
      <c r="BR45" s="61">
        <f t="array" ref="BR45:CO48">'[4]TES 2035 (VOLUME)'!$D$65:$AA$68</f>
        <v>0</v>
      </c>
      <c r="BS45" s="62">
        <v>3.85942696982972E-4</v>
      </c>
      <c r="BT45" s="62">
        <v>3.8310449776166219E-5</v>
      </c>
      <c r="BU45" s="62">
        <v>1.654598153253668E-5</v>
      </c>
      <c r="BV45" s="62">
        <v>5.3886058529713204E-2</v>
      </c>
      <c r="BW45" s="62">
        <v>2.6437515601570059E-2</v>
      </c>
      <c r="BX45" s="62">
        <v>7.4841773604316209E-2</v>
      </c>
      <c r="BY45" s="62">
        <v>1.9454068079603398E-2</v>
      </c>
      <c r="BZ45" s="62">
        <v>0</v>
      </c>
      <c r="CA45" s="62">
        <v>1.918934535635455</v>
      </c>
      <c r="CB45" s="62">
        <v>1.5424754073785829E-4</v>
      </c>
      <c r="CC45" s="62">
        <v>8.4073198693441126E-2</v>
      </c>
      <c r="CD45" s="62">
        <v>2.2259879033128445E-4</v>
      </c>
      <c r="CE45" s="62">
        <v>0</v>
      </c>
      <c r="CF45" s="62">
        <v>8.9174119442117205E-5</v>
      </c>
      <c r="CG45" s="62">
        <v>0</v>
      </c>
      <c r="CH45" s="62">
        <v>3.9132718074981594E-7</v>
      </c>
      <c r="CI45" s="62">
        <v>4.3381667085530581E-7</v>
      </c>
      <c r="CJ45" s="62">
        <v>3.4012757772946604E-5</v>
      </c>
      <c r="CK45" s="62">
        <v>0</v>
      </c>
      <c r="CL45" s="89">
        <v>5.1793915326648287E-4</v>
      </c>
      <c r="CM45" s="89">
        <v>0</v>
      </c>
      <c r="CN45" s="89">
        <v>5.1878826752496734E-2</v>
      </c>
      <c r="CO45" s="89">
        <v>1.505100656052415E-2</v>
      </c>
      <c r="CP45" s="61">
        <f t="array" ref="CP45:CS48">'[4]TES 2035 (VOLUME)'!$CK$65:$CN$68</f>
        <v>0</v>
      </c>
      <c r="CQ45" s="62">
        <v>0</v>
      </c>
      <c r="CR45" s="62">
        <v>0</v>
      </c>
      <c r="CS45" s="63">
        <v>1.2843304778549664E-2</v>
      </c>
      <c r="CT45" s="63">
        <f t="array" ref="CT45:CT48">'[4]TES 2035 (VOLUME)'!$AO$65:$AO$68</f>
        <v>0.24945566818480444</v>
      </c>
    </row>
    <row r="46" spans="2:98" x14ac:dyDescent="0.25">
      <c r="BQ46" s="64" t="s">
        <v>43</v>
      </c>
      <c r="BR46" s="65">
        <v>1.3386685214734695</v>
      </c>
      <c r="BS46" s="66">
        <v>0.54639070820818547</v>
      </c>
      <c r="BT46" s="66">
        <v>3.4963724557501276E-2</v>
      </c>
      <c r="BU46" s="66">
        <v>0.28642736605866437</v>
      </c>
      <c r="BV46" s="66">
        <v>1.2843264081649814</v>
      </c>
      <c r="BW46" s="66">
        <v>0.6021443297480642</v>
      </c>
      <c r="BX46" s="66">
        <v>0.37103756753061429</v>
      </c>
      <c r="BY46" s="66">
        <v>1.4729055423540807</v>
      </c>
      <c r="BZ46" s="66">
        <v>5.9696945799999998E-2</v>
      </c>
      <c r="CA46" s="66">
        <v>0.46129873373870683</v>
      </c>
      <c r="CB46" s="66">
        <v>9.2924559847471541E-4</v>
      </c>
      <c r="CC46" s="66">
        <v>0.81918718586004768</v>
      </c>
      <c r="CD46" s="66">
        <v>1.3427340548837732E-3</v>
      </c>
      <c r="CE46" s="66">
        <v>6.2899965677163591E-2</v>
      </c>
      <c r="CF46" s="66">
        <v>0.65053083098832076</v>
      </c>
      <c r="CG46" s="66">
        <v>7.2434139379999998</v>
      </c>
      <c r="CH46" s="66">
        <v>1.7778429135031311</v>
      </c>
      <c r="CI46" s="66">
        <v>3.3987439804759103</v>
      </c>
      <c r="CJ46" s="66">
        <v>0.58312857030674736</v>
      </c>
      <c r="CK46" s="66">
        <v>3.692783362660372E-2</v>
      </c>
      <c r="CL46" s="91">
        <v>7.7025366462730636E-6</v>
      </c>
      <c r="CM46" s="91">
        <v>12.036548298038385</v>
      </c>
      <c r="CN46" s="91">
        <v>1.2353425126540243E-2</v>
      </c>
      <c r="CO46" s="91">
        <v>1.9987257486508836</v>
      </c>
      <c r="CP46" s="65">
        <v>3.5711806877935572</v>
      </c>
      <c r="CQ46" s="66">
        <v>0</v>
      </c>
      <c r="CR46" s="66">
        <v>0</v>
      </c>
      <c r="CS46" s="67">
        <v>12.91807508179471</v>
      </c>
      <c r="CT46" s="67">
        <v>18.255281794762801</v>
      </c>
    </row>
    <row r="47" spans="2:98" x14ac:dyDescent="0.25">
      <c r="C47" t="s">
        <v>106</v>
      </c>
      <c r="D47" s="87">
        <f>D31/(D43-D31)</f>
        <v>0.23082531103852219</v>
      </c>
      <c r="E47" s="87">
        <f t="shared" ref="E47:AA47" si="88">E31/(E43-E31)</f>
        <v>7.2168050794591945E-2</v>
      </c>
      <c r="F47" s="87">
        <f t="shared" si="88"/>
        <v>-4.4991413595826077E-2</v>
      </c>
      <c r="G47" s="87">
        <f t="shared" si="88"/>
        <v>-4.7103452125837532E-2</v>
      </c>
      <c r="H47" s="87">
        <f t="shared" si="88"/>
        <v>3.9421846529004538E-2</v>
      </c>
      <c r="I47" s="87">
        <f t="shared" si="88"/>
        <v>-1.6781711993296741E-2</v>
      </c>
      <c r="J47" s="87">
        <f t="shared" si="88"/>
        <v>-0.16001277955546395</v>
      </c>
      <c r="K47" s="87">
        <f t="shared" si="88"/>
        <v>0.14731361842289034</v>
      </c>
      <c r="L47" s="87">
        <f t="shared" si="88"/>
        <v>-1.7287801955238529E-2</v>
      </c>
      <c r="M47" s="87">
        <f t="shared" si="88"/>
        <v>2.5742885633415657E-2</v>
      </c>
      <c r="N47" s="87">
        <f t="shared" si="88"/>
        <v>-3.3968717575854328E-3</v>
      </c>
      <c r="O47" s="87">
        <f t="shared" si="88"/>
        <v>5.459558135152278E-2</v>
      </c>
      <c r="P47" s="87">
        <f t="shared" si="88"/>
        <v>0.14250958367797911</v>
      </c>
      <c r="Q47" s="87">
        <f t="shared" si="88"/>
        <v>0.13765070803551346</v>
      </c>
      <c r="R47" s="87">
        <f t="shared" si="88"/>
        <v>0.17821371092239771</v>
      </c>
      <c r="S47" s="87">
        <f t="shared" si="88"/>
        <v>8.5462991583567349E-2</v>
      </c>
      <c r="T47" s="87">
        <f t="shared" si="88"/>
        <v>0.11530350726968261</v>
      </c>
      <c r="U47" s="87">
        <f t="shared" si="88"/>
        <v>2.6517264748793686E-2</v>
      </c>
      <c r="V47" s="87">
        <f t="shared" si="88"/>
        <v>0.18953427463042544</v>
      </c>
      <c r="W47" s="87">
        <f t="shared" si="88"/>
        <v>-7.2923444640078964E-3</v>
      </c>
      <c r="X47" s="87">
        <f t="shared" si="88"/>
        <v>-0.13349769323167882</v>
      </c>
      <c r="Y47" s="87">
        <f t="shared" si="88"/>
        <v>-2.3879378317179248E-2</v>
      </c>
      <c r="Z47" s="87">
        <f t="shared" si="88"/>
        <v>2.0713416381562624E-2</v>
      </c>
      <c r="AA47" s="87">
        <f t="shared" si="88"/>
        <v>0.3409051686536036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5.9340348820586898E-2</v>
      </c>
      <c r="AL47" s="47">
        <v>8.3655329991611446E-2</v>
      </c>
      <c r="AM47" s="47">
        <v>0.15250686690983351</v>
      </c>
      <c r="AN47" s="47">
        <v>0.20927035421131079</v>
      </c>
      <c r="AO47" s="47">
        <v>0.15947334958858497</v>
      </c>
      <c r="AP47" s="47">
        <v>0.262879703937557</v>
      </c>
      <c r="AQ47" s="47">
        <v>0.14238293127240575</v>
      </c>
      <c r="AR47" s="47">
        <v>0</v>
      </c>
      <c r="AS47" s="47">
        <v>0.18310129435151498</v>
      </c>
      <c r="AT47" s="47">
        <v>0</v>
      </c>
      <c r="AU47" s="47">
        <v>0</v>
      </c>
      <c r="AV47" s="47">
        <v>0.11857208795091</v>
      </c>
      <c r="AW47" s="47">
        <v>0.11606406363319369</v>
      </c>
      <c r="AX47" s="47">
        <v>7.2663416829871499E-2</v>
      </c>
      <c r="AY47" s="47">
        <v>7.0098707041053546E-2</v>
      </c>
      <c r="AZ47" s="47">
        <v>0.51252595366397302</v>
      </c>
      <c r="BA47" s="47">
        <v>3.9213687248522422E-2</v>
      </c>
      <c r="BB47" s="47">
        <v>2.2463337064774026E-2</v>
      </c>
      <c r="BC47" s="47">
        <v>6.4175144909195098E-2</v>
      </c>
      <c r="BD47" s="47">
        <v>0</v>
      </c>
      <c r="BE47" s="47">
        <v>0.44094403144984151</v>
      </c>
      <c r="BF47" s="47">
        <v>0.29495230122026878</v>
      </c>
      <c r="BG47" s="47">
        <v>0.22251907285479927</v>
      </c>
      <c r="BH47" s="48">
        <v>0.2111611651320148</v>
      </c>
      <c r="BQ47" s="64" t="s">
        <v>45</v>
      </c>
      <c r="BR47" s="65">
        <v>0.26498494793587918</v>
      </c>
      <c r="BS47" s="66">
        <v>2.2103020760828205</v>
      </c>
      <c r="BT47" s="66">
        <v>0.68086593589997291</v>
      </c>
      <c r="BU47" s="66">
        <v>0.34564855778631376</v>
      </c>
      <c r="BV47" s="66">
        <v>0.64760517718795274</v>
      </c>
      <c r="BW47" s="66">
        <v>0.98405102574634873</v>
      </c>
      <c r="BX47" s="66">
        <v>1.1225039179256953</v>
      </c>
      <c r="BY47" s="66">
        <v>1.6401365335965488</v>
      </c>
      <c r="BZ47" s="66">
        <v>0.34186279609999998</v>
      </c>
      <c r="CA47" s="66">
        <v>1.5702462990827957</v>
      </c>
      <c r="CB47" s="66">
        <v>0.64671216228028183</v>
      </c>
      <c r="CC47" s="66">
        <v>2.735762435543672</v>
      </c>
      <c r="CD47" s="66">
        <v>7.4524194844796188E-3</v>
      </c>
      <c r="CE47" s="66">
        <v>0.97549401045648798</v>
      </c>
      <c r="CF47" s="66">
        <v>0.91506483524241811</v>
      </c>
      <c r="CG47" s="66">
        <v>0.81228165539999997</v>
      </c>
      <c r="CH47" s="66">
        <v>1.3101303480967474E-5</v>
      </c>
      <c r="CI47" s="66">
        <v>1.4523815721382171E-5</v>
      </c>
      <c r="CJ47" s="66">
        <v>10.066423808401707</v>
      </c>
      <c r="CK47" s="66">
        <v>0</v>
      </c>
      <c r="CL47" s="91">
        <v>2.9073303683155121E-4</v>
      </c>
      <c r="CM47" s="91">
        <v>7.3592716579065132E-2</v>
      </c>
      <c r="CN47" s="91">
        <v>8.3179745411956194</v>
      </c>
      <c r="CO47" s="91">
        <v>2.8165415825779073E-2</v>
      </c>
      <c r="CP47" s="65">
        <v>28.883245407422123</v>
      </c>
      <c r="CQ47" s="66">
        <v>0</v>
      </c>
      <c r="CR47" s="66">
        <v>0</v>
      </c>
      <c r="CS47" s="67">
        <v>1.9326122809116988</v>
      </c>
      <c r="CT47" s="67">
        <v>0.43133479115427131</v>
      </c>
    </row>
    <row r="48" spans="2:98" x14ac:dyDescent="0.25">
      <c r="BQ48" s="68" t="s">
        <v>47</v>
      </c>
      <c r="BR48" s="69">
        <v>0.20554001515607676</v>
      </c>
      <c r="BS48" s="70">
        <v>1.8004706442351701</v>
      </c>
      <c r="BT48" s="70">
        <v>0.3310270982266868</v>
      </c>
      <c r="BU48" s="70">
        <v>0.5932211340940754</v>
      </c>
      <c r="BV48" s="70">
        <v>0.95945433457784146</v>
      </c>
      <c r="BW48" s="70">
        <v>0.81418609139799625</v>
      </c>
      <c r="BX48" s="70">
        <v>1.5801637244667386</v>
      </c>
      <c r="BY48" s="70">
        <v>1.9521286683188432</v>
      </c>
      <c r="BZ48" s="70">
        <v>0.1007123954</v>
      </c>
      <c r="CA48" s="70">
        <v>1.0899540529315139</v>
      </c>
      <c r="CB48" s="70">
        <v>0.11067576443437427</v>
      </c>
      <c r="CC48" s="70">
        <v>4.0639047079684421</v>
      </c>
      <c r="CD48" s="70">
        <v>0.23506033811217261</v>
      </c>
      <c r="CE48" s="70">
        <v>3.0330346577991378E-2</v>
      </c>
      <c r="CF48" s="70">
        <v>7.1067330568713255E-2</v>
      </c>
      <c r="CG48" s="70">
        <v>6.9135752300000006E-2</v>
      </c>
      <c r="CH48" s="70">
        <v>3.0939128362758943E-3</v>
      </c>
      <c r="CI48" s="70">
        <v>4.564733292301372E-3</v>
      </c>
      <c r="CJ48" s="70">
        <v>4.0191107295734874</v>
      </c>
      <c r="CK48" s="70">
        <v>1.4467512844240029</v>
      </c>
      <c r="CL48" s="93">
        <v>3.9637858552825893E-5</v>
      </c>
      <c r="CM48" s="93">
        <v>12.049164490606021</v>
      </c>
      <c r="CN48" s="93">
        <v>1.8309187168733969</v>
      </c>
      <c r="CO48" s="93">
        <v>9.3005421810418589</v>
      </c>
      <c r="CP48" s="69">
        <v>10.327375248302358</v>
      </c>
      <c r="CQ48" s="70">
        <v>1.11281256956929E-2</v>
      </c>
      <c r="CR48" s="70">
        <v>0</v>
      </c>
      <c r="CS48" s="71">
        <v>1.5619648910360593</v>
      </c>
      <c r="CT48" s="71">
        <v>15.040579739343633</v>
      </c>
    </row>
    <row r="50" spans="68:94" x14ac:dyDescent="0.25">
      <c r="BP50" s="80" t="s">
        <v>115</v>
      </c>
      <c r="BQ50" s="60" t="s">
        <v>41</v>
      </c>
      <c r="BR50" s="61">
        <f t="array" ref="BR50:CL50">TRANSPOSE([3]AMS!$AF$29:$AF$49)</f>
        <v>0</v>
      </c>
      <c r="BS50" s="62">
        <v>0</v>
      </c>
      <c r="BT50" s="62">
        <v>0</v>
      </c>
      <c r="BU50" s="62">
        <v>0</v>
      </c>
      <c r="BV50" s="62">
        <v>215512.33970000001</v>
      </c>
      <c r="BW50" s="62">
        <v>105318.171</v>
      </c>
      <c r="BX50" s="62">
        <v>299356.01850000001</v>
      </c>
      <c r="BY50" s="62">
        <v>77484.691439999995</v>
      </c>
      <c r="BZ50" s="62">
        <v>0</v>
      </c>
      <c r="CA50" s="62">
        <v>7674389.9620000003</v>
      </c>
      <c r="CB50" s="62">
        <v>0</v>
      </c>
      <c r="CC50" s="62">
        <v>332285.12689999997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SUM([3]AMS!$AF$50:$AF$51)</f>
        <v>0</v>
      </c>
      <c r="CN50" s="89">
        <f>SUM([3]AMS!$AF$52:$AF$59)</f>
        <v>1395679.814</v>
      </c>
      <c r="CO50" s="89">
        <f>SUM([3]AMS!$AF$60:$AF$65)</f>
        <v>0</v>
      </c>
      <c r="CP50" s="101">
        <f t="array" ref="CP50:CP51">[3]AMS!$AF$3:$AF$4</f>
        <v>316653.0931</v>
      </c>
    </row>
    <row r="51" spans="68:94" x14ac:dyDescent="0.25">
      <c r="BQ51" s="64" t="s">
        <v>43</v>
      </c>
      <c r="BR51" s="65">
        <f t="array" ref="BR51:CL51">TRANSPOSE([3]AMS!$AF$68:$AF$88)</f>
        <v>3683018.11</v>
      </c>
      <c r="BS51" s="66">
        <v>983159.12199999997</v>
      </c>
      <c r="BT51" s="66">
        <v>85412.131160000004</v>
      </c>
      <c r="BU51" s="66">
        <v>704111.61490000004</v>
      </c>
      <c r="BV51" s="66">
        <v>3158183.3</v>
      </c>
      <c r="BW51" s="66">
        <v>1479140.274</v>
      </c>
      <c r="BX51" s="66">
        <v>912381.60770000005</v>
      </c>
      <c r="BY51" s="66">
        <v>3806116.2710000002</v>
      </c>
      <c r="BZ51" s="66">
        <v>146801.42670000001</v>
      </c>
      <c r="CA51" s="66">
        <v>0</v>
      </c>
      <c r="CB51" s="66">
        <v>0</v>
      </c>
      <c r="CC51" s="66">
        <v>1230669.2209999999</v>
      </c>
      <c r="CD51" s="66">
        <v>4.2165013419999999</v>
      </c>
      <c r="CE51" s="66">
        <v>154768.43350000001</v>
      </c>
      <c r="CF51" s="66">
        <v>1598316.132</v>
      </c>
      <c r="CG51" s="66">
        <v>17812360.18</v>
      </c>
      <c r="CH51" s="66">
        <v>4371907.5820000004</v>
      </c>
      <c r="CI51" s="66">
        <v>8357882.8839999996</v>
      </c>
      <c r="CJ51" s="66">
        <v>1424457.031</v>
      </c>
      <c r="CK51" s="66">
        <v>99826.716690000001</v>
      </c>
      <c r="CL51" s="91">
        <v>0</v>
      </c>
      <c r="CM51" s="91">
        <f>SUM([3]AMS!$AF$89:$AF$90)</f>
        <v>2962292.469</v>
      </c>
      <c r="CN51" s="91">
        <f>SUM([3]AMS!$AF$91:$AF$98)</f>
        <v>100442.2328</v>
      </c>
      <c r="CO51" s="91">
        <f>SUM([3]AMS!$AF$99:$AF$104)</f>
        <v>0</v>
      </c>
      <c r="CP51" s="102">
        <v>35419858.439999998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TRANSPOSE([3]AMS!$AF$119:$AF$139)</f>
        <v>211336.53890000001</v>
      </c>
      <c r="BS53" s="70">
        <v>1623318.2379999999</v>
      </c>
      <c r="BT53" s="70">
        <v>303129.4278</v>
      </c>
      <c r="BU53" s="70">
        <v>544711.42669999995</v>
      </c>
      <c r="BV53" s="70">
        <v>881531.7696</v>
      </c>
      <c r="BW53" s="70">
        <v>745178.04070000001</v>
      </c>
      <c r="BX53" s="70">
        <v>1452125.1939999999</v>
      </c>
      <c r="BY53" s="70">
        <v>1941300.186</v>
      </c>
      <c r="BZ53" s="70">
        <v>92556.834419999999</v>
      </c>
      <c r="CA53" s="70">
        <v>569521.13879999996</v>
      </c>
      <c r="CB53" s="70">
        <v>97318.649600000004</v>
      </c>
      <c r="CC53" s="70">
        <v>2366819.577</v>
      </c>
      <c r="CD53" s="70">
        <v>209683.2948</v>
      </c>
      <c r="CE53" s="70">
        <v>27890.529159999998</v>
      </c>
      <c r="CF53" s="70">
        <v>62755.395640000002</v>
      </c>
      <c r="CG53" s="70">
        <v>63537.227509999997</v>
      </c>
      <c r="CH53" s="70">
        <v>2832.222264</v>
      </c>
      <c r="CI53" s="70">
        <v>4182.7269699999997</v>
      </c>
      <c r="CJ53" s="70">
        <v>3560655.2349999999</v>
      </c>
      <c r="CK53" s="70">
        <v>1461619.192</v>
      </c>
      <c r="CL53" s="93">
        <v>0</v>
      </c>
      <c r="CM53" s="93">
        <f>SUM([3]AMS!$AF$140:$AF$141)</f>
        <v>0.1823179093</v>
      </c>
      <c r="CN53" s="93">
        <f>SUM([3]AMS!$AF$142:$AF$149)</f>
        <v>3605222.1839999999</v>
      </c>
      <c r="CO53" s="93">
        <f>SUM([3]AMS!$AF$150:$AF$155)</f>
        <v>244324.54819999999</v>
      </c>
      <c r="CP53" s="103">
        <f>[3]AMS!$AF$5</f>
        <v>11412436.310000001</v>
      </c>
    </row>
    <row r="58" spans="68:94" x14ac:dyDescent="0.25">
      <c r="BX58" s="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7"/>
  <dimension ref="B1:DA67"/>
  <sheetViews>
    <sheetView showGridLines="0" topLeftCell="BP35" workbookViewId="0">
      <selection activeCell="BW67" sqref="BW67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residentiel'!$G$1080</f>
        <v>0.1199146319</v>
      </c>
      <c r="DA2" s="104">
        <f t="array" ref="DA2:DA25">IFERROR('[5]TES 2010 (volume)'!$CK$6:$CK$29/'[5]TES 2010 (volume)'!$CK$6:$CK$29,1)</f>
        <v>1</v>
      </c>
    </row>
    <row r="3" spans="2:105" x14ac:dyDescent="0.25">
      <c r="B3" s="53" t="s">
        <v>20</v>
      </c>
      <c r="C3" s="60" t="s">
        <v>0</v>
      </c>
      <c r="D3" s="88">
        <f t="array" ref="D3:AA26">'[5]TES 2010 (value)'!$D$77:$AA$100</f>
        <v>14278.277590514746</v>
      </c>
      <c r="E3" s="89">
        <v>35468.299716634167</v>
      </c>
      <c r="F3" s="89">
        <v>1.4926890433402964</v>
      </c>
      <c r="G3" s="89">
        <v>0.64119483186907866</v>
      </c>
      <c r="H3" s="89">
        <v>0.2881715758703508</v>
      </c>
      <c r="I3" s="89">
        <v>257.76384170153125</v>
      </c>
      <c r="J3" s="89">
        <v>0.12748722325305153</v>
      </c>
      <c r="K3" s="89">
        <v>62.80551235176776</v>
      </c>
      <c r="L3" s="89">
        <v>0</v>
      </c>
      <c r="M3" s="89">
        <v>15.434263719891506</v>
      </c>
      <c r="N3" s="89">
        <v>7.5477530874814862</v>
      </c>
      <c r="O3" s="89">
        <v>3160.367391774193</v>
      </c>
      <c r="P3" s="89">
        <v>2091.3219051517185</v>
      </c>
      <c r="Q3" s="89">
        <v>0</v>
      </c>
      <c r="R3" s="89">
        <v>3.949378739950014</v>
      </c>
      <c r="S3" s="89">
        <v>0</v>
      </c>
      <c r="T3" s="89">
        <v>24.574547773753874</v>
      </c>
      <c r="U3" s="89">
        <v>1.417560753230112E-2</v>
      </c>
      <c r="V3" s="89">
        <v>2632.4688342854129</v>
      </c>
      <c r="W3" s="89">
        <v>550.96472648120027</v>
      </c>
      <c r="X3" s="89">
        <v>0.57770011019620449</v>
      </c>
      <c r="Y3" s="89">
        <v>40.214905053461052</v>
      </c>
      <c r="Z3" s="89">
        <v>268.48860623686647</v>
      </c>
      <c r="AA3" s="89">
        <v>266.64227862105156</v>
      </c>
      <c r="AB3" s="61">
        <f>'[5]TES 2010 (value)'!CK6</f>
        <v>34114.805669487658</v>
      </c>
      <c r="AC3" s="62">
        <f>'[5]TES 2010 (value)'!CL6</f>
        <v>0</v>
      </c>
      <c r="AD3" s="62">
        <f>'[5]TES 2010 (value)'!CM6</f>
        <v>1586.4330046181137</v>
      </c>
      <c r="AE3" s="62">
        <f>'[5]TES 2010 (value)'!CN6</f>
        <v>12908.623894200608</v>
      </c>
      <c r="AF3" s="63">
        <f>'[5]TES 2010 (value)'!CO6</f>
        <v>1.0861952969999999</v>
      </c>
      <c r="AG3" s="26">
        <f>SUM(D3:AF3)</f>
        <v>107743.21143412264</v>
      </c>
      <c r="AI3" s="53" t="s">
        <v>20</v>
      </c>
      <c r="AJ3" s="60" t="s">
        <v>0</v>
      </c>
      <c r="AK3" s="61">
        <f t="shared" ref="AK3:AZ18" si="0">D3*(1+AK$45)</f>
        <v>14278.169496430739</v>
      </c>
      <c r="AL3" s="62">
        <f t="shared" si="0"/>
        <v>35468.279313789571</v>
      </c>
      <c r="AM3" s="62">
        <f t="shared" si="0"/>
        <v>1.4926802505135428</v>
      </c>
      <c r="AN3" s="62">
        <f t="shared" si="0"/>
        <v>0.64112247818438961</v>
      </c>
      <c r="AO3" s="62">
        <f t="shared" si="0"/>
        <v>0.28815821841624656</v>
      </c>
      <c r="AP3" s="62">
        <f t="shared" si="0"/>
        <v>257.75441575001923</v>
      </c>
      <c r="AQ3" s="62">
        <f t="shared" si="0"/>
        <v>0.12747727202412115</v>
      </c>
      <c r="AR3" s="62">
        <f t="shared" si="0"/>
        <v>62.811152177209351</v>
      </c>
      <c r="AS3" s="62">
        <f t="shared" si="0"/>
        <v>0</v>
      </c>
      <c r="AT3" s="62">
        <f t="shared" si="0"/>
        <v>15.433976550089396</v>
      </c>
      <c r="AU3" s="62">
        <f t="shared" si="0"/>
        <v>7.547444345467162</v>
      </c>
      <c r="AV3" s="62">
        <f t="shared" si="0"/>
        <v>3160.3996548997452</v>
      </c>
      <c r="AW3" s="62">
        <f t="shared" si="0"/>
        <v>2091.3398202816948</v>
      </c>
      <c r="AX3" s="62">
        <f t="shared" si="0"/>
        <v>0</v>
      </c>
      <c r="AY3" s="62">
        <f t="shared" si="0"/>
        <v>3.9491920686920206</v>
      </c>
      <c r="AZ3" s="62">
        <f t="shared" si="0"/>
        <v>0</v>
      </c>
      <c r="BA3" s="62">
        <f t="shared" ref="BA3:BH32" si="1">T3*(1+BA$45)</f>
        <v>24.573427158531025</v>
      </c>
      <c r="BB3" s="62">
        <f t="shared" si="1"/>
        <v>1.4175196426262283E-2</v>
      </c>
      <c r="BC3" s="62">
        <f t="shared" si="1"/>
        <v>2632.5035353391886</v>
      </c>
      <c r="BD3" s="62">
        <f t="shared" si="1"/>
        <v>550.96357147658057</v>
      </c>
      <c r="BE3" s="89">
        <f t="shared" si="1"/>
        <v>0.59029691255581451</v>
      </c>
      <c r="BF3" s="89">
        <f t="shared" si="1"/>
        <v>40.364380868161277</v>
      </c>
      <c r="BG3" s="89">
        <f t="shared" si="1"/>
        <v>268.49570176697063</v>
      </c>
      <c r="BH3" s="89">
        <f t="shared" si="1"/>
        <v>266.95802366712144</v>
      </c>
      <c r="BI3" s="61">
        <f t="shared" ref="BI3:BL26" si="2">AB3*(1+AB$43)</f>
        <v>34114.805669487658</v>
      </c>
      <c r="BJ3" s="62">
        <f t="shared" si="2"/>
        <v>0</v>
      </c>
      <c r="BK3" s="62">
        <f t="shared" si="2"/>
        <v>1586.4330046181137</v>
      </c>
      <c r="BL3" s="62">
        <f t="shared" si="2"/>
        <v>12908.623894200608</v>
      </c>
      <c r="BM3" s="35">
        <v>0</v>
      </c>
      <c r="BN3" s="26">
        <f>SUM(AK3:BM3)</f>
        <v>107742.55958520428</v>
      </c>
      <c r="BP3" s="53" t="s">
        <v>20</v>
      </c>
      <c r="BQ3" s="60" t="s">
        <v>0</v>
      </c>
      <c r="BR3" s="61">
        <f>AK3</f>
        <v>14278.169496430739</v>
      </c>
      <c r="BS3" s="62">
        <f t="shared" ref="BS3:CH18" si="3">AL3</f>
        <v>35468.279313789571</v>
      </c>
      <c r="BT3" s="62">
        <f t="shared" si="3"/>
        <v>1.4926802505135428</v>
      </c>
      <c r="BU3" s="62">
        <f t="shared" si="3"/>
        <v>0.64112247818438961</v>
      </c>
      <c r="BV3" s="62">
        <f t="shared" si="3"/>
        <v>0.28815821841624656</v>
      </c>
      <c r="BW3" s="62">
        <f t="shared" si="3"/>
        <v>257.75441575001923</v>
      </c>
      <c r="BX3" s="62">
        <f t="shared" si="3"/>
        <v>0.12747727202412115</v>
      </c>
      <c r="BY3" s="62">
        <f t="shared" si="3"/>
        <v>62.811152177209351</v>
      </c>
      <c r="BZ3" s="62">
        <f t="shared" si="3"/>
        <v>0</v>
      </c>
      <c r="CA3" s="62">
        <f t="shared" si="3"/>
        <v>15.433976550089396</v>
      </c>
      <c r="CB3" s="62">
        <f t="shared" si="3"/>
        <v>7.547444345467162</v>
      </c>
      <c r="CC3" s="62">
        <f t="shared" si="3"/>
        <v>3160.3996548997452</v>
      </c>
      <c r="CD3" s="62">
        <f t="shared" si="3"/>
        <v>2091.3398202816948</v>
      </c>
      <c r="CE3" s="62">
        <f t="shared" si="3"/>
        <v>0</v>
      </c>
      <c r="CF3" s="62">
        <f t="shared" si="3"/>
        <v>3.9491920686920206</v>
      </c>
      <c r="CG3" s="62">
        <f t="shared" si="3"/>
        <v>0</v>
      </c>
      <c r="CH3" s="62">
        <f t="shared" si="3"/>
        <v>24.573427158531025</v>
      </c>
      <c r="CI3" s="62">
        <f t="shared" ref="CI3:CS26" si="4">BB3</f>
        <v>1.4175196426262283E-2</v>
      </c>
      <c r="CJ3" s="62">
        <f t="shared" si="4"/>
        <v>2632.5035353391886</v>
      </c>
      <c r="CK3" s="62">
        <f t="shared" si="4"/>
        <v>550.96357147658057</v>
      </c>
      <c r="CL3" s="89">
        <f t="shared" si="4"/>
        <v>0.59029691255581451</v>
      </c>
      <c r="CM3" s="89">
        <f t="shared" si="4"/>
        <v>40.364380868161277</v>
      </c>
      <c r="CN3" s="89">
        <f t="shared" si="4"/>
        <v>268.49570176697063</v>
      </c>
      <c r="CO3" s="89">
        <f t="shared" si="4"/>
        <v>266.95802366712144</v>
      </c>
      <c r="CP3" s="61">
        <f t="shared" si="4"/>
        <v>34114.805669487658</v>
      </c>
      <c r="CQ3" s="62">
        <f t="shared" si="4"/>
        <v>0</v>
      </c>
      <c r="CR3" s="62">
        <f t="shared" si="4"/>
        <v>1586.4330046181137</v>
      </c>
      <c r="CS3" s="62">
        <f t="shared" si="4"/>
        <v>12908.623894200608</v>
      </c>
      <c r="CT3" s="35">
        <v>0</v>
      </c>
      <c r="CU3" s="26">
        <f>SUM(BR3:CT3)</f>
        <v>107742.55958520428</v>
      </c>
      <c r="DA3" s="105">
        <v>1</v>
      </c>
    </row>
    <row r="4" spans="2:105" x14ac:dyDescent="0.25">
      <c r="B4" s="53" t="s">
        <v>21</v>
      </c>
      <c r="C4" s="64" t="s">
        <v>1</v>
      </c>
      <c r="D4" s="90">
        <v>6052.5448134502149</v>
      </c>
      <c r="E4" s="91">
        <v>30600.15638680958</v>
      </c>
      <c r="F4" s="91">
        <v>69.292757506377285</v>
      </c>
      <c r="G4" s="91">
        <v>5.991380196810101</v>
      </c>
      <c r="H4" s="91">
        <v>7.804113719316895</v>
      </c>
      <c r="I4" s="91">
        <v>220.58217385066129</v>
      </c>
      <c r="J4" s="91">
        <v>13.029933982352665</v>
      </c>
      <c r="K4" s="91">
        <v>475.72178586440663</v>
      </c>
      <c r="L4" s="91">
        <v>60.230680059516509</v>
      </c>
      <c r="M4" s="91">
        <v>56.708725022726334</v>
      </c>
      <c r="N4" s="91">
        <v>29.804307678258745</v>
      </c>
      <c r="O4" s="91">
        <v>3022.4044961565573</v>
      </c>
      <c r="P4" s="91">
        <v>160.0142438243023</v>
      </c>
      <c r="Q4" s="91">
        <v>6.4389088997340931</v>
      </c>
      <c r="R4" s="91">
        <v>24.209329621921359</v>
      </c>
      <c r="S4" s="91">
        <v>67.926899834628969</v>
      </c>
      <c r="T4" s="91">
        <v>66.095359870685058</v>
      </c>
      <c r="U4" s="91">
        <v>226.21190220810118</v>
      </c>
      <c r="V4" s="91">
        <v>29163.172510341319</v>
      </c>
      <c r="W4" s="91">
        <v>3246.6795879429292</v>
      </c>
      <c r="X4" s="91">
        <v>0.55244110202928909</v>
      </c>
      <c r="Y4" s="91">
        <v>121.62730416648235</v>
      </c>
      <c r="Z4" s="91">
        <v>28.675820246779995</v>
      </c>
      <c r="AA4" s="91">
        <v>121.12123892891762</v>
      </c>
      <c r="AB4" s="65">
        <f>'[5]TES 2010 (value)'!CK7</f>
        <v>161336.41960742293</v>
      </c>
      <c r="AC4" s="66">
        <f>'[5]TES 2010 (value)'!CL7</f>
        <v>0</v>
      </c>
      <c r="AD4" s="66">
        <f>'[5]TES 2010 (value)'!CM7</f>
        <v>0</v>
      </c>
      <c r="AE4" s="66">
        <f>'[5]TES 2010 (value)'!CN7</f>
        <v>36609.082377941857</v>
      </c>
      <c r="AF4" s="67">
        <f>'[5]TES 2010 (value)'!CO7</f>
        <v>1.073929071</v>
      </c>
      <c r="AG4" s="27">
        <f t="shared" ref="AG4:AG26" si="5">SUM(D4:AF4)</f>
        <v>271793.57301572041</v>
      </c>
      <c r="AI4" s="53" t="s">
        <v>21</v>
      </c>
      <c r="AJ4" s="64" t="s">
        <v>1</v>
      </c>
      <c r="AK4" s="65">
        <f t="shared" si="0"/>
        <v>6052.498992497136</v>
      </c>
      <c r="AL4" s="66">
        <f t="shared" si="0"/>
        <v>30600.138784323968</v>
      </c>
      <c r="AM4" s="66">
        <f t="shared" si="0"/>
        <v>69.292349330799951</v>
      </c>
      <c r="AN4" s="66">
        <f t="shared" si="0"/>
        <v>5.9907041176964428</v>
      </c>
      <c r="AO4" s="66">
        <f t="shared" si="0"/>
        <v>7.8037519796466484</v>
      </c>
      <c r="AP4" s="66">
        <f t="shared" si="0"/>
        <v>220.57410756463216</v>
      </c>
      <c r="AQ4" s="66">
        <f t="shared" si="0"/>
        <v>13.028916909012313</v>
      </c>
      <c r="AR4" s="66">
        <f t="shared" si="0"/>
        <v>475.76450485085502</v>
      </c>
      <c r="AS4" s="66">
        <f t="shared" si="0"/>
        <v>60.233122594573295</v>
      </c>
      <c r="AT4" s="66">
        <f t="shared" si="0"/>
        <v>56.70766990058781</v>
      </c>
      <c r="AU4" s="66">
        <f t="shared" si="0"/>
        <v>29.803088528416204</v>
      </c>
      <c r="AV4" s="66">
        <f t="shared" si="0"/>
        <v>3022.4353508654062</v>
      </c>
      <c r="AW4" s="66">
        <f t="shared" si="0"/>
        <v>160.01561457261661</v>
      </c>
      <c r="AX4" s="66">
        <f t="shared" si="0"/>
        <v>6.4383924516206035</v>
      </c>
      <c r="AY4" s="66">
        <f t="shared" si="0"/>
        <v>24.208185344222695</v>
      </c>
      <c r="AZ4" s="66">
        <f t="shared" si="0"/>
        <v>67.926760205716519</v>
      </c>
      <c r="BA4" s="66">
        <f t="shared" si="1"/>
        <v>66.092345879660172</v>
      </c>
      <c r="BB4" s="66">
        <f t="shared" si="1"/>
        <v>226.2053418487767</v>
      </c>
      <c r="BC4" s="66">
        <f t="shared" si="1"/>
        <v>29163.556937615205</v>
      </c>
      <c r="BD4" s="66">
        <f t="shared" si="1"/>
        <v>3246.6727818267796</v>
      </c>
      <c r="BE4" s="91">
        <f t="shared" si="1"/>
        <v>0.56448712946595447</v>
      </c>
      <c r="BF4" s="91">
        <f t="shared" si="1"/>
        <v>122.07938382092659</v>
      </c>
      <c r="BG4" s="91">
        <f t="shared" si="1"/>
        <v>28.676578082088817</v>
      </c>
      <c r="BH4" s="91">
        <f t="shared" si="1"/>
        <v>121.26466491283671</v>
      </c>
      <c r="BI4" s="65">
        <f t="shared" si="2"/>
        <v>161336.41960742293</v>
      </c>
      <c r="BJ4" s="66">
        <f t="shared" si="2"/>
        <v>0</v>
      </c>
      <c r="BK4" s="66">
        <f t="shared" si="2"/>
        <v>0</v>
      </c>
      <c r="BL4" s="66">
        <f t="shared" si="2"/>
        <v>36609.082377941857</v>
      </c>
      <c r="BM4" s="36">
        <v>0</v>
      </c>
      <c r="BN4" s="27">
        <f t="shared" ref="BN4:BN26" si="6">SUM(AK4:BM4)</f>
        <v>271793.47480251745</v>
      </c>
      <c r="BP4" s="53" t="s">
        <v>21</v>
      </c>
      <c r="BQ4" s="64" t="s">
        <v>1</v>
      </c>
      <c r="BR4" s="65">
        <f t="shared" ref="BR4:CG34" si="7">AK4</f>
        <v>6052.498992497136</v>
      </c>
      <c r="BS4" s="66">
        <f t="shared" si="3"/>
        <v>30600.138784323968</v>
      </c>
      <c r="BT4" s="66">
        <f t="shared" si="3"/>
        <v>69.292349330799951</v>
      </c>
      <c r="BU4" s="66">
        <f t="shared" si="3"/>
        <v>5.9907041176964428</v>
      </c>
      <c r="BV4" s="66">
        <f t="shared" si="3"/>
        <v>7.8037519796466484</v>
      </c>
      <c r="BW4" s="66">
        <f t="shared" si="3"/>
        <v>220.57410756463216</v>
      </c>
      <c r="BX4" s="66">
        <f t="shared" si="3"/>
        <v>13.028916909012313</v>
      </c>
      <c r="BY4" s="66">
        <f t="shared" si="3"/>
        <v>475.76450485085502</v>
      </c>
      <c r="BZ4" s="66">
        <f t="shared" si="3"/>
        <v>60.233122594573295</v>
      </c>
      <c r="CA4" s="66">
        <f t="shared" si="3"/>
        <v>56.70766990058781</v>
      </c>
      <c r="CB4" s="66">
        <f t="shared" si="3"/>
        <v>29.803088528416204</v>
      </c>
      <c r="CC4" s="66">
        <f t="shared" si="3"/>
        <v>3022.4353508654062</v>
      </c>
      <c r="CD4" s="66">
        <f t="shared" si="3"/>
        <v>160.01561457261661</v>
      </c>
      <c r="CE4" s="66">
        <f t="shared" si="3"/>
        <v>6.4383924516206035</v>
      </c>
      <c r="CF4" s="66">
        <f t="shared" si="3"/>
        <v>24.208185344222695</v>
      </c>
      <c r="CG4" s="66">
        <f t="shared" si="3"/>
        <v>67.926760205716519</v>
      </c>
      <c r="CH4" s="66">
        <f t="shared" si="3"/>
        <v>66.092345879660172</v>
      </c>
      <c r="CI4" s="66">
        <f t="shared" si="4"/>
        <v>226.2053418487767</v>
      </c>
      <c r="CJ4" s="66">
        <f t="shared" si="4"/>
        <v>29163.556937615205</v>
      </c>
      <c r="CK4" s="66">
        <f t="shared" si="4"/>
        <v>3246.6727818267796</v>
      </c>
      <c r="CL4" s="91">
        <f t="shared" si="4"/>
        <v>0.56448712946595447</v>
      </c>
      <c r="CM4" s="91">
        <f t="shared" si="4"/>
        <v>122.07938382092659</v>
      </c>
      <c r="CN4" s="91">
        <f t="shared" si="4"/>
        <v>28.676578082088817</v>
      </c>
      <c r="CO4" s="91">
        <f t="shared" si="4"/>
        <v>121.26466491283671</v>
      </c>
      <c r="CP4" s="65">
        <f t="shared" si="4"/>
        <v>161336.41960742293</v>
      </c>
      <c r="CQ4" s="66">
        <f t="shared" si="4"/>
        <v>0</v>
      </c>
      <c r="CR4" s="66">
        <f t="shared" si="4"/>
        <v>0</v>
      </c>
      <c r="CS4" s="66">
        <f t="shared" si="4"/>
        <v>36609.082377941857</v>
      </c>
      <c r="CT4" s="36">
        <v>0</v>
      </c>
      <c r="CU4" s="27">
        <f t="shared" ref="CU4:CU26" si="8">SUM(BR4:CT4)</f>
        <v>271793.47480251745</v>
      </c>
      <c r="CX4" s="59" t="s">
        <v>94</v>
      </c>
      <c r="CY4" s="81">
        <f>'[1]scen AMS ss residentiel'!$G$465*(1-'[1]scen AMS ss residentiel'!$G$1081)</f>
        <v>8512.6479026741144</v>
      </c>
      <c r="DA4" s="105">
        <v>1</v>
      </c>
    </row>
    <row r="5" spans="2:105" x14ac:dyDescent="0.25">
      <c r="B5" s="53" t="s">
        <v>22</v>
      </c>
      <c r="C5" s="64" t="s">
        <v>2</v>
      </c>
      <c r="D5" s="90">
        <v>157.89160853182835</v>
      </c>
      <c r="E5" s="91">
        <v>241.32599723825732</v>
      </c>
      <c r="F5" s="91">
        <v>25380.34810637543</v>
      </c>
      <c r="G5" s="91">
        <v>12.731375113651259</v>
      </c>
      <c r="H5" s="91">
        <v>69.245174516210881</v>
      </c>
      <c r="I5" s="91">
        <v>20.341370960747817</v>
      </c>
      <c r="J5" s="91">
        <v>5.9714162723602486</v>
      </c>
      <c r="K5" s="91">
        <v>19.098728754099419</v>
      </c>
      <c r="L5" s="91">
        <v>10.041889540893141</v>
      </c>
      <c r="M5" s="91">
        <v>24.620550470271326</v>
      </c>
      <c r="N5" s="91">
        <v>17.611367916268833</v>
      </c>
      <c r="O5" s="91">
        <v>739.63137076650059</v>
      </c>
      <c r="P5" s="91">
        <v>86.548785910765659</v>
      </c>
      <c r="Q5" s="91">
        <v>4.8670495139755641</v>
      </c>
      <c r="R5" s="91">
        <v>50.162132711962613</v>
      </c>
      <c r="S5" s="91">
        <v>484.11031038026357</v>
      </c>
      <c r="T5" s="91">
        <v>53.017586942893665</v>
      </c>
      <c r="U5" s="91">
        <v>72.86016227917203</v>
      </c>
      <c r="V5" s="91">
        <v>7547.0792044598693</v>
      </c>
      <c r="W5" s="91">
        <v>268.44463928359193</v>
      </c>
      <c r="X5" s="91">
        <v>0.13517702065652867</v>
      </c>
      <c r="Y5" s="91">
        <v>62.394773029564547</v>
      </c>
      <c r="Z5" s="91">
        <v>67.534937382788229</v>
      </c>
      <c r="AA5" s="91">
        <v>6.8188004144858896</v>
      </c>
      <c r="AB5" s="65">
        <f>'[5]TES 2010 (value)'!CK8</f>
        <v>72567.895877275907</v>
      </c>
      <c r="AC5" s="66">
        <f>'[5]TES 2010 (value)'!CL8</f>
        <v>94.655865360210001</v>
      </c>
      <c r="AD5" s="66">
        <f>'[5]TES 2010 (value)'!CM8</f>
        <v>24986.46398883604</v>
      </c>
      <c r="AE5" s="66">
        <f>'[5]TES 2010 (value)'!CN8</f>
        <v>49110.353677433814</v>
      </c>
      <c r="AF5" s="67">
        <f>'[5]TES 2010 (value)'!CO8</f>
        <v>1.029765051</v>
      </c>
      <c r="AG5" s="27">
        <f t="shared" si="5"/>
        <v>182163.23168974344</v>
      </c>
      <c r="AI5" s="53" t="s">
        <v>22</v>
      </c>
      <c r="AJ5" s="64" t="s">
        <v>2</v>
      </c>
      <c r="AK5" s="65">
        <f t="shared" si="0"/>
        <v>157.89041320916508</v>
      </c>
      <c r="AL5" s="66">
        <f t="shared" si="0"/>
        <v>241.32585841748332</v>
      </c>
      <c r="AM5" s="66">
        <f t="shared" si="0"/>
        <v>25380.198601021424</v>
      </c>
      <c r="AN5" s="66">
        <f t="shared" si="0"/>
        <v>12.729938480268007</v>
      </c>
      <c r="AO5" s="66">
        <f t="shared" si="0"/>
        <v>69.241964833792537</v>
      </c>
      <c r="AP5" s="66">
        <f t="shared" si="0"/>
        <v>20.340627114073673</v>
      </c>
      <c r="AQ5" s="66">
        <f t="shared" si="0"/>
        <v>5.9709501634526374</v>
      </c>
      <c r="AR5" s="66">
        <f t="shared" si="0"/>
        <v>19.100443786622776</v>
      </c>
      <c r="AS5" s="66">
        <f t="shared" si="0"/>
        <v>10.042296769687765</v>
      </c>
      <c r="AT5" s="66">
        <f t="shared" si="0"/>
        <v>24.620092380482614</v>
      </c>
      <c r="AU5" s="66">
        <f t="shared" si="0"/>
        <v>17.610647520524239</v>
      </c>
      <c r="AV5" s="66">
        <f t="shared" si="0"/>
        <v>739.63892141388408</v>
      </c>
      <c r="AW5" s="66">
        <f t="shared" si="0"/>
        <v>86.549527323527158</v>
      </c>
      <c r="AX5" s="66">
        <f t="shared" si="0"/>
        <v>4.8666591406096886</v>
      </c>
      <c r="AY5" s="66">
        <f t="shared" si="0"/>
        <v>50.159761749582565</v>
      </c>
      <c r="AZ5" s="66">
        <f t="shared" si="0"/>
        <v>484.10931525467549</v>
      </c>
      <c r="BA5" s="66">
        <f t="shared" si="1"/>
        <v>53.015169306746138</v>
      </c>
      <c r="BB5" s="66">
        <f t="shared" si="1"/>
        <v>72.858049265487409</v>
      </c>
      <c r="BC5" s="66">
        <f t="shared" si="1"/>
        <v>7547.178689626764</v>
      </c>
      <c r="BD5" s="66">
        <f t="shared" si="1"/>
        <v>268.44407653468335</v>
      </c>
      <c r="BE5" s="91">
        <f t="shared" si="1"/>
        <v>0.13812456763240322</v>
      </c>
      <c r="BF5" s="91">
        <f t="shared" si="1"/>
        <v>62.626689765889829</v>
      </c>
      <c r="BG5" s="91">
        <f t="shared" si="1"/>
        <v>67.536722174284591</v>
      </c>
      <c r="BH5" s="91">
        <f t="shared" si="1"/>
        <v>6.8268749121317525</v>
      </c>
      <c r="BI5" s="65">
        <f t="shared" si="2"/>
        <v>72567.895877275907</v>
      </c>
      <c r="BJ5" s="66">
        <f t="shared" si="2"/>
        <v>94.655865360210001</v>
      </c>
      <c r="BK5" s="66">
        <f t="shared" si="2"/>
        <v>24986.46398883604</v>
      </c>
      <c r="BL5" s="66">
        <f t="shared" si="2"/>
        <v>49110.353677433814</v>
      </c>
      <c r="BM5" s="36">
        <v>0</v>
      </c>
      <c r="BN5" s="27">
        <f t="shared" si="6"/>
        <v>182162.38982363883</v>
      </c>
      <c r="BP5" s="53" t="s">
        <v>22</v>
      </c>
      <c r="BQ5" s="64" t="s">
        <v>2</v>
      </c>
      <c r="BR5" s="65">
        <f t="shared" si="7"/>
        <v>157.89041320916508</v>
      </c>
      <c r="BS5" s="66">
        <f t="shared" si="3"/>
        <v>241.32585841748332</v>
      </c>
      <c r="BT5" s="66">
        <f t="shared" si="3"/>
        <v>25380.198601021424</v>
      </c>
      <c r="BU5" s="66">
        <f t="shared" si="3"/>
        <v>12.729938480268007</v>
      </c>
      <c r="BV5" s="66">
        <f t="shared" si="3"/>
        <v>69.241964833792537</v>
      </c>
      <c r="BW5" s="66">
        <f t="shared" si="3"/>
        <v>20.340627114073673</v>
      </c>
      <c r="BX5" s="66">
        <f t="shared" si="3"/>
        <v>5.9709501634526374</v>
      </c>
      <c r="BY5" s="66">
        <f t="shared" si="3"/>
        <v>19.100443786622776</v>
      </c>
      <c r="BZ5" s="66">
        <f t="shared" si="3"/>
        <v>10.042296769687765</v>
      </c>
      <c r="CA5" s="66">
        <f t="shared" si="3"/>
        <v>24.620092380482614</v>
      </c>
      <c r="CB5" s="66">
        <f t="shared" si="3"/>
        <v>17.610647520524239</v>
      </c>
      <c r="CC5" s="66">
        <f t="shared" si="3"/>
        <v>739.63892141388408</v>
      </c>
      <c r="CD5" s="66">
        <f t="shared" si="3"/>
        <v>86.549527323527158</v>
      </c>
      <c r="CE5" s="66">
        <f t="shared" si="3"/>
        <v>4.8666591406096886</v>
      </c>
      <c r="CF5" s="66">
        <f t="shared" si="3"/>
        <v>50.159761749582565</v>
      </c>
      <c r="CG5" s="66">
        <f t="shared" si="3"/>
        <v>484.10931525467549</v>
      </c>
      <c r="CH5" s="66">
        <f t="shared" si="3"/>
        <v>53.015169306746138</v>
      </c>
      <c r="CI5" s="66">
        <f t="shared" si="4"/>
        <v>72.858049265487409</v>
      </c>
      <c r="CJ5" s="66">
        <f t="shared" si="4"/>
        <v>7547.178689626764</v>
      </c>
      <c r="CK5" s="66">
        <f t="shared" si="4"/>
        <v>268.44407653468335</v>
      </c>
      <c r="CL5" s="91">
        <f t="shared" si="4"/>
        <v>0.13812456763240322</v>
      </c>
      <c r="CM5" s="91">
        <f t="shared" si="4"/>
        <v>62.626689765889829</v>
      </c>
      <c r="CN5" s="91">
        <f t="shared" si="4"/>
        <v>67.536722174284591</v>
      </c>
      <c r="CO5" s="91">
        <f t="shared" si="4"/>
        <v>6.8268749121317525</v>
      </c>
      <c r="CP5" s="49">
        <f>BI5-CY19</f>
        <v>73044.694624388605</v>
      </c>
      <c r="CQ5" s="66">
        <f t="shared" si="4"/>
        <v>94.655865360210001</v>
      </c>
      <c r="CR5" s="66">
        <f t="shared" si="4"/>
        <v>24986.46398883604</v>
      </c>
      <c r="CS5" s="66">
        <f t="shared" si="4"/>
        <v>49110.353677433814</v>
      </c>
      <c r="CT5" s="36">
        <v>0</v>
      </c>
      <c r="CU5" s="27">
        <f t="shared" si="8"/>
        <v>182639.18857075152</v>
      </c>
      <c r="CX5" s="85" t="s">
        <v>103</v>
      </c>
      <c r="CY5" s="81">
        <f>'[1]scen AMS ss residentiel'!$G$1161</f>
        <v>263458.38370000001</v>
      </c>
      <c r="DA5" s="105">
        <v>1</v>
      </c>
    </row>
    <row r="6" spans="2:105" x14ac:dyDescent="0.25">
      <c r="B6" s="53" t="s">
        <v>23</v>
      </c>
      <c r="C6" s="64" t="s">
        <v>3</v>
      </c>
      <c r="D6" s="90">
        <v>275.23526358507939</v>
      </c>
      <c r="E6" s="91">
        <v>832.73663797870847</v>
      </c>
      <c r="F6" s="91">
        <v>710.57421229065847</v>
      </c>
      <c r="G6" s="91">
        <v>323.60361835328479</v>
      </c>
      <c r="H6" s="91">
        <v>69.550685179818288</v>
      </c>
      <c r="I6" s="91">
        <v>45.091493592095574</v>
      </c>
      <c r="J6" s="91">
        <v>5.7669243661082925</v>
      </c>
      <c r="K6" s="91">
        <v>34.087088660479004</v>
      </c>
      <c r="L6" s="91">
        <v>90.329040680980171</v>
      </c>
      <c r="M6" s="91">
        <v>14.160559082346897</v>
      </c>
      <c r="N6" s="91">
        <v>5.5716854252394077</v>
      </c>
      <c r="O6" s="91">
        <v>1536.7062334648845</v>
      </c>
      <c r="P6" s="91">
        <v>586.61957947761471</v>
      </c>
      <c r="Q6" s="91">
        <v>2.9018026201616927</v>
      </c>
      <c r="R6" s="91">
        <v>1.9225029365500064</v>
      </c>
      <c r="S6" s="91">
        <v>23.360479024176112</v>
      </c>
      <c r="T6" s="91">
        <v>9.3965363322044606</v>
      </c>
      <c r="U6" s="91">
        <v>4.2880849749264112</v>
      </c>
      <c r="V6" s="91">
        <v>572.55155783806151</v>
      </c>
      <c r="W6" s="91">
        <v>290.48636254885332</v>
      </c>
      <c r="X6" s="91">
        <v>0.28090258199806406</v>
      </c>
      <c r="Y6" s="91">
        <v>0.77520274572832859</v>
      </c>
      <c r="Z6" s="91">
        <v>7.1966780328845724E-3</v>
      </c>
      <c r="AA6" s="91">
        <v>5.1399307356193189</v>
      </c>
      <c r="AB6" s="65">
        <f>'[5]TES 2010 (value)'!CK9</f>
        <v>1990.6181705330773</v>
      </c>
      <c r="AC6" s="66">
        <f>'[5]TES 2010 (value)'!CL9</f>
        <v>0</v>
      </c>
      <c r="AD6" s="66">
        <f>'[5]TES 2010 (value)'!CM9</f>
        <v>0</v>
      </c>
      <c r="AE6" s="66">
        <f>'[5]TES 2010 (value)'!CN9</f>
        <v>2830.532470560971</v>
      </c>
      <c r="AF6" s="67">
        <f>'[5]TES 2010 (value)'!CO9</f>
        <v>1</v>
      </c>
      <c r="AG6" s="27">
        <f t="shared" si="5"/>
        <v>10263.294222247659</v>
      </c>
      <c r="AI6" s="53" t="s">
        <v>23</v>
      </c>
      <c r="AJ6" s="64" t="s">
        <v>3</v>
      </c>
      <c r="AK6" s="65">
        <f t="shared" si="0"/>
        <v>275.23317990912375</v>
      </c>
      <c r="AL6" s="66">
        <f t="shared" si="0"/>
        <v>832.73615895387923</v>
      </c>
      <c r="AM6" s="66">
        <f t="shared" si="0"/>
        <v>710.57002658569058</v>
      </c>
      <c r="AN6" s="66">
        <f t="shared" si="0"/>
        <v>323.56710228515254</v>
      </c>
      <c r="AO6" s="66">
        <f t="shared" si="0"/>
        <v>69.547461336236907</v>
      </c>
      <c r="AP6" s="66">
        <f t="shared" si="0"/>
        <v>45.089844678774767</v>
      </c>
      <c r="AQ6" s="66">
        <f t="shared" si="0"/>
        <v>5.7664742191592335</v>
      </c>
      <c r="AR6" s="66">
        <f t="shared" si="0"/>
        <v>34.090149621573957</v>
      </c>
      <c r="AS6" s="66">
        <f t="shared" si="0"/>
        <v>90.332703794999318</v>
      </c>
      <c r="AT6" s="66">
        <f t="shared" si="0"/>
        <v>14.160295611084306</v>
      </c>
      <c r="AU6" s="66">
        <f t="shared" si="0"/>
        <v>5.5714575145802447</v>
      </c>
      <c r="AV6" s="66">
        <f t="shared" si="0"/>
        <v>1536.7219211809002</v>
      </c>
      <c r="AW6" s="66">
        <f t="shared" si="0"/>
        <v>586.62460470399765</v>
      </c>
      <c r="AX6" s="66">
        <f t="shared" si="0"/>
        <v>2.9015698741309226</v>
      </c>
      <c r="AY6" s="66">
        <f t="shared" si="0"/>
        <v>1.9224120675639476</v>
      </c>
      <c r="AZ6" s="66">
        <f t="shared" si="0"/>
        <v>23.360431004933538</v>
      </c>
      <c r="BA6" s="66">
        <f t="shared" si="1"/>
        <v>9.3961078440893235</v>
      </c>
      <c r="BB6" s="66">
        <f t="shared" si="1"/>
        <v>4.2879606164025015</v>
      </c>
      <c r="BC6" s="66">
        <f t="shared" si="1"/>
        <v>572.55910517998598</v>
      </c>
      <c r="BD6" s="66">
        <f t="shared" si="1"/>
        <v>290.4857535931896</v>
      </c>
      <c r="BE6" s="91">
        <f t="shared" si="1"/>
        <v>0.2870276878190271</v>
      </c>
      <c r="BF6" s="91">
        <f t="shared" si="1"/>
        <v>0.77808411674789335</v>
      </c>
      <c r="BG6" s="91">
        <f t="shared" si="1"/>
        <v>7.1968682243654996E-3</v>
      </c>
      <c r="BH6" s="91">
        <f t="shared" si="1"/>
        <v>5.1460171960085228</v>
      </c>
      <c r="BI6" s="65">
        <f t="shared" si="2"/>
        <v>1990.6181705330773</v>
      </c>
      <c r="BJ6" s="66">
        <f t="shared" si="2"/>
        <v>0</v>
      </c>
      <c r="BK6" s="66">
        <f t="shared" si="2"/>
        <v>0</v>
      </c>
      <c r="BL6" s="66">
        <f t="shared" si="2"/>
        <v>2830.532470560971</v>
      </c>
      <c r="BM6" s="36">
        <v>0</v>
      </c>
      <c r="BN6" s="27">
        <f t="shared" si="6"/>
        <v>10262.293687538295</v>
      </c>
      <c r="BP6" s="53" t="s">
        <v>23</v>
      </c>
      <c r="BQ6" s="64" t="s">
        <v>3</v>
      </c>
      <c r="BR6" s="65">
        <f t="shared" si="7"/>
        <v>275.23317990912375</v>
      </c>
      <c r="BS6" s="66">
        <f t="shared" si="3"/>
        <v>832.73615895387923</v>
      </c>
      <c r="BT6" s="66">
        <f t="shared" si="3"/>
        <v>710.57002658569058</v>
      </c>
      <c r="BU6" s="66">
        <f t="shared" si="3"/>
        <v>323.56710228515254</v>
      </c>
      <c r="BV6" s="66">
        <f t="shared" si="3"/>
        <v>69.547461336236907</v>
      </c>
      <c r="BW6" s="66">
        <f t="shared" si="3"/>
        <v>45.089844678774767</v>
      </c>
      <c r="BX6" s="66">
        <f t="shared" si="3"/>
        <v>5.7664742191592335</v>
      </c>
      <c r="BY6" s="66">
        <f t="shared" si="3"/>
        <v>34.090149621573957</v>
      </c>
      <c r="BZ6" s="66">
        <f t="shared" si="3"/>
        <v>90.332703794999318</v>
      </c>
      <c r="CA6" s="66">
        <f t="shared" si="3"/>
        <v>14.160295611084306</v>
      </c>
      <c r="CB6" s="66">
        <f t="shared" si="3"/>
        <v>5.5714575145802447</v>
      </c>
      <c r="CC6" s="66">
        <f t="shared" si="3"/>
        <v>1536.7219211809002</v>
      </c>
      <c r="CD6" s="66">
        <f t="shared" si="3"/>
        <v>586.62460470399765</v>
      </c>
      <c r="CE6" s="66">
        <f t="shared" si="3"/>
        <v>2.9015698741309226</v>
      </c>
      <c r="CF6" s="66">
        <f t="shared" si="3"/>
        <v>1.9224120675639476</v>
      </c>
      <c r="CG6" s="66">
        <f t="shared" si="3"/>
        <v>23.360431004933538</v>
      </c>
      <c r="CH6" s="66">
        <f t="shared" si="3"/>
        <v>9.3961078440893235</v>
      </c>
      <c r="CI6" s="66">
        <f t="shared" si="4"/>
        <v>4.2879606164025015</v>
      </c>
      <c r="CJ6" s="66">
        <f t="shared" si="4"/>
        <v>572.55910517998598</v>
      </c>
      <c r="CK6" s="66">
        <f t="shared" si="4"/>
        <v>290.4857535931896</v>
      </c>
      <c r="CL6" s="91">
        <f t="shared" si="4"/>
        <v>0.2870276878190271</v>
      </c>
      <c r="CM6" s="91">
        <f t="shared" si="4"/>
        <v>0.77808411674789335</v>
      </c>
      <c r="CN6" s="91">
        <f t="shared" si="4"/>
        <v>7.1968682243654996E-3</v>
      </c>
      <c r="CO6" s="91">
        <f t="shared" si="4"/>
        <v>5.1460171960085228</v>
      </c>
      <c r="CP6" s="65">
        <f t="shared" si="4"/>
        <v>1990.6181705330773</v>
      </c>
      <c r="CQ6" s="66">
        <f t="shared" si="4"/>
        <v>0</v>
      </c>
      <c r="CR6" s="66">
        <f t="shared" si="4"/>
        <v>0</v>
      </c>
      <c r="CS6" s="66">
        <f t="shared" si="4"/>
        <v>2830.532470560971</v>
      </c>
      <c r="CT6" s="36">
        <v>0</v>
      </c>
      <c r="CU6" s="27">
        <f t="shared" si="8"/>
        <v>10262.293687538295</v>
      </c>
      <c r="CX6" s="86" t="s">
        <v>104</v>
      </c>
      <c r="CY6" s="81">
        <f>'[1]scen AMS ss residentiel'!$G$1162</f>
        <v>12572.5682</v>
      </c>
      <c r="DA6" s="105">
        <v>1</v>
      </c>
    </row>
    <row r="7" spans="2:105" x14ac:dyDescent="0.25">
      <c r="B7" s="53" t="s">
        <v>24</v>
      </c>
      <c r="C7" s="64" t="s">
        <v>4</v>
      </c>
      <c r="D7" s="90">
        <v>51.951395854548011</v>
      </c>
      <c r="E7" s="91">
        <v>61.444354442847334</v>
      </c>
      <c r="F7" s="91">
        <v>480.94965208539929</v>
      </c>
      <c r="G7" s="91">
        <v>463.17848578169156</v>
      </c>
      <c r="H7" s="91">
        <v>3662.0876860564708</v>
      </c>
      <c r="I7" s="91">
        <v>85.321422885361955</v>
      </c>
      <c r="J7" s="91">
        <v>39.035148918681656</v>
      </c>
      <c r="K7" s="91">
        <v>77.093601063619673</v>
      </c>
      <c r="L7" s="91">
        <v>83.630310780642588</v>
      </c>
      <c r="M7" s="91">
        <v>110.64127885443452</v>
      </c>
      <c r="N7" s="91">
        <v>28.915966860945634</v>
      </c>
      <c r="O7" s="91">
        <v>1761.5559593891544</v>
      </c>
      <c r="P7" s="91">
        <v>16667.17454905327</v>
      </c>
      <c r="Q7" s="91">
        <v>2.3114822694734967</v>
      </c>
      <c r="R7" s="91">
        <v>43.067829356609749</v>
      </c>
      <c r="S7" s="91">
        <v>156.52645261882563</v>
      </c>
      <c r="T7" s="91">
        <v>4.5994985182874206</v>
      </c>
      <c r="U7" s="91">
        <v>0.98722112338478119</v>
      </c>
      <c r="V7" s="91">
        <v>2462.377444995494</v>
      </c>
      <c r="W7" s="91">
        <v>378.99546699228063</v>
      </c>
      <c r="X7" s="91">
        <v>0.32200404120882853</v>
      </c>
      <c r="Y7" s="91">
        <v>27.460567197875097</v>
      </c>
      <c r="Z7" s="91">
        <v>28.618221414623289</v>
      </c>
      <c r="AA7" s="91">
        <v>0.97017574286434216</v>
      </c>
      <c r="AB7" s="65">
        <f>'[5]TES 2010 (value)'!CK10</f>
        <v>1890.6859444905956</v>
      </c>
      <c r="AC7" s="66">
        <f>'[5]TES 2010 (value)'!CL10</f>
        <v>0</v>
      </c>
      <c r="AD7" s="66">
        <f>'[5]TES 2010 (value)'!CM10</f>
        <v>6.602746740699911</v>
      </c>
      <c r="AE7" s="66">
        <f>'[5]TES 2010 (value)'!CN10</f>
        <v>2386.1973356730628</v>
      </c>
      <c r="AF7" s="67">
        <f>'[5]TES 2010 (value)'!CO10</f>
        <v>1.11272349</v>
      </c>
      <c r="AG7" s="27">
        <f t="shared" si="5"/>
        <v>30963.814926692357</v>
      </c>
      <c r="AI7" s="53" t="s">
        <v>24</v>
      </c>
      <c r="AJ7" s="64" t="s">
        <v>4</v>
      </c>
      <c r="AK7" s="65">
        <f t="shared" si="0"/>
        <v>51.951002555110307</v>
      </c>
      <c r="AL7" s="66">
        <f t="shared" si="0"/>
        <v>61.444319097493171</v>
      </c>
      <c r="AM7" s="66">
        <f t="shared" si="0"/>
        <v>480.94681900573886</v>
      </c>
      <c r="AN7" s="66">
        <f t="shared" si="0"/>
        <v>463.12621981127302</v>
      </c>
      <c r="AO7" s="66">
        <f t="shared" si="0"/>
        <v>3661.9179393767563</v>
      </c>
      <c r="AP7" s="66">
        <f t="shared" si="0"/>
        <v>85.318302837221196</v>
      </c>
      <c r="AQ7" s="66">
        <f t="shared" si="0"/>
        <v>39.032101964694355</v>
      </c>
      <c r="AR7" s="66">
        <f t="shared" si="0"/>
        <v>77.100523934501254</v>
      </c>
      <c r="AS7" s="66">
        <f t="shared" si="0"/>
        <v>83.633702241036019</v>
      </c>
      <c r="AT7" s="66">
        <f t="shared" si="0"/>
        <v>110.63922026357911</v>
      </c>
      <c r="AU7" s="66">
        <f t="shared" si="0"/>
        <v>28.914784048822437</v>
      </c>
      <c r="AV7" s="66">
        <f t="shared" si="0"/>
        <v>1761.5739425202401</v>
      </c>
      <c r="AW7" s="66">
        <f t="shared" si="0"/>
        <v>16667.317326976481</v>
      </c>
      <c r="AX7" s="66">
        <f t="shared" si="0"/>
        <v>2.3112968715006375</v>
      </c>
      <c r="AY7" s="66">
        <f t="shared" si="0"/>
        <v>43.065793713432832</v>
      </c>
      <c r="AZ7" s="66">
        <f t="shared" si="0"/>
        <v>156.52613086678923</v>
      </c>
      <c r="BA7" s="66">
        <f t="shared" si="1"/>
        <v>4.5992887781894733</v>
      </c>
      <c r="BB7" s="66">
        <f t="shared" si="1"/>
        <v>0.98719249303757628</v>
      </c>
      <c r="BC7" s="66">
        <f t="shared" si="1"/>
        <v>2462.4099039142939</v>
      </c>
      <c r="BD7" s="66">
        <f t="shared" si="1"/>
        <v>378.994672492208</v>
      </c>
      <c r="BE7" s="91">
        <f t="shared" si="1"/>
        <v>0.32902536800886273</v>
      </c>
      <c r="BF7" s="91">
        <f t="shared" si="1"/>
        <v>27.562636086228206</v>
      </c>
      <c r="BG7" s="91">
        <f t="shared" si="1"/>
        <v>28.61897772772879</v>
      </c>
      <c r="BH7" s="91">
        <f t="shared" si="1"/>
        <v>0.97132457862366273</v>
      </c>
      <c r="BI7" s="65">
        <f t="shared" si="2"/>
        <v>1890.6859444905956</v>
      </c>
      <c r="BJ7" s="66">
        <f t="shared" si="2"/>
        <v>0</v>
      </c>
      <c r="BK7" s="66">
        <f t="shared" si="2"/>
        <v>6.602746740699911</v>
      </c>
      <c r="BL7" s="66">
        <f t="shared" si="2"/>
        <v>2386.1973356730628</v>
      </c>
      <c r="BM7" s="36">
        <v>0</v>
      </c>
      <c r="BN7" s="27">
        <f t="shared" si="6"/>
        <v>30962.778474427349</v>
      </c>
      <c r="BP7" s="53" t="s">
        <v>24</v>
      </c>
      <c r="BQ7" s="64" t="s">
        <v>4</v>
      </c>
      <c r="BR7" s="65">
        <f t="shared" si="7"/>
        <v>51.951002555110307</v>
      </c>
      <c r="BS7" s="66">
        <f t="shared" si="3"/>
        <v>61.444319097493171</v>
      </c>
      <c r="BT7" s="66">
        <f t="shared" si="3"/>
        <v>480.94681900573886</v>
      </c>
      <c r="BU7" s="66">
        <f t="shared" si="3"/>
        <v>463.12621981127302</v>
      </c>
      <c r="BV7" s="66">
        <f t="shared" si="3"/>
        <v>3661.9179393767563</v>
      </c>
      <c r="BW7" s="66">
        <f t="shared" si="3"/>
        <v>85.318302837221196</v>
      </c>
      <c r="BX7" s="66">
        <f t="shared" si="3"/>
        <v>39.032101964694355</v>
      </c>
      <c r="BY7" s="66">
        <f t="shared" si="3"/>
        <v>77.100523934501254</v>
      </c>
      <c r="BZ7" s="66">
        <f t="shared" si="3"/>
        <v>83.633702241036019</v>
      </c>
      <c r="CA7" s="66">
        <f t="shared" si="3"/>
        <v>110.63922026357911</v>
      </c>
      <c r="CB7" s="66">
        <f t="shared" si="3"/>
        <v>28.914784048822437</v>
      </c>
      <c r="CC7" s="66">
        <f t="shared" si="3"/>
        <v>1761.5739425202401</v>
      </c>
      <c r="CD7" s="66">
        <f t="shared" si="3"/>
        <v>16667.317326976481</v>
      </c>
      <c r="CE7" s="66">
        <f t="shared" si="3"/>
        <v>2.3112968715006375</v>
      </c>
      <c r="CF7" s="66">
        <f t="shared" si="3"/>
        <v>43.065793713432832</v>
      </c>
      <c r="CG7" s="66">
        <f t="shared" si="3"/>
        <v>156.52613086678923</v>
      </c>
      <c r="CH7" s="66">
        <f t="shared" si="3"/>
        <v>4.5992887781894733</v>
      </c>
      <c r="CI7" s="66">
        <f t="shared" si="4"/>
        <v>0.98719249303757628</v>
      </c>
      <c r="CJ7" s="66">
        <f t="shared" si="4"/>
        <v>2462.4099039142939</v>
      </c>
      <c r="CK7" s="66">
        <f t="shared" si="4"/>
        <v>378.994672492208</v>
      </c>
      <c r="CL7" s="91">
        <f t="shared" si="4"/>
        <v>0.32902536800886273</v>
      </c>
      <c r="CM7" s="91">
        <f t="shared" si="4"/>
        <v>27.562636086228206</v>
      </c>
      <c r="CN7" s="91">
        <f t="shared" si="4"/>
        <v>28.61897772772879</v>
      </c>
      <c r="CO7" s="91">
        <f t="shared" si="4"/>
        <v>0.97132457862366273</v>
      </c>
      <c r="CP7" s="65">
        <f t="shared" si="4"/>
        <v>1890.6859444905956</v>
      </c>
      <c r="CQ7" s="66">
        <f t="shared" si="4"/>
        <v>0</v>
      </c>
      <c r="CR7" s="66">
        <f t="shared" si="4"/>
        <v>6.602746740699911</v>
      </c>
      <c r="CS7" s="66">
        <f t="shared" si="4"/>
        <v>2386.1973356730628</v>
      </c>
      <c r="CT7" s="36">
        <v>0</v>
      </c>
      <c r="CU7" s="27">
        <f t="shared" si="8"/>
        <v>30962.778474427349</v>
      </c>
      <c r="CX7" s="59" t="s">
        <v>95</v>
      </c>
      <c r="CY7" s="81">
        <f>'[1]scen AMS ss residentiel'!$G$463</f>
        <v>34822.639179999998</v>
      </c>
      <c r="DA7" s="105">
        <v>1</v>
      </c>
    </row>
    <row r="8" spans="2:105" x14ac:dyDescent="0.25">
      <c r="B8" s="53" t="s">
        <v>25</v>
      </c>
      <c r="C8" s="64" t="s">
        <v>5</v>
      </c>
      <c r="D8" s="90">
        <v>123.08972898642072</v>
      </c>
      <c r="E8" s="91">
        <v>2198.0536501951842</v>
      </c>
      <c r="F8" s="91">
        <v>122.07828896138011</v>
      </c>
      <c r="G8" s="91">
        <v>214.40223716356931</v>
      </c>
      <c r="H8" s="91">
        <v>121.26860200030414</v>
      </c>
      <c r="I8" s="91">
        <v>6724.254394014989</v>
      </c>
      <c r="J8" s="91">
        <v>31.767060029950102</v>
      </c>
      <c r="K8" s="91">
        <v>228.14013639461146</v>
      </c>
      <c r="L8" s="91">
        <v>515.82586337995133</v>
      </c>
      <c r="M8" s="91">
        <v>38.862118205595273</v>
      </c>
      <c r="N8" s="91">
        <v>58.732053282901198</v>
      </c>
      <c r="O8" s="91">
        <v>7912.9396859257495</v>
      </c>
      <c r="P8" s="91">
        <v>420.67317779632401</v>
      </c>
      <c r="Q8" s="91">
        <v>2.1763849395581945</v>
      </c>
      <c r="R8" s="91">
        <v>22.468444019794884</v>
      </c>
      <c r="S8" s="91">
        <v>67.561030739866936</v>
      </c>
      <c r="T8" s="91">
        <v>35.205062608130113</v>
      </c>
      <c r="U8" s="91">
        <v>7.3031983881435085</v>
      </c>
      <c r="V8" s="91">
        <v>4849.6980566218226</v>
      </c>
      <c r="W8" s="91">
        <v>815.16668121012617</v>
      </c>
      <c r="X8" s="91">
        <v>1.4464274728223145</v>
      </c>
      <c r="Y8" s="91">
        <v>17.310054854504997</v>
      </c>
      <c r="Z8" s="91">
        <v>27.798199575114356</v>
      </c>
      <c r="AA8" s="91">
        <v>5.5498974739791</v>
      </c>
      <c r="AB8" s="65">
        <f>'[5]TES 2010 (value)'!CK11</f>
        <v>4166.5192538443307</v>
      </c>
      <c r="AC8" s="66">
        <f>'[5]TES 2010 (value)'!CL11</f>
        <v>0</v>
      </c>
      <c r="AD8" s="66">
        <f>'[5]TES 2010 (value)'!CM11</f>
        <v>0</v>
      </c>
      <c r="AE8" s="66">
        <f>'[5]TES 2010 (value)'!CN11</f>
        <v>6929.9891619555528</v>
      </c>
      <c r="AF8" s="67">
        <f>'[5]TES 2010 (value)'!CO11</f>
        <v>1.080768897</v>
      </c>
      <c r="AG8" s="27">
        <f t="shared" si="5"/>
        <v>35659.359618937677</v>
      </c>
      <c r="AI8" s="53" t="s">
        <v>25</v>
      </c>
      <c r="AJ8" s="64" t="s">
        <v>5</v>
      </c>
      <c r="AK8" s="65">
        <f t="shared" si="0"/>
        <v>123.0887971323213</v>
      </c>
      <c r="AL8" s="66">
        <f t="shared" si="0"/>
        <v>2198.0523857830922</v>
      </c>
      <c r="AM8" s="66">
        <f t="shared" si="0"/>
        <v>122.07756984761023</v>
      </c>
      <c r="AN8" s="66">
        <f t="shared" si="0"/>
        <v>214.37804359385643</v>
      </c>
      <c r="AO8" s="66">
        <f t="shared" si="0"/>
        <v>121.26298090536926</v>
      </c>
      <c r="AP8" s="66">
        <f t="shared" si="0"/>
        <v>6724.0085003494769</v>
      </c>
      <c r="AQ8" s="66">
        <f t="shared" si="0"/>
        <v>31.76458039882522</v>
      </c>
      <c r="AR8" s="66">
        <f t="shared" si="0"/>
        <v>228.16062298085694</v>
      </c>
      <c r="AS8" s="66">
        <f t="shared" si="0"/>
        <v>515.84678166865831</v>
      </c>
      <c r="AT8" s="66">
        <f t="shared" si="0"/>
        <v>38.861395137297542</v>
      </c>
      <c r="AU8" s="66">
        <f t="shared" si="0"/>
        <v>58.729650839124119</v>
      </c>
      <c r="AV8" s="66">
        <f t="shared" si="0"/>
        <v>7913.020466460076</v>
      </c>
      <c r="AW8" s="66">
        <f t="shared" si="0"/>
        <v>420.67678145707043</v>
      </c>
      <c r="AX8" s="66">
        <f t="shared" si="0"/>
        <v>2.1762103773903232</v>
      </c>
      <c r="AY8" s="66">
        <f t="shared" si="0"/>
        <v>22.467382026760916</v>
      </c>
      <c r="AZ8" s="66">
        <f t="shared" si="0"/>
        <v>67.560891863026256</v>
      </c>
      <c r="BA8" s="66">
        <f t="shared" si="1"/>
        <v>35.203457234576824</v>
      </c>
      <c r="BB8" s="66">
        <f t="shared" si="1"/>
        <v>7.3029865884761325</v>
      </c>
      <c r="BC8" s="66">
        <f t="shared" si="1"/>
        <v>4849.7619850645324</v>
      </c>
      <c r="BD8" s="66">
        <f t="shared" si="1"/>
        <v>815.1649723506705</v>
      </c>
      <c r="BE8" s="91">
        <f t="shared" si="1"/>
        <v>1.4779669527030863</v>
      </c>
      <c r="BF8" s="91">
        <f t="shared" si="1"/>
        <v>17.374395042513473</v>
      </c>
      <c r="BG8" s="91">
        <f t="shared" si="1"/>
        <v>27.798934216947735</v>
      </c>
      <c r="BH8" s="91">
        <f t="shared" si="1"/>
        <v>5.5564693973914974</v>
      </c>
      <c r="BI8" s="65">
        <f t="shared" si="2"/>
        <v>4166.5192538443307</v>
      </c>
      <c r="BJ8" s="66">
        <f t="shared" si="2"/>
        <v>0</v>
      </c>
      <c r="BK8" s="66">
        <f t="shared" si="2"/>
        <v>0</v>
      </c>
      <c r="BL8" s="66">
        <f t="shared" si="2"/>
        <v>6929.9891619555528</v>
      </c>
      <c r="BM8" s="36">
        <v>0</v>
      </c>
      <c r="BN8" s="27">
        <f t="shared" si="6"/>
        <v>35658.282623468505</v>
      </c>
      <c r="BP8" s="53" t="s">
        <v>25</v>
      </c>
      <c r="BQ8" s="64" t="s">
        <v>5</v>
      </c>
      <c r="BR8" s="65">
        <f t="shared" si="7"/>
        <v>123.0887971323213</v>
      </c>
      <c r="BS8" s="66">
        <f t="shared" si="3"/>
        <v>2198.0523857830922</v>
      </c>
      <c r="BT8" s="66">
        <f t="shared" si="3"/>
        <v>122.07756984761023</v>
      </c>
      <c r="BU8" s="66">
        <f t="shared" si="3"/>
        <v>214.37804359385643</v>
      </c>
      <c r="BV8" s="66">
        <f t="shared" si="3"/>
        <v>121.26298090536926</v>
      </c>
      <c r="BW8" s="66">
        <f t="shared" si="3"/>
        <v>6724.0085003494769</v>
      </c>
      <c r="BX8" s="66">
        <f t="shared" si="3"/>
        <v>31.76458039882522</v>
      </c>
      <c r="BY8" s="66">
        <f t="shared" si="3"/>
        <v>228.16062298085694</v>
      </c>
      <c r="BZ8" s="66">
        <f t="shared" si="3"/>
        <v>515.84678166865831</v>
      </c>
      <c r="CA8" s="66">
        <f t="shared" si="3"/>
        <v>38.861395137297542</v>
      </c>
      <c r="CB8" s="66">
        <f t="shared" si="3"/>
        <v>58.729650839124119</v>
      </c>
      <c r="CC8" s="66">
        <f t="shared" si="3"/>
        <v>7913.020466460076</v>
      </c>
      <c r="CD8" s="66">
        <f t="shared" si="3"/>
        <v>420.67678145707043</v>
      </c>
      <c r="CE8" s="66">
        <f t="shared" si="3"/>
        <v>2.1762103773903232</v>
      </c>
      <c r="CF8" s="66">
        <f t="shared" si="3"/>
        <v>22.467382026760916</v>
      </c>
      <c r="CG8" s="66">
        <f t="shared" si="3"/>
        <v>67.560891863026256</v>
      </c>
      <c r="CH8" s="66">
        <f t="shared" si="3"/>
        <v>35.203457234576824</v>
      </c>
      <c r="CI8" s="66">
        <f t="shared" si="4"/>
        <v>7.3029865884761325</v>
      </c>
      <c r="CJ8" s="66">
        <f t="shared" si="4"/>
        <v>4849.7619850645324</v>
      </c>
      <c r="CK8" s="66">
        <f t="shared" si="4"/>
        <v>815.1649723506705</v>
      </c>
      <c r="CL8" s="91">
        <f t="shared" si="4"/>
        <v>1.4779669527030863</v>
      </c>
      <c r="CM8" s="91">
        <f t="shared" si="4"/>
        <v>17.374395042513473</v>
      </c>
      <c r="CN8" s="91">
        <f t="shared" si="4"/>
        <v>27.798934216947735</v>
      </c>
      <c r="CO8" s="91">
        <f t="shared" si="4"/>
        <v>5.5564693973914974</v>
      </c>
      <c r="CP8" s="65">
        <f t="shared" si="4"/>
        <v>4166.5192538443307</v>
      </c>
      <c r="CQ8" s="66">
        <f t="shared" si="4"/>
        <v>0</v>
      </c>
      <c r="CR8" s="66">
        <f t="shared" si="4"/>
        <v>0</v>
      </c>
      <c r="CS8" s="66">
        <f t="shared" si="4"/>
        <v>6929.9891619555528</v>
      </c>
      <c r="CT8" s="36">
        <v>0</v>
      </c>
      <c r="CU8" s="27">
        <f t="shared" si="8"/>
        <v>35658.282623468505</v>
      </c>
      <c r="CX8" s="59" t="s">
        <v>96</v>
      </c>
      <c r="CY8" s="81">
        <f>'[1]scen AMS ss residentiel'!$G$462-CY7</f>
        <v>379659.49832000001</v>
      </c>
      <c r="DA8" s="105">
        <v>1</v>
      </c>
    </row>
    <row r="9" spans="2:105" x14ac:dyDescent="0.25">
      <c r="B9" s="53" t="s">
        <v>26</v>
      </c>
      <c r="C9" s="64" t="s">
        <v>6</v>
      </c>
      <c r="D9" s="90">
        <v>2859.6430102024237</v>
      </c>
      <c r="E9" s="91">
        <v>298.88869969456204</v>
      </c>
      <c r="F9" s="91">
        <v>237.27694421580844</v>
      </c>
      <c r="G9" s="91">
        <v>219.64139494278498</v>
      </c>
      <c r="H9" s="91">
        <v>47.729468291305857</v>
      </c>
      <c r="I9" s="91">
        <v>193.81626262487234</v>
      </c>
      <c r="J9" s="91">
        <v>1871.1867151771287</v>
      </c>
      <c r="K9" s="91">
        <v>1282.8442303186057</v>
      </c>
      <c r="L9" s="91">
        <v>106.86499754956094</v>
      </c>
      <c r="M9" s="91">
        <v>238.42500048228439</v>
      </c>
      <c r="N9" s="91">
        <v>64.402167411602591</v>
      </c>
      <c r="O9" s="91">
        <v>2559.2456154029232</v>
      </c>
      <c r="P9" s="91">
        <v>147.61001258435616</v>
      </c>
      <c r="Q9" s="91">
        <v>1.1790001955468308</v>
      </c>
      <c r="R9" s="91">
        <v>5.3577107453931738</v>
      </c>
      <c r="S9" s="91">
        <v>4.4037797451798921</v>
      </c>
      <c r="T9" s="91">
        <v>3.905777418259337</v>
      </c>
      <c r="U9" s="91">
        <v>2.4087805524882033</v>
      </c>
      <c r="V9" s="91">
        <v>340.24914536019764</v>
      </c>
      <c r="W9" s="91">
        <v>26.658436532052182</v>
      </c>
      <c r="X9" s="91">
        <v>0.46777725871117382</v>
      </c>
      <c r="Y9" s="91">
        <v>33.627874693272048</v>
      </c>
      <c r="Z9" s="91">
        <v>1.1984376569642458E-2</v>
      </c>
      <c r="AA9" s="91">
        <v>59.93903380671447</v>
      </c>
      <c r="AB9" s="65">
        <f>'[5]TES 2010 (value)'!CK12</f>
        <v>119.41118500726897</v>
      </c>
      <c r="AC9" s="66">
        <f>'[5]TES 2010 (value)'!CL12</f>
        <v>0</v>
      </c>
      <c r="AD9" s="66">
        <f>'[5]TES 2010 (value)'!CM12</f>
        <v>0</v>
      </c>
      <c r="AE9" s="66">
        <f>'[5]TES 2010 (value)'!CN12</f>
        <v>3163.6774438703055</v>
      </c>
      <c r="AF9" s="67">
        <f>'[5]TES 2010 (value)'!CO12</f>
        <v>1</v>
      </c>
      <c r="AG9" s="27">
        <f t="shared" si="5"/>
        <v>13889.872448460181</v>
      </c>
      <c r="AI9" s="53" t="s">
        <v>26</v>
      </c>
      <c r="AJ9" s="64" t="s">
        <v>6</v>
      </c>
      <c r="AK9" s="65">
        <f t="shared" si="0"/>
        <v>2859.6213611982062</v>
      </c>
      <c r="AL9" s="66">
        <f t="shared" si="0"/>
        <v>298.88852776132194</v>
      </c>
      <c r="AM9" s="66">
        <f t="shared" si="0"/>
        <v>237.27554651340523</v>
      </c>
      <c r="AN9" s="66">
        <f t="shared" si="0"/>
        <v>219.61661017621407</v>
      </c>
      <c r="AO9" s="66">
        <f t="shared" si="0"/>
        <v>47.727255914251685</v>
      </c>
      <c r="AP9" s="66">
        <f t="shared" si="0"/>
        <v>193.80917511918619</v>
      </c>
      <c r="AQ9" s="66">
        <f t="shared" si="0"/>
        <v>1871.0406565612213</v>
      </c>
      <c r="AR9" s="66">
        <f t="shared" si="0"/>
        <v>1282.9594274924975</v>
      </c>
      <c r="AS9" s="66">
        <f t="shared" si="0"/>
        <v>106.86933124631814</v>
      </c>
      <c r="AT9" s="66">
        <f t="shared" si="0"/>
        <v>238.42056434840401</v>
      </c>
      <c r="AU9" s="66">
        <f t="shared" si="0"/>
        <v>64.399533030924914</v>
      </c>
      <c r="AV9" s="66">
        <f t="shared" si="0"/>
        <v>2559.2717418788588</v>
      </c>
      <c r="AW9" s="66">
        <f t="shared" si="0"/>
        <v>147.61127707288597</v>
      </c>
      <c r="AX9" s="66">
        <f t="shared" si="0"/>
        <v>1.178905631011709</v>
      </c>
      <c r="AY9" s="66">
        <f t="shared" si="0"/>
        <v>5.3574575079422573</v>
      </c>
      <c r="AZ9" s="66">
        <f t="shared" si="0"/>
        <v>4.403770692875459</v>
      </c>
      <c r="BA9" s="66">
        <f t="shared" si="1"/>
        <v>3.9055993122908261</v>
      </c>
      <c r="BB9" s="66">
        <f t="shared" si="1"/>
        <v>2.4087106955717288</v>
      </c>
      <c r="BC9" s="66">
        <f t="shared" si="1"/>
        <v>340.25363050499271</v>
      </c>
      <c r="BD9" s="66">
        <f t="shared" si="1"/>
        <v>26.658380647136383</v>
      </c>
      <c r="BE9" s="91">
        <f t="shared" si="1"/>
        <v>0.47797718350312779</v>
      </c>
      <c r="BF9" s="91">
        <f t="shared" si="1"/>
        <v>33.752867005444159</v>
      </c>
      <c r="BG9" s="91">
        <f t="shared" si="1"/>
        <v>1.1984693288872824E-2</v>
      </c>
      <c r="BH9" s="91">
        <f t="shared" si="1"/>
        <v>60.010010746637725</v>
      </c>
      <c r="BI9" s="65">
        <f t="shared" si="2"/>
        <v>119.41118500726897</v>
      </c>
      <c r="BJ9" s="66">
        <f t="shared" si="2"/>
        <v>0</v>
      </c>
      <c r="BK9" s="66">
        <f t="shared" si="2"/>
        <v>0</v>
      </c>
      <c r="BL9" s="66">
        <f t="shared" si="2"/>
        <v>3163.6774438703055</v>
      </c>
      <c r="BM9" s="36">
        <v>0</v>
      </c>
      <c r="BN9" s="27">
        <f t="shared" si="6"/>
        <v>13889.018931811966</v>
      </c>
      <c r="BP9" s="53" t="s">
        <v>26</v>
      </c>
      <c r="BQ9" s="64" t="s">
        <v>6</v>
      </c>
      <c r="BR9" s="65">
        <f t="shared" si="7"/>
        <v>2859.6213611982062</v>
      </c>
      <c r="BS9" s="66">
        <f t="shared" si="3"/>
        <v>298.88852776132194</v>
      </c>
      <c r="BT9" s="66">
        <f t="shared" si="3"/>
        <v>237.27554651340523</v>
      </c>
      <c r="BU9" s="66">
        <f t="shared" si="3"/>
        <v>219.61661017621407</v>
      </c>
      <c r="BV9" s="66">
        <f t="shared" si="3"/>
        <v>47.727255914251685</v>
      </c>
      <c r="BW9" s="66">
        <f t="shared" si="3"/>
        <v>193.80917511918619</v>
      </c>
      <c r="BX9" s="66">
        <f t="shared" si="3"/>
        <v>1871.0406565612213</v>
      </c>
      <c r="BY9" s="66">
        <f t="shared" si="3"/>
        <v>1282.9594274924975</v>
      </c>
      <c r="BZ9" s="66">
        <f t="shared" si="3"/>
        <v>106.86933124631814</v>
      </c>
      <c r="CA9" s="66">
        <f t="shared" si="3"/>
        <v>238.42056434840401</v>
      </c>
      <c r="CB9" s="66">
        <f t="shared" si="3"/>
        <v>64.399533030924914</v>
      </c>
      <c r="CC9" s="66">
        <f t="shared" si="3"/>
        <v>2559.2717418788588</v>
      </c>
      <c r="CD9" s="66">
        <f t="shared" si="3"/>
        <v>147.61127707288597</v>
      </c>
      <c r="CE9" s="66">
        <f t="shared" si="3"/>
        <v>1.178905631011709</v>
      </c>
      <c r="CF9" s="66">
        <f t="shared" si="3"/>
        <v>5.3574575079422573</v>
      </c>
      <c r="CG9" s="66">
        <f t="shared" si="3"/>
        <v>4.403770692875459</v>
      </c>
      <c r="CH9" s="66">
        <f t="shared" si="3"/>
        <v>3.9055993122908261</v>
      </c>
      <c r="CI9" s="66">
        <f t="shared" si="4"/>
        <v>2.4087106955717288</v>
      </c>
      <c r="CJ9" s="66">
        <f t="shared" si="4"/>
        <v>340.25363050499271</v>
      </c>
      <c r="CK9" s="66">
        <f t="shared" si="4"/>
        <v>26.658380647136383</v>
      </c>
      <c r="CL9" s="91">
        <f t="shared" si="4"/>
        <v>0.47797718350312779</v>
      </c>
      <c r="CM9" s="91">
        <f t="shared" si="4"/>
        <v>33.752867005444159</v>
      </c>
      <c r="CN9" s="91">
        <f t="shared" si="4"/>
        <v>1.1984693288872824E-2</v>
      </c>
      <c r="CO9" s="91">
        <f t="shared" si="4"/>
        <v>60.010010746637725</v>
      </c>
      <c r="CP9" s="65">
        <f t="shared" si="4"/>
        <v>119.41118500726897</v>
      </c>
      <c r="CQ9" s="66">
        <f t="shared" si="4"/>
        <v>0</v>
      </c>
      <c r="CR9" s="66">
        <f t="shared" si="4"/>
        <v>0</v>
      </c>
      <c r="CS9" s="66">
        <f t="shared" si="4"/>
        <v>3163.6774438703055</v>
      </c>
      <c r="CT9" s="36">
        <v>0</v>
      </c>
      <c r="CU9" s="27">
        <f t="shared" si="8"/>
        <v>13889.018931811966</v>
      </c>
      <c r="CX9" s="59" t="s">
        <v>108</v>
      </c>
      <c r="CY9" s="81">
        <f>'[1]scen AMS ss residentiel'!$G$1261</f>
        <v>0</v>
      </c>
      <c r="DA9" s="105">
        <v>1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220.55137824574422</v>
      </c>
      <c r="F10" s="91">
        <v>418.39503509340005</v>
      </c>
      <c r="G10" s="91">
        <v>66.25169353950902</v>
      </c>
      <c r="H10" s="91">
        <v>114.49820612481885</v>
      </c>
      <c r="I10" s="91">
        <v>785.05861103827169</v>
      </c>
      <c r="J10" s="91">
        <v>116.15766652858241</v>
      </c>
      <c r="K10" s="91">
        <v>4740.2418493245896</v>
      </c>
      <c r="L10" s="91">
        <v>8983.0476544802932</v>
      </c>
      <c r="M10" s="91">
        <v>111.39172912572768</v>
      </c>
      <c r="N10" s="91">
        <v>65.636991719195208</v>
      </c>
      <c r="O10" s="91">
        <v>9529.3828858501183</v>
      </c>
      <c r="P10" s="91">
        <v>92.779675514099353</v>
      </c>
      <c r="Q10" s="91">
        <v>1.2040221252852354</v>
      </c>
      <c r="R10" s="91">
        <v>15.12504118202116</v>
      </c>
      <c r="S10" s="91">
        <v>5.1162804805221906</v>
      </c>
      <c r="T10" s="91">
        <v>4.1297832798166771</v>
      </c>
      <c r="U10" s="91">
        <v>2.5022981891412051</v>
      </c>
      <c r="V10" s="91">
        <v>1281.63809842311</v>
      </c>
      <c r="W10" s="91">
        <v>207.86722992503411</v>
      </c>
      <c r="X10" s="91">
        <v>1.7418922447952812</v>
      </c>
      <c r="Y10" s="91">
        <v>1124.5668886602193</v>
      </c>
      <c r="Z10" s="91">
        <v>18.123124914597504</v>
      </c>
      <c r="AA10" s="91">
        <v>5.3972610652896984</v>
      </c>
      <c r="AB10" s="65">
        <f>'[5]TES 2010 (value)'!CK13</f>
        <v>24.126590238448365</v>
      </c>
      <c r="AC10" s="66">
        <f>'[5]TES 2010 (value)'!CL13</f>
        <v>0</v>
      </c>
      <c r="AD10" s="66">
        <f>'[5]TES 2010 (value)'!CM13</f>
        <v>0</v>
      </c>
      <c r="AE10" s="66">
        <f>'[5]TES 2010 (value)'!CN13</f>
        <v>21457.723662270597</v>
      </c>
      <c r="AF10" s="67">
        <f>'[5]TES 2010 (value)'!CO13</f>
        <v>1</v>
      </c>
      <c r="AG10" s="27">
        <f t="shared" si="5"/>
        <v>49393.655549583229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220.55125137539713</v>
      </c>
      <c r="AM10" s="66">
        <f t="shared" si="0"/>
        <v>418.39257049765951</v>
      </c>
      <c r="AN10" s="66">
        <f t="shared" si="0"/>
        <v>66.244217568234419</v>
      </c>
      <c r="AO10" s="66">
        <f t="shared" si="0"/>
        <v>114.49289885421554</v>
      </c>
      <c r="AP10" s="66">
        <f t="shared" si="0"/>
        <v>785.02990288295825</v>
      </c>
      <c r="AQ10" s="66">
        <f t="shared" si="0"/>
        <v>116.14859964719501</v>
      </c>
      <c r="AR10" s="66">
        <f t="shared" si="0"/>
        <v>4740.6675147730521</v>
      </c>
      <c r="AS10" s="66">
        <f t="shared" si="0"/>
        <v>8983.4119440548275</v>
      </c>
      <c r="AT10" s="66">
        <f t="shared" si="0"/>
        <v>111.38965657199979</v>
      </c>
      <c r="AU10" s="66">
        <f t="shared" si="0"/>
        <v>65.634306827837122</v>
      </c>
      <c r="AV10" s="66">
        <f t="shared" si="0"/>
        <v>9529.4801681082772</v>
      </c>
      <c r="AW10" s="66">
        <f t="shared" si="0"/>
        <v>92.78047030324295</v>
      </c>
      <c r="AX10" s="66">
        <f t="shared" si="0"/>
        <v>1.2039255538062961</v>
      </c>
      <c r="AY10" s="66">
        <f t="shared" si="0"/>
        <v>15.124326282121565</v>
      </c>
      <c r="AZ10" s="66">
        <f t="shared" si="0"/>
        <v>5.1162699636182687</v>
      </c>
      <c r="BA10" s="66">
        <f t="shared" si="1"/>
        <v>4.129594959036452</v>
      </c>
      <c r="BB10" s="66">
        <f t="shared" si="1"/>
        <v>2.5022256201247322</v>
      </c>
      <c r="BC10" s="66">
        <f t="shared" si="1"/>
        <v>1281.654992903301</v>
      </c>
      <c r="BD10" s="66">
        <f t="shared" si="1"/>
        <v>207.86679416644685</v>
      </c>
      <c r="BE10" s="91">
        <f t="shared" si="1"/>
        <v>1.779874360346499</v>
      </c>
      <c r="BF10" s="91">
        <f t="shared" si="1"/>
        <v>1128.7468202463792</v>
      </c>
      <c r="BG10" s="91">
        <f t="shared" si="1"/>
        <v>18.123603866684952</v>
      </c>
      <c r="BH10" s="91">
        <f t="shared" si="1"/>
        <v>5.4036522439599537</v>
      </c>
      <c r="BI10" s="65">
        <f t="shared" si="2"/>
        <v>24.126590238448365</v>
      </c>
      <c r="BJ10" s="66">
        <f t="shared" si="2"/>
        <v>0</v>
      </c>
      <c r="BK10" s="66">
        <f t="shared" si="2"/>
        <v>0</v>
      </c>
      <c r="BL10" s="66">
        <f t="shared" si="2"/>
        <v>21457.723662270597</v>
      </c>
      <c r="BM10" s="36">
        <v>0</v>
      </c>
      <c r="BN10" s="27">
        <f t="shared" si="6"/>
        <v>49397.725834139768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220.55125137539713</v>
      </c>
      <c r="BT10" s="66">
        <f t="shared" si="3"/>
        <v>418.39257049765951</v>
      </c>
      <c r="BU10" s="66">
        <f t="shared" si="3"/>
        <v>66.244217568234419</v>
      </c>
      <c r="BV10" s="66">
        <f t="shared" si="3"/>
        <v>114.49289885421554</v>
      </c>
      <c r="BW10" s="66">
        <f t="shared" si="3"/>
        <v>785.02990288295825</v>
      </c>
      <c r="BX10" s="66">
        <f t="shared" si="3"/>
        <v>116.14859964719501</v>
      </c>
      <c r="BY10" s="66">
        <f t="shared" si="3"/>
        <v>4740.6675147730521</v>
      </c>
      <c r="BZ10" s="66">
        <f t="shared" si="3"/>
        <v>8983.4119440548275</v>
      </c>
      <c r="CA10" s="66">
        <f t="shared" si="3"/>
        <v>111.38965657199979</v>
      </c>
      <c r="CB10" s="66">
        <f t="shared" si="3"/>
        <v>65.634306827837122</v>
      </c>
      <c r="CC10" s="66">
        <f t="shared" si="3"/>
        <v>9529.4801681082772</v>
      </c>
      <c r="CD10" s="66">
        <f t="shared" si="3"/>
        <v>92.78047030324295</v>
      </c>
      <c r="CE10" s="66">
        <f t="shared" si="3"/>
        <v>1.2039255538062961</v>
      </c>
      <c r="CF10" s="66">
        <f t="shared" si="3"/>
        <v>15.124326282121565</v>
      </c>
      <c r="CG10" s="66">
        <f t="shared" si="3"/>
        <v>5.1162699636182687</v>
      </c>
      <c r="CH10" s="66">
        <f t="shared" si="3"/>
        <v>4.129594959036452</v>
      </c>
      <c r="CI10" s="66">
        <f t="shared" si="4"/>
        <v>2.5022256201247322</v>
      </c>
      <c r="CJ10" s="66">
        <f t="shared" si="4"/>
        <v>1281.654992903301</v>
      </c>
      <c r="CK10" s="66">
        <f t="shared" si="4"/>
        <v>207.86679416644685</v>
      </c>
      <c r="CL10" s="91">
        <f t="shared" si="4"/>
        <v>1.779874360346499</v>
      </c>
      <c r="CM10" s="91">
        <f t="shared" si="4"/>
        <v>1128.7468202463792</v>
      </c>
      <c r="CN10" s="91">
        <f t="shared" si="4"/>
        <v>18.123603866684952</v>
      </c>
      <c r="CO10" s="91">
        <f t="shared" si="4"/>
        <v>5.4036522439599537</v>
      </c>
      <c r="CP10" s="65">
        <f t="shared" si="4"/>
        <v>24.126590238448365</v>
      </c>
      <c r="CQ10" s="66">
        <f t="shared" si="4"/>
        <v>0</v>
      </c>
      <c r="CR10" s="66">
        <f t="shared" si="4"/>
        <v>0</v>
      </c>
      <c r="CS10" s="66">
        <f t="shared" si="4"/>
        <v>21457.723662270597</v>
      </c>
      <c r="CT10" s="36">
        <v>0</v>
      </c>
      <c r="CU10" s="27">
        <f t="shared" si="8"/>
        <v>49397.725834139768</v>
      </c>
      <c r="CX10" s="59" t="s">
        <v>97</v>
      </c>
      <c r="CY10" s="81">
        <f>'[1]scen AMS ss residentiel'!$G$466</f>
        <v>7995.3099406253205</v>
      </c>
      <c r="DA10" s="105">
        <v>1</v>
      </c>
    </row>
    <row r="11" spans="2:105" x14ac:dyDescent="0.25">
      <c r="B11" s="53" t="s">
        <v>28</v>
      </c>
      <c r="C11" s="64" t="s">
        <v>8</v>
      </c>
      <c r="D11" s="90">
        <v>231.2607692293235</v>
      </c>
      <c r="E11" s="91">
        <v>2833.8940902100549</v>
      </c>
      <c r="F11" s="91">
        <v>3683.6968852270693</v>
      </c>
      <c r="G11" s="91">
        <v>44.163811306455827</v>
      </c>
      <c r="H11" s="91">
        <v>154.13501430432854</v>
      </c>
      <c r="I11" s="91">
        <v>291.14481209841227</v>
      </c>
      <c r="J11" s="91">
        <v>143.3521807420874</v>
      </c>
      <c r="K11" s="91">
        <v>332.78375147718316</v>
      </c>
      <c r="L11" s="91">
        <v>1831.2367685661936</v>
      </c>
      <c r="M11" s="91">
        <v>137.0304661502141</v>
      </c>
      <c r="N11" s="91">
        <v>110.8876161586127</v>
      </c>
      <c r="O11" s="91">
        <v>8243.2583144545388</v>
      </c>
      <c r="P11" s="91">
        <v>3718.6475369093146</v>
      </c>
      <c r="Q11" s="91">
        <v>1.9988600557772751</v>
      </c>
      <c r="R11" s="91">
        <v>11.338921113318769</v>
      </c>
      <c r="S11" s="91">
        <v>29.843344520735403</v>
      </c>
      <c r="T11" s="91">
        <v>18.763526726750403</v>
      </c>
      <c r="U11" s="91">
        <v>31.344013414185401</v>
      </c>
      <c r="V11" s="91">
        <v>4416.9760071815299</v>
      </c>
      <c r="W11" s="91">
        <v>0.94794061529563334</v>
      </c>
      <c r="X11" s="91">
        <v>1.5068009421408015</v>
      </c>
      <c r="Y11" s="91">
        <v>594.77433465834508</v>
      </c>
      <c r="Z11" s="91">
        <v>364.92684239343902</v>
      </c>
      <c r="AA11" s="91">
        <v>8.7280475316855011</v>
      </c>
      <c r="AB11" s="65">
        <f>'[5]TES 2010 (value)'!CK14</f>
        <v>5949.6842615829728</v>
      </c>
      <c r="AC11" s="66">
        <f>'[5]TES 2010 (value)'!CL14</f>
        <v>0</v>
      </c>
      <c r="AD11" s="66">
        <f>'[5]TES 2010 (value)'!CM14</f>
        <v>0</v>
      </c>
      <c r="AE11" s="66">
        <f>'[5]TES 2010 (value)'!CN14</f>
        <v>7923.3775286497448</v>
      </c>
      <c r="AF11" s="67">
        <f>'[5]TES 2010 (value)'!CO14</f>
        <v>1</v>
      </c>
      <c r="AG11" s="27">
        <f t="shared" si="5"/>
        <v>41110.702446219708</v>
      </c>
      <c r="AI11" s="53" t="s">
        <v>28</v>
      </c>
      <c r="AJ11" s="64" t="s">
        <v>8</v>
      </c>
      <c r="AK11" s="65">
        <f t="shared" si="0"/>
        <v>231.25901846345849</v>
      </c>
      <c r="AL11" s="66">
        <f t="shared" si="0"/>
        <v>2833.8924600360351</v>
      </c>
      <c r="AM11" s="66">
        <f t="shared" si="0"/>
        <v>3683.675186060274</v>
      </c>
      <c r="AN11" s="66">
        <f t="shared" si="0"/>
        <v>44.158827775212103</v>
      </c>
      <c r="AO11" s="66">
        <f t="shared" si="0"/>
        <v>154.12786977116906</v>
      </c>
      <c r="AP11" s="66">
        <f t="shared" si="0"/>
        <v>291.13416546596102</v>
      </c>
      <c r="AQ11" s="66">
        <f t="shared" si="0"/>
        <v>143.34099114730424</v>
      </c>
      <c r="AR11" s="66">
        <f t="shared" si="0"/>
        <v>332.81363487750667</v>
      </c>
      <c r="AS11" s="66">
        <f t="shared" si="0"/>
        <v>1831.3110307196357</v>
      </c>
      <c r="AT11" s="66">
        <f t="shared" si="0"/>
        <v>137.02791656232566</v>
      </c>
      <c r="AU11" s="66">
        <f t="shared" si="0"/>
        <v>110.88308028342182</v>
      </c>
      <c r="AV11" s="66">
        <f t="shared" si="0"/>
        <v>8243.3424671004159</v>
      </c>
      <c r="AW11" s="66">
        <f t="shared" si="0"/>
        <v>3718.6793923849327</v>
      </c>
      <c r="AX11" s="66">
        <f t="shared" si="0"/>
        <v>1.99869973241799</v>
      </c>
      <c r="AY11" s="66">
        <f t="shared" si="0"/>
        <v>11.338385168096018</v>
      </c>
      <c r="AZ11" s="66">
        <f t="shared" si="0"/>
        <v>29.843283175469399</v>
      </c>
      <c r="BA11" s="66">
        <f t="shared" si="1"/>
        <v>18.762671097833934</v>
      </c>
      <c r="BB11" s="66">
        <f t="shared" si="1"/>
        <v>31.343104408122233</v>
      </c>
      <c r="BC11" s="66">
        <f t="shared" si="1"/>
        <v>4417.0342315069065</v>
      </c>
      <c r="BD11" s="66">
        <f t="shared" si="1"/>
        <v>0.94793862809801943</v>
      </c>
      <c r="BE11" s="91">
        <f t="shared" si="1"/>
        <v>1.5396568708976357</v>
      </c>
      <c r="BF11" s="91">
        <f t="shared" si="1"/>
        <v>596.98506667717368</v>
      </c>
      <c r="BG11" s="91">
        <f t="shared" si="1"/>
        <v>364.93648656207733</v>
      </c>
      <c r="BH11" s="91">
        <f t="shared" si="1"/>
        <v>8.7383828685429723</v>
      </c>
      <c r="BI11" s="65">
        <f t="shared" si="2"/>
        <v>5949.6842615829728</v>
      </c>
      <c r="BJ11" s="66">
        <f t="shared" si="2"/>
        <v>0</v>
      </c>
      <c r="BK11" s="66">
        <f t="shared" si="2"/>
        <v>0</v>
      </c>
      <c r="BL11" s="66">
        <f t="shared" si="2"/>
        <v>7923.3775286497448</v>
      </c>
      <c r="BM11" s="36">
        <v>0</v>
      </c>
      <c r="BN11" s="27">
        <f t="shared" si="6"/>
        <v>41112.175737576006</v>
      </c>
      <c r="BP11" s="53" t="s">
        <v>28</v>
      </c>
      <c r="BQ11" s="64" t="s">
        <v>8</v>
      </c>
      <c r="BR11" s="65">
        <f t="shared" si="7"/>
        <v>231.25901846345849</v>
      </c>
      <c r="BS11" s="66">
        <f t="shared" si="3"/>
        <v>2833.8924600360351</v>
      </c>
      <c r="BT11" s="66">
        <f t="shared" si="3"/>
        <v>3683.675186060274</v>
      </c>
      <c r="BU11" s="66">
        <f t="shared" si="3"/>
        <v>44.158827775212103</v>
      </c>
      <c r="BV11" s="66">
        <f t="shared" si="3"/>
        <v>154.12786977116906</v>
      </c>
      <c r="BW11" s="66">
        <f t="shared" si="3"/>
        <v>291.13416546596102</v>
      </c>
      <c r="BX11" s="66">
        <f t="shared" si="3"/>
        <v>143.34099114730424</v>
      </c>
      <c r="BY11" s="66">
        <f t="shared" si="3"/>
        <v>332.81363487750667</v>
      </c>
      <c r="BZ11" s="66">
        <f t="shared" si="3"/>
        <v>1831.3110307196357</v>
      </c>
      <c r="CA11" s="66">
        <f t="shared" si="3"/>
        <v>137.02791656232566</v>
      </c>
      <c r="CB11" s="66">
        <f t="shared" si="3"/>
        <v>110.88308028342182</v>
      </c>
      <c r="CC11" s="66">
        <f t="shared" si="3"/>
        <v>8243.3424671004159</v>
      </c>
      <c r="CD11" s="66">
        <f t="shared" si="3"/>
        <v>3718.6793923849327</v>
      </c>
      <c r="CE11" s="66">
        <f t="shared" si="3"/>
        <v>1.99869973241799</v>
      </c>
      <c r="CF11" s="66">
        <f t="shared" si="3"/>
        <v>11.338385168096018</v>
      </c>
      <c r="CG11" s="66">
        <f t="shared" si="3"/>
        <v>29.843283175469399</v>
      </c>
      <c r="CH11" s="66">
        <f t="shared" si="3"/>
        <v>18.762671097833934</v>
      </c>
      <c r="CI11" s="66">
        <f t="shared" si="4"/>
        <v>31.343104408122233</v>
      </c>
      <c r="CJ11" s="66">
        <f t="shared" si="4"/>
        <v>4417.0342315069065</v>
      </c>
      <c r="CK11" s="66">
        <f t="shared" si="4"/>
        <v>0.94793862809801943</v>
      </c>
      <c r="CL11" s="91">
        <f t="shared" si="4"/>
        <v>1.5396568708976357</v>
      </c>
      <c r="CM11" s="91">
        <f t="shared" si="4"/>
        <v>596.98506667717368</v>
      </c>
      <c r="CN11" s="91">
        <f t="shared" si="4"/>
        <v>364.93648656207733</v>
      </c>
      <c r="CO11" s="91">
        <f t="shared" si="4"/>
        <v>8.7383828685429723</v>
      </c>
      <c r="CP11" s="65">
        <f t="shared" si="4"/>
        <v>5949.6842615829728</v>
      </c>
      <c r="CQ11" s="66">
        <f t="shared" si="4"/>
        <v>0</v>
      </c>
      <c r="CR11" s="66">
        <f t="shared" si="4"/>
        <v>0</v>
      </c>
      <c r="CS11" s="66">
        <f t="shared" si="4"/>
        <v>7923.3775286497448</v>
      </c>
      <c r="CT11" s="36">
        <v>0</v>
      </c>
      <c r="CU11" s="27">
        <f t="shared" si="8"/>
        <v>41112.175737576006</v>
      </c>
      <c r="CX11" s="59" t="s">
        <v>98</v>
      </c>
      <c r="CY11" s="81">
        <f>'[1]scen AMS ss residentiel'!$G$505</f>
        <v>180284.69940000001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21.135790204401957</v>
      </c>
      <c r="E12" s="91">
        <v>58.324467700529624</v>
      </c>
      <c r="F12" s="91">
        <v>3296.1730331721142</v>
      </c>
      <c r="G12" s="91">
        <v>16.100142913178324</v>
      </c>
      <c r="H12" s="91">
        <v>257.82299755840722</v>
      </c>
      <c r="I12" s="91">
        <v>18.429218379627841</v>
      </c>
      <c r="J12" s="91">
        <v>0.49577969034789277</v>
      </c>
      <c r="K12" s="91">
        <v>101.1497163534347</v>
      </c>
      <c r="L12" s="91">
        <v>120.64349165698619</v>
      </c>
      <c r="M12" s="91">
        <v>7233.2750588553408</v>
      </c>
      <c r="N12" s="91">
        <v>30.259249146984697</v>
      </c>
      <c r="O12" s="91">
        <v>12290.369865020481</v>
      </c>
      <c r="P12" s="91">
        <v>2100.9909259011642</v>
      </c>
      <c r="Q12" s="91">
        <v>9.1977779411236344</v>
      </c>
      <c r="R12" s="91">
        <v>15.365373197630252</v>
      </c>
      <c r="S12" s="91">
        <v>29.615428206850865</v>
      </c>
      <c r="T12" s="91">
        <v>11.382247255930375</v>
      </c>
      <c r="U12" s="91">
        <v>3.4326964403784532</v>
      </c>
      <c r="V12" s="91">
        <v>450.12204638506455</v>
      </c>
      <c r="W12" s="91">
        <v>0</v>
      </c>
      <c r="X12" s="91">
        <v>2.2465936149422112</v>
      </c>
      <c r="Y12" s="91">
        <v>94.029019563560837</v>
      </c>
      <c r="Z12" s="91">
        <v>51.186036919551036</v>
      </c>
      <c r="AA12" s="91">
        <v>4.811607777338188</v>
      </c>
      <c r="AB12" s="65">
        <f>'[5]TES 2010 (value)'!CK15</f>
        <v>0</v>
      </c>
      <c r="AC12" s="66">
        <f>'[5]TES 2010 (value)'!CL15</f>
        <v>0</v>
      </c>
      <c r="AD12" s="66">
        <f>'[5]TES 2010 (value)'!CM15</f>
        <v>0</v>
      </c>
      <c r="AE12" s="66">
        <f>'[5]TES 2010 (value)'!CN15</f>
        <v>15186.411062930669</v>
      </c>
      <c r="AF12" s="67">
        <f>'[5]TES 2010 (value)'!CO15</f>
        <v>1.1058792930000001</v>
      </c>
      <c r="AG12" s="27">
        <f t="shared" si="5"/>
        <v>41404.075506079032</v>
      </c>
      <c r="AI12" s="53" t="s">
        <v>29</v>
      </c>
      <c r="AJ12" s="64" t="s">
        <v>9</v>
      </c>
      <c r="AK12" s="65">
        <f t="shared" si="0"/>
        <v>21.135630195334517</v>
      </c>
      <c r="AL12" s="66">
        <f t="shared" si="0"/>
        <v>58.324434149864373</v>
      </c>
      <c r="AM12" s="66">
        <f t="shared" si="0"/>
        <v>3296.1536167514205</v>
      </c>
      <c r="AN12" s="66">
        <f t="shared" si="0"/>
        <v>16.098326141417402</v>
      </c>
      <c r="AO12" s="66">
        <f t="shared" si="0"/>
        <v>257.81104683479231</v>
      </c>
      <c r="AP12" s="66">
        <f t="shared" si="0"/>
        <v>18.428544456870853</v>
      </c>
      <c r="AQ12" s="66">
        <f t="shared" si="0"/>
        <v>0.49574099143303846</v>
      </c>
      <c r="AR12" s="66">
        <f t="shared" si="0"/>
        <v>101.15879942150211</v>
      </c>
      <c r="AS12" s="66">
        <f t="shared" si="0"/>
        <v>120.64838411308088</v>
      </c>
      <c r="AT12" s="66">
        <f t="shared" si="0"/>
        <v>7233.1404765905208</v>
      </c>
      <c r="AU12" s="66">
        <f t="shared" si="0"/>
        <v>30.258011387690601</v>
      </c>
      <c r="AV12" s="66">
        <f t="shared" si="0"/>
        <v>12290.495333264163</v>
      </c>
      <c r="AW12" s="66">
        <f t="shared" si="0"/>
        <v>2101.0089238599785</v>
      </c>
      <c r="AX12" s="66">
        <f t="shared" si="0"/>
        <v>9.1970402113094742</v>
      </c>
      <c r="AY12" s="66">
        <f t="shared" si="0"/>
        <v>15.364646938202325</v>
      </c>
      <c r="AZ12" s="66">
        <f t="shared" si="0"/>
        <v>29.61536733008419</v>
      </c>
      <c r="BA12" s="66">
        <f t="shared" si="1"/>
        <v>11.381728218116836</v>
      </c>
      <c r="BB12" s="66">
        <f t="shared" si="1"/>
        <v>3.432596888931863</v>
      </c>
      <c r="BC12" s="66">
        <f t="shared" si="1"/>
        <v>450.12797986816366</v>
      </c>
      <c r="BD12" s="66">
        <f t="shared" si="1"/>
        <v>0</v>
      </c>
      <c r="BE12" s="91">
        <f t="shared" si="1"/>
        <v>2.2955807888241364</v>
      </c>
      <c r="BF12" s="91">
        <f t="shared" si="1"/>
        <v>94.37851844428782</v>
      </c>
      <c r="BG12" s="91">
        <f t="shared" si="1"/>
        <v>51.187389647590287</v>
      </c>
      <c r="BH12" s="91">
        <f t="shared" si="1"/>
        <v>4.8173054533675961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15186.411062930669</v>
      </c>
      <c r="BM12" s="36">
        <v>0</v>
      </c>
      <c r="BN12" s="27">
        <f t="shared" si="6"/>
        <v>41403.366484877624</v>
      </c>
      <c r="BP12" s="53" t="s">
        <v>29</v>
      </c>
      <c r="BQ12" s="64" t="s">
        <v>9</v>
      </c>
      <c r="BR12" s="65">
        <f t="shared" si="7"/>
        <v>21.135630195334517</v>
      </c>
      <c r="BS12" s="66">
        <f t="shared" si="3"/>
        <v>58.324434149864373</v>
      </c>
      <c r="BT12" s="66">
        <f t="shared" si="3"/>
        <v>3296.1536167514205</v>
      </c>
      <c r="BU12" s="66">
        <f t="shared" si="3"/>
        <v>16.098326141417402</v>
      </c>
      <c r="BV12" s="66">
        <f t="shared" si="3"/>
        <v>257.81104683479231</v>
      </c>
      <c r="BW12" s="66">
        <f t="shared" si="3"/>
        <v>18.428544456870853</v>
      </c>
      <c r="BX12" s="66">
        <f t="shared" si="3"/>
        <v>0.49574099143303846</v>
      </c>
      <c r="BY12" s="66">
        <f t="shared" si="3"/>
        <v>101.15879942150211</v>
      </c>
      <c r="BZ12" s="66">
        <f t="shared" si="3"/>
        <v>120.64838411308088</v>
      </c>
      <c r="CA12" s="66">
        <f t="shared" si="3"/>
        <v>7233.1404765905208</v>
      </c>
      <c r="CB12" s="66">
        <f t="shared" si="3"/>
        <v>30.258011387690601</v>
      </c>
      <c r="CC12" s="66">
        <f t="shared" si="3"/>
        <v>12290.495333264163</v>
      </c>
      <c r="CD12" s="66">
        <f t="shared" si="3"/>
        <v>2101.0089238599785</v>
      </c>
      <c r="CE12" s="66">
        <f t="shared" si="3"/>
        <v>9.1970402113094742</v>
      </c>
      <c r="CF12" s="66">
        <f t="shared" si="3"/>
        <v>15.364646938202325</v>
      </c>
      <c r="CG12" s="66">
        <f t="shared" si="3"/>
        <v>29.61536733008419</v>
      </c>
      <c r="CH12" s="66">
        <f t="shared" si="3"/>
        <v>11.381728218116836</v>
      </c>
      <c r="CI12" s="66">
        <f t="shared" si="4"/>
        <v>3.432596888931863</v>
      </c>
      <c r="CJ12" s="66">
        <f t="shared" si="4"/>
        <v>450.12797986816366</v>
      </c>
      <c r="CK12" s="66">
        <f t="shared" si="4"/>
        <v>0</v>
      </c>
      <c r="CL12" s="91">
        <f t="shared" si="4"/>
        <v>2.2955807888241364</v>
      </c>
      <c r="CM12" s="91">
        <f t="shared" si="4"/>
        <v>94.37851844428782</v>
      </c>
      <c r="CN12" s="91">
        <f t="shared" si="4"/>
        <v>51.187389647590287</v>
      </c>
      <c r="CO12" s="91">
        <f t="shared" si="4"/>
        <v>4.8173054533675961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15186.411062930669</v>
      </c>
      <c r="CT12" s="36">
        <v>0</v>
      </c>
      <c r="CU12" s="27">
        <f t="shared" si="8"/>
        <v>41403.366484877624</v>
      </c>
      <c r="CX12" s="59" t="s">
        <v>99</v>
      </c>
      <c r="CY12" s="82">
        <f>'[1]scen AMS ss residentiel'!$G$1083</f>
        <v>19506.414260000001</v>
      </c>
      <c r="DA12" s="105">
        <v>1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113.55175794394073</v>
      </c>
      <c r="F13" s="91">
        <v>423.71615704574305</v>
      </c>
      <c r="G13" s="91">
        <v>127.57106926218498</v>
      </c>
      <c r="H13" s="91">
        <v>98.999566504328371</v>
      </c>
      <c r="I13" s="91">
        <v>19.759390361645039</v>
      </c>
      <c r="J13" s="91">
        <v>87.880158803549207</v>
      </c>
      <c r="K13" s="91">
        <v>18.773671068756705</v>
      </c>
      <c r="L13" s="91">
        <v>35.741031713469198</v>
      </c>
      <c r="M13" s="91">
        <v>769.07962236224319</v>
      </c>
      <c r="N13" s="91">
        <v>4456.0303040079325</v>
      </c>
      <c r="O13" s="91">
        <v>7814.3430100283995</v>
      </c>
      <c r="P13" s="91">
        <v>1113.3614064961355</v>
      </c>
      <c r="Q13" s="91">
        <v>0</v>
      </c>
      <c r="R13" s="91">
        <v>9.7652571124516356</v>
      </c>
      <c r="S13" s="91">
        <v>0</v>
      </c>
      <c r="T13" s="91">
        <v>3.8453403604186656E-2</v>
      </c>
      <c r="U13" s="91">
        <v>3.5050690600486323E-2</v>
      </c>
      <c r="V13" s="91">
        <v>346.12698198108512</v>
      </c>
      <c r="W13" s="91">
        <v>0</v>
      </c>
      <c r="X13" s="91">
        <v>1.4284246919374921</v>
      </c>
      <c r="Y13" s="91">
        <v>75.580675696220908</v>
      </c>
      <c r="Z13" s="91">
        <v>3.6596006092130935E-2</v>
      </c>
      <c r="AA13" s="91">
        <v>0</v>
      </c>
      <c r="AB13" s="65">
        <f>'[5]TES 2010 (value)'!CK16</f>
        <v>161.51556954862136</v>
      </c>
      <c r="AC13" s="66">
        <f>'[5]TES 2010 (value)'!CL16</f>
        <v>0</v>
      </c>
      <c r="AD13" s="66">
        <f>'[5]TES 2010 (value)'!CM16</f>
        <v>0</v>
      </c>
      <c r="AE13" s="66">
        <f>'[5]TES 2010 (value)'!CN16</f>
        <v>8449.2499909886392</v>
      </c>
      <c r="AF13" s="67">
        <f>'[5]TES 2010 (value)'!CO16</f>
        <v>1.0881834459999999</v>
      </c>
      <c r="AG13" s="27">
        <f t="shared" si="5"/>
        <v>24123.672329163579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113.55169262423581</v>
      </c>
      <c r="AM13" s="66">
        <f t="shared" si="0"/>
        <v>423.71366110542766</v>
      </c>
      <c r="AN13" s="66">
        <f t="shared" si="0"/>
        <v>127.55667389206957</v>
      </c>
      <c r="AO13" s="66">
        <f t="shared" si="0"/>
        <v>98.99497763340338</v>
      </c>
      <c r="AP13" s="66">
        <f t="shared" si="0"/>
        <v>19.758667796935317</v>
      </c>
      <c r="AQ13" s="66">
        <f t="shared" si="0"/>
        <v>87.87329917043165</v>
      </c>
      <c r="AR13" s="66">
        <f t="shared" si="0"/>
        <v>18.775356911667</v>
      </c>
      <c r="AS13" s="66">
        <f t="shared" si="0"/>
        <v>35.74248111969937</v>
      </c>
      <c r="AT13" s="66">
        <f t="shared" si="0"/>
        <v>769.06531287220412</v>
      </c>
      <c r="AU13" s="66">
        <f t="shared" si="0"/>
        <v>4455.848029395077</v>
      </c>
      <c r="AV13" s="66">
        <f t="shared" si="0"/>
        <v>7814.4227840224921</v>
      </c>
      <c r="AW13" s="66">
        <f t="shared" si="0"/>
        <v>1113.3709440112634</v>
      </c>
      <c r="AX13" s="66">
        <f t="shared" si="0"/>
        <v>0</v>
      </c>
      <c r="AY13" s="66">
        <f t="shared" si="0"/>
        <v>9.7647955480006576</v>
      </c>
      <c r="AZ13" s="66">
        <f t="shared" si="0"/>
        <v>0</v>
      </c>
      <c r="BA13" s="66">
        <f t="shared" si="1"/>
        <v>3.8451650104189591E-2</v>
      </c>
      <c r="BB13" s="66">
        <f t="shared" si="1"/>
        <v>3.5049674097275552E-2</v>
      </c>
      <c r="BC13" s="66">
        <f t="shared" si="1"/>
        <v>346.1315446071867</v>
      </c>
      <c r="BD13" s="66">
        <f t="shared" si="1"/>
        <v>0</v>
      </c>
      <c r="BE13" s="91">
        <f t="shared" si="1"/>
        <v>1.4595716195775306</v>
      </c>
      <c r="BF13" s="91">
        <f t="shared" si="1"/>
        <v>75.861603453237052</v>
      </c>
      <c r="BG13" s="91">
        <f t="shared" si="1"/>
        <v>3.65969732395513E-2</v>
      </c>
      <c r="BH13" s="91">
        <f t="shared" si="1"/>
        <v>0</v>
      </c>
      <c r="BI13" s="65">
        <f t="shared" si="2"/>
        <v>161.51556954862136</v>
      </c>
      <c r="BJ13" s="66">
        <f t="shared" si="2"/>
        <v>0</v>
      </c>
      <c r="BK13" s="66">
        <f t="shared" si="2"/>
        <v>0</v>
      </c>
      <c r="BL13" s="66">
        <f t="shared" si="2"/>
        <v>8449.2499909886392</v>
      </c>
      <c r="BM13" s="36">
        <v>0</v>
      </c>
      <c r="BN13" s="27">
        <f t="shared" si="6"/>
        <v>24122.767054617609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113.55169262423581</v>
      </c>
      <c r="BT13" s="66">
        <f t="shared" si="3"/>
        <v>423.71366110542766</v>
      </c>
      <c r="BU13" s="66">
        <f t="shared" si="3"/>
        <v>127.55667389206957</v>
      </c>
      <c r="BV13" s="66">
        <f t="shared" si="3"/>
        <v>98.99497763340338</v>
      </c>
      <c r="BW13" s="66">
        <f t="shared" si="3"/>
        <v>19.758667796935317</v>
      </c>
      <c r="BX13" s="66">
        <f t="shared" si="3"/>
        <v>87.87329917043165</v>
      </c>
      <c r="BY13" s="66">
        <f t="shared" si="3"/>
        <v>18.775356911667</v>
      </c>
      <c r="BZ13" s="66">
        <f t="shared" si="3"/>
        <v>35.74248111969937</v>
      </c>
      <c r="CA13" s="66">
        <f t="shared" si="3"/>
        <v>769.06531287220412</v>
      </c>
      <c r="CB13" s="66">
        <f t="shared" si="3"/>
        <v>4455.848029395077</v>
      </c>
      <c r="CC13" s="66">
        <f t="shared" si="3"/>
        <v>7814.4227840224921</v>
      </c>
      <c r="CD13" s="66">
        <f t="shared" si="3"/>
        <v>1113.3709440112634</v>
      </c>
      <c r="CE13" s="66">
        <f t="shared" si="3"/>
        <v>0</v>
      </c>
      <c r="CF13" s="66">
        <f t="shared" si="3"/>
        <v>9.7647955480006576</v>
      </c>
      <c r="CG13" s="66">
        <f t="shared" si="3"/>
        <v>0</v>
      </c>
      <c r="CH13" s="66">
        <f t="shared" si="3"/>
        <v>3.8451650104189591E-2</v>
      </c>
      <c r="CI13" s="66">
        <f t="shared" si="4"/>
        <v>3.5049674097275552E-2</v>
      </c>
      <c r="CJ13" s="66">
        <f t="shared" si="4"/>
        <v>346.1315446071867</v>
      </c>
      <c r="CK13" s="66">
        <f t="shared" si="4"/>
        <v>0</v>
      </c>
      <c r="CL13" s="91">
        <f t="shared" si="4"/>
        <v>1.4595716195775306</v>
      </c>
      <c r="CM13" s="91">
        <f t="shared" si="4"/>
        <v>75.861603453237052</v>
      </c>
      <c r="CN13" s="91">
        <f t="shared" si="4"/>
        <v>3.65969732395513E-2</v>
      </c>
      <c r="CO13" s="91">
        <f t="shared" si="4"/>
        <v>0</v>
      </c>
      <c r="CP13" s="65">
        <f t="shared" si="4"/>
        <v>161.51556954862136</v>
      </c>
      <c r="CQ13" s="66">
        <f t="shared" si="4"/>
        <v>0</v>
      </c>
      <c r="CR13" s="66">
        <f t="shared" si="4"/>
        <v>0</v>
      </c>
      <c r="CS13" s="66">
        <f t="shared" si="4"/>
        <v>8449.2499909886392</v>
      </c>
      <c r="CT13" s="36">
        <v>0</v>
      </c>
      <c r="CU13" s="27">
        <f t="shared" si="8"/>
        <v>24122.767054617609</v>
      </c>
      <c r="DA13" s="105">
        <v>1</v>
      </c>
    </row>
    <row r="14" spans="2:105" x14ac:dyDescent="0.25">
      <c r="B14" s="53" t="s">
        <v>31</v>
      </c>
      <c r="C14" s="64" t="s">
        <v>11</v>
      </c>
      <c r="D14" s="90">
        <v>7906.4070960530844</v>
      </c>
      <c r="E14" s="91">
        <v>5889.9886998316078</v>
      </c>
      <c r="F14" s="91">
        <v>27146.65995547187</v>
      </c>
      <c r="G14" s="91">
        <v>800.4618464379497</v>
      </c>
      <c r="H14" s="91">
        <v>3569.2333752919299</v>
      </c>
      <c r="I14" s="91">
        <v>2026.5467381369428</v>
      </c>
      <c r="J14" s="91">
        <v>928.74874795565631</v>
      </c>
      <c r="K14" s="91">
        <v>1878.6274513348581</v>
      </c>
      <c r="L14" s="91">
        <v>1992.8320242359839</v>
      </c>
      <c r="M14" s="91">
        <v>6021.3810404275873</v>
      </c>
      <c r="N14" s="91">
        <v>2503.2067222648939</v>
      </c>
      <c r="O14" s="91">
        <v>156895.52220794538</v>
      </c>
      <c r="P14" s="91">
        <v>32444.898780285122</v>
      </c>
      <c r="Q14" s="91">
        <v>64.281192432962712</v>
      </c>
      <c r="R14" s="91">
        <v>416.72296641729918</v>
      </c>
      <c r="S14" s="91">
        <v>1258.0557781039945</v>
      </c>
      <c r="T14" s="91">
        <v>918.74362910683101</v>
      </c>
      <c r="U14" s="91">
        <v>1711.0377785357696</v>
      </c>
      <c r="V14" s="91">
        <v>61656.17604864858</v>
      </c>
      <c r="W14" s="91">
        <v>22369.086388444197</v>
      </c>
      <c r="X14" s="91">
        <v>28.678650842297316</v>
      </c>
      <c r="Y14" s="91">
        <v>1310.5978983782402</v>
      </c>
      <c r="Z14" s="91">
        <v>4961.9167202067511</v>
      </c>
      <c r="AA14" s="91">
        <v>325.06959127485277</v>
      </c>
      <c r="AB14" s="65">
        <f>'[5]TES 2010 (value)'!CK17</f>
        <v>203030.02306713987</v>
      </c>
      <c r="AC14" s="66">
        <f>'[5]TES 2010 (value)'!CL17</f>
        <v>35499.036815843087</v>
      </c>
      <c r="AD14" s="66">
        <f>'[5]TES 2010 (value)'!CM17</f>
        <v>78289.1921216013</v>
      </c>
      <c r="AE14" s="66">
        <f>'[5]TES 2010 (value)'!CN17</f>
        <v>214737.90685641632</v>
      </c>
      <c r="AF14" s="67">
        <f>'[5]TES 2010 (value)'!CO17</f>
        <v>1.070152277</v>
      </c>
      <c r="AG14" s="27">
        <f t="shared" si="5"/>
        <v>876582.11034134205</v>
      </c>
      <c r="AI14" s="53" t="s">
        <v>31</v>
      </c>
      <c r="AJ14" s="64" t="s">
        <v>11</v>
      </c>
      <c r="AK14" s="65">
        <f t="shared" si="0"/>
        <v>7906.3472403858013</v>
      </c>
      <c r="AL14" s="66">
        <f t="shared" si="0"/>
        <v>5889.9853116645663</v>
      </c>
      <c r="AM14" s="66">
        <f t="shared" si="0"/>
        <v>27146.500045489953</v>
      </c>
      <c r="AN14" s="66">
        <f t="shared" si="0"/>
        <v>800.37152075039853</v>
      </c>
      <c r="AO14" s="66">
        <f t="shared" si="0"/>
        <v>3569.0679326355757</v>
      </c>
      <c r="AP14" s="66">
        <f t="shared" si="0"/>
        <v>2026.472631035014</v>
      </c>
      <c r="AQ14" s="66">
        <f t="shared" si="0"/>
        <v>928.67625291518186</v>
      </c>
      <c r="AR14" s="66">
        <f t="shared" si="0"/>
        <v>1878.7961488026212</v>
      </c>
      <c r="AS14" s="66">
        <f t="shared" si="0"/>
        <v>1992.9128395626026</v>
      </c>
      <c r="AT14" s="66">
        <f t="shared" si="0"/>
        <v>6021.2690066543419</v>
      </c>
      <c r="AU14" s="66">
        <f t="shared" si="0"/>
        <v>2503.1043282044702</v>
      </c>
      <c r="AV14" s="66">
        <f t="shared" si="0"/>
        <v>156897.12390145252</v>
      </c>
      <c r="AW14" s="66">
        <f t="shared" si="0"/>
        <v>32445.176716731577</v>
      </c>
      <c r="AX14" s="66">
        <f t="shared" si="0"/>
        <v>64.276036605930244</v>
      </c>
      <c r="AY14" s="66">
        <f t="shared" si="0"/>
        <v>416.70326959774906</v>
      </c>
      <c r="AZ14" s="66">
        <f t="shared" si="0"/>
        <v>1258.0531920745934</v>
      </c>
      <c r="BA14" s="66">
        <f t="shared" si="1"/>
        <v>918.70173380498647</v>
      </c>
      <c r="BB14" s="66">
        <f t="shared" si="1"/>
        <v>1710.98815682031</v>
      </c>
      <c r="BC14" s="66">
        <f t="shared" si="1"/>
        <v>61656.988796838719</v>
      </c>
      <c r="BD14" s="66">
        <f t="shared" si="1"/>
        <v>22369.039495427503</v>
      </c>
      <c r="BE14" s="91">
        <f t="shared" si="1"/>
        <v>29.303991378372316</v>
      </c>
      <c r="BF14" s="91">
        <f t="shared" si="1"/>
        <v>1315.4692934081193</v>
      </c>
      <c r="BG14" s="91">
        <f t="shared" si="1"/>
        <v>4962.047852138031</v>
      </c>
      <c r="BH14" s="91">
        <f t="shared" si="1"/>
        <v>325.45452315288725</v>
      </c>
      <c r="BI14" s="65">
        <f t="shared" si="2"/>
        <v>203030.02306713987</v>
      </c>
      <c r="BJ14" s="66">
        <f t="shared" si="2"/>
        <v>35499.036815843087</v>
      </c>
      <c r="BK14" s="66">
        <f t="shared" si="2"/>
        <v>78289.1921216013</v>
      </c>
      <c r="BL14" s="66">
        <f t="shared" si="2"/>
        <v>214737.90685641632</v>
      </c>
      <c r="BM14" s="36">
        <v>0</v>
      </c>
      <c r="BN14" s="27">
        <f t="shared" si="6"/>
        <v>876588.98907853244</v>
      </c>
      <c r="BP14" s="53" t="s">
        <v>31</v>
      </c>
      <c r="BQ14" s="64" t="s">
        <v>11</v>
      </c>
      <c r="BR14" s="65">
        <f t="shared" si="7"/>
        <v>7906.3472403858013</v>
      </c>
      <c r="BS14" s="66">
        <f t="shared" si="3"/>
        <v>5889.9853116645663</v>
      </c>
      <c r="BT14" s="66">
        <f t="shared" si="3"/>
        <v>27146.500045489953</v>
      </c>
      <c r="BU14" s="66">
        <f t="shared" si="3"/>
        <v>800.37152075039853</v>
      </c>
      <c r="BV14" s="66">
        <f t="shared" si="3"/>
        <v>3569.0679326355757</v>
      </c>
      <c r="BW14" s="66">
        <f t="shared" si="3"/>
        <v>2026.472631035014</v>
      </c>
      <c r="BX14" s="66">
        <f t="shared" si="3"/>
        <v>928.67625291518186</v>
      </c>
      <c r="BY14" s="66">
        <f t="shared" si="3"/>
        <v>1878.7961488026212</v>
      </c>
      <c r="BZ14" s="66">
        <f t="shared" si="3"/>
        <v>1992.9128395626026</v>
      </c>
      <c r="CA14" s="66">
        <f t="shared" si="3"/>
        <v>6021.2690066543419</v>
      </c>
      <c r="CB14" s="66">
        <f t="shared" si="3"/>
        <v>2503.1043282044702</v>
      </c>
      <c r="CC14" s="66">
        <f t="shared" si="3"/>
        <v>156897.12390145252</v>
      </c>
      <c r="CD14" s="66">
        <f t="shared" si="3"/>
        <v>32445.176716731577</v>
      </c>
      <c r="CE14" s="66">
        <f t="shared" si="3"/>
        <v>64.276036605930244</v>
      </c>
      <c r="CF14" s="66">
        <f t="shared" si="3"/>
        <v>416.70326959774906</v>
      </c>
      <c r="CG14" s="66">
        <f t="shared" si="3"/>
        <v>1258.0531920745934</v>
      </c>
      <c r="CH14" s="66">
        <f t="shared" si="3"/>
        <v>918.70173380498647</v>
      </c>
      <c r="CI14" s="66">
        <f t="shared" si="4"/>
        <v>1710.98815682031</v>
      </c>
      <c r="CJ14" s="66">
        <f t="shared" si="4"/>
        <v>61656.988796838719</v>
      </c>
      <c r="CK14" s="66">
        <f t="shared" si="4"/>
        <v>22369.039495427503</v>
      </c>
      <c r="CL14" s="91">
        <f t="shared" si="4"/>
        <v>29.303991378372316</v>
      </c>
      <c r="CM14" s="91">
        <f t="shared" si="4"/>
        <v>1315.4692934081193</v>
      </c>
      <c r="CN14" s="91">
        <f t="shared" si="4"/>
        <v>4962.047852138031</v>
      </c>
      <c r="CO14" s="91">
        <f t="shared" si="4"/>
        <v>325.45452315288725</v>
      </c>
      <c r="CP14" s="65">
        <f t="shared" si="4"/>
        <v>203030.02306713987</v>
      </c>
      <c r="CQ14" s="66">
        <f t="shared" si="4"/>
        <v>35499.036815843087</v>
      </c>
      <c r="CR14" s="66">
        <f t="shared" si="4"/>
        <v>78289.1921216013</v>
      </c>
      <c r="CS14" s="66">
        <f t="shared" si="4"/>
        <v>214737.90685641632</v>
      </c>
      <c r="CT14" s="36">
        <v>0</v>
      </c>
      <c r="CU14" s="27">
        <f t="shared" si="8"/>
        <v>876588.98907853244</v>
      </c>
      <c r="CX14" s="59" t="s">
        <v>100</v>
      </c>
      <c r="CY14" s="83">
        <f>'[1]scen AMS ss residentiel'!$G$2</f>
        <v>64495.304459011699</v>
      </c>
      <c r="DA14" s="105">
        <v>1</v>
      </c>
    </row>
    <row r="15" spans="2:105" x14ac:dyDescent="0.25">
      <c r="B15" s="53" t="s">
        <v>32</v>
      </c>
      <c r="C15" s="64" t="s">
        <v>12</v>
      </c>
      <c r="D15" s="90">
        <v>237.68586631816109</v>
      </c>
      <c r="E15" s="91">
        <v>224.59752287641447</v>
      </c>
      <c r="F15" s="91">
        <v>168.51694473942538</v>
      </c>
      <c r="G15" s="91">
        <v>35.854411085202294</v>
      </c>
      <c r="H15" s="91">
        <v>69.075150125966346</v>
      </c>
      <c r="I15" s="91">
        <v>49.588008862884436</v>
      </c>
      <c r="J15" s="91">
        <v>25.130684798724499</v>
      </c>
      <c r="K15" s="91">
        <v>67.768556322638432</v>
      </c>
      <c r="L15" s="91">
        <v>44.900537175223533</v>
      </c>
      <c r="M15" s="91">
        <v>74.739320424109124</v>
      </c>
      <c r="N15" s="91">
        <v>56.349462186768335</v>
      </c>
      <c r="O15" s="91">
        <v>1740.7832635510238</v>
      </c>
      <c r="P15" s="91">
        <v>30762.114143062357</v>
      </c>
      <c r="Q15" s="91">
        <v>32.386323435526506</v>
      </c>
      <c r="R15" s="91">
        <v>65.886077723433402</v>
      </c>
      <c r="S15" s="91">
        <v>164.91360301865851</v>
      </c>
      <c r="T15" s="91">
        <v>166.88707706571572</v>
      </c>
      <c r="U15" s="91">
        <v>139.10905033437697</v>
      </c>
      <c r="V15" s="91">
        <v>13145.890140053058</v>
      </c>
      <c r="W15" s="91">
        <v>6243.4597176924553</v>
      </c>
      <c r="X15" s="91">
        <v>0.31683733430227612</v>
      </c>
      <c r="Y15" s="91">
        <v>606.75467563066957</v>
      </c>
      <c r="Z15" s="91">
        <v>2610.3049334235002</v>
      </c>
      <c r="AA15" s="91">
        <v>224.63252216692712</v>
      </c>
      <c r="AB15" s="65">
        <f>'[5]TES 2010 (value)'!CK18</f>
        <v>85472.088875725109</v>
      </c>
      <c r="AC15" s="66">
        <f>'[5]TES 2010 (value)'!CL18</f>
        <v>0</v>
      </c>
      <c r="AD15" s="66">
        <f>'[5]TES 2010 (value)'!CM18</f>
        <v>113565.67815544731</v>
      </c>
      <c r="AE15" s="66">
        <f>'[5]TES 2010 (value)'!CN18</f>
        <v>0</v>
      </c>
      <c r="AF15" s="67">
        <f>'[5]TES 2010 (value)'!CO18</f>
        <v>1</v>
      </c>
      <c r="AG15" s="27">
        <f t="shared" si="5"/>
        <v>255996.41186057992</v>
      </c>
      <c r="AI15" s="53" t="s">
        <v>32</v>
      </c>
      <c r="AJ15" s="64" t="s">
        <v>12</v>
      </c>
      <c r="AK15" s="65">
        <f t="shared" si="0"/>
        <v>237.68406691092599</v>
      </c>
      <c r="AL15" s="66">
        <f t="shared" si="0"/>
        <v>224.5973936785563</v>
      </c>
      <c r="AM15" s="66">
        <f t="shared" si="0"/>
        <v>168.51595207433766</v>
      </c>
      <c r="AN15" s="66">
        <f t="shared" si="0"/>
        <v>35.850365203006383</v>
      </c>
      <c r="AO15" s="66">
        <f t="shared" si="0"/>
        <v>69.071948324592412</v>
      </c>
      <c r="AP15" s="66">
        <f t="shared" si="0"/>
        <v>49.58619552023702</v>
      </c>
      <c r="AQ15" s="66">
        <f t="shared" si="0"/>
        <v>25.128723180993497</v>
      </c>
      <c r="AR15" s="66">
        <f t="shared" si="0"/>
        <v>67.774641820770313</v>
      </c>
      <c r="AS15" s="66">
        <f t="shared" si="0"/>
        <v>44.902358026922542</v>
      </c>
      <c r="AT15" s="66">
        <f t="shared" si="0"/>
        <v>74.737929824839497</v>
      </c>
      <c r="AU15" s="66">
        <f t="shared" si="0"/>
        <v>56.347157203250724</v>
      </c>
      <c r="AV15" s="66">
        <f t="shared" si="0"/>
        <v>1740.8010346206588</v>
      </c>
      <c r="AW15" s="66">
        <f t="shared" si="0"/>
        <v>30762.377664078351</v>
      </c>
      <c r="AX15" s="66">
        <f t="shared" si="0"/>
        <v>32.383725812869997</v>
      </c>
      <c r="AY15" s="66">
        <f t="shared" si="0"/>
        <v>65.88296355337711</v>
      </c>
      <c r="AZ15" s="66">
        <f t="shared" si="0"/>
        <v>164.91326402619612</v>
      </c>
      <c r="BA15" s="66">
        <f t="shared" si="1"/>
        <v>166.87946690740156</v>
      </c>
      <c r="BB15" s="66">
        <f t="shared" si="1"/>
        <v>139.10501604021928</v>
      </c>
      <c r="BC15" s="66">
        <f t="shared" si="1"/>
        <v>13146.063428425834</v>
      </c>
      <c r="BD15" s="66">
        <f t="shared" si="1"/>
        <v>6243.4466293322212</v>
      </c>
      <c r="BE15" s="91">
        <f t="shared" si="1"/>
        <v>0.32374600059800512</v>
      </c>
      <c r="BF15" s="91">
        <f t="shared" si="1"/>
        <v>609.00993768692695</v>
      </c>
      <c r="BG15" s="91">
        <f t="shared" si="1"/>
        <v>2610.3739177185726</v>
      </c>
      <c r="BH15" s="91">
        <f t="shared" si="1"/>
        <v>224.89852126664675</v>
      </c>
      <c r="BI15" s="65">
        <f t="shared" si="2"/>
        <v>85472.088875725109</v>
      </c>
      <c r="BJ15" s="66">
        <f t="shared" si="2"/>
        <v>0</v>
      </c>
      <c r="BK15" s="66">
        <f t="shared" si="2"/>
        <v>113565.67815544731</v>
      </c>
      <c r="BL15" s="66">
        <f t="shared" si="2"/>
        <v>0</v>
      </c>
      <c r="BM15" s="36">
        <v>0</v>
      </c>
      <c r="BN15" s="27">
        <f t="shared" si="6"/>
        <v>255998.42307841073</v>
      </c>
      <c r="BP15" s="53" t="s">
        <v>32</v>
      </c>
      <c r="BQ15" s="64" t="s">
        <v>12</v>
      </c>
      <c r="BR15" s="65">
        <f t="shared" si="7"/>
        <v>237.68406691092599</v>
      </c>
      <c r="BS15" s="66">
        <f t="shared" si="3"/>
        <v>224.5973936785563</v>
      </c>
      <c r="BT15" s="66">
        <f t="shared" si="3"/>
        <v>168.51595207433766</v>
      </c>
      <c r="BU15" s="66">
        <f t="shared" si="3"/>
        <v>35.850365203006383</v>
      </c>
      <c r="BV15" s="66">
        <f t="shared" si="3"/>
        <v>69.071948324592412</v>
      </c>
      <c r="BW15" s="66">
        <f t="shared" si="3"/>
        <v>49.58619552023702</v>
      </c>
      <c r="BX15" s="66">
        <f t="shared" si="3"/>
        <v>25.128723180993497</v>
      </c>
      <c r="BY15" s="66">
        <f t="shared" si="3"/>
        <v>67.774641820770313</v>
      </c>
      <c r="BZ15" s="66">
        <f t="shared" si="3"/>
        <v>44.902358026922542</v>
      </c>
      <c r="CA15" s="66">
        <f t="shared" si="3"/>
        <v>74.737929824839497</v>
      </c>
      <c r="CB15" s="66">
        <f t="shared" si="3"/>
        <v>56.347157203250724</v>
      </c>
      <c r="CC15" s="66">
        <f t="shared" si="3"/>
        <v>1740.8010346206588</v>
      </c>
      <c r="CD15" s="66">
        <f t="shared" si="3"/>
        <v>30762.377664078351</v>
      </c>
      <c r="CE15" s="66">
        <f t="shared" si="3"/>
        <v>32.383725812869997</v>
      </c>
      <c r="CF15" s="66">
        <f t="shared" si="3"/>
        <v>65.88296355337711</v>
      </c>
      <c r="CG15" s="66">
        <f t="shared" si="3"/>
        <v>164.91326402619612</v>
      </c>
      <c r="CH15" s="66">
        <f t="shared" si="3"/>
        <v>166.87946690740156</v>
      </c>
      <c r="CI15" s="66">
        <f t="shared" si="4"/>
        <v>139.10501604021928</v>
      </c>
      <c r="CJ15" s="66">
        <f t="shared" si="4"/>
        <v>13146.063428425834</v>
      </c>
      <c r="CK15" s="66">
        <f t="shared" si="4"/>
        <v>6243.4466293322212</v>
      </c>
      <c r="CL15" s="91">
        <f t="shared" si="4"/>
        <v>0.32374600059800512</v>
      </c>
      <c r="CM15" s="91">
        <f t="shared" si="4"/>
        <v>609.00993768692695</v>
      </c>
      <c r="CN15" s="91">
        <f t="shared" si="4"/>
        <v>2610.3739177185726</v>
      </c>
      <c r="CO15" s="91">
        <f t="shared" si="4"/>
        <v>224.89852126664675</v>
      </c>
      <c r="CP15" s="65">
        <f t="shared" si="4"/>
        <v>85472.088875725109</v>
      </c>
      <c r="CQ15" s="66">
        <f t="shared" si="4"/>
        <v>0</v>
      </c>
      <c r="CR15" s="66">
        <f t="shared" si="4"/>
        <v>113565.67815544731</v>
      </c>
      <c r="CS15" s="66">
        <f t="shared" si="4"/>
        <v>0</v>
      </c>
      <c r="CT15" s="36">
        <v>0</v>
      </c>
      <c r="CU15" s="27">
        <f t="shared" si="8"/>
        <v>255998.42307841073</v>
      </c>
      <c r="CX15" s="59" t="s">
        <v>101</v>
      </c>
      <c r="CY15" s="81">
        <f>SUM(D45:AA45)</f>
        <v>24152.393926278302</v>
      </c>
      <c r="DA15" s="105">
        <v>1</v>
      </c>
    </row>
    <row r="16" spans="2:105" x14ac:dyDescent="0.25">
      <c r="B16" s="53" t="s">
        <v>33</v>
      </c>
      <c r="C16" s="64" t="s">
        <v>13</v>
      </c>
      <c r="D16" s="90">
        <v>0.97094091318038922</v>
      </c>
      <c r="E16" s="91">
        <v>27.388493529630502</v>
      </c>
      <c r="F16" s="91">
        <v>9.0001575821571773</v>
      </c>
      <c r="G16" s="91">
        <v>2.5250236161277431</v>
      </c>
      <c r="H16" s="91">
        <v>4.3876349484385999</v>
      </c>
      <c r="I16" s="91">
        <v>8.0734515681718371</v>
      </c>
      <c r="J16" s="91">
        <v>2.5426923656265954</v>
      </c>
      <c r="K16" s="91">
        <v>5.8937104881953806</v>
      </c>
      <c r="L16" s="91">
        <v>6.1118944675152163</v>
      </c>
      <c r="M16" s="91">
        <v>11.546879334377598</v>
      </c>
      <c r="N16" s="91">
        <v>3.7908746730551113</v>
      </c>
      <c r="O16" s="91">
        <v>160.40877483394701</v>
      </c>
      <c r="P16" s="91">
        <v>46.667920301515082</v>
      </c>
      <c r="Q16" s="91">
        <v>21.375947362885132</v>
      </c>
      <c r="R16" s="91">
        <v>2.3391776484976852</v>
      </c>
      <c r="S16" s="91">
        <v>46.922218595010847</v>
      </c>
      <c r="T16" s="91">
        <v>18.487710613117478</v>
      </c>
      <c r="U16" s="91">
        <v>16.383474184065133</v>
      </c>
      <c r="V16" s="91">
        <v>1182.8396174891436</v>
      </c>
      <c r="W16" s="91">
        <v>770.41663243710116</v>
      </c>
      <c r="X16" s="91">
        <v>2.9311477026287235E-2</v>
      </c>
      <c r="Y16" s="91">
        <v>28.106176837497081</v>
      </c>
      <c r="Z16" s="91">
        <v>17.330109604696265</v>
      </c>
      <c r="AA16" s="91">
        <v>1.7035904427062696</v>
      </c>
      <c r="AB16" s="65">
        <f>'[5]TES 2010 (value)'!CK19</f>
        <v>5047.8409887725365</v>
      </c>
      <c r="AC16" s="66">
        <f>'[5]TES 2010 (value)'!CL19</f>
        <v>254.01306830651654</v>
      </c>
      <c r="AD16" s="66">
        <f>'[5]TES 2010 (value)'!CM19</f>
        <v>0</v>
      </c>
      <c r="AE16" s="66">
        <f>'[5]TES 2010 (value)'!CN19</f>
        <v>1104.259354071703</v>
      </c>
      <c r="AF16" s="67">
        <f>'[5]TES 2010 (value)'!CO19</f>
        <v>1.100929321</v>
      </c>
      <c r="AG16" s="27">
        <f t="shared" si="5"/>
        <v>8802.4567557854407</v>
      </c>
      <c r="AI16" s="53" t="s">
        <v>33</v>
      </c>
      <c r="AJ16" s="64" t="s">
        <v>13</v>
      </c>
      <c r="AK16" s="65">
        <f t="shared" si="0"/>
        <v>0.97093356264612696</v>
      </c>
      <c r="AL16" s="66">
        <f t="shared" si="0"/>
        <v>27.388477774627255</v>
      </c>
      <c r="AM16" s="66">
        <f t="shared" si="0"/>
        <v>9.0001045658730909</v>
      </c>
      <c r="AN16" s="66">
        <f t="shared" si="0"/>
        <v>2.52473868750157</v>
      </c>
      <c r="AO16" s="66">
        <f t="shared" si="0"/>
        <v>4.3874315708769069</v>
      </c>
      <c r="AP16" s="66">
        <f t="shared" si="0"/>
        <v>8.0731563368371635</v>
      </c>
      <c r="AQ16" s="66">
        <f t="shared" si="0"/>
        <v>2.5424938915114312</v>
      </c>
      <c r="AR16" s="66">
        <f t="shared" si="0"/>
        <v>5.8942397331153256</v>
      </c>
      <c r="AS16" s="66">
        <f t="shared" si="0"/>
        <v>6.1121423232008159</v>
      </c>
      <c r="AT16" s="66">
        <f t="shared" si="0"/>
        <v>11.546664493221996</v>
      </c>
      <c r="AU16" s="66">
        <f t="shared" si="0"/>
        <v>3.790719606736825</v>
      </c>
      <c r="AV16" s="66">
        <f t="shared" si="0"/>
        <v>160.41041239306611</v>
      </c>
      <c r="AW16" s="66">
        <f t="shared" si="0"/>
        <v>46.668320078257182</v>
      </c>
      <c r="AX16" s="66">
        <f t="shared" si="0"/>
        <v>21.374232853818217</v>
      </c>
      <c r="AY16" s="66">
        <f t="shared" si="0"/>
        <v>2.339067084972871</v>
      </c>
      <c r="AZ16" s="66">
        <f t="shared" si="0"/>
        <v>46.922122142819326</v>
      </c>
      <c r="BA16" s="66">
        <f t="shared" si="1"/>
        <v>18.486867561593623</v>
      </c>
      <c r="BB16" s="66">
        <f t="shared" si="1"/>
        <v>16.382999047803153</v>
      </c>
      <c r="BC16" s="66">
        <f t="shared" si="1"/>
        <v>1182.8552096134035</v>
      </c>
      <c r="BD16" s="66">
        <f t="shared" si="1"/>
        <v>770.41501738857494</v>
      </c>
      <c r="BE16" s="91">
        <f t="shared" si="1"/>
        <v>2.9950616393671095E-2</v>
      </c>
      <c r="BF16" s="91">
        <f t="shared" si="1"/>
        <v>28.210645408921245</v>
      </c>
      <c r="BG16" s="91">
        <f t="shared" si="1"/>
        <v>17.330567599231422</v>
      </c>
      <c r="BH16" s="91">
        <f t="shared" si="1"/>
        <v>1.7056077531102996</v>
      </c>
      <c r="BI16" s="65">
        <f t="shared" si="2"/>
        <v>5047.8409887725365</v>
      </c>
      <c r="BJ16" s="66">
        <f t="shared" si="2"/>
        <v>254.01306830651654</v>
      </c>
      <c r="BK16" s="66">
        <f t="shared" si="2"/>
        <v>0</v>
      </c>
      <c r="BL16" s="66">
        <f t="shared" si="2"/>
        <v>1104.259354071703</v>
      </c>
      <c r="BM16" s="36">
        <v>0</v>
      </c>
      <c r="BN16" s="27">
        <f t="shared" si="6"/>
        <v>8801.4755332388704</v>
      </c>
      <c r="BP16" s="53" t="s">
        <v>33</v>
      </c>
      <c r="BQ16" s="64" t="s">
        <v>13</v>
      </c>
      <c r="BR16" s="65">
        <f t="shared" si="7"/>
        <v>0.97093356264612696</v>
      </c>
      <c r="BS16" s="66">
        <f t="shared" si="3"/>
        <v>27.388477774627255</v>
      </c>
      <c r="BT16" s="66">
        <f t="shared" si="3"/>
        <v>9.0001045658730909</v>
      </c>
      <c r="BU16" s="66">
        <f t="shared" si="3"/>
        <v>2.52473868750157</v>
      </c>
      <c r="BV16" s="66">
        <f t="shared" si="3"/>
        <v>4.3874315708769069</v>
      </c>
      <c r="BW16" s="66">
        <f t="shared" si="3"/>
        <v>8.0731563368371635</v>
      </c>
      <c r="BX16" s="66">
        <f t="shared" si="3"/>
        <v>2.5424938915114312</v>
      </c>
      <c r="BY16" s="66">
        <f t="shared" si="3"/>
        <v>5.8942397331153256</v>
      </c>
      <c r="BZ16" s="66">
        <f t="shared" si="3"/>
        <v>6.1121423232008159</v>
      </c>
      <c r="CA16" s="66">
        <f t="shared" si="3"/>
        <v>11.546664493221996</v>
      </c>
      <c r="CB16" s="66">
        <f t="shared" si="3"/>
        <v>3.790719606736825</v>
      </c>
      <c r="CC16" s="66">
        <f t="shared" si="3"/>
        <v>160.41041239306611</v>
      </c>
      <c r="CD16" s="66">
        <f t="shared" si="3"/>
        <v>46.668320078257182</v>
      </c>
      <c r="CE16" s="66">
        <f t="shared" si="3"/>
        <v>21.374232853818217</v>
      </c>
      <c r="CF16" s="66">
        <f t="shared" si="3"/>
        <v>2.339067084972871</v>
      </c>
      <c r="CG16" s="66">
        <f t="shared" si="3"/>
        <v>46.922122142819326</v>
      </c>
      <c r="CH16" s="66">
        <f t="shared" si="3"/>
        <v>18.486867561593623</v>
      </c>
      <c r="CI16" s="66">
        <f t="shared" si="4"/>
        <v>16.382999047803153</v>
      </c>
      <c r="CJ16" s="66">
        <f t="shared" si="4"/>
        <v>1182.8552096134035</v>
      </c>
      <c r="CK16" s="66">
        <f t="shared" si="4"/>
        <v>770.41501738857494</v>
      </c>
      <c r="CL16" s="91">
        <f t="shared" si="4"/>
        <v>2.9950616393671095E-2</v>
      </c>
      <c r="CM16" s="91">
        <f t="shared" si="4"/>
        <v>28.210645408921245</v>
      </c>
      <c r="CN16" s="91">
        <f t="shared" si="4"/>
        <v>17.330567599231422</v>
      </c>
      <c r="CO16" s="91">
        <f t="shared" si="4"/>
        <v>1.7056077531102996</v>
      </c>
      <c r="CP16" s="65">
        <f t="shared" si="4"/>
        <v>5047.8409887725365</v>
      </c>
      <c r="CQ16" s="66">
        <f t="shared" si="4"/>
        <v>254.01306830651654</v>
      </c>
      <c r="CR16" s="66">
        <f t="shared" si="4"/>
        <v>0</v>
      </c>
      <c r="CS16" s="66">
        <f t="shared" si="4"/>
        <v>1104.259354071703</v>
      </c>
      <c r="CT16" s="36">
        <v>0</v>
      </c>
      <c r="CU16" s="27">
        <f t="shared" si="8"/>
        <v>8801.4755332388704</v>
      </c>
      <c r="DA16" s="105">
        <v>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93.404842732593167</v>
      </c>
      <c r="F17" s="91">
        <v>24.481596678054725</v>
      </c>
      <c r="G17" s="91">
        <v>2.0740272603823611</v>
      </c>
      <c r="H17" s="91">
        <v>8.1467994484207065</v>
      </c>
      <c r="I17" s="91">
        <v>4.374752353310055</v>
      </c>
      <c r="J17" s="91">
        <v>1.0243486445147536</v>
      </c>
      <c r="K17" s="91">
        <v>12.42910626077699</v>
      </c>
      <c r="L17" s="91">
        <v>11.175862406898489</v>
      </c>
      <c r="M17" s="91">
        <v>4.3337284455881635</v>
      </c>
      <c r="N17" s="91">
        <v>1.5110011513025312</v>
      </c>
      <c r="O17" s="91">
        <v>207.34071315818818</v>
      </c>
      <c r="P17" s="91">
        <v>61.461730749488765</v>
      </c>
      <c r="Q17" s="91">
        <v>2.6285301835843056</v>
      </c>
      <c r="R17" s="91">
        <v>403.60799472581692</v>
      </c>
      <c r="S17" s="91">
        <v>27.605111564047398</v>
      </c>
      <c r="T17" s="91">
        <v>20.159914515194259</v>
      </c>
      <c r="U17" s="91">
        <v>26.821499278333302</v>
      </c>
      <c r="V17" s="91">
        <v>1604.0364950136616</v>
      </c>
      <c r="W17" s="91">
        <v>1728.4827643205247</v>
      </c>
      <c r="X17" s="91">
        <v>3.7888023413537274E-2</v>
      </c>
      <c r="Y17" s="91">
        <v>21.255289289589491</v>
      </c>
      <c r="Z17" s="91">
        <v>14.272380129925795</v>
      </c>
      <c r="AA17" s="91">
        <v>2.0694684390155347</v>
      </c>
      <c r="AB17" s="65">
        <f>'[5]TES 2010 (value)'!CK20</f>
        <v>10452.462639434299</v>
      </c>
      <c r="AC17" s="66">
        <f>'[5]TES 2010 (value)'!CL20</f>
        <v>1681.58048121</v>
      </c>
      <c r="AD17" s="66">
        <f>'[5]TES 2010 (value)'!CM20</f>
        <v>0</v>
      </c>
      <c r="AE17" s="66">
        <f>'[5]TES 2010 (value)'!CN20</f>
        <v>0</v>
      </c>
      <c r="AF17" s="67">
        <f>'[5]TES 2010 (value)'!CO20</f>
        <v>1</v>
      </c>
      <c r="AG17" s="27">
        <f t="shared" si="5"/>
        <v>16417.778965416925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93.40478900223377</v>
      </c>
      <c r="AM17" s="66">
        <f t="shared" si="0"/>
        <v>24.481452466881471</v>
      </c>
      <c r="AN17" s="66">
        <f t="shared" si="0"/>
        <v>2.0737932230711169</v>
      </c>
      <c r="AO17" s="66">
        <f t="shared" si="0"/>
        <v>8.1464218244326361</v>
      </c>
      <c r="AP17" s="66">
        <f t="shared" si="0"/>
        <v>4.3745923766302877</v>
      </c>
      <c r="AQ17" s="66">
        <f t="shared" si="0"/>
        <v>1.0242686872640898</v>
      </c>
      <c r="AR17" s="66">
        <f t="shared" si="0"/>
        <v>12.430222372835964</v>
      </c>
      <c r="AS17" s="66">
        <f t="shared" si="0"/>
        <v>11.176315621700176</v>
      </c>
      <c r="AT17" s="66">
        <f t="shared" si="0"/>
        <v>4.3336478122672162</v>
      </c>
      <c r="AU17" s="66">
        <f t="shared" si="0"/>
        <v>1.5109393435653553</v>
      </c>
      <c r="AV17" s="66">
        <f t="shared" si="0"/>
        <v>207.342829829648</v>
      </c>
      <c r="AW17" s="66">
        <f t="shared" si="0"/>
        <v>61.462257256140958</v>
      </c>
      <c r="AX17" s="66">
        <f t="shared" si="0"/>
        <v>2.6283193560239684</v>
      </c>
      <c r="AY17" s="66">
        <f t="shared" si="0"/>
        <v>403.58891779826132</v>
      </c>
      <c r="AZ17" s="66">
        <f t="shared" si="0"/>
        <v>27.605054819639584</v>
      </c>
      <c r="BA17" s="66">
        <f t="shared" si="1"/>
        <v>20.158995210094321</v>
      </c>
      <c r="BB17" s="66">
        <f t="shared" si="1"/>
        <v>26.820721429461649</v>
      </c>
      <c r="BC17" s="66">
        <f t="shared" si="1"/>
        <v>1604.0576393310973</v>
      </c>
      <c r="BD17" s="66">
        <f t="shared" si="1"/>
        <v>1728.4791408479468</v>
      </c>
      <c r="BE17" s="91">
        <f t="shared" si="1"/>
        <v>3.8714175138823442E-2</v>
      </c>
      <c r="BF17" s="91">
        <f t="shared" si="1"/>
        <v>21.334293620919546</v>
      </c>
      <c r="BG17" s="91">
        <f t="shared" si="1"/>
        <v>14.272757315774719</v>
      </c>
      <c r="BH17" s="91">
        <f t="shared" si="1"/>
        <v>2.0719190046609994</v>
      </c>
      <c r="BI17" s="65">
        <f t="shared" si="2"/>
        <v>10452.462639434299</v>
      </c>
      <c r="BJ17" s="66">
        <f t="shared" si="2"/>
        <v>1681.58048121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16416.861123369988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93.40478900223377</v>
      </c>
      <c r="BT17" s="66">
        <f t="shared" si="3"/>
        <v>24.481452466881471</v>
      </c>
      <c r="BU17" s="66">
        <f t="shared" si="3"/>
        <v>2.0737932230711169</v>
      </c>
      <c r="BV17" s="66">
        <f t="shared" si="3"/>
        <v>8.1464218244326361</v>
      </c>
      <c r="BW17" s="66">
        <f t="shared" si="3"/>
        <v>4.3745923766302877</v>
      </c>
      <c r="BX17" s="66">
        <f t="shared" si="3"/>
        <v>1.0242686872640898</v>
      </c>
      <c r="BY17" s="66">
        <f t="shared" si="3"/>
        <v>12.430222372835964</v>
      </c>
      <c r="BZ17" s="66">
        <f t="shared" si="3"/>
        <v>11.176315621700176</v>
      </c>
      <c r="CA17" s="66">
        <f t="shared" si="3"/>
        <v>4.3336478122672162</v>
      </c>
      <c r="CB17" s="66">
        <f t="shared" si="3"/>
        <v>1.5109393435653553</v>
      </c>
      <c r="CC17" s="66">
        <f t="shared" si="3"/>
        <v>207.342829829648</v>
      </c>
      <c r="CD17" s="66">
        <f t="shared" si="3"/>
        <v>61.462257256140958</v>
      </c>
      <c r="CE17" s="66">
        <f t="shared" si="3"/>
        <v>2.6283193560239684</v>
      </c>
      <c r="CF17" s="66">
        <f t="shared" si="3"/>
        <v>403.58891779826132</v>
      </c>
      <c r="CG17" s="66">
        <f t="shared" si="3"/>
        <v>27.605054819639584</v>
      </c>
      <c r="CH17" s="66">
        <f t="shared" si="3"/>
        <v>20.158995210094321</v>
      </c>
      <c r="CI17" s="66">
        <f t="shared" si="4"/>
        <v>26.820721429461649</v>
      </c>
      <c r="CJ17" s="66">
        <f t="shared" si="4"/>
        <v>1604.0576393310973</v>
      </c>
      <c r="CK17" s="66">
        <f t="shared" si="4"/>
        <v>1728.4791408479468</v>
      </c>
      <c r="CL17" s="91">
        <f t="shared" si="4"/>
        <v>3.8714175138823442E-2</v>
      </c>
      <c r="CM17" s="91">
        <f t="shared" si="4"/>
        <v>21.334293620919546</v>
      </c>
      <c r="CN17" s="91">
        <f t="shared" si="4"/>
        <v>14.272757315774719</v>
      </c>
      <c r="CO17" s="91">
        <f t="shared" si="4"/>
        <v>2.0719190046609994</v>
      </c>
      <c r="CP17" s="65">
        <f t="shared" si="4"/>
        <v>10452.462639434299</v>
      </c>
      <c r="CQ17" s="66">
        <f t="shared" si="4"/>
        <v>1681.58048121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16416.861123369988</v>
      </c>
      <c r="CX17" s="52" t="s">
        <v>105</v>
      </c>
      <c r="CY17" s="94">
        <f>'[1]scen AMS ss residentiel'!$G$461</f>
        <v>1266717.3030000001</v>
      </c>
      <c r="DA17" s="105">
        <v>1</v>
      </c>
    </row>
    <row r="18" spans="2:105" x14ac:dyDescent="0.25">
      <c r="B18" s="53" t="s">
        <v>35</v>
      </c>
      <c r="C18" s="64" t="s">
        <v>15</v>
      </c>
      <c r="D18" s="90">
        <v>35.510743929038526</v>
      </c>
      <c r="E18" s="91">
        <v>321.70475023793944</v>
      </c>
      <c r="F18" s="91">
        <v>134.48309383118701</v>
      </c>
      <c r="G18" s="91">
        <v>33.513009013943552</v>
      </c>
      <c r="H18" s="91">
        <v>74.969851733009207</v>
      </c>
      <c r="I18" s="91">
        <v>58.14478755592036</v>
      </c>
      <c r="J18" s="91">
        <v>9.2768631943633348</v>
      </c>
      <c r="K18" s="91">
        <v>34.785108225357696</v>
      </c>
      <c r="L18" s="91">
        <v>44.691446403833929</v>
      </c>
      <c r="M18" s="91">
        <v>145.1992825006578</v>
      </c>
      <c r="N18" s="91">
        <v>30.905335098803487</v>
      </c>
      <c r="O18" s="91">
        <v>995.28449686916622</v>
      </c>
      <c r="P18" s="91">
        <v>357.9665673127414</v>
      </c>
      <c r="Q18" s="91">
        <v>41.665989163432116</v>
      </c>
      <c r="R18" s="91">
        <v>54.25550831824858</v>
      </c>
      <c r="S18" s="91">
        <v>5530.47183366848</v>
      </c>
      <c r="T18" s="91">
        <v>371.31821725587298</v>
      </c>
      <c r="U18" s="91">
        <v>263.82005129778423</v>
      </c>
      <c r="V18" s="91">
        <v>11378.098171186011</v>
      </c>
      <c r="W18" s="91">
        <v>751.8937480211805</v>
      </c>
      <c r="X18" s="91">
        <v>0.18184653833248554</v>
      </c>
      <c r="Y18" s="91">
        <v>220.16684491160882</v>
      </c>
      <c r="Z18" s="91">
        <v>217.23453876273581</v>
      </c>
      <c r="AA18" s="91">
        <v>14.607111631062399</v>
      </c>
      <c r="AB18" s="65">
        <f>'[5]TES 2010 (value)'!CK21</f>
        <v>808.97814512462355</v>
      </c>
      <c r="AC18" s="66">
        <f>'[5]TES 2010 (value)'!CL21</f>
        <v>4.3511104359999999</v>
      </c>
      <c r="AD18" s="66">
        <f>'[5]TES 2010 (value)'!CM21</f>
        <v>0</v>
      </c>
      <c r="AE18" s="66">
        <f>'[5]TES 2010 (value)'!CN21</f>
        <v>3271.3355549115549</v>
      </c>
      <c r="AF18" s="67">
        <f>'[5]TES 2010 (value)'!CO21</f>
        <v>1.0871550189999999</v>
      </c>
      <c r="AG18" s="27">
        <f t="shared" si="5"/>
        <v>25205.901162151888</v>
      </c>
      <c r="AI18" s="53" t="s">
        <v>35</v>
      </c>
      <c r="AJ18" s="64" t="s">
        <v>15</v>
      </c>
      <c r="AK18" s="65">
        <f t="shared" si="0"/>
        <v>35.510475093997812</v>
      </c>
      <c r="AL18" s="66">
        <f t="shared" si="0"/>
        <v>321.70456517995586</v>
      </c>
      <c r="AM18" s="66">
        <f t="shared" si="0"/>
        <v>134.48230164573442</v>
      </c>
      <c r="AN18" s="66">
        <f t="shared" si="0"/>
        <v>33.509227340157899</v>
      </c>
      <c r="AO18" s="66">
        <f t="shared" si="0"/>
        <v>74.966376697864959</v>
      </c>
      <c r="AP18" s="66">
        <f t="shared" si="0"/>
        <v>58.142661307550682</v>
      </c>
      <c r="AQ18" s="66">
        <f t="shared" si="0"/>
        <v>9.2761390732549813</v>
      </c>
      <c r="AR18" s="66">
        <f t="shared" si="0"/>
        <v>34.788231867391843</v>
      </c>
      <c r="AS18" s="66">
        <f t="shared" si="0"/>
        <v>44.693258776273886</v>
      </c>
      <c r="AT18" s="66">
        <f t="shared" si="0"/>
        <v>145.19658092382986</v>
      </c>
      <c r="AU18" s="66">
        <f t="shared" si="0"/>
        <v>30.904070911263013</v>
      </c>
      <c r="AV18" s="66">
        <f t="shared" si="0"/>
        <v>995.29465739315037</v>
      </c>
      <c r="AW18" s="66">
        <f t="shared" si="0"/>
        <v>357.96963380267999</v>
      </c>
      <c r="AX18" s="66">
        <f t="shared" si="0"/>
        <v>41.662647242955337</v>
      </c>
      <c r="AY18" s="66">
        <f t="shared" si="0"/>
        <v>54.252943878457486</v>
      </c>
      <c r="AZ18" s="66">
        <f t="shared" ref="AZ18:AZ32" si="9">S18*(1+AZ$45)</f>
        <v>5530.4604653627075</v>
      </c>
      <c r="BA18" s="66">
        <f t="shared" si="1"/>
        <v>371.30128490575981</v>
      </c>
      <c r="BB18" s="66">
        <f t="shared" si="1"/>
        <v>263.8124002665316</v>
      </c>
      <c r="BC18" s="66">
        <f t="shared" si="1"/>
        <v>11378.248156626052</v>
      </c>
      <c r="BD18" s="66">
        <f t="shared" si="1"/>
        <v>751.89217180275716</v>
      </c>
      <c r="BE18" s="91">
        <f t="shared" si="1"/>
        <v>0.18581171829822171</v>
      </c>
      <c r="BF18" s="91">
        <f t="shared" si="1"/>
        <v>220.98518871894569</v>
      </c>
      <c r="BG18" s="91">
        <f t="shared" si="1"/>
        <v>217.24027976691121</v>
      </c>
      <c r="BH18" s="91">
        <f t="shared" si="1"/>
        <v>14.624408674722352</v>
      </c>
      <c r="BI18" s="65">
        <f t="shared" si="2"/>
        <v>808.97814512462355</v>
      </c>
      <c r="BJ18" s="66">
        <f t="shared" si="2"/>
        <v>4.3511104359999999</v>
      </c>
      <c r="BK18" s="66">
        <f t="shared" si="2"/>
        <v>0</v>
      </c>
      <c r="BL18" s="66">
        <f t="shared" si="2"/>
        <v>3271.3355549115549</v>
      </c>
      <c r="BM18" s="36">
        <v>0</v>
      </c>
      <c r="BN18" s="27">
        <f t="shared" si="6"/>
        <v>25205.76874944938</v>
      </c>
      <c r="BP18" s="53" t="s">
        <v>35</v>
      </c>
      <c r="BQ18" s="64" t="s">
        <v>15</v>
      </c>
      <c r="BR18" s="65">
        <f t="shared" si="7"/>
        <v>35.510475093997812</v>
      </c>
      <c r="BS18" s="66">
        <f t="shared" si="3"/>
        <v>321.70456517995586</v>
      </c>
      <c r="BT18" s="66">
        <f t="shared" si="3"/>
        <v>134.48230164573442</v>
      </c>
      <c r="BU18" s="66">
        <f t="shared" si="3"/>
        <v>33.509227340157899</v>
      </c>
      <c r="BV18" s="66">
        <f t="shared" si="3"/>
        <v>74.966376697864959</v>
      </c>
      <c r="BW18" s="66">
        <f t="shared" si="3"/>
        <v>58.142661307550682</v>
      </c>
      <c r="BX18" s="66">
        <f t="shared" si="3"/>
        <v>9.2761390732549813</v>
      </c>
      <c r="BY18" s="66">
        <f t="shared" si="3"/>
        <v>34.788231867391843</v>
      </c>
      <c r="BZ18" s="66">
        <f t="shared" si="3"/>
        <v>44.693258776273886</v>
      </c>
      <c r="CA18" s="66">
        <f t="shared" si="3"/>
        <v>145.19658092382986</v>
      </c>
      <c r="CB18" s="66">
        <f t="shared" si="3"/>
        <v>30.904070911263013</v>
      </c>
      <c r="CC18" s="66">
        <f t="shared" si="3"/>
        <v>995.29465739315037</v>
      </c>
      <c r="CD18" s="66">
        <f t="shared" si="3"/>
        <v>357.96963380267999</v>
      </c>
      <c r="CE18" s="66">
        <f t="shared" si="3"/>
        <v>41.662647242955337</v>
      </c>
      <c r="CF18" s="66">
        <f t="shared" si="3"/>
        <v>54.252943878457486</v>
      </c>
      <c r="CG18" s="66">
        <f t="shared" si="3"/>
        <v>5530.4604653627075</v>
      </c>
      <c r="CH18" s="66">
        <f t="shared" ref="CH18:CJ37" si="10">BA18</f>
        <v>371.30128490575981</v>
      </c>
      <c r="CI18" s="66">
        <f t="shared" si="4"/>
        <v>263.8124002665316</v>
      </c>
      <c r="CJ18" s="66">
        <f t="shared" si="4"/>
        <v>11378.248156626052</v>
      </c>
      <c r="CK18" s="66">
        <f t="shared" si="4"/>
        <v>751.89217180275716</v>
      </c>
      <c r="CL18" s="91">
        <f t="shared" si="4"/>
        <v>0.18581171829822171</v>
      </c>
      <c r="CM18" s="91">
        <f t="shared" si="4"/>
        <v>220.98518871894569</v>
      </c>
      <c r="CN18" s="91">
        <f t="shared" si="4"/>
        <v>217.24027976691121</v>
      </c>
      <c r="CO18" s="91">
        <f t="shared" si="4"/>
        <v>14.624408674722352</v>
      </c>
      <c r="CP18" s="65">
        <f t="shared" si="4"/>
        <v>808.97814512462355</v>
      </c>
      <c r="CQ18" s="66">
        <f t="shared" si="4"/>
        <v>4.3511104359999999</v>
      </c>
      <c r="CR18" s="66">
        <f t="shared" si="4"/>
        <v>0</v>
      </c>
      <c r="CS18" s="66">
        <f t="shared" si="4"/>
        <v>3271.3355549115549</v>
      </c>
      <c r="CT18" s="36">
        <v>0</v>
      </c>
      <c r="CU18" s="27">
        <f t="shared" si="8"/>
        <v>25205.76874944938</v>
      </c>
      <c r="DA18" s="105">
        <v>1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59.219085298241026</v>
      </c>
      <c r="F19" s="91">
        <v>24.421868403800406</v>
      </c>
      <c r="G19" s="91">
        <v>6.0986609287014737</v>
      </c>
      <c r="H19" s="91">
        <v>14.146582554049838</v>
      </c>
      <c r="I19" s="91">
        <v>10.645944482393601</v>
      </c>
      <c r="J19" s="91">
        <v>1.5850372764098788</v>
      </c>
      <c r="K19" s="91">
        <v>6.1027138458119419</v>
      </c>
      <c r="L19" s="91">
        <v>7.6377548146672805</v>
      </c>
      <c r="M19" s="91">
        <v>27.908177092095102</v>
      </c>
      <c r="N19" s="91">
        <v>5.7727852344091719</v>
      </c>
      <c r="O19" s="91">
        <v>181.04337580774569</v>
      </c>
      <c r="P19" s="91">
        <v>64.675864167101437</v>
      </c>
      <c r="Q19" s="91">
        <v>9.6085943636789626</v>
      </c>
      <c r="R19" s="91">
        <v>4.7180960141824464</v>
      </c>
      <c r="S19" s="91">
        <v>231.73863045850246</v>
      </c>
      <c r="T19" s="91">
        <v>1223.1394486652898</v>
      </c>
      <c r="U19" s="91">
        <v>56.006878453070982</v>
      </c>
      <c r="V19" s="91">
        <v>1447.4611169280531</v>
      </c>
      <c r="W19" s="91">
        <v>12.172992825157701</v>
      </c>
      <c r="X19" s="91">
        <v>3.3071777381594655E-2</v>
      </c>
      <c r="Y19" s="91">
        <v>60.401270103523082</v>
      </c>
      <c r="Z19" s="91">
        <v>60.257832965152218</v>
      </c>
      <c r="AA19" s="91">
        <v>3.5515117643574801</v>
      </c>
      <c r="AB19" s="65">
        <f>'[5]TES 2010 (value)'!CK22</f>
        <v>401.15256698523444</v>
      </c>
      <c r="AC19" s="66">
        <f>'[5]TES 2010 (value)'!CL22</f>
        <v>0</v>
      </c>
      <c r="AD19" s="66">
        <f>'[5]TES 2010 (value)'!CM22</f>
        <v>0</v>
      </c>
      <c r="AE19" s="66">
        <f>'[5]TES 2010 (value)'!CN22</f>
        <v>5064.0007312444532</v>
      </c>
      <c r="AF19" s="67">
        <f>'[5]TES 2010 (value)'!CO22</f>
        <v>1.0361541379999999</v>
      </c>
      <c r="AG19" s="27">
        <f t="shared" si="5"/>
        <v>8984.536746591466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59.219051232954442</v>
      </c>
      <c r="AM19" s="66">
        <f t="shared" si="11"/>
        <v>24.421724544462233</v>
      </c>
      <c r="AN19" s="66">
        <f t="shared" si="11"/>
        <v>6.0979727438192368</v>
      </c>
      <c r="AO19" s="66">
        <f t="shared" si="11"/>
        <v>14.145926825508164</v>
      </c>
      <c r="AP19" s="66">
        <f t="shared" si="11"/>
        <v>10.645555179705418</v>
      </c>
      <c r="AQ19" s="66">
        <f t="shared" si="11"/>
        <v>1.5849135536681149</v>
      </c>
      <c r="AR19" s="66">
        <f t="shared" si="11"/>
        <v>6.103261858868783</v>
      </c>
      <c r="AS19" s="66">
        <f t="shared" si="11"/>
        <v>7.6380645485748424</v>
      </c>
      <c r="AT19" s="66">
        <f t="shared" si="11"/>
        <v>27.907657832748608</v>
      </c>
      <c r="AU19" s="66">
        <f t="shared" si="11"/>
        <v>5.7725490977310274</v>
      </c>
      <c r="AV19" s="66">
        <f t="shared" si="11"/>
        <v>181.04522401855161</v>
      </c>
      <c r="AW19" s="66">
        <f t="shared" si="11"/>
        <v>64.676418207352256</v>
      </c>
      <c r="AX19" s="66">
        <f t="shared" si="11"/>
        <v>9.607823683349471</v>
      </c>
      <c r="AY19" s="66">
        <f t="shared" si="11"/>
        <v>4.7178730087488594</v>
      </c>
      <c r="AZ19" s="66">
        <f t="shared" si="9"/>
        <v>231.73815410211017</v>
      </c>
      <c r="BA19" s="66">
        <f t="shared" si="1"/>
        <v>1223.0836727178153</v>
      </c>
      <c r="BB19" s="66">
        <f t="shared" si="1"/>
        <v>56.005254200572736</v>
      </c>
      <c r="BC19" s="66">
        <f t="shared" si="1"/>
        <v>1447.4801972778002</v>
      </c>
      <c r="BD19" s="66">
        <f t="shared" si="1"/>
        <v>12.172967306531422</v>
      </c>
      <c r="BE19" s="91">
        <f t="shared" si="1"/>
        <v>3.3792910433162668E-2</v>
      </c>
      <c r="BF19" s="91">
        <f t="shared" si="1"/>
        <v>60.62577713756059</v>
      </c>
      <c r="BG19" s="91">
        <f t="shared" si="1"/>
        <v>60.259425439685153</v>
      </c>
      <c r="BH19" s="91">
        <f t="shared" si="1"/>
        <v>3.5557172948962004</v>
      </c>
      <c r="BI19" s="65">
        <f t="shared" si="2"/>
        <v>401.15256698523444</v>
      </c>
      <c r="BJ19" s="66">
        <f t="shared" si="2"/>
        <v>0</v>
      </c>
      <c r="BK19" s="66">
        <f t="shared" si="2"/>
        <v>0</v>
      </c>
      <c r="BL19" s="66">
        <f t="shared" si="2"/>
        <v>5064.0007312444532</v>
      </c>
      <c r="BM19" s="36">
        <v>0</v>
      </c>
      <c r="BN19" s="27">
        <f t="shared" si="6"/>
        <v>8983.6922729531361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59.219051232954442</v>
      </c>
      <c r="BT19" s="66">
        <f t="shared" si="7"/>
        <v>24.421724544462233</v>
      </c>
      <c r="BU19" s="66">
        <f t="shared" si="7"/>
        <v>6.0979727438192368</v>
      </c>
      <c r="BV19" s="66">
        <f t="shared" si="7"/>
        <v>14.145926825508164</v>
      </c>
      <c r="BW19" s="66">
        <f t="shared" si="7"/>
        <v>10.645555179705418</v>
      </c>
      <c r="BX19" s="66">
        <f t="shared" si="7"/>
        <v>1.5849135536681149</v>
      </c>
      <c r="BY19" s="66">
        <f t="shared" si="7"/>
        <v>6.103261858868783</v>
      </c>
      <c r="BZ19" s="66">
        <f t="shared" si="7"/>
        <v>7.6380645485748424</v>
      </c>
      <c r="CA19" s="66">
        <f t="shared" si="7"/>
        <v>27.907657832748608</v>
      </c>
      <c r="CB19" s="66">
        <f t="shared" si="7"/>
        <v>5.7725490977310274</v>
      </c>
      <c r="CC19" s="66">
        <f t="shared" si="7"/>
        <v>181.04522401855161</v>
      </c>
      <c r="CD19" s="66">
        <f t="shared" si="7"/>
        <v>64.676418207352256</v>
      </c>
      <c r="CE19" s="66">
        <f t="shared" si="7"/>
        <v>9.607823683349471</v>
      </c>
      <c r="CF19" s="66">
        <f t="shared" si="7"/>
        <v>4.7178730087488594</v>
      </c>
      <c r="CG19" s="66">
        <f t="shared" si="7"/>
        <v>231.73815410211017</v>
      </c>
      <c r="CH19" s="66">
        <f t="shared" si="10"/>
        <v>1223.0836727178153</v>
      </c>
      <c r="CI19" s="66">
        <f t="shared" si="4"/>
        <v>56.005254200572736</v>
      </c>
      <c r="CJ19" s="66">
        <f t="shared" si="4"/>
        <v>1447.4801972778002</v>
      </c>
      <c r="CK19" s="66">
        <f t="shared" si="4"/>
        <v>12.172967306531422</v>
      </c>
      <c r="CL19" s="91">
        <f t="shared" si="4"/>
        <v>3.3792910433162668E-2</v>
      </c>
      <c r="CM19" s="91">
        <f t="shared" si="4"/>
        <v>60.62577713756059</v>
      </c>
      <c r="CN19" s="91">
        <f t="shared" si="4"/>
        <v>60.259425439685153</v>
      </c>
      <c r="CO19" s="91">
        <f t="shared" si="4"/>
        <v>3.5557172948962004</v>
      </c>
      <c r="CP19" s="65">
        <f t="shared" si="4"/>
        <v>401.15256698523444</v>
      </c>
      <c r="CQ19" s="66">
        <f t="shared" si="4"/>
        <v>0</v>
      </c>
      <c r="CR19" s="66">
        <f t="shared" si="4"/>
        <v>0</v>
      </c>
      <c r="CS19" s="66">
        <f t="shared" si="4"/>
        <v>5064.0007312444532</v>
      </c>
      <c r="CT19" s="36">
        <v>0</v>
      </c>
      <c r="CU19" s="27">
        <f t="shared" si="8"/>
        <v>8983.6922729531361</v>
      </c>
      <c r="CX19" s="59" t="s">
        <v>117</v>
      </c>
      <c r="CY19" s="94">
        <f t="array" ref="CY19">SUM('[1]scen AMS ss residentiel'!$G$1263:$G$1268*'[1]scen AMS ss residentiel'!$G$293:$G$298,'[1]scen AMS ss residentiel'!$G$299*'[1]scen AMS ss residentiel'!$G$1269,'[1]scen AMS ss residentiel'!$G$1262*('[1]scen AMS ss residentiel'!$G$292-'[1]scen AMS ss residentiel'!$G$299))</f>
        <v>-476.79874711269264</v>
      </c>
      <c r="DA19" s="105">
        <v>1</v>
      </c>
    </row>
    <row r="20" spans="2:105" x14ac:dyDescent="0.25">
      <c r="B20" s="53" t="s">
        <v>37</v>
      </c>
      <c r="C20" s="64" t="s">
        <v>17</v>
      </c>
      <c r="D20" s="90">
        <v>6.9487319402848895</v>
      </c>
      <c r="E20" s="91">
        <v>150.78438200694518</v>
      </c>
      <c r="F20" s="91">
        <v>47.724947961713497</v>
      </c>
      <c r="G20" s="91">
        <v>13.097613813836086</v>
      </c>
      <c r="H20" s="91">
        <v>39.859254110855979</v>
      </c>
      <c r="I20" s="91">
        <v>20.781674712514029</v>
      </c>
      <c r="J20" s="91">
        <v>11.05600124059452</v>
      </c>
      <c r="K20" s="91">
        <v>23.820381568047338</v>
      </c>
      <c r="L20" s="91">
        <v>26.624653969464784</v>
      </c>
      <c r="M20" s="91">
        <v>29.436856524230642</v>
      </c>
      <c r="N20" s="91">
        <v>12.091546183658576</v>
      </c>
      <c r="O20" s="91">
        <v>473.29254901763966</v>
      </c>
      <c r="P20" s="91">
        <v>148.99889878885793</v>
      </c>
      <c r="Q20" s="91">
        <v>11.027521009937113</v>
      </c>
      <c r="R20" s="91">
        <v>15.492038675418234</v>
      </c>
      <c r="S20" s="91">
        <v>226.64401973755093</v>
      </c>
      <c r="T20" s="91">
        <v>92.377672118965407</v>
      </c>
      <c r="U20" s="91">
        <v>2096.3875094738814</v>
      </c>
      <c r="V20" s="91">
        <v>4199.5860427200787</v>
      </c>
      <c r="W20" s="91">
        <v>251.37350610816364</v>
      </c>
      <c r="X20" s="91">
        <v>8.6480522302314095E-2</v>
      </c>
      <c r="Y20" s="91">
        <v>78.33158036073381</v>
      </c>
      <c r="Z20" s="91">
        <v>52.163184645207508</v>
      </c>
      <c r="AA20" s="91">
        <v>5.7733633015563361</v>
      </c>
      <c r="AB20" s="65">
        <f>'[5]TES 2010 (value)'!CK23</f>
        <v>8242.4757391547064</v>
      </c>
      <c r="AC20" s="66">
        <f>'[5]TES 2010 (value)'!CL23</f>
        <v>0</v>
      </c>
      <c r="AD20" s="66">
        <f>'[5]TES 2010 (value)'!CM23</f>
        <v>0</v>
      </c>
      <c r="AE20" s="66">
        <f>'[5]TES 2010 (value)'!CN23</f>
        <v>8035.0652941324988</v>
      </c>
      <c r="AF20" s="67">
        <f>'[5]TES 2010 (value)'!CO23</f>
        <v>1.0695608780000001</v>
      </c>
      <c r="AG20" s="27">
        <f t="shared" si="5"/>
        <v>24312.371004677643</v>
      </c>
      <c r="AI20" s="53" t="s">
        <v>37</v>
      </c>
      <c r="AJ20" s="64" t="s">
        <v>17</v>
      </c>
      <c r="AK20" s="65">
        <f t="shared" si="11"/>
        <v>6.9486793347230957</v>
      </c>
      <c r="AL20" s="66">
        <f t="shared" si="11"/>
        <v>150.78429526948275</v>
      </c>
      <c r="AM20" s="66">
        <f t="shared" si="11"/>
        <v>47.724666833369234</v>
      </c>
      <c r="AN20" s="66">
        <f t="shared" si="11"/>
        <v>13.096135853358296</v>
      </c>
      <c r="AO20" s="66">
        <f t="shared" si="11"/>
        <v>39.857406537389352</v>
      </c>
      <c r="AP20" s="66">
        <f t="shared" si="11"/>
        <v>20.780914764738245</v>
      </c>
      <c r="AQ20" s="66">
        <f t="shared" si="11"/>
        <v>11.055138245883425</v>
      </c>
      <c r="AR20" s="66">
        <f t="shared" si="11"/>
        <v>23.822520596756213</v>
      </c>
      <c r="AS20" s="66">
        <f t="shared" si="11"/>
        <v>26.625733679184663</v>
      </c>
      <c r="AT20" s="66">
        <f t="shared" si="11"/>
        <v>29.436308822285397</v>
      </c>
      <c r="AU20" s="66">
        <f t="shared" si="11"/>
        <v>12.091051577080728</v>
      </c>
      <c r="AV20" s="66">
        <f t="shared" si="11"/>
        <v>473.29738070175705</v>
      </c>
      <c r="AW20" s="66">
        <f t="shared" si="11"/>
        <v>149.00017517516247</v>
      </c>
      <c r="AX20" s="66">
        <f t="shared" si="11"/>
        <v>11.026636521196748</v>
      </c>
      <c r="AY20" s="66">
        <f t="shared" si="11"/>
        <v>15.491306429022321</v>
      </c>
      <c r="AZ20" s="66">
        <f t="shared" si="9"/>
        <v>226.64355385351874</v>
      </c>
      <c r="BA20" s="66">
        <f t="shared" si="1"/>
        <v>92.37345963755655</v>
      </c>
      <c r="BB20" s="66">
        <f t="shared" si="1"/>
        <v>2096.3267122514044</v>
      </c>
      <c r="BC20" s="66">
        <f t="shared" si="1"/>
        <v>4199.6414014233633</v>
      </c>
      <c r="BD20" s="66">
        <f t="shared" si="1"/>
        <v>251.37297914600643</v>
      </c>
      <c r="BE20" s="91">
        <f t="shared" si="1"/>
        <v>8.8366237794090807E-2</v>
      </c>
      <c r="BF20" s="91">
        <f t="shared" si="1"/>
        <v>78.622733026035675</v>
      </c>
      <c r="BG20" s="91">
        <f t="shared" si="1"/>
        <v>52.164563196991018</v>
      </c>
      <c r="BH20" s="91">
        <f t="shared" si="1"/>
        <v>5.7801998425244649</v>
      </c>
      <c r="BI20" s="65">
        <f t="shared" si="2"/>
        <v>8242.4757391547064</v>
      </c>
      <c r="BJ20" s="66">
        <f t="shared" si="2"/>
        <v>0</v>
      </c>
      <c r="BK20" s="66">
        <f t="shared" si="2"/>
        <v>0</v>
      </c>
      <c r="BL20" s="66">
        <f t="shared" si="2"/>
        <v>8035.0652941324988</v>
      </c>
      <c r="BM20" s="36">
        <v>0</v>
      </c>
      <c r="BN20" s="27">
        <f t="shared" si="6"/>
        <v>24311.593352243792</v>
      </c>
      <c r="BP20" s="53" t="s">
        <v>37</v>
      </c>
      <c r="BQ20" s="64" t="s">
        <v>17</v>
      </c>
      <c r="BR20" s="65">
        <f t="shared" si="7"/>
        <v>6.9486793347230957</v>
      </c>
      <c r="BS20" s="66">
        <f t="shared" si="7"/>
        <v>150.78429526948275</v>
      </c>
      <c r="BT20" s="66">
        <f t="shared" si="7"/>
        <v>47.724666833369234</v>
      </c>
      <c r="BU20" s="66">
        <f t="shared" si="7"/>
        <v>13.096135853358296</v>
      </c>
      <c r="BV20" s="66">
        <f t="shared" si="7"/>
        <v>39.857406537389352</v>
      </c>
      <c r="BW20" s="66">
        <f t="shared" si="7"/>
        <v>20.780914764738245</v>
      </c>
      <c r="BX20" s="66">
        <f t="shared" si="7"/>
        <v>11.055138245883425</v>
      </c>
      <c r="BY20" s="66">
        <f t="shared" si="7"/>
        <v>23.822520596756213</v>
      </c>
      <c r="BZ20" s="66">
        <f t="shared" si="7"/>
        <v>26.625733679184663</v>
      </c>
      <c r="CA20" s="66">
        <f t="shared" si="7"/>
        <v>29.436308822285397</v>
      </c>
      <c r="CB20" s="66">
        <f t="shared" si="7"/>
        <v>12.091051577080728</v>
      </c>
      <c r="CC20" s="66">
        <f t="shared" si="7"/>
        <v>473.29738070175705</v>
      </c>
      <c r="CD20" s="66">
        <f t="shared" si="7"/>
        <v>149.00017517516247</v>
      </c>
      <c r="CE20" s="66">
        <f t="shared" si="7"/>
        <v>11.026636521196748</v>
      </c>
      <c r="CF20" s="66">
        <f t="shared" si="7"/>
        <v>15.491306429022321</v>
      </c>
      <c r="CG20" s="66">
        <f t="shared" si="7"/>
        <v>226.64355385351874</v>
      </c>
      <c r="CH20" s="66">
        <f t="shared" si="10"/>
        <v>92.37345963755655</v>
      </c>
      <c r="CI20" s="66">
        <f t="shared" si="4"/>
        <v>2096.3267122514044</v>
      </c>
      <c r="CJ20" s="66">
        <f t="shared" si="4"/>
        <v>4199.6414014233633</v>
      </c>
      <c r="CK20" s="66">
        <f t="shared" si="4"/>
        <v>251.37297914600643</v>
      </c>
      <c r="CL20" s="91">
        <f t="shared" si="4"/>
        <v>8.8366237794090807E-2</v>
      </c>
      <c r="CM20" s="91">
        <f t="shared" si="4"/>
        <v>78.622733026035675</v>
      </c>
      <c r="CN20" s="91">
        <f t="shared" si="4"/>
        <v>52.164563196991018</v>
      </c>
      <c r="CO20" s="91">
        <f t="shared" si="4"/>
        <v>5.7801998425244649</v>
      </c>
      <c r="CP20" s="65">
        <f t="shared" si="4"/>
        <v>8242.4757391547064</v>
      </c>
      <c r="CQ20" s="66">
        <f t="shared" si="4"/>
        <v>0</v>
      </c>
      <c r="CR20" s="66">
        <f t="shared" si="4"/>
        <v>0</v>
      </c>
      <c r="CS20" s="66">
        <f t="shared" si="4"/>
        <v>8035.0652941324988</v>
      </c>
      <c r="CT20" s="36">
        <v>0</v>
      </c>
      <c r="CU20" s="27">
        <f t="shared" si="8"/>
        <v>24311.593352243792</v>
      </c>
      <c r="DA20" s="105">
        <v>1</v>
      </c>
    </row>
    <row r="21" spans="2:105" x14ac:dyDescent="0.25">
      <c r="B21" s="53" t="s">
        <v>38</v>
      </c>
      <c r="C21" s="64" t="s">
        <v>18</v>
      </c>
      <c r="D21" s="90">
        <v>5641.4650962989153</v>
      </c>
      <c r="E21" s="91">
        <v>21843.190840788109</v>
      </c>
      <c r="F21" s="91">
        <v>13425.654163972993</v>
      </c>
      <c r="G21" s="91">
        <v>1449.1851313938066</v>
      </c>
      <c r="H21" s="91">
        <v>3769.1305705983727</v>
      </c>
      <c r="I21" s="91">
        <v>3688.7250823350282</v>
      </c>
      <c r="J21" s="91">
        <v>992.15519423488377</v>
      </c>
      <c r="K21" s="91">
        <v>2825.9464145522506</v>
      </c>
      <c r="L21" s="91">
        <v>4009.2277232273918</v>
      </c>
      <c r="M21" s="91">
        <v>4385.90929587765</v>
      </c>
      <c r="N21" s="91">
        <v>2003.1920211813872</v>
      </c>
      <c r="O21" s="91">
        <v>85172.645359232862</v>
      </c>
      <c r="P21" s="91">
        <v>37807.629450538705</v>
      </c>
      <c r="Q21" s="91">
        <v>3196.890991351976</v>
      </c>
      <c r="R21" s="91">
        <v>3333.708668878367</v>
      </c>
      <c r="S21" s="91">
        <v>15087.562209443991</v>
      </c>
      <c r="T21" s="91">
        <v>4894.3574035878055</v>
      </c>
      <c r="U21" s="91">
        <v>4587.3511417115542</v>
      </c>
      <c r="V21" s="91">
        <v>529169.25273819896</v>
      </c>
      <c r="W21" s="91">
        <v>43891.384218476705</v>
      </c>
      <c r="X21" s="91">
        <v>38.557203038081489</v>
      </c>
      <c r="Y21" s="91">
        <v>4194.1107000621569</v>
      </c>
      <c r="Z21" s="91">
        <v>6716.1796201656707</v>
      </c>
      <c r="AA21" s="91">
        <v>1455.8927511577212</v>
      </c>
      <c r="AB21" s="65">
        <f>'[5]TES 2010 (value)'!CK24</f>
        <v>537787.04130637238</v>
      </c>
      <c r="AC21" s="66">
        <f>'[5]TES 2010 (value)'!CL24</f>
        <v>102379.39932142965</v>
      </c>
      <c r="AD21" s="66">
        <f>'[5]TES 2010 (value)'!CM24</f>
        <v>66481.740033942915</v>
      </c>
      <c r="AE21" s="66">
        <f>'[5]TES 2010 (value)'!CN24</f>
        <v>102243.60786882386</v>
      </c>
      <c r="AF21" s="67">
        <f>'[5]TES 2010 (value)'!CO24</f>
        <v>1.0650017409999999</v>
      </c>
      <c r="AG21" s="27">
        <f t="shared" si="5"/>
        <v>1612472.1575226153</v>
      </c>
      <c r="AI21" s="53" t="s">
        <v>38</v>
      </c>
      <c r="AJ21" s="64" t="s">
        <v>18</v>
      </c>
      <c r="AK21" s="65">
        <f t="shared" si="11"/>
        <v>5641.4223874358768</v>
      </c>
      <c r="AL21" s="66">
        <f t="shared" si="11"/>
        <v>21843.178275674141</v>
      </c>
      <c r="AM21" s="66">
        <f t="shared" si="11"/>
        <v>13425.575078880458</v>
      </c>
      <c r="AN21" s="66">
        <f t="shared" si="11"/>
        <v>1449.0216024961278</v>
      </c>
      <c r="AO21" s="66">
        <f t="shared" si="11"/>
        <v>3768.9558622203604</v>
      </c>
      <c r="AP21" s="66">
        <f t="shared" si="11"/>
        <v>3688.5901924158766</v>
      </c>
      <c r="AQ21" s="66">
        <f t="shared" si="11"/>
        <v>992.07774989795053</v>
      </c>
      <c r="AR21" s="66">
        <f t="shared" si="11"/>
        <v>2826.2001796102618</v>
      </c>
      <c r="AS21" s="66">
        <f t="shared" si="11"/>
        <v>4009.3903094584443</v>
      </c>
      <c r="AT21" s="66">
        <f t="shared" si="11"/>
        <v>4385.8276916801697</v>
      </c>
      <c r="AU21" s="66">
        <f t="shared" si="11"/>
        <v>2003.1100803001038</v>
      </c>
      <c r="AV21" s="66">
        <f t="shared" si="11"/>
        <v>85173.514858063281</v>
      </c>
      <c r="AW21" s="66">
        <f t="shared" si="11"/>
        <v>37807.953326358125</v>
      </c>
      <c r="AX21" s="66">
        <f t="shared" si="11"/>
        <v>3196.6345770514749</v>
      </c>
      <c r="AY21" s="66">
        <f t="shared" si="11"/>
        <v>3333.5510978698667</v>
      </c>
      <c r="AZ21" s="66">
        <f t="shared" si="9"/>
        <v>15087.531195811573</v>
      </c>
      <c r="BA21" s="66">
        <f t="shared" si="1"/>
        <v>4894.1342177345796</v>
      </c>
      <c r="BB21" s="66">
        <f t="shared" si="1"/>
        <v>4587.2181041854856</v>
      </c>
      <c r="BC21" s="66">
        <f t="shared" si="1"/>
        <v>529176.22821705614</v>
      </c>
      <c r="BD21" s="66">
        <f t="shared" si="1"/>
        <v>43891.292207592705</v>
      </c>
      <c r="BE21" s="91">
        <f t="shared" si="1"/>
        <v>39.397946284685872</v>
      </c>
      <c r="BF21" s="91">
        <f t="shared" si="1"/>
        <v>4209.699897972765</v>
      </c>
      <c r="BG21" s="91">
        <f t="shared" si="1"/>
        <v>6716.3571131898543</v>
      </c>
      <c r="BH21" s="91">
        <f t="shared" si="1"/>
        <v>1457.6167497905128</v>
      </c>
      <c r="BI21" s="65">
        <f t="shared" si="2"/>
        <v>537787.04130637238</v>
      </c>
      <c r="BJ21" s="66">
        <f t="shared" si="2"/>
        <v>102379.39932142965</v>
      </c>
      <c r="BK21" s="66">
        <f t="shared" si="2"/>
        <v>66481.740033942915</v>
      </c>
      <c r="BL21" s="66">
        <f t="shared" si="2"/>
        <v>102243.60786882386</v>
      </c>
      <c r="BM21" s="36">
        <v>0</v>
      </c>
      <c r="BN21" s="27">
        <f t="shared" si="6"/>
        <v>1612496.2674495999</v>
      </c>
      <c r="BP21" s="53" t="s">
        <v>38</v>
      </c>
      <c r="BQ21" s="64" t="s">
        <v>18</v>
      </c>
      <c r="BR21" s="65">
        <f t="shared" si="7"/>
        <v>5641.4223874358768</v>
      </c>
      <c r="BS21" s="66">
        <f t="shared" si="7"/>
        <v>21843.178275674141</v>
      </c>
      <c r="BT21" s="66">
        <f t="shared" si="7"/>
        <v>13425.575078880458</v>
      </c>
      <c r="BU21" s="66">
        <f t="shared" si="7"/>
        <v>1449.0216024961278</v>
      </c>
      <c r="BV21" s="66">
        <f t="shared" si="7"/>
        <v>3768.9558622203604</v>
      </c>
      <c r="BW21" s="66">
        <f t="shared" si="7"/>
        <v>3688.5901924158766</v>
      </c>
      <c r="BX21" s="66">
        <f t="shared" si="7"/>
        <v>992.07774989795053</v>
      </c>
      <c r="BY21" s="66">
        <f t="shared" si="7"/>
        <v>2826.2001796102618</v>
      </c>
      <c r="BZ21" s="66">
        <f t="shared" si="7"/>
        <v>4009.3903094584443</v>
      </c>
      <c r="CA21" s="66">
        <f t="shared" si="7"/>
        <v>4385.8276916801697</v>
      </c>
      <c r="CB21" s="66">
        <f t="shared" si="7"/>
        <v>2003.1100803001038</v>
      </c>
      <c r="CC21" s="66">
        <f t="shared" si="7"/>
        <v>85173.514858063281</v>
      </c>
      <c r="CD21" s="66">
        <f t="shared" si="7"/>
        <v>37807.953326358125</v>
      </c>
      <c r="CE21" s="66">
        <f t="shared" si="7"/>
        <v>3196.6345770514749</v>
      </c>
      <c r="CF21" s="66">
        <f t="shared" si="7"/>
        <v>3333.5510978698667</v>
      </c>
      <c r="CG21" s="66">
        <f t="shared" si="7"/>
        <v>15087.531195811573</v>
      </c>
      <c r="CH21" s="66">
        <f t="shared" si="10"/>
        <v>4894.1342177345796</v>
      </c>
      <c r="CI21" s="66">
        <f t="shared" si="4"/>
        <v>4587.2181041854856</v>
      </c>
      <c r="CJ21" s="66">
        <f t="shared" si="4"/>
        <v>529176.22821705614</v>
      </c>
      <c r="CK21" s="66">
        <f t="shared" si="4"/>
        <v>43891.292207592705</v>
      </c>
      <c r="CL21" s="91">
        <f t="shared" si="4"/>
        <v>39.397946284685872</v>
      </c>
      <c r="CM21" s="91">
        <f t="shared" si="4"/>
        <v>4209.699897972765</v>
      </c>
      <c r="CN21" s="91">
        <f t="shared" si="4"/>
        <v>6716.3571131898543</v>
      </c>
      <c r="CO21" s="91">
        <f t="shared" si="4"/>
        <v>1457.6167497905128</v>
      </c>
      <c r="CP21" s="65">
        <f t="shared" si="4"/>
        <v>537787.04130637238</v>
      </c>
      <c r="CQ21" s="66">
        <f t="shared" si="4"/>
        <v>102379.39932142965</v>
      </c>
      <c r="CR21" s="66">
        <f t="shared" si="4"/>
        <v>66481.740033942915</v>
      </c>
      <c r="CS21" s="66">
        <f t="shared" si="4"/>
        <v>102243.60786882386</v>
      </c>
      <c r="CT21" s="36">
        <v>0</v>
      </c>
      <c r="CU21" s="27">
        <f t="shared" si="8"/>
        <v>1612496.2674495999</v>
      </c>
      <c r="CX21" s="46" t="s">
        <v>111</v>
      </c>
      <c r="CY21" s="84">
        <f>1-SUM(CP3:CP26)/(SUM(BR27:CO27,CY4:CY9)-SUM(CY10:CY12))</f>
        <v>2.5558318837031413E-2</v>
      </c>
      <c r="DA21" s="105">
        <v>1</v>
      </c>
    </row>
    <row r="22" spans="2:105" x14ac:dyDescent="0.25">
      <c r="B22" s="53" t="s">
        <v>39</v>
      </c>
      <c r="C22" s="64" t="s">
        <v>19</v>
      </c>
      <c r="D22" s="90">
        <v>13.010732605166131</v>
      </c>
      <c r="E22" s="91">
        <v>67.119586504246925</v>
      </c>
      <c r="F22" s="91">
        <v>20.078461855506227</v>
      </c>
      <c r="G22" s="91">
        <v>23.968033908851641</v>
      </c>
      <c r="H22" s="91">
        <v>5.2374914012013365</v>
      </c>
      <c r="I22" s="91">
        <v>8.1207120044249042</v>
      </c>
      <c r="J22" s="91">
        <v>18.689538865356237</v>
      </c>
      <c r="K22" s="91">
        <v>13.101936201317486</v>
      </c>
      <c r="L22" s="91">
        <v>15.555300847574859</v>
      </c>
      <c r="M22" s="91">
        <v>13.714337881555405</v>
      </c>
      <c r="N22" s="91">
        <v>13.816462165867724</v>
      </c>
      <c r="O22" s="91">
        <v>574.93517958353118</v>
      </c>
      <c r="P22" s="91">
        <v>82.280486691931856</v>
      </c>
      <c r="Q22" s="91">
        <v>5.6708744767768602</v>
      </c>
      <c r="R22" s="91">
        <v>23.536652138215086</v>
      </c>
      <c r="S22" s="91">
        <v>82.586128424250347</v>
      </c>
      <c r="T22" s="91">
        <v>39.042140818191427</v>
      </c>
      <c r="U22" s="91">
        <v>9.5887153956299436</v>
      </c>
      <c r="V22" s="91">
        <v>1700.935452952896</v>
      </c>
      <c r="W22" s="91">
        <v>0</v>
      </c>
      <c r="X22" s="91">
        <v>0.10502894029858902</v>
      </c>
      <c r="Y22" s="91">
        <v>41.852784001974314</v>
      </c>
      <c r="Z22" s="91">
        <v>3.1613303676518121</v>
      </c>
      <c r="AA22" s="91">
        <v>10.930296078981053</v>
      </c>
      <c r="AB22" s="65">
        <f>'[5]TES 2010 (value)'!CK25</f>
        <v>11443.469646223404</v>
      </c>
      <c r="AC22" s="66">
        <f>'[5]TES 2010 (value)'!CL25</f>
        <v>371151.62039681454</v>
      </c>
      <c r="AD22" s="66">
        <f>'[5]TES 2010 (value)'!CM25</f>
        <v>0</v>
      </c>
      <c r="AE22" s="66">
        <f>'[5]TES 2010 (value)'!CN25</f>
        <v>0</v>
      </c>
      <c r="AF22" s="67">
        <f>'[5]TES 2010 (value)'!CO25</f>
        <v>1</v>
      </c>
      <c r="AG22" s="27">
        <f t="shared" si="5"/>
        <v>385383.12770714937</v>
      </c>
      <c r="AI22" s="53" t="s">
        <v>39</v>
      </c>
      <c r="AJ22" s="64" t="s">
        <v>19</v>
      </c>
      <c r="AK22" s="65">
        <f t="shared" si="11"/>
        <v>13.010634107065481</v>
      </c>
      <c r="AL22" s="66">
        <f t="shared" si="11"/>
        <v>67.119547894262695</v>
      </c>
      <c r="AM22" s="66">
        <f t="shared" si="11"/>
        <v>20.07834358141735</v>
      </c>
      <c r="AN22" s="66">
        <f t="shared" si="11"/>
        <v>23.965329308811427</v>
      </c>
      <c r="AO22" s="66">
        <f t="shared" si="11"/>
        <v>5.2372486307240553</v>
      </c>
      <c r="AP22" s="66">
        <f t="shared" si="11"/>
        <v>8.12041504486265</v>
      </c>
      <c r="AQ22" s="66">
        <f t="shared" si="11"/>
        <v>18.688080022068991</v>
      </c>
      <c r="AR22" s="66">
        <f t="shared" si="11"/>
        <v>13.103112732331331</v>
      </c>
      <c r="AS22" s="66">
        <f t="shared" si="11"/>
        <v>15.555931661764596</v>
      </c>
      <c r="AT22" s="66">
        <f t="shared" si="11"/>
        <v>13.714082712681334</v>
      </c>
      <c r="AU22" s="66">
        <f t="shared" si="11"/>
        <v>13.815897001333262</v>
      </c>
      <c r="AV22" s="66">
        <f t="shared" si="11"/>
        <v>574.94104890300707</v>
      </c>
      <c r="AW22" s="66">
        <f t="shared" si="11"/>
        <v>82.281191540673674</v>
      </c>
      <c r="AX22" s="66">
        <f t="shared" si="11"/>
        <v>5.670419630704183</v>
      </c>
      <c r="AY22" s="66">
        <f t="shared" si="11"/>
        <v>23.535539655277162</v>
      </c>
      <c r="AZ22" s="66">
        <f t="shared" si="9"/>
        <v>82.585958662177831</v>
      </c>
      <c r="BA22" s="66">
        <f t="shared" si="1"/>
        <v>39.040360471397811</v>
      </c>
      <c r="BB22" s="66">
        <f t="shared" si="1"/>
        <v>9.5884373138055956</v>
      </c>
      <c r="BC22" s="66">
        <f t="shared" si="1"/>
        <v>1700.9578745868591</v>
      </c>
      <c r="BD22" s="66">
        <f t="shared" si="1"/>
        <v>0</v>
      </c>
      <c r="BE22" s="91">
        <f t="shared" si="1"/>
        <v>0.10731910569691526</v>
      </c>
      <c r="BF22" s="91">
        <f t="shared" si="1"/>
        <v>42.00834769105554</v>
      </c>
      <c r="BG22" s="91">
        <f t="shared" si="1"/>
        <v>3.1614139142689566</v>
      </c>
      <c r="BH22" s="91">
        <f t="shared" si="1"/>
        <v>10.943239213343928</v>
      </c>
      <c r="BI22" s="65">
        <f t="shared" si="2"/>
        <v>11443.469646223404</v>
      </c>
      <c r="BJ22" s="66">
        <f t="shared" si="2"/>
        <v>371151.62039681454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385382.31981642352</v>
      </c>
      <c r="BP22" s="53" t="s">
        <v>39</v>
      </c>
      <c r="BQ22" s="64" t="s">
        <v>19</v>
      </c>
      <c r="BR22" s="65">
        <f t="shared" si="7"/>
        <v>13.010634107065481</v>
      </c>
      <c r="BS22" s="66">
        <f t="shared" si="7"/>
        <v>67.119547894262695</v>
      </c>
      <c r="BT22" s="66">
        <f t="shared" si="7"/>
        <v>20.07834358141735</v>
      </c>
      <c r="BU22" s="66">
        <f t="shared" si="7"/>
        <v>23.965329308811427</v>
      </c>
      <c r="BV22" s="66">
        <f t="shared" si="7"/>
        <v>5.2372486307240553</v>
      </c>
      <c r="BW22" s="66">
        <f t="shared" si="7"/>
        <v>8.12041504486265</v>
      </c>
      <c r="BX22" s="66">
        <f t="shared" si="7"/>
        <v>18.688080022068991</v>
      </c>
      <c r="BY22" s="66">
        <f t="shared" si="7"/>
        <v>13.103112732331331</v>
      </c>
      <c r="BZ22" s="66">
        <f t="shared" si="7"/>
        <v>15.555931661764596</v>
      </c>
      <c r="CA22" s="66">
        <f t="shared" si="7"/>
        <v>13.714082712681334</v>
      </c>
      <c r="CB22" s="66">
        <f t="shared" si="7"/>
        <v>13.815897001333262</v>
      </c>
      <c r="CC22" s="66">
        <f t="shared" si="7"/>
        <v>574.94104890300707</v>
      </c>
      <c r="CD22" s="66">
        <f t="shared" si="7"/>
        <v>82.281191540673674</v>
      </c>
      <c r="CE22" s="66">
        <f t="shared" si="7"/>
        <v>5.670419630704183</v>
      </c>
      <c r="CF22" s="66">
        <f t="shared" si="7"/>
        <v>23.535539655277162</v>
      </c>
      <c r="CG22" s="66">
        <f t="shared" si="7"/>
        <v>82.585958662177831</v>
      </c>
      <c r="CH22" s="66">
        <f t="shared" si="10"/>
        <v>39.040360471397811</v>
      </c>
      <c r="CI22" s="66">
        <f t="shared" si="4"/>
        <v>9.5884373138055956</v>
      </c>
      <c r="CJ22" s="66">
        <f t="shared" si="4"/>
        <v>1700.9578745868591</v>
      </c>
      <c r="CK22" s="66">
        <f t="shared" si="4"/>
        <v>0</v>
      </c>
      <c r="CL22" s="91">
        <f t="shared" si="4"/>
        <v>0.10731910569691526</v>
      </c>
      <c r="CM22" s="91">
        <f t="shared" si="4"/>
        <v>42.00834769105554</v>
      </c>
      <c r="CN22" s="91">
        <f t="shared" si="4"/>
        <v>3.1614139142689566</v>
      </c>
      <c r="CO22" s="91">
        <f t="shared" si="4"/>
        <v>10.943239213343928</v>
      </c>
      <c r="CP22" s="65">
        <f t="shared" si="4"/>
        <v>11443.469646223404</v>
      </c>
      <c r="CQ22" s="66">
        <f t="shared" si="4"/>
        <v>371151.62039681454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385382.31981642352</v>
      </c>
      <c r="DA22" s="105">
        <v>1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2.2942829589057374</v>
      </c>
      <c r="F23" s="91">
        <v>0.2364290904487461</v>
      </c>
      <c r="G23" s="91">
        <v>0.10155973983704156</v>
      </c>
      <c r="H23" s="91">
        <v>2.0414987347111402</v>
      </c>
      <c r="I23" s="91">
        <v>8.465608547638622</v>
      </c>
      <c r="J23" s="91">
        <v>10.977066302903733</v>
      </c>
      <c r="K23" s="91">
        <v>4.0858449740297189</v>
      </c>
      <c r="L23" s="91">
        <v>0</v>
      </c>
      <c r="M23" s="91">
        <v>392.07662716907038</v>
      </c>
      <c r="N23" s="91">
        <v>1.1954990929736053</v>
      </c>
      <c r="O23" s="91">
        <v>502.70980788126474</v>
      </c>
      <c r="P23" s="91">
        <v>1.2135339321126777</v>
      </c>
      <c r="Q23" s="91">
        <v>0</v>
      </c>
      <c r="R23" s="91">
        <v>0.62554758306156144</v>
      </c>
      <c r="S23" s="91">
        <v>0</v>
      </c>
      <c r="T23" s="91">
        <v>2.4632668047642079E-3</v>
      </c>
      <c r="U23" s="91">
        <v>2.2452941624870508E-3</v>
      </c>
      <c r="V23" s="91">
        <v>52.038613877372043</v>
      </c>
      <c r="W23" s="91">
        <v>108.20162635627418</v>
      </c>
      <c r="X23" s="91">
        <v>5.3994192788485256</v>
      </c>
      <c r="Y23" s="91">
        <v>0</v>
      </c>
      <c r="Z23" s="91">
        <v>731.01090817371175</v>
      </c>
      <c r="AA23" s="91">
        <v>57.867094585807536</v>
      </c>
      <c r="AB23" s="65">
        <f>'[5]TES 2010 (value)'!CK26</f>
        <v>69.546245420166414</v>
      </c>
      <c r="AC23" s="66">
        <f>'[5]TES 2010 (value)'!CL26</f>
        <v>0</v>
      </c>
      <c r="AD23" s="66">
        <f>'[5]TES 2010 (value)'!CM26</f>
        <v>0</v>
      </c>
      <c r="AE23" s="66">
        <f>'[5]TES 2010 (value)'!CN26</f>
        <v>12.883539324000001</v>
      </c>
      <c r="AF23" s="67">
        <f>'[5]TES 2010 (value)'!CO26</f>
        <v>-36.782607924472856</v>
      </c>
      <c r="AG23" s="27">
        <f t="shared" si="5"/>
        <v>1926.1928536596324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2.2942816391385357</v>
      </c>
      <c r="AM23" s="66">
        <f t="shared" si="11"/>
        <v>0.23642769774070613</v>
      </c>
      <c r="AN23" s="66">
        <f t="shared" si="11"/>
        <v>0.10154827963644722</v>
      </c>
      <c r="AO23" s="66">
        <f t="shared" si="11"/>
        <v>2.0414041062746944</v>
      </c>
      <c r="AP23" s="66">
        <f t="shared" si="11"/>
        <v>8.4652989758415735</v>
      </c>
      <c r="AQ23" s="66">
        <f t="shared" si="11"/>
        <v>10.976209469591526</v>
      </c>
      <c r="AR23" s="66">
        <f t="shared" si="11"/>
        <v>4.0862118757804105</v>
      </c>
      <c r="AS23" s="66">
        <f t="shared" si="11"/>
        <v>0</v>
      </c>
      <c r="AT23" s="66">
        <f t="shared" si="11"/>
        <v>392.06933219410564</v>
      </c>
      <c r="AU23" s="66">
        <f t="shared" si="11"/>
        <v>1.1954501908972113</v>
      </c>
      <c r="AV23" s="66">
        <f t="shared" si="11"/>
        <v>502.71493987626326</v>
      </c>
      <c r="AW23" s="66">
        <f t="shared" si="11"/>
        <v>1.2135443277471665</v>
      </c>
      <c r="AX23" s="66">
        <f t="shared" si="11"/>
        <v>0</v>
      </c>
      <c r="AY23" s="66">
        <f t="shared" si="11"/>
        <v>0.62551801594178036</v>
      </c>
      <c r="AZ23" s="66">
        <f t="shared" si="9"/>
        <v>0</v>
      </c>
      <c r="BA23" s="66">
        <f t="shared" si="1"/>
        <v>2.463154478209727E-3</v>
      </c>
      <c r="BB23" s="66">
        <f t="shared" si="1"/>
        <v>2.2452290468306631E-3</v>
      </c>
      <c r="BC23" s="66">
        <f t="shared" si="1"/>
        <v>52.039299847407115</v>
      </c>
      <c r="BD23" s="66">
        <f t="shared" si="1"/>
        <v>108.20139952981454</v>
      </c>
      <c r="BE23" s="91">
        <f t="shared" si="1"/>
        <v>5.5171540971597475</v>
      </c>
      <c r="BF23" s="91">
        <f t="shared" si="1"/>
        <v>0</v>
      </c>
      <c r="BG23" s="91">
        <f t="shared" si="1"/>
        <v>731.03022709371407</v>
      </c>
      <c r="BH23" s="91">
        <f t="shared" si="1"/>
        <v>57.935618034303467</v>
      </c>
      <c r="BI23" s="65">
        <f t="shared" si="2"/>
        <v>69.546245420166414</v>
      </c>
      <c r="BJ23" s="66">
        <f t="shared" si="2"/>
        <v>0</v>
      </c>
      <c r="BK23" s="66">
        <f t="shared" si="2"/>
        <v>0</v>
      </c>
      <c r="BL23" s="66">
        <f t="shared" si="2"/>
        <v>12.883539324000001</v>
      </c>
      <c r="BM23" s="36">
        <v>0</v>
      </c>
      <c r="BN23" s="27">
        <f t="shared" si="6"/>
        <v>1963.1783583790491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2.2942816391385357</v>
      </c>
      <c r="BT23" s="66">
        <f t="shared" si="7"/>
        <v>0.23642769774070613</v>
      </c>
      <c r="BU23" s="66">
        <f t="shared" si="7"/>
        <v>0.10154827963644722</v>
      </c>
      <c r="BV23" s="66">
        <f t="shared" si="7"/>
        <v>2.0414041062746944</v>
      </c>
      <c r="BW23" s="66">
        <f t="shared" si="7"/>
        <v>8.4652989758415735</v>
      </c>
      <c r="BX23" s="66">
        <f t="shared" si="7"/>
        <v>10.976209469591526</v>
      </c>
      <c r="BY23" s="66">
        <f t="shared" si="7"/>
        <v>4.0862118757804105</v>
      </c>
      <c r="BZ23" s="66">
        <f t="shared" si="7"/>
        <v>0</v>
      </c>
      <c r="CA23" s="66">
        <f t="shared" si="7"/>
        <v>392.06933219410564</v>
      </c>
      <c r="CB23" s="66">
        <f t="shared" si="7"/>
        <v>1.1954501908972113</v>
      </c>
      <c r="CC23" s="66">
        <f t="shared" si="7"/>
        <v>502.71493987626326</v>
      </c>
      <c r="CD23" s="66">
        <f t="shared" si="7"/>
        <v>1.2135443277471665</v>
      </c>
      <c r="CE23" s="66">
        <f t="shared" si="7"/>
        <v>0</v>
      </c>
      <c r="CF23" s="66">
        <f t="shared" si="7"/>
        <v>0.62551801594178036</v>
      </c>
      <c r="CG23" s="66">
        <f t="shared" si="7"/>
        <v>0</v>
      </c>
      <c r="CH23" s="66">
        <f t="shared" si="10"/>
        <v>2.463154478209727E-3</v>
      </c>
      <c r="CI23" s="66">
        <f t="shared" si="4"/>
        <v>2.2452290468306631E-3</v>
      </c>
      <c r="CJ23" s="66">
        <f t="shared" si="4"/>
        <v>52.039299847407115</v>
      </c>
      <c r="CK23" s="66">
        <f t="shared" si="4"/>
        <v>108.20139952981454</v>
      </c>
      <c r="CL23" s="91">
        <f t="shared" si="4"/>
        <v>5.5171540971597475</v>
      </c>
      <c r="CM23" s="91">
        <f t="shared" si="4"/>
        <v>0</v>
      </c>
      <c r="CN23" s="91">
        <f t="shared" si="4"/>
        <v>731.03022709371407</v>
      </c>
      <c r="CO23" s="91">
        <f t="shared" si="4"/>
        <v>57.935618034303467</v>
      </c>
      <c r="CP23" s="65">
        <f t="shared" si="4"/>
        <v>69.546245420166414</v>
      </c>
      <c r="CQ23" s="66">
        <f t="shared" si="4"/>
        <v>0</v>
      </c>
      <c r="CR23" s="66">
        <f t="shared" si="4"/>
        <v>0</v>
      </c>
      <c r="CS23" s="66">
        <f t="shared" si="4"/>
        <v>12.883539324000001</v>
      </c>
      <c r="CT23" s="36">
        <v>0</v>
      </c>
      <c r="CU23" s="27">
        <f t="shared" si="8"/>
        <v>1963.1783583790491</v>
      </c>
      <c r="CX23" s="46" t="s">
        <v>112</v>
      </c>
      <c r="CY23" s="94">
        <f>SUM(BR27:CO27)+SUM(CY4:CY9)-SUM(CY10:CY12)</f>
        <v>1249956.4535333659</v>
      </c>
      <c r="DA23" s="105">
        <v>1</v>
      </c>
    </row>
    <row r="24" spans="2:105" x14ac:dyDescent="0.25">
      <c r="B24" s="53" t="s">
        <v>42</v>
      </c>
      <c r="C24" s="64" t="s">
        <v>43</v>
      </c>
      <c r="D24" s="90">
        <v>3738.5988149919426</v>
      </c>
      <c r="E24" s="91">
        <v>1397.472673387</v>
      </c>
      <c r="F24" s="91">
        <v>480.03459249052372</v>
      </c>
      <c r="G24" s="91">
        <v>81.835872189068326</v>
      </c>
      <c r="H24" s="91">
        <v>474.81509613621773</v>
      </c>
      <c r="I24" s="91">
        <v>204.69899713506064</v>
      </c>
      <c r="J24" s="91">
        <v>131.36872878738831</v>
      </c>
      <c r="K24" s="91">
        <v>6843.5428872090688</v>
      </c>
      <c r="L24" s="91">
        <v>158.05876449618955</v>
      </c>
      <c r="M24" s="91">
        <v>471.47892553712802</v>
      </c>
      <c r="N24" s="91">
        <v>6.8948845608245861</v>
      </c>
      <c r="O24" s="91">
        <v>3161.6020033595037</v>
      </c>
      <c r="P24" s="91">
        <v>3883.7679116708746</v>
      </c>
      <c r="Q24" s="91">
        <v>129.80064172252301</v>
      </c>
      <c r="R24" s="91">
        <v>1458.0530750098258</v>
      </c>
      <c r="S24" s="91">
        <v>6303.9394837079317</v>
      </c>
      <c r="T24" s="91">
        <v>949.86292362798997</v>
      </c>
      <c r="U24" s="91">
        <v>2257.3078057090893</v>
      </c>
      <c r="V24" s="91">
        <v>19849.192002163669</v>
      </c>
      <c r="W24" s="91">
        <v>1689.3921586594065</v>
      </c>
      <c r="X24" s="91">
        <v>0.52772997796984999</v>
      </c>
      <c r="Y24" s="91">
        <v>32120.316149624978</v>
      </c>
      <c r="Z24" s="91">
        <v>349.07067501944334</v>
      </c>
      <c r="AA24" s="91">
        <v>7513.2181326274103</v>
      </c>
      <c r="AB24" s="65">
        <f>'[5]TES 2010 (value)'!CK27</f>
        <v>43725.746373013695</v>
      </c>
      <c r="AC24" s="66">
        <f>'[5]TES 2010 (value)'!CL27</f>
        <v>0</v>
      </c>
      <c r="AD24" s="66">
        <f>'[5]TES 2010 (value)'!CM27</f>
        <v>0</v>
      </c>
      <c r="AE24" s="66">
        <f>'[5]TES 2010 (value)'!CN27</f>
        <v>14827.62551060302</v>
      </c>
      <c r="AF24" s="67">
        <f>'[5]TES 2010 (value)'!CO27</f>
        <v>-246.12671666432664</v>
      </c>
      <c r="AG24" s="27">
        <f t="shared" si="5"/>
        <v>151962.0960967534</v>
      </c>
      <c r="AI24" s="53" t="s">
        <v>42</v>
      </c>
      <c r="AJ24" s="64" t="s">
        <v>43</v>
      </c>
      <c r="AK24" s="65">
        <f t="shared" si="11"/>
        <v>3738.5705118291967</v>
      </c>
      <c r="AL24" s="66">
        <f t="shared" si="11"/>
        <v>1397.4718695024605</v>
      </c>
      <c r="AM24" s="66">
        <f t="shared" si="11"/>
        <v>480.03176480110886</v>
      </c>
      <c r="AN24" s="66">
        <f t="shared" si="11"/>
        <v>81.826637668454111</v>
      </c>
      <c r="AO24" s="66">
        <f t="shared" si="11"/>
        <v>474.79308730055976</v>
      </c>
      <c r="AP24" s="66">
        <f t="shared" si="11"/>
        <v>204.69151166770874</v>
      </c>
      <c r="AQ24" s="66">
        <f t="shared" si="11"/>
        <v>131.35847458103649</v>
      </c>
      <c r="AR24" s="66">
        <f t="shared" si="11"/>
        <v>6844.1574254214111</v>
      </c>
      <c r="AS24" s="66">
        <f t="shared" si="11"/>
        <v>158.06517425402282</v>
      </c>
      <c r="AT24" s="66">
        <f t="shared" si="11"/>
        <v>471.47015320355882</v>
      </c>
      <c r="AU24" s="66">
        <f t="shared" si="11"/>
        <v>6.894602524498918</v>
      </c>
      <c r="AV24" s="66">
        <f t="shared" si="11"/>
        <v>3161.6342790887898</v>
      </c>
      <c r="AW24" s="66">
        <f t="shared" si="11"/>
        <v>3883.8011816360404</v>
      </c>
      <c r="AX24" s="66">
        <f t="shared" si="11"/>
        <v>129.79023075110049</v>
      </c>
      <c r="AY24" s="66">
        <f t="shared" si="11"/>
        <v>1457.984158701805</v>
      </c>
      <c r="AZ24" s="66">
        <f t="shared" si="9"/>
        <v>6303.9265254805368</v>
      </c>
      <c r="BA24" s="66">
        <f t="shared" si="1"/>
        <v>949.81960926625129</v>
      </c>
      <c r="BB24" s="66">
        <f t="shared" si="1"/>
        <v>2257.2423416456741</v>
      </c>
      <c r="BC24" s="66">
        <f t="shared" si="1"/>
        <v>19849.453653078621</v>
      </c>
      <c r="BD24" s="66">
        <f t="shared" si="1"/>
        <v>1689.3886171336901</v>
      </c>
      <c r="BE24" s="91">
        <f t="shared" si="1"/>
        <v>0.53923717714533526</v>
      </c>
      <c r="BF24" s="91">
        <f t="shared" si="1"/>
        <v>32239.70497868006</v>
      </c>
      <c r="BG24" s="91">
        <f t="shared" si="1"/>
        <v>349.07990014641535</v>
      </c>
      <c r="BH24" s="91">
        <f t="shared" si="1"/>
        <v>7522.1149265555441</v>
      </c>
      <c r="BI24" s="65">
        <f t="shared" si="2"/>
        <v>43725.746373013695</v>
      </c>
      <c r="BJ24" s="66">
        <f t="shared" si="2"/>
        <v>0</v>
      </c>
      <c r="BK24" s="66">
        <f t="shared" si="2"/>
        <v>0</v>
      </c>
      <c r="BL24" s="66">
        <f t="shared" si="2"/>
        <v>14827.62551060302</v>
      </c>
      <c r="BM24" s="36">
        <v>0</v>
      </c>
      <c r="BN24" s="27">
        <f t="shared" si="6"/>
        <v>152337.18273571241</v>
      </c>
      <c r="BP24" s="53" t="s">
        <v>42</v>
      </c>
      <c r="BQ24" s="64" t="s">
        <v>43</v>
      </c>
      <c r="BR24" s="65">
        <f t="shared" si="7"/>
        <v>3738.5705118291967</v>
      </c>
      <c r="BS24" s="66">
        <f t="shared" si="7"/>
        <v>1397.4718695024605</v>
      </c>
      <c r="BT24" s="66">
        <f t="shared" si="7"/>
        <v>480.03176480110886</v>
      </c>
      <c r="BU24" s="66">
        <f t="shared" si="7"/>
        <v>81.826637668454111</v>
      </c>
      <c r="BV24" s="66">
        <f t="shared" si="7"/>
        <v>474.79308730055976</v>
      </c>
      <c r="BW24" s="66">
        <f t="shared" si="7"/>
        <v>204.69151166770874</v>
      </c>
      <c r="BX24" s="66">
        <f t="shared" si="7"/>
        <v>131.35847458103649</v>
      </c>
      <c r="BY24" s="66">
        <f t="shared" si="7"/>
        <v>6844.1574254214111</v>
      </c>
      <c r="BZ24" s="66">
        <f t="shared" si="7"/>
        <v>158.06517425402282</v>
      </c>
      <c r="CA24" s="66">
        <f t="shared" si="7"/>
        <v>471.47015320355882</v>
      </c>
      <c r="CB24" s="66">
        <f t="shared" si="7"/>
        <v>6.894602524498918</v>
      </c>
      <c r="CC24" s="66">
        <f t="shared" si="7"/>
        <v>3161.6342790887898</v>
      </c>
      <c r="CD24" s="66">
        <f t="shared" si="7"/>
        <v>3883.8011816360404</v>
      </c>
      <c r="CE24" s="66">
        <f t="shared" si="7"/>
        <v>129.79023075110049</v>
      </c>
      <c r="CF24" s="66">
        <f t="shared" si="7"/>
        <v>1457.984158701805</v>
      </c>
      <c r="CG24" s="66">
        <f t="shared" si="7"/>
        <v>6303.9265254805368</v>
      </c>
      <c r="CH24" s="66">
        <f t="shared" si="10"/>
        <v>949.81960926625129</v>
      </c>
      <c r="CI24" s="66">
        <f t="shared" si="4"/>
        <v>2257.2423416456741</v>
      </c>
      <c r="CJ24" s="66">
        <f t="shared" si="4"/>
        <v>19849.453653078621</v>
      </c>
      <c r="CK24" s="66">
        <f t="shared" si="4"/>
        <v>1689.3886171336901</v>
      </c>
      <c r="CL24" s="91">
        <f t="shared" si="4"/>
        <v>0.53923717714533526</v>
      </c>
      <c r="CM24" s="91">
        <f t="shared" si="4"/>
        <v>32239.70497868006</v>
      </c>
      <c r="CN24" s="91">
        <f t="shared" si="4"/>
        <v>349.07990014641535</v>
      </c>
      <c r="CO24" s="91">
        <f t="shared" si="4"/>
        <v>7522.1149265555441</v>
      </c>
      <c r="CP24" s="65">
        <f t="shared" si="4"/>
        <v>43725.746373013695</v>
      </c>
      <c r="CQ24" s="66">
        <f t="shared" si="4"/>
        <v>0</v>
      </c>
      <c r="CR24" s="66">
        <f t="shared" si="4"/>
        <v>0</v>
      </c>
      <c r="CS24" s="66">
        <f t="shared" si="4"/>
        <v>14827.62551060302</v>
      </c>
      <c r="CT24" s="36">
        <v>0</v>
      </c>
      <c r="CU24" s="27">
        <f t="shared" si="8"/>
        <v>152337.18273571241</v>
      </c>
      <c r="CX24" s="46" t="s">
        <v>113</v>
      </c>
      <c r="CY24" s="100">
        <f>1-SUM(CP3:CP26)/CY23</f>
        <v>2.5558318837031413E-2</v>
      </c>
      <c r="DA24" s="105">
        <v>1</v>
      </c>
    </row>
    <row r="25" spans="2:105" x14ac:dyDescent="0.25">
      <c r="B25" s="53" t="s">
        <v>44</v>
      </c>
      <c r="C25" s="64" t="s">
        <v>45</v>
      </c>
      <c r="D25" s="90">
        <v>742.45362101197622</v>
      </c>
      <c r="E25" s="91">
        <v>1464.3923425733631</v>
      </c>
      <c r="F25" s="91">
        <v>386.91368307811314</v>
      </c>
      <c r="G25" s="91">
        <v>164.23414525551209</v>
      </c>
      <c r="H25" s="91">
        <v>269.88321819908424</v>
      </c>
      <c r="I25" s="91">
        <v>642.66630791269006</v>
      </c>
      <c r="J25" s="91">
        <v>350.52207386441751</v>
      </c>
      <c r="K25" s="91">
        <v>426.25318047577554</v>
      </c>
      <c r="L25" s="91">
        <v>379.96075298168279</v>
      </c>
      <c r="M25" s="91">
        <v>497.36245346976807</v>
      </c>
      <c r="N25" s="91">
        <v>246.3799711926894</v>
      </c>
      <c r="O25" s="91">
        <v>2848.430004559546</v>
      </c>
      <c r="P25" s="91">
        <v>585.23100561872309</v>
      </c>
      <c r="Q25" s="91">
        <v>409.70460750610738</v>
      </c>
      <c r="R25" s="91">
        <v>151.0825506625817</v>
      </c>
      <c r="S25" s="91">
        <v>73.462694991337287</v>
      </c>
      <c r="T25" s="91">
        <v>9.0660195599759792</v>
      </c>
      <c r="U25" s="91">
        <v>12.183054387697863</v>
      </c>
      <c r="V25" s="91">
        <v>8198.3261380708209</v>
      </c>
      <c r="W25" s="91">
        <v>3022.0495077560295</v>
      </c>
      <c r="X25" s="91">
        <v>3.097785100229046</v>
      </c>
      <c r="Y25" s="91">
        <v>205.00784412931984</v>
      </c>
      <c r="Z25" s="91">
        <v>11345.167197934938</v>
      </c>
      <c r="AA25" s="91">
        <v>113.29907457744136</v>
      </c>
      <c r="AB25" s="65">
        <f>'[5]TES 2010 (value)'!CK28</f>
        <v>18611.07945014667</v>
      </c>
      <c r="AC25" s="66">
        <f>'[5]TES 2010 (value)'!CL28</f>
        <v>0</v>
      </c>
      <c r="AD25" s="66">
        <f>'[5]TES 2010 (value)'!CM28</f>
        <v>0</v>
      </c>
      <c r="AE25" s="66">
        <f>'[5]TES 2010 (value)'!CN28</f>
        <v>3359.699030282</v>
      </c>
      <c r="AF25" s="67">
        <f>'[5]TES 2010 (value)'!CO28</f>
        <v>0</v>
      </c>
      <c r="AG25" s="27">
        <f t="shared" si="5"/>
        <v>54517.90771529849</v>
      </c>
      <c r="AI25" s="53" t="s">
        <v>44</v>
      </c>
      <c r="AJ25" s="64" t="s">
        <v>45</v>
      </c>
      <c r="AK25" s="65">
        <f t="shared" si="11"/>
        <v>742.44800024689641</v>
      </c>
      <c r="AL25" s="66">
        <f t="shared" si="11"/>
        <v>1464.3915001938401</v>
      </c>
      <c r="AM25" s="66">
        <f t="shared" si="11"/>
        <v>386.91140392627028</v>
      </c>
      <c r="AN25" s="66">
        <f t="shared" si="11"/>
        <v>164.2156127518636</v>
      </c>
      <c r="AO25" s="66">
        <f t="shared" si="11"/>
        <v>269.87070845488165</v>
      </c>
      <c r="AP25" s="66">
        <f t="shared" si="11"/>
        <v>642.64280678306375</v>
      </c>
      <c r="AQ25" s="66">
        <f t="shared" si="11"/>
        <v>350.49471327632745</v>
      </c>
      <c r="AR25" s="66">
        <f t="shared" si="11"/>
        <v>426.29145726776068</v>
      </c>
      <c r="AS25" s="66">
        <f t="shared" si="11"/>
        <v>379.97616153191734</v>
      </c>
      <c r="AT25" s="66">
        <f t="shared" si="11"/>
        <v>497.35319954746041</v>
      </c>
      <c r="AU25" s="66">
        <f t="shared" si="11"/>
        <v>246.36989298163593</v>
      </c>
      <c r="AV25" s="66">
        <f t="shared" si="11"/>
        <v>2848.4590832214458</v>
      </c>
      <c r="AW25" s="66">
        <f t="shared" si="11"/>
        <v>585.23601895000695</v>
      </c>
      <c r="AX25" s="66">
        <f t="shared" si="11"/>
        <v>409.6717461665653</v>
      </c>
      <c r="AY25" s="66">
        <f t="shared" si="11"/>
        <v>151.07540959770793</v>
      </c>
      <c r="AZ25" s="66">
        <f t="shared" si="9"/>
        <v>73.462543983176573</v>
      </c>
      <c r="BA25" s="66">
        <f t="shared" si="1"/>
        <v>9.0656061436387549</v>
      </c>
      <c r="BB25" s="66">
        <f t="shared" si="1"/>
        <v>12.182701067586621</v>
      </c>
      <c r="BC25" s="66">
        <f t="shared" si="1"/>
        <v>8198.4342079375874</v>
      </c>
      <c r="BD25" s="66">
        <f t="shared" si="1"/>
        <v>3022.0431725389558</v>
      </c>
      <c r="BE25" s="91">
        <f t="shared" si="1"/>
        <v>3.1653325802647982</v>
      </c>
      <c r="BF25" s="91">
        <f t="shared" si="1"/>
        <v>205.7698430568426</v>
      </c>
      <c r="BG25" s="91">
        <f t="shared" si="1"/>
        <v>11345.467024346635</v>
      </c>
      <c r="BH25" s="91">
        <f t="shared" si="1"/>
        <v>113.43323792808152</v>
      </c>
      <c r="BI25" s="65">
        <f t="shared" si="2"/>
        <v>18611.07945014667</v>
      </c>
      <c r="BJ25" s="66">
        <f t="shared" si="2"/>
        <v>0</v>
      </c>
      <c r="BK25" s="66">
        <f t="shared" si="2"/>
        <v>0</v>
      </c>
      <c r="BL25" s="66">
        <f t="shared" si="2"/>
        <v>3359.699030282</v>
      </c>
      <c r="BM25" s="36">
        <v>0</v>
      </c>
      <c r="BN25" s="27">
        <f t="shared" si="6"/>
        <v>54519.209864909084</v>
      </c>
      <c r="BP25" s="53" t="s">
        <v>44</v>
      </c>
      <c r="BQ25" s="64" t="s">
        <v>45</v>
      </c>
      <c r="BR25" s="65">
        <f t="shared" si="7"/>
        <v>742.44800024689641</v>
      </c>
      <c r="BS25" s="66">
        <f t="shared" si="7"/>
        <v>1464.3915001938401</v>
      </c>
      <c r="BT25" s="66">
        <f t="shared" si="7"/>
        <v>386.91140392627028</v>
      </c>
      <c r="BU25" s="66">
        <f t="shared" si="7"/>
        <v>164.2156127518636</v>
      </c>
      <c r="BV25" s="66">
        <f t="shared" si="7"/>
        <v>269.87070845488165</v>
      </c>
      <c r="BW25" s="66">
        <f t="shared" si="7"/>
        <v>642.64280678306375</v>
      </c>
      <c r="BX25" s="66">
        <f t="shared" si="7"/>
        <v>350.49471327632745</v>
      </c>
      <c r="BY25" s="66">
        <f t="shared" si="7"/>
        <v>426.29145726776068</v>
      </c>
      <c r="BZ25" s="66">
        <f t="shared" si="7"/>
        <v>379.97616153191734</v>
      </c>
      <c r="CA25" s="66">
        <f t="shared" si="7"/>
        <v>497.35319954746041</v>
      </c>
      <c r="CB25" s="66">
        <f t="shared" si="7"/>
        <v>246.36989298163593</v>
      </c>
      <c r="CC25" s="66">
        <f t="shared" si="7"/>
        <v>2848.4590832214458</v>
      </c>
      <c r="CD25" s="66">
        <f t="shared" si="7"/>
        <v>585.23601895000695</v>
      </c>
      <c r="CE25" s="66">
        <f t="shared" si="7"/>
        <v>409.6717461665653</v>
      </c>
      <c r="CF25" s="66">
        <f t="shared" si="7"/>
        <v>151.07540959770793</v>
      </c>
      <c r="CG25" s="66">
        <f t="shared" si="7"/>
        <v>73.462543983176573</v>
      </c>
      <c r="CH25" s="66">
        <f t="shared" si="10"/>
        <v>9.0656061436387549</v>
      </c>
      <c r="CI25" s="66">
        <f t="shared" si="4"/>
        <v>12.182701067586621</v>
      </c>
      <c r="CJ25" s="66">
        <f t="shared" si="4"/>
        <v>8198.4342079375874</v>
      </c>
      <c r="CK25" s="66">
        <f t="shared" si="4"/>
        <v>3022.0431725389558</v>
      </c>
      <c r="CL25" s="91">
        <f t="shared" si="4"/>
        <v>3.1653325802647982</v>
      </c>
      <c r="CM25" s="91">
        <f t="shared" si="4"/>
        <v>205.7698430568426</v>
      </c>
      <c r="CN25" s="91">
        <f t="shared" si="4"/>
        <v>11345.467024346635</v>
      </c>
      <c r="CO25" s="91">
        <f t="shared" si="4"/>
        <v>113.43323792808152</v>
      </c>
      <c r="CP25" s="65">
        <f t="shared" si="4"/>
        <v>18611.07945014667</v>
      </c>
      <c r="CQ25" s="66">
        <f t="shared" si="4"/>
        <v>0</v>
      </c>
      <c r="CR25" s="66">
        <f t="shared" si="4"/>
        <v>0</v>
      </c>
      <c r="CS25" s="66">
        <f t="shared" si="4"/>
        <v>3359.699030282</v>
      </c>
      <c r="CT25" s="36">
        <v>0</v>
      </c>
      <c r="CU25" s="27">
        <f t="shared" si="8"/>
        <v>54519.209864909084</v>
      </c>
      <c r="CX25" s="52" t="s">
        <v>114</v>
      </c>
      <c r="CY25" s="100">
        <f>(SUM(CS3:CS26)-SUM(BR32:CO32))/(SUM(CP3:CS26)-SUM(BR32:CO32))</f>
        <v>-2.1755881063853101E-2</v>
      </c>
      <c r="DA25" s="106">
        <v>1</v>
      </c>
    </row>
    <row r="26" spans="2:105" x14ac:dyDescent="0.25">
      <c r="B26" s="53" t="s">
        <v>46</v>
      </c>
      <c r="C26" s="68" t="s">
        <v>47</v>
      </c>
      <c r="D26" s="92">
        <v>164.40998131567812</v>
      </c>
      <c r="E26" s="93">
        <v>1105.3480946269317</v>
      </c>
      <c r="F26" s="93">
        <v>197.93406634256573</v>
      </c>
      <c r="G26" s="93">
        <v>174.94926959846126</v>
      </c>
      <c r="H26" s="93">
        <v>272.89897711477505</v>
      </c>
      <c r="I26" s="93">
        <v>444.06461377869005</v>
      </c>
      <c r="J26" s="93">
        <v>581.76096362901637</v>
      </c>
      <c r="K26" s="93">
        <v>808.91194646877432</v>
      </c>
      <c r="L26" s="93">
        <v>74.190198811907962</v>
      </c>
      <c r="M26" s="93">
        <v>397.88116851834269</v>
      </c>
      <c r="N26" s="93">
        <v>96.41414545749376</v>
      </c>
      <c r="O26" s="93">
        <v>1492.8710920015048</v>
      </c>
      <c r="P26" s="93">
        <v>51.50801756016341</v>
      </c>
      <c r="Q26" s="93">
        <v>49.226399857336489</v>
      </c>
      <c r="R26" s="93">
        <v>65.852417398951673</v>
      </c>
      <c r="S26" s="93">
        <v>56.076649769948339</v>
      </c>
      <c r="T26" s="93">
        <v>2.7996102375461347</v>
      </c>
      <c r="U26" s="93">
        <v>1.8468400894020529</v>
      </c>
      <c r="V26" s="93">
        <v>3619.6593637413575</v>
      </c>
      <c r="W26" s="93">
        <v>1730.2424274695654</v>
      </c>
      <c r="X26" s="93">
        <v>0.21500881013396228</v>
      </c>
      <c r="Y26" s="93">
        <v>7296.8830530380947</v>
      </c>
      <c r="Z26" s="93">
        <v>421.3762505191811</v>
      </c>
      <c r="AA26" s="93">
        <v>8586.0744309540805</v>
      </c>
      <c r="AB26" s="69">
        <f>'[5]TES 2010 (value)'!CK29</f>
        <v>10119.282041498014</v>
      </c>
      <c r="AC26" s="70">
        <f>'[5]TES 2010 (value)'!CL29</f>
        <v>5.6524420398026303</v>
      </c>
      <c r="AD26" s="70">
        <f>'[5]TES 2010 (value)'!CM29</f>
        <v>0</v>
      </c>
      <c r="AE26" s="70">
        <f>'[5]TES 2010 (value)'!CN29</f>
        <v>457.5332449186256</v>
      </c>
      <c r="AF26" s="71">
        <f>'[5]TES 2010 (value)'!CO29</f>
        <v>-2.5362989353640302</v>
      </c>
      <c r="AG26" s="28">
        <f t="shared" si="5"/>
        <v>38273.326416630982</v>
      </c>
      <c r="AI26" s="53" t="s">
        <v>46</v>
      </c>
      <c r="AJ26" s="68" t="s">
        <v>47</v>
      </c>
      <c r="AK26" s="69">
        <f t="shared" si="11"/>
        <v>164.40873664549861</v>
      </c>
      <c r="AL26" s="70">
        <f t="shared" si="11"/>
        <v>1105.3474587846279</v>
      </c>
      <c r="AM26" s="70">
        <f t="shared" si="11"/>
        <v>197.93290039312586</v>
      </c>
      <c r="AN26" s="70">
        <f t="shared" si="11"/>
        <v>174.92952797912815</v>
      </c>
      <c r="AO26" s="70">
        <f t="shared" si="11"/>
        <v>272.88632758280477</v>
      </c>
      <c r="AP26" s="70">
        <f t="shared" si="11"/>
        <v>444.04837514921411</v>
      </c>
      <c r="AQ26" s="70">
        <f t="shared" si="11"/>
        <v>581.71555330173726</v>
      </c>
      <c r="AR26" s="70">
        <f t="shared" si="11"/>
        <v>808.98458535037685</v>
      </c>
      <c r="AS26" s="70">
        <f t="shared" si="11"/>
        <v>74.193207447395537</v>
      </c>
      <c r="AT26" s="70">
        <f t="shared" si="11"/>
        <v>397.87376554412248</v>
      </c>
      <c r="AU26" s="70">
        <f t="shared" si="11"/>
        <v>96.410201621873696</v>
      </c>
      <c r="AV26" s="70">
        <f t="shared" si="11"/>
        <v>1492.8863322193351</v>
      </c>
      <c r="AW26" s="70">
        <f t="shared" si="11"/>
        <v>51.508458799184112</v>
      </c>
      <c r="AX26" s="70">
        <f t="shared" si="11"/>
        <v>49.222451536008123</v>
      </c>
      <c r="AY26" s="70">
        <f t="shared" si="11"/>
        <v>65.849304819883628</v>
      </c>
      <c r="AZ26" s="70">
        <f t="shared" si="9"/>
        <v>56.076534500126805</v>
      </c>
      <c r="BA26" s="70">
        <f t="shared" si="1"/>
        <v>2.7994825735142621</v>
      </c>
      <c r="BB26" s="70">
        <f t="shared" si="1"/>
        <v>1.8467865292910108</v>
      </c>
      <c r="BC26" s="70">
        <f t="shared" si="1"/>
        <v>3619.7070778842926</v>
      </c>
      <c r="BD26" s="70">
        <f t="shared" si="1"/>
        <v>1730.2388003081505</v>
      </c>
      <c r="BE26" s="93">
        <f t="shared" si="1"/>
        <v>0.21969709639015247</v>
      </c>
      <c r="BF26" s="93">
        <f t="shared" si="1"/>
        <v>7324.0050252937835</v>
      </c>
      <c r="BG26" s="93">
        <f t="shared" si="1"/>
        <v>421.38738651453167</v>
      </c>
      <c r="BH26" s="93">
        <f t="shared" si="1"/>
        <v>8596.2416500491963</v>
      </c>
      <c r="BI26" s="69">
        <f t="shared" si="2"/>
        <v>10119.282041498014</v>
      </c>
      <c r="BJ26" s="70">
        <f t="shared" si="2"/>
        <v>5.6524420398026303</v>
      </c>
      <c r="BK26" s="70">
        <f t="shared" si="2"/>
        <v>0</v>
      </c>
      <c r="BL26" s="70">
        <f t="shared" si="2"/>
        <v>457.5332449186256</v>
      </c>
      <c r="BM26" s="37">
        <v>0</v>
      </c>
      <c r="BN26" s="28">
        <f t="shared" si="6"/>
        <v>38313.18735638004</v>
      </c>
      <c r="BP26" s="53" t="s">
        <v>46</v>
      </c>
      <c r="BQ26" s="68" t="s">
        <v>47</v>
      </c>
      <c r="BR26" s="69">
        <f t="shared" si="7"/>
        <v>164.40873664549861</v>
      </c>
      <c r="BS26" s="70">
        <f t="shared" si="7"/>
        <v>1105.3474587846279</v>
      </c>
      <c r="BT26" s="70">
        <f t="shared" si="7"/>
        <v>197.93290039312586</v>
      </c>
      <c r="BU26" s="70">
        <f t="shared" si="7"/>
        <v>174.92952797912815</v>
      </c>
      <c r="BV26" s="70">
        <f t="shared" si="7"/>
        <v>272.88632758280477</v>
      </c>
      <c r="BW26" s="70">
        <f t="shared" si="7"/>
        <v>444.04837514921411</v>
      </c>
      <c r="BX26" s="70">
        <f t="shared" si="7"/>
        <v>581.71555330173726</v>
      </c>
      <c r="BY26" s="70">
        <f t="shared" si="7"/>
        <v>808.98458535037685</v>
      </c>
      <c r="BZ26" s="70">
        <f t="shared" si="7"/>
        <v>74.193207447395537</v>
      </c>
      <c r="CA26" s="70">
        <f t="shared" si="7"/>
        <v>397.87376554412248</v>
      </c>
      <c r="CB26" s="70">
        <f t="shared" si="7"/>
        <v>96.410201621873696</v>
      </c>
      <c r="CC26" s="70">
        <f t="shared" si="7"/>
        <v>1492.8863322193351</v>
      </c>
      <c r="CD26" s="70">
        <f t="shared" si="7"/>
        <v>51.508458799184112</v>
      </c>
      <c r="CE26" s="70">
        <f t="shared" si="7"/>
        <v>49.222451536008123</v>
      </c>
      <c r="CF26" s="70">
        <f t="shared" si="7"/>
        <v>65.849304819883628</v>
      </c>
      <c r="CG26" s="70">
        <f t="shared" si="7"/>
        <v>56.076534500126805</v>
      </c>
      <c r="CH26" s="70">
        <f t="shared" si="10"/>
        <v>2.7994825735142621</v>
      </c>
      <c r="CI26" s="70">
        <f t="shared" si="4"/>
        <v>1.8467865292910108</v>
      </c>
      <c r="CJ26" s="70">
        <f t="shared" si="4"/>
        <v>3619.7070778842926</v>
      </c>
      <c r="CK26" s="70">
        <f t="shared" ref="CK26:CS37" si="12">BD26</f>
        <v>1730.2388003081505</v>
      </c>
      <c r="CL26" s="93">
        <f t="shared" si="12"/>
        <v>0.21969709639015247</v>
      </c>
      <c r="CM26" s="93">
        <f t="shared" si="12"/>
        <v>7324.0050252937835</v>
      </c>
      <c r="CN26" s="93">
        <f t="shared" si="12"/>
        <v>421.38738651453167</v>
      </c>
      <c r="CO26" s="93">
        <f t="shared" si="12"/>
        <v>8596.2416500491963</v>
      </c>
      <c r="CP26" s="69">
        <f t="shared" si="12"/>
        <v>10119.282041498014</v>
      </c>
      <c r="CQ26" s="70">
        <f t="shared" si="12"/>
        <v>5.6524420398026303</v>
      </c>
      <c r="CR26" s="70">
        <f t="shared" si="12"/>
        <v>0</v>
      </c>
      <c r="CS26" s="70">
        <f t="shared" si="12"/>
        <v>457.5332449186256</v>
      </c>
      <c r="CT26" s="37">
        <v>0</v>
      </c>
      <c r="CU26" s="28">
        <f t="shared" si="8"/>
        <v>38313.18735638004</v>
      </c>
    </row>
    <row r="27" spans="2:105" x14ac:dyDescent="0.25">
      <c r="B27" s="53" t="s">
        <v>56</v>
      </c>
      <c r="C27" s="72" t="s">
        <v>60</v>
      </c>
      <c r="D27" s="61">
        <f>'[5]TES 2010 (value)'!D102+'[5]TES 2010 (value)'!D103</f>
        <v>15292.231788803543</v>
      </c>
      <c r="E27" s="62">
        <f>'[5]TES 2010 (value)'!E102+'[5]TES 2010 (value)'!E103</f>
        <v>12974.470770022746</v>
      </c>
      <c r="F27" s="62">
        <f>'[5]TES 2010 (value)'!F102+'[5]TES 2010 (value)'!F103</f>
        <v>7508.8525173800699</v>
      </c>
      <c r="G27" s="62">
        <f>'[5]TES 2010 (value)'!G102+'[5]TES 2010 (value)'!G103</f>
        <v>1506.360000741</v>
      </c>
      <c r="H27" s="62">
        <f>'[5]TES 2010 (value)'!H102+'[5]TES 2010 (value)'!H103</f>
        <v>2637.9276587707022</v>
      </c>
      <c r="I27" s="62">
        <f>'[5]TES 2010 (value)'!I102+'[5]TES 2010 (value)'!I103</f>
        <v>2754.95129648693</v>
      </c>
      <c r="J27" s="62">
        <f>'[5]TES 2010 (value)'!J102+'[5]TES 2010 (value)'!J103</f>
        <v>1159.7713585934662</v>
      </c>
      <c r="K27" s="62">
        <f>'[5]TES 2010 (value)'!K102+'[5]TES 2010 (value)'!K103</f>
        <v>1709.3939573153721</v>
      </c>
      <c r="L27" s="62">
        <f>'[5]TES 2010 (value)'!L102+'[5]TES 2010 (value)'!L103</f>
        <v>4134.925812049657</v>
      </c>
      <c r="M27" s="62">
        <f>'[5]TES 2010 (value)'!M102+'[5]TES 2010 (value)'!M103</f>
        <v>2056.188906299386</v>
      </c>
      <c r="N27" s="62">
        <f>'[5]TES 2010 (value)'!N102+'[5]TES 2010 (value)'!N103</f>
        <v>1162.3274445065103</v>
      </c>
      <c r="O27" s="62">
        <f>'[5]TES 2010 (value)'!O102+'[5]TES 2010 (value)'!O103</f>
        <v>59300.731136366492</v>
      </c>
      <c r="P27" s="62">
        <f>'[5]TES 2010 (value)'!P102+'[5]TES 2010 (value)'!P103</f>
        <v>39866.366321120986</v>
      </c>
      <c r="Q27" s="62">
        <f>'[5]TES 2010 (value)'!Q102+'[5]TES 2010 (value)'!Q103</f>
        <v>3343.6075477684535</v>
      </c>
      <c r="R27" s="62">
        <f>'[5]TES 2010 (value)'!R102+'[5]TES 2010 (value)'!R103</f>
        <v>5337.3626575417447</v>
      </c>
      <c r="S27" s="62">
        <f>'[5]TES 2010 (value)'!S102+'[5]TES 2010 (value)'!S103</f>
        <v>9952.0259940302258</v>
      </c>
      <c r="T27" s="62">
        <f>'[5]TES 2010 (value)'!T102+'[5]TES 2010 (value)'!T103</f>
        <v>1362.842705418795</v>
      </c>
      <c r="U27" s="62">
        <f>'[5]TES 2010 (value)'!U102+'[5]TES 2010 (value)'!U103</f>
        <v>3344.1833800058794</v>
      </c>
      <c r="V27" s="62">
        <f>'[5]TES 2010 (value)'!V102+'[5]TES 2010 (value)'!V103</f>
        <v>399415.42876993259</v>
      </c>
      <c r="W27" s="62">
        <f>'[5]TES 2010 (value)'!W102+'[5]TES 2010 (value)'!W103</f>
        <v>177644.73109168166</v>
      </c>
      <c r="X27" s="62">
        <f>'[5]TES 2010 (value)'!X102+'[5]TES 2010 (value)'!X103</f>
        <v>22.684858768431543</v>
      </c>
      <c r="Y27" s="62">
        <f>'[5]TES 2010 (value)'!Y102+'[5]TES 2010 (value)'!Y103</f>
        <v>490.45319906070768</v>
      </c>
      <c r="Z27" s="62">
        <f>'[5]TES 2010 (value)'!Z102+'[5]TES 2010 (value)'!Z103</f>
        <v>4235.2790606833505</v>
      </c>
      <c r="AA27" s="63">
        <f>'[5]TES 2010 (value)'!AA102+'[5]TES 2010 (value)'!AA103</f>
        <v>1495.1176927950655</v>
      </c>
      <c r="AI27" s="53" t="s">
        <v>56</v>
      </c>
      <c r="AJ27" s="72" t="s">
        <v>60</v>
      </c>
      <c r="AK27" s="61">
        <f t="shared" si="11"/>
        <v>15292.116018552044</v>
      </c>
      <c r="AL27" s="62">
        <f t="shared" si="11"/>
        <v>12974.46330656628</v>
      </c>
      <c r="AM27" s="62">
        <f t="shared" si="11"/>
        <v>7508.8082857702793</v>
      </c>
      <c r="AN27" s="62">
        <f t="shared" si="11"/>
        <v>1506.1900201187232</v>
      </c>
      <c r="AO27" s="62">
        <f t="shared" si="11"/>
        <v>2637.8053844016017</v>
      </c>
      <c r="AP27" s="62">
        <f t="shared" si="11"/>
        <v>2754.8505529646141</v>
      </c>
      <c r="AQ27" s="62">
        <f t="shared" si="11"/>
        <v>1159.6808306958326</v>
      </c>
      <c r="AR27" s="62">
        <f t="shared" si="11"/>
        <v>1709.5474579106092</v>
      </c>
      <c r="AS27" s="62">
        <f t="shared" si="11"/>
        <v>4135.093495715907</v>
      </c>
      <c r="AT27" s="62">
        <f t="shared" si="11"/>
        <v>2056.1506488630716</v>
      </c>
      <c r="AU27" s="62">
        <f t="shared" si="11"/>
        <v>1162.2798993215577</v>
      </c>
      <c r="AV27" s="62">
        <f t="shared" si="11"/>
        <v>59301.336517544318</v>
      </c>
      <c r="AW27" s="62">
        <f t="shared" si="11"/>
        <v>39866.707832933469</v>
      </c>
      <c r="AX27" s="62">
        <f t="shared" si="11"/>
        <v>3343.3393657150677</v>
      </c>
      <c r="AY27" s="62">
        <f t="shared" si="11"/>
        <v>5337.1103818631491</v>
      </c>
      <c r="AZ27" s="62">
        <f t="shared" si="9"/>
        <v>9952.0055368833582</v>
      </c>
      <c r="BA27" s="62">
        <f t="shared" si="1"/>
        <v>1362.7805589127393</v>
      </c>
      <c r="BB27" s="62">
        <f t="shared" si="1"/>
        <v>3344.0863955218379</v>
      </c>
      <c r="BC27" s="62">
        <f t="shared" si="1"/>
        <v>399420.69384129532</v>
      </c>
      <c r="BD27" s="62">
        <f t="shared" si="1"/>
        <v>177644.35868946568</v>
      </c>
      <c r="BE27" s="62">
        <f t="shared" si="1"/>
        <v>23.179504134458124</v>
      </c>
      <c r="BF27" s="62">
        <f t="shared" si="1"/>
        <v>492.27617716806543</v>
      </c>
      <c r="BG27" s="62">
        <f t="shared" si="1"/>
        <v>4235.3909892694301</v>
      </c>
      <c r="BH27" s="63">
        <f t="shared" si="1"/>
        <v>1496.8881397295609</v>
      </c>
      <c r="BP27" s="53" t="s">
        <v>56</v>
      </c>
      <c r="BQ27" s="72" t="s">
        <v>60</v>
      </c>
      <c r="BR27" s="61">
        <f t="shared" si="7"/>
        <v>15292.116018552044</v>
      </c>
      <c r="BS27" s="62">
        <f t="shared" si="7"/>
        <v>12974.46330656628</v>
      </c>
      <c r="BT27" s="62">
        <f t="shared" si="7"/>
        <v>7508.8082857702793</v>
      </c>
      <c r="BU27" s="62">
        <f t="shared" si="7"/>
        <v>1506.1900201187232</v>
      </c>
      <c r="BV27" s="62">
        <f t="shared" si="7"/>
        <v>2637.8053844016017</v>
      </c>
      <c r="BW27" s="62">
        <f t="shared" si="7"/>
        <v>2754.8505529646141</v>
      </c>
      <c r="BX27" s="62">
        <f t="shared" si="7"/>
        <v>1159.6808306958326</v>
      </c>
      <c r="BY27" s="62">
        <f t="shared" si="7"/>
        <v>1709.5474579106092</v>
      </c>
      <c r="BZ27" s="62">
        <f t="shared" si="7"/>
        <v>4135.093495715907</v>
      </c>
      <c r="CA27" s="62">
        <f t="shared" si="7"/>
        <v>2056.1506488630716</v>
      </c>
      <c r="CB27" s="62">
        <f t="shared" si="7"/>
        <v>1162.2798993215577</v>
      </c>
      <c r="CC27" s="62">
        <f t="shared" si="7"/>
        <v>59301.336517544318</v>
      </c>
      <c r="CD27" s="62">
        <f t="shared" si="7"/>
        <v>39866.707832933469</v>
      </c>
      <c r="CE27" s="62">
        <f t="shared" si="7"/>
        <v>3343.3393657150677</v>
      </c>
      <c r="CF27" s="62">
        <f t="shared" si="7"/>
        <v>5337.1103818631491</v>
      </c>
      <c r="CG27" s="62">
        <f t="shared" si="7"/>
        <v>9952.0055368833582</v>
      </c>
      <c r="CH27" s="62">
        <f t="shared" si="10"/>
        <v>1362.7805589127393</v>
      </c>
      <c r="CI27" s="62">
        <f t="shared" si="10"/>
        <v>3344.0863955218379</v>
      </c>
      <c r="CJ27" s="62">
        <f t="shared" si="10"/>
        <v>399420.69384129532</v>
      </c>
      <c r="CK27" s="62">
        <f t="shared" si="12"/>
        <v>177644.35868946568</v>
      </c>
      <c r="CL27" s="62">
        <f t="shared" si="12"/>
        <v>23.179504134458124</v>
      </c>
      <c r="CM27" s="62">
        <f t="shared" si="12"/>
        <v>492.27617716806543</v>
      </c>
      <c r="CN27" s="62">
        <f t="shared" si="12"/>
        <v>4235.3909892694301</v>
      </c>
      <c r="CO27" s="63">
        <f t="shared" si="12"/>
        <v>1496.8881397295609</v>
      </c>
    </row>
    <row r="28" spans="2:105" x14ac:dyDescent="0.25">
      <c r="B28" s="53" t="s">
        <v>57</v>
      </c>
      <c r="C28" s="72" t="s">
        <v>75</v>
      </c>
      <c r="D28" s="65">
        <f>'[5]TES 2010 (value)'!D104</f>
        <v>4684.9029345307772</v>
      </c>
      <c r="E28" s="66">
        <f>'[5]TES 2010 (value)'!E104</f>
        <v>7594.3213693675498</v>
      </c>
      <c r="F28" s="66">
        <f>'[5]TES 2010 (value)'!F104</f>
        <v>4431.6432218512045</v>
      </c>
      <c r="G28" s="66">
        <f>'[5]TES 2010 (value)'!G104</f>
        <v>754.83343242725414</v>
      </c>
      <c r="H28" s="66">
        <f>'[5]TES 2010 (value)'!H104</f>
        <v>1535.3148081658935</v>
      </c>
      <c r="I28" s="66">
        <f>'[5]TES 2010 (value)'!I104</f>
        <v>1539.0410630187509</v>
      </c>
      <c r="J28" s="66">
        <f>'[5]TES 2010 (value)'!J104</f>
        <v>614.3897485397747</v>
      </c>
      <c r="K28" s="66">
        <f>'[5]TES 2010 (value)'!K104</f>
        <v>962.00138232876361</v>
      </c>
      <c r="L28" s="66">
        <f>'[5]TES 2010 (value)'!L104</f>
        <v>2345.5601998665556</v>
      </c>
      <c r="M28" s="66">
        <f>'[5]TES 2010 (value)'!M104</f>
        <v>1144.546358213624</v>
      </c>
      <c r="N28" s="66">
        <f>'[5]TES 2010 (value)'!N104</f>
        <v>570.26345115293202</v>
      </c>
      <c r="O28" s="66">
        <f>'[5]TES 2010 (value)'!O104</f>
        <v>38076.273872430756</v>
      </c>
      <c r="P28" s="66">
        <f>'[5]TES 2010 (value)'!P104</f>
        <v>26953.835526775147</v>
      </c>
      <c r="Q28" s="66">
        <f>'[5]TES 2010 (value)'!Q104</f>
        <v>2151.1222203176631</v>
      </c>
      <c r="R28" s="66">
        <f>'[5]TES 2010 (value)'!R104</f>
        <v>3510.9698754921164</v>
      </c>
      <c r="S28" s="66">
        <f>'[5]TES 2010 (value)'!S104</f>
        <v>5709.0681597568428</v>
      </c>
      <c r="T28" s="66">
        <f>'[5]TES 2010 (value)'!T104</f>
        <v>678.07513051915146</v>
      </c>
      <c r="U28" s="66">
        <f>'[5]TES 2010 (value)'!U104</f>
        <v>2144.6696767495068</v>
      </c>
      <c r="V28" s="66">
        <f>'[5]TES 2010 (value)'!V104</f>
        <v>214391.02281517076</v>
      </c>
      <c r="W28" s="66">
        <f>'[5]TES 2010 (value)'!W104</f>
        <v>79561.190408862371</v>
      </c>
      <c r="X28" s="66">
        <f>'[5]TES 2010 (value)'!X104</f>
        <v>14.046149064370463</v>
      </c>
      <c r="Y28" s="66">
        <f>'[5]TES 2010 (value)'!Y104</f>
        <v>379.26789165331155</v>
      </c>
      <c r="Z28" s="66">
        <f>'[5]TES 2010 (value)'!Z104</f>
        <v>3274.5619777178495</v>
      </c>
      <c r="AA28" s="67">
        <f>'[5]TES 2010 (value)'!AA104</f>
        <v>1022.6714105107244</v>
      </c>
      <c r="AI28" s="53" t="s">
        <v>57</v>
      </c>
      <c r="AJ28" s="72" t="s">
        <v>75</v>
      </c>
      <c r="AK28" s="65">
        <f t="shared" si="11"/>
        <v>4684.8674673472769</v>
      </c>
      <c r="AL28" s="66">
        <f t="shared" si="11"/>
        <v>7594.3170007973067</v>
      </c>
      <c r="AM28" s="66">
        <f t="shared" si="11"/>
        <v>4431.6171168353894</v>
      </c>
      <c r="AN28" s="66">
        <f t="shared" si="11"/>
        <v>754.74825553959363</v>
      </c>
      <c r="AO28" s="66">
        <f t="shared" si="11"/>
        <v>1535.2436425867636</v>
      </c>
      <c r="AP28" s="66">
        <f t="shared" si="11"/>
        <v>1538.9847831063348</v>
      </c>
      <c r="AQ28" s="66">
        <f t="shared" si="11"/>
        <v>614.34179131799056</v>
      </c>
      <c r="AR28" s="66">
        <f t="shared" si="11"/>
        <v>962.08776837463358</v>
      </c>
      <c r="AS28" s="66">
        <f t="shared" si="11"/>
        <v>2345.6553193805694</v>
      </c>
      <c r="AT28" s="66">
        <f t="shared" si="11"/>
        <v>1144.5250627921412</v>
      </c>
      <c r="AU28" s="66">
        <f t="shared" si="11"/>
        <v>570.24012443774086</v>
      </c>
      <c r="AV28" s="66">
        <f t="shared" si="11"/>
        <v>38076.662580277734</v>
      </c>
      <c r="AW28" s="66">
        <f t="shared" si="11"/>
        <v>26954.066424498556</v>
      </c>
      <c r="AX28" s="66">
        <f t="shared" si="11"/>
        <v>2150.9496844067085</v>
      </c>
      <c r="AY28" s="66">
        <f t="shared" si="11"/>
        <v>3510.8039260589044</v>
      </c>
      <c r="AZ28" s="66">
        <f t="shared" si="9"/>
        <v>5709.0564243327299</v>
      </c>
      <c r="BA28" s="66">
        <f t="shared" si="1"/>
        <v>678.04420985601291</v>
      </c>
      <c r="BB28" s="66">
        <f t="shared" si="1"/>
        <v>2144.6074792984691</v>
      </c>
      <c r="BC28" s="66">
        <f t="shared" si="1"/>
        <v>214393.84890538495</v>
      </c>
      <c r="BD28" s="66">
        <f t="shared" si="1"/>
        <v>79561.023622246008</v>
      </c>
      <c r="BE28" s="66">
        <f t="shared" si="1"/>
        <v>14.352426595834672</v>
      </c>
      <c r="BF28" s="66">
        <f t="shared" si="1"/>
        <v>380.67760223248985</v>
      </c>
      <c r="BG28" s="66">
        <f t="shared" si="1"/>
        <v>3274.6485167833857</v>
      </c>
      <c r="BH28" s="67">
        <f t="shared" si="1"/>
        <v>1023.8824091314082</v>
      </c>
      <c r="BP28" s="53" t="s">
        <v>57</v>
      </c>
      <c r="BQ28" s="72" t="s">
        <v>75</v>
      </c>
      <c r="BR28" s="65">
        <f t="shared" si="7"/>
        <v>4684.8674673472769</v>
      </c>
      <c r="BS28" s="66">
        <f t="shared" si="7"/>
        <v>7594.3170007973067</v>
      </c>
      <c r="BT28" s="66">
        <f t="shared" si="7"/>
        <v>4431.6171168353894</v>
      </c>
      <c r="BU28" s="66">
        <f t="shared" si="7"/>
        <v>754.74825553959363</v>
      </c>
      <c r="BV28" s="66">
        <f t="shared" si="7"/>
        <v>1535.2436425867636</v>
      </c>
      <c r="BW28" s="66">
        <f t="shared" si="7"/>
        <v>1538.9847831063348</v>
      </c>
      <c r="BX28" s="66">
        <f t="shared" si="7"/>
        <v>614.34179131799056</v>
      </c>
      <c r="BY28" s="66">
        <f t="shared" si="7"/>
        <v>962.08776837463358</v>
      </c>
      <c r="BZ28" s="66">
        <f t="shared" si="7"/>
        <v>2345.6553193805694</v>
      </c>
      <c r="CA28" s="66">
        <f t="shared" si="7"/>
        <v>1144.5250627921412</v>
      </c>
      <c r="CB28" s="66">
        <f t="shared" si="7"/>
        <v>570.24012443774086</v>
      </c>
      <c r="CC28" s="66">
        <f t="shared" si="7"/>
        <v>38076.662580277734</v>
      </c>
      <c r="CD28" s="66">
        <f t="shared" si="7"/>
        <v>26954.066424498556</v>
      </c>
      <c r="CE28" s="66">
        <f t="shared" si="7"/>
        <v>2150.9496844067085</v>
      </c>
      <c r="CF28" s="66">
        <f t="shared" si="7"/>
        <v>3510.8039260589044</v>
      </c>
      <c r="CG28" s="66">
        <f t="shared" si="7"/>
        <v>5709.0564243327299</v>
      </c>
      <c r="CH28" s="66">
        <f t="shared" si="10"/>
        <v>678.04420985601291</v>
      </c>
      <c r="CI28" s="66">
        <f t="shared" si="10"/>
        <v>2144.6074792984691</v>
      </c>
      <c r="CJ28" s="66">
        <f t="shared" si="10"/>
        <v>214393.84890538495</v>
      </c>
      <c r="CK28" s="66">
        <f t="shared" si="12"/>
        <v>79561.023622246008</v>
      </c>
      <c r="CL28" s="66">
        <f t="shared" si="12"/>
        <v>14.352426595834672</v>
      </c>
      <c r="CM28" s="66">
        <f t="shared" si="12"/>
        <v>380.67760223248985</v>
      </c>
      <c r="CN28" s="66">
        <f t="shared" si="12"/>
        <v>3274.6485167833857</v>
      </c>
      <c r="CO28" s="67">
        <f t="shared" si="12"/>
        <v>1023.8824091314082</v>
      </c>
    </row>
    <row r="29" spans="2:105" x14ac:dyDescent="0.25">
      <c r="B29" s="53" t="s">
        <v>64</v>
      </c>
      <c r="C29" s="72" t="s">
        <v>61</v>
      </c>
      <c r="D29" s="65">
        <f>'[5]TES 2010 (value)'!D105+'[5]TES 2010 (value)'!D106</f>
        <v>-5702.4120077101743</v>
      </c>
      <c r="E29" s="66">
        <f>'[5]TES 2010 (value)'!E105+'[5]TES 2010 (value)'!E106</f>
        <v>1567.5812837334051</v>
      </c>
      <c r="F29" s="66">
        <f>'[5]TES 2010 (value)'!F105+'[5]TES 2010 (value)'!F106</f>
        <v>988.87844014997211</v>
      </c>
      <c r="G29" s="66">
        <f>'[5]TES 2010 (value)'!G105+'[5]TES 2010 (value)'!G106</f>
        <v>171.15039372932725</v>
      </c>
      <c r="H29" s="66">
        <f>'[5]TES 2010 (value)'!H105+'[5]TES 2010 (value)'!H106</f>
        <v>448.71221167101584</v>
      </c>
      <c r="I29" s="66">
        <f>'[5]TES 2010 (value)'!I105+'[5]TES 2010 (value)'!I106</f>
        <v>453.72967988157347</v>
      </c>
      <c r="J29" s="66">
        <f>'[5]TES 2010 (value)'!J105+'[5]TES 2010 (value)'!J106</f>
        <v>137.27952677580717</v>
      </c>
      <c r="K29" s="66">
        <f>'[5]TES 2010 (value)'!K105+'[5]TES 2010 (value)'!K106</f>
        <v>484.53766132435845</v>
      </c>
      <c r="L29" s="66">
        <f>'[5]TES 2010 (value)'!L105+'[5]TES 2010 (value)'!L106</f>
        <v>547.90396523268237</v>
      </c>
      <c r="M29" s="66">
        <f>'[5]TES 2010 (value)'!M105+'[5]TES 2010 (value)'!M106</f>
        <v>369.18846495104088</v>
      </c>
      <c r="N29" s="66">
        <f>'[5]TES 2010 (value)'!N105+'[5]TES 2010 (value)'!N106</f>
        <v>162.71924312122712</v>
      </c>
      <c r="O29" s="66">
        <f>'[5]TES 2010 (value)'!O105+'[5]TES 2010 (value)'!O106</f>
        <v>6733.9077634082732</v>
      </c>
      <c r="P29" s="66">
        <f>'[5]TES 2010 (value)'!P105+'[5]TES 2010 (value)'!P106</f>
        <v>2457.7852451842327</v>
      </c>
      <c r="Q29" s="66">
        <f>'[5]TES 2010 (value)'!Q105+'[5]TES 2010 (value)'!Q106</f>
        <v>224.99439626468376</v>
      </c>
      <c r="R29" s="66">
        <f>'[5]TES 2010 (value)'!R105+'[5]TES 2010 (value)'!R106</f>
        <v>160.36312940325342</v>
      </c>
      <c r="S29" s="66">
        <f>'[5]TES 2010 (value)'!S105+'[5]TES 2010 (value)'!S106</f>
        <v>999.02754911080012</v>
      </c>
      <c r="T29" s="66">
        <f>'[5]TES 2010 (value)'!T105+'[5]TES 2010 (value)'!T106</f>
        <v>149.16329562056859</v>
      </c>
      <c r="U29" s="66">
        <f>'[5]TES 2010 (value)'!U105+'[5]TES 2010 (value)'!U106</f>
        <v>204.56556454774864</v>
      </c>
      <c r="V29" s="66">
        <f>'[5]TES 2010 (value)'!V105+'[5]TES 2010 (value)'!V106</f>
        <v>37896.521800667833</v>
      </c>
      <c r="W29" s="66">
        <f>'[5]TES 2010 (value)'!W105+'[5]TES 2010 (value)'!W106</f>
        <v>4365.8937447812641</v>
      </c>
      <c r="X29" s="66">
        <f>'[5]TES 2010 (value)'!X105+'[5]TES 2010 (value)'!X106</f>
        <v>2.1049072874828929</v>
      </c>
      <c r="Y29" s="66">
        <f>'[5]TES 2010 (value)'!Y105+'[5]TES 2010 (value)'!Y106</f>
        <v>407.81437416641432</v>
      </c>
      <c r="Z29" s="66">
        <f>'[5]TES 2010 (value)'!Z105+'[5]TES 2010 (value)'!Z106</f>
        <v>2156.5688083288492</v>
      </c>
      <c r="AA29" s="67">
        <f>'[5]TES 2010 (value)'!AA105+'[5]TES 2010 (value)'!AA106</f>
        <v>196.0900075459964</v>
      </c>
      <c r="AI29" s="53" t="s">
        <v>64</v>
      </c>
      <c r="AJ29" s="72" t="s">
        <v>61</v>
      </c>
      <c r="AK29" s="65">
        <f t="shared" si="11"/>
        <v>-5702.3688374469057</v>
      </c>
      <c r="AL29" s="66">
        <f t="shared" si="11"/>
        <v>1567.5803819953014</v>
      </c>
      <c r="AM29" s="66">
        <f t="shared" si="11"/>
        <v>988.8726150674853</v>
      </c>
      <c r="AN29" s="66">
        <f t="shared" si="11"/>
        <v>171.13108078261149</v>
      </c>
      <c r="AO29" s="66">
        <f t="shared" si="11"/>
        <v>448.69141276760109</v>
      </c>
      <c r="AP29" s="66">
        <f t="shared" si="11"/>
        <v>453.71308781833488</v>
      </c>
      <c r="AQ29" s="66">
        <f t="shared" si="11"/>
        <v>137.26881119220951</v>
      </c>
      <c r="AR29" s="66">
        <f t="shared" si="11"/>
        <v>484.58117196104337</v>
      </c>
      <c r="AS29" s="66">
        <f t="shared" si="11"/>
        <v>547.92618438480736</v>
      </c>
      <c r="AT29" s="66">
        <f t="shared" si="11"/>
        <v>369.18159583306124</v>
      </c>
      <c r="AU29" s="66">
        <f t="shared" si="11"/>
        <v>162.71258706527135</v>
      </c>
      <c r="AV29" s="66">
        <f t="shared" si="11"/>
        <v>6733.9765076030762</v>
      </c>
      <c r="AW29" s="66">
        <f t="shared" si="11"/>
        <v>2457.8062995910232</v>
      </c>
      <c r="AX29" s="66">
        <f t="shared" si="11"/>
        <v>224.97635005013001</v>
      </c>
      <c r="AY29" s="66">
        <f t="shared" si="11"/>
        <v>160.35554968272709</v>
      </c>
      <c r="AZ29" s="66">
        <f t="shared" si="9"/>
        <v>999.02549553363804</v>
      </c>
      <c r="BA29" s="66">
        <f t="shared" si="1"/>
        <v>149.15649367811571</v>
      </c>
      <c r="BB29" s="66">
        <f t="shared" si="1"/>
        <v>204.55963195270945</v>
      </c>
      <c r="BC29" s="66">
        <f t="shared" si="1"/>
        <v>37897.021350453113</v>
      </c>
      <c r="BD29" s="66">
        <f t="shared" si="1"/>
        <v>4365.8845924214093</v>
      </c>
      <c r="BE29" s="66">
        <f t="shared" si="1"/>
        <v>2.1508049783743131</v>
      </c>
      <c r="BF29" s="66">
        <f t="shared" si="1"/>
        <v>409.33018990050471</v>
      </c>
      <c r="BG29" s="66">
        <f t="shared" si="1"/>
        <v>2156.6258014322648</v>
      </c>
      <c r="BH29" s="67">
        <f t="shared" si="1"/>
        <v>196.32220796367451</v>
      </c>
      <c r="BP29" s="53" t="s">
        <v>64</v>
      </c>
      <c r="BQ29" s="72" t="s">
        <v>61</v>
      </c>
      <c r="BR29" s="49">
        <f>AK29+AK38-BR38</f>
        <v>-5702.3688374469057</v>
      </c>
      <c r="BS29" s="50">
        <f t="shared" ref="BS29:CO29" si="13">AL29+AL38-BS38</f>
        <v>1567.5803819953017</v>
      </c>
      <c r="BT29" s="50">
        <f t="shared" si="13"/>
        <v>925.02434782468299</v>
      </c>
      <c r="BU29" s="50">
        <f t="shared" si="13"/>
        <v>171.13108078261149</v>
      </c>
      <c r="BV29" s="50">
        <f t="shared" si="13"/>
        <v>448.69141276760115</v>
      </c>
      <c r="BW29" s="50">
        <f t="shared" si="13"/>
        <v>453.71308781833488</v>
      </c>
      <c r="BX29" s="50">
        <f t="shared" si="13"/>
        <v>137.26881119220951</v>
      </c>
      <c r="BY29" s="50">
        <f t="shared" si="13"/>
        <v>560.07298649527922</v>
      </c>
      <c r="BZ29" s="50">
        <f t="shared" si="13"/>
        <v>547.92618438480724</v>
      </c>
      <c r="CA29" s="50">
        <f t="shared" si="13"/>
        <v>373.71558900641219</v>
      </c>
      <c r="CB29" s="50">
        <f t="shared" si="13"/>
        <v>162.71207047524885</v>
      </c>
      <c r="CC29" s="50">
        <f t="shared" si="13"/>
        <v>6733.9765076030744</v>
      </c>
      <c r="CD29" s="50">
        <f t="shared" si="13"/>
        <v>2457.8062995910186</v>
      </c>
      <c r="CE29" s="50">
        <f t="shared" si="13"/>
        <v>224.97635005013001</v>
      </c>
      <c r="CF29" s="50">
        <f t="shared" si="13"/>
        <v>160.35554968272709</v>
      </c>
      <c r="CG29" s="50">
        <f t="shared" si="13"/>
        <v>999.02549553363815</v>
      </c>
      <c r="CH29" s="50">
        <f t="shared" si="13"/>
        <v>149.15649367811571</v>
      </c>
      <c r="CI29" s="50">
        <f t="shared" si="13"/>
        <v>204.55963195270945</v>
      </c>
      <c r="CJ29" s="50">
        <f t="shared" si="13"/>
        <v>37897.02135045312</v>
      </c>
      <c r="CK29" s="50">
        <f t="shared" si="13"/>
        <v>4365.8845924214093</v>
      </c>
      <c r="CL29" s="50">
        <f t="shared" si="13"/>
        <v>2.1508049783743139</v>
      </c>
      <c r="CM29" s="50">
        <f t="shared" si="13"/>
        <v>409.3301899005055</v>
      </c>
      <c r="CN29" s="50">
        <f t="shared" si="13"/>
        <v>2156.6258014322648</v>
      </c>
      <c r="CO29" s="50">
        <f t="shared" si="13"/>
        <v>196.32220796367483</v>
      </c>
    </row>
    <row r="30" spans="2:105" x14ac:dyDescent="0.25">
      <c r="B30" s="53" t="s">
        <v>58</v>
      </c>
      <c r="C30" s="72" t="s">
        <v>53</v>
      </c>
      <c r="D30" s="65">
        <f>'[5]TES 2010 (value)'!D109</f>
        <v>6861.8562184778057</v>
      </c>
      <c r="E30" s="66">
        <f>'[5]TES 2010 (value)'!E109</f>
        <v>4437.8846211163773</v>
      </c>
      <c r="F30" s="66">
        <f>'[5]TES 2010 (value)'!F109</f>
        <v>3380.4325771005351</v>
      </c>
      <c r="G30" s="66">
        <f>'[5]TES 2010 (value)'!G109</f>
        <v>306.96289748995906</v>
      </c>
      <c r="H30" s="66">
        <f>'[5]TES 2010 (value)'!H109</f>
        <v>887.6967101400752</v>
      </c>
      <c r="I30" s="66">
        <f>'[5]TES 2010 (value)'!I109</f>
        <v>779.07913182794834</v>
      </c>
      <c r="J30" s="66">
        <f>'[5]TES 2010 (value)'!J109</f>
        <v>202.63660983631297</v>
      </c>
      <c r="K30" s="66">
        <f>'[5]TES 2010 (value)'!K109</f>
        <v>815.63472346618209</v>
      </c>
      <c r="L30" s="66">
        <f>'[5]TES 2010 (value)'!L109</f>
        <v>815.41390449999994</v>
      </c>
      <c r="M30" s="66">
        <f>'[5]TES 2010 (value)'!M109</f>
        <v>880.3843894064496</v>
      </c>
      <c r="N30" s="66">
        <f>'[5]TES 2010 (value)'!N109</f>
        <v>405.84451787973126</v>
      </c>
      <c r="O30" s="66">
        <f>'[5]TES 2010 (value)'!O109</f>
        <v>12340.401293368819</v>
      </c>
      <c r="P30" s="66">
        <f>'[5]TES 2010 (value)'!P109</f>
        <v>3905.7001208573961</v>
      </c>
      <c r="Q30" s="66">
        <f>'[5]TES 2010 (value)'!Q109</f>
        <v>492.41214031813041</v>
      </c>
      <c r="R30" s="66">
        <f>'[5]TES 2010 (value)'!R109</f>
        <v>1432.4752645374365</v>
      </c>
      <c r="S30" s="66">
        <f>'[5]TES 2010 (value)'!S109</f>
        <v>4004.3929290000001</v>
      </c>
      <c r="T30" s="66">
        <f>'[5]TES 2010 (value)'!T109</f>
        <v>911.10751465769351</v>
      </c>
      <c r="U30" s="66">
        <f>'[5]TES 2010 (value)'!U109</f>
        <v>1654.5966859018467</v>
      </c>
      <c r="V30" s="66">
        <f>'[5]TES 2010 (value)'!V109</f>
        <v>124415.2944627</v>
      </c>
      <c r="W30" s="66">
        <f>'[5]TES 2010 (value)'!W109</f>
        <v>45133.755323720339</v>
      </c>
      <c r="X30" s="66">
        <f>'[5]TES 2010 (value)'!X109</f>
        <v>3.6148093410431339</v>
      </c>
      <c r="Y30" s="66">
        <f>'[5]TES 2010 (value)'!Y109</f>
        <v>430.85508099855298</v>
      </c>
      <c r="Z30" s="66">
        <f>'[5]TES 2010 (value)'!Z109</f>
        <v>1942.2348213692785</v>
      </c>
      <c r="AA30" s="67">
        <f>'[5]TES 2010 (value)'!AA109</f>
        <v>991.06824595007686</v>
      </c>
      <c r="AI30" s="53" t="s">
        <v>58</v>
      </c>
      <c r="AJ30" s="72" t="s">
        <v>53</v>
      </c>
      <c r="AK30" s="65">
        <f t="shared" si="11"/>
        <v>6861.8042706109973</v>
      </c>
      <c r="AL30" s="66">
        <f t="shared" si="11"/>
        <v>4437.8820682601372</v>
      </c>
      <c r="AM30" s="66">
        <f t="shared" si="11"/>
        <v>3380.4126643409854</v>
      </c>
      <c r="AN30" s="66">
        <f t="shared" si="11"/>
        <v>306.92825919346581</v>
      </c>
      <c r="AO30" s="66">
        <f t="shared" si="11"/>
        <v>887.655563236435</v>
      </c>
      <c r="AP30" s="66">
        <f t="shared" si="11"/>
        <v>779.0506423312363</v>
      </c>
      <c r="AQ30" s="66">
        <f t="shared" si="11"/>
        <v>202.62079269603254</v>
      </c>
      <c r="AR30" s="66">
        <f t="shared" si="11"/>
        <v>815.70796604143072</v>
      </c>
      <c r="AS30" s="66">
        <f t="shared" si="11"/>
        <v>815.44697198397262</v>
      </c>
      <c r="AT30" s="66">
        <f t="shared" si="11"/>
        <v>880.36800898069851</v>
      </c>
      <c r="AU30" s="66">
        <f t="shared" si="11"/>
        <v>405.82791674658603</v>
      </c>
      <c r="AV30" s="66">
        <f t="shared" si="11"/>
        <v>12340.527272366491</v>
      </c>
      <c r="AW30" s="66">
        <f t="shared" si="11"/>
        <v>3905.7335787029533</v>
      </c>
      <c r="AX30" s="66">
        <f t="shared" si="11"/>
        <v>492.37264522278321</v>
      </c>
      <c r="AY30" s="66">
        <f t="shared" si="11"/>
        <v>1432.4075571897033</v>
      </c>
      <c r="AZ30" s="66">
        <f t="shared" si="9"/>
        <v>4004.3846976655645</v>
      </c>
      <c r="BA30" s="66">
        <f t="shared" si="1"/>
        <v>911.06596756759131</v>
      </c>
      <c r="BB30" s="66">
        <f t="shared" si="1"/>
        <v>1654.5487010315078</v>
      </c>
      <c r="BC30" s="66">
        <f t="shared" si="1"/>
        <v>124416.93449800352</v>
      </c>
      <c r="BD30" s="66">
        <f t="shared" si="1"/>
        <v>45133.660708414864</v>
      </c>
      <c r="BE30" s="66">
        <f t="shared" si="1"/>
        <v>3.6936305807021106</v>
      </c>
      <c r="BF30" s="66">
        <f t="shared" si="1"/>
        <v>432.45653732834847</v>
      </c>
      <c r="BG30" s="66">
        <f t="shared" si="1"/>
        <v>1942.2861501233645</v>
      </c>
      <c r="BH30" s="67">
        <f t="shared" si="1"/>
        <v>992.24182161329952</v>
      </c>
      <c r="BP30" s="53" t="s">
        <v>58</v>
      </c>
      <c r="BQ30" s="72" t="s">
        <v>53</v>
      </c>
      <c r="BR30" s="65">
        <f t="shared" si="7"/>
        <v>6861.8042706109973</v>
      </c>
      <c r="BS30" s="66">
        <f t="shared" si="7"/>
        <v>4437.8820682601372</v>
      </c>
      <c r="BT30" s="66">
        <f t="shared" si="7"/>
        <v>3380.4126643409854</v>
      </c>
      <c r="BU30" s="66">
        <f t="shared" si="7"/>
        <v>306.92825919346581</v>
      </c>
      <c r="BV30" s="66">
        <f t="shared" si="7"/>
        <v>887.655563236435</v>
      </c>
      <c r="BW30" s="66">
        <f t="shared" si="7"/>
        <v>779.0506423312363</v>
      </c>
      <c r="BX30" s="66">
        <f t="shared" si="7"/>
        <v>202.62079269603254</v>
      </c>
      <c r="BY30" s="66">
        <f t="shared" si="7"/>
        <v>815.70796604143072</v>
      </c>
      <c r="BZ30" s="66">
        <f t="shared" si="7"/>
        <v>815.44697198397262</v>
      </c>
      <c r="CA30" s="66">
        <f t="shared" si="7"/>
        <v>880.36800898069851</v>
      </c>
      <c r="CB30" s="66">
        <f t="shared" si="7"/>
        <v>405.82791674658603</v>
      </c>
      <c r="CC30" s="66">
        <f t="shared" si="7"/>
        <v>12340.527272366491</v>
      </c>
      <c r="CD30" s="66">
        <f t="shared" si="7"/>
        <v>3905.7335787029533</v>
      </c>
      <c r="CE30" s="66">
        <f t="shared" si="7"/>
        <v>492.37264522278321</v>
      </c>
      <c r="CF30" s="66">
        <f t="shared" si="7"/>
        <v>1432.4075571897033</v>
      </c>
      <c r="CG30" s="66">
        <f t="shared" si="7"/>
        <v>4004.3846976655645</v>
      </c>
      <c r="CH30" s="66">
        <f t="shared" si="10"/>
        <v>911.06596756759131</v>
      </c>
      <c r="CI30" s="66">
        <f t="shared" si="10"/>
        <v>1654.5487010315078</v>
      </c>
      <c r="CJ30" s="66">
        <f t="shared" si="10"/>
        <v>124416.93449800352</v>
      </c>
      <c r="CK30" s="66">
        <f t="shared" si="12"/>
        <v>45133.660708414864</v>
      </c>
      <c r="CL30" s="66">
        <f t="shared" si="12"/>
        <v>3.6936305807021106</v>
      </c>
      <c r="CM30" s="66">
        <f t="shared" si="12"/>
        <v>432.45653732834847</v>
      </c>
      <c r="CN30" s="66">
        <f t="shared" si="12"/>
        <v>1942.2861501233645</v>
      </c>
      <c r="CO30" s="67">
        <f t="shared" si="12"/>
        <v>992.24182161329952</v>
      </c>
    </row>
    <row r="31" spans="2:105" x14ac:dyDescent="0.25">
      <c r="B31" s="53" t="s">
        <v>59</v>
      </c>
      <c r="C31" s="72" t="s">
        <v>62</v>
      </c>
      <c r="D31" s="69">
        <f>D41-SUM(D3:D30,D32:D40)</f>
        <v>11597.545722811716</v>
      </c>
      <c r="E31" s="70">
        <f t="shared" ref="E31:AA31" si="14">E41-SUM(E3:E30,E32:E40)</f>
        <v>9725.1235880761233</v>
      </c>
      <c r="F31" s="70">
        <f t="shared" si="14"/>
        <v>-227.55201250436949</v>
      </c>
      <c r="G31" s="70">
        <f t="shared" si="14"/>
        <v>-586.00373402755213</v>
      </c>
      <c r="H31" s="70">
        <f t="shared" si="14"/>
        <v>-58.165171613814891</v>
      </c>
      <c r="I31" s="70">
        <f t="shared" si="14"/>
        <v>-593.38654205727653</v>
      </c>
      <c r="J31" s="70">
        <f t="shared" si="14"/>
        <v>-1320.6990544897526</v>
      </c>
      <c r="K31" s="70">
        <f t="shared" si="14"/>
        <v>126.97321354100859</v>
      </c>
      <c r="L31" s="70">
        <f t="shared" si="14"/>
        <v>-772.37996211914287</v>
      </c>
      <c r="M31" s="70">
        <f t="shared" si="14"/>
        <v>377.91982786436711</v>
      </c>
      <c r="N31" s="70">
        <f t="shared" si="14"/>
        <v>-134.83016257587224</v>
      </c>
      <c r="O31" s="70">
        <f t="shared" si="14"/>
        <v>17523.377617003862</v>
      </c>
      <c r="P31" s="70">
        <f t="shared" si="14"/>
        <v>28111.581207200099</v>
      </c>
      <c r="Q31" s="70">
        <f t="shared" si="14"/>
        <v>747.20935378756076</v>
      </c>
      <c r="R31" s="70">
        <f t="shared" si="14"/>
        <v>2778.8773199349052</v>
      </c>
      <c r="S31" s="70">
        <f t="shared" si="14"/>
        <v>2480.5704855512304</v>
      </c>
      <c r="T31" s="70">
        <f t="shared" si="14"/>
        <v>931.18513845625603</v>
      </c>
      <c r="U31" s="70">
        <f t="shared" si="14"/>
        <v>-35.557453944446024</v>
      </c>
      <c r="V31" s="70">
        <f t="shared" si="14"/>
        <v>256654.75665037893</v>
      </c>
      <c r="W31" s="70">
        <f t="shared" si="14"/>
        <v>-9676.8096219943836</v>
      </c>
      <c r="X31" s="70">
        <f t="shared" si="14"/>
        <v>-18.217265108863103</v>
      </c>
      <c r="Y31" s="70">
        <f t="shared" si="14"/>
        <v>62.569623020652216</v>
      </c>
      <c r="Z31" s="70">
        <f t="shared" si="14"/>
        <v>8727.2601035917178</v>
      </c>
      <c r="AA31" s="71">
        <f t="shared" si="14"/>
        <v>2270.8866124168126</v>
      </c>
      <c r="AI31" s="53" t="s">
        <v>59</v>
      </c>
      <c r="AJ31" s="72" t="s">
        <v>62</v>
      </c>
      <c r="AK31" s="69">
        <f t="shared" si="11"/>
        <v>11597.457923280317</v>
      </c>
      <c r="AL31" s="70">
        <f t="shared" si="11"/>
        <v>9725.1179937796151</v>
      </c>
      <c r="AM31" s="70">
        <f t="shared" si="11"/>
        <v>-227.5506720876013</v>
      </c>
      <c r="AN31" s="70">
        <f t="shared" si="11"/>
        <v>-585.93760821478656</v>
      </c>
      <c r="AO31" s="70">
        <f t="shared" si="11"/>
        <v>-58.16247551650568</v>
      </c>
      <c r="AP31" s="70">
        <f t="shared" si="11"/>
        <v>-593.3648429984155</v>
      </c>
      <c r="AQ31" s="70">
        <f t="shared" si="11"/>
        <v>-1320.5959651110368</v>
      </c>
      <c r="AR31" s="70">
        <f t="shared" si="11"/>
        <v>126.98461551407297</v>
      </c>
      <c r="AS31" s="70">
        <f t="shared" si="11"/>
        <v>-772.41128444744413</v>
      </c>
      <c r="AT31" s="70">
        <f t="shared" si="11"/>
        <v>377.91279629071056</v>
      </c>
      <c r="AU31" s="70">
        <f t="shared" si="11"/>
        <v>-134.82464732709516</v>
      </c>
      <c r="AV31" s="70">
        <f t="shared" si="11"/>
        <v>17523.556507259986</v>
      </c>
      <c r="AW31" s="70">
        <f t="shared" si="11"/>
        <v>28111.822022652719</v>
      </c>
      <c r="AX31" s="70">
        <f t="shared" si="11"/>
        <v>747.14942207130969</v>
      </c>
      <c r="AY31" s="70">
        <f t="shared" si="11"/>
        <v>2778.7459735740526</v>
      </c>
      <c r="AZ31" s="70">
        <f t="shared" si="9"/>
        <v>2480.5653865498039</v>
      </c>
      <c r="BA31" s="70">
        <f t="shared" si="1"/>
        <v>931.14267581356364</v>
      </c>
      <c r="BB31" s="70">
        <f t="shared" si="1"/>
        <v>-35.556422744618509</v>
      </c>
      <c r="BC31" s="70">
        <f t="shared" si="1"/>
        <v>256658.13985871794</v>
      </c>
      <c r="BD31" s="70">
        <f t="shared" si="1"/>
        <v>-9676.7893361951665</v>
      </c>
      <c r="BE31" s="70">
        <f t="shared" si="1"/>
        <v>-18.614494197206238</v>
      </c>
      <c r="BF31" s="70">
        <f t="shared" si="1"/>
        <v>62.802189661405556</v>
      </c>
      <c r="BG31" s="70">
        <f t="shared" si="1"/>
        <v>8727.4907448008926</v>
      </c>
      <c r="BH31" s="71">
        <f t="shared" si="1"/>
        <v>2273.575687839379</v>
      </c>
      <c r="BP31" s="53" t="s">
        <v>59</v>
      </c>
      <c r="BQ31" s="72" t="s">
        <v>62</v>
      </c>
      <c r="BR31" s="69">
        <f t="shared" si="7"/>
        <v>11597.457923280317</v>
      </c>
      <c r="BS31" s="70">
        <f t="shared" si="7"/>
        <v>9725.1179937796151</v>
      </c>
      <c r="BT31" s="70">
        <f t="shared" si="7"/>
        <v>-227.5506720876013</v>
      </c>
      <c r="BU31" s="70">
        <f t="shared" si="7"/>
        <v>-585.93760821478656</v>
      </c>
      <c r="BV31" s="70">
        <f t="shared" si="7"/>
        <v>-58.16247551650568</v>
      </c>
      <c r="BW31" s="70">
        <f t="shared" si="7"/>
        <v>-593.3648429984155</v>
      </c>
      <c r="BX31" s="70">
        <f t="shared" si="7"/>
        <v>-1320.5959651110368</v>
      </c>
      <c r="BY31" s="70">
        <f t="shared" si="7"/>
        <v>126.98461551407297</v>
      </c>
      <c r="BZ31" s="70">
        <f t="shared" si="7"/>
        <v>-772.41128444744413</v>
      </c>
      <c r="CA31" s="70">
        <f t="shared" si="7"/>
        <v>377.91279629071056</v>
      </c>
      <c r="CB31" s="70">
        <f t="shared" si="7"/>
        <v>-134.82464732709516</v>
      </c>
      <c r="CC31" s="70">
        <f t="shared" si="7"/>
        <v>17523.556507259986</v>
      </c>
      <c r="CD31" s="70">
        <f t="shared" si="7"/>
        <v>28111.822022652719</v>
      </c>
      <c r="CE31" s="70">
        <f t="shared" si="7"/>
        <v>747.14942207130969</v>
      </c>
      <c r="CF31" s="70">
        <f t="shared" si="7"/>
        <v>2778.7459735740526</v>
      </c>
      <c r="CG31" s="70">
        <f t="shared" si="7"/>
        <v>2480.5653865498039</v>
      </c>
      <c r="CH31" s="70">
        <f t="shared" si="10"/>
        <v>931.14267581356364</v>
      </c>
      <c r="CI31" s="70">
        <f t="shared" si="10"/>
        <v>-35.556422744618509</v>
      </c>
      <c r="CJ31" s="70">
        <f t="shared" si="10"/>
        <v>256658.13985871794</v>
      </c>
      <c r="CK31" s="70">
        <f t="shared" si="12"/>
        <v>-9676.7893361951665</v>
      </c>
      <c r="CL31" s="70">
        <f t="shared" si="12"/>
        <v>-18.614494197206238</v>
      </c>
      <c r="CM31" s="70">
        <f t="shared" si="12"/>
        <v>62.802189661405556</v>
      </c>
      <c r="CN31" s="70">
        <f t="shared" si="12"/>
        <v>8727.4907448008926</v>
      </c>
      <c r="CO31" s="71">
        <f t="shared" si="12"/>
        <v>2273.575687839379</v>
      </c>
    </row>
    <row r="32" spans="2:105" x14ac:dyDescent="0.25">
      <c r="B32" s="53" t="s">
        <v>63</v>
      </c>
      <c r="C32" s="73" t="s">
        <v>52</v>
      </c>
      <c r="D32" s="74">
        <f t="array" ref="D32:AA32">TRANSPOSE('[5]TES 2010 (value)'!$AO$6:$AO$29)</f>
        <v>10830.891302927583</v>
      </c>
      <c r="E32" s="75">
        <v>28860.292694932705</v>
      </c>
      <c r="F32" s="75">
        <v>49944.598890805959</v>
      </c>
      <c r="G32" s="75">
        <v>2431.2118864520285</v>
      </c>
      <c r="H32" s="75">
        <v>3731.5137834552224</v>
      </c>
      <c r="I32" s="75">
        <v>8681.8462418515101</v>
      </c>
      <c r="J32" s="75">
        <v>4761.5892486691282</v>
      </c>
      <c r="K32" s="75">
        <v>20904.438985062134</v>
      </c>
      <c r="L32" s="75">
        <v>10650.0345228939</v>
      </c>
      <c r="M32" s="75">
        <v>12056.315847019559</v>
      </c>
      <c r="N32" s="75">
        <v>10107.817636943086</v>
      </c>
      <c r="O32" s="75">
        <v>226861.95687673939</v>
      </c>
      <c r="P32" s="75">
        <v>0</v>
      </c>
      <c r="Q32" s="75">
        <v>1267.6784297532349</v>
      </c>
      <c r="R32" s="75">
        <v>0</v>
      </c>
      <c r="S32" s="75">
        <v>11312.819239633329</v>
      </c>
      <c r="T32" s="75">
        <v>5549.1705144328635</v>
      </c>
      <c r="U32" s="75">
        <v>7973.0343166613247</v>
      </c>
      <c r="V32" s="75">
        <v>84972.666777858816</v>
      </c>
      <c r="W32" s="75">
        <v>0</v>
      </c>
      <c r="X32" s="75">
        <v>1583.9809591411818</v>
      </c>
      <c r="Y32" s="75">
        <v>50766.03233913266</v>
      </c>
      <c r="Z32" s="75">
        <v>581.43573185216337</v>
      </c>
      <c r="AA32" s="76">
        <v>8886.3653504217818</v>
      </c>
      <c r="AI32" s="53" t="s">
        <v>63</v>
      </c>
      <c r="AJ32" s="73" t="s">
        <v>52</v>
      </c>
      <c r="AK32" s="74">
        <f t="shared" si="11"/>
        <v>10830.809307374062</v>
      </c>
      <c r="AL32" s="75">
        <f t="shared" si="11"/>
        <v>28860.27609328922</v>
      </c>
      <c r="AM32" s="75">
        <f t="shared" si="11"/>
        <v>49944.304687396827</v>
      </c>
      <c r="AN32" s="75">
        <f t="shared" si="11"/>
        <v>2430.9375437257595</v>
      </c>
      <c r="AO32" s="75">
        <f t="shared" si="11"/>
        <v>3731.3408187068735</v>
      </c>
      <c r="AP32" s="75">
        <f t="shared" si="11"/>
        <v>8681.5287626380941</v>
      </c>
      <c r="AQ32" s="75">
        <f t="shared" si="11"/>
        <v>4761.2175748380032</v>
      </c>
      <c r="AR32" s="75">
        <f t="shared" si="11"/>
        <v>20906.316167214074</v>
      </c>
      <c r="AS32" s="75">
        <f t="shared" si="11"/>
        <v>10650.466413794889</v>
      </c>
      <c r="AT32" s="75">
        <f t="shared" si="11"/>
        <v>12056.09152729179</v>
      </c>
      <c r="AU32" s="75">
        <f t="shared" si="11"/>
        <v>10107.404175090071</v>
      </c>
      <c r="AV32" s="75">
        <f t="shared" si="11"/>
        <v>226864.27283399703</v>
      </c>
      <c r="AW32" s="75">
        <f t="shared" si="11"/>
        <v>0</v>
      </c>
      <c r="AX32" s="75">
        <f t="shared" si="11"/>
        <v>1267.5767525678993</v>
      </c>
      <c r="AY32" s="75">
        <f t="shared" si="11"/>
        <v>0</v>
      </c>
      <c r="AZ32" s="75">
        <f t="shared" si="9"/>
        <v>11312.795985272376</v>
      </c>
      <c r="BA32" s="75">
        <f t="shared" si="1"/>
        <v>5548.9174686795941</v>
      </c>
      <c r="BB32" s="75">
        <f t="shared" si="1"/>
        <v>7972.8030911178721</v>
      </c>
      <c r="BC32" s="75">
        <f t="shared" si="1"/>
        <v>84973.786882697634</v>
      </c>
      <c r="BD32" s="75">
        <f t="shared" si="1"/>
        <v>0</v>
      </c>
      <c r="BE32" s="75">
        <f t="shared" si="1"/>
        <v>1618.5198050432714</v>
      </c>
      <c r="BF32" s="75">
        <f t="shared" si="1"/>
        <v>50954.72591015818</v>
      </c>
      <c r="BG32" s="75">
        <f t="shared" si="1"/>
        <v>581.45109784775184</v>
      </c>
      <c r="BH32" s="76">
        <f t="shared" si="1"/>
        <v>8896.8881596757128</v>
      </c>
      <c r="BP32" s="53" t="s">
        <v>63</v>
      </c>
      <c r="BQ32" s="73" t="s">
        <v>52</v>
      </c>
      <c r="BR32" s="74">
        <f t="shared" si="7"/>
        <v>10830.809307374062</v>
      </c>
      <c r="BS32" s="75">
        <f t="shared" si="7"/>
        <v>28860.27609328922</v>
      </c>
      <c r="BT32" s="75">
        <f t="shared" si="7"/>
        <v>49944.304687396827</v>
      </c>
      <c r="BU32" s="75">
        <f t="shared" si="7"/>
        <v>2430.9375437257595</v>
      </c>
      <c r="BV32" s="75">
        <f t="shared" si="7"/>
        <v>3731.3408187068735</v>
      </c>
      <c r="BW32" s="75">
        <f t="shared" si="7"/>
        <v>8681.5287626380941</v>
      </c>
      <c r="BX32" s="75">
        <f t="shared" si="7"/>
        <v>4761.2175748380032</v>
      </c>
      <c r="BY32" s="75">
        <f t="shared" si="7"/>
        <v>20906.316167214074</v>
      </c>
      <c r="BZ32" s="75">
        <f t="shared" si="7"/>
        <v>10650.466413794889</v>
      </c>
      <c r="CA32" s="75">
        <f t="shared" si="7"/>
        <v>12056.09152729179</v>
      </c>
      <c r="CB32" s="75">
        <f t="shared" si="7"/>
        <v>10107.404175090071</v>
      </c>
      <c r="CC32" s="75">
        <f t="shared" si="7"/>
        <v>226864.27283399703</v>
      </c>
      <c r="CD32" s="75">
        <f t="shared" si="7"/>
        <v>0</v>
      </c>
      <c r="CE32" s="75">
        <f t="shared" si="7"/>
        <v>1267.5767525678993</v>
      </c>
      <c r="CF32" s="75">
        <f t="shared" si="7"/>
        <v>0</v>
      </c>
      <c r="CG32" s="75">
        <f t="shared" si="7"/>
        <v>11312.795985272376</v>
      </c>
      <c r="CH32" s="75">
        <f t="shared" si="10"/>
        <v>5548.9174686795941</v>
      </c>
      <c r="CI32" s="75">
        <f t="shared" si="10"/>
        <v>7972.8030911178721</v>
      </c>
      <c r="CJ32" s="75">
        <f t="shared" si="10"/>
        <v>84973.786882697634</v>
      </c>
      <c r="CK32" s="75">
        <f t="shared" si="12"/>
        <v>0</v>
      </c>
      <c r="CL32" s="75">
        <f t="shared" si="12"/>
        <v>1618.5198050432714</v>
      </c>
      <c r="CM32" s="75">
        <f t="shared" si="12"/>
        <v>50954.72591015818</v>
      </c>
      <c r="CN32" s="75">
        <f t="shared" si="12"/>
        <v>581.45109784775184</v>
      </c>
      <c r="CO32" s="76">
        <f t="shared" si="12"/>
        <v>8896.8881596757128</v>
      </c>
    </row>
    <row r="33" spans="2:98" x14ac:dyDescent="0.25">
      <c r="B33" s="53" t="s">
        <v>65</v>
      </c>
      <c r="C33" s="77" t="s">
        <v>66</v>
      </c>
      <c r="D33" s="61">
        <f>'[5]TES 2010 (value)'!D44</f>
        <v>66.117657921231995</v>
      </c>
      <c r="E33" s="62">
        <f>'[5]TES 2010 (value)'!E44</f>
        <v>112.00038129694754</v>
      </c>
      <c r="F33" s="62">
        <f>'[5]TES 2010 (value)'!F44</f>
        <v>211.95410955951101</v>
      </c>
      <c r="G33" s="62">
        <f>'[5]TES 2010 (value)'!G44</f>
        <v>22.765133802571153</v>
      </c>
      <c r="H33" s="62">
        <f>'[5]TES 2010 (value)'!H44</f>
        <v>51.438392575104857</v>
      </c>
      <c r="I33" s="62">
        <f>'[5]TES 2010 (value)'!I44</f>
        <v>59.097790251048423</v>
      </c>
      <c r="J33" s="62">
        <f>'[5]TES 2010 (value)'!J44</f>
        <v>58.832225682694208</v>
      </c>
      <c r="K33" s="62">
        <f>'[5]TES 2010 (value)'!K44</f>
        <v>37.410879946915983</v>
      </c>
      <c r="L33" s="62">
        <f>'[5]TES 2010 (value)'!L44</f>
        <v>61.96291555195878</v>
      </c>
      <c r="M33" s="62">
        <f>'[5]TES 2010 (value)'!M44</f>
        <v>42.632948206427322</v>
      </c>
      <c r="N33" s="62">
        <f>'[5]TES 2010 (value)'!N44</f>
        <v>16.225496916212869</v>
      </c>
      <c r="O33" s="62">
        <f>'[5]TES 2010 (value)'!O44</f>
        <v>834.58203795355996</v>
      </c>
      <c r="P33" s="62">
        <f>'[5]TES 2010 (value)'!P44</f>
        <v>0</v>
      </c>
      <c r="Q33" s="33">
        <f>-SUM(D33:P33,R33:AA33)</f>
        <v>-1874.4610243070638</v>
      </c>
      <c r="R33" s="62">
        <f>'[5]TES 2010 (value)'!R44</f>
        <v>0</v>
      </c>
      <c r="S33" s="62">
        <f>'[5]TES 2010 (value)'!S44</f>
        <v>0</v>
      </c>
      <c r="T33" s="62">
        <f>'[5]TES 2010 (value)'!T44</f>
        <v>0</v>
      </c>
      <c r="U33" s="62">
        <f>'[5]TES 2010 (value)'!U44</f>
        <v>0</v>
      </c>
      <c r="V33" s="62">
        <f>'[5]TES 2010 (value)'!V44</f>
        <v>0</v>
      </c>
      <c r="W33" s="62">
        <f>'[5]TES 2010 (value)'!W44</f>
        <v>0</v>
      </c>
      <c r="X33" s="62">
        <f>'[5]TES 2010 (value)'!X44</f>
        <v>4.1621389044977608</v>
      </c>
      <c r="Y33" s="62">
        <f>'[5]TES 2010 (value)'!Y44</f>
        <v>179.27659839111277</v>
      </c>
      <c r="Z33" s="62">
        <f>'[5]TES 2010 (value)'!Z44</f>
        <v>0</v>
      </c>
      <c r="AA33" s="63">
        <f>'[5]TES 2010 (value)'!AA44</f>
        <v>116.00231734726904</v>
      </c>
      <c r="AI33" s="53" t="s">
        <v>65</v>
      </c>
      <c r="AJ33" s="77" t="s">
        <v>66</v>
      </c>
      <c r="AK33" s="61">
        <f>D33</f>
        <v>66.117657921231995</v>
      </c>
      <c r="AL33" s="62">
        <f t="shared" ref="AL33:BA40" si="15">E33</f>
        <v>112.00038129694754</v>
      </c>
      <c r="AM33" s="62">
        <f t="shared" si="15"/>
        <v>211.95410955951101</v>
      </c>
      <c r="AN33" s="62">
        <f t="shared" si="15"/>
        <v>22.765133802571153</v>
      </c>
      <c r="AO33" s="62">
        <f t="shared" si="15"/>
        <v>51.438392575104857</v>
      </c>
      <c r="AP33" s="62">
        <f t="shared" si="15"/>
        <v>59.097790251048423</v>
      </c>
      <c r="AQ33" s="62">
        <f t="shared" si="15"/>
        <v>58.832225682694208</v>
      </c>
      <c r="AR33" s="62">
        <f t="shared" si="15"/>
        <v>37.410879946915983</v>
      </c>
      <c r="AS33" s="62">
        <f t="shared" si="15"/>
        <v>61.96291555195878</v>
      </c>
      <c r="AT33" s="62">
        <f t="shared" si="15"/>
        <v>42.632948206427322</v>
      </c>
      <c r="AU33" s="62">
        <f t="shared" si="15"/>
        <v>16.225496916212869</v>
      </c>
      <c r="AV33" s="62">
        <f t="shared" si="15"/>
        <v>834.58203795355996</v>
      </c>
      <c r="AW33" s="62">
        <f t="shared" si="15"/>
        <v>0</v>
      </c>
      <c r="AX33" s="33">
        <f t="shared" si="15"/>
        <v>-1874.4610243070638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4.1621389044977608</v>
      </c>
      <c r="BF33" s="62">
        <f t="shared" si="16"/>
        <v>179.27659839111277</v>
      </c>
      <c r="BG33" s="62">
        <f t="shared" si="16"/>
        <v>0</v>
      </c>
      <c r="BH33" s="63">
        <f t="shared" si="16"/>
        <v>116.00231734726904</v>
      </c>
      <c r="BP33" s="53" t="s">
        <v>65</v>
      </c>
      <c r="BQ33" s="77" t="s">
        <v>66</v>
      </c>
      <c r="BR33" s="61">
        <f t="shared" si="7"/>
        <v>66.117657921231995</v>
      </c>
      <c r="BS33" s="62">
        <f t="shared" si="7"/>
        <v>112.00038129694754</v>
      </c>
      <c r="BT33" s="62">
        <f t="shared" si="7"/>
        <v>211.95410955951101</v>
      </c>
      <c r="BU33" s="62">
        <f t="shared" si="7"/>
        <v>22.765133802571153</v>
      </c>
      <c r="BV33" s="62">
        <f t="shared" si="7"/>
        <v>51.438392575104857</v>
      </c>
      <c r="BW33" s="62">
        <f t="shared" si="7"/>
        <v>59.097790251048423</v>
      </c>
      <c r="BX33" s="62">
        <f t="shared" si="7"/>
        <v>58.832225682694208</v>
      </c>
      <c r="BY33" s="62">
        <f t="shared" si="7"/>
        <v>37.410879946915983</v>
      </c>
      <c r="BZ33" s="62">
        <f t="shared" si="7"/>
        <v>61.96291555195878</v>
      </c>
      <c r="CA33" s="62">
        <f t="shared" si="7"/>
        <v>42.632948206427322</v>
      </c>
      <c r="CB33" s="62">
        <f t="shared" si="7"/>
        <v>16.225496916212869</v>
      </c>
      <c r="CC33" s="62">
        <f t="shared" si="7"/>
        <v>834.58203795355996</v>
      </c>
      <c r="CD33" s="62">
        <f t="shared" si="7"/>
        <v>0</v>
      </c>
      <c r="CE33" s="33">
        <f t="shared" si="7"/>
        <v>-1874.4610243070638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4.1621389044977608</v>
      </c>
      <c r="CM33" s="62">
        <f t="shared" si="12"/>
        <v>179.27659839111277</v>
      </c>
      <c r="CN33" s="62">
        <f t="shared" si="12"/>
        <v>0</v>
      </c>
      <c r="CO33" s="63">
        <f t="shared" si="12"/>
        <v>116.00231734726904</v>
      </c>
    </row>
    <row r="34" spans="2:98" x14ac:dyDescent="0.25">
      <c r="B34" s="53" t="s">
        <v>67</v>
      </c>
      <c r="C34" s="72" t="s">
        <v>68</v>
      </c>
      <c r="D34" s="65">
        <f>'[5]TES 2010 (value)'!D45</f>
        <v>1519.5242579512576</v>
      </c>
      <c r="E34" s="66">
        <f>'[5]TES 2010 (value)'!E45</f>
        <v>7938.4952203346447</v>
      </c>
      <c r="F34" s="66">
        <f>'[5]TES 2010 (value)'!F45</f>
        <v>2564.8597829974833</v>
      </c>
      <c r="G34" s="66">
        <f>'[5]TES 2010 (value)'!G45</f>
        <v>451.2067284701759</v>
      </c>
      <c r="H34" s="66">
        <f>'[5]TES 2010 (value)'!H45</f>
        <v>1002.5244571203139</v>
      </c>
      <c r="I34" s="66">
        <f>'[5]TES 2010 (value)'!I45</f>
        <v>1172.4374824681395</v>
      </c>
      <c r="J34" s="66">
        <f>'[5]TES 2010 (value)'!J45</f>
        <v>1193.1006907488681</v>
      </c>
      <c r="K34" s="66">
        <f>'[5]TES 2010 (value)'!K45</f>
        <v>758.0890394289238</v>
      </c>
      <c r="L34" s="66">
        <f>'[5]TES 2010 (value)'!L45</f>
        <v>1229.6303479017986</v>
      </c>
      <c r="M34" s="66">
        <f>'[5]TES 2010 (value)'!M45</f>
        <v>848.81776077590223</v>
      </c>
      <c r="N34" s="66">
        <f>'[5]TES 2010 (value)'!N45</f>
        <v>328.90930735625017</v>
      </c>
      <c r="O34" s="66">
        <f>'[5]TES 2010 (value)'!O45</f>
        <v>16638.109757371712</v>
      </c>
      <c r="P34" s="66">
        <f>'[5]TES 2010 (value)'!P45</f>
        <v>0</v>
      </c>
      <c r="Q34" s="66">
        <f>'[5]TES 2010 (value)'!Q45</f>
        <v>0</v>
      </c>
      <c r="R34" s="66">
        <f>'[5]TES 2010 (value)'!R45</f>
        <v>0</v>
      </c>
      <c r="S34" s="34">
        <f>-SUM(D34:R34,T34:AA34)</f>
        <v>-39484.657931532063</v>
      </c>
      <c r="T34" s="66">
        <f>'[5]TES 2010 (value)'!T45</f>
        <v>0</v>
      </c>
      <c r="U34" s="66">
        <f>'[5]TES 2010 (value)'!U45</f>
        <v>0</v>
      </c>
      <c r="V34" s="66">
        <f>'[5]TES 2010 (value)'!V45</f>
        <v>0</v>
      </c>
      <c r="W34" s="66">
        <f>'[5]TES 2010 (value)'!W45</f>
        <v>0</v>
      </c>
      <c r="X34" s="66">
        <f>'[5]TES 2010 (value)'!X45</f>
        <v>56.481189731444843</v>
      </c>
      <c r="Y34" s="66">
        <f>'[5]TES 2010 (value)'!Y45</f>
        <v>2318.0968436088374</v>
      </c>
      <c r="Z34" s="66">
        <f>'[5]TES 2010 (value)'!Z45</f>
        <v>0</v>
      </c>
      <c r="AA34" s="67">
        <f>'[5]TES 2010 (value)'!AA45</f>
        <v>1464.375065266308</v>
      </c>
      <c r="AI34" s="53" t="s">
        <v>67</v>
      </c>
      <c r="AJ34" s="72" t="s">
        <v>68</v>
      </c>
      <c r="AK34" s="65">
        <f t="shared" ref="AK34:AK40" si="17">D34</f>
        <v>1519.5242579512576</v>
      </c>
      <c r="AL34" s="66">
        <f t="shared" si="15"/>
        <v>7938.4952203346447</v>
      </c>
      <c r="AM34" s="66">
        <f t="shared" si="15"/>
        <v>2564.8597829974833</v>
      </c>
      <c r="AN34" s="66">
        <f t="shared" si="15"/>
        <v>451.2067284701759</v>
      </c>
      <c r="AO34" s="66">
        <f t="shared" si="15"/>
        <v>1002.5244571203139</v>
      </c>
      <c r="AP34" s="66">
        <f t="shared" si="15"/>
        <v>1172.4374824681395</v>
      </c>
      <c r="AQ34" s="66">
        <f t="shared" si="15"/>
        <v>1193.1006907488681</v>
      </c>
      <c r="AR34" s="66">
        <f t="shared" si="15"/>
        <v>758.0890394289238</v>
      </c>
      <c r="AS34" s="66">
        <f t="shared" si="15"/>
        <v>1229.6303479017986</v>
      </c>
      <c r="AT34" s="66">
        <f t="shared" si="15"/>
        <v>848.81776077590223</v>
      </c>
      <c r="AU34" s="66">
        <f t="shared" si="15"/>
        <v>328.90930735625017</v>
      </c>
      <c r="AV34" s="66">
        <f t="shared" si="15"/>
        <v>16638.109757371712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-39484.657931532063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56.481189731444843</v>
      </c>
      <c r="BF34" s="66">
        <f t="shared" si="16"/>
        <v>2318.0968436088374</v>
      </c>
      <c r="BG34" s="66">
        <f t="shared" si="16"/>
        <v>0</v>
      </c>
      <c r="BH34" s="67">
        <f t="shared" si="16"/>
        <v>1464.375065266308</v>
      </c>
      <c r="BP34" s="53" t="s">
        <v>67</v>
      </c>
      <c r="BQ34" s="72" t="s">
        <v>68</v>
      </c>
      <c r="BR34" s="65">
        <f t="shared" si="7"/>
        <v>1519.5242579512576</v>
      </c>
      <c r="BS34" s="66">
        <f t="shared" si="7"/>
        <v>7938.4952203346447</v>
      </c>
      <c r="BT34" s="66">
        <f t="shared" si="7"/>
        <v>2564.8597829974833</v>
      </c>
      <c r="BU34" s="66">
        <f t="shared" si="7"/>
        <v>451.2067284701759</v>
      </c>
      <c r="BV34" s="66">
        <f t="shared" si="7"/>
        <v>1002.5244571203139</v>
      </c>
      <c r="BW34" s="66">
        <f t="shared" si="7"/>
        <v>1172.4374824681395</v>
      </c>
      <c r="BX34" s="66">
        <f t="shared" si="7"/>
        <v>1193.1006907488681</v>
      </c>
      <c r="BY34" s="66">
        <f t="shared" si="7"/>
        <v>758.0890394289238</v>
      </c>
      <c r="BZ34" s="66">
        <f t="shared" si="7"/>
        <v>1229.6303479017986</v>
      </c>
      <c r="CA34" s="66">
        <f t="shared" si="7"/>
        <v>848.81776077590223</v>
      </c>
      <c r="CB34" s="66">
        <f t="shared" si="7"/>
        <v>328.90930735625017</v>
      </c>
      <c r="CC34" s="66">
        <f t="shared" si="7"/>
        <v>16638.109757371712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-39484.657931532063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56.481189731444843</v>
      </c>
      <c r="CM34" s="66">
        <f t="shared" si="12"/>
        <v>2318.0968436088374</v>
      </c>
      <c r="CN34" s="66">
        <f t="shared" si="12"/>
        <v>0</v>
      </c>
      <c r="CO34" s="67">
        <f t="shared" si="12"/>
        <v>1464.375065266308</v>
      </c>
    </row>
    <row r="35" spans="2:98" x14ac:dyDescent="0.25">
      <c r="B35" s="53" t="s">
        <v>69</v>
      </c>
      <c r="C35" s="72" t="s">
        <v>70</v>
      </c>
      <c r="D35" s="65">
        <f>'[5]TES 2010 (value)'!D46</f>
        <v>253.87936838594518</v>
      </c>
      <c r="E35" s="66">
        <f>'[5]TES 2010 (value)'!E46</f>
        <v>427.09201227949836</v>
      </c>
      <c r="F35" s="66">
        <f>'[5]TES 2010 (value)'!F46</f>
        <v>281.5787681777033</v>
      </c>
      <c r="G35" s="66">
        <f>'[5]TES 2010 (value)'!G46</f>
        <v>90.926437745288595</v>
      </c>
      <c r="H35" s="66">
        <f>'[5]TES 2010 (value)'!H46</f>
        <v>153.51901236190707</v>
      </c>
      <c r="I35" s="66">
        <f>'[5]TES 2010 (value)'!I46</f>
        <v>239.45043753409783</v>
      </c>
      <c r="J35" s="66">
        <f>'[5]TES 2010 (value)'!J46</f>
        <v>317.64424977747842</v>
      </c>
      <c r="K35" s="66">
        <f>'[5]TES 2010 (value)'!K46</f>
        <v>200.17470780386154</v>
      </c>
      <c r="L35" s="66">
        <f>'[5]TES 2010 (value)'!L46</f>
        <v>252.13471649604321</v>
      </c>
      <c r="M35" s="66">
        <f>'[5]TES 2010 (value)'!M46</f>
        <v>181.98662876799762</v>
      </c>
      <c r="N35" s="66">
        <f>'[5]TES 2010 (value)'!N46</f>
        <v>87.17867350223122</v>
      </c>
      <c r="O35" s="66">
        <f>'[5]TES 2010 (value)'!O46</f>
        <v>3628.792874527323</v>
      </c>
      <c r="P35" s="66">
        <f>'[5]TES 2010 (value)'!P46</f>
        <v>0</v>
      </c>
      <c r="Q35" s="66">
        <f>'[5]TES 2010 (value)'!Q46</f>
        <v>0</v>
      </c>
      <c r="R35" s="66">
        <f>'[5]TES 2010 (value)'!R46</f>
        <v>0</v>
      </c>
      <c r="S35" s="66">
        <f>'[5]TES 2010 (value)'!S46</f>
        <v>0</v>
      </c>
      <c r="T35" s="34">
        <f>-SUM(D35:S35,U35:AA35)</f>
        <v>-9404.2005770838423</v>
      </c>
      <c r="U35" s="66">
        <f>'[5]TES 2010 (value)'!U46</f>
        <v>0</v>
      </c>
      <c r="V35" s="66">
        <f>'[5]TES 2010 (value)'!V46</f>
        <v>0</v>
      </c>
      <c r="W35" s="66">
        <f>'[5]TES 2010 (value)'!W46</f>
        <v>0</v>
      </c>
      <c r="X35" s="66">
        <f>'[5]TES 2010 (value)'!X46</f>
        <v>78.576414172164377</v>
      </c>
      <c r="Y35" s="66">
        <f>'[5]TES 2010 (value)'!Y46</f>
        <v>2176.988164224163</v>
      </c>
      <c r="Z35" s="66">
        <f>'[5]TES 2010 (value)'!Z46</f>
        <v>0</v>
      </c>
      <c r="AA35" s="67">
        <f>'[5]TES 2010 (value)'!AA46</f>
        <v>1034.2781113281394</v>
      </c>
      <c r="AI35" s="53" t="s">
        <v>69</v>
      </c>
      <c r="AJ35" s="72" t="s">
        <v>70</v>
      </c>
      <c r="AK35" s="65">
        <f t="shared" si="17"/>
        <v>253.87936838594518</v>
      </c>
      <c r="AL35" s="66">
        <f t="shared" si="15"/>
        <v>427.09201227949836</v>
      </c>
      <c r="AM35" s="66">
        <f t="shared" si="15"/>
        <v>281.5787681777033</v>
      </c>
      <c r="AN35" s="66">
        <f t="shared" si="15"/>
        <v>90.926437745288595</v>
      </c>
      <c r="AO35" s="66">
        <f t="shared" si="15"/>
        <v>153.51901236190707</v>
      </c>
      <c r="AP35" s="66">
        <f t="shared" si="15"/>
        <v>239.45043753409783</v>
      </c>
      <c r="AQ35" s="66">
        <f t="shared" si="15"/>
        <v>317.64424977747842</v>
      </c>
      <c r="AR35" s="66">
        <f t="shared" si="15"/>
        <v>200.17470780386154</v>
      </c>
      <c r="AS35" s="66">
        <f t="shared" si="15"/>
        <v>252.13471649604321</v>
      </c>
      <c r="AT35" s="66">
        <f t="shared" si="15"/>
        <v>181.98662876799762</v>
      </c>
      <c r="AU35" s="66">
        <f t="shared" si="15"/>
        <v>87.17867350223122</v>
      </c>
      <c r="AV35" s="66">
        <f t="shared" si="15"/>
        <v>3628.792874527323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-9404.2005770838423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78.576414172164377</v>
      </c>
      <c r="BF35" s="66">
        <f t="shared" si="16"/>
        <v>2176.988164224163</v>
      </c>
      <c r="BG35" s="66">
        <f t="shared" si="16"/>
        <v>0</v>
      </c>
      <c r="BH35" s="67">
        <f t="shared" si="16"/>
        <v>1034.2781113281394</v>
      </c>
      <c r="BP35" s="53" t="s">
        <v>69</v>
      </c>
      <c r="BQ35" s="72" t="s">
        <v>70</v>
      </c>
      <c r="BR35" s="65">
        <f t="shared" ref="BR35:CG37" si="18">AK35</f>
        <v>253.87936838594518</v>
      </c>
      <c r="BS35" s="66">
        <f t="shared" si="18"/>
        <v>427.09201227949836</v>
      </c>
      <c r="BT35" s="66">
        <f t="shared" si="18"/>
        <v>281.5787681777033</v>
      </c>
      <c r="BU35" s="66">
        <f t="shared" si="18"/>
        <v>90.926437745288595</v>
      </c>
      <c r="BV35" s="66">
        <f t="shared" si="18"/>
        <v>153.51901236190707</v>
      </c>
      <c r="BW35" s="66">
        <f t="shared" si="18"/>
        <v>239.45043753409783</v>
      </c>
      <c r="BX35" s="66">
        <f t="shared" si="18"/>
        <v>317.64424977747842</v>
      </c>
      <c r="BY35" s="66">
        <f t="shared" si="18"/>
        <v>200.17470780386154</v>
      </c>
      <c r="BZ35" s="66">
        <f t="shared" si="18"/>
        <v>252.13471649604321</v>
      </c>
      <c r="CA35" s="66">
        <f t="shared" si="18"/>
        <v>181.98662876799762</v>
      </c>
      <c r="CB35" s="66">
        <f t="shared" si="18"/>
        <v>87.17867350223122</v>
      </c>
      <c r="CC35" s="66">
        <f t="shared" si="18"/>
        <v>3628.792874527323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-9404.2005770838423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78.576414172164377</v>
      </c>
      <c r="CM35" s="66">
        <f t="shared" si="12"/>
        <v>2176.988164224163</v>
      </c>
      <c r="CN35" s="66">
        <f t="shared" si="12"/>
        <v>0</v>
      </c>
      <c r="CO35" s="67">
        <f t="shared" si="12"/>
        <v>1034.2781113281394</v>
      </c>
    </row>
    <row r="36" spans="2:98" x14ac:dyDescent="0.25">
      <c r="B36" s="53" t="s">
        <v>71</v>
      </c>
      <c r="C36" s="72" t="s">
        <v>72</v>
      </c>
      <c r="D36" s="65">
        <f>'[5]TES 2010 (value)'!D47</f>
        <v>35.057474142601635</v>
      </c>
      <c r="E36" s="66">
        <f>'[5]TES 2010 (value)'!E47</f>
        <v>170.7392910878161</v>
      </c>
      <c r="F36" s="66">
        <f>'[5]TES 2010 (value)'!F47</f>
        <v>400.37948739589996</v>
      </c>
      <c r="G36" s="66">
        <f>'[5]TES 2010 (value)'!G47</f>
        <v>41.362099007033486</v>
      </c>
      <c r="H36" s="66">
        <f>'[5]TES 2010 (value)'!H47</f>
        <v>67.410268376307002</v>
      </c>
      <c r="I36" s="66">
        <f>'[5]TES 2010 (value)'!I47</f>
        <v>109.08422434222899</v>
      </c>
      <c r="J36" s="66">
        <f>'[5]TES 2010 (value)'!J47</f>
        <v>148.35511322000139</v>
      </c>
      <c r="K36" s="66">
        <f>'[5]TES 2010 (value)'!K47</f>
        <v>93.428591286625874</v>
      </c>
      <c r="L36" s="66">
        <f>'[5]TES 2010 (value)'!L47</f>
        <v>114.91218854503137</v>
      </c>
      <c r="M36" s="66">
        <f>'[5]TES 2010 (value)'!M47</f>
        <v>83.331655541315342</v>
      </c>
      <c r="N36" s="66">
        <f>'[5]TES 2010 (value)'!N47</f>
        <v>40.701934719178517</v>
      </c>
      <c r="O36" s="66">
        <f>'[5]TES 2010 (value)'!O47</f>
        <v>1664.5173077361376</v>
      </c>
      <c r="P36" s="66">
        <f>'[5]TES 2010 (value)'!P47</f>
        <v>0</v>
      </c>
      <c r="Q36" s="66">
        <f>'[5]TES 2010 (value)'!Q47</f>
        <v>0</v>
      </c>
      <c r="R36" s="66">
        <f>'[5]TES 2010 (value)'!R47</f>
        <v>0</v>
      </c>
      <c r="S36" s="66">
        <f>'[5]TES 2010 (value)'!S47</f>
        <v>0</v>
      </c>
      <c r="T36" s="66">
        <f>'[5]TES 2010 (value)'!T47</f>
        <v>0</v>
      </c>
      <c r="U36" s="34">
        <f>-SUM(D36:T36,V36:AA36)</f>
        <v>-3000.6114544949273</v>
      </c>
      <c r="V36" s="66">
        <f>'[5]TES 2010 (value)'!V47</f>
        <v>0</v>
      </c>
      <c r="W36" s="66">
        <f>'[5]TES 2010 (value)'!W47</f>
        <v>0</v>
      </c>
      <c r="X36" s="66">
        <f>'[5]TES 2010 (value)'!X47</f>
        <v>0.77314381403977683</v>
      </c>
      <c r="Y36" s="66">
        <f>'[5]TES 2010 (value)'!Y47</f>
        <v>20.889735164336741</v>
      </c>
      <c r="Z36" s="66">
        <f>'[5]TES 2010 (value)'!Z47</f>
        <v>0</v>
      </c>
      <c r="AA36" s="67">
        <f>'[5]TES 2010 (value)'!AA47</f>
        <v>9.6689401163731539</v>
      </c>
      <c r="AI36" s="53" t="s">
        <v>71</v>
      </c>
      <c r="AJ36" s="72" t="s">
        <v>72</v>
      </c>
      <c r="AK36" s="65">
        <f t="shared" si="17"/>
        <v>35.057474142601635</v>
      </c>
      <c r="AL36" s="66">
        <f t="shared" si="15"/>
        <v>170.7392910878161</v>
      </c>
      <c r="AM36" s="66">
        <f t="shared" si="15"/>
        <v>400.37948739589996</v>
      </c>
      <c r="AN36" s="66">
        <f t="shared" si="15"/>
        <v>41.362099007033486</v>
      </c>
      <c r="AO36" s="66">
        <f t="shared" si="15"/>
        <v>67.410268376307002</v>
      </c>
      <c r="AP36" s="66">
        <f t="shared" si="15"/>
        <v>109.08422434222899</v>
      </c>
      <c r="AQ36" s="66">
        <f t="shared" si="15"/>
        <v>148.35511322000139</v>
      </c>
      <c r="AR36" s="66">
        <f t="shared" si="15"/>
        <v>93.428591286625874</v>
      </c>
      <c r="AS36" s="66">
        <f t="shared" si="15"/>
        <v>114.91218854503137</v>
      </c>
      <c r="AT36" s="66">
        <f t="shared" si="15"/>
        <v>83.331655541315342</v>
      </c>
      <c r="AU36" s="66">
        <f t="shared" si="15"/>
        <v>40.701934719178517</v>
      </c>
      <c r="AV36" s="66">
        <f t="shared" si="15"/>
        <v>1664.5173077361376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-3000.6114544949273</v>
      </c>
      <c r="BC36" s="66">
        <f t="shared" si="16"/>
        <v>0</v>
      </c>
      <c r="BD36" s="66">
        <f t="shared" si="16"/>
        <v>0</v>
      </c>
      <c r="BE36" s="66">
        <f t="shared" si="16"/>
        <v>0.77314381403977683</v>
      </c>
      <c r="BF36" s="66">
        <f t="shared" si="16"/>
        <v>20.889735164336741</v>
      </c>
      <c r="BG36" s="66">
        <f t="shared" si="16"/>
        <v>0</v>
      </c>
      <c r="BH36" s="67">
        <f t="shared" si="16"/>
        <v>9.6689401163731539</v>
      </c>
      <c r="BP36" s="53" t="s">
        <v>71</v>
      </c>
      <c r="BQ36" s="72" t="s">
        <v>72</v>
      </c>
      <c r="BR36" s="65">
        <f t="shared" si="18"/>
        <v>35.057474142601635</v>
      </c>
      <c r="BS36" s="66">
        <f t="shared" si="18"/>
        <v>170.7392910878161</v>
      </c>
      <c r="BT36" s="66">
        <f t="shared" si="18"/>
        <v>400.37948739589996</v>
      </c>
      <c r="BU36" s="66">
        <f t="shared" si="18"/>
        <v>41.362099007033486</v>
      </c>
      <c r="BV36" s="66">
        <f t="shared" si="18"/>
        <v>67.410268376307002</v>
      </c>
      <c r="BW36" s="66">
        <f t="shared" si="18"/>
        <v>109.08422434222899</v>
      </c>
      <c r="BX36" s="66">
        <f t="shared" si="18"/>
        <v>148.35511322000139</v>
      </c>
      <c r="BY36" s="66">
        <f t="shared" si="18"/>
        <v>93.428591286625874</v>
      </c>
      <c r="BZ36" s="66">
        <f t="shared" si="18"/>
        <v>114.91218854503137</v>
      </c>
      <c r="CA36" s="66">
        <f t="shared" si="18"/>
        <v>83.331655541315342</v>
      </c>
      <c r="CB36" s="66">
        <f t="shared" si="18"/>
        <v>40.701934719178517</v>
      </c>
      <c r="CC36" s="66">
        <f t="shared" si="18"/>
        <v>1664.5173077361376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-3000.6114544949273</v>
      </c>
      <c r="CJ36" s="66">
        <f t="shared" si="10"/>
        <v>0</v>
      </c>
      <c r="CK36" s="66">
        <f t="shared" si="12"/>
        <v>0</v>
      </c>
      <c r="CL36" s="66">
        <f t="shared" si="12"/>
        <v>0.77314381403977683</v>
      </c>
      <c r="CM36" s="66">
        <f t="shared" si="12"/>
        <v>20.889735164336741</v>
      </c>
      <c r="CN36" s="66">
        <f t="shared" si="12"/>
        <v>0</v>
      </c>
      <c r="CO36" s="67">
        <f t="shared" si="12"/>
        <v>9.6689401163731539</v>
      </c>
    </row>
    <row r="37" spans="2:98" x14ac:dyDescent="0.25">
      <c r="B37" s="53" t="s">
        <v>73</v>
      </c>
      <c r="C37" s="72" t="s">
        <v>74</v>
      </c>
      <c r="D37" s="65">
        <f>'[5]TES 2010 (value)'!D48</f>
        <v>20786.70375437172</v>
      </c>
      <c r="E37" s="66">
        <f>'[5]TES 2010 (value)'!E48</f>
        <v>65994.460756194792</v>
      </c>
      <c r="F37" s="66">
        <f>'[5]TES 2010 (value)'!F48</f>
        <v>22304.927098673146</v>
      </c>
      <c r="G37" s="66">
        <f>'[5]TES 2010 (value)'!G48</f>
        <v>443.73553064467495</v>
      </c>
      <c r="H37" s="66">
        <f>'[5]TES 2010 (value)'!H48</f>
        <v>7060.5331278184321</v>
      </c>
      <c r="I37" s="66">
        <f>'[5]TES 2010 (value)'!I48</f>
        <v>3714.5737790726466</v>
      </c>
      <c r="J37" s="66">
        <f>'[5]TES 2010 (value)'!J48</f>
        <v>1176.5795930121956</v>
      </c>
      <c r="K37" s="66">
        <f>'[5]TES 2010 (value)'!K48</f>
        <v>2842.6662700986799</v>
      </c>
      <c r="L37" s="66">
        <f>'[5]TES 2010 (value)'!L48</f>
        <v>2150.3687815653138</v>
      </c>
      <c r="M37" s="66">
        <f>'[5]TES 2010 (value)'!M48</f>
        <v>2132.8912009120736</v>
      </c>
      <c r="N37" s="66">
        <f>'[5]TES 2010 (value)'!N48</f>
        <v>1508.9298860582505</v>
      </c>
      <c r="O37" s="66">
        <f>'[5]TES 2010 (value)'!O48</f>
        <v>143073.94130629281</v>
      </c>
      <c r="P37" s="66">
        <f>'[5]TES 2010 (value)'!P48</f>
        <v>0</v>
      </c>
      <c r="Q37" s="66">
        <f>'[5]TES 2010 (value)'!Q48</f>
        <v>0</v>
      </c>
      <c r="R37" s="66">
        <f>'[5]TES 2010 (value)'!R48</f>
        <v>0</v>
      </c>
      <c r="S37" s="66">
        <f>'[5]TES 2010 (value)'!S48</f>
        <v>0</v>
      </c>
      <c r="T37" s="66">
        <f>'[5]TES 2010 (value)'!T48</f>
        <v>0</v>
      </c>
      <c r="U37" s="66">
        <f>'[5]TES 2010 (value)'!U48</f>
        <v>0</v>
      </c>
      <c r="V37" s="34">
        <f>-SUM(D37:U37,W37:AA37)</f>
        <v>-286590.78871066443</v>
      </c>
      <c r="W37" s="66">
        <f>'[5]TES 2010 (value)'!W48</f>
        <v>0</v>
      </c>
      <c r="X37" s="66">
        <f>'[5]TES 2010 (value)'!X48</f>
        <v>55.706793776945339</v>
      </c>
      <c r="Y37" s="66">
        <f>'[5]TES 2010 (value)'!Y48</f>
        <v>13333.419403181486</v>
      </c>
      <c r="Z37" s="66">
        <f>'[5]TES 2010 (value)'!Z48</f>
        <v>0</v>
      </c>
      <c r="AA37" s="67">
        <f>'[5]TES 2010 (value)'!AA48</f>
        <v>11.351428991312828</v>
      </c>
      <c r="AI37" s="53" t="s">
        <v>73</v>
      </c>
      <c r="AJ37" s="72" t="s">
        <v>74</v>
      </c>
      <c r="AK37" s="65">
        <f t="shared" si="17"/>
        <v>20786.70375437172</v>
      </c>
      <c r="AL37" s="66">
        <f t="shared" si="15"/>
        <v>65994.460756194792</v>
      </c>
      <c r="AM37" s="66">
        <f t="shared" si="15"/>
        <v>22304.927098673146</v>
      </c>
      <c r="AN37" s="66">
        <f t="shared" si="15"/>
        <v>443.73553064467495</v>
      </c>
      <c r="AO37" s="66">
        <f t="shared" si="15"/>
        <v>7060.5331278184321</v>
      </c>
      <c r="AP37" s="66">
        <f t="shared" si="15"/>
        <v>3714.5737790726466</v>
      </c>
      <c r="AQ37" s="66">
        <f t="shared" si="15"/>
        <v>1176.5795930121956</v>
      </c>
      <c r="AR37" s="66">
        <f t="shared" si="15"/>
        <v>2842.6662700986799</v>
      </c>
      <c r="AS37" s="66">
        <f t="shared" si="15"/>
        <v>2150.3687815653138</v>
      </c>
      <c r="AT37" s="66">
        <f t="shared" si="15"/>
        <v>2132.8912009120736</v>
      </c>
      <c r="AU37" s="66">
        <f t="shared" si="15"/>
        <v>1508.9298860582505</v>
      </c>
      <c r="AV37" s="66">
        <f t="shared" si="15"/>
        <v>143073.94130629281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-286590.78871066443</v>
      </c>
      <c r="BD37" s="66">
        <f t="shared" si="16"/>
        <v>0</v>
      </c>
      <c r="BE37" s="66">
        <f t="shared" si="16"/>
        <v>55.706793776945339</v>
      </c>
      <c r="BF37" s="66">
        <f t="shared" si="16"/>
        <v>13333.419403181486</v>
      </c>
      <c r="BG37" s="66">
        <f t="shared" si="16"/>
        <v>0</v>
      </c>
      <c r="BH37" s="67">
        <f t="shared" si="16"/>
        <v>11.351428991312828</v>
      </c>
      <c r="BP37" s="53" t="s">
        <v>73</v>
      </c>
      <c r="BQ37" s="72" t="s">
        <v>74</v>
      </c>
      <c r="BR37" s="65">
        <f t="shared" si="18"/>
        <v>20786.70375437172</v>
      </c>
      <c r="BS37" s="66">
        <f t="shared" si="18"/>
        <v>65994.460756194792</v>
      </c>
      <c r="BT37" s="66">
        <f t="shared" si="18"/>
        <v>22304.927098673146</v>
      </c>
      <c r="BU37" s="66">
        <f t="shared" si="18"/>
        <v>443.73553064467495</v>
      </c>
      <c r="BV37" s="66">
        <f t="shared" si="18"/>
        <v>7060.5331278184321</v>
      </c>
      <c r="BW37" s="66">
        <f t="shared" si="18"/>
        <v>3714.5737790726466</v>
      </c>
      <c r="BX37" s="66">
        <f t="shared" si="18"/>
        <v>1176.5795930121956</v>
      </c>
      <c r="BY37" s="66">
        <f t="shared" si="18"/>
        <v>2842.6662700986799</v>
      </c>
      <c r="BZ37" s="66">
        <f t="shared" si="18"/>
        <v>2150.3687815653138</v>
      </c>
      <c r="CA37" s="66">
        <f t="shared" si="18"/>
        <v>2132.8912009120736</v>
      </c>
      <c r="CB37" s="66">
        <f t="shared" si="18"/>
        <v>1508.9298860582505</v>
      </c>
      <c r="CC37" s="66">
        <f t="shared" si="18"/>
        <v>143073.94130629281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-286590.78871066443</v>
      </c>
      <c r="CK37" s="66">
        <f t="shared" si="12"/>
        <v>0</v>
      </c>
      <c r="CL37" s="66">
        <f t="shared" si="12"/>
        <v>55.706793776945339</v>
      </c>
      <c r="CM37" s="66">
        <f t="shared" si="12"/>
        <v>13333.419403181486</v>
      </c>
      <c r="CN37" s="66">
        <f t="shared" si="12"/>
        <v>0</v>
      </c>
      <c r="CO37" s="67">
        <f t="shared" si="12"/>
        <v>11.351428991312828</v>
      </c>
    </row>
    <row r="38" spans="2:98" x14ac:dyDescent="0.25">
      <c r="B38" s="53" t="s">
        <v>76</v>
      </c>
      <c r="C38" s="72" t="s">
        <v>54</v>
      </c>
      <c r="D38" s="65">
        <f t="array" ref="D38:AA38">TRANSPOSE('[5]TES 2010 (value)'!$AV$6:$AV$29)</f>
        <v>2000.884803105243</v>
      </c>
      <c r="E38" s="66">
        <v>12224.52468076183</v>
      </c>
      <c r="F38" s="66">
        <v>13076.209805865716</v>
      </c>
      <c r="G38" s="66">
        <v>340.70807270558998</v>
      </c>
      <c r="H38" s="66">
        <v>256.54094990027778</v>
      </c>
      <c r="I38" s="66">
        <v>896.23385145564828</v>
      </c>
      <c r="J38" s="66">
        <v>14.621767228639218</v>
      </c>
      <c r="K38" s="66">
        <v>75.491814534235814</v>
      </c>
      <c r="L38" s="66">
        <v>905.18177255076262</v>
      </c>
      <c r="M38" s="66">
        <v>4.5339931733509635</v>
      </c>
      <c r="N38" s="66">
        <v>-5.1659002248686939E-4</v>
      </c>
      <c r="O38" s="66">
        <v>34474.083569991992</v>
      </c>
      <c r="P38" s="66">
        <v>20473.19401890464</v>
      </c>
      <c r="Q38" s="66">
        <v>351.76896554242148</v>
      </c>
      <c r="R38" s="66">
        <v>796.55051927126749</v>
      </c>
      <c r="S38" s="66">
        <v>274.21236956677467</v>
      </c>
      <c r="T38" s="66">
        <v>14.844511467373568</v>
      </c>
      <c r="U38" s="66">
        <v>177.54217174924244</v>
      </c>
      <c r="V38" s="66">
        <v>41788.728332187711</v>
      </c>
      <c r="W38" s="66">
        <v>0</v>
      </c>
      <c r="X38" s="66">
        <v>29.451102149977089</v>
      </c>
      <c r="Y38" s="66">
        <v>9361.1299174635569</v>
      </c>
      <c r="Z38" s="66">
        <v>3341.0110008812148</v>
      </c>
      <c r="AA38" s="67">
        <v>1768.6749072955795</v>
      </c>
      <c r="AI38" s="53" t="s">
        <v>76</v>
      </c>
      <c r="AJ38" s="72" t="s">
        <v>54</v>
      </c>
      <c r="AK38" s="65">
        <f t="shared" si="17"/>
        <v>2000.884803105243</v>
      </c>
      <c r="AL38" s="66">
        <f t="shared" si="15"/>
        <v>12224.52468076183</v>
      </c>
      <c r="AM38" s="66">
        <f t="shared" si="15"/>
        <v>13076.209805865716</v>
      </c>
      <c r="AN38" s="66">
        <f t="shared" si="15"/>
        <v>340.70807270558998</v>
      </c>
      <c r="AO38" s="66">
        <f t="shared" si="15"/>
        <v>256.54094990027778</v>
      </c>
      <c r="AP38" s="66">
        <f t="shared" si="15"/>
        <v>896.23385145564828</v>
      </c>
      <c r="AQ38" s="66">
        <f t="shared" si="15"/>
        <v>14.621767228639218</v>
      </c>
      <c r="AR38" s="66">
        <f t="shared" si="15"/>
        <v>75.491814534235814</v>
      </c>
      <c r="AS38" s="66">
        <f t="shared" si="15"/>
        <v>905.18177255076262</v>
      </c>
      <c r="AT38" s="66">
        <f t="shared" si="15"/>
        <v>4.5339931733509635</v>
      </c>
      <c r="AU38" s="66">
        <f t="shared" si="15"/>
        <v>-5.1659002248686939E-4</v>
      </c>
      <c r="AV38" s="66">
        <f t="shared" si="15"/>
        <v>34474.083569991992</v>
      </c>
      <c r="AW38" s="66">
        <f t="shared" si="15"/>
        <v>20473.19401890464</v>
      </c>
      <c r="AX38" s="66">
        <f t="shared" si="15"/>
        <v>351.76896554242148</v>
      </c>
      <c r="AY38" s="66">
        <f t="shared" si="15"/>
        <v>796.55051927126749</v>
      </c>
      <c r="AZ38" s="66">
        <f t="shared" si="15"/>
        <v>274.21236956677467</v>
      </c>
      <c r="BA38" s="66">
        <f t="shared" si="15"/>
        <v>14.844511467373568</v>
      </c>
      <c r="BB38" s="66">
        <f t="shared" si="16"/>
        <v>177.54217174924244</v>
      </c>
      <c r="BC38" s="66">
        <f t="shared" si="16"/>
        <v>41788.728332187711</v>
      </c>
      <c r="BD38" s="66">
        <f t="shared" si="16"/>
        <v>0</v>
      </c>
      <c r="BE38" s="66">
        <f t="shared" si="16"/>
        <v>29.451102149977089</v>
      </c>
      <c r="BF38" s="66">
        <f t="shared" si="16"/>
        <v>9361.1299174635569</v>
      </c>
      <c r="BG38" s="66">
        <f t="shared" si="16"/>
        <v>3341.0110008812148</v>
      </c>
      <c r="BH38" s="67">
        <f t="shared" si="16"/>
        <v>1768.6749072955795</v>
      </c>
      <c r="BP38" s="53" t="s">
        <v>76</v>
      </c>
      <c r="BQ38" s="72" t="s">
        <v>54</v>
      </c>
      <c r="BR38" s="49">
        <f t="array" ref="BR38:CO38">AK47:BH47/(1+AK47:BH47)*TRANSPOSE(CP3:CP26+CQ3:CQ26+CR3:CR26)</f>
        <v>2000.884803105243</v>
      </c>
      <c r="BS38" s="50">
        <v>12224.52468076183</v>
      </c>
      <c r="BT38" s="50">
        <v>13140.058073108517</v>
      </c>
      <c r="BU38" s="50">
        <v>340.70807270558998</v>
      </c>
      <c r="BV38" s="50">
        <v>256.54094990027772</v>
      </c>
      <c r="BW38" s="50">
        <v>896.23385145564828</v>
      </c>
      <c r="BX38" s="50">
        <v>14.621767228639216</v>
      </c>
      <c r="BY38" s="50">
        <v>0</v>
      </c>
      <c r="BZ38" s="50">
        <v>905.18177255076273</v>
      </c>
      <c r="CA38" s="50">
        <v>0</v>
      </c>
      <c r="CB38" s="50">
        <v>0</v>
      </c>
      <c r="CC38" s="50">
        <v>34474.083569991992</v>
      </c>
      <c r="CD38" s="50">
        <v>20473.194018904644</v>
      </c>
      <c r="CE38" s="50">
        <v>351.76896554242148</v>
      </c>
      <c r="CF38" s="50">
        <v>796.55051927126749</v>
      </c>
      <c r="CG38" s="50">
        <v>274.21236956677467</v>
      </c>
      <c r="CH38" s="50">
        <v>14.844511467373568</v>
      </c>
      <c r="CI38" s="50">
        <v>177.54217174924244</v>
      </c>
      <c r="CJ38" s="50">
        <v>41788.728332187711</v>
      </c>
      <c r="CK38" s="50">
        <v>0</v>
      </c>
      <c r="CL38" s="50">
        <v>29.451102149977089</v>
      </c>
      <c r="CM38" s="50">
        <v>9361.1299174635569</v>
      </c>
      <c r="CN38" s="50">
        <v>3341.0110008812153</v>
      </c>
      <c r="CO38" s="51">
        <v>1768.6749072955793</v>
      </c>
    </row>
    <row r="39" spans="2:98" x14ac:dyDescent="0.25">
      <c r="B39" s="53" t="s">
        <v>77</v>
      </c>
      <c r="C39" s="72" t="s">
        <v>78</v>
      </c>
      <c r="D39" s="65">
        <f t="array" ref="D39:AA39">TRANSPOSE('[5]TES 2010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4.2140202020000004</v>
      </c>
      <c r="Y39" s="66">
        <v>23659.157060000001</v>
      </c>
      <c r="Z39" s="66">
        <v>1341.586603</v>
      </c>
      <c r="AA39" s="67">
        <v>184.68794399999999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4.2140202020000004</v>
      </c>
      <c r="BF39" s="66">
        <f t="shared" si="16"/>
        <v>23659.157060000001</v>
      </c>
      <c r="BG39" s="66">
        <f t="shared" si="16"/>
        <v>1341.586603</v>
      </c>
      <c r="BH39" s="67">
        <f t="shared" si="16"/>
        <v>184.68794399999999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4.2140202020000004</v>
      </c>
      <c r="CM39" s="66">
        <f t="shared" si="20"/>
        <v>23659.157060000001</v>
      </c>
      <c r="CN39" s="66">
        <f t="shared" si="20"/>
        <v>1341.586603</v>
      </c>
      <c r="CO39" s="67">
        <f t="shared" si="20"/>
        <v>184.68794399999999</v>
      </c>
    </row>
    <row r="40" spans="2:98" x14ac:dyDescent="0.25">
      <c r="B40" s="53" t="s">
        <v>79</v>
      </c>
      <c r="C40" s="78" t="s">
        <v>80</v>
      </c>
      <c r="D40" s="69">
        <f t="array" ref="D40:AA40">TRANSPOSE('[5]TES 2010 (value)'!$AX$6:$AX$29)+TRANSPOSE('[5]TES 2010 (value)'!$AY$6:$AY$29)</f>
        <v>-3022.4634375330193</v>
      </c>
      <c r="E40" s="70">
        <v>14192.453612070463</v>
      </c>
      <c r="F40" s="70">
        <v>406.33527977548169</v>
      </c>
      <c r="G40" s="70">
        <v>5.9003354136365544</v>
      </c>
      <c r="H40" s="70">
        <v>11.593531722703567</v>
      </c>
      <c r="I40" s="70">
        <v>16.761511910548933</v>
      </c>
      <c r="J40" s="70">
        <v>46.162957971311066</v>
      </c>
      <c r="K40" s="70">
        <v>59.405013887704477</v>
      </c>
      <c r="L40" s="70">
        <v>66.494638938322709</v>
      </c>
      <c r="M40" s="70">
        <v>2.7400594142945089</v>
      </c>
      <c r="N40" s="70">
        <v>10.665243034311221</v>
      </c>
      <c r="O40" s="70">
        <v>2454.3612721160243</v>
      </c>
      <c r="P40" s="70">
        <v>743.79331123863778</v>
      </c>
      <c r="Q40" s="70">
        <v>-1908.4181750870082</v>
      </c>
      <c r="R40" s="70">
        <v>-3797.4324926952968</v>
      </c>
      <c r="S40" s="70">
        <v>0</v>
      </c>
      <c r="T40" s="70">
        <v>-145.00409746700996</v>
      </c>
      <c r="U40" s="70">
        <v>320.71448948859364</v>
      </c>
      <c r="V40" s="70">
        <v>28262.574795466786</v>
      </c>
      <c r="W40" s="70">
        <v>0</v>
      </c>
      <c r="X40" s="70">
        <v>0.64122967286120203</v>
      </c>
      <c r="Y40" s="70">
        <v>0</v>
      </c>
      <c r="Z40" s="70">
        <v>563.11635981104519</v>
      </c>
      <c r="AA40" s="71">
        <v>22.281171545677974</v>
      </c>
      <c r="AI40" s="53" t="s">
        <v>79</v>
      </c>
      <c r="AJ40" s="78" t="s">
        <v>80</v>
      </c>
      <c r="AK40" s="69">
        <f t="shared" si="17"/>
        <v>-3022.4634375330193</v>
      </c>
      <c r="AL40" s="70">
        <f t="shared" si="15"/>
        <v>14192.453612070463</v>
      </c>
      <c r="AM40" s="70">
        <f t="shared" si="15"/>
        <v>406.33527977548169</v>
      </c>
      <c r="AN40" s="70">
        <f t="shared" si="15"/>
        <v>5.9003354136365544</v>
      </c>
      <c r="AO40" s="70">
        <f t="shared" si="15"/>
        <v>11.593531722703567</v>
      </c>
      <c r="AP40" s="70">
        <f t="shared" si="15"/>
        <v>16.761511910548933</v>
      </c>
      <c r="AQ40" s="70">
        <f t="shared" si="15"/>
        <v>46.162957971311066</v>
      </c>
      <c r="AR40" s="70">
        <f t="shared" si="15"/>
        <v>59.405013887704477</v>
      </c>
      <c r="AS40" s="70">
        <f t="shared" si="15"/>
        <v>66.494638938322709</v>
      </c>
      <c r="AT40" s="70">
        <f t="shared" si="15"/>
        <v>2.7400594142945089</v>
      </c>
      <c r="AU40" s="70">
        <f t="shared" si="15"/>
        <v>10.665243034311221</v>
      </c>
      <c r="AV40" s="70">
        <f t="shared" si="15"/>
        <v>2454.3612721160243</v>
      </c>
      <c r="AW40" s="70">
        <f t="shared" si="15"/>
        <v>743.79331123863778</v>
      </c>
      <c r="AX40" s="70">
        <f t="shared" si="15"/>
        <v>-1908.4181750870082</v>
      </c>
      <c r="AY40" s="70">
        <f t="shared" si="15"/>
        <v>-3797.4324926952968</v>
      </c>
      <c r="AZ40" s="70">
        <f t="shared" si="15"/>
        <v>0</v>
      </c>
      <c r="BA40" s="70">
        <f t="shared" si="15"/>
        <v>-145.00409746700996</v>
      </c>
      <c r="BB40" s="70">
        <f t="shared" si="16"/>
        <v>320.71448948859364</v>
      </c>
      <c r="BC40" s="70">
        <f t="shared" si="16"/>
        <v>28262.574795466786</v>
      </c>
      <c r="BD40" s="70">
        <f t="shared" si="16"/>
        <v>0</v>
      </c>
      <c r="BE40" s="70">
        <f t="shared" si="16"/>
        <v>0.64122967286120203</v>
      </c>
      <c r="BF40" s="70">
        <f t="shared" si="16"/>
        <v>0</v>
      </c>
      <c r="BG40" s="70">
        <f t="shared" si="16"/>
        <v>563.11635981104519</v>
      </c>
      <c r="BH40" s="71">
        <f t="shared" si="16"/>
        <v>22.281171545677974</v>
      </c>
      <c r="BP40" s="53" t="s">
        <v>79</v>
      </c>
      <c r="BQ40" s="78" t="s">
        <v>80</v>
      </c>
      <c r="BR40" s="69">
        <f t="shared" si="19"/>
        <v>-3022.4634375330193</v>
      </c>
      <c r="BS40" s="70">
        <f t="shared" si="19"/>
        <v>14192.453612070463</v>
      </c>
      <c r="BT40" s="50">
        <f>AM40-CY19</f>
        <v>883.13402688817428</v>
      </c>
      <c r="BU40" s="70">
        <f t="shared" si="19"/>
        <v>5.9003354136365544</v>
      </c>
      <c r="BV40" s="70">
        <f t="shared" si="19"/>
        <v>11.593531722703567</v>
      </c>
      <c r="BW40" s="70">
        <f t="shared" si="19"/>
        <v>16.761511910548933</v>
      </c>
      <c r="BX40" s="70">
        <f t="shared" si="19"/>
        <v>46.162957971311066</v>
      </c>
      <c r="BY40" s="70">
        <f t="shared" si="19"/>
        <v>59.405013887704477</v>
      </c>
      <c r="BZ40" s="70">
        <f t="shared" si="19"/>
        <v>66.494638938322709</v>
      </c>
      <c r="CA40" s="70">
        <f t="shared" si="19"/>
        <v>2.7400594142945089</v>
      </c>
      <c r="CB40" s="70">
        <f t="shared" si="19"/>
        <v>10.665243034311221</v>
      </c>
      <c r="CC40" s="70">
        <f t="shared" si="19"/>
        <v>2454.3612721160243</v>
      </c>
      <c r="CD40" s="70">
        <f t="shared" si="19"/>
        <v>743.79331123863778</v>
      </c>
      <c r="CE40" s="70">
        <f t="shared" si="19"/>
        <v>-1908.4181750870082</v>
      </c>
      <c r="CF40" s="70">
        <f t="shared" si="19"/>
        <v>-3797.4324926952968</v>
      </c>
      <c r="CG40" s="70">
        <f t="shared" si="19"/>
        <v>0</v>
      </c>
      <c r="CH40" s="70">
        <f t="shared" si="20"/>
        <v>-145.00409746700996</v>
      </c>
      <c r="CI40" s="70">
        <f t="shared" si="20"/>
        <v>320.71448948859364</v>
      </c>
      <c r="CJ40" s="70">
        <f t="shared" si="20"/>
        <v>28262.574795466786</v>
      </c>
      <c r="CK40" s="70">
        <f t="shared" si="20"/>
        <v>0</v>
      </c>
      <c r="CL40" s="70">
        <f t="shared" si="20"/>
        <v>0.64122967286120203</v>
      </c>
      <c r="CM40" s="70">
        <f t="shared" si="20"/>
        <v>0</v>
      </c>
      <c r="CN40" s="70">
        <f t="shared" si="20"/>
        <v>563.11635981104519</v>
      </c>
      <c r="CO40" s="71">
        <f t="shared" si="20"/>
        <v>22.281171545677974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107743.21143412264</v>
      </c>
      <c r="E41" s="31">
        <v>271793.57301572041</v>
      </c>
      <c r="F41" s="31">
        <v>182163.23168974344</v>
      </c>
      <c r="G41" s="31">
        <v>10263.294222247659</v>
      </c>
      <c r="H41" s="31">
        <v>30963.814926692357</v>
      </c>
      <c r="I41" s="31">
        <v>35659.359618937677</v>
      </c>
      <c r="J41" s="31">
        <v>13889.872448460181</v>
      </c>
      <c r="K41" s="31">
        <v>49393.655549583229</v>
      </c>
      <c r="L41" s="31">
        <v>41110.702446219708</v>
      </c>
      <c r="M41" s="31">
        <v>41404.075506079032</v>
      </c>
      <c r="N41" s="31">
        <v>24123.672329163579</v>
      </c>
      <c r="O41" s="31">
        <v>876582.11034134205</v>
      </c>
      <c r="P41" s="31">
        <v>255996.41186057992</v>
      </c>
      <c r="Q41" s="31">
        <v>8802.4567557854407</v>
      </c>
      <c r="R41" s="31">
        <v>16417.778965416925</v>
      </c>
      <c r="S41" s="31">
        <v>25205.901162151888</v>
      </c>
      <c r="T41" s="31">
        <v>8984.536746591466</v>
      </c>
      <c r="U41" s="31">
        <v>24312.371004677643</v>
      </c>
      <c r="V41" s="31">
        <v>1612472.1575226153</v>
      </c>
      <c r="W41" s="31">
        <v>385383.12770714937</v>
      </c>
      <c r="X41" s="31">
        <v>1926.1928536596324</v>
      </c>
      <c r="Y41" s="31">
        <v>151962.0960967534</v>
      </c>
      <c r="Z41" s="31">
        <v>54517.90771529849</v>
      </c>
      <c r="AA41" s="32">
        <v>38273.326416630982</v>
      </c>
      <c r="AI41" s="29" t="s">
        <v>81</v>
      </c>
      <c r="AJ41" s="30" t="s">
        <v>83</v>
      </c>
      <c r="AK41" s="31">
        <f>SUM(AK3:AK40)</f>
        <v>107742.55958520599</v>
      </c>
      <c r="AL41" s="31">
        <f t="shared" ref="AL41:BH41" si="21">SUM(AL3:AL40)</f>
        <v>271793.47480251704</v>
      </c>
      <c r="AM41" s="31">
        <f t="shared" si="21"/>
        <v>182162.38982363907</v>
      </c>
      <c r="AN41" s="31">
        <f t="shared" si="21"/>
        <v>10262.293687539255</v>
      </c>
      <c r="AO41" s="31">
        <f t="shared" si="21"/>
        <v>30962.778474427712</v>
      </c>
      <c r="AP41" s="31">
        <f t="shared" si="21"/>
        <v>35658.282623467945</v>
      </c>
      <c r="AQ41" s="31">
        <f t="shared" si="21"/>
        <v>13889.018931811443</v>
      </c>
      <c r="AR41" s="31">
        <f t="shared" si="21"/>
        <v>49397.72583414094</v>
      </c>
      <c r="AS41" s="31">
        <f t="shared" si="21"/>
        <v>41112.175737576465</v>
      </c>
      <c r="AT41" s="31">
        <f t="shared" si="21"/>
        <v>41403.36648487705</v>
      </c>
      <c r="AU41" s="31">
        <f t="shared" si="21"/>
        <v>24122.767054616874</v>
      </c>
      <c r="AV41" s="31">
        <f t="shared" si="21"/>
        <v>876588.98907853407</v>
      </c>
      <c r="AW41" s="31">
        <f t="shared" si="21"/>
        <v>255998.42307841103</v>
      </c>
      <c r="AX41" s="31">
        <f t="shared" si="21"/>
        <v>8801.4755332380446</v>
      </c>
      <c r="AY41" s="31">
        <f t="shared" si="21"/>
        <v>16416.861123370192</v>
      </c>
      <c r="AZ41" s="31">
        <f t="shared" si="21"/>
        <v>25205.768749448544</v>
      </c>
      <c r="BA41" s="31">
        <f t="shared" si="21"/>
        <v>8983.6922729523831</v>
      </c>
      <c r="BB41" s="31">
        <f t="shared" si="21"/>
        <v>24311.593352243337</v>
      </c>
      <c r="BC41" s="31">
        <f t="shared" si="21"/>
        <v>1612496.2674496004</v>
      </c>
      <c r="BD41" s="31">
        <f t="shared" si="21"/>
        <v>385382.31981642346</v>
      </c>
      <c r="BE41" s="31">
        <f t="shared" si="21"/>
        <v>1963.1783583790698</v>
      </c>
      <c r="BF41" s="31">
        <f t="shared" si="21"/>
        <v>152337.18273571142</v>
      </c>
      <c r="BG41" s="31">
        <f t="shared" si="21"/>
        <v>54519.209864909084</v>
      </c>
      <c r="BH41" s="32">
        <f t="shared" si="21"/>
        <v>38313.187356380746</v>
      </c>
      <c r="BP41" s="29" t="s">
        <v>81</v>
      </c>
      <c r="BQ41" s="30" t="s">
        <v>83</v>
      </c>
      <c r="BR41" s="31">
        <f>SUM(BR3:BR40)</f>
        <v>107742.55958520599</v>
      </c>
      <c r="BS41" s="31">
        <f t="shared" ref="BS41:CO41" si="22">SUM(BS3:BS40)</f>
        <v>271793.47480251704</v>
      </c>
      <c r="BT41" s="31">
        <f t="shared" si="22"/>
        <v>182639.18857075172</v>
      </c>
      <c r="BU41" s="31">
        <f t="shared" si="22"/>
        <v>10262.293687539255</v>
      </c>
      <c r="BV41" s="31">
        <f t="shared" si="22"/>
        <v>30962.778474427712</v>
      </c>
      <c r="BW41" s="31">
        <f t="shared" si="22"/>
        <v>35658.282623467945</v>
      </c>
      <c r="BX41" s="31">
        <f t="shared" si="22"/>
        <v>13889.018931811443</v>
      </c>
      <c r="BY41" s="31">
        <f t="shared" si="22"/>
        <v>49397.72583414094</v>
      </c>
      <c r="BZ41" s="31">
        <f t="shared" si="22"/>
        <v>41112.175737576465</v>
      </c>
      <c r="CA41" s="31">
        <f t="shared" si="22"/>
        <v>41403.36648487705</v>
      </c>
      <c r="CB41" s="31">
        <f t="shared" si="22"/>
        <v>24122.767054616874</v>
      </c>
      <c r="CC41" s="31">
        <f t="shared" si="22"/>
        <v>876588.98907853407</v>
      </c>
      <c r="CD41" s="31">
        <f t="shared" si="22"/>
        <v>255998.42307841103</v>
      </c>
      <c r="CE41" s="31">
        <f t="shared" si="22"/>
        <v>8801.4755332380446</v>
      </c>
      <c r="CF41" s="31">
        <f t="shared" si="22"/>
        <v>16416.861123370192</v>
      </c>
      <c r="CG41" s="31">
        <f t="shared" si="22"/>
        <v>25205.768749448544</v>
      </c>
      <c r="CH41" s="31">
        <f t="shared" si="22"/>
        <v>8983.6922729523831</v>
      </c>
      <c r="CI41" s="31">
        <f t="shared" si="22"/>
        <v>24311.593352243337</v>
      </c>
      <c r="CJ41" s="31">
        <f t="shared" si="22"/>
        <v>1612496.2674496004</v>
      </c>
      <c r="CK41" s="31">
        <f t="shared" si="22"/>
        <v>385382.31981642346</v>
      </c>
      <c r="CL41" s="31">
        <f t="shared" si="22"/>
        <v>1963.1783583790698</v>
      </c>
      <c r="CM41" s="31">
        <f t="shared" si="22"/>
        <v>152337.18273571142</v>
      </c>
      <c r="CN41" s="31">
        <f t="shared" si="22"/>
        <v>54519.209864909091</v>
      </c>
      <c r="CO41" s="32">
        <f t="shared" si="22"/>
        <v>38313.187356380746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75272.616252850086</v>
      </c>
      <c r="E43" s="31">
        <f t="shared" ref="E43:AA43" si="23">SUM(E3:E31)</f>
        <v>141873.51436676175</v>
      </c>
      <c r="F43" s="31">
        <f t="shared" si="23"/>
        <v>92972.388466492499</v>
      </c>
      <c r="G43" s="31">
        <f t="shared" si="23"/>
        <v>6435.4779980066578</v>
      </c>
      <c r="H43" s="31">
        <f t="shared" si="23"/>
        <v>18628.741403362084</v>
      </c>
      <c r="I43" s="31">
        <f t="shared" si="23"/>
        <v>20769.874300051812</v>
      </c>
      <c r="J43" s="31">
        <f t="shared" si="23"/>
        <v>6172.9866021498656</v>
      </c>
      <c r="K43" s="31">
        <f t="shared" si="23"/>
        <v>24422.550247534142</v>
      </c>
      <c r="L43" s="31">
        <f t="shared" si="23"/>
        <v>25679.982561776571</v>
      </c>
      <c r="M43" s="31">
        <f t="shared" si="23"/>
        <v>26050.825412268103</v>
      </c>
      <c r="N43" s="31">
        <f t="shared" si="23"/>
        <v>12023.244667224079</v>
      </c>
      <c r="O43" s="31">
        <f t="shared" si="23"/>
        <v>446951.76533861313</v>
      </c>
      <c r="P43" s="31">
        <f t="shared" si="23"/>
        <v>234779.42453043663</v>
      </c>
      <c r="Q43" s="31">
        <f t="shared" si="23"/>
        <v>10965.888559883855</v>
      </c>
      <c r="R43" s="31">
        <f t="shared" si="23"/>
        <v>19418.660938840956</v>
      </c>
      <c r="S43" s="31">
        <f t="shared" si="23"/>
        <v>53103.527484483842</v>
      </c>
      <c r="T43" s="31">
        <f t="shared" si="23"/>
        <v>12969.72639524208</v>
      </c>
      <c r="U43" s="31">
        <f t="shared" si="23"/>
        <v>18841.69148127341</v>
      </c>
      <c r="V43" s="31">
        <f t="shared" si="23"/>
        <v>1744038.9763277664</v>
      </c>
      <c r="W43" s="31">
        <f t="shared" si="23"/>
        <v>385383.12770714937</v>
      </c>
      <c r="X43" s="31">
        <f t="shared" si="23"/>
        <v>112.2058620945204</v>
      </c>
      <c r="Y43" s="31">
        <f t="shared" si="23"/>
        <v>50147.106035587261</v>
      </c>
      <c r="Z43" s="31">
        <f t="shared" si="23"/>
        <v>48690.758019754066</v>
      </c>
      <c r="AA43" s="32">
        <f t="shared" si="23"/>
        <v>24775.64118031854</v>
      </c>
      <c r="AJ43" s="79" t="s">
        <v>86</v>
      </c>
      <c r="AK43" s="38">
        <f t="array" ref="AK43:BH43">TRANSPOSE(BN3:BN26)-AK41:BH41</f>
        <v>-1.7171259969472885E-9</v>
      </c>
      <c r="AL43" s="39">
        <v>4.0745362639427185E-10</v>
      </c>
      <c r="AM43" s="39">
        <v>-2.3283064365386963E-10</v>
      </c>
      <c r="AN43" s="39">
        <v>-9.6042640507221222E-10</v>
      </c>
      <c r="AO43" s="39">
        <v>-3.637978807091713E-10</v>
      </c>
      <c r="AP43" s="39">
        <v>5.6024873629212379E-10</v>
      </c>
      <c r="AQ43" s="39">
        <v>5.2386894822120667E-10</v>
      </c>
      <c r="AR43" s="39">
        <v>-1.1714291758835316E-9</v>
      </c>
      <c r="AS43" s="39">
        <v>-4.5838532969355583E-10</v>
      </c>
      <c r="AT43" s="39">
        <v>5.7480065152049065E-10</v>
      </c>
      <c r="AU43" s="39">
        <v>7.3487171903252602E-10</v>
      </c>
      <c r="AV43" s="39">
        <v>-1.6298145055770874E-9</v>
      </c>
      <c r="AW43" s="39">
        <v>-2.9103830456733704E-10</v>
      </c>
      <c r="AX43" s="39">
        <v>8.2582118920981884E-10</v>
      </c>
      <c r="AY43" s="39">
        <v>-2.0372681319713593E-10</v>
      </c>
      <c r="AZ43" s="39">
        <v>8.3673512563109398E-10</v>
      </c>
      <c r="BA43" s="39">
        <v>7.5306161306798458E-10</v>
      </c>
      <c r="BB43" s="39">
        <v>4.5474735088646412E-10</v>
      </c>
      <c r="BC43" s="39">
        <v>-4.6566128730773926E-10</v>
      </c>
      <c r="BD43" s="39">
        <v>5.8207660913467407E-11</v>
      </c>
      <c r="BE43" s="39">
        <v>-2.0691004465334117E-11</v>
      </c>
      <c r="BF43" s="39">
        <v>9.8953023552894592E-10</v>
      </c>
      <c r="BG43" s="39">
        <v>0</v>
      </c>
      <c r="BH43" s="40">
        <v>-7.0576788857579231E-10</v>
      </c>
      <c r="BJ43" s="45">
        <f>SUMSQ(AK43:BH43)</f>
        <v>1.3901072580166306E-17</v>
      </c>
      <c r="BQ43" s="79" t="s">
        <v>86</v>
      </c>
      <c r="BR43" s="38">
        <f t="array" ref="BR43:CO43">TRANSPOSE(CU3:CU26)-BR41:CO41</f>
        <v>-1.7171259969472885E-9</v>
      </c>
      <c r="BS43" s="39">
        <v>4.0745362639427185E-10</v>
      </c>
      <c r="BT43" s="39">
        <v>-2.0372681319713593E-10</v>
      </c>
      <c r="BU43" s="39">
        <v>-9.6042640507221222E-10</v>
      </c>
      <c r="BV43" s="39">
        <v>-3.637978807091713E-10</v>
      </c>
      <c r="BW43" s="39">
        <v>5.6024873629212379E-10</v>
      </c>
      <c r="BX43" s="39">
        <v>5.2386894822120667E-10</v>
      </c>
      <c r="BY43" s="39">
        <v>-1.1714291758835316E-9</v>
      </c>
      <c r="BZ43" s="39">
        <v>-4.5838532969355583E-10</v>
      </c>
      <c r="CA43" s="39">
        <v>5.7480065152049065E-10</v>
      </c>
      <c r="CB43" s="39">
        <v>7.3487171903252602E-10</v>
      </c>
      <c r="CC43" s="39">
        <v>-1.6298145055770874E-9</v>
      </c>
      <c r="CD43" s="39">
        <v>-2.9103830456733704E-10</v>
      </c>
      <c r="CE43" s="39">
        <v>8.2582118920981884E-10</v>
      </c>
      <c r="CF43" s="39">
        <v>-2.0372681319713593E-10</v>
      </c>
      <c r="CG43" s="39">
        <v>8.3673512563109398E-10</v>
      </c>
      <c r="CH43" s="39">
        <v>7.5306161306798458E-10</v>
      </c>
      <c r="CI43" s="39">
        <v>4.5474735088646412E-10</v>
      </c>
      <c r="CJ43" s="39">
        <v>-4.6566128730773926E-10</v>
      </c>
      <c r="CK43" s="39">
        <v>5.8207660913467407E-11</v>
      </c>
      <c r="CL43" s="39">
        <v>-2.0691004465334117E-11</v>
      </c>
      <c r="CM43" s="39">
        <v>9.8953023552894592E-10</v>
      </c>
      <c r="CN43" s="39">
        <v>-7.2759576141834259E-12</v>
      </c>
      <c r="CO43" s="40">
        <v>-7.0576788857579231E-10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97">
        <f t="array" ref="D45:AA45">'[5]TES 2010 (value)'!$D$112:$AA$112</f>
        <v>738.20563414082119</v>
      </c>
      <c r="E45" s="97">
        <v>548.59940203693293</v>
      </c>
      <c r="F45" s="97">
        <v>226.74843699688509</v>
      </c>
      <c r="G45" s="97">
        <v>42.306613975436719</v>
      </c>
      <c r="H45" s="97">
        <v>81.210759728770526</v>
      </c>
      <c r="I45" s="97">
        <v>82.753409472555489</v>
      </c>
      <c r="J45" s="97">
        <v>24.446341845362436</v>
      </c>
      <c r="K45" s="97">
        <v>31.740118434446408</v>
      </c>
      <c r="L45" s="97">
        <v>150.77842348999999</v>
      </c>
      <c r="M45" s="97">
        <v>51.278290601001778</v>
      </c>
      <c r="N45" s="97">
        <v>27.57947018720094</v>
      </c>
      <c r="O45" s="97">
        <v>1872.0372123541788</v>
      </c>
      <c r="P45" s="97">
        <v>1662.9295492337753</v>
      </c>
      <c r="Q45" s="97">
        <v>96.051649458729997</v>
      </c>
      <c r="R45" s="97">
        <v>187.82315690614433</v>
      </c>
      <c r="S45" s="97">
        <v>384.18701069999997</v>
      </c>
      <c r="T45" s="97">
        <v>43.095738012491545</v>
      </c>
      <c r="U45" s="97">
        <v>69.700555790118344</v>
      </c>
      <c r="V45" s="97">
        <v>12160.511179234567</v>
      </c>
      <c r="W45" s="97">
        <v>5520.2314183933968</v>
      </c>
      <c r="X45" s="97">
        <v>0.81888719828434442</v>
      </c>
      <c r="Y45" s="97">
        <v>17.386834374181714</v>
      </c>
      <c r="Z45" s="97">
        <v>91.512567190676336</v>
      </c>
      <c r="AA45" s="98">
        <v>40.461266522342456</v>
      </c>
      <c r="AI45" s="80" t="s">
        <v>84</v>
      </c>
      <c r="AJ45" s="79" t="s">
        <v>85</v>
      </c>
      <c r="AK45" s="41">
        <v>-7.5705268594709214E-6</v>
      </c>
      <c r="AL45" s="42">
        <v>-5.7524168794496132E-7</v>
      </c>
      <c r="AM45" s="42">
        <v>-5.8905950927481024E-6</v>
      </c>
      <c r="AN45" s="42">
        <v>-1.1284196486455086E-4</v>
      </c>
      <c r="AO45" s="42">
        <v>-4.6352434530941969E-5</v>
      </c>
      <c r="AP45" s="42">
        <v>-3.6568168172071971E-5</v>
      </c>
      <c r="AQ45" s="42">
        <v>-7.8056676398212071E-5</v>
      </c>
      <c r="AR45" s="42">
        <v>8.9798255446195023E-5</v>
      </c>
      <c r="AS45" s="42">
        <v>4.0553004787043709E-5</v>
      </c>
      <c r="AT45" s="42">
        <v>-1.8605992959617869E-5</v>
      </c>
      <c r="AU45" s="42">
        <v>-4.0905155580210521E-5</v>
      </c>
      <c r="AV45" s="42">
        <v>1.0208662966199501E-5</v>
      </c>
      <c r="AW45" s="42">
        <v>8.5664143487901325E-6</v>
      </c>
      <c r="AX45" s="42">
        <v>-8.0207395621185117E-5</v>
      </c>
      <c r="AY45" s="42">
        <v>-4.7265980369262248E-5</v>
      </c>
      <c r="AZ45" s="42">
        <v>-2.0555761089300003E-6</v>
      </c>
      <c r="BA45" s="42">
        <v>-4.5600644747029072E-5</v>
      </c>
      <c r="BB45" s="42">
        <v>-2.9000946724853735E-5</v>
      </c>
      <c r="BC45" s="42">
        <v>1.318194286814401E-5</v>
      </c>
      <c r="BD45" s="42">
        <v>-2.0963313332751703E-6</v>
      </c>
      <c r="BE45" s="42">
        <v>2.180508907178795E-2</v>
      </c>
      <c r="BF45" s="42">
        <v>3.7169257145208225E-3</v>
      </c>
      <c r="BG45" s="42">
        <v>2.642767677788844E-5</v>
      </c>
      <c r="BH45" s="43">
        <v>1.1841522196057801E-3</v>
      </c>
      <c r="BP45" s="80" t="s">
        <v>109</v>
      </c>
      <c r="BQ45" s="60" t="s">
        <v>41</v>
      </c>
      <c r="BR45" s="61">
        <f t="array" ref="BR45:CO48">'[5]TES 2010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'[5]TES 2010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'[5]TES 2010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0.18213636241424555</v>
      </c>
      <c r="E47" s="87">
        <f t="shared" ref="E47:AA47" si="24">E31/(E43-E31)</f>
        <v>7.3592448086357634E-2</v>
      </c>
      <c r="F47" s="87">
        <f t="shared" si="24"/>
        <v>-2.4415467578077438E-3</v>
      </c>
      <c r="G47" s="87">
        <f t="shared" si="24"/>
        <v>-8.3458699515519444E-2</v>
      </c>
      <c r="H47" s="87">
        <f t="shared" si="24"/>
        <v>-3.1126163862618822E-3</v>
      </c>
      <c r="I47" s="87">
        <f t="shared" si="24"/>
        <v>-2.7776028502523982E-2</v>
      </c>
      <c r="J47" s="87">
        <f t="shared" si="24"/>
        <v>-0.1762415872514716</v>
      </c>
      <c r="K47" s="87">
        <f t="shared" si="24"/>
        <v>5.2261863697805628E-3</v>
      </c>
      <c r="L47" s="87">
        <f t="shared" si="24"/>
        <v>-2.9198902798243984E-2</v>
      </c>
      <c r="M47" s="87">
        <f t="shared" si="24"/>
        <v>1.4720570938957256E-2</v>
      </c>
      <c r="N47" s="87">
        <f t="shared" si="24"/>
        <v>-1.1089762521069361E-2</v>
      </c>
      <c r="O47" s="87">
        <f t="shared" si="24"/>
        <v>4.0806286025887865E-2</v>
      </c>
      <c r="P47" s="87">
        <f t="shared" si="24"/>
        <v>0.13602300558792058</v>
      </c>
      <c r="Q47" s="87">
        <f t="shared" si="24"/>
        <v>7.3121911229172165E-2</v>
      </c>
      <c r="R47" s="87">
        <f t="shared" si="24"/>
        <v>0.16700201057768305</v>
      </c>
      <c r="S47" s="87">
        <f t="shared" si="24"/>
        <v>4.9000900630983162E-2</v>
      </c>
      <c r="T47" s="87">
        <f t="shared" si="24"/>
        <v>7.7350329960564804E-2</v>
      </c>
      <c r="U47" s="87">
        <f t="shared" si="24"/>
        <v>-1.8836141890415594E-3</v>
      </c>
      <c r="V47" s="87">
        <f t="shared" si="24"/>
        <v>0.17255444373750795</v>
      </c>
      <c r="W47" s="87">
        <f t="shared" si="24"/>
        <v>-2.449453540497112E-2</v>
      </c>
      <c r="X47" s="87">
        <f t="shared" si="24"/>
        <v>-0.13967818054580816</v>
      </c>
      <c r="Y47" s="87">
        <f t="shared" si="24"/>
        <v>1.2492802669718433E-3</v>
      </c>
      <c r="Z47" s="87">
        <f t="shared" si="24"/>
        <v>0.21838078643416675</v>
      </c>
      <c r="AA47" s="87">
        <f t="shared" si="24"/>
        <v>0.10090697081654701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5.9372812842390453E-2</v>
      </c>
      <c r="AL47" s="47">
        <v>8.1982223395218171E-2</v>
      </c>
      <c r="AM47" s="47">
        <v>0.15461482757670431</v>
      </c>
      <c r="AN47" s="47">
        <v>0.20650099248087275</v>
      </c>
      <c r="AO47" s="47">
        <v>0.15635611949230233</v>
      </c>
      <c r="AP47" s="47">
        <v>0.27405371127578682</v>
      </c>
      <c r="AQ47" s="47">
        <v>0.13953476924099401</v>
      </c>
      <c r="AR47" s="47">
        <v>0</v>
      </c>
      <c r="AS47" s="47">
        <v>0.17943925580744874</v>
      </c>
      <c r="AT47" s="47">
        <v>0</v>
      </c>
      <c r="AU47" s="47">
        <v>0</v>
      </c>
      <c r="AV47" s="47">
        <v>0.12209950629094804</v>
      </c>
      <c r="AW47" s="47">
        <v>0.11465428821369897</v>
      </c>
      <c r="AX47" s="47">
        <v>7.1063215891754197E-2</v>
      </c>
      <c r="AY47" s="47">
        <v>7.025808503502802E-2</v>
      </c>
      <c r="AZ47" s="47">
        <v>0.50863250009554206</v>
      </c>
      <c r="BA47" s="47">
        <v>3.8426616414907341E-2</v>
      </c>
      <c r="BB47" s="47">
        <v>2.2014089795702903E-2</v>
      </c>
      <c r="BC47" s="47">
        <v>6.2853477055589635E-2</v>
      </c>
      <c r="BD47" s="47">
        <v>0</v>
      </c>
      <c r="BE47" s="47">
        <v>0.73453041311050604</v>
      </c>
      <c r="BF47" s="47">
        <v>0.27240606423097924</v>
      </c>
      <c r="BG47" s="47">
        <v>0.21879476257632163</v>
      </c>
      <c r="BH47" s="48">
        <v>0.2116586842663572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residentiel'!$G$29:$G$49)</f>
        <v>0</v>
      </c>
      <c r="BS50" s="62">
        <v>0</v>
      </c>
      <c r="BT50" s="62">
        <v>0</v>
      </c>
      <c r="BU50" s="62">
        <v>0</v>
      </c>
      <c r="BV50" s="62">
        <v>581452.69319999998</v>
      </c>
      <c r="BW50" s="62">
        <v>411513.58429999999</v>
      </c>
      <c r="BX50" s="62">
        <v>1249991.8729999999</v>
      </c>
      <c r="BY50" s="62">
        <v>205222.6801</v>
      </c>
      <c r="BZ50" s="62">
        <v>0</v>
      </c>
      <c r="CA50" s="62">
        <v>16475712.390000001</v>
      </c>
      <c r="CB50" s="62">
        <v>0</v>
      </c>
      <c r="CC50" s="62">
        <v>1642289.469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residentiel'!$G$50:$G$51)</f>
        <v>0</v>
      </c>
      <c r="CN50" s="89">
        <f>SUM('[3]AMS ss residentiel'!$G$52:$G$59)</f>
        <v>15815555.869999999</v>
      </c>
      <c r="CO50" s="89">
        <f>SUM('[3]AMS ss residentiel'!$G$60:$G$65)</f>
        <v>0</v>
      </c>
      <c r="CP50" s="101">
        <f t="array" ref="CP50:CP51">'[3]AMS ss residentiel'!$G$3:$G$4</f>
        <v>912854.60990000004</v>
      </c>
    </row>
    <row r="51" spans="68:94" x14ac:dyDescent="0.25">
      <c r="BQ51" s="64" t="s">
        <v>43</v>
      </c>
      <c r="BR51" s="65">
        <f t="array" ref="BR51:CL51">TRANSPOSE('[3]AMS ss residentiel'!$G$68:$G$88)</f>
        <v>6762049.6600000001</v>
      </c>
      <c r="BS51" s="66">
        <v>6384427.5329999998</v>
      </c>
      <c r="BT51" s="66">
        <v>399606.9154</v>
      </c>
      <c r="BU51" s="66">
        <v>4061659.645</v>
      </c>
      <c r="BV51" s="66">
        <v>14130199.65</v>
      </c>
      <c r="BW51" s="66">
        <v>11047296.720000001</v>
      </c>
      <c r="BX51" s="66">
        <v>3023551.37</v>
      </c>
      <c r="BY51" s="66">
        <v>6313867.3629999999</v>
      </c>
      <c r="BZ51" s="66">
        <v>281031.23479999998</v>
      </c>
      <c r="CA51" s="66">
        <v>0</v>
      </c>
      <c r="CB51" s="66">
        <v>0</v>
      </c>
      <c r="CC51" s="66">
        <v>7498449.4850000003</v>
      </c>
      <c r="CD51" s="66">
        <v>3.3341230070000001</v>
      </c>
      <c r="CE51" s="66">
        <v>591418.71160000004</v>
      </c>
      <c r="CF51" s="66">
        <v>3344045.9610000001</v>
      </c>
      <c r="CG51" s="66">
        <v>34861439.880000003</v>
      </c>
      <c r="CH51" s="66">
        <v>10905123.310000001</v>
      </c>
      <c r="CI51" s="66">
        <v>7709755.9299999997</v>
      </c>
      <c r="CJ51" s="66">
        <v>12423458.74</v>
      </c>
      <c r="CK51" s="66">
        <v>1167507.5819999999</v>
      </c>
      <c r="CL51" s="91">
        <v>0</v>
      </c>
      <c r="CM51" s="91">
        <f>SUM('[3]AMS ss residentiel'!$G$89:$G$90)</f>
        <v>16749210.76</v>
      </c>
      <c r="CN51" s="91">
        <f>SUM('[3]AMS ss residentiel'!$G$91:$G$98)</f>
        <v>2941553.1809999999</v>
      </c>
      <c r="CO51" s="91">
        <f>SUM('[3]AMS ss residentiel'!$G$99:$G$104)</f>
        <v>0</v>
      </c>
      <c r="CP51" s="102">
        <v>110961412.5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residentiel'!$G$119:$G$139)</f>
        <v>764512.66240000003</v>
      </c>
      <c r="BS53" s="70">
        <v>4967902.5760000004</v>
      </c>
      <c r="BT53" s="70">
        <v>697895.4963</v>
      </c>
      <c r="BU53" s="70">
        <v>1219208.939</v>
      </c>
      <c r="BV53" s="70">
        <v>1530247.3119999999</v>
      </c>
      <c r="BW53" s="70">
        <v>2158921.7069999999</v>
      </c>
      <c r="BX53" s="70">
        <v>4382337.915</v>
      </c>
      <c r="BY53" s="70">
        <v>3527191.4780000001</v>
      </c>
      <c r="BZ53" s="70">
        <v>242523.3653</v>
      </c>
      <c r="CA53" s="70">
        <v>1700717.9350000001</v>
      </c>
      <c r="CB53" s="70">
        <v>539749.47</v>
      </c>
      <c r="CC53" s="70">
        <v>8215466.9189999998</v>
      </c>
      <c r="CD53" s="70">
        <v>562277.10109999997</v>
      </c>
      <c r="CE53" s="70">
        <v>34125.693149999999</v>
      </c>
      <c r="CF53" s="70">
        <v>44575.565459999998</v>
      </c>
      <c r="CG53" s="70">
        <v>38850.941590000002</v>
      </c>
      <c r="CH53" s="70">
        <v>1934.6562819999999</v>
      </c>
      <c r="CI53" s="70">
        <v>1275.6281200000001</v>
      </c>
      <c r="CJ53" s="70">
        <v>9906228.6510000005</v>
      </c>
      <c r="CK53" s="70">
        <v>5415121.9450000003</v>
      </c>
      <c r="CL53" s="93">
        <v>0</v>
      </c>
      <c r="CM53" s="93">
        <f>SUM('[3]AMS ss residentiel'!$G$140:$G$141)</f>
        <v>0.91227497570000005</v>
      </c>
      <c r="CN53" s="93">
        <f>SUM('[3]AMS ss residentiel'!$G$142:$G$149)</f>
        <v>6948979.6749999998</v>
      </c>
      <c r="CO53" s="93">
        <f>SUM('[3]AMS ss residentiel'!$G$150:$G$155)</f>
        <v>523728.89480000001</v>
      </c>
      <c r="CP53" s="103">
        <f>'[3]AMS ss residentiel'!$G$5</f>
        <v>34859840.57</v>
      </c>
    </row>
    <row r="67" spans="75:75" x14ac:dyDescent="0.25">
      <c r="BW67" s="8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6"/>
  <dimension ref="B1:DA55"/>
  <sheetViews>
    <sheetView showGridLines="0" topLeftCell="BT22" workbookViewId="0">
      <selection activeCell="CB55" sqref="CB55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residentiel'!$V$1080</f>
        <v>0.1147068975</v>
      </c>
      <c r="DA2" s="104">
        <f t="array" ref="DA2:DA25">IFERROR('[5]TES 2025 (volume)'!$CK$6:$CK$29/'[5]TES 2010 (volume)'!$CK$6:$CK$29,1)</f>
        <v>1.0535786707506301</v>
      </c>
    </row>
    <row r="3" spans="2:105" x14ac:dyDescent="0.25">
      <c r="B3" s="53" t="s">
        <v>20</v>
      </c>
      <c r="C3" s="60" t="s">
        <v>0</v>
      </c>
      <c r="D3" s="88">
        <f t="array" ref="D3:AA26">'[5]TES 2025 (value)'!$D$77:$AA$100</f>
        <v>21829.760977189584</v>
      </c>
      <c r="E3" s="89">
        <v>57452.771527412013</v>
      </c>
      <c r="F3" s="89">
        <v>2.2176828945505176</v>
      </c>
      <c r="G3" s="89">
        <v>1.0249289933000456</v>
      </c>
      <c r="H3" s="89">
        <v>0.49829396891693434</v>
      </c>
      <c r="I3" s="89">
        <v>411.98578491202528</v>
      </c>
      <c r="J3" s="89">
        <v>0.17577146921154357</v>
      </c>
      <c r="K3" s="89">
        <v>95.968259425006082</v>
      </c>
      <c r="L3" s="89">
        <v>0</v>
      </c>
      <c r="M3" s="89">
        <v>21.446722586279261</v>
      </c>
      <c r="N3" s="89">
        <v>9.8261895983753504</v>
      </c>
      <c r="O3" s="89">
        <v>5055.9440530290794</v>
      </c>
      <c r="P3" s="89">
        <v>4059.1680892673662</v>
      </c>
      <c r="Q3" s="89">
        <v>0</v>
      </c>
      <c r="R3" s="89">
        <v>5.7144826126994861</v>
      </c>
      <c r="S3" s="89">
        <v>0</v>
      </c>
      <c r="T3" s="89">
        <v>39.600171067401803</v>
      </c>
      <c r="U3" s="89">
        <v>2.5462104532294822E-2</v>
      </c>
      <c r="V3" s="89">
        <v>4297.5846703018942</v>
      </c>
      <c r="W3" s="89">
        <v>868.53968334683134</v>
      </c>
      <c r="X3" s="89">
        <v>0.14616000475549532</v>
      </c>
      <c r="Y3" s="89">
        <v>39.634686726303414</v>
      </c>
      <c r="Z3" s="89">
        <v>407.7474538090338</v>
      </c>
      <c r="AA3" s="89">
        <v>301.74687479889337</v>
      </c>
      <c r="AB3" s="61">
        <f>'[5]TES 2025 (value)'!CK6</f>
        <v>48996.271190799613</v>
      </c>
      <c r="AC3" s="62">
        <f>'[5]TES 2025 (value)'!CL6</f>
        <v>0</v>
      </c>
      <c r="AD3" s="62">
        <f>'[5]TES 2025 (value)'!CM6</f>
        <v>2580.2731104629925</v>
      </c>
      <c r="AE3" s="62">
        <f>'[5]TES 2025 (value)'!CN6</f>
        <v>20689.011427522259</v>
      </c>
      <c r="AF3" s="63">
        <f>'[5]TES 2025 (value)'!CO6</f>
        <v>1.4786956179999999</v>
      </c>
      <c r="AG3" s="26">
        <f>SUM(D3:AF3)</f>
        <v>167168.56234992089</v>
      </c>
      <c r="AI3" s="53" t="s">
        <v>20</v>
      </c>
      <c r="AJ3" s="60" t="s">
        <v>0</v>
      </c>
      <c r="AK3" s="61">
        <f t="shared" ref="AK3:AZ18" si="0">D3*(1+AK$45)</f>
        <v>21829.770766631424</v>
      </c>
      <c r="AL3" s="62">
        <f t="shared" si="0"/>
        <v>57453.338786064487</v>
      </c>
      <c r="AM3" s="62">
        <f t="shared" si="0"/>
        <v>2.2176762760202058</v>
      </c>
      <c r="AN3" s="62">
        <f t="shared" si="0"/>
        <v>1.0248654838639624</v>
      </c>
      <c r="AO3" s="62">
        <f t="shared" si="0"/>
        <v>0.49828238742738296</v>
      </c>
      <c r="AP3" s="62">
        <f t="shared" si="0"/>
        <v>411.97529133756592</v>
      </c>
      <c r="AQ3" s="62">
        <f t="shared" si="0"/>
        <v>0.17576795381961532</v>
      </c>
      <c r="AR3" s="62">
        <f t="shared" si="0"/>
        <v>95.980878842687673</v>
      </c>
      <c r="AS3" s="62">
        <f t="shared" si="0"/>
        <v>0</v>
      </c>
      <c r="AT3" s="62">
        <f t="shared" si="0"/>
        <v>21.446548924147095</v>
      </c>
      <c r="AU3" s="62">
        <f t="shared" si="0"/>
        <v>9.8259460370043303</v>
      </c>
      <c r="AV3" s="62">
        <f t="shared" si="0"/>
        <v>5056.0149643295572</v>
      </c>
      <c r="AW3" s="62">
        <f t="shared" si="0"/>
        <v>4059.2199302195831</v>
      </c>
      <c r="AX3" s="62">
        <f t="shared" si="0"/>
        <v>0</v>
      </c>
      <c r="AY3" s="62">
        <f t="shared" si="0"/>
        <v>5.7143163844985621</v>
      </c>
      <c r="AZ3" s="62">
        <f t="shared" si="0"/>
        <v>0</v>
      </c>
      <c r="BA3" s="62">
        <f t="shared" ref="BA3:BH32" si="1">T3*(1+BA$45)</f>
        <v>39.598820258559961</v>
      </c>
      <c r="BB3" s="62">
        <f t="shared" si="1"/>
        <v>2.5461700087477685E-2</v>
      </c>
      <c r="BC3" s="62">
        <f t="shared" si="1"/>
        <v>4297.6565593803025</v>
      </c>
      <c r="BD3" s="62">
        <f t="shared" si="1"/>
        <v>868.53886584887687</v>
      </c>
      <c r="BE3" s="89">
        <f t="shared" si="1"/>
        <v>0.16085394862123031</v>
      </c>
      <c r="BF3" s="89">
        <f t="shared" si="1"/>
        <v>39.890647854378152</v>
      </c>
      <c r="BG3" s="89">
        <f t="shared" si="1"/>
        <v>407.76098130570438</v>
      </c>
      <c r="BH3" s="89">
        <f t="shared" si="1"/>
        <v>302.23059418796731</v>
      </c>
      <c r="BI3" s="61">
        <f t="shared" ref="BI3:BL26" si="2">AB3*(1+AB$43)</f>
        <v>48996.271190799613</v>
      </c>
      <c r="BJ3" s="62">
        <f t="shared" si="2"/>
        <v>0</v>
      </c>
      <c r="BK3" s="62">
        <f t="shared" si="2"/>
        <v>2580.2731104629925</v>
      </c>
      <c r="BL3" s="62">
        <f t="shared" si="2"/>
        <v>20689.011427522259</v>
      </c>
      <c r="BM3" s="35">
        <v>0</v>
      </c>
      <c r="BN3" s="26">
        <f>SUM(AK3:BM3)</f>
        <v>167168.62253414144</v>
      </c>
      <c r="BP3" s="53" t="s">
        <v>20</v>
      </c>
      <c r="BQ3" s="60" t="s">
        <v>0</v>
      </c>
      <c r="BR3" s="61">
        <f>AK3</f>
        <v>21829.770766631424</v>
      </c>
      <c r="BS3" s="62">
        <f t="shared" ref="BS3:CH18" si="3">AL3</f>
        <v>57453.338786064487</v>
      </c>
      <c r="BT3" s="62">
        <f t="shared" si="3"/>
        <v>2.2176762760202058</v>
      </c>
      <c r="BU3" s="62">
        <f t="shared" si="3"/>
        <v>1.0248654838639624</v>
      </c>
      <c r="BV3" s="62">
        <f t="shared" si="3"/>
        <v>0.49828238742738296</v>
      </c>
      <c r="BW3" s="62">
        <f t="shared" si="3"/>
        <v>411.97529133756592</v>
      </c>
      <c r="BX3" s="62">
        <f t="shared" si="3"/>
        <v>0.17576795381961532</v>
      </c>
      <c r="BY3" s="62">
        <f t="shared" si="3"/>
        <v>95.980878842687673</v>
      </c>
      <c r="BZ3" s="62">
        <f t="shared" si="3"/>
        <v>0</v>
      </c>
      <c r="CA3" s="62">
        <f t="shared" si="3"/>
        <v>21.446548924147095</v>
      </c>
      <c r="CB3" s="62">
        <f t="shared" si="3"/>
        <v>9.8259460370043303</v>
      </c>
      <c r="CC3" s="62">
        <f t="shared" si="3"/>
        <v>5056.0149643295572</v>
      </c>
      <c r="CD3" s="62">
        <f t="shared" si="3"/>
        <v>4059.2199302195831</v>
      </c>
      <c r="CE3" s="62">
        <f t="shared" si="3"/>
        <v>0</v>
      </c>
      <c r="CF3" s="62">
        <f t="shared" si="3"/>
        <v>5.7143163844985621</v>
      </c>
      <c r="CG3" s="62">
        <f t="shared" si="3"/>
        <v>0</v>
      </c>
      <c r="CH3" s="62">
        <f t="shared" si="3"/>
        <v>39.598820258559961</v>
      </c>
      <c r="CI3" s="62">
        <f t="shared" ref="CI3:CS26" si="4">BB3</f>
        <v>2.5461700087477685E-2</v>
      </c>
      <c r="CJ3" s="62">
        <f t="shared" si="4"/>
        <v>4297.6565593803025</v>
      </c>
      <c r="CK3" s="62">
        <f t="shared" si="4"/>
        <v>868.53886584887687</v>
      </c>
      <c r="CL3" s="89">
        <f t="shared" si="4"/>
        <v>0.16085394862123031</v>
      </c>
      <c r="CM3" s="89">
        <f t="shared" si="4"/>
        <v>39.890647854378152</v>
      </c>
      <c r="CN3" s="89">
        <f t="shared" si="4"/>
        <v>407.76098130570438</v>
      </c>
      <c r="CO3" s="89">
        <f t="shared" si="4"/>
        <v>302.23059418796731</v>
      </c>
      <c r="CP3" s="61">
        <f t="shared" si="4"/>
        <v>48996.271190799613</v>
      </c>
      <c r="CQ3" s="62">
        <f t="shared" si="4"/>
        <v>0</v>
      </c>
      <c r="CR3" s="62">
        <f t="shared" si="4"/>
        <v>2580.2731104629925</v>
      </c>
      <c r="CS3" s="62">
        <f t="shared" si="4"/>
        <v>20689.011427522259</v>
      </c>
      <c r="CT3" s="35">
        <v>0</v>
      </c>
      <c r="CU3" s="26">
        <f>SUM(BR3:CT3)</f>
        <v>167168.62253414144</v>
      </c>
      <c r="DA3" s="105">
        <v>1.2590132456517675</v>
      </c>
    </row>
    <row r="4" spans="2:105" x14ac:dyDescent="0.25">
      <c r="B4" s="53" t="s">
        <v>21</v>
      </c>
      <c r="C4" s="64" t="s">
        <v>1</v>
      </c>
      <c r="D4" s="90">
        <v>9698.6765982787638</v>
      </c>
      <c r="E4" s="91">
        <v>52002.236966487901</v>
      </c>
      <c r="F4" s="91">
        <v>117.9186394796067</v>
      </c>
      <c r="G4" s="91">
        <v>10.219095741765619</v>
      </c>
      <c r="H4" s="91">
        <v>14.81680206340665</v>
      </c>
      <c r="I4" s="91">
        <v>369.53886020512829</v>
      </c>
      <c r="J4" s="91">
        <v>21.259917193445588</v>
      </c>
      <c r="K4" s="91">
        <v>765.67480394227243</v>
      </c>
      <c r="L4" s="91">
        <v>101.59388939272816</v>
      </c>
      <c r="M4" s="91">
        <v>90.45904448850024</v>
      </c>
      <c r="N4" s="91">
        <v>46.483617221784229</v>
      </c>
      <c r="O4" s="91">
        <v>5073.4560599605675</v>
      </c>
      <c r="P4" s="91">
        <v>325.12878806347339</v>
      </c>
      <c r="Q4" s="91">
        <v>11.457134088713717</v>
      </c>
      <c r="R4" s="91">
        <v>38.016005526447913</v>
      </c>
      <c r="S4" s="91">
        <v>108.54684434556501</v>
      </c>
      <c r="T4" s="91">
        <v>111.66013505051214</v>
      </c>
      <c r="U4" s="91">
        <v>401.79945089908142</v>
      </c>
      <c r="V4" s="91">
        <v>49973.433789468094</v>
      </c>
      <c r="W4" s="91">
        <v>5372.3461329161464</v>
      </c>
      <c r="X4" s="91">
        <v>0.14665574428072925</v>
      </c>
      <c r="Y4" s="91">
        <v>390.98767914130826</v>
      </c>
      <c r="Z4" s="91">
        <v>43.180440747891481</v>
      </c>
      <c r="AA4" s="91">
        <v>159.02581752323255</v>
      </c>
      <c r="AB4" s="65">
        <f>'[5]TES 2025 (value)'!CK7</f>
        <v>274586.28171127418</v>
      </c>
      <c r="AC4" s="66">
        <f>'[5]TES 2025 (value)'!CL7</f>
        <v>0</v>
      </c>
      <c r="AD4" s="66">
        <f>'[5]TES 2025 (value)'!CM7</f>
        <v>0</v>
      </c>
      <c r="AE4" s="66">
        <f>'[5]TES 2025 (value)'!CN7</f>
        <v>60749.672173489016</v>
      </c>
      <c r="AF4" s="67">
        <f>'[5]TES 2025 (value)'!CO7</f>
        <v>1.4488169630000001</v>
      </c>
      <c r="AG4" s="27">
        <f t="shared" ref="AG4:AG26" si="5">SUM(D4:AF4)</f>
        <v>460585.46586969681</v>
      </c>
      <c r="AI4" s="53" t="s">
        <v>21</v>
      </c>
      <c r="AJ4" s="64" t="s">
        <v>1</v>
      </c>
      <c r="AK4" s="65">
        <f t="shared" si="0"/>
        <v>9698.6809475994269</v>
      </c>
      <c r="AL4" s="66">
        <f t="shared" si="0"/>
        <v>52002.750409409506</v>
      </c>
      <c r="AM4" s="66">
        <f t="shared" si="0"/>
        <v>117.9182875590992</v>
      </c>
      <c r="AN4" s="66">
        <f t="shared" si="0"/>
        <v>10.218462518379333</v>
      </c>
      <c r="AO4" s="66">
        <f t="shared" si="0"/>
        <v>14.816457687096706</v>
      </c>
      <c r="AP4" s="66">
        <f t="shared" si="0"/>
        <v>369.52944778439144</v>
      </c>
      <c r="AQ4" s="66">
        <f t="shared" si="0"/>
        <v>21.259491999632097</v>
      </c>
      <c r="AR4" s="66">
        <f t="shared" si="0"/>
        <v>765.77548692034361</v>
      </c>
      <c r="AS4" s="66">
        <f t="shared" si="0"/>
        <v>101.60134105181433</v>
      </c>
      <c r="AT4" s="66">
        <f t="shared" si="0"/>
        <v>90.458312007792458</v>
      </c>
      <c r="AU4" s="66">
        <f t="shared" si="0"/>
        <v>46.482465034211707</v>
      </c>
      <c r="AV4" s="66">
        <f t="shared" si="0"/>
        <v>5073.5272168727797</v>
      </c>
      <c r="AW4" s="66">
        <f t="shared" si="0"/>
        <v>325.13294038867792</v>
      </c>
      <c r="AX4" s="66">
        <f t="shared" si="0"/>
        <v>11.456479898523728</v>
      </c>
      <c r="AY4" s="66">
        <f t="shared" si="0"/>
        <v>38.014899681416395</v>
      </c>
      <c r="AZ4" s="66">
        <f t="shared" si="0"/>
        <v>108.54749949597669</v>
      </c>
      <c r="BA4" s="66">
        <f t="shared" si="1"/>
        <v>111.65632619076123</v>
      </c>
      <c r="BB4" s="66">
        <f t="shared" si="1"/>
        <v>401.79306864166671</v>
      </c>
      <c r="BC4" s="66">
        <f t="shared" si="1"/>
        <v>49974.269734394293</v>
      </c>
      <c r="BD4" s="66">
        <f t="shared" si="1"/>
        <v>5372.3410762882704</v>
      </c>
      <c r="BE4" s="91">
        <f t="shared" si="1"/>
        <v>0.16139952646419009</v>
      </c>
      <c r="BF4" s="91">
        <f t="shared" si="1"/>
        <v>393.5126807417351</v>
      </c>
      <c r="BG4" s="91">
        <f t="shared" si="1"/>
        <v>43.181873309304173</v>
      </c>
      <c r="BH4" s="91">
        <f t="shared" si="1"/>
        <v>159.28074600045568</v>
      </c>
      <c r="BI4" s="65">
        <f t="shared" si="2"/>
        <v>274586.28171127418</v>
      </c>
      <c r="BJ4" s="66">
        <f t="shared" si="2"/>
        <v>0</v>
      </c>
      <c r="BK4" s="66">
        <f t="shared" si="2"/>
        <v>0</v>
      </c>
      <c r="BL4" s="66">
        <f t="shared" si="2"/>
        <v>60749.672173489016</v>
      </c>
      <c r="BM4" s="36">
        <v>0</v>
      </c>
      <c r="BN4" s="27">
        <f t="shared" ref="BN4:BN26" si="6">SUM(AK4:BM4)</f>
        <v>460588.32093576522</v>
      </c>
      <c r="BP4" s="53" t="s">
        <v>21</v>
      </c>
      <c r="BQ4" s="64" t="s">
        <v>1</v>
      </c>
      <c r="BR4" s="65">
        <f t="shared" ref="BR4:CG34" si="7">AK4</f>
        <v>9698.6809475994269</v>
      </c>
      <c r="BS4" s="66">
        <f t="shared" si="3"/>
        <v>52002.750409409506</v>
      </c>
      <c r="BT4" s="66">
        <f t="shared" si="3"/>
        <v>117.9182875590992</v>
      </c>
      <c r="BU4" s="66">
        <f t="shared" si="3"/>
        <v>10.218462518379333</v>
      </c>
      <c r="BV4" s="66">
        <f t="shared" si="3"/>
        <v>14.816457687096706</v>
      </c>
      <c r="BW4" s="66">
        <f t="shared" si="3"/>
        <v>369.52944778439144</v>
      </c>
      <c r="BX4" s="66">
        <f t="shared" si="3"/>
        <v>21.259491999632097</v>
      </c>
      <c r="BY4" s="66">
        <f t="shared" si="3"/>
        <v>765.77548692034361</v>
      </c>
      <c r="BZ4" s="66">
        <f t="shared" si="3"/>
        <v>101.60134105181433</v>
      </c>
      <c r="CA4" s="66">
        <f t="shared" si="3"/>
        <v>90.458312007792458</v>
      </c>
      <c r="CB4" s="66">
        <f t="shared" si="3"/>
        <v>46.482465034211707</v>
      </c>
      <c r="CC4" s="66">
        <f t="shared" si="3"/>
        <v>5073.5272168727797</v>
      </c>
      <c r="CD4" s="66">
        <f t="shared" si="3"/>
        <v>325.13294038867792</v>
      </c>
      <c r="CE4" s="66">
        <f t="shared" si="3"/>
        <v>11.456479898523728</v>
      </c>
      <c r="CF4" s="66">
        <f t="shared" si="3"/>
        <v>38.014899681416395</v>
      </c>
      <c r="CG4" s="66">
        <f t="shared" si="3"/>
        <v>108.54749949597669</v>
      </c>
      <c r="CH4" s="66">
        <f t="shared" si="3"/>
        <v>111.65632619076123</v>
      </c>
      <c r="CI4" s="66">
        <f t="shared" si="4"/>
        <v>401.79306864166671</v>
      </c>
      <c r="CJ4" s="66">
        <f t="shared" si="4"/>
        <v>49974.269734394293</v>
      </c>
      <c r="CK4" s="66">
        <f t="shared" si="4"/>
        <v>5372.3410762882704</v>
      </c>
      <c r="CL4" s="91">
        <f t="shared" si="4"/>
        <v>0.16139952646419009</v>
      </c>
      <c r="CM4" s="91">
        <f t="shared" si="4"/>
        <v>393.5126807417351</v>
      </c>
      <c r="CN4" s="91">
        <f t="shared" si="4"/>
        <v>43.181873309304173</v>
      </c>
      <c r="CO4" s="91">
        <f t="shared" si="4"/>
        <v>159.28074600045568</v>
      </c>
      <c r="CP4" s="65">
        <f t="shared" si="4"/>
        <v>274586.28171127418</v>
      </c>
      <c r="CQ4" s="66">
        <f t="shared" si="4"/>
        <v>0</v>
      </c>
      <c r="CR4" s="66">
        <f t="shared" si="4"/>
        <v>0</v>
      </c>
      <c r="CS4" s="66">
        <f t="shared" si="4"/>
        <v>60749.672173489016</v>
      </c>
      <c r="CT4" s="36">
        <v>0</v>
      </c>
      <c r="CU4" s="27">
        <f t="shared" ref="CU4:CU26" si="8">SUM(BR4:CT4)</f>
        <v>460588.32093576522</v>
      </c>
      <c r="CX4" s="59" t="s">
        <v>94</v>
      </c>
      <c r="CY4" s="81">
        <f>'[1]scen AMS ss residentiel'!$V$465*(1-'[1]scen AMS ss residentiel'!$V$1081)</f>
        <v>14528.648911898525</v>
      </c>
      <c r="DA4" s="105">
        <v>1.0322981316097766</v>
      </c>
    </row>
    <row r="5" spans="2:105" x14ac:dyDescent="0.25">
      <c r="B5" s="53" t="s">
        <v>22</v>
      </c>
      <c r="C5" s="64" t="s">
        <v>2</v>
      </c>
      <c r="D5" s="90">
        <v>338.66181576289546</v>
      </c>
      <c r="E5" s="91">
        <v>547.96455410865133</v>
      </c>
      <c r="F5" s="91">
        <v>57796.928488211124</v>
      </c>
      <c r="G5" s="91">
        <v>29.018608323317181</v>
      </c>
      <c r="H5" s="91">
        <v>175.65884925299258</v>
      </c>
      <c r="I5" s="91">
        <v>45.350061314339825</v>
      </c>
      <c r="J5" s="91">
        <v>13.008807832329477</v>
      </c>
      <c r="K5" s="91">
        <v>40.869014005712899</v>
      </c>
      <c r="L5" s="91">
        <v>22.521591790134131</v>
      </c>
      <c r="M5" s="91">
        <v>52.581868921750626</v>
      </c>
      <c r="N5" s="91">
        <v>37.519082341281027</v>
      </c>
      <c r="O5" s="91">
        <v>1658.1309867159923</v>
      </c>
      <c r="P5" s="91">
        <v>235.07555795413785</v>
      </c>
      <c r="Q5" s="91">
        <v>11.554457373071273</v>
      </c>
      <c r="R5" s="91">
        <v>105.80389354504345</v>
      </c>
      <c r="S5" s="91">
        <v>1033.4429115407434</v>
      </c>
      <c r="T5" s="91">
        <v>119.62050540473497</v>
      </c>
      <c r="U5" s="91">
        <v>172.80519312255208</v>
      </c>
      <c r="V5" s="91">
        <v>17272.239254388474</v>
      </c>
      <c r="W5" s="91">
        <v>593.4634777906258</v>
      </c>
      <c r="X5" s="91">
        <v>4.7927348205180291E-2</v>
      </c>
      <c r="Y5" s="91">
        <v>80.649961362033579</v>
      </c>
      <c r="Z5" s="91">
        <v>110.18312610600253</v>
      </c>
      <c r="AA5" s="91">
        <v>11.360565534296649</v>
      </c>
      <c r="AB5" s="65">
        <f>'[5]TES 2025 (value)'!CK8</f>
        <v>110260.68606910291</v>
      </c>
      <c r="AC5" s="66">
        <f>'[5]TES 2025 (value)'!CL8</f>
        <v>174.80618231132857</v>
      </c>
      <c r="AD5" s="66">
        <f>'[5]TES 2025 (value)'!CM8</f>
        <v>51688.592241826162</v>
      </c>
      <c r="AE5" s="66">
        <f>'[5]TES 2025 (value)'!CN8</f>
        <v>103065.40328794849</v>
      </c>
      <c r="AF5" s="67">
        <f>'[5]TES 2025 (value)'!CO8</f>
        <v>1.520577549</v>
      </c>
      <c r="AG5" s="27">
        <f t="shared" si="5"/>
        <v>345695.46891878836</v>
      </c>
      <c r="AI5" s="53" t="s">
        <v>22</v>
      </c>
      <c r="AJ5" s="64" t="s">
        <v>2</v>
      </c>
      <c r="AK5" s="65">
        <f t="shared" si="0"/>
        <v>338.66196763401086</v>
      </c>
      <c r="AL5" s="66">
        <f t="shared" si="0"/>
        <v>547.96996442439945</v>
      </c>
      <c r="AM5" s="66">
        <f t="shared" si="0"/>
        <v>57796.755997038439</v>
      </c>
      <c r="AN5" s="66">
        <f t="shared" si="0"/>
        <v>29.016810193434445</v>
      </c>
      <c r="AO5" s="66">
        <f t="shared" si="0"/>
        <v>175.6547665402685</v>
      </c>
      <c r="AP5" s="66">
        <f t="shared" si="0"/>
        <v>45.348906215638443</v>
      </c>
      <c r="AQ5" s="66">
        <f t="shared" si="0"/>
        <v>13.00854765894494</v>
      </c>
      <c r="AR5" s="66">
        <f t="shared" si="0"/>
        <v>40.874388107119579</v>
      </c>
      <c r="AS5" s="66">
        <f t="shared" si="0"/>
        <v>22.523243692872587</v>
      </c>
      <c r="AT5" s="66">
        <f t="shared" si="0"/>
        <v>52.581443146696486</v>
      </c>
      <c r="AU5" s="66">
        <f t="shared" si="0"/>
        <v>37.518152357278282</v>
      </c>
      <c r="AV5" s="66">
        <f t="shared" si="0"/>
        <v>1658.1542425557323</v>
      </c>
      <c r="AW5" s="66">
        <f t="shared" si="0"/>
        <v>235.0785601803328</v>
      </c>
      <c r="AX5" s="66">
        <f t="shared" si="0"/>
        <v>11.553797625825096</v>
      </c>
      <c r="AY5" s="66">
        <f t="shared" si="0"/>
        <v>105.80081582269014</v>
      </c>
      <c r="AZ5" s="66">
        <f t="shared" si="0"/>
        <v>1033.4491490371261</v>
      </c>
      <c r="BA5" s="66">
        <f t="shared" si="1"/>
        <v>119.61642500730206</v>
      </c>
      <c r="BB5" s="66">
        <f t="shared" si="1"/>
        <v>172.80244825263591</v>
      </c>
      <c r="BC5" s="66">
        <f t="shared" si="1"/>
        <v>17272.528180717403</v>
      </c>
      <c r="BD5" s="66">
        <f t="shared" si="1"/>
        <v>593.46291920339206</v>
      </c>
      <c r="BE5" s="91">
        <f t="shared" si="1"/>
        <v>5.2745641453997225E-2</v>
      </c>
      <c r="BF5" s="91">
        <f t="shared" si="1"/>
        <v>81.170799466090301</v>
      </c>
      <c r="BG5" s="91">
        <f t="shared" si="1"/>
        <v>110.18678155953788</v>
      </c>
      <c r="BH5" s="91">
        <f t="shared" si="1"/>
        <v>11.3787772417864</v>
      </c>
      <c r="BI5" s="65">
        <f t="shared" si="2"/>
        <v>110260.68606910291</v>
      </c>
      <c r="BJ5" s="66">
        <f t="shared" si="2"/>
        <v>174.80618231132857</v>
      </c>
      <c r="BK5" s="66">
        <f t="shared" si="2"/>
        <v>51688.592241826162</v>
      </c>
      <c r="BL5" s="66">
        <f t="shared" si="2"/>
        <v>103065.40328794849</v>
      </c>
      <c r="BM5" s="36">
        <v>0</v>
      </c>
      <c r="BN5" s="27">
        <f t="shared" si="6"/>
        <v>345694.63761050929</v>
      </c>
      <c r="BP5" s="53" t="s">
        <v>22</v>
      </c>
      <c r="BQ5" s="64" t="s">
        <v>2</v>
      </c>
      <c r="BR5" s="65">
        <f t="shared" si="7"/>
        <v>338.66196763401086</v>
      </c>
      <c r="BS5" s="66">
        <f t="shared" si="3"/>
        <v>547.96996442439945</v>
      </c>
      <c r="BT5" s="66">
        <f t="shared" si="3"/>
        <v>57796.755997038439</v>
      </c>
      <c r="BU5" s="66">
        <f t="shared" si="3"/>
        <v>29.016810193434445</v>
      </c>
      <c r="BV5" s="66">
        <f t="shared" si="3"/>
        <v>175.6547665402685</v>
      </c>
      <c r="BW5" s="66">
        <f t="shared" si="3"/>
        <v>45.348906215638443</v>
      </c>
      <c r="BX5" s="66">
        <f t="shared" si="3"/>
        <v>13.00854765894494</v>
      </c>
      <c r="BY5" s="66">
        <f t="shared" si="3"/>
        <v>40.874388107119579</v>
      </c>
      <c r="BZ5" s="66">
        <f t="shared" si="3"/>
        <v>22.523243692872587</v>
      </c>
      <c r="CA5" s="66">
        <f t="shared" si="3"/>
        <v>52.581443146696486</v>
      </c>
      <c r="CB5" s="66">
        <f t="shared" si="3"/>
        <v>37.518152357278282</v>
      </c>
      <c r="CC5" s="66">
        <f t="shared" si="3"/>
        <v>1658.1542425557323</v>
      </c>
      <c r="CD5" s="66">
        <f t="shared" si="3"/>
        <v>235.0785601803328</v>
      </c>
      <c r="CE5" s="66">
        <f t="shared" si="3"/>
        <v>11.553797625825096</v>
      </c>
      <c r="CF5" s="66">
        <f t="shared" si="3"/>
        <v>105.80081582269014</v>
      </c>
      <c r="CG5" s="66">
        <f t="shared" si="3"/>
        <v>1033.4491490371261</v>
      </c>
      <c r="CH5" s="66">
        <f t="shared" si="3"/>
        <v>119.61642500730206</v>
      </c>
      <c r="CI5" s="66">
        <f t="shared" si="4"/>
        <v>172.80244825263591</v>
      </c>
      <c r="CJ5" s="66">
        <f t="shared" si="4"/>
        <v>17272.528180717403</v>
      </c>
      <c r="CK5" s="66">
        <f t="shared" si="4"/>
        <v>593.46291920339206</v>
      </c>
      <c r="CL5" s="91">
        <f t="shared" si="4"/>
        <v>5.2745641453997225E-2</v>
      </c>
      <c r="CM5" s="91">
        <f t="shared" si="4"/>
        <v>81.170799466090301</v>
      </c>
      <c r="CN5" s="91">
        <f t="shared" si="4"/>
        <v>110.18678155953788</v>
      </c>
      <c r="CO5" s="91">
        <f t="shared" si="4"/>
        <v>11.3787772417864</v>
      </c>
      <c r="CP5" s="49">
        <f>BI5-CY19</f>
        <v>111947.76085255596</v>
      </c>
      <c r="CQ5" s="66">
        <f t="shared" si="4"/>
        <v>174.80618231132857</v>
      </c>
      <c r="CR5" s="66">
        <f t="shared" si="4"/>
        <v>51688.592241826162</v>
      </c>
      <c r="CS5" s="66">
        <f t="shared" si="4"/>
        <v>103065.40328794849</v>
      </c>
      <c r="CT5" s="36">
        <v>0</v>
      </c>
      <c r="CU5" s="27">
        <f t="shared" si="8"/>
        <v>347381.71239396231</v>
      </c>
      <c r="CX5" s="85" t="s">
        <v>103</v>
      </c>
      <c r="CY5" s="81">
        <f>'[1]scen AMS ss residentiel'!$V$1161</f>
        <v>473095.49449999997</v>
      </c>
      <c r="DA5" s="105">
        <v>1.3009102275038309</v>
      </c>
    </row>
    <row r="6" spans="2:105" x14ac:dyDescent="0.25">
      <c r="B6" s="53" t="s">
        <v>23</v>
      </c>
      <c r="C6" s="64" t="s">
        <v>3</v>
      </c>
      <c r="D6" s="90">
        <v>419.17474395719535</v>
      </c>
      <c r="E6" s="91">
        <v>1343.3464741681694</v>
      </c>
      <c r="F6" s="91">
        <v>1148.733504863864</v>
      </c>
      <c r="G6" s="91">
        <v>524.26354432641415</v>
      </c>
      <c r="H6" s="91">
        <v>125.43004958987709</v>
      </c>
      <c r="I6" s="91">
        <v>71.518496699598046</v>
      </c>
      <c r="J6" s="91">
        <v>8.9187789892732408</v>
      </c>
      <c r="K6" s="91">
        <v>51.884024109193</v>
      </c>
      <c r="L6" s="91">
        <v>144.48770080018164</v>
      </c>
      <c r="M6" s="91">
        <v>20.758419331725371</v>
      </c>
      <c r="N6" s="91">
        <v>7.6835045408509828</v>
      </c>
      <c r="O6" s="91">
        <v>2448.877577692188</v>
      </c>
      <c r="P6" s="91">
        <v>1134.0073031646837</v>
      </c>
      <c r="Q6" s="91">
        <v>4.8992027776555354</v>
      </c>
      <c r="R6" s="91">
        <v>2.7710069169379135</v>
      </c>
      <c r="S6" s="91">
        <v>35.446350098790163</v>
      </c>
      <c r="T6" s="91">
        <v>15.077994527294676</v>
      </c>
      <c r="U6" s="91">
        <v>7.228371520262681</v>
      </c>
      <c r="V6" s="91">
        <v>931.18803237841053</v>
      </c>
      <c r="W6" s="91">
        <v>456.15129519785455</v>
      </c>
      <c r="X6" s="91">
        <v>7.079349665403771E-2</v>
      </c>
      <c r="Y6" s="91">
        <v>0.76106466203098078</v>
      </c>
      <c r="Z6" s="91">
        <v>9.6861513635089769E-3</v>
      </c>
      <c r="AA6" s="91">
        <v>5.7941389791613718</v>
      </c>
      <c r="AB6" s="65">
        <f>'[5]TES 2025 (value)'!CK9</f>
        <v>3535.301478574811</v>
      </c>
      <c r="AC6" s="66">
        <f>'[5]TES 2025 (value)'!CL9</f>
        <v>0</v>
      </c>
      <c r="AD6" s="66">
        <f>'[5]TES 2025 (value)'!CM9</f>
        <v>0</v>
      </c>
      <c r="AE6" s="66">
        <f>'[5]TES 2025 (value)'!CN9</f>
        <v>4932.8383505211996</v>
      </c>
      <c r="AF6" s="67">
        <f>'[5]TES 2025 (value)'!CO9</f>
        <v>1</v>
      </c>
      <c r="AG6" s="27">
        <f t="shared" si="5"/>
        <v>17377.621888035639</v>
      </c>
      <c r="AI6" s="53" t="s">
        <v>23</v>
      </c>
      <c r="AJ6" s="64" t="s">
        <v>3</v>
      </c>
      <c r="AK6" s="65">
        <f t="shared" si="0"/>
        <v>419.17493193391124</v>
      </c>
      <c r="AL6" s="66">
        <f t="shared" si="0"/>
        <v>1343.3597376694852</v>
      </c>
      <c r="AM6" s="66">
        <f t="shared" si="0"/>
        <v>1148.7300765434577</v>
      </c>
      <c r="AN6" s="66">
        <f t="shared" si="0"/>
        <v>524.23105848371006</v>
      </c>
      <c r="AO6" s="66">
        <f t="shared" si="0"/>
        <v>125.42713430914047</v>
      </c>
      <c r="AP6" s="66">
        <f t="shared" si="0"/>
        <v>71.516675072013243</v>
      </c>
      <c r="AQ6" s="66">
        <f t="shared" si="0"/>
        <v>8.9186006155940003</v>
      </c>
      <c r="AR6" s="66">
        <f t="shared" si="0"/>
        <v>51.890846637549338</v>
      </c>
      <c r="AS6" s="66">
        <f t="shared" si="0"/>
        <v>144.49829861364211</v>
      </c>
      <c r="AT6" s="66">
        <f t="shared" si="0"/>
        <v>20.758251243042029</v>
      </c>
      <c r="AU6" s="66">
        <f t="shared" si="0"/>
        <v>7.6833140901293202</v>
      </c>
      <c r="AV6" s="66">
        <f t="shared" si="0"/>
        <v>2448.91192401642</v>
      </c>
      <c r="AW6" s="66">
        <f t="shared" si="0"/>
        <v>1134.021785939756</v>
      </c>
      <c r="AX6" s="66">
        <f t="shared" si="0"/>
        <v>4.8989230383794569</v>
      </c>
      <c r="AY6" s="66">
        <f t="shared" si="0"/>
        <v>2.7709263113038136</v>
      </c>
      <c r="AZ6" s="66">
        <f t="shared" si="0"/>
        <v>35.446564040439043</v>
      </c>
      <c r="BA6" s="66">
        <f t="shared" si="1"/>
        <v>15.077480199003265</v>
      </c>
      <c r="BB6" s="66">
        <f t="shared" si="1"/>
        <v>7.2282567034613434</v>
      </c>
      <c r="BC6" s="66">
        <f t="shared" si="1"/>
        <v>931.20360909291605</v>
      </c>
      <c r="BD6" s="66">
        <f t="shared" si="1"/>
        <v>456.15086585333762</v>
      </c>
      <c r="BE6" s="91">
        <f t="shared" si="1"/>
        <v>7.7910598679545265E-2</v>
      </c>
      <c r="BF6" s="91">
        <f t="shared" si="1"/>
        <v>0.76597962378598283</v>
      </c>
      <c r="BG6" s="91">
        <f t="shared" si="1"/>
        <v>9.6864727128616133E-3</v>
      </c>
      <c r="BH6" s="91">
        <f t="shared" si="1"/>
        <v>5.8034273516393879</v>
      </c>
      <c r="BI6" s="65">
        <f t="shared" si="2"/>
        <v>3535.301478574811</v>
      </c>
      <c r="BJ6" s="66">
        <f t="shared" si="2"/>
        <v>0</v>
      </c>
      <c r="BK6" s="66">
        <f t="shared" si="2"/>
        <v>0</v>
      </c>
      <c r="BL6" s="66">
        <f t="shared" si="2"/>
        <v>4932.8383505211996</v>
      </c>
      <c r="BM6" s="36">
        <v>0</v>
      </c>
      <c r="BN6" s="27">
        <f t="shared" si="6"/>
        <v>17376.696093549519</v>
      </c>
      <c r="BP6" s="53" t="s">
        <v>23</v>
      </c>
      <c r="BQ6" s="64" t="s">
        <v>3</v>
      </c>
      <c r="BR6" s="65">
        <f t="shared" si="7"/>
        <v>419.17493193391124</v>
      </c>
      <c r="BS6" s="66">
        <f t="shared" si="3"/>
        <v>1343.3597376694852</v>
      </c>
      <c r="BT6" s="66">
        <f t="shared" si="3"/>
        <v>1148.7300765434577</v>
      </c>
      <c r="BU6" s="66">
        <f t="shared" si="3"/>
        <v>524.23105848371006</v>
      </c>
      <c r="BV6" s="66">
        <f t="shared" si="3"/>
        <v>125.42713430914047</v>
      </c>
      <c r="BW6" s="66">
        <f t="shared" si="3"/>
        <v>71.516675072013243</v>
      </c>
      <c r="BX6" s="66">
        <f t="shared" si="3"/>
        <v>8.9186006155940003</v>
      </c>
      <c r="BY6" s="66">
        <f t="shared" si="3"/>
        <v>51.890846637549338</v>
      </c>
      <c r="BZ6" s="66">
        <f t="shared" si="3"/>
        <v>144.49829861364211</v>
      </c>
      <c r="CA6" s="66">
        <f t="shared" si="3"/>
        <v>20.758251243042029</v>
      </c>
      <c r="CB6" s="66">
        <f t="shared" si="3"/>
        <v>7.6833140901293202</v>
      </c>
      <c r="CC6" s="66">
        <f t="shared" si="3"/>
        <v>2448.91192401642</v>
      </c>
      <c r="CD6" s="66">
        <f t="shared" si="3"/>
        <v>1134.021785939756</v>
      </c>
      <c r="CE6" s="66">
        <f t="shared" si="3"/>
        <v>4.8989230383794569</v>
      </c>
      <c r="CF6" s="66">
        <f t="shared" si="3"/>
        <v>2.7709263113038136</v>
      </c>
      <c r="CG6" s="66">
        <f t="shared" si="3"/>
        <v>35.446564040439043</v>
      </c>
      <c r="CH6" s="66">
        <f t="shared" si="3"/>
        <v>15.077480199003265</v>
      </c>
      <c r="CI6" s="66">
        <f t="shared" si="4"/>
        <v>7.2282567034613434</v>
      </c>
      <c r="CJ6" s="66">
        <f t="shared" si="4"/>
        <v>931.20360909291605</v>
      </c>
      <c r="CK6" s="66">
        <f t="shared" si="4"/>
        <v>456.15086585333762</v>
      </c>
      <c r="CL6" s="91">
        <f t="shared" si="4"/>
        <v>7.7910598679545265E-2</v>
      </c>
      <c r="CM6" s="91">
        <f t="shared" si="4"/>
        <v>0.76597962378598283</v>
      </c>
      <c r="CN6" s="91">
        <f t="shared" si="4"/>
        <v>9.6864727128616133E-3</v>
      </c>
      <c r="CO6" s="91">
        <f t="shared" si="4"/>
        <v>5.8034273516393879</v>
      </c>
      <c r="CP6" s="65">
        <f t="shared" si="4"/>
        <v>3535.301478574811</v>
      </c>
      <c r="CQ6" s="66">
        <f t="shared" si="4"/>
        <v>0</v>
      </c>
      <c r="CR6" s="66">
        <f t="shared" si="4"/>
        <v>0</v>
      </c>
      <c r="CS6" s="66">
        <f t="shared" si="4"/>
        <v>4932.8383505211996</v>
      </c>
      <c r="CT6" s="36">
        <v>0</v>
      </c>
      <c r="CU6" s="27">
        <f t="shared" si="8"/>
        <v>17376.696093549519</v>
      </c>
      <c r="CX6" s="86" t="s">
        <v>104</v>
      </c>
      <c r="CY6" s="81">
        <f>'[1]scen AMS ss residentiel'!$V$1162</f>
        <v>31402.014889999999</v>
      </c>
      <c r="DA6" s="105">
        <v>1.3104836321885256</v>
      </c>
    </row>
    <row r="7" spans="2:105" x14ac:dyDescent="0.25">
      <c r="B7" s="53" t="s">
        <v>24</v>
      </c>
      <c r="C7" s="64" t="s">
        <v>4</v>
      </c>
      <c r="D7" s="90">
        <v>80.090175153008445</v>
      </c>
      <c r="E7" s="91">
        <v>100.20728715433526</v>
      </c>
      <c r="F7" s="91">
        <v>787.00446203389117</v>
      </c>
      <c r="G7" s="91">
        <v>759.59047751997764</v>
      </c>
      <c r="H7" s="91">
        <v>6686.1326085218998</v>
      </c>
      <c r="I7" s="91">
        <v>137.30625167204818</v>
      </c>
      <c r="J7" s="91">
        <v>61.171063060413204</v>
      </c>
      <c r="K7" s="91">
        <v>118.92947008427791</v>
      </c>
      <c r="L7" s="91">
        <v>135.41236511136495</v>
      </c>
      <c r="M7" s="91">
        <v>172.95319330276706</v>
      </c>
      <c r="N7" s="91">
        <v>43.98294813332808</v>
      </c>
      <c r="O7" s="91">
        <v>2841.6747986958894</v>
      </c>
      <c r="P7" s="91">
        <v>32632.211379756096</v>
      </c>
      <c r="Q7" s="91">
        <v>3.9503733616091163</v>
      </c>
      <c r="R7" s="91">
        <v>65.261794247434395</v>
      </c>
      <c r="S7" s="91">
        <v>240.41898052066026</v>
      </c>
      <c r="T7" s="91">
        <v>7.4716493971270053</v>
      </c>
      <c r="U7" s="91">
        <v>1.6852060954586989</v>
      </c>
      <c r="V7" s="91">
        <v>4052.9875931815923</v>
      </c>
      <c r="W7" s="91">
        <v>602.43404496317942</v>
      </c>
      <c r="X7" s="91">
        <v>8.214869423686115E-2</v>
      </c>
      <c r="Y7" s="91">
        <v>33.430973428287828</v>
      </c>
      <c r="Z7" s="91">
        <v>44.038476129838102</v>
      </c>
      <c r="AA7" s="91">
        <v>1.1070648038596889</v>
      </c>
      <c r="AB7" s="65">
        <f>'[5]TES 2025 (value)'!CK10</f>
        <v>3411.6717169696826</v>
      </c>
      <c r="AC7" s="66">
        <f>'[5]TES 2025 (value)'!CL10</f>
        <v>0</v>
      </c>
      <c r="AD7" s="66">
        <f>'[5]TES 2025 (value)'!CM10</f>
        <v>13.138125289365622</v>
      </c>
      <c r="AE7" s="66">
        <f>'[5]TES 2025 (value)'!CN10</f>
        <v>4219.602728442087</v>
      </c>
      <c r="AF7" s="67">
        <f>'[5]TES 2025 (value)'!CO10</f>
        <v>1.5337198089999999</v>
      </c>
      <c r="AG7" s="27">
        <f t="shared" si="5"/>
        <v>57255.481075532705</v>
      </c>
      <c r="AI7" s="53" t="s">
        <v>24</v>
      </c>
      <c r="AJ7" s="64" t="s">
        <v>4</v>
      </c>
      <c r="AK7" s="65">
        <f t="shared" si="0"/>
        <v>80.090211069027518</v>
      </c>
      <c r="AL7" s="66">
        <f t="shared" si="0"/>
        <v>100.20827654873989</v>
      </c>
      <c r="AM7" s="66">
        <f t="shared" si="0"/>
        <v>787.0021132702783</v>
      </c>
      <c r="AN7" s="66">
        <f t="shared" si="0"/>
        <v>759.54340971021054</v>
      </c>
      <c r="AO7" s="66">
        <f t="shared" si="0"/>
        <v>6685.9772075341789</v>
      </c>
      <c r="AP7" s="66">
        <f t="shared" si="0"/>
        <v>137.30275438299495</v>
      </c>
      <c r="AQ7" s="66">
        <f t="shared" si="0"/>
        <v>61.169839652187228</v>
      </c>
      <c r="AR7" s="66">
        <f t="shared" si="0"/>
        <v>118.94510880344022</v>
      </c>
      <c r="AS7" s="66">
        <f t="shared" si="0"/>
        <v>135.4222972715263</v>
      </c>
      <c r="AT7" s="66">
        <f t="shared" si="0"/>
        <v>172.95179283609002</v>
      </c>
      <c r="AU7" s="66">
        <f t="shared" si="0"/>
        <v>43.981857929740862</v>
      </c>
      <c r="AV7" s="66">
        <f t="shared" si="0"/>
        <v>2841.7146541320644</v>
      </c>
      <c r="AW7" s="66">
        <f t="shared" si="0"/>
        <v>32632.628136311545</v>
      </c>
      <c r="AX7" s="66">
        <f t="shared" si="0"/>
        <v>3.9501477994851202</v>
      </c>
      <c r="AY7" s="66">
        <f t="shared" si="0"/>
        <v>65.259895851484657</v>
      </c>
      <c r="AZ7" s="66">
        <f t="shared" si="0"/>
        <v>240.42043160470618</v>
      </c>
      <c r="BA7" s="66">
        <f t="shared" si="1"/>
        <v>7.4713945302969709</v>
      </c>
      <c r="BB7" s="66">
        <f t="shared" si="1"/>
        <v>1.6851793273307833</v>
      </c>
      <c r="BC7" s="66">
        <f t="shared" si="1"/>
        <v>4053.0553906923401</v>
      </c>
      <c r="BD7" s="66">
        <f t="shared" si="1"/>
        <v>602.43347793255441</v>
      </c>
      <c r="BE7" s="91">
        <f t="shared" si="1"/>
        <v>9.0407371456933436E-2</v>
      </c>
      <c r="BF7" s="91">
        <f t="shared" si="1"/>
        <v>33.646870925609598</v>
      </c>
      <c r="BG7" s="91">
        <f t="shared" si="1"/>
        <v>44.039937157573917</v>
      </c>
      <c r="BH7" s="91">
        <f t="shared" si="1"/>
        <v>1.1088394989942951</v>
      </c>
      <c r="BI7" s="65">
        <f t="shared" si="2"/>
        <v>3411.6717169696826</v>
      </c>
      <c r="BJ7" s="66">
        <f t="shared" si="2"/>
        <v>0</v>
      </c>
      <c r="BK7" s="66">
        <f t="shared" si="2"/>
        <v>13.138125289365622</v>
      </c>
      <c r="BL7" s="66">
        <f t="shared" si="2"/>
        <v>4219.602728442087</v>
      </c>
      <c r="BM7" s="36">
        <v>0</v>
      </c>
      <c r="BN7" s="27">
        <f t="shared" si="6"/>
        <v>57254.512202844984</v>
      </c>
      <c r="BP7" s="53" t="s">
        <v>24</v>
      </c>
      <c r="BQ7" s="64" t="s">
        <v>4</v>
      </c>
      <c r="BR7" s="65">
        <f t="shared" si="7"/>
        <v>80.090211069027518</v>
      </c>
      <c r="BS7" s="66">
        <f t="shared" si="3"/>
        <v>100.20827654873989</v>
      </c>
      <c r="BT7" s="66">
        <f t="shared" si="3"/>
        <v>787.0021132702783</v>
      </c>
      <c r="BU7" s="66">
        <f t="shared" si="3"/>
        <v>759.54340971021054</v>
      </c>
      <c r="BV7" s="66">
        <f t="shared" si="3"/>
        <v>6685.9772075341789</v>
      </c>
      <c r="BW7" s="66">
        <f t="shared" si="3"/>
        <v>137.30275438299495</v>
      </c>
      <c r="BX7" s="66">
        <f t="shared" si="3"/>
        <v>61.169839652187228</v>
      </c>
      <c r="BY7" s="66">
        <f t="shared" si="3"/>
        <v>118.94510880344022</v>
      </c>
      <c r="BZ7" s="66">
        <f t="shared" si="3"/>
        <v>135.4222972715263</v>
      </c>
      <c r="CA7" s="66">
        <f t="shared" si="3"/>
        <v>172.95179283609002</v>
      </c>
      <c r="CB7" s="66">
        <f t="shared" si="3"/>
        <v>43.981857929740862</v>
      </c>
      <c r="CC7" s="66">
        <f t="shared" si="3"/>
        <v>2841.7146541320644</v>
      </c>
      <c r="CD7" s="66">
        <f t="shared" si="3"/>
        <v>32632.628136311545</v>
      </c>
      <c r="CE7" s="66">
        <f t="shared" si="3"/>
        <v>3.9501477994851202</v>
      </c>
      <c r="CF7" s="66">
        <f t="shared" si="3"/>
        <v>65.259895851484657</v>
      </c>
      <c r="CG7" s="66">
        <f t="shared" si="3"/>
        <v>240.42043160470618</v>
      </c>
      <c r="CH7" s="66">
        <f t="shared" si="3"/>
        <v>7.4713945302969709</v>
      </c>
      <c r="CI7" s="66">
        <f t="shared" si="4"/>
        <v>1.6851793273307833</v>
      </c>
      <c r="CJ7" s="66">
        <f t="shared" si="4"/>
        <v>4053.0553906923401</v>
      </c>
      <c r="CK7" s="66">
        <f t="shared" si="4"/>
        <v>602.43347793255441</v>
      </c>
      <c r="CL7" s="91">
        <f t="shared" si="4"/>
        <v>9.0407371456933436E-2</v>
      </c>
      <c r="CM7" s="91">
        <f t="shared" si="4"/>
        <v>33.646870925609598</v>
      </c>
      <c r="CN7" s="91">
        <f t="shared" si="4"/>
        <v>44.039937157573917</v>
      </c>
      <c r="CO7" s="91">
        <f t="shared" si="4"/>
        <v>1.1088394989942951</v>
      </c>
      <c r="CP7" s="65">
        <f t="shared" si="4"/>
        <v>3411.6717169696826</v>
      </c>
      <c r="CQ7" s="66">
        <f t="shared" si="4"/>
        <v>0</v>
      </c>
      <c r="CR7" s="66">
        <f t="shared" si="4"/>
        <v>13.138125289365622</v>
      </c>
      <c r="CS7" s="66">
        <f t="shared" si="4"/>
        <v>4219.602728442087</v>
      </c>
      <c r="CT7" s="36">
        <v>0</v>
      </c>
      <c r="CU7" s="27">
        <f t="shared" si="8"/>
        <v>57254.512202844984</v>
      </c>
      <c r="CX7" s="59" t="s">
        <v>95</v>
      </c>
      <c r="CY7" s="81">
        <f>'[1]scen AMS ss residentiel'!$V$463</f>
        <v>53889.196770000002</v>
      </c>
      <c r="DA7" s="105">
        <v>1.2730714301478225</v>
      </c>
    </row>
    <row r="8" spans="2:105" x14ac:dyDescent="0.25">
      <c r="B8" s="53" t="s">
        <v>25</v>
      </c>
      <c r="C8" s="64" t="s">
        <v>5</v>
      </c>
      <c r="D8" s="90">
        <v>177.00103912530733</v>
      </c>
      <c r="E8" s="91">
        <v>3338.0979639653615</v>
      </c>
      <c r="F8" s="91">
        <v>184.91736904475226</v>
      </c>
      <c r="G8" s="91">
        <v>326.61422489225112</v>
      </c>
      <c r="H8" s="91">
        <v>205.54261638873885</v>
      </c>
      <c r="I8" s="91">
        <v>10068.717260766429</v>
      </c>
      <c r="J8" s="91">
        <v>46.206549040037821</v>
      </c>
      <c r="K8" s="91">
        <v>326.64967741721273</v>
      </c>
      <c r="L8" s="91">
        <v>778.20126239141575</v>
      </c>
      <c r="M8" s="91">
        <v>50.636324150115641</v>
      </c>
      <c r="N8" s="91">
        <v>80.66451306305099</v>
      </c>
      <c r="O8" s="91">
        <v>11861.966265239835</v>
      </c>
      <c r="P8" s="91">
        <v>763.13601295554861</v>
      </c>
      <c r="Q8" s="91">
        <v>3.4689222702602924</v>
      </c>
      <c r="R8" s="91">
        <v>31.136030008431131</v>
      </c>
      <c r="S8" s="91">
        <v>96.585230223441229</v>
      </c>
      <c r="T8" s="91">
        <v>53.131144216463689</v>
      </c>
      <c r="U8" s="91">
        <v>11.624885896280055</v>
      </c>
      <c r="V8" s="91">
        <v>7414.9489702471828</v>
      </c>
      <c r="W8" s="91">
        <v>1208.6163258388567</v>
      </c>
      <c r="X8" s="91">
        <v>0.34290682759090052</v>
      </c>
      <c r="Y8" s="91">
        <v>20.995279743973704</v>
      </c>
      <c r="Z8" s="91">
        <v>42.734100552726552</v>
      </c>
      <c r="AA8" s="91">
        <v>7.7429066353852276</v>
      </c>
      <c r="AB8" s="65">
        <f>'[5]TES 2025 (value)'!CK11</f>
        <v>7352.0975389696878</v>
      </c>
      <c r="AC8" s="66">
        <f>'[5]TES 2025 (value)'!CL11</f>
        <v>0</v>
      </c>
      <c r="AD8" s="66">
        <f>'[5]TES 2025 (value)'!CM11</f>
        <v>0</v>
      </c>
      <c r="AE8" s="66">
        <f>'[5]TES 2025 (value)'!CN11</f>
        <v>10974.603409571124</v>
      </c>
      <c r="AF8" s="67">
        <f>'[5]TES 2025 (value)'!CO11</f>
        <v>1.492973374</v>
      </c>
      <c r="AG8" s="27">
        <f t="shared" si="5"/>
        <v>55427.871702815457</v>
      </c>
      <c r="AI8" s="53" t="s">
        <v>25</v>
      </c>
      <c r="AJ8" s="64" t="s">
        <v>5</v>
      </c>
      <c r="AK8" s="65">
        <f t="shared" si="0"/>
        <v>177.00111850049518</v>
      </c>
      <c r="AL8" s="66">
        <f t="shared" si="0"/>
        <v>3338.1309226008202</v>
      </c>
      <c r="AM8" s="66">
        <f t="shared" si="0"/>
        <v>184.91681717089546</v>
      </c>
      <c r="AN8" s="66">
        <f t="shared" si="0"/>
        <v>326.59398633389708</v>
      </c>
      <c r="AO8" s="66">
        <f t="shared" si="0"/>
        <v>205.53783910903536</v>
      </c>
      <c r="AP8" s="66">
        <f t="shared" si="0"/>
        <v>10068.46080329106</v>
      </c>
      <c r="AQ8" s="66">
        <f t="shared" si="0"/>
        <v>46.205624918903396</v>
      </c>
      <c r="AR8" s="66">
        <f t="shared" si="0"/>
        <v>326.69263045959968</v>
      </c>
      <c r="AS8" s="66">
        <f t="shared" si="0"/>
        <v>778.25834151834385</v>
      </c>
      <c r="AT8" s="66">
        <f t="shared" si="0"/>
        <v>50.635914128864997</v>
      </c>
      <c r="AU8" s="66">
        <f t="shared" si="0"/>
        <v>80.662513634971816</v>
      </c>
      <c r="AV8" s="66">
        <f t="shared" si="0"/>
        <v>11862.13263327027</v>
      </c>
      <c r="AW8" s="66">
        <f t="shared" si="0"/>
        <v>763.14575921308528</v>
      </c>
      <c r="AX8" s="66">
        <f t="shared" si="0"/>
        <v>3.4687241984823531</v>
      </c>
      <c r="AY8" s="66">
        <f t="shared" si="0"/>
        <v>31.135124294545381</v>
      </c>
      <c r="AZ8" s="66">
        <f t="shared" si="0"/>
        <v>96.585813177775151</v>
      </c>
      <c r="BA8" s="66">
        <f t="shared" si="1"/>
        <v>53.129331850066016</v>
      </c>
      <c r="BB8" s="66">
        <f t="shared" si="1"/>
        <v>11.624701244424408</v>
      </c>
      <c r="BC8" s="66">
        <f t="shared" si="1"/>
        <v>7415.0730059297375</v>
      </c>
      <c r="BD8" s="66">
        <f t="shared" si="1"/>
        <v>1208.6151882496445</v>
      </c>
      <c r="BE8" s="91">
        <f t="shared" si="1"/>
        <v>0.37738037378588668</v>
      </c>
      <c r="BF8" s="91">
        <f t="shared" si="1"/>
        <v>21.13086743070432</v>
      </c>
      <c r="BG8" s="91">
        <f t="shared" si="1"/>
        <v>42.735518306283431</v>
      </c>
      <c r="BH8" s="91">
        <f t="shared" si="1"/>
        <v>7.7553190060844148</v>
      </c>
      <c r="BI8" s="65">
        <f t="shared" si="2"/>
        <v>7352.0975389696878</v>
      </c>
      <c r="BJ8" s="66">
        <f t="shared" si="2"/>
        <v>0</v>
      </c>
      <c r="BK8" s="66">
        <f t="shared" si="2"/>
        <v>0</v>
      </c>
      <c r="BL8" s="66">
        <f t="shared" si="2"/>
        <v>10974.603409571124</v>
      </c>
      <c r="BM8" s="36">
        <v>0</v>
      </c>
      <c r="BN8" s="27">
        <f t="shared" si="6"/>
        <v>55426.70682675259</v>
      </c>
      <c r="BP8" s="53" t="s">
        <v>25</v>
      </c>
      <c r="BQ8" s="64" t="s">
        <v>5</v>
      </c>
      <c r="BR8" s="65">
        <f t="shared" si="7"/>
        <v>177.00111850049518</v>
      </c>
      <c r="BS8" s="66">
        <f t="shared" si="3"/>
        <v>3338.1309226008202</v>
      </c>
      <c r="BT8" s="66">
        <f t="shared" si="3"/>
        <v>184.91681717089546</v>
      </c>
      <c r="BU8" s="66">
        <f t="shared" si="3"/>
        <v>326.59398633389708</v>
      </c>
      <c r="BV8" s="66">
        <f t="shared" si="3"/>
        <v>205.53783910903536</v>
      </c>
      <c r="BW8" s="66">
        <f t="shared" si="3"/>
        <v>10068.46080329106</v>
      </c>
      <c r="BX8" s="66">
        <f t="shared" si="3"/>
        <v>46.205624918903396</v>
      </c>
      <c r="BY8" s="66">
        <f t="shared" si="3"/>
        <v>326.69263045959968</v>
      </c>
      <c r="BZ8" s="66">
        <f t="shared" si="3"/>
        <v>778.25834151834385</v>
      </c>
      <c r="CA8" s="66">
        <f t="shared" si="3"/>
        <v>50.635914128864997</v>
      </c>
      <c r="CB8" s="66">
        <f t="shared" si="3"/>
        <v>80.662513634971816</v>
      </c>
      <c r="CC8" s="66">
        <f t="shared" si="3"/>
        <v>11862.13263327027</v>
      </c>
      <c r="CD8" s="66">
        <f t="shared" si="3"/>
        <v>763.14575921308528</v>
      </c>
      <c r="CE8" s="66">
        <f t="shared" si="3"/>
        <v>3.4687241984823531</v>
      </c>
      <c r="CF8" s="66">
        <f t="shared" si="3"/>
        <v>31.135124294545381</v>
      </c>
      <c r="CG8" s="66">
        <f t="shared" si="3"/>
        <v>96.585813177775151</v>
      </c>
      <c r="CH8" s="66">
        <f t="shared" si="3"/>
        <v>53.129331850066016</v>
      </c>
      <c r="CI8" s="66">
        <f t="shared" si="4"/>
        <v>11.624701244424408</v>
      </c>
      <c r="CJ8" s="66">
        <f t="shared" si="4"/>
        <v>7415.0730059297375</v>
      </c>
      <c r="CK8" s="66">
        <f t="shared" si="4"/>
        <v>1208.6151882496445</v>
      </c>
      <c r="CL8" s="91">
        <f t="shared" si="4"/>
        <v>0.37738037378588668</v>
      </c>
      <c r="CM8" s="91">
        <f t="shared" si="4"/>
        <v>21.13086743070432</v>
      </c>
      <c r="CN8" s="91">
        <f t="shared" si="4"/>
        <v>42.735518306283431</v>
      </c>
      <c r="CO8" s="91">
        <f t="shared" si="4"/>
        <v>7.7553190060844148</v>
      </c>
      <c r="CP8" s="65">
        <f t="shared" si="4"/>
        <v>7352.0975389696878</v>
      </c>
      <c r="CQ8" s="66">
        <f t="shared" si="4"/>
        <v>0</v>
      </c>
      <c r="CR8" s="66">
        <f t="shared" si="4"/>
        <v>0</v>
      </c>
      <c r="CS8" s="66">
        <f t="shared" si="4"/>
        <v>10974.603409571124</v>
      </c>
      <c r="CT8" s="36">
        <v>0</v>
      </c>
      <c r="CU8" s="27">
        <f t="shared" si="8"/>
        <v>55426.70682675259</v>
      </c>
      <c r="CX8" s="59" t="s">
        <v>96</v>
      </c>
      <c r="CY8" s="81">
        <f>'[1]scen AMS ss residentiel'!$V$462-CY7</f>
        <v>660671.58603000001</v>
      </c>
      <c r="DA8" s="105">
        <v>1.1044917407263468</v>
      </c>
    </row>
    <row r="9" spans="2:105" x14ac:dyDescent="0.25">
      <c r="B9" s="53" t="s">
        <v>26</v>
      </c>
      <c r="C9" s="64" t="s">
        <v>6</v>
      </c>
      <c r="D9" s="90">
        <v>4449.4922563195796</v>
      </c>
      <c r="E9" s="91">
        <v>499.13056208682804</v>
      </c>
      <c r="F9" s="91">
        <v>392.53110442096732</v>
      </c>
      <c r="G9" s="91">
        <v>364.2540254487335</v>
      </c>
      <c r="H9" s="91">
        <v>88.113672785956581</v>
      </c>
      <c r="I9" s="91">
        <v>315.83129860352892</v>
      </c>
      <c r="J9" s="91">
        <v>2962.7282306933816</v>
      </c>
      <c r="K9" s="91">
        <v>2002.2340422374023</v>
      </c>
      <c r="L9" s="91">
        <v>174.99937876079716</v>
      </c>
      <c r="M9" s="91">
        <v>378.00190047106076</v>
      </c>
      <c r="N9" s="91">
        <v>99.865405699697192</v>
      </c>
      <c r="O9" s="91">
        <v>4168.400135857034</v>
      </c>
      <c r="P9" s="91">
        <v>291.46205141521767</v>
      </c>
      <c r="Q9" s="91">
        <v>2.0379751702516087</v>
      </c>
      <c r="R9" s="91">
        <v>8.0277394046363018</v>
      </c>
      <c r="S9" s="91">
        <v>6.8413560275424192</v>
      </c>
      <c r="T9" s="91">
        <v>6.4178880914526832</v>
      </c>
      <c r="U9" s="91">
        <v>4.1579793658409692</v>
      </c>
      <c r="V9" s="91">
        <v>566.32011143502166</v>
      </c>
      <c r="W9" s="91">
        <v>42.858591760945956</v>
      </c>
      <c r="X9" s="91">
        <v>0.12049143499156266</v>
      </c>
      <c r="Y9" s="91">
        <v>39.484190508406577</v>
      </c>
      <c r="Z9" s="91">
        <v>1.6485953265427698E-2</v>
      </c>
      <c r="AA9" s="91">
        <v>72.253637167608588</v>
      </c>
      <c r="AB9" s="65">
        <f>'[5]TES 2025 (value)'!CK12</f>
        <v>183.55540230386805</v>
      </c>
      <c r="AC9" s="66">
        <f>'[5]TES 2025 (value)'!CL12</f>
        <v>0</v>
      </c>
      <c r="AD9" s="66">
        <f>'[5]TES 2025 (value)'!CM12</f>
        <v>0</v>
      </c>
      <c r="AE9" s="66">
        <f>'[5]TES 2025 (value)'!CN12</f>
        <v>5964.1331363300924</v>
      </c>
      <c r="AF9" s="67">
        <f>'[5]TES 2025 (value)'!CO12</f>
        <v>1</v>
      </c>
      <c r="AG9" s="27">
        <f t="shared" si="5"/>
        <v>23084.269049754108</v>
      </c>
      <c r="AI9" s="53" t="s">
        <v>26</v>
      </c>
      <c r="AJ9" s="64" t="s">
        <v>6</v>
      </c>
      <c r="AK9" s="65">
        <f t="shared" si="0"/>
        <v>4449.4942516710498</v>
      </c>
      <c r="AL9" s="66">
        <f t="shared" si="0"/>
        <v>499.13549024125001</v>
      </c>
      <c r="AM9" s="66">
        <f t="shared" si="0"/>
        <v>392.52993293742503</v>
      </c>
      <c r="AN9" s="66">
        <f t="shared" si="0"/>
        <v>364.23145455075081</v>
      </c>
      <c r="AO9" s="66">
        <f t="shared" si="0"/>
        <v>88.111624823018303</v>
      </c>
      <c r="AP9" s="66">
        <f t="shared" si="0"/>
        <v>315.82325415304086</v>
      </c>
      <c r="AQ9" s="66">
        <f t="shared" si="0"/>
        <v>2962.6689767601097</v>
      </c>
      <c r="AR9" s="66">
        <f t="shared" si="0"/>
        <v>2002.4973274926176</v>
      </c>
      <c r="AS9" s="66">
        <f t="shared" si="0"/>
        <v>175.01221452994247</v>
      </c>
      <c r="AT9" s="66">
        <f t="shared" si="0"/>
        <v>377.99883964832969</v>
      </c>
      <c r="AU9" s="66">
        <f t="shared" si="0"/>
        <v>99.862930339855396</v>
      </c>
      <c r="AV9" s="66">
        <f t="shared" si="0"/>
        <v>4168.4585990582573</v>
      </c>
      <c r="AW9" s="66">
        <f t="shared" si="0"/>
        <v>291.46577377160901</v>
      </c>
      <c r="AX9" s="66">
        <f t="shared" si="0"/>
        <v>2.0378588040335393</v>
      </c>
      <c r="AY9" s="66">
        <f t="shared" si="0"/>
        <v>8.0275058862639206</v>
      </c>
      <c r="AZ9" s="66">
        <f t="shared" si="0"/>
        <v>6.8413973195509064</v>
      </c>
      <c r="BA9" s="66">
        <f t="shared" si="1"/>
        <v>6.417669169671635</v>
      </c>
      <c r="BB9" s="66">
        <f t="shared" si="1"/>
        <v>4.1579133197212483</v>
      </c>
      <c r="BC9" s="66">
        <f t="shared" si="1"/>
        <v>566.32958471688085</v>
      </c>
      <c r="BD9" s="66">
        <f t="shared" si="1"/>
        <v>42.858551421037753</v>
      </c>
      <c r="BE9" s="91">
        <f t="shared" si="1"/>
        <v>0.1326048334895284</v>
      </c>
      <c r="BF9" s="91">
        <f t="shared" si="1"/>
        <v>39.73917973068653</v>
      </c>
      <c r="BG9" s="91">
        <f t="shared" si="1"/>
        <v>1.6486500206127942E-2</v>
      </c>
      <c r="BH9" s="91">
        <f t="shared" si="1"/>
        <v>72.369464333183629</v>
      </c>
      <c r="BI9" s="65">
        <f t="shared" si="2"/>
        <v>183.55540230386805</v>
      </c>
      <c r="BJ9" s="66">
        <f t="shared" si="2"/>
        <v>0</v>
      </c>
      <c r="BK9" s="66">
        <f t="shared" si="2"/>
        <v>0</v>
      </c>
      <c r="BL9" s="66">
        <f t="shared" si="2"/>
        <v>5964.1331363300924</v>
      </c>
      <c r="BM9" s="36">
        <v>0</v>
      </c>
      <c r="BN9" s="27">
        <f t="shared" si="6"/>
        <v>23083.907424645942</v>
      </c>
      <c r="BP9" s="53" t="s">
        <v>26</v>
      </c>
      <c r="BQ9" s="64" t="s">
        <v>6</v>
      </c>
      <c r="BR9" s="65">
        <f t="shared" si="7"/>
        <v>4449.4942516710498</v>
      </c>
      <c r="BS9" s="66">
        <f t="shared" si="3"/>
        <v>499.13549024125001</v>
      </c>
      <c r="BT9" s="66">
        <f t="shared" si="3"/>
        <v>392.52993293742503</v>
      </c>
      <c r="BU9" s="66">
        <f t="shared" si="3"/>
        <v>364.23145455075081</v>
      </c>
      <c r="BV9" s="66">
        <f t="shared" si="3"/>
        <v>88.111624823018303</v>
      </c>
      <c r="BW9" s="66">
        <f t="shared" si="3"/>
        <v>315.82325415304086</v>
      </c>
      <c r="BX9" s="66">
        <f t="shared" si="3"/>
        <v>2962.6689767601097</v>
      </c>
      <c r="BY9" s="66">
        <f t="shared" si="3"/>
        <v>2002.4973274926176</v>
      </c>
      <c r="BZ9" s="66">
        <f t="shared" si="3"/>
        <v>175.01221452994247</v>
      </c>
      <c r="CA9" s="66">
        <f t="shared" si="3"/>
        <v>377.99883964832969</v>
      </c>
      <c r="CB9" s="66">
        <f t="shared" si="3"/>
        <v>99.862930339855396</v>
      </c>
      <c r="CC9" s="66">
        <f t="shared" si="3"/>
        <v>4168.4585990582573</v>
      </c>
      <c r="CD9" s="66">
        <f t="shared" si="3"/>
        <v>291.46577377160901</v>
      </c>
      <c r="CE9" s="66">
        <f t="shared" si="3"/>
        <v>2.0378588040335393</v>
      </c>
      <c r="CF9" s="66">
        <f t="shared" si="3"/>
        <v>8.0275058862639206</v>
      </c>
      <c r="CG9" s="66">
        <f t="shared" si="3"/>
        <v>6.8413973195509064</v>
      </c>
      <c r="CH9" s="66">
        <f t="shared" si="3"/>
        <v>6.417669169671635</v>
      </c>
      <c r="CI9" s="66">
        <f t="shared" si="4"/>
        <v>4.1579133197212483</v>
      </c>
      <c r="CJ9" s="66">
        <f t="shared" si="4"/>
        <v>566.32958471688085</v>
      </c>
      <c r="CK9" s="66">
        <f t="shared" si="4"/>
        <v>42.858551421037753</v>
      </c>
      <c r="CL9" s="91">
        <f t="shared" si="4"/>
        <v>0.1326048334895284</v>
      </c>
      <c r="CM9" s="91">
        <f t="shared" si="4"/>
        <v>39.73917973068653</v>
      </c>
      <c r="CN9" s="91">
        <f t="shared" si="4"/>
        <v>1.6486500206127942E-2</v>
      </c>
      <c r="CO9" s="91">
        <f t="shared" si="4"/>
        <v>72.369464333183629</v>
      </c>
      <c r="CP9" s="65">
        <f t="shared" si="4"/>
        <v>183.55540230386805</v>
      </c>
      <c r="CQ9" s="66">
        <f t="shared" si="4"/>
        <v>0</v>
      </c>
      <c r="CR9" s="66">
        <f t="shared" si="4"/>
        <v>0</v>
      </c>
      <c r="CS9" s="66">
        <f t="shared" si="4"/>
        <v>5964.1331363300924</v>
      </c>
      <c r="CT9" s="36">
        <v>0</v>
      </c>
      <c r="CU9" s="27">
        <f t="shared" si="8"/>
        <v>23083.907424645942</v>
      </c>
      <c r="CX9" s="59" t="s">
        <v>108</v>
      </c>
      <c r="CY9" s="81">
        <f>'[1]scen AMS ss residentiel'!$V$1261</f>
        <v>14867.22435</v>
      </c>
      <c r="DA9" s="105">
        <v>1.123642628324667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361.6222523873455</v>
      </c>
      <c r="F10" s="91">
        <v>689.4618123604439</v>
      </c>
      <c r="G10" s="91">
        <v>109.44526656351454</v>
      </c>
      <c r="H10" s="91">
        <v>210.60426175256237</v>
      </c>
      <c r="I10" s="91">
        <v>1275.1160417162712</v>
      </c>
      <c r="J10" s="91">
        <v>183.42192630938939</v>
      </c>
      <c r="K10" s="91">
        <v>7376.9945086671942</v>
      </c>
      <c r="L10" s="91">
        <v>14653.787502557154</v>
      </c>
      <c r="M10" s="91">
        <v>166.97374521001288</v>
      </c>
      <c r="N10" s="91">
        <v>97.362379552087873</v>
      </c>
      <c r="O10" s="91">
        <v>15486.566246069251</v>
      </c>
      <c r="P10" s="91">
        <v>180.22176404178597</v>
      </c>
      <c r="Q10" s="91">
        <v>2.0738180949815628</v>
      </c>
      <c r="R10" s="91">
        <v>22.425845130405289</v>
      </c>
      <c r="S10" s="91">
        <v>7.919970634487937</v>
      </c>
      <c r="T10" s="91">
        <v>6.7661657301970797</v>
      </c>
      <c r="U10" s="91">
        <v>4.3073029973104742</v>
      </c>
      <c r="V10" s="91">
        <v>2126.0791156405344</v>
      </c>
      <c r="W10" s="91">
        <v>333.00044865539826</v>
      </c>
      <c r="X10" s="91">
        <v>0.44768517860442519</v>
      </c>
      <c r="Y10" s="91">
        <v>1369.1561330445461</v>
      </c>
      <c r="Z10" s="91">
        <v>27.857419950391474</v>
      </c>
      <c r="AA10" s="91">
        <v>8.8005567046348947</v>
      </c>
      <c r="AB10" s="65">
        <f>'[5]TES 2025 (value)'!CK13</f>
        <v>37.510337121105152</v>
      </c>
      <c r="AC10" s="66">
        <f>'[5]TES 2025 (value)'!CL13</f>
        <v>0</v>
      </c>
      <c r="AD10" s="66">
        <f>'[5]TES 2025 (value)'!CM13</f>
        <v>0</v>
      </c>
      <c r="AE10" s="66">
        <f>'[5]TES 2025 (value)'!CN13</f>
        <v>39287.796369250718</v>
      </c>
      <c r="AF10" s="67">
        <f>'[5]TES 2025 (value)'!CO13</f>
        <v>1</v>
      </c>
      <c r="AG10" s="27">
        <f t="shared" si="5"/>
        <v>84026.718875320337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361.62582285655247</v>
      </c>
      <c r="AM10" s="66">
        <f t="shared" si="0"/>
        <v>689.45975470652274</v>
      </c>
      <c r="AN10" s="66">
        <f t="shared" si="0"/>
        <v>109.43848481843087</v>
      </c>
      <c r="AO10" s="66">
        <f t="shared" si="0"/>
        <v>210.59936682866379</v>
      </c>
      <c r="AP10" s="66">
        <f t="shared" si="0"/>
        <v>1275.083563592952</v>
      </c>
      <c r="AQ10" s="66">
        <f t="shared" si="0"/>
        <v>183.41825790994946</v>
      </c>
      <c r="AR10" s="66">
        <f t="shared" si="0"/>
        <v>7377.9645520492186</v>
      </c>
      <c r="AS10" s="66">
        <f t="shared" si="0"/>
        <v>14654.862321421193</v>
      </c>
      <c r="AT10" s="66">
        <f t="shared" si="0"/>
        <v>166.97239316116287</v>
      </c>
      <c r="AU10" s="66">
        <f t="shared" si="0"/>
        <v>97.359966234655715</v>
      </c>
      <c r="AV10" s="66">
        <f t="shared" si="0"/>
        <v>15486.783450322488</v>
      </c>
      <c r="AW10" s="66">
        <f t="shared" si="0"/>
        <v>180.22406571238761</v>
      </c>
      <c r="AX10" s="66">
        <f t="shared" si="0"/>
        <v>2.0736996821705533</v>
      </c>
      <c r="AY10" s="66">
        <f t="shared" si="0"/>
        <v>22.425192786502461</v>
      </c>
      <c r="AZ10" s="66">
        <f t="shared" si="0"/>
        <v>7.9200184366332049</v>
      </c>
      <c r="BA10" s="66">
        <f t="shared" si="1"/>
        <v>6.7659349282523564</v>
      </c>
      <c r="BB10" s="66">
        <f t="shared" si="1"/>
        <v>4.3072345793063418</v>
      </c>
      <c r="BC10" s="66">
        <f t="shared" si="1"/>
        <v>2126.1146802378544</v>
      </c>
      <c r="BD10" s="66">
        <f t="shared" si="1"/>
        <v>333.00013522448563</v>
      </c>
      <c r="BE10" s="91">
        <f t="shared" si="1"/>
        <v>0.49269243551399805</v>
      </c>
      <c r="BF10" s="91">
        <f t="shared" si="1"/>
        <v>1377.9981544472776</v>
      </c>
      <c r="BG10" s="91">
        <f t="shared" si="1"/>
        <v>27.858344152742976</v>
      </c>
      <c r="BH10" s="91">
        <f t="shared" si="1"/>
        <v>8.8146645555132626</v>
      </c>
      <c r="BI10" s="65">
        <f t="shared" si="2"/>
        <v>37.510337121105152</v>
      </c>
      <c r="BJ10" s="66">
        <f t="shared" si="2"/>
        <v>0</v>
      </c>
      <c r="BK10" s="66">
        <f t="shared" si="2"/>
        <v>0</v>
      </c>
      <c r="BL10" s="66">
        <f t="shared" si="2"/>
        <v>39287.796369250718</v>
      </c>
      <c r="BM10" s="36">
        <v>0</v>
      </c>
      <c r="BN10" s="27">
        <f t="shared" si="6"/>
        <v>84036.869457452267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361.62582285655247</v>
      </c>
      <c r="BT10" s="66">
        <f t="shared" si="3"/>
        <v>689.45975470652274</v>
      </c>
      <c r="BU10" s="66">
        <f t="shared" si="3"/>
        <v>109.43848481843087</v>
      </c>
      <c r="BV10" s="66">
        <f t="shared" si="3"/>
        <v>210.59936682866379</v>
      </c>
      <c r="BW10" s="66">
        <f t="shared" si="3"/>
        <v>1275.083563592952</v>
      </c>
      <c r="BX10" s="66">
        <f t="shared" si="3"/>
        <v>183.41825790994946</v>
      </c>
      <c r="BY10" s="66">
        <f t="shared" si="3"/>
        <v>7377.9645520492186</v>
      </c>
      <c r="BZ10" s="66">
        <f t="shared" si="3"/>
        <v>14654.862321421193</v>
      </c>
      <c r="CA10" s="66">
        <f t="shared" si="3"/>
        <v>166.97239316116287</v>
      </c>
      <c r="CB10" s="66">
        <f t="shared" si="3"/>
        <v>97.359966234655715</v>
      </c>
      <c r="CC10" s="66">
        <f t="shared" si="3"/>
        <v>15486.783450322488</v>
      </c>
      <c r="CD10" s="66">
        <f t="shared" si="3"/>
        <v>180.22406571238761</v>
      </c>
      <c r="CE10" s="66">
        <f t="shared" si="3"/>
        <v>2.0736996821705533</v>
      </c>
      <c r="CF10" s="66">
        <f t="shared" si="3"/>
        <v>22.425192786502461</v>
      </c>
      <c r="CG10" s="66">
        <f t="shared" si="3"/>
        <v>7.9200184366332049</v>
      </c>
      <c r="CH10" s="66">
        <f t="shared" si="3"/>
        <v>6.7659349282523564</v>
      </c>
      <c r="CI10" s="66">
        <f t="shared" si="4"/>
        <v>4.3072345793063418</v>
      </c>
      <c r="CJ10" s="66">
        <f t="shared" si="4"/>
        <v>2126.1146802378544</v>
      </c>
      <c r="CK10" s="66">
        <f t="shared" si="4"/>
        <v>333.00013522448563</v>
      </c>
      <c r="CL10" s="91">
        <f t="shared" si="4"/>
        <v>0.49269243551399805</v>
      </c>
      <c r="CM10" s="91">
        <f t="shared" si="4"/>
        <v>1377.9981544472776</v>
      </c>
      <c r="CN10" s="91">
        <f t="shared" si="4"/>
        <v>27.858344152742976</v>
      </c>
      <c r="CO10" s="91">
        <f t="shared" si="4"/>
        <v>8.8146645555132626</v>
      </c>
      <c r="CP10" s="65">
        <f t="shared" si="4"/>
        <v>37.510337121105152</v>
      </c>
      <c r="CQ10" s="66">
        <f t="shared" si="4"/>
        <v>0</v>
      </c>
      <c r="CR10" s="66">
        <f t="shared" si="4"/>
        <v>0</v>
      </c>
      <c r="CS10" s="66">
        <f t="shared" si="4"/>
        <v>39287.796369250718</v>
      </c>
      <c r="CT10" s="36">
        <v>0</v>
      </c>
      <c r="CU10" s="27">
        <f t="shared" si="8"/>
        <v>84036.869457452267</v>
      </c>
      <c r="CX10" s="59" t="s">
        <v>97</v>
      </c>
      <c r="CY10" s="81">
        <f>'[1]scen AMS ss residentiel'!$V$466</f>
        <v>13664.6406270557</v>
      </c>
      <c r="DA10" s="105">
        <v>1.1499125848377421</v>
      </c>
    </row>
    <row r="11" spans="2:105" x14ac:dyDescent="0.25">
      <c r="B11" s="53" t="s">
        <v>28</v>
      </c>
      <c r="C11" s="64" t="s">
        <v>8</v>
      </c>
      <c r="D11" s="90">
        <v>364.41268254120331</v>
      </c>
      <c r="E11" s="91">
        <v>4727.6282251141711</v>
      </c>
      <c r="F11" s="91">
        <v>6161.0762100357952</v>
      </c>
      <c r="G11" s="91">
        <v>73.982275177999114</v>
      </c>
      <c r="H11" s="91">
        <v>287.5737052769008</v>
      </c>
      <c r="I11" s="91">
        <v>478.2628399652416</v>
      </c>
      <c r="J11" s="91">
        <v>229.60460029423837</v>
      </c>
      <c r="K11" s="91">
        <v>524.67825285892889</v>
      </c>
      <c r="L11" s="91">
        <v>3030.6185537937831</v>
      </c>
      <c r="M11" s="91">
        <v>212.69440347671633</v>
      </c>
      <c r="N11" s="91">
        <v>171.5101226332028</v>
      </c>
      <c r="O11" s="91">
        <v>13589.086978209651</v>
      </c>
      <c r="P11" s="91">
        <v>7437.6929083452942</v>
      </c>
      <c r="Q11" s="91">
        <v>3.4917475564086664</v>
      </c>
      <c r="R11" s="91">
        <v>16.969471977699495</v>
      </c>
      <c r="S11" s="91">
        <v>46.853276256468575</v>
      </c>
      <c r="T11" s="91">
        <v>31.156018461407839</v>
      </c>
      <c r="U11" s="91">
        <v>54.66672844239239</v>
      </c>
      <c r="V11" s="91">
        <v>7429.6005663316628</v>
      </c>
      <c r="W11" s="91">
        <v>1.5401665783808312</v>
      </c>
      <c r="X11" s="91">
        <v>0.39283334139887133</v>
      </c>
      <c r="Y11" s="91">
        <v>734.71512754791138</v>
      </c>
      <c r="Z11" s="91">
        <v>569.36555144017564</v>
      </c>
      <c r="AA11" s="91">
        <v>12.333080838957327</v>
      </c>
      <c r="AB11" s="65">
        <f>'[5]TES 2025 (value)'!CK14</f>
        <v>9382.6829077594593</v>
      </c>
      <c r="AC11" s="66">
        <f>'[5]TES 2025 (value)'!CL14</f>
        <v>0</v>
      </c>
      <c r="AD11" s="66">
        <f>'[5]TES 2025 (value)'!CM14</f>
        <v>0</v>
      </c>
      <c r="AE11" s="66">
        <f>'[5]TES 2025 (value)'!CN14</f>
        <v>14017.707216500417</v>
      </c>
      <c r="AF11" s="67">
        <f>'[5]TES 2025 (value)'!CO14</f>
        <v>1</v>
      </c>
      <c r="AG11" s="27">
        <f t="shared" si="5"/>
        <v>69591.296450755864</v>
      </c>
      <c r="AI11" s="53" t="s">
        <v>28</v>
      </c>
      <c r="AJ11" s="64" t="s">
        <v>8</v>
      </c>
      <c r="AK11" s="65">
        <f t="shared" si="0"/>
        <v>364.41284596015987</v>
      </c>
      <c r="AL11" s="66">
        <f t="shared" si="0"/>
        <v>4727.6749032455318</v>
      </c>
      <c r="AM11" s="66">
        <f t="shared" si="0"/>
        <v>6161.0578227046981</v>
      </c>
      <c r="AN11" s="66">
        <f t="shared" si="0"/>
        <v>73.977690887177573</v>
      </c>
      <c r="AO11" s="66">
        <f t="shared" si="0"/>
        <v>287.56702140739668</v>
      </c>
      <c r="AP11" s="66">
        <f t="shared" si="0"/>
        <v>478.25065826648859</v>
      </c>
      <c r="AQ11" s="66">
        <f t="shared" si="0"/>
        <v>229.60000825116001</v>
      </c>
      <c r="AR11" s="66">
        <f t="shared" si="0"/>
        <v>524.74724581619353</v>
      </c>
      <c r="AS11" s="66">
        <f t="shared" si="0"/>
        <v>3030.8408421264585</v>
      </c>
      <c r="AT11" s="66">
        <f t="shared" si="0"/>
        <v>212.69268121060043</v>
      </c>
      <c r="AU11" s="66">
        <f t="shared" si="0"/>
        <v>171.50587141860998</v>
      </c>
      <c r="AV11" s="66">
        <f t="shared" si="0"/>
        <v>13589.277569683731</v>
      </c>
      <c r="AW11" s="66">
        <f t="shared" si="0"/>
        <v>7437.7878975337653</v>
      </c>
      <c r="AX11" s="66">
        <f t="shared" si="0"/>
        <v>3.4915481813311269</v>
      </c>
      <c r="AY11" s="66">
        <f t="shared" si="0"/>
        <v>16.968978353868842</v>
      </c>
      <c r="AZ11" s="66">
        <f t="shared" si="0"/>
        <v>46.853559046294606</v>
      </c>
      <c r="BA11" s="66">
        <f t="shared" si="1"/>
        <v>31.154955692634882</v>
      </c>
      <c r="BB11" s="66">
        <f t="shared" si="1"/>
        <v>54.665860105882324</v>
      </c>
      <c r="BC11" s="66">
        <f t="shared" si="1"/>
        <v>7429.724847102987</v>
      </c>
      <c r="BD11" s="66">
        <f t="shared" si="1"/>
        <v>1.5401651287256783</v>
      </c>
      <c r="BE11" s="91">
        <f t="shared" si="1"/>
        <v>0.43232616350680919</v>
      </c>
      <c r="BF11" s="91">
        <f t="shared" si="1"/>
        <v>739.45992379568736</v>
      </c>
      <c r="BG11" s="91">
        <f t="shared" si="1"/>
        <v>569.38444080546662</v>
      </c>
      <c r="BH11" s="91">
        <f t="shared" si="1"/>
        <v>12.352851550195997</v>
      </c>
      <c r="BI11" s="65">
        <f t="shared" si="2"/>
        <v>9382.6829077594593</v>
      </c>
      <c r="BJ11" s="66">
        <f t="shared" si="2"/>
        <v>0</v>
      </c>
      <c r="BK11" s="66">
        <f t="shared" si="2"/>
        <v>0</v>
      </c>
      <c r="BL11" s="66">
        <f t="shared" si="2"/>
        <v>14017.707216500417</v>
      </c>
      <c r="BM11" s="36">
        <v>0</v>
      </c>
      <c r="BN11" s="27">
        <f t="shared" si="6"/>
        <v>69595.812638698422</v>
      </c>
      <c r="BP11" s="53" t="s">
        <v>28</v>
      </c>
      <c r="BQ11" s="64" t="s">
        <v>8</v>
      </c>
      <c r="BR11" s="65">
        <f t="shared" si="7"/>
        <v>364.41284596015987</v>
      </c>
      <c r="BS11" s="66">
        <f t="shared" si="3"/>
        <v>4727.6749032455318</v>
      </c>
      <c r="BT11" s="66">
        <f t="shared" si="3"/>
        <v>6161.0578227046981</v>
      </c>
      <c r="BU11" s="66">
        <f t="shared" si="3"/>
        <v>73.977690887177573</v>
      </c>
      <c r="BV11" s="66">
        <f t="shared" si="3"/>
        <v>287.56702140739668</v>
      </c>
      <c r="BW11" s="66">
        <f t="shared" si="3"/>
        <v>478.25065826648859</v>
      </c>
      <c r="BX11" s="66">
        <f t="shared" si="3"/>
        <v>229.60000825116001</v>
      </c>
      <c r="BY11" s="66">
        <f t="shared" si="3"/>
        <v>524.74724581619353</v>
      </c>
      <c r="BZ11" s="66">
        <f t="shared" si="3"/>
        <v>3030.8408421264585</v>
      </c>
      <c r="CA11" s="66">
        <f t="shared" si="3"/>
        <v>212.69268121060043</v>
      </c>
      <c r="CB11" s="66">
        <f t="shared" si="3"/>
        <v>171.50587141860998</v>
      </c>
      <c r="CC11" s="66">
        <f t="shared" si="3"/>
        <v>13589.277569683731</v>
      </c>
      <c r="CD11" s="66">
        <f t="shared" si="3"/>
        <v>7437.7878975337653</v>
      </c>
      <c r="CE11" s="66">
        <f t="shared" si="3"/>
        <v>3.4915481813311269</v>
      </c>
      <c r="CF11" s="66">
        <f t="shared" si="3"/>
        <v>16.968978353868842</v>
      </c>
      <c r="CG11" s="66">
        <f t="shared" si="3"/>
        <v>46.853559046294606</v>
      </c>
      <c r="CH11" s="66">
        <f t="shared" si="3"/>
        <v>31.154955692634882</v>
      </c>
      <c r="CI11" s="66">
        <f t="shared" si="4"/>
        <v>54.665860105882324</v>
      </c>
      <c r="CJ11" s="66">
        <f t="shared" si="4"/>
        <v>7429.724847102987</v>
      </c>
      <c r="CK11" s="66">
        <f t="shared" si="4"/>
        <v>1.5401651287256783</v>
      </c>
      <c r="CL11" s="91">
        <f t="shared" si="4"/>
        <v>0.43232616350680919</v>
      </c>
      <c r="CM11" s="91">
        <f t="shared" si="4"/>
        <v>739.45992379568736</v>
      </c>
      <c r="CN11" s="91">
        <f t="shared" si="4"/>
        <v>569.38444080546662</v>
      </c>
      <c r="CO11" s="91">
        <f t="shared" si="4"/>
        <v>12.352851550195997</v>
      </c>
      <c r="CP11" s="65">
        <f t="shared" si="4"/>
        <v>9382.6829077594593</v>
      </c>
      <c r="CQ11" s="66">
        <f t="shared" si="4"/>
        <v>0</v>
      </c>
      <c r="CR11" s="66">
        <f t="shared" si="4"/>
        <v>0</v>
      </c>
      <c r="CS11" s="66">
        <f t="shared" si="4"/>
        <v>14017.707216500417</v>
      </c>
      <c r="CT11" s="36">
        <v>0</v>
      </c>
      <c r="CU11" s="27">
        <f t="shared" si="8"/>
        <v>69595.812638698422</v>
      </c>
      <c r="CX11" s="59" t="s">
        <v>98</v>
      </c>
      <c r="CY11" s="81">
        <f>'[1]scen AMS ss residentiel'!$V$505</f>
        <v>320170.39750000002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30.044219190426077</v>
      </c>
      <c r="E12" s="91">
        <v>86.185718945054248</v>
      </c>
      <c r="F12" s="91">
        <v>4969.5359160698117</v>
      </c>
      <c r="G12" s="91">
        <v>24.270417530821561</v>
      </c>
      <c r="H12" s="91">
        <v>433.91126162320251</v>
      </c>
      <c r="I12" s="91">
        <v>24.198048905240167</v>
      </c>
      <c r="J12" s="91">
        <v>0.63368987114297703</v>
      </c>
      <c r="K12" s="91">
        <v>143.03335080885415</v>
      </c>
      <c r="L12" s="91">
        <v>180.11468249974129</v>
      </c>
      <c r="M12" s="91">
        <v>10492.184666823754</v>
      </c>
      <c r="N12" s="91">
        <v>36.727206949418616</v>
      </c>
      <c r="O12" s="91">
        <v>18227.903913357484</v>
      </c>
      <c r="P12" s="91">
        <v>3787.1230754525441</v>
      </c>
      <c r="Q12" s="91">
        <v>14.494179851324432</v>
      </c>
      <c r="R12" s="91">
        <v>20.611161355819707</v>
      </c>
      <c r="S12" s="91">
        <v>41.942846391921343</v>
      </c>
      <c r="T12" s="91">
        <v>17.05312050905847</v>
      </c>
      <c r="U12" s="91">
        <v>5.4054379374268926</v>
      </c>
      <c r="V12" s="91">
        <v>683.18951926183752</v>
      </c>
      <c r="W12" s="91">
        <v>0</v>
      </c>
      <c r="X12" s="91">
        <v>0.52693486033445536</v>
      </c>
      <c r="Y12" s="91">
        <v>115.1189687602407</v>
      </c>
      <c r="Z12" s="91">
        <v>79.132173969291884</v>
      </c>
      <c r="AA12" s="91">
        <v>7.6584732944094034</v>
      </c>
      <c r="AB12" s="65">
        <f>'[5]TES 2025 (value)'!CK15</f>
        <v>0</v>
      </c>
      <c r="AC12" s="66">
        <f>'[5]TES 2025 (value)'!CL15</f>
        <v>0</v>
      </c>
      <c r="AD12" s="66">
        <f>'[5]TES 2025 (value)'!CM15</f>
        <v>0</v>
      </c>
      <c r="AE12" s="66">
        <f>'[5]TES 2025 (value)'!CN15</f>
        <v>26456.769169454124</v>
      </c>
      <c r="AF12" s="67">
        <f>'[5]TES 2025 (value)'!CO15</f>
        <v>1.5361195839999999</v>
      </c>
      <c r="AG12" s="27">
        <f t="shared" si="5"/>
        <v>65879.304273257279</v>
      </c>
      <c r="AI12" s="53" t="s">
        <v>29</v>
      </c>
      <c r="AJ12" s="64" t="s">
        <v>9</v>
      </c>
      <c r="AK12" s="65">
        <f t="shared" si="0"/>
        <v>30.044232663598628</v>
      </c>
      <c r="AL12" s="66">
        <f t="shared" si="0"/>
        <v>86.186569897819311</v>
      </c>
      <c r="AM12" s="66">
        <f t="shared" si="0"/>
        <v>4969.5210848131983</v>
      </c>
      <c r="AN12" s="66">
        <f t="shared" si="0"/>
        <v>24.268913621242493</v>
      </c>
      <c r="AO12" s="66">
        <f t="shared" si="0"/>
        <v>433.90117653476835</v>
      </c>
      <c r="AP12" s="66">
        <f t="shared" si="0"/>
        <v>24.197432563518539</v>
      </c>
      <c r="AQ12" s="66">
        <f t="shared" si="0"/>
        <v>0.63367719748059015</v>
      </c>
      <c r="AR12" s="66">
        <f t="shared" si="0"/>
        <v>143.05215908574766</v>
      </c>
      <c r="AS12" s="66">
        <f t="shared" si="0"/>
        <v>180.12789346369223</v>
      </c>
      <c r="AT12" s="66">
        <f t="shared" si="0"/>
        <v>10492.099707681256</v>
      </c>
      <c r="AU12" s="66">
        <f t="shared" si="0"/>
        <v>36.726296593599734</v>
      </c>
      <c r="AV12" s="66">
        <f t="shared" si="0"/>
        <v>18228.159565785187</v>
      </c>
      <c r="AW12" s="66">
        <f t="shared" si="0"/>
        <v>3787.1714420296548</v>
      </c>
      <c r="AX12" s="66">
        <f t="shared" si="0"/>
        <v>14.493352249046476</v>
      </c>
      <c r="AY12" s="66">
        <f t="shared" si="0"/>
        <v>20.610561799131318</v>
      </c>
      <c r="AZ12" s="66">
        <f t="shared" si="0"/>
        <v>41.943099544127165</v>
      </c>
      <c r="BA12" s="66">
        <f t="shared" si="1"/>
        <v>17.05253880687528</v>
      </c>
      <c r="BB12" s="66">
        <f t="shared" si="1"/>
        <v>5.4053520764425667</v>
      </c>
      <c r="BC12" s="66">
        <f t="shared" si="1"/>
        <v>683.20094751018769</v>
      </c>
      <c r="BD12" s="66">
        <f t="shared" si="1"/>
        <v>0</v>
      </c>
      <c r="BE12" s="91">
        <f t="shared" si="1"/>
        <v>0.5799093472442356</v>
      </c>
      <c r="BF12" s="91">
        <f t="shared" si="1"/>
        <v>115.86240799340908</v>
      </c>
      <c r="BG12" s="91">
        <f t="shared" si="1"/>
        <v>79.134799271326031</v>
      </c>
      <c r="BH12" s="91">
        <f t="shared" si="1"/>
        <v>7.6707503131048904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26456.769169454124</v>
      </c>
      <c r="BM12" s="36">
        <v>0</v>
      </c>
      <c r="BN12" s="27">
        <f t="shared" si="6"/>
        <v>65878.81304029579</v>
      </c>
      <c r="BP12" s="53" t="s">
        <v>29</v>
      </c>
      <c r="BQ12" s="64" t="s">
        <v>9</v>
      </c>
      <c r="BR12" s="65">
        <f t="shared" si="7"/>
        <v>30.044232663598628</v>
      </c>
      <c r="BS12" s="66">
        <f t="shared" si="3"/>
        <v>86.186569897819311</v>
      </c>
      <c r="BT12" s="66">
        <f t="shared" si="3"/>
        <v>4969.5210848131983</v>
      </c>
      <c r="BU12" s="66">
        <f t="shared" si="3"/>
        <v>24.268913621242493</v>
      </c>
      <c r="BV12" s="66">
        <f t="shared" si="3"/>
        <v>433.90117653476835</v>
      </c>
      <c r="BW12" s="66">
        <f t="shared" si="3"/>
        <v>24.197432563518539</v>
      </c>
      <c r="BX12" s="66">
        <f t="shared" si="3"/>
        <v>0.63367719748059015</v>
      </c>
      <c r="BY12" s="66">
        <f t="shared" si="3"/>
        <v>143.05215908574766</v>
      </c>
      <c r="BZ12" s="66">
        <f t="shared" si="3"/>
        <v>180.12789346369223</v>
      </c>
      <c r="CA12" s="66">
        <f t="shared" si="3"/>
        <v>10492.099707681256</v>
      </c>
      <c r="CB12" s="66">
        <f t="shared" si="3"/>
        <v>36.726296593599734</v>
      </c>
      <c r="CC12" s="66">
        <f t="shared" si="3"/>
        <v>18228.159565785187</v>
      </c>
      <c r="CD12" s="66">
        <f t="shared" si="3"/>
        <v>3787.1714420296548</v>
      </c>
      <c r="CE12" s="66">
        <f t="shared" si="3"/>
        <v>14.493352249046476</v>
      </c>
      <c r="CF12" s="66">
        <f t="shared" si="3"/>
        <v>20.610561799131318</v>
      </c>
      <c r="CG12" s="66">
        <f t="shared" si="3"/>
        <v>41.943099544127165</v>
      </c>
      <c r="CH12" s="66">
        <f t="shared" si="3"/>
        <v>17.05253880687528</v>
      </c>
      <c r="CI12" s="66">
        <f t="shared" si="4"/>
        <v>5.4053520764425667</v>
      </c>
      <c r="CJ12" s="66">
        <f t="shared" si="4"/>
        <v>683.20094751018769</v>
      </c>
      <c r="CK12" s="66">
        <f t="shared" si="4"/>
        <v>0</v>
      </c>
      <c r="CL12" s="91">
        <f t="shared" si="4"/>
        <v>0.5799093472442356</v>
      </c>
      <c r="CM12" s="91">
        <f t="shared" si="4"/>
        <v>115.86240799340908</v>
      </c>
      <c r="CN12" s="91">
        <f t="shared" si="4"/>
        <v>79.134799271326031</v>
      </c>
      <c r="CO12" s="91">
        <f t="shared" si="4"/>
        <v>7.6707503131048904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26456.769169454124</v>
      </c>
      <c r="CT12" s="36">
        <v>0</v>
      </c>
      <c r="CU12" s="27">
        <f t="shared" si="8"/>
        <v>65878.81304029579</v>
      </c>
      <c r="CX12" s="59" t="s">
        <v>99</v>
      </c>
      <c r="CY12" s="82">
        <f>'[1]scen AMS ss residentiel'!$V$1083</f>
        <v>33028.092579999997</v>
      </c>
      <c r="DA12" s="105">
        <v>1.3731903713938116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169.17362145132282</v>
      </c>
      <c r="F13" s="91">
        <v>636.92195895355724</v>
      </c>
      <c r="G13" s="91">
        <v>192.30345099461942</v>
      </c>
      <c r="H13" s="91">
        <v>166.12940258356329</v>
      </c>
      <c r="I13" s="91">
        <v>27.222321560996999</v>
      </c>
      <c r="J13" s="91">
        <v>126.59839139825282</v>
      </c>
      <c r="K13" s="91">
        <v>25.964179201197538</v>
      </c>
      <c r="L13" s="91">
        <v>53.213973596653524</v>
      </c>
      <c r="M13" s="91">
        <v>1108.2401749962096</v>
      </c>
      <c r="N13" s="91">
        <v>6348.5447651123277</v>
      </c>
      <c r="O13" s="91">
        <v>11509.377065947507</v>
      </c>
      <c r="P13" s="91">
        <v>1999.9569810701882</v>
      </c>
      <c r="Q13" s="91">
        <v>0</v>
      </c>
      <c r="R13" s="91">
        <v>13.008477632768807</v>
      </c>
      <c r="S13" s="91">
        <v>0</v>
      </c>
      <c r="T13" s="91">
        <v>6.1518915057949784E-2</v>
      </c>
      <c r="U13" s="91">
        <v>5.7962065814233125E-2</v>
      </c>
      <c r="V13" s="91">
        <v>523.76435533393112</v>
      </c>
      <c r="W13" s="91">
        <v>0</v>
      </c>
      <c r="X13" s="91">
        <v>0.33271938713084509</v>
      </c>
      <c r="Y13" s="91">
        <v>92.506034084434845</v>
      </c>
      <c r="Z13" s="91">
        <v>4.5523536732091828E-2</v>
      </c>
      <c r="AA13" s="91">
        <v>0</v>
      </c>
      <c r="AB13" s="65">
        <f>'[5]TES 2025 (value)'!CK16</f>
        <v>307.05057065658747</v>
      </c>
      <c r="AC13" s="66">
        <f>'[5]TES 2025 (value)'!CL16</f>
        <v>0</v>
      </c>
      <c r="AD13" s="66">
        <f>'[5]TES 2025 (value)'!CM16</f>
        <v>0</v>
      </c>
      <c r="AE13" s="66">
        <f>'[5]TES 2025 (value)'!CN16</f>
        <v>15182.440681579881</v>
      </c>
      <c r="AF13" s="67">
        <f>'[5]TES 2025 (value)'!CO16</f>
        <v>1.525055249</v>
      </c>
      <c r="AG13" s="27">
        <f t="shared" si="5"/>
        <v>38484.43918530774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169.17529178328397</v>
      </c>
      <c r="AM13" s="66">
        <f t="shared" si="0"/>
        <v>636.92005810141018</v>
      </c>
      <c r="AN13" s="66">
        <f t="shared" si="0"/>
        <v>192.29153496549998</v>
      </c>
      <c r="AO13" s="66">
        <f t="shared" si="0"/>
        <v>166.12554135693759</v>
      </c>
      <c r="AP13" s="66">
        <f t="shared" si="0"/>
        <v>27.221628188874174</v>
      </c>
      <c r="AQ13" s="66">
        <f t="shared" si="0"/>
        <v>126.5958594574023</v>
      </c>
      <c r="AR13" s="66">
        <f t="shared" si="0"/>
        <v>25.967593380261146</v>
      </c>
      <c r="AS13" s="66">
        <f t="shared" si="0"/>
        <v>53.217876709254419</v>
      </c>
      <c r="AT13" s="66">
        <f t="shared" si="0"/>
        <v>1108.2312011611182</v>
      </c>
      <c r="AU13" s="66">
        <f t="shared" si="0"/>
        <v>6348.3874039855664</v>
      </c>
      <c r="AV13" s="66">
        <f t="shared" si="0"/>
        <v>11509.538488796905</v>
      </c>
      <c r="AW13" s="66">
        <f t="shared" si="0"/>
        <v>1999.9825231694588</v>
      </c>
      <c r="AX13" s="66">
        <f t="shared" si="0"/>
        <v>0</v>
      </c>
      <c r="AY13" s="66">
        <f t="shared" si="0"/>
        <v>13.008099230036626</v>
      </c>
      <c r="AZ13" s="66">
        <f t="shared" si="0"/>
        <v>0</v>
      </c>
      <c r="BA13" s="66">
        <f t="shared" si="1"/>
        <v>6.1516816574732139E-2</v>
      </c>
      <c r="BB13" s="66">
        <f t="shared" si="1"/>
        <v>5.796114513396966E-2</v>
      </c>
      <c r="BC13" s="66">
        <f t="shared" si="1"/>
        <v>523.77311675219198</v>
      </c>
      <c r="BD13" s="66">
        <f t="shared" si="1"/>
        <v>0</v>
      </c>
      <c r="BE13" s="91">
        <f t="shared" si="1"/>
        <v>0.36616875657853304</v>
      </c>
      <c r="BF13" s="91">
        <f t="shared" si="1"/>
        <v>93.103438802213489</v>
      </c>
      <c r="BG13" s="91">
        <f t="shared" si="1"/>
        <v>4.5525047028442726E-2</v>
      </c>
      <c r="BH13" s="91">
        <f t="shared" si="1"/>
        <v>0</v>
      </c>
      <c r="BI13" s="65">
        <f t="shared" si="2"/>
        <v>307.05057065658747</v>
      </c>
      <c r="BJ13" s="66">
        <f t="shared" si="2"/>
        <v>0</v>
      </c>
      <c r="BK13" s="66">
        <f t="shared" si="2"/>
        <v>0</v>
      </c>
      <c r="BL13" s="66">
        <f t="shared" si="2"/>
        <v>15182.440681579881</v>
      </c>
      <c r="BM13" s="36">
        <v>0</v>
      </c>
      <c r="BN13" s="27">
        <f t="shared" si="6"/>
        <v>38483.562079842202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169.17529178328397</v>
      </c>
      <c r="BT13" s="66">
        <f t="shared" si="3"/>
        <v>636.92005810141018</v>
      </c>
      <c r="BU13" s="66">
        <f t="shared" si="3"/>
        <v>192.29153496549998</v>
      </c>
      <c r="BV13" s="66">
        <f t="shared" si="3"/>
        <v>166.12554135693759</v>
      </c>
      <c r="BW13" s="66">
        <f t="shared" si="3"/>
        <v>27.221628188874174</v>
      </c>
      <c r="BX13" s="66">
        <f t="shared" si="3"/>
        <v>126.5958594574023</v>
      </c>
      <c r="BY13" s="66">
        <f t="shared" si="3"/>
        <v>25.967593380261146</v>
      </c>
      <c r="BZ13" s="66">
        <f t="shared" si="3"/>
        <v>53.217876709254419</v>
      </c>
      <c r="CA13" s="66">
        <f t="shared" si="3"/>
        <v>1108.2312011611182</v>
      </c>
      <c r="CB13" s="66">
        <f t="shared" si="3"/>
        <v>6348.3874039855664</v>
      </c>
      <c r="CC13" s="66">
        <f t="shared" si="3"/>
        <v>11509.538488796905</v>
      </c>
      <c r="CD13" s="66">
        <f t="shared" si="3"/>
        <v>1999.9825231694588</v>
      </c>
      <c r="CE13" s="66">
        <f t="shared" si="3"/>
        <v>0</v>
      </c>
      <c r="CF13" s="66">
        <f t="shared" si="3"/>
        <v>13.008099230036626</v>
      </c>
      <c r="CG13" s="66">
        <f t="shared" si="3"/>
        <v>0</v>
      </c>
      <c r="CH13" s="66">
        <f t="shared" si="3"/>
        <v>6.1516816574732139E-2</v>
      </c>
      <c r="CI13" s="66">
        <f t="shared" si="4"/>
        <v>5.796114513396966E-2</v>
      </c>
      <c r="CJ13" s="66">
        <f t="shared" si="4"/>
        <v>523.77311675219198</v>
      </c>
      <c r="CK13" s="66">
        <f t="shared" si="4"/>
        <v>0</v>
      </c>
      <c r="CL13" s="91">
        <f t="shared" si="4"/>
        <v>0.36616875657853304</v>
      </c>
      <c r="CM13" s="91">
        <f t="shared" si="4"/>
        <v>93.103438802213489</v>
      </c>
      <c r="CN13" s="91">
        <f t="shared" si="4"/>
        <v>4.5525047028442726E-2</v>
      </c>
      <c r="CO13" s="91">
        <f t="shared" si="4"/>
        <v>0</v>
      </c>
      <c r="CP13" s="65">
        <f t="shared" si="4"/>
        <v>307.05057065658747</v>
      </c>
      <c r="CQ13" s="66">
        <f t="shared" si="4"/>
        <v>0</v>
      </c>
      <c r="CR13" s="66">
        <f t="shared" si="4"/>
        <v>0</v>
      </c>
      <c r="CS13" s="66">
        <f t="shared" si="4"/>
        <v>15182.440681579881</v>
      </c>
      <c r="CT13" s="36">
        <v>0</v>
      </c>
      <c r="CU13" s="27">
        <f t="shared" si="8"/>
        <v>38483.562079842202</v>
      </c>
      <c r="DA13" s="105">
        <v>1.2297463432618065</v>
      </c>
    </row>
    <row r="14" spans="2:105" x14ac:dyDescent="0.25">
      <c r="B14" s="53" t="s">
        <v>31</v>
      </c>
      <c r="C14" s="64" t="s">
        <v>11</v>
      </c>
      <c r="D14" s="90">
        <v>11977.325527332958</v>
      </c>
      <c r="E14" s="91">
        <v>9415.3682559829304</v>
      </c>
      <c r="F14" s="91">
        <v>43507.227152593994</v>
      </c>
      <c r="G14" s="91">
        <v>1284.7984427075473</v>
      </c>
      <c r="H14" s="91">
        <v>6370.097553779854</v>
      </c>
      <c r="I14" s="91">
        <v>3163.8918941509082</v>
      </c>
      <c r="J14" s="91">
        <v>1421.7988534201684</v>
      </c>
      <c r="K14" s="91">
        <v>2835.1734294131243</v>
      </c>
      <c r="L14" s="91">
        <v>3173.8112741020814</v>
      </c>
      <c r="M14" s="91">
        <v>9187.2885997511039</v>
      </c>
      <c r="N14" s="91">
        <v>3751.084038656375</v>
      </c>
      <c r="O14" s="91">
        <v>248277.77818101508</v>
      </c>
      <c r="P14" s="91">
        <v>62158.472141779304</v>
      </c>
      <c r="Q14" s="91">
        <v>107.82176676198686</v>
      </c>
      <c r="R14" s="91">
        <v>609.42178144090553</v>
      </c>
      <c r="S14" s="91">
        <v>1895.3131238929507</v>
      </c>
      <c r="T14" s="91">
        <v>1457.1415609262276</v>
      </c>
      <c r="U14" s="91">
        <v>2862.1626331387292</v>
      </c>
      <c r="V14" s="91">
        <v>99525.976770474546</v>
      </c>
      <c r="W14" s="91">
        <v>34832.641391215329</v>
      </c>
      <c r="X14" s="91">
        <v>7.1770636684578477</v>
      </c>
      <c r="Y14" s="91">
        <v>1544.8363654182388</v>
      </c>
      <c r="Z14" s="91">
        <v>7425.7413829895868</v>
      </c>
      <c r="AA14" s="91">
        <v>446.53988228796021</v>
      </c>
      <c r="AB14" s="65">
        <f>'[5]TES 2025 (value)'!CK17</f>
        <v>336937.54572308279</v>
      </c>
      <c r="AC14" s="66">
        <f>'[5]TES 2025 (value)'!CL17</f>
        <v>67678.162886417849</v>
      </c>
      <c r="AD14" s="66">
        <f>'[5]TES 2025 (value)'!CM17</f>
        <v>147640.19371907675</v>
      </c>
      <c r="AE14" s="66">
        <f>'[5]TES 2025 (value)'!CN17</f>
        <v>384880.91795267008</v>
      </c>
      <c r="AF14" s="67">
        <f>'[5]TES 2025 (value)'!CO17</f>
        <v>1.434086983</v>
      </c>
      <c r="AG14" s="27">
        <f t="shared" si="5"/>
        <v>1494377.1434351311</v>
      </c>
      <c r="AI14" s="53" t="s">
        <v>31</v>
      </c>
      <c r="AJ14" s="64" t="s">
        <v>11</v>
      </c>
      <c r="AK14" s="65">
        <f t="shared" si="0"/>
        <v>11977.330898501785</v>
      </c>
      <c r="AL14" s="66">
        <f t="shared" si="0"/>
        <v>9415.461218410459</v>
      </c>
      <c r="AM14" s="66">
        <f t="shared" si="0"/>
        <v>43507.097308105229</v>
      </c>
      <c r="AN14" s="66">
        <f t="shared" si="0"/>
        <v>1284.7188305343038</v>
      </c>
      <c r="AO14" s="66">
        <f t="shared" si="0"/>
        <v>6369.9494981683829</v>
      </c>
      <c r="AP14" s="66">
        <f t="shared" si="0"/>
        <v>3163.8113075472229</v>
      </c>
      <c r="AQ14" s="66">
        <f t="shared" si="0"/>
        <v>1421.7704177460778</v>
      </c>
      <c r="AR14" s="66">
        <f t="shared" si="0"/>
        <v>2835.5462426528338</v>
      </c>
      <c r="AS14" s="66">
        <f t="shared" si="0"/>
        <v>3174.0440652646193</v>
      </c>
      <c r="AT14" s="66">
        <f t="shared" si="0"/>
        <v>9187.2142068399899</v>
      </c>
      <c r="AU14" s="66">
        <f t="shared" si="0"/>
        <v>3750.991060685401</v>
      </c>
      <c r="AV14" s="66">
        <f t="shared" si="0"/>
        <v>248281.26035960446</v>
      </c>
      <c r="AW14" s="66">
        <f t="shared" si="0"/>
        <v>62159.265987787483</v>
      </c>
      <c r="AX14" s="66">
        <f t="shared" si="0"/>
        <v>107.81561025360206</v>
      </c>
      <c r="AY14" s="66">
        <f t="shared" si="0"/>
        <v>609.40405401163525</v>
      </c>
      <c r="AZ14" s="66">
        <f t="shared" si="0"/>
        <v>1895.3245633335064</v>
      </c>
      <c r="BA14" s="66">
        <f t="shared" si="1"/>
        <v>1457.0918560979085</v>
      </c>
      <c r="BB14" s="66">
        <f t="shared" si="1"/>
        <v>2862.1171700136638</v>
      </c>
      <c r="BC14" s="66">
        <f t="shared" si="1"/>
        <v>99527.641619755392</v>
      </c>
      <c r="BD14" s="66">
        <f t="shared" si="1"/>
        <v>34832.60860559409</v>
      </c>
      <c r="BE14" s="91">
        <f t="shared" si="1"/>
        <v>7.8985973796912603</v>
      </c>
      <c r="BF14" s="91">
        <f t="shared" si="1"/>
        <v>1554.8129311853377</v>
      </c>
      <c r="BG14" s="91">
        <f t="shared" si="1"/>
        <v>7425.9877406084915</v>
      </c>
      <c r="BH14" s="91">
        <f t="shared" si="1"/>
        <v>447.2557140565624</v>
      </c>
      <c r="BI14" s="65">
        <f t="shared" si="2"/>
        <v>336937.54572308279</v>
      </c>
      <c r="BJ14" s="66">
        <f t="shared" si="2"/>
        <v>67678.162886417849</v>
      </c>
      <c r="BK14" s="66">
        <f t="shared" si="2"/>
        <v>147640.19371907675</v>
      </c>
      <c r="BL14" s="66">
        <f t="shared" si="2"/>
        <v>384880.91795267008</v>
      </c>
      <c r="BM14" s="36">
        <v>0</v>
      </c>
      <c r="BN14" s="27">
        <f t="shared" si="6"/>
        <v>1494393.2401453857</v>
      </c>
      <c r="BP14" s="53" t="s">
        <v>31</v>
      </c>
      <c r="BQ14" s="64" t="s">
        <v>11</v>
      </c>
      <c r="BR14" s="65">
        <f t="shared" si="7"/>
        <v>11977.330898501785</v>
      </c>
      <c r="BS14" s="66">
        <f t="shared" si="3"/>
        <v>9415.461218410459</v>
      </c>
      <c r="BT14" s="66">
        <f t="shared" si="3"/>
        <v>43507.097308105229</v>
      </c>
      <c r="BU14" s="66">
        <f t="shared" si="3"/>
        <v>1284.7188305343038</v>
      </c>
      <c r="BV14" s="66">
        <f t="shared" si="3"/>
        <v>6369.9494981683829</v>
      </c>
      <c r="BW14" s="66">
        <f t="shared" si="3"/>
        <v>3163.8113075472229</v>
      </c>
      <c r="BX14" s="66">
        <f t="shared" si="3"/>
        <v>1421.7704177460778</v>
      </c>
      <c r="BY14" s="66">
        <f t="shared" si="3"/>
        <v>2835.5462426528338</v>
      </c>
      <c r="BZ14" s="66">
        <f t="shared" si="3"/>
        <v>3174.0440652646193</v>
      </c>
      <c r="CA14" s="66">
        <f t="shared" si="3"/>
        <v>9187.2142068399899</v>
      </c>
      <c r="CB14" s="66">
        <f t="shared" si="3"/>
        <v>3750.991060685401</v>
      </c>
      <c r="CC14" s="66">
        <f t="shared" si="3"/>
        <v>248281.26035960446</v>
      </c>
      <c r="CD14" s="66">
        <f t="shared" si="3"/>
        <v>62159.265987787483</v>
      </c>
      <c r="CE14" s="66">
        <f t="shared" si="3"/>
        <v>107.81561025360206</v>
      </c>
      <c r="CF14" s="66">
        <f t="shared" si="3"/>
        <v>609.40405401163525</v>
      </c>
      <c r="CG14" s="66">
        <f t="shared" si="3"/>
        <v>1895.3245633335064</v>
      </c>
      <c r="CH14" s="66">
        <f t="shared" si="3"/>
        <v>1457.0918560979085</v>
      </c>
      <c r="CI14" s="66">
        <f t="shared" si="4"/>
        <v>2862.1171700136638</v>
      </c>
      <c r="CJ14" s="66">
        <f t="shared" si="4"/>
        <v>99527.641619755392</v>
      </c>
      <c r="CK14" s="66">
        <f t="shared" si="4"/>
        <v>34832.60860559409</v>
      </c>
      <c r="CL14" s="91">
        <f t="shared" si="4"/>
        <v>7.8985973796912603</v>
      </c>
      <c r="CM14" s="91">
        <f t="shared" si="4"/>
        <v>1554.8129311853377</v>
      </c>
      <c r="CN14" s="91">
        <f t="shared" si="4"/>
        <v>7425.9877406084915</v>
      </c>
      <c r="CO14" s="91">
        <f t="shared" si="4"/>
        <v>447.2557140565624</v>
      </c>
      <c r="CP14" s="65">
        <f t="shared" si="4"/>
        <v>336937.54572308279</v>
      </c>
      <c r="CQ14" s="66">
        <f t="shared" si="4"/>
        <v>67678.162886417849</v>
      </c>
      <c r="CR14" s="66">
        <f t="shared" si="4"/>
        <v>147640.19371907675</v>
      </c>
      <c r="CS14" s="66">
        <f t="shared" si="4"/>
        <v>384880.91795267008</v>
      </c>
      <c r="CT14" s="36">
        <v>0</v>
      </c>
      <c r="CU14" s="27">
        <f t="shared" si="8"/>
        <v>1494393.2401453857</v>
      </c>
      <c r="CX14" s="59" t="s">
        <v>100</v>
      </c>
      <c r="CY14" s="83">
        <f>'[1]scen AMS ss residentiel'!$V$2</f>
        <v>68869.917961327606</v>
      </c>
      <c r="DA14" s="105">
        <v>1.5556639421726248</v>
      </c>
    </row>
    <row r="15" spans="2:105" x14ac:dyDescent="0.25">
      <c r="B15" s="53" t="s">
        <v>32</v>
      </c>
      <c r="C15" s="64" t="s">
        <v>12</v>
      </c>
      <c r="D15" s="90">
        <v>404.71565322960225</v>
      </c>
      <c r="E15" s="91">
        <v>405.33516726912165</v>
      </c>
      <c r="F15" s="91">
        <v>304.48705987577398</v>
      </c>
      <c r="G15" s="91">
        <v>64.933514509221837</v>
      </c>
      <c r="H15" s="91">
        <v>139.27490855837536</v>
      </c>
      <c r="I15" s="91">
        <v>87.920347704910014</v>
      </c>
      <c r="J15" s="91">
        <v>43.492249249164409</v>
      </c>
      <c r="K15" s="91">
        <v>115.45103278816059</v>
      </c>
      <c r="L15" s="91">
        <v>80.299030709728143</v>
      </c>
      <c r="M15" s="91">
        <v>126.62218394433559</v>
      </c>
      <c r="N15" s="91">
        <v>95.760334370415393</v>
      </c>
      <c r="O15" s="91">
        <v>3101.1344307865957</v>
      </c>
      <c r="P15" s="91">
        <v>66511.990878798184</v>
      </c>
      <c r="Q15" s="91">
        <v>61.13270860134336</v>
      </c>
      <c r="R15" s="91">
        <v>110.34986599803935</v>
      </c>
      <c r="S15" s="91">
        <v>279.77027913630837</v>
      </c>
      <c r="T15" s="91">
        <v>299.38449519571776</v>
      </c>
      <c r="U15" s="91">
        <v>262.14760028702676</v>
      </c>
      <c r="V15" s="91">
        <v>23902.732745767044</v>
      </c>
      <c r="W15" s="91">
        <v>10961.345075597774</v>
      </c>
      <c r="X15" s="91">
        <v>8.9275674866008792E-2</v>
      </c>
      <c r="Y15" s="91">
        <v>753.67130503752071</v>
      </c>
      <c r="Z15" s="91">
        <v>4094.9931078196582</v>
      </c>
      <c r="AA15" s="91">
        <v>371.93150679175312</v>
      </c>
      <c r="AB15" s="65">
        <f>'[5]TES 2025 (value)'!CK18</f>
        <v>187450.34772852462</v>
      </c>
      <c r="AC15" s="66">
        <f>'[5]TES 2025 (value)'!CL18</f>
        <v>0</v>
      </c>
      <c r="AD15" s="66">
        <f>'[5]TES 2025 (value)'!CM18</f>
        <v>205532.98156233801</v>
      </c>
      <c r="AE15" s="66">
        <f>'[5]TES 2025 (value)'!CN18</f>
        <v>0</v>
      </c>
      <c r="AF15" s="67">
        <f>'[5]TES 2025 (value)'!CO18</f>
        <v>1</v>
      </c>
      <c r="AG15" s="27">
        <f t="shared" si="5"/>
        <v>505563.29404856329</v>
      </c>
      <c r="AI15" s="53" t="s">
        <v>32</v>
      </c>
      <c r="AJ15" s="64" t="s">
        <v>12</v>
      </c>
      <c r="AK15" s="65">
        <f t="shared" si="0"/>
        <v>404.71583472221471</v>
      </c>
      <c r="AL15" s="66">
        <f t="shared" si="0"/>
        <v>405.33916933681434</v>
      </c>
      <c r="AM15" s="66">
        <f t="shared" si="0"/>
        <v>304.48615115395432</v>
      </c>
      <c r="AN15" s="66">
        <f t="shared" si="0"/>
        <v>64.929490922303771</v>
      </c>
      <c r="AO15" s="66">
        <f t="shared" si="0"/>
        <v>139.27167149150549</v>
      </c>
      <c r="AP15" s="66">
        <f t="shared" si="0"/>
        <v>87.918108310375246</v>
      </c>
      <c r="AQ15" s="66">
        <f t="shared" si="0"/>
        <v>43.491379413447397</v>
      </c>
      <c r="AR15" s="66">
        <f t="shared" si="0"/>
        <v>115.46621410762239</v>
      </c>
      <c r="AS15" s="66">
        <f t="shared" si="0"/>
        <v>80.304920443897942</v>
      </c>
      <c r="AT15" s="66">
        <f t="shared" si="0"/>
        <v>126.62115863716546</v>
      </c>
      <c r="AU15" s="66">
        <f t="shared" si="0"/>
        <v>95.757960762813482</v>
      </c>
      <c r="AV15" s="66">
        <f t="shared" si="0"/>
        <v>3101.1779252305882</v>
      </c>
      <c r="AW15" s="66">
        <f t="shared" si="0"/>
        <v>66512.840325006167</v>
      </c>
      <c r="AX15" s="66">
        <f t="shared" si="0"/>
        <v>61.129217988599827</v>
      </c>
      <c r="AY15" s="66">
        <f t="shared" si="0"/>
        <v>110.34665603819867</v>
      </c>
      <c r="AZ15" s="66">
        <f t="shared" si="0"/>
        <v>279.77196773089315</v>
      </c>
      <c r="BA15" s="66">
        <f t="shared" si="1"/>
        <v>299.37428283520717</v>
      </c>
      <c r="BB15" s="66">
        <f t="shared" si="1"/>
        <v>262.14343628565263</v>
      </c>
      <c r="BC15" s="66">
        <f t="shared" si="1"/>
        <v>23903.132585574836</v>
      </c>
      <c r="BD15" s="66">
        <f t="shared" si="1"/>
        <v>10961.334758421312</v>
      </c>
      <c r="BE15" s="91">
        <f t="shared" si="1"/>
        <v>9.8250850785380275E-2</v>
      </c>
      <c r="BF15" s="91">
        <f t="shared" si="1"/>
        <v>758.53852043314384</v>
      </c>
      <c r="BG15" s="91">
        <f t="shared" si="1"/>
        <v>4095.128963985318</v>
      </c>
      <c r="BH15" s="91">
        <f t="shared" si="1"/>
        <v>372.52773659980846</v>
      </c>
      <c r="BI15" s="65">
        <f t="shared" si="2"/>
        <v>187450.34772852462</v>
      </c>
      <c r="BJ15" s="66">
        <f t="shared" si="2"/>
        <v>0</v>
      </c>
      <c r="BK15" s="66">
        <f t="shared" si="2"/>
        <v>205532.98156233801</v>
      </c>
      <c r="BL15" s="66">
        <f t="shared" si="2"/>
        <v>0</v>
      </c>
      <c r="BM15" s="36">
        <v>0</v>
      </c>
      <c r="BN15" s="27">
        <f t="shared" si="6"/>
        <v>505569.17597714526</v>
      </c>
      <c r="BP15" s="53" t="s">
        <v>32</v>
      </c>
      <c r="BQ15" s="64" t="s">
        <v>12</v>
      </c>
      <c r="BR15" s="65">
        <f t="shared" si="7"/>
        <v>404.71583472221471</v>
      </c>
      <c r="BS15" s="66">
        <f t="shared" si="3"/>
        <v>405.33916933681434</v>
      </c>
      <c r="BT15" s="66">
        <f t="shared" si="3"/>
        <v>304.48615115395432</v>
      </c>
      <c r="BU15" s="66">
        <f t="shared" si="3"/>
        <v>64.929490922303771</v>
      </c>
      <c r="BV15" s="66">
        <f t="shared" si="3"/>
        <v>139.27167149150549</v>
      </c>
      <c r="BW15" s="66">
        <f t="shared" si="3"/>
        <v>87.918108310375246</v>
      </c>
      <c r="BX15" s="66">
        <f t="shared" si="3"/>
        <v>43.491379413447397</v>
      </c>
      <c r="BY15" s="66">
        <f t="shared" si="3"/>
        <v>115.46621410762239</v>
      </c>
      <c r="BZ15" s="66">
        <f t="shared" si="3"/>
        <v>80.304920443897942</v>
      </c>
      <c r="CA15" s="66">
        <f t="shared" si="3"/>
        <v>126.62115863716546</v>
      </c>
      <c r="CB15" s="66">
        <f t="shared" si="3"/>
        <v>95.757960762813482</v>
      </c>
      <c r="CC15" s="66">
        <f t="shared" si="3"/>
        <v>3101.1779252305882</v>
      </c>
      <c r="CD15" s="66">
        <f t="shared" si="3"/>
        <v>66512.840325006167</v>
      </c>
      <c r="CE15" s="66">
        <f t="shared" si="3"/>
        <v>61.129217988599827</v>
      </c>
      <c r="CF15" s="66">
        <f t="shared" si="3"/>
        <v>110.34665603819867</v>
      </c>
      <c r="CG15" s="66">
        <f t="shared" si="3"/>
        <v>279.77196773089315</v>
      </c>
      <c r="CH15" s="66">
        <f t="shared" si="3"/>
        <v>299.37428283520717</v>
      </c>
      <c r="CI15" s="66">
        <f t="shared" si="4"/>
        <v>262.14343628565263</v>
      </c>
      <c r="CJ15" s="66">
        <f t="shared" si="4"/>
        <v>23903.132585574836</v>
      </c>
      <c r="CK15" s="66">
        <f t="shared" si="4"/>
        <v>10961.334758421312</v>
      </c>
      <c r="CL15" s="91">
        <f t="shared" si="4"/>
        <v>9.8250850785380275E-2</v>
      </c>
      <c r="CM15" s="91">
        <f t="shared" si="4"/>
        <v>758.53852043314384</v>
      </c>
      <c r="CN15" s="91">
        <f t="shared" si="4"/>
        <v>4095.128963985318</v>
      </c>
      <c r="CO15" s="91">
        <f t="shared" si="4"/>
        <v>372.52773659980846</v>
      </c>
      <c r="CP15" s="65">
        <f t="shared" si="4"/>
        <v>187450.34772852462</v>
      </c>
      <c r="CQ15" s="66">
        <f t="shared" si="4"/>
        <v>0</v>
      </c>
      <c r="CR15" s="66">
        <f t="shared" si="4"/>
        <v>205532.98156233801</v>
      </c>
      <c r="CS15" s="66">
        <f t="shared" si="4"/>
        <v>0</v>
      </c>
      <c r="CT15" s="36">
        <v>0</v>
      </c>
      <c r="CU15" s="27">
        <f t="shared" si="8"/>
        <v>505569.17597714526</v>
      </c>
      <c r="CX15" s="59" t="s">
        <v>101</v>
      </c>
      <c r="CY15" s="81">
        <f>SUM(D45:AA45)</f>
        <v>25558.442487925004</v>
      </c>
      <c r="DA15" s="105">
        <v>1.2561175244715179</v>
      </c>
    </row>
    <row r="16" spans="2:105" x14ac:dyDescent="0.25">
      <c r="B16" s="53" t="s">
        <v>33</v>
      </c>
      <c r="C16" s="64" t="s">
        <v>13</v>
      </c>
      <c r="D16" s="90">
        <v>1.474004078708806</v>
      </c>
      <c r="E16" s="91">
        <v>44.008799779215956</v>
      </c>
      <c r="F16" s="91">
        <v>14.493965643872826</v>
      </c>
      <c r="G16" s="91">
        <v>4.077161915861196</v>
      </c>
      <c r="H16" s="91">
        <v>7.8874497443176823</v>
      </c>
      <c r="I16" s="91">
        <v>12.796247381218667</v>
      </c>
      <c r="J16" s="91">
        <v>3.9235470673691357</v>
      </c>
      <c r="K16" s="91">
        <v>8.9512999627907526</v>
      </c>
      <c r="L16" s="91">
        <v>9.745017635039023</v>
      </c>
      <c r="M16" s="91">
        <v>17.763863243678269</v>
      </c>
      <c r="N16" s="91">
        <v>5.7184679060571151</v>
      </c>
      <c r="O16" s="91">
        <v>254.81196784636174</v>
      </c>
      <c r="P16" s="91">
        <v>89.913787965753173</v>
      </c>
      <c r="Q16" s="91">
        <v>35.981973949540489</v>
      </c>
      <c r="R16" s="91">
        <v>3.4857356926365881</v>
      </c>
      <c r="S16" s="91">
        <v>71.342660233605812</v>
      </c>
      <c r="T16" s="91">
        <v>29.585834821441793</v>
      </c>
      <c r="U16" s="91">
        <v>27.515636871882297</v>
      </c>
      <c r="V16" s="91">
        <v>1917.9184830042034</v>
      </c>
      <c r="W16" s="91">
        <v>1206.1510033464781</v>
      </c>
      <c r="X16" s="91">
        <v>7.3634543456675191E-3</v>
      </c>
      <c r="Y16" s="91">
        <v>34.076254737667554</v>
      </c>
      <c r="Z16" s="91">
        <v>26.530834619478259</v>
      </c>
      <c r="AA16" s="91">
        <v>2.7548760445539431</v>
      </c>
      <c r="AB16" s="65">
        <f>'[5]TES 2025 (value)'!CK19</f>
        <v>8703.7765122679411</v>
      </c>
      <c r="AC16" s="66">
        <f>'[5]TES 2025 (value)'!CL19</f>
        <v>447.31250767649647</v>
      </c>
      <c r="AD16" s="66">
        <f>'[5]TES 2025 (value)'!CM19</f>
        <v>0</v>
      </c>
      <c r="AE16" s="66">
        <f>'[5]TES 2025 (value)'!CN19</f>
        <v>2369.8053224589671</v>
      </c>
      <c r="AF16" s="67">
        <f>'[5]TES 2025 (value)'!CO19</f>
        <v>1.509196161</v>
      </c>
      <c r="AG16" s="27">
        <f t="shared" si="5"/>
        <v>15353.319775510485</v>
      </c>
      <c r="AI16" s="53" t="s">
        <v>33</v>
      </c>
      <c r="AJ16" s="64" t="s">
        <v>13</v>
      </c>
      <c r="AK16" s="65">
        <f t="shared" si="0"/>
        <v>1.4740047397182057</v>
      </c>
      <c r="AL16" s="66">
        <f t="shared" si="0"/>
        <v>44.009234299114581</v>
      </c>
      <c r="AM16" s="66">
        <f t="shared" si="0"/>
        <v>14.493922387575369</v>
      </c>
      <c r="AN16" s="66">
        <f t="shared" si="0"/>
        <v>4.0769092756726666</v>
      </c>
      <c r="AO16" s="66">
        <f t="shared" si="0"/>
        <v>7.8872664219768565</v>
      </c>
      <c r="AP16" s="66">
        <f t="shared" si="0"/>
        <v>12.79592145158805</v>
      </c>
      <c r="AQ16" s="66">
        <f t="shared" si="0"/>
        <v>3.9234685972638754</v>
      </c>
      <c r="AR16" s="66">
        <f t="shared" si="0"/>
        <v>8.9524770206398845</v>
      </c>
      <c r="AS16" s="66">
        <f t="shared" si="0"/>
        <v>9.7457324078431657</v>
      </c>
      <c r="AT16" s="66">
        <f t="shared" si="0"/>
        <v>17.763719403035299</v>
      </c>
      <c r="AU16" s="66">
        <f t="shared" si="0"/>
        <v>5.718326162620416</v>
      </c>
      <c r="AV16" s="66">
        <f t="shared" si="0"/>
        <v>254.81554166913901</v>
      </c>
      <c r="AW16" s="66">
        <f t="shared" si="0"/>
        <v>89.914936283901895</v>
      </c>
      <c r="AX16" s="66">
        <f t="shared" si="0"/>
        <v>35.979919417037685</v>
      </c>
      <c r="AY16" s="66">
        <f t="shared" si="0"/>
        <v>3.4856342963051348</v>
      </c>
      <c r="AZ16" s="66">
        <f t="shared" si="0"/>
        <v>71.343090832703425</v>
      </c>
      <c r="BA16" s="66">
        <f t="shared" si="1"/>
        <v>29.584825613496655</v>
      </c>
      <c r="BB16" s="66">
        <f t="shared" si="1"/>
        <v>27.515199808374486</v>
      </c>
      <c r="BC16" s="66">
        <f t="shared" si="1"/>
        <v>1917.9505655349233</v>
      </c>
      <c r="BD16" s="66">
        <f t="shared" si="1"/>
        <v>1206.1498680777081</v>
      </c>
      <c r="BE16" s="91">
        <f t="shared" si="1"/>
        <v>8.1037265220001691E-3</v>
      </c>
      <c r="BF16" s="91">
        <f t="shared" si="1"/>
        <v>34.296319466914603</v>
      </c>
      <c r="BG16" s="91">
        <f t="shared" si="1"/>
        <v>26.531714810816379</v>
      </c>
      <c r="BH16" s="91">
        <f t="shared" si="1"/>
        <v>2.7592922856770175</v>
      </c>
      <c r="BI16" s="65">
        <f t="shared" si="2"/>
        <v>8703.7765122679411</v>
      </c>
      <c r="BJ16" s="66">
        <f t="shared" si="2"/>
        <v>447.31250767649647</v>
      </c>
      <c r="BK16" s="66">
        <f t="shared" si="2"/>
        <v>0</v>
      </c>
      <c r="BL16" s="66">
        <f t="shared" si="2"/>
        <v>2369.8053224589671</v>
      </c>
      <c r="BM16" s="36">
        <v>0</v>
      </c>
      <c r="BN16" s="27">
        <f t="shared" si="6"/>
        <v>15352.070336393974</v>
      </c>
      <c r="BP16" s="53" t="s">
        <v>33</v>
      </c>
      <c r="BQ16" s="64" t="s">
        <v>13</v>
      </c>
      <c r="BR16" s="65">
        <f t="shared" si="7"/>
        <v>1.4740047397182057</v>
      </c>
      <c r="BS16" s="66">
        <f t="shared" si="3"/>
        <v>44.009234299114581</v>
      </c>
      <c r="BT16" s="66">
        <f t="shared" si="3"/>
        <v>14.493922387575369</v>
      </c>
      <c r="BU16" s="66">
        <f t="shared" si="3"/>
        <v>4.0769092756726666</v>
      </c>
      <c r="BV16" s="66">
        <f t="shared" si="3"/>
        <v>7.8872664219768565</v>
      </c>
      <c r="BW16" s="66">
        <f t="shared" si="3"/>
        <v>12.79592145158805</v>
      </c>
      <c r="BX16" s="66">
        <f t="shared" si="3"/>
        <v>3.9234685972638754</v>
      </c>
      <c r="BY16" s="66">
        <f t="shared" si="3"/>
        <v>8.9524770206398845</v>
      </c>
      <c r="BZ16" s="66">
        <f t="shared" si="3"/>
        <v>9.7457324078431657</v>
      </c>
      <c r="CA16" s="66">
        <f t="shared" si="3"/>
        <v>17.763719403035299</v>
      </c>
      <c r="CB16" s="66">
        <f t="shared" si="3"/>
        <v>5.718326162620416</v>
      </c>
      <c r="CC16" s="66">
        <f t="shared" si="3"/>
        <v>254.81554166913901</v>
      </c>
      <c r="CD16" s="66">
        <f t="shared" si="3"/>
        <v>89.914936283901895</v>
      </c>
      <c r="CE16" s="66">
        <f t="shared" si="3"/>
        <v>35.979919417037685</v>
      </c>
      <c r="CF16" s="66">
        <f t="shared" si="3"/>
        <v>3.4856342963051348</v>
      </c>
      <c r="CG16" s="66">
        <f t="shared" si="3"/>
        <v>71.343090832703425</v>
      </c>
      <c r="CH16" s="66">
        <f t="shared" si="3"/>
        <v>29.584825613496655</v>
      </c>
      <c r="CI16" s="66">
        <f t="shared" si="4"/>
        <v>27.515199808374486</v>
      </c>
      <c r="CJ16" s="66">
        <f t="shared" si="4"/>
        <v>1917.9505655349233</v>
      </c>
      <c r="CK16" s="66">
        <f t="shared" si="4"/>
        <v>1206.1498680777081</v>
      </c>
      <c r="CL16" s="91">
        <f t="shared" si="4"/>
        <v>8.1037265220001691E-3</v>
      </c>
      <c r="CM16" s="91">
        <f t="shared" si="4"/>
        <v>34.296319466914603</v>
      </c>
      <c r="CN16" s="91">
        <f t="shared" si="4"/>
        <v>26.531714810816379</v>
      </c>
      <c r="CO16" s="91">
        <f t="shared" si="4"/>
        <v>2.7592922856770175</v>
      </c>
      <c r="CP16" s="65">
        <f t="shared" si="4"/>
        <v>8703.7765122679411</v>
      </c>
      <c r="CQ16" s="66">
        <f t="shared" si="4"/>
        <v>447.31250767649647</v>
      </c>
      <c r="CR16" s="66">
        <f t="shared" si="4"/>
        <v>0</v>
      </c>
      <c r="CS16" s="66">
        <f t="shared" si="4"/>
        <v>2369.8053224589671</v>
      </c>
      <c r="CT16" s="36">
        <v>0</v>
      </c>
      <c r="CU16" s="27">
        <f t="shared" si="8"/>
        <v>15352.070336393974</v>
      </c>
      <c r="DA16" s="105">
        <v>1.0771145857295115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139.92793003243696</v>
      </c>
      <c r="F17" s="91">
        <v>36.763503613153716</v>
      </c>
      <c r="G17" s="91">
        <v>3.1209547361853702</v>
      </c>
      <c r="H17" s="91">
        <v>13.650922098496348</v>
      </c>
      <c r="I17" s="91">
        <v>6.4319812943045305</v>
      </c>
      <c r="J17" s="91">
        <v>1.4723615487780124</v>
      </c>
      <c r="K17" s="91">
        <v>17.605425258227871</v>
      </c>
      <c r="L17" s="91">
        <v>16.609689591647143</v>
      </c>
      <c r="M17" s="91">
        <v>6.0857713767626862</v>
      </c>
      <c r="N17" s="91">
        <v>2.048004136399082</v>
      </c>
      <c r="O17" s="91">
        <v>307.00857361409396</v>
      </c>
      <c r="P17" s="91">
        <v>110.38105492787243</v>
      </c>
      <c r="Q17" s="91">
        <v>4.1233534103275069</v>
      </c>
      <c r="R17" s="91">
        <v>562.48812097530993</v>
      </c>
      <c r="S17" s="91">
        <v>38.919837767604669</v>
      </c>
      <c r="T17" s="91">
        <v>30.058408216375391</v>
      </c>
      <c r="U17" s="91">
        <v>42.038067329386244</v>
      </c>
      <c r="V17" s="91">
        <v>2424.7149706249079</v>
      </c>
      <c r="W17" s="91">
        <v>2521.9117446784717</v>
      </c>
      <c r="X17" s="91">
        <v>8.8719825407585964E-3</v>
      </c>
      <c r="Y17" s="91">
        <v>23.989603992054242</v>
      </c>
      <c r="Z17" s="91">
        <v>20.340693138022939</v>
      </c>
      <c r="AA17" s="91">
        <v>3.1264947551099493</v>
      </c>
      <c r="AB17" s="65">
        <f>'[5]TES 2025 (value)'!CK20</f>
        <v>14404.194350276541</v>
      </c>
      <c r="AC17" s="66">
        <f>'[5]TES 2025 (value)'!CL20</f>
        <v>2507.8681082781568</v>
      </c>
      <c r="AD17" s="66">
        <f>'[5]TES 2025 (value)'!CM20</f>
        <v>0</v>
      </c>
      <c r="AE17" s="66">
        <f>'[5]TES 2025 (value)'!CN20</f>
        <v>0</v>
      </c>
      <c r="AF17" s="67">
        <f>'[5]TES 2025 (value)'!CO20</f>
        <v>1</v>
      </c>
      <c r="AG17" s="27">
        <f t="shared" si="5"/>
        <v>23245.88879765317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139.92931160771911</v>
      </c>
      <c r="AM17" s="66">
        <f t="shared" si="0"/>
        <v>36.76339389486909</v>
      </c>
      <c r="AN17" s="66">
        <f t="shared" si="0"/>
        <v>3.1207613471051197</v>
      </c>
      <c r="AO17" s="66">
        <f t="shared" si="0"/>
        <v>13.650604819898748</v>
      </c>
      <c r="AP17" s="66">
        <f t="shared" si="0"/>
        <v>6.4318174671116877</v>
      </c>
      <c r="AQ17" s="66">
        <f t="shared" si="0"/>
        <v>1.4723321018607893</v>
      </c>
      <c r="AR17" s="66">
        <f t="shared" si="0"/>
        <v>17.607740296722127</v>
      </c>
      <c r="AS17" s="66">
        <f t="shared" si="0"/>
        <v>16.610907871064381</v>
      </c>
      <c r="AT17" s="66">
        <f t="shared" si="0"/>
        <v>6.085722097996249</v>
      </c>
      <c r="AU17" s="66">
        <f t="shared" si="0"/>
        <v>2.0479533726019539</v>
      </c>
      <c r="AV17" s="66">
        <f t="shared" si="0"/>
        <v>307.01287951166415</v>
      </c>
      <c r="AW17" s="66">
        <f t="shared" si="0"/>
        <v>110.38246464012586</v>
      </c>
      <c r="AX17" s="66">
        <f t="shared" si="0"/>
        <v>4.123117971226419</v>
      </c>
      <c r="AY17" s="66">
        <f t="shared" si="0"/>
        <v>562.47175879613678</v>
      </c>
      <c r="AZ17" s="66">
        <f t="shared" si="0"/>
        <v>38.92007267399822</v>
      </c>
      <c r="BA17" s="66">
        <f t="shared" si="1"/>
        <v>30.057382888390791</v>
      </c>
      <c r="BB17" s="66">
        <f t="shared" si="1"/>
        <v>42.037399588884576</v>
      </c>
      <c r="BC17" s="66">
        <f t="shared" si="1"/>
        <v>2424.7555307390217</v>
      </c>
      <c r="BD17" s="66">
        <f t="shared" si="1"/>
        <v>2521.9093709726617</v>
      </c>
      <c r="BE17" s="91">
        <f t="shared" si="1"/>
        <v>9.7639119960823608E-3</v>
      </c>
      <c r="BF17" s="91">
        <f t="shared" si="1"/>
        <v>24.144529049044724</v>
      </c>
      <c r="BG17" s="91">
        <f t="shared" si="1"/>
        <v>20.341367964207951</v>
      </c>
      <c r="BH17" s="91">
        <f t="shared" si="1"/>
        <v>3.131506724608863</v>
      </c>
      <c r="BI17" s="65">
        <f t="shared" si="2"/>
        <v>14404.194350276541</v>
      </c>
      <c r="BJ17" s="66">
        <f t="shared" si="2"/>
        <v>2507.8681082781568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23245.080148863613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139.92931160771911</v>
      </c>
      <c r="BT17" s="66">
        <f t="shared" si="3"/>
        <v>36.76339389486909</v>
      </c>
      <c r="BU17" s="66">
        <f t="shared" si="3"/>
        <v>3.1207613471051197</v>
      </c>
      <c r="BV17" s="66">
        <f t="shared" si="3"/>
        <v>13.650604819898748</v>
      </c>
      <c r="BW17" s="66">
        <f t="shared" si="3"/>
        <v>6.4318174671116877</v>
      </c>
      <c r="BX17" s="66">
        <f t="shared" si="3"/>
        <v>1.4723321018607893</v>
      </c>
      <c r="BY17" s="66">
        <f t="shared" si="3"/>
        <v>17.607740296722127</v>
      </c>
      <c r="BZ17" s="66">
        <f t="shared" si="3"/>
        <v>16.610907871064381</v>
      </c>
      <c r="CA17" s="66">
        <f t="shared" si="3"/>
        <v>6.085722097996249</v>
      </c>
      <c r="CB17" s="66">
        <f t="shared" si="3"/>
        <v>2.0479533726019539</v>
      </c>
      <c r="CC17" s="66">
        <f t="shared" si="3"/>
        <v>307.01287951166415</v>
      </c>
      <c r="CD17" s="66">
        <f t="shared" si="3"/>
        <v>110.38246464012586</v>
      </c>
      <c r="CE17" s="66">
        <f t="shared" si="3"/>
        <v>4.123117971226419</v>
      </c>
      <c r="CF17" s="66">
        <f t="shared" si="3"/>
        <v>562.47175879613678</v>
      </c>
      <c r="CG17" s="66">
        <f t="shared" si="3"/>
        <v>38.92007267399822</v>
      </c>
      <c r="CH17" s="66">
        <f t="shared" si="3"/>
        <v>30.057382888390791</v>
      </c>
      <c r="CI17" s="66">
        <f t="shared" si="4"/>
        <v>42.037399588884576</v>
      </c>
      <c r="CJ17" s="66">
        <f t="shared" si="4"/>
        <v>2424.7555307390217</v>
      </c>
      <c r="CK17" s="66">
        <f t="shared" si="4"/>
        <v>2521.9093709726617</v>
      </c>
      <c r="CL17" s="91">
        <f t="shared" si="4"/>
        <v>9.7639119960823608E-3</v>
      </c>
      <c r="CM17" s="91">
        <f t="shared" si="4"/>
        <v>24.144529049044724</v>
      </c>
      <c r="CN17" s="91">
        <f t="shared" si="4"/>
        <v>20.341367964207951</v>
      </c>
      <c r="CO17" s="91">
        <f t="shared" si="4"/>
        <v>3.131506724608863</v>
      </c>
      <c r="CP17" s="65">
        <f t="shared" si="4"/>
        <v>14404.194350276541</v>
      </c>
      <c r="CQ17" s="66">
        <f t="shared" si="4"/>
        <v>2507.8681082781568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23245.080148863613</v>
      </c>
      <c r="CX17" s="52" t="s">
        <v>105</v>
      </c>
      <c r="CY17" s="94">
        <f>'[1]scen AMS ss residentiel'!$V$461</f>
        <v>2129159.3459999999</v>
      </c>
      <c r="DA17" s="105">
        <v>1.0942908299934171</v>
      </c>
    </row>
    <row r="18" spans="2:105" x14ac:dyDescent="0.25">
      <c r="B18" s="53" t="s">
        <v>35</v>
      </c>
      <c r="C18" s="64" t="s">
        <v>15</v>
      </c>
      <c r="D18" s="90">
        <v>58.055522989989377</v>
      </c>
      <c r="E18" s="91">
        <v>555.30447986556442</v>
      </c>
      <c r="F18" s="91">
        <v>232.8244948637294</v>
      </c>
      <c r="G18" s="91">
        <v>57.952947893944717</v>
      </c>
      <c r="H18" s="91">
        <v>144.60012566081463</v>
      </c>
      <c r="I18" s="91">
        <v>98.945541410851149</v>
      </c>
      <c r="J18" s="91">
        <v>15.399686704582578</v>
      </c>
      <c r="K18" s="91">
        <v>56.762128948698596</v>
      </c>
      <c r="L18" s="91">
        <v>76.45615001790118</v>
      </c>
      <c r="M18" s="91">
        <v>239.44763253005186</v>
      </c>
      <c r="N18" s="91">
        <v>50.11049873414521</v>
      </c>
      <c r="O18" s="91">
        <v>1694.1777339777304</v>
      </c>
      <c r="P18" s="91">
        <v>739.42753217596385</v>
      </c>
      <c r="Q18" s="91">
        <v>74.015411886278542</v>
      </c>
      <c r="R18" s="91">
        <v>86.742921365891405</v>
      </c>
      <c r="S18" s="91">
        <v>8977.7993898397417</v>
      </c>
      <c r="T18" s="91">
        <v>624.52561904566289</v>
      </c>
      <c r="U18" s="91">
        <v>467.6426092362052</v>
      </c>
      <c r="V18" s="91">
        <v>19662.539322548299</v>
      </c>
      <c r="W18" s="91">
        <v>1268.2907645328764</v>
      </c>
      <c r="X18" s="91">
        <v>4.8951308577965771E-2</v>
      </c>
      <c r="Y18" s="91">
        <v>285.58368533979535</v>
      </c>
      <c r="Z18" s="91">
        <v>355.09200766163406</v>
      </c>
      <c r="AA18" s="91">
        <v>25.219410017600016</v>
      </c>
      <c r="AB18" s="65">
        <f>'[5]TES 2025 (value)'!CK21</f>
        <v>1316.1536383915382</v>
      </c>
      <c r="AC18" s="66">
        <f>'[5]TES 2025 (value)'!CL21</f>
        <v>7.5353267952083991</v>
      </c>
      <c r="AD18" s="66">
        <f>'[5]TES 2025 (value)'!CM21</f>
        <v>0</v>
      </c>
      <c r="AE18" s="66">
        <f>'[5]TES 2025 (value)'!CN21</f>
        <v>7183.3514236310539</v>
      </c>
      <c r="AF18" s="67">
        <f>'[5]TES 2025 (value)'!CO21</f>
        <v>1.597542832</v>
      </c>
      <c r="AG18" s="27">
        <f t="shared" si="5"/>
        <v>44355.602500206318</v>
      </c>
      <c r="AI18" s="53" t="s">
        <v>35</v>
      </c>
      <c r="AJ18" s="64" t="s">
        <v>15</v>
      </c>
      <c r="AK18" s="65">
        <f t="shared" si="0"/>
        <v>58.055549024684233</v>
      </c>
      <c r="AL18" s="66">
        <f t="shared" si="0"/>
        <v>555.30996265190504</v>
      </c>
      <c r="AM18" s="66">
        <f t="shared" si="0"/>
        <v>232.82380001417252</v>
      </c>
      <c r="AN18" s="66">
        <f t="shared" si="0"/>
        <v>57.94935685586875</v>
      </c>
      <c r="AO18" s="66">
        <f t="shared" si="0"/>
        <v>144.59676482374064</v>
      </c>
      <c r="AP18" s="66">
        <f t="shared" si="0"/>
        <v>98.943021196697543</v>
      </c>
      <c r="AQ18" s="66">
        <f t="shared" si="0"/>
        <v>15.399378714130078</v>
      </c>
      <c r="AR18" s="66">
        <f t="shared" si="0"/>
        <v>56.769592927080531</v>
      </c>
      <c r="AS18" s="66">
        <f t="shared" si="0"/>
        <v>76.461757886330872</v>
      </c>
      <c r="AT18" s="66">
        <f t="shared" si="0"/>
        <v>239.44569363303671</v>
      </c>
      <c r="AU18" s="66">
        <f t="shared" si="0"/>
        <v>50.109256647204795</v>
      </c>
      <c r="AV18" s="66">
        <f t="shared" si="0"/>
        <v>1694.2014953851149</v>
      </c>
      <c r="AW18" s="66">
        <f t="shared" si="0"/>
        <v>739.43697564480294</v>
      </c>
      <c r="AX18" s="66">
        <f t="shared" si="0"/>
        <v>74.01118568485775</v>
      </c>
      <c r="AY18" s="66">
        <f t="shared" si="0"/>
        <v>86.740398106877635</v>
      </c>
      <c r="AZ18" s="66">
        <f t="shared" ref="AZ18:AZ32" si="9">S18*(1+AZ$45)</f>
        <v>8977.8535766657315</v>
      </c>
      <c r="BA18" s="66">
        <f t="shared" si="1"/>
        <v>624.50431573546439</v>
      </c>
      <c r="BB18" s="66">
        <f t="shared" si="1"/>
        <v>467.63518111378357</v>
      </c>
      <c r="BC18" s="66">
        <f t="shared" si="1"/>
        <v>19662.868233306202</v>
      </c>
      <c r="BD18" s="66">
        <f t="shared" si="1"/>
        <v>1268.2895707761309</v>
      </c>
      <c r="BE18" s="91">
        <f t="shared" si="1"/>
        <v>5.3872543915924102E-2</v>
      </c>
      <c r="BF18" s="91">
        <f t="shared" si="1"/>
        <v>287.42798709406668</v>
      </c>
      <c r="BG18" s="91">
        <f t="shared" si="1"/>
        <v>355.10378825255259</v>
      </c>
      <c r="BH18" s="91">
        <f t="shared" si="1"/>
        <v>25.259838332274853</v>
      </c>
      <c r="BI18" s="65">
        <f t="shared" si="2"/>
        <v>1316.1536383915382</v>
      </c>
      <c r="BJ18" s="66">
        <f t="shared" si="2"/>
        <v>7.5353267952083991</v>
      </c>
      <c r="BK18" s="66">
        <f t="shared" si="2"/>
        <v>0</v>
      </c>
      <c r="BL18" s="66">
        <f t="shared" si="2"/>
        <v>7183.3514236310539</v>
      </c>
      <c r="BM18" s="36">
        <v>0</v>
      </c>
      <c r="BN18" s="27">
        <f t="shared" si="6"/>
        <v>44356.290941834428</v>
      </c>
      <c r="BP18" s="53" t="s">
        <v>35</v>
      </c>
      <c r="BQ18" s="64" t="s">
        <v>15</v>
      </c>
      <c r="BR18" s="65">
        <f t="shared" si="7"/>
        <v>58.055549024684233</v>
      </c>
      <c r="BS18" s="66">
        <f t="shared" si="3"/>
        <v>555.30996265190504</v>
      </c>
      <c r="BT18" s="66">
        <f t="shared" si="3"/>
        <v>232.82380001417252</v>
      </c>
      <c r="BU18" s="66">
        <f t="shared" si="3"/>
        <v>57.94935685586875</v>
      </c>
      <c r="BV18" s="66">
        <f t="shared" si="3"/>
        <v>144.59676482374064</v>
      </c>
      <c r="BW18" s="66">
        <f t="shared" si="3"/>
        <v>98.943021196697543</v>
      </c>
      <c r="BX18" s="66">
        <f t="shared" si="3"/>
        <v>15.399378714130078</v>
      </c>
      <c r="BY18" s="66">
        <f t="shared" si="3"/>
        <v>56.769592927080531</v>
      </c>
      <c r="BZ18" s="66">
        <f t="shared" si="3"/>
        <v>76.461757886330872</v>
      </c>
      <c r="CA18" s="66">
        <f t="shared" si="3"/>
        <v>239.44569363303671</v>
      </c>
      <c r="CB18" s="66">
        <f t="shared" si="3"/>
        <v>50.109256647204795</v>
      </c>
      <c r="CC18" s="66">
        <f t="shared" si="3"/>
        <v>1694.2014953851149</v>
      </c>
      <c r="CD18" s="66">
        <f t="shared" si="3"/>
        <v>739.43697564480294</v>
      </c>
      <c r="CE18" s="66">
        <f t="shared" si="3"/>
        <v>74.01118568485775</v>
      </c>
      <c r="CF18" s="66">
        <f t="shared" si="3"/>
        <v>86.740398106877635</v>
      </c>
      <c r="CG18" s="66">
        <f t="shared" si="3"/>
        <v>8977.8535766657315</v>
      </c>
      <c r="CH18" s="66">
        <f t="shared" ref="CH18:CJ37" si="10">BA18</f>
        <v>624.50431573546439</v>
      </c>
      <c r="CI18" s="66">
        <f t="shared" si="4"/>
        <v>467.63518111378357</v>
      </c>
      <c r="CJ18" s="66">
        <f t="shared" si="4"/>
        <v>19662.868233306202</v>
      </c>
      <c r="CK18" s="66">
        <f t="shared" si="4"/>
        <v>1268.2895707761309</v>
      </c>
      <c r="CL18" s="91">
        <f t="shared" si="4"/>
        <v>5.3872543915924102E-2</v>
      </c>
      <c r="CM18" s="91">
        <f t="shared" si="4"/>
        <v>287.42798709406668</v>
      </c>
      <c r="CN18" s="91">
        <f t="shared" si="4"/>
        <v>355.10378825255259</v>
      </c>
      <c r="CO18" s="91">
        <f t="shared" si="4"/>
        <v>25.259838332274853</v>
      </c>
      <c r="CP18" s="65">
        <f t="shared" si="4"/>
        <v>1316.1536383915382</v>
      </c>
      <c r="CQ18" s="66">
        <f t="shared" si="4"/>
        <v>7.5353267952083991</v>
      </c>
      <c r="CR18" s="66">
        <f t="shared" si="4"/>
        <v>0</v>
      </c>
      <c r="CS18" s="66">
        <f t="shared" si="4"/>
        <v>7183.3514236310539</v>
      </c>
      <c r="CT18" s="36">
        <v>0</v>
      </c>
      <c r="CU18" s="27">
        <f t="shared" si="8"/>
        <v>44356.290941834428</v>
      </c>
      <c r="DA18" s="105">
        <v>1.2665930849740776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29.731456545241056</v>
      </c>
      <c r="F19" s="91">
        <v>12.33837448374763</v>
      </c>
      <c r="G19" s="91">
        <v>3.0813029540924237</v>
      </c>
      <c r="H19" s="91">
        <v>7.9658556942106955</v>
      </c>
      <c r="I19" s="91">
        <v>5.2887861767255675</v>
      </c>
      <c r="J19" s="91">
        <v>0.76977135166874877</v>
      </c>
      <c r="K19" s="91">
        <v>2.9085098663849642</v>
      </c>
      <c r="L19" s="91">
        <v>3.8162726673836382</v>
      </c>
      <c r="M19" s="91">
        <v>14.166077779829569</v>
      </c>
      <c r="N19" s="91">
        <v>2.733040419059658</v>
      </c>
      <c r="O19" s="91">
        <v>88.637901595545031</v>
      </c>
      <c r="P19" s="91">
        <v>38.810002576679217</v>
      </c>
      <c r="Q19" s="91">
        <v>5.0549805525261604</v>
      </c>
      <c r="R19" s="91">
        <v>2.1966561805300833</v>
      </c>
      <c r="S19" s="91">
        <v>107.55544568138296</v>
      </c>
      <c r="T19" s="91">
        <v>603.93956457937077</v>
      </c>
      <c r="U19" s="91">
        <v>29.164064825767035</v>
      </c>
      <c r="V19" s="91">
        <v>572.64164005472901</v>
      </c>
      <c r="W19" s="91">
        <v>6.0059180207419107</v>
      </c>
      <c r="X19" s="91">
        <v>2.5568239121004782E-3</v>
      </c>
      <c r="Y19" s="91">
        <v>70.681682605462285</v>
      </c>
      <c r="Z19" s="91">
        <v>89.083159040220508</v>
      </c>
      <c r="AA19" s="91">
        <v>5.4587019044619582</v>
      </c>
      <c r="AB19" s="65">
        <f>'[5]TES 2025 (value)'!CK22</f>
        <v>690.69253672088928</v>
      </c>
      <c r="AC19" s="66">
        <f>'[5]TES 2025 (value)'!CL22</f>
        <v>0</v>
      </c>
      <c r="AD19" s="66">
        <f>'[5]TES 2025 (value)'!CM22</f>
        <v>0</v>
      </c>
      <c r="AE19" s="66">
        <f>'[5]TES 2025 (value)'!CN22</f>
        <v>11143.647462468556</v>
      </c>
      <c r="AF19" s="67">
        <f>'[5]TES 2025 (value)'!CO22</f>
        <v>1.32359358</v>
      </c>
      <c r="AG19" s="27">
        <f t="shared" si="5"/>
        <v>13537.695315149118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29.731750098111139</v>
      </c>
      <c r="AM19" s="66">
        <f t="shared" si="11"/>
        <v>12.338337660671744</v>
      </c>
      <c r="AN19" s="66">
        <f t="shared" si="11"/>
        <v>3.0811120220236705</v>
      </c>
      <c r="AO19" s="66">
        <f t="shared" si="11"/>
        <v>7.9656705495365765</v>
      </c>
      <c r="AP19" s="66">
        <f t="shared" si="11"/>
        <v>5.2886514675351597</v>
      </c>
      <c r="AQ19" s="66">
        <f t="shared" si="11"/>
        <v>0.76975595640574968</v>
      </c>
      <c r="AR19" s="66">
        <f t="shared" si="11"/>
        <v>2.9088923230540216</v>
      </c>
      <c r="AS19" s="66">
        <f t="shared" si="11"/>
        <v>3.8165525814913392</v>
      </c>
      <c r="AT19" s="66">
        <f t="shared" si="11"/>
        <v>14.165963071800789</v>
      </c>
      <c r="AU19" s="66">
        <f t="shared" si="11"/>
        <v>2.7329726752954193</v>
      </c>
      <c r="AV19" s="66">
        <f t="shared" si="11"/>
        <v>88.639144771657712</v>
      </c>
      <c r="AW19" s="66">
        <f t="shared" si="11"/>
        <v>38.810498231809746</v>
      </c>
      <c r="AX19" s="66">
        <f t="shared" si="11"/>
        <v>5.0546919185045596</v>
      </c>
      <c r="AY19" s="66">
        <f t="shared" si="11"/>
        <v>2.1965922821459802</v>
      </c>
      <c r="AZ19" s="66">
        <f t="shared" si="9"/>
        <v>107.5560948480625</v>
      </c>
      <c r="BA19" s="66">
        <f t="shared" si="1"/>
        <v>603.9189634839264</v>
      </c>
      <c r="BB19" s="66">
        <f t="shared" si="1"/>
        <v>29.163601578322169</v>
      </c>
      <c r="BC19" s="66">
        <f t="shared" si="1"/>
        <v>572.65121908176866</v>
      </c>
      <c r="BD19" s="66">
        <f t="shared" si="1"/>
        <v>6.0059123677754531</v>
      </c>
      <c r="BE19" s="91">
        <f t="shared" si="1"/>
        <v>2.8138697920716939E-3</v>
      </c>
      <c r="BF19" s="91">
        <f t="shared" si="1"/>
        <v>71.138145484526959</v>
      </c>
      <c r="BG19" s="91">
        <f t="shared" si="1"/>
        <v>89.08611447777399</v>
      </c>
      <c r="BH19" s="91">
        <f t="shared" si="1"/>
        <v>5.4674525500224895</v>
      </c>
      <c r="BI19" s="65">
        <f t="shared" si="2"/>
        <v>690.69253672088928</v>
      </c>
      <c r="BJ19" s="66">
        <f t="shared" si="2"/>
        <v>0</v>
      </c>
      <c r="BK19" s="66">
        <f t="shared" si="2"/>
        <v>0</v>
      </c>
      <c r="BL19" s="66">
        <f t="shared" si="2"/>
        <v>11143.647462468556</v>
      </c>
      <c r="BM19" s="36">
        <v>0</v>
      </c>
      <c r="BN19" s="27">
        <f t="shared" si="6"/>
        <v>13536.83090254146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29.731750098111139</v>
      </c>
      <c r="BT19" s="66">
        <f t="shared" si="7"/>
        <v>12.338337660671744</v>
      </c>
      <c r="BU19" s="66">
        <f t="shared" si="7"/>
        <v>3.0811120220236705</v>
      </c>
      <c r="BV19" s="66">
        <f t="shared" si="7"/>
        <v>7.9656705495365765</v>
      </c>
      <c r="BW19" s="66">
        <f t="shared" si="7"/>
        <v>5.2886514675351597</v>
      </c>
      <c r="BX19" s="66">
        <f t="shared" si="7"/>
        <v>0.76975595640574968</v>
      </c>
      <c r="BY19" s="66">
        <f t="shared" si="7"/>
        <v>2.9088923230540216</v>
      </c>
      <c r="BZ19" s="66">
        <f t="shared" si="7"/>
        <v>3.8165525814913392</v>
      </c>
      <c r="CA19" s="66">
        <f t="shared" si="7"/>
        <v>14.165963071800789</v>
      </c>
      <c r="CB19" s="66">
        <f t="shared" si="7"/>
        <v>2.7329726752954193</v>
      </c>
      <c r="CC19" s="66">
        <f t="shared" si="7"/>
        <v>88.639144771657712</v>
      </c>
      <c r="CD19" s="66">
        <f t="shared" si="7"/>
        <v>38.810498231809746</v>
      </c>
      <c r="CE19" s="66">
        <f t="shared" si="7"/>
        <v>5.0546919185045596</v>
      </c>
      <c r="CF19" s="66">
        <f t="shared" si="7"/>
        <v>2.1965922821459802</v>
      </c>
      <c r="CG19" s="66">
        <f t="shared" si="7"/>
        <v>107.5560948480625</v>
      </c>
      <c r="CH19" s="66">
        <f t="shared" si="10"/>
        <v>603.9189634839264</v>
      </c>
      <c r="CI19" s="66">
        <f t="shared" si="4"/>
        <v>29.163601578322169</v>
      </c>
      <c r="CJ19" s="66">
        <f t="shared" si="4"/>
        <v>572.65121908176866</v>
      </c>
      <c r="CK19" s="66">
        <f t="shared" si="4"/>
        <v>6.0059123677754531</v>
      </c>
      <c r="CL19" s="91">
        <f t="shared" si="4"/>
        <v>2.8138697920716939E-3</v>
      </c>
      <c r="CM19" s="91">
        <f t="shared" si="4"/>
        <v>71.138145484526959</v>
      </c>
      <c r="CN19" s="91">
        <f t="shared" si="4"/>
        <v>89.08611447777399</v>
      </c>
      <c r="CO19" s="91">
        <f t="shared" si="4"/>
        <v>5.4674525500224895</v>
      </c>
      <c r="CP19" s="65">
        <f t="shared" si="4"/>
        <v>690.69253672088928</v>
      </c>
      <c r="CQ19" s="66">
        <f t="shared" si="4"/>
        <v>0</v>
      </c>
      <c r="CR19" s="66">
        <f t="shared" si="4"/>
        <v>0</v>
      </c>
      <c r="CS19" s="66">
        <f t="shared" si="4"/>
        <v>11143.647462468556</v>
      </c>
      <c r="CT19" s="36">
        <v>0</v>
      </c>
      <c r="CU19" s="27">
        <f t="shared" si="8"/>
        <v>13536.83090254146</v>
      </c>
      <c r="CX19" s="59" t="s">
        <v>117</v>
      </c>
      <c r="CY19" s="94">
        <f t="array" ref="CY19">SUM('[1]scen AMS ss residentiel'!$V$1263:$V$1268*'[1]scen AMS ss residentiel'!$V$293:$V$298,'[1]scen AMS ss residentiel'!$V$299*'[1]scen AMS ss residentiel'!$V$1269,'[1]scen AMS ss residentiel'!$V$1262*('[1]scen AMS ss residentiel'!$V$292-'[1]scen AMS ss residentiel'!$V$299))</f>
        <v>-1687.0747834530514</v>
      </c>
      <c r="DA19" s="105">
        <v>1.5572267655768282</v>
      </c>
    </row>
    <row r="20" spans="2:105" x14ac:dyDescent="0.25">
      <c r="B20" s="53" t="s">
        <v>37</v>
      </c>
      <c r="C20" s="64" t="s">
        <v>17</v>
      </c>
      <c r="D20" s="90">
        <v>9.6210622134301804</v>
      </c>
      <c r="E20" s="91">
        <v>221.03065427814266</v>
      </c>
      <c r="F20" s="91">
        <v>70.108084586717666</v>
      </c>
      <c r="G20" s="91">
        <v>19.28800082612219</v>
      </c>
      <c r="H20" s="91">
        <v>65.361517958583633</v>
      </c>
      <c r="I20" s="91">
        <v>30.020619276770507</v>
      </c>
      <c r="J20" s="91">
        <v>15.563724877725388</v>
      </c>
      <c r="K20" s="91">
        <v>33.015125637786227</v>
      </c>
      <c r="L20" s="91">
        <v>38.725644322945513</v>
      </c>
      <c r="M20" s="91">
        <v>41.316933639685672</v>
      </c>
      <c r="N20" s="91">
        <v>16.655950197195274</v>
      </c>
      <c r="O20" s="91">
        <v>685.9024406933828</v>
      </c>
      <c r="P20" s="91">
        <v>261.87101949438318</v>
      </c>
      <c r="Q20" s="91">
        <v>16.921905789477815</v>
      </c>
      <c r="R20" s="91">
        <v>21.100782534882015</v>
      </c>
      <c r="S20" s="91">
        <v>312.57440405178306</v>
      </c>
      <c r="T20" s="91">
        <v>134.71137391700722</v>
      </c>
      <c r="U20" s="91">
        <v>3216.9402462363196</v>
      </c>
      <c r="V20" s="91">
        <v>6218.6293147076776</v>
      </c>
      <c r="W20" s="91">
        <v>361.34563872992914</v>
      </c>
      <c r="X20" s="91">
        <v>1.9819349184902448E-2</v>
      </c>
      <c r="Y20" s="91">
        <v>92.430564064827109</v>
      </c>
      <c r="Z20" s="91">
        <v>77.701836757562717</v>
      </c>
      <c r="AA20" s="91">
        <v>9.0475302132584723</v>
      </c>
      <c r="AB20" s="65">
        <f>'[5]TES 2025 (value)'!CK23</f>
        <v>17040.701358550534</v>
      </c>
      <c r="AC20" s="66">
        <f>'[5]TES 2025 (value)'!CL23</f>
        <v>0</v>
      </c>
      <c r="AD20" s="66">
        <f>'[5]TES 2025 (value)'!CM23</f>
        <v>0</v>
      </c>
      <c r="AE20" s="66">
        <f>'[5]TES 2025 (value)'!CN23</f>
        <v>11782.49575775312</v>
      </c>
      <c r="AF20" s="67">
        <f>'[5]TES 2025 (value)'!CO23</f>
        <v>1.419306282</v>
      </c>
      <c r="AG20" s="27">
        <f t="shared" si="5"/>
        <v>40794.520616940426</v>
      </c>
      <c r="AI20" s="53" t="s">
        <v>37</v>
      </c>
      <c r="AJ20" s="64" t="s">
        <v>17</v>
      </c>
      <c r="AK20" s="65">
        <f t="shared" si="11"/>
        <v>9.6210665279450787</v>
      </c>
      <c r="AL20" s="66">
        <f t="shared" si="11"/>
        <v>221.03283661935561</v>
      </c>
      <c r="AM20" s="66">
        <f t="shared" si="11"/>
        <v>70.107875353700592</v>
      </c>
      <c r="AN20" s="66">
        <f t="shared" si="11"/>
        <v>19.2868056505894</v>
      </c>
      <c r="AO20" s="66">
        <f t="shared" si="11"/>
        <v>65.359998807671673</v>
      </c>
      <c r="AP20" s="66">
        <f t="shared" si="11"/>
        <v>30.019854629990849</v>
      </c>
      <c r="AQ20" s="66">
        <f t="shared" si="11"/>
        <v>15.563413606544382</v>
      </c>
      <c r="AR20" s="66">
        <f t="shared" si="11"/>
        <v>33.019466986298013</v>
      </c>
      <c r="AS20" s="66">
        <f t="shared" si="11"/>
        <v>38.728484752631907</v>
      </c>
      <c r="AT20" s="66">
        <f t="shared" si="11"/>
        <v>41.316599081024712</v>
      </c>
      <c r="AU20" s="66">
        <f t="shared" si="11"/>
        <v>16.655537346819749</v>
      </c>
      <c r="AV20" s="66">
        <f t="shared" si="11"/>
        <v>685.91206070372323</v>
      </c>
      <c r="AW20" s="66">
        <f t="shared" si="11"/>
        <v>261.87436393410832</v>
      </c>
      <c r="AX20" s="66">
        <f t="shared" si="11"/>
        <v>16.920939566626824</v>
      </c>
      <c r="AY20" s="66">
        <f t="shared" si="11"/>
        <v>21.100168735636032</v>
      </c>
      <c r="AZ20" s="66">
        <f t="shared" si="9"/>
        <v>312.57629064047876</v>
      </c>
      <c r="BA20" s="66">
        <f t="shared" si="1"/>
        <v>134.70677875213599</v>
      </c>
      <c r="BB20" s="66">
        <f t="shared" si="1"/>
        <v>3216.8891477574807</v>
      </c>
      <c r="BC20" s="66">
        <f t="shared" si="1"/>
        <v>6218.7333386105665</v>
      </c>
      <c r="BD20" s="66">
        <f t="shared" si="1"/>
        <v>361.34529861959658</v>
      </c>
      <c r="BE20" s="91">
        <f t="shared" si="1"/>
        <v>2.1811853255120108E-2</v>
      </c>
      <c r="BF20" s="91">
        <f t="shared" si="1"/>
        <v>93.027481396607527</v>
      </c>
      <c r="BG20" s="91">
        <f t="shared" si="1"/>
        <v>77.704414606493998</v>
      </c>
      <c r="BH20" s="91">
        <f t="shared" si="1"/>
        <v>9.0620339783440329</v>
      </c>
      <c r="BI20" s="65">
        <f t="shared" si="2"/>
        <v>17040.701358550534</v>
      </c>
      <c r="BJ20" s="66">
        <f t="shared" si="2"/>
        <v>0</v>
      </c>
      <c r="BK20" s="66">
        <f t="shared" si="2"/>
        <v>0</v>
      </c>
      <c r="BL20" s="66">
        <f t="shared" si="2"/>
        <v>11782.49575775312</v>
      </c>
      <c r="BM20" s="36">
        <v>0</v>
      </c>
      <c r="BN20" s="27">
        <f t="shared" si="6"/>
        <v>40793.783184821281</v>
      </c>
      <c r="BP20" s="53" t="s">
        <v>37</v>
      </c>
      <c r="BQ20" s="64" t="s">
        <v>17</v>
      </c>
      <c r="BR20" s="65">
        <f t="shared" si="7"/>
        <v>9.6210665279450787</v>
      </c>
      <c r="BS20" s="66">
        <f t="shared" si="7"/>
        <v>221.03283661935561</v>
      </c>
      <c r="BT20" s="66">
        <f t="shared" si="7"/>
        <v>70.107875353700592</v>
      </c>
      <c r="BU20" s="66">
        <f t="shared" si="7"/>
        <v>19.2868056505894</v>
      </c>
      <c r="BV20" s="66">
        <f t="shared" si="7"/>
        <v>65.359998807671673</v>
      </c>
      <c r="BW20" s="66">
        <f t="shared" si="7"/>
        <v>30.019854629990849</v>
      </c>
      <c r="BX20" s="66">
        <f t="shared" si="7"/>
        <v>15.563413606544382</v>
      </c>
      <c r="BY20" s="66">
        <f t="shared" si="7"/>
        <v>33.019466986298013</v>
      </c>
      <c r="BZ20" s="66">
        <f t="shared" si="7"/>
        <v>38.728484752631907</v>
      </c>
      <c r="CA20" s="66">
        <f t="shared" si="7"/>
        <v>41.316599081024712</v>
      </c>
      <c r="CB20" s="66">
        <f t="shared" si="7"/>
        <v>16.655537346819749</v>
      </c>
      <c r="CC20" s="66">
        <f t="shared" si="7"/>
        <v>685.91206070372323</v>
      </c>
      <c r="CD20" s="66">
        <f t="shared" si="7"/>
        <v>261.87436393410832</v>
      </c>
      <c r="CE20" s="66">
        <f t="shared" si="7"/>
        <v>16.920939566626824</v>
      </c>
      <c r="CF20" s="66">
        <f t="shared" si="7"/>
        <v>21.100168735636032</v>
      </c>
      <c r="CG20" s="66">
        <f t="shared" si="7"/>
        <v>312.57629064047876</v>
      </c>
      <c r="CH20" s="66">
        <f t="shared" si="10"/>
        <v>134.70677875213599</v>
      </c>
      <c r="CI20" s="66">
        <f t="shared" si="4"/>
        <v>3216.8891477574807</v>
      </c>
      <c r="CJ20" s="66">
        <f t="shared" si="4"/>
        <v>6218.7333386105665</v>
      </c>
      <c r="CK20" s="66">
        <f t="shared" si="4"/>
        <v>361.34529861959658</v>
      </c>
      <c r="CL20" s="91">
        <f t="shared" si="4"/>
        <v>2.1811853255120108E-2</v>
      </c>
      <c r="CM20" s="91">
        <f t="shared" si="4"/>
        <v>93.027481396607527</v>
      </c>
      <c r="CN20" s="91">
        <f t="shared" si="4"/>
        <v>77.704414606493998</v>
      </c>
      <c r="CO20" s="91">
        <f t="shared" si="4"/>
        <v>9.0620339783440329</v>
      </c>
      <c r="CP20" s="65">
        <f t="shared" si="4"/>
        <v>17040.701358550534</v>
      </c>
      <c r="CQ20" s="66">
        <f t="shared" si="4"/>
        <v>0</v>
      </c>
      <c r="CR20" s="66">
        <f t="shared" si="4"/>
        <v>0</v>
      </c>
      <c r="CS20" s="66">
        <f t="shared" si="4"/>
        <v>11782.49575775312</v>
      </c>
      <c r="CT20" s="36">
        <v>0</v>
      </c>
      <c r="CU20" s="27">
        <f t="shared" si="8"/>
        <v>40793.783184821281</v>
      </c>
      <c r="DA20" s="105">
        <v>1.2875591885533249</v>
      </c>
    </row>
    <row r="21" spans="2:105" x14ac:dyDescent="0.25">
      <c r="B21" s="53" t="s">
        <v>38</v>
      </c>
      <c r="C21" s="64" t="s">
        <v>18</v>
      </c>
      <c r="D21" s="90">
        <v>9236.9821290676118</v>
      </c>
      <c r="E21" s="91">
        <v>37866.788977726283</v>
      </c>
      <c r="F21" s="91">
        <v>23335.523063271354</v>
      </c>
      <c r="G21" s="91">
        <v>2524.7224193982393</v>
      </c>
      <c r="H21" s="91">
        <v>7308.6674531729595</v>
      </c>
      <c r="I21" s="91">
        <v>6301.7488623428944</v>
      </c>
      <c r="J21" s="91">
        <v>1650.9375758646536</v>
      </c>
      <c r="K21" s="91">
        <v>4627.5567577631027</v>
      </c>
      <c r="L21" s="91">
        <v>6893.0339866452141</v>
      </c>
      <c r="M21" s="91">
        <v>7255.5747913701443</v>
      </c>
      <c r="N21" s="91">
        <v>3259.4312944798985</v>
      </c>
      <c r="O21" s="91">
        <v>146014.00509376597</v>
      </c>
      <c r="P21" s="91">
        <v>78645.718593234342</v>
      </c>
      <c r="Q21" s="91">
        <v>5806.1807260151791</v>
      </c>
      <c r="R21" s="91">
        <v>5368.3158635680838</v>
      </c>
      <c r="S21" s="91">
        <v>24614.91636357049</v>
      </c>
      <c r="T21" s="91">
        <v>8449.3306331881795</v>
      </c>
      <c r="U21" s="91">
        <v>8311.8522468825286</v>
      </c>
      <c r="V21" s="91">
        <v>927692.94878433563</v>
      </c>
      <c r="W21" s="91">
        <v>74163.47841740906</v>
      </c>
      <c r="X21" s="91">
        <v>10.109810603133072</v>
      </c>
      <c r="Y21" s="91">
        <v>4922.6945105924369</v>
      </c>
      <c r="Z21" s="91">
        <v>9959.9830967303915</v>
      </c>
      <c r="AA21" s="91">
        <v>2250.8614406138831</v>
      </c>
      <c r="AB21" s="65">
        <f>'[5]TES 2025 (value)'!CK24</f>
        <v>921157.52007354656</v>
      </c>
      <c r="AC21" s="66">
        <f>'[5]TES 2025 (value)'!CL24</f>
        <v>172737.06334939119</v>
      </c>
      <c r="AD21" s="66">
        <f>'[5]TES 2025 (value)'!CM24</f>
        <v>124957.48471135423</v>
      </c>
      <c r="AE21" s="66">
        <f>'[5]TES 2025 (value)'!CN24</f>
        <v>245857.6430127302</v>
      </c>
      <c r="AF21" s="67">
        <f>'[5]TES 2025 (value)'!CO24</f>
        <v>1.417547047</v>
      </c>
      <c r="AG21" s="27">
        <f t="shared" si="5"/>
        <v>2871182.4915856812</v>
      </c>
      <c r="AI21" s="53" t="s">
        <v>38</v>
      </c>
      <c r="AJ21" s="64" t="s">
        <v>18</v>
      </c>
      <c r="AK21" s="65">
        <f t="shared" si="11"/>
        <v>9236.9862713438106</v>
      </c>
      <c r="AL21" s="66">
        <f t="shared" si="11"/>
        <v>37867.162854618866</v>
      </c>
      <c r="AM21" s="66">
        <f t="shared" si="11"/>
        <v>23335.453419921028</v>
      </c>
      <c r="AN21" s="66">
        <f t="shared" si="11"/>
        <v>2524.5659756853861</v>
      </c>
      <c r="AO21" s="66">
        <f t="shared" si="11"/>
        <v>7308.4975830540661</v>
      </c>
      <c r="AP21" s="66">
        <f t="shared" si="11"/>
        <v>6301.588352263826</v>
      </c>
      <c r="AQ21" s="66">
        <f t="shared" si="11"/>
        <v>1650.9045574649424</v>
      </c>
      <c r="AR21" s="66">
        <f t="shared" si="11"/>
        <v>4628.1652617822583</v>
      </c>
      <c r="AS21" s="66">
        <f t="shared" si="11"/>
        <v>6893.5395735426637</v>
      </c>
      <c r="AT21" s="66">
        <f t="shared" si="11"/>
        <v>7255.5160402680449</v>
      </c>
      <c r="AU21" s="66">
        <f t="shared" si="11"/>
        <v>3259.3505030859528</v>
      </c>
      <c r="AV21" s="66">
        <f t="shared" si="11"/>
        <v>146016.05298885354</v>
      </c>
      <c r="AW21" s="66">
        <f t="shared" si="11"/>
        <v>78646.723003214414</v>
      </c>
      <c r="AX21" s="66">
        <f t="shared" si="11"/>
        <v>5805.8491992613808</v>
      </c>
      <c r="AY21" s="66">
        <f t="shared" si="11"/>
        <v>5368.1597049884767</v>
      </c>
      <c r="AZ21" s="66">
        <f t="shared" si="9"/>
        <v>24615.064930511209</v>
      </c>
      <c r="BA21" s="66">
        <f t="shared" si="1"/>
        <v>8449.0424164906417</v>
      </c>
      <c r="BB21" s="66">
        <f t="shared" si="1"/>
        <v>8311.7202198712566</v>
      </c>
      <c r="BC21" s="66">
        <f t="shared" si="1"/>
        <v>927708.46703382942</v>
      </c>
      <c r="BD21" s="66">
        <f t="shared" si="1"/>
        <v>74163.408612317755</v>
      </c>
      <c r="BE21" s="91">
        <f t="shared" si="1"/>
        <v>11.126182966722945</v>
      </c>
      <c r="BF21" s="91">
        <f t="shared" si="1"/>
        <v>4954.4853116349577</v>
      </c>
      <c r="BG21" s="91">
        <f t="shared" si="1"/>
        <v>9960.3135307697012</v>
      </c>
      <c r="BH21" s="91">
        <f t="shared" si="1"/>
        <v>2254.4697143422172</v>
      </c>
      <c r="BI21" s="65">
        <f t="shared" si="2"/>
        <v>921157.52007354656</v>
      </c>
      <c r="BJ21" s="66">
        <f t="shared" si="2"/>
        <v>172737.06334939119</v>
      </c>
      <c r="BK21" s="66">
        <f t="shared" si="2"/>
        <v>124957.48471135423</v>
      </c>
      <c r="BL21" s="66">
        <f t="shared" si="2"/>
        <v>245857.6430127302</v>
      </c>
      <c r="BM21" s="36">
        <v>0</v>
      </c>
      <c r="BN21" s="27">
        <f t="shared" si="6"/>
        <v>2871236.3243891047</v>
      </c>
      <c r="BP21" s="53" t="s">
        <v>38</v>
      </c>
      <c r="BQ21" s="64" t="s">
        <v>18</v>
      </c>
      <c r="BR21" s="65">
        <f t="shared" si="7"/>
        <v>9236.9862713438106</v>
      </c>
      <c r="BS21" s="66">
        <f t="shared" si="7"/>
        <v>37867.162854618866</v>
      </c>
      <c r="BT21" s="66">
        <f t="shared" si="7"/>
        <v>23335.453419921028</v>
      </c>
      <c r="BU21" s="66">
        <f t="shared" si="7"/>
        <v>2524.5659756853861</v>
      </c>
      <c r="BV21" s="66">
        <f t="shared" si="7"/>
        <v>7308.4975830540661</v>
      </c>
      <c r="BW21" s="66">
        <f t="shared" si="7"/>
        <v>6301.588352263826</v>
      </c>
      <c r="BX21" s="66">
        <f t="shared" si="7"/>
        <v>1650.9045574649424</v>
      </c>
      <c r="BY21" s="66">
        <f t="shared" si="7"/>
        <v>4628.1652617822583</v>
      </c>
      <c r="BZ21" s="66">
        <f t="shared" si="7"/>
        <v>6893.5395735426637</v>
      </c>
      <c r="CA21" s="66">
        <f t="shared" si="7"/>
        <v>7255.5160402680449</v>
      </c>
      <c r="CB21" s="66">
        <f t="shared" si="7"/>
        <v>3259.3505030859528</v>
      </c>
      <c r="CC21" s="66">
        <f t="shared" si="7"/>
        <v>146016.05298885354</v>
      </c>
      <c r="CD21" s="66">
        <f t="shared" si="7"/>
        <v>78646.723003214414</v>
      </c>
      <c r="CE21" s="66">
        <f t="shared" si="7"/>
        <v>5805.8491992613808</v>
      </c>
      <c r="CF21" s="66">
        <f t="shared" si="7"/>
        <v>5368.1597049884767</v>
      </c>
      <c r="CG21" s="66">
        <f t="shared" si="7"/>
        <v>24615.064930511209</v>
      </c>
      <c r="CH21" s="66">
        <f t="shared" si="10"/>
        <v>8449.0424164906417</v>
      </c>
      <c r="CI21" s="66">
        <f t="shared" si="4"/>
        <v>8311.7202198712566</v>
      </c>
      <c r="CJ21" s="66">
        <f t="shared" si="4"/>
        <v>927708.46703382942</v>
      </c>
      <c r="CK21" s="66">
        <f t="shared" si="4"/>
        <v>74163.408612317755</v>
      </c>
      <c r="CL21" s="91">
        <f t="shared" si="4"/>
        <v>11.126182966722945</v>
      </c>
      <c r="CM21" s="91">
        <f t="shared" si="4"/>
        <v>4954.4853116349577</v>
      </c>
      <c r="CN21" s="91">
        <f t="shared" si="4"/>
        <v>9960.3135307697012</v>
      </c>
      <c r="CO21" s="91">
        <f t="shared" si="4"/>
        <v>2254.4697143422172</v>
      </c>
      <c r="CP21" s="65">
        <f t="shared" si="4"/>
        <v>921157.52007354656</v>
      </c>
      <c r="CQ21" s="66">
        <f t="shared" si="4"/>
        <v>172737.06334939119</v>
      </c>
      <c r="CR21" s="66">
        <f t="shared" si="4"/>
        <v>124957.48471135423</v>
      </c>
      <c r="CS21" s="66">
        <f t="shared" si="4"/>
        <v>245857.6430127302</v>
      </c>
      <c r="CT21" s="36">
        <v>0</v>
      </c>
      <c r="CU21" s="27">
        <f t="shared" si="8"/>
        <v>2871236.3243891047</v>
      </c>
      <c r="CX21" s="46" t="s">
        <v>111</v>
      </c>
      <c r="CY21" s="84">
        <f>'AMS2010'!CY21</f>
        <v>2.5558265980385131E-2</v>
      </c>
      <c r="DA21" s="105">
        <v>1.3037751285496773</v>
      </c>
    </row>
    <row r="22" spans="2:105" x14ac:dyDescent="0.25">
      <c r="B22" s="53" t="s">
        <v>39</v>
      </c>
      <c r="C22" s="64" t="s">
        <v>19</v>
      </c>
      <c r="D22" s="90">
        <v>25.171883218692948</v>
      </c>
      <c r="E22" s="91">
        <v>137.44990621652798</v>
      </c>
      <c r="F22" s="91">
        <v>41.191210584867214</v>
      </c>
      <c r="G22" s="91">
        <v>49.324527048521681</v>
      </c>
      <c r="H22" s="91">
        <v>11.994741855361156</v>
      </c>
      <c r="I22" s="91">
        <v>16.257394205613792</v>
      </c>
      <c r="J22" s="91">
        <v>36.75777042700539</v>
      </c>
      <c r="K22" s="91">
        <v>25.335612839103895</v>
      </c>
      <c r="L22" s="91">
        <v>31.608544174086326</v>
      </c>
      <c r="M22" s="91">
        <v>26.204731633729644</v>
      </c>
      <c r="N22" s="91">
        <v>26.569112614643402</v>
      </c>
      <c r="O22" s="91">
        <v>1163.7601410968962</v>
      </c>
      <c r="P22" s="91">
        <v>201.92878848856495</v>
      </c>
      <c r="Q22" s="91">
        <v>12.16268156875504</v>
      </c>
      <c r="R22" s="91">
        <v>44.795236609303252</v>
      </c>
      <c r="S22" s="91">
        <v>159.1913682717859</v>
      </c>
      <c r="T22" s="91">
        <v>79.580792912515079</v>
      </c>
      <c r="U22" s="91">
        <v>20.531653710940869</v>
      </c>
      <c r="V22" s="91">
        <v>3513.0802104211607</v>
      </c>
      <c r="W22" s="91">
        <v>0</v>
      </c>
      <c r="X22" s="91">
        <v>3.362583574621799E-2</v>
      </c>
      <c r="Y22" s="91">
        <v>48.11745151029109</v>
      </c>
      <c r="Z22" s="91">
        <v>4.5900659340587691</v>
      </c>
      <c r="AA22" s="91">
        <v>16.801747264416107</v>
      </c>
      <c r="AB22" s="65">
        <f>'[5]TES 2025 (value)'!CK25</f>
        <v>19413.944763014515</v>
      </c>
      <c r="AC22" s="66">
        <f>'[5]TES 2025 (value)'!CL25</f>
        <v>594994.47543669655</v>
      </c>
      <c r="AD22" s="66">
        <f>'[5]TES 2025 (value)'!CM25</f>
        <v>0</v>
      </c>
      <c r="AE22" s="66">
        <f>'[5]TES 2025 (value)'!CN25</f>
        <v>0</v>
      </c>
      <c r="AF22" s="67">
        <f>'[5]TES 2025 (value)'!CO25</f>
        <v>1</v>
      </c>
      <c r="AG22" s="27">
        <f t="shared" si="5"/>
        <v>620101.85939815361</v>
      </c>
      <c r="AI22" s="53" t="s">
        <v>39</v>
      </c>
      <c r="AJ22" s="64" t="s">
        <v>19</v>
      </c>
      <c r="AK22" s="65">
        <f t="shared" si="11"/>
        <v>25.171894506891981</v>
      </c>
      <c r="AL22" s="66">
        <f t="shared" si="11"/>
        <v>137.4512633250975</v>
      </c>
      <c r="AM22" s="66">
        <f t="shared" si="11"/>
        <v>41.19108765237921</v>
      </c>
      <c r="AN22" s="66">
        <f t="shared" si="11"/>
        <v>49.32147066811055</v>
      </c>
      <c r="AO22" s="66">
        <f t="shared" si="11"/>
        <v>11.994463070173826</v>
      </c>
      <c r="AP22" s="66">
        <f t="shared" si="11"/>
        <v>16.256980118082474</v>
      </c>
      <c r="AQ22" s="66">
        <f t="shared" si="11"/>
        <v>36.757035279429736</v>
      </c>
      <c r="AR22" s="66">
        <f t="shared" si="11"/>
        <v>25.338944364366011</v>
      </c>
      <c r="AS22" s="66">
        <f t="shared" si="11"/>
        <v>31.610862582179603</v>
      </c>
      <c r="AT22" s="66">
        <f t="shared" si="11"/>
        <v>26.204519444219098</v>
      </c>
      <c r="AU22" s="66">
        <f t="shared" si="11"/>
        <v>26.568454047105046</v>
      </c>
      <c r="AV22" s="66">
        <f t="shared" si="11"/>
        <v>1163.7764632207536</v>
      </c>
      <c r="AW22" s="66">
        <f t="shared" si="11"/>
        <v>201.93136738661624</v>
      </c>
      <c r="AX22" s="66">
        <f t="shared" si="11"/>
        <v>12.16198709255317</v>
      </c>
      <c r="AY22" s="66">
        <f t="shared" si="11"/>
        <v>44.793933563674074</v>
      </c>
      <c r="AZ22" s="66">
        <f t="shared" si="9"/>
        <v>159.19232909465541</v>
      </c>
      <c r="BA22" s="66">
        <f t="shared" si="1"/>
        <v>79.578078317203762</v>
      </c>
      <c r="BB22" s="66">
        <f t="shared" si="1"/>
        <v>20.531327582324117</v>
      </c>
      <c r="BC22" s="66">
        <f t="shared" si="1"/>
        <v>3513.1389764765331</v>
      </c>
      <c r="BD22" s="66">
        <f t="shared" si="1"/>
        <v>0</v>
      </c>
      <c r="BE22" s="91">
        <f t="shared" si="1"/>
        <v>3.70063511185314E-2</v>
      </c>
      <c r="BF22" s="91">
        <f t="shared" si="1"/>
        <v>48.428194402084458</v>
      </c>
      <c r="BG22" s="91">
        <f t="shared" si="1"/>
        <v>4.590218214842035</v>
      </c>
      <c r="BH22" s="91">
        <f t="shared" si="1"/>
        <v>16.828681531515095</v>
      </c>
      <c r="BI22" s="65">
        <f t="shared" si="2"/>
        <v>19413.944763014515</v>
      </c>
      <c r="BJ22" s="66">
        <f t="shared" si="2"/>
        <v>594994.47543669655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620101.27573800297</v>
      </c>
      <c r="BP22" s="53" t="s">
        <v>39</v>
      </c>
      <c r="BQ22" s="64" t="s">
        <v>19</v>
      </c>
      <c r="BR22" s="65">
        <f t="shared" si="7"/>
        <v>25.171894506891981</v>
      </c>
      <c r="BS22" s="66">
        <f t="shared" si="7"/>
        <v>137.4512633250975</v>
      </c>
      <c r="BT22" s="66">
        <f t="shared" si="7"/>
        <v>41.19108765237921</v>
      </c>
      <c r="BU22" s="66">
        <f t="shared" si="7"/>
        <v>49.32147066811055</v>
      </c>
      <c r="BV22" s="66">
        <f t="shared" si="7"/>
        <v>11.994463070173826</v>
      </c>
      <c r="BW22" s="66">
        <f t="shared" si="7"/>
        <v>16.256980118082474</v>
      </c>
      <c r="BX22" s="66">
        <f t="shared" si="7"/>
        <v>36.757035279429736</v>
      </c>
      <c r="BY22" s="66">
        <f t="shared" si="7"/>
        <v>25.338944364366011</v>
      </c>
      <c r="BZ22" s="66">
        <f t="shared" si="7"/>
        <v>31.610862582179603</v>
      </c>
      <c r="CA22" s="66">
        <f t="shared" si="7"/>
        <v>26.204519444219098</v>
      </c>
      <c r="CB22" s="66">
        <f t="shared" si="7"/>
        <v>26.568454047105046</v>
      </c>
      <c r="CC22" s="66">
        <f t="shared" si="7"/>
        <v>1163.7764632207536</v>
      </c>
      <c r="CD22" s="66">
        <f t="shared" si="7"/>
        <v>201.93136738661624</v>
      </c>
      <c r="CE22" s="66">
        <f t="shared" si="7"/>
        <v>12.16198709255317</v>
      </c>
      <c r="CF22" s="66">
        <f t="shared" si="7"/>
        <v>44.793933563674074</v>
      </c>
      <c r="CG22" s="66">
        <f t="shared" si="7"/>
        <v>159.19232909465541</v>
      </c>
      <c r="CH22" s="66">
        <f t="shared" si="10"/>
        <v>79.578078317203762</v>
      </c>
      <c r="CI22" s="66">
        <f t="shared" si="4"/>
        <v>20.531327582324117</v>
      </c>
      <c r="CJ22" s="66">
        <f t="shared" si="4"/>
        <v>3513.1389764765331</v>
      </c>
      <c r="CK22" s="66">
        <f t="shared" si="4"/>
        <v>0</v>
      </c>
      <c r="CL22" s="91">
        <f t="shared" si="4"/>
        <v>3.70063511185314E-2</v>
      </c>
      <c r="CM22" s="91">
        <f t="shared" si="4"/>
        <v>48.428194402084458</v>
      </c>
      <c r="CN22" s="91">
        <f t="shared" si="4"/>
        <v>4.590218214842035</v>
      </c>
      <c r="CO22" s="91">
        <f t="shared" si="4"/>
        <v>16.828681531515095</v>
      </c>
      <c r="CP22" s="65">
        <f t="shared" si="4"/>
        <v>19413.944763014515</v>
      </c>
      <c r="CQ22" s="66">
        <f t="shared" si="4"/>
        <v>594994.47543669655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620101.27573800297</v>
      </c>
      <c r="DA22" s="105">
        <v>0.60788979895264461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1.8641954525596618</v>
      </c>
      <c r="F23" s="91">
        <v>0.17927852789712312</v>
      </c>
      <c r="G23" s="91">
        <v>8.2855741715568726E-2</v>
      </c>
      <c r="H23" s="91">
        <v>1.7104446422780084</v>
      </c>
      <c r="I23" s="91">
        <v>5.1322158173710175</v>
      </c>
      <c r="J23" s="91">
        <v>5.825041849965066</v>
      </c>
      <c r="K23" s="91">
        <v>3.486498033369549</v>
      </c>
      <c r="L23" s="91">
        <v>0</v>
      </c>
      <c r="M23" s="91">
        <v>376.65804123452756</v>
      </c>
      <c r="N23" s="91">
        <v>0.79435378717289695</v>
      </c>
      <c r="O23" s="91">
        <v>412.2775974699706</v>
      </c>
      <c r="P23" s="91">
        <v>1.1283401700825175</v>
      </c>
      <c r="Q23" s="91">
        <v>0</v>
      </c>
      <c r="R23" s="91">
        <v>0.46196146122419962</v>
      </c>
      <c r="S23" s="91">
        <v>0</v>
      </c>
      <c r="T23" s="91">
        <v>2.1846805364455963E-3</v>
      </c>
      <c r="U23" s="91">
        <v>2.0583685020656131E-3</v>
      </c>
      <c r="V23" s="91">
        <v>44.329147867327109</v>
      </c>
      <c r="W23" s="91">
        <v>94.799734477099975</v>
      </c>
      <c r="X23" s="91">
        <v>1.3979603191243357</v>
      </c>
      <c r="Y23" s="91">
        <v>0</v>
      </c>
      <c r="Z23" s="91">
        <v>87.322681623147076</v>
      </c>
      <c r="AA23" s="91">
        <v>53.209748754821192</v>
      </c>
      <c r="AB23" s="65">
        <f>'[5]TES 2025 (value)'!CK26</f>
        <v>74.358637330946237</v>
      </c>
      <c r="AC23" s="66">
        <f>'[5]TES 2025 (value)'!CL26</f>
        <v>0</v>
      </c>
      <c r="AD23" s="66">
        <f>'[5]TES 2025 (value)'!CM26</f>
        <v>0</v>
      </c>
      <c r="AE23" s="66">
        <f>'[5]TES 2025 (value)'!CN26</f>
        <v>69.626262972000006</v>
      </c>
      <c r="AF23" s="67">
        <f>'[5]TES 2025 (value)'!CO26</f>
        <v>-83.089413462481133</v>
      </c>
      <c r="AG23" s="27">
        <f t="shared" si="5"/>
        <v>1151.559827119157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1.8642138586516963</v>
      </c>
      <c r="AM23" s="66">
        <f t="shared" si="11"/>
        <v>0.17927799285202084</v>
      </c>
      <c r="AN23" s="66">
        <f t="shared" si="11"/>
        <v>8.2850607582895128E-2</v>
      </c>
      <c r="AO23" s="66">
        <f t="shared" si="11"/>
        <v>1.7104048876392037</v>
      </c>
      <c r="AP23" s="66">
        <f t="shared" si="11"/>
        <v>5.1320850961403499</v>
      </c>
      <c r="AQ23" s="66">
        <f t="shared" si="11"/>
        <v>5.8249253503693526</v>
      </c>
      <c r="AR23" s="66">
        <f t="shared" si="11"/>
        <v>3.4869564930226962</v>
      </c>
      <c r="AS23" s="66">
        <f t="shared" si="11"/>
        <v>0</v>
      </c>
      <c r="AT23" s="66">
        <f t="shared" si="11"/>
        <v>376.65499129352725</v>
      </c>
      <c r="AU23" s="66">
        <f t="shared" si="11"/>
        <v>0.79433409755714701</v>
      </c>
      <c r="AV23" s="66">
        <f t="shared" si="11"/>
        <v>412.28337980068625</v>
      </c>
      <c r="AW23" s="66">
        <f t="shared" si="11"/>
        <v>1.1283545804807951</v>
      </c>
      <c r="AX23" s="66">
        <f t="shared" si="11"/>
        <v>0</v>
      </c>
      <c r="AY23" s="66">
        <f t="shared" si="11"/>
        <v>0.46194802325828044</v>
      </c>
      <c r="AZ23" s="66">
        <f t="shared" si="9"/>
        <v>0</v>
      </c>
      <c r="BA23" s="66">
        <f t="shared" si="1"/>
        <v>2.1846060143992092E-3</v>
      </c>
      <c r="BB23" s="66">
        <f t="shared" si="1"/>
        <v>2.0583358065564355E-3</v>
      </c>
      <c r="BC23" s="66">
        <f t="shared" si="1"/>
        <v>44.329889395844006</v>
      </c>
      <c r="BD23" s="66">
        <f t="shared" si="1"/>
        <v>94.799645248489568</v>
      </c>
      <c r="BE23" s="91">
        <f t="shared" si="1"/>
        <v>1.5385018475000432</v>
      </c>
      <c r="BF23" s="91">
        <f t="shared" si="1"/>
        <v>0</v>
      </c>
      <c r="BG23" s="91">
        <f t="shared" si="1"/>
        <v>87.325578654811864</v>
      </c>
      <c r="BH23" s="91">
        <f t="shared" si="1"/>
        <v>53.295047358750772</v>
      </c>
      <c r="BI23" s="65">
        <f t="shared" si="2"/>
        <v>74.358637330946237</v>
      </c>
      <c r="BJ23" s="66">
        <f t="shared" si="2"/>
        <v>0</v>
      </c>
      <c r="BK23" s="66">
        <f t="shared" si="2"/>
        <v>0</v>
      </c>
      <c r="BL23" s="66">
        <f t="shared" si="2"/>
        <v>69.626262972000006</v>
      </c>
      <c r="BM23" s="36">
        <v>0</v>
      </c>
      <c r="BN23" s="27">
        <f t="shared" si="6"/>
        <v>1234.8815278319314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1.8642138586516963</v>
      </c>
      <c r="BT23" s="66">
        <f t="shared" si="7"/>
        <v>0.17927799285202084</v>
      </c>
      <c r="BU23" s="66">
        <f t="shared" si="7"/>
        <v>8.2850607582895128E-2</v>
      </c>
      <c r="BV23" s="66">
        <f t="shared" si="7"/>
        <v>1.7104048876392037</v>
      </c>
      <c r="BW23" s="66">
        <f t="shared" si="7"/>
        <v>5.1320850961403499</v>
      </c>
      <c r="BX23" s="66">
        <f t="shared" si="7"/>
        <v>5.8249253503693526</v>
      </c>
      <c r="BY23" s="66">
        <f t="shared" si="7"/>
        <v>3.4869564930226962</v>
      </c>
      <c r="BZ23" s="66">
        <f t="shared" si="7"/>
        <v>0</v>
      </c>
      <c r="CA23" s="66">
        <f t="shared" si="7"/>
        <v>376.65499129352725</v>
      </c>
      <c r="CB23" s="66">
        <f t="shared" si="7"/>
        <v>0.79433409755714701</v>
      </c>
      <c r="CC23" s="66">
        <f t="shared" si="7"/>
        <v>412.28337980068625</v>
      </c>
      <c r="CD23" s="66">
        <f t="shared" si="7"/>
        <v>1.1283545804807951</v>
      </c>
      <c r="CE23" s="66">
        <f t="shared" si="7"/>
        <v>0</v>
      </c>
      <c r="CF23" s="66">
        <f t="shared" si="7"/>
        <v>0.46194802325828044</v>
      </c>
      <c r="CG23" s="66">
        <f t="shared" si="7"/>
        <v>0</v>
      </c>
      <c r="CH23" s="66">
        <f t="shared" si="10"/>
        <v>2.1846060143992092E-3</v>
      </c>
      <c r="CI23" s="66">
        <f t="shared" si="4"/>
        <v>2.0583358065564355E-3</v>
      </c>
      <c r="CJ23" s="66">
        <f t="shared" si="4"/>
        <v>44.329889395844006</v>
      </c>
      <c r="CK23" s="66">
        <f t="shared" si="4"/>
        <v>94.799645248489568</v>
      </c>
      <c r="CL23" s="91">
        <f t="shared" si="4"/>
        <v>1.5385018475000432</v>
      </c>
      <c r="CM23" s="91">
        <f t="shared" si="4"/>
        <v>0</v>
      </c>
      <c r="CN23" s="91">
        <f t="shared" si="4"/>
        <v>87.325578654811864</v>
      </c>
      <c r="CO23" s="91">
        <f t="shared" si="4"/>
        <v>53.295047358750772</v>
      </c>
      <c r="CP23" s="65">
        <f t="shared" si="4"/>
        <v>74.358637330946237</v>
      </c>
      <c r="CQ23" s="66">
        <f t="shared" si="4"/>
        <v>0</v>
      </c>
      <c r="CR23" s="66">
        <f t="shared" si="4"/>
        <v>0</v>
      </c>
      <c r="CS23" s="66">
        <f t="shared" si="4"/>
        <v>69.626262972000006</v>
      </c>
      <c r="CT23" s="36">
        <v>0</v>
      </c>
      <c r="CU23" s="27">
        <f t="shared" si="8"/>
        <v>1234.8815278319314</v>
      </c>
      <c r="CX23" s="46" t="s">
        <v>112</v>
      </c>
      <c r="CY23" s="94">
        <f>SUM(BR27:CO27)+SUM(CY4:CY9)-SUM(CY10:CY12)</f>
        <v>2116121.311173853</v>
      </c>
      <c r="DA23" s="105">
        <v>0.70759515972979592</v>
      </c>
    </row>
    <row r="24" spans="2:105" x14ac:dyDescent="0.25">
      <c r="B24" s="53" t="s">
        <v>42</v>
      </c>
      <c r="C24" s="64" t="s">
        <v>43</v>
      </c>
      <c r="D24" s="90">
        <v>6168.0314597441557</v>
      </c>
      <c r="E24" s="91">
        <v>1983.5943457898102</v>
      </c>
      <c r="F24" s="91">
        <v>503.52627665941645</v>
      </c>
      <c r="G24" s="91">
        <v>83.264147866320201</v>
      </c>
      <c r="H24" s="91">
        <v>551.33086190075596</v>
      </c>
      <c r="I24" s="91">
        <v>164.00567770991839</v>
      </c>
      <c r="J24" s="91">
        <v>146.38350007706399</v>
      </c>
      <c r="K24" s="91">
        <v>9877.1166460305431</v>
      </c>
      <c r="L24" s="91">
        <v>210.10647915975073</v>
      </c>
      <c r="M24" s="91">
        <v>846.88574938367719</v>
      </c>
      <c r="N24" s="91">
        <v>7.0229233170182503</v>
      </c>
      <c r="O24" s="91">
        <v>4189.7524232760134</v>
      </c>
      <c r="P24" s="91">
        <v>7961.8100925579174</v>
      </c>
      <c r="Q24" s="91">
        <v>265.54635025211962</v>
      </c>
      <c r="R24" s="91">
        <v>2572.4842786099471</v>
      </c>
      <c r="S24" s="91">
        <v>12427.284706012706</v>
      </c>
      <c r="T24" s="91">
        <v>2606.2141021853263</v>
      </c>
      <c r="U24" s="91">
        <v>4239.145766734975</v>
      </c>
      <c r="V24" s="91">
        <v>10012.560939531195</v>
      </c>
      <c r="W24" s="91">
        <v>620.63736233164582</v>
      </c>
      <c r="X24" s="91">
        <v>0.10446272129560596</v>
      </c>
      <c r="Y24" s="91">
        <v>38190.669606636809</v>
      </c>
      <c r="Z24" s="91">
        <v>207.61584725352077</v>
      </c>
      <c r="AA24" s="91">
        <v>8715.0693081875361</v>
      </c>
      <c r="AB24" s="65">
        <f>'[5]TES 2025 (value)'!CK27</f>
        <v>55782.417729015971</v>
      </c>
      <c r="AC24" s="66">
        <f>'[5]TES 2025 (value)'!CL27</f>
        <v>0</v>
      </c>
      <c r="AD24" s="66">
        <f>'[5]TES 2025 (value)'!CM27</f>
        <v>0</v>
      </c>
      <c r="AE24" s="66">
        <f>'[5]TES 2025 (value)'!CN27</f>
        <v>26894.851960662214</v>
      </c>
      <c r="AF24" s="67">
        <f>'[5]TES 2025 (value)'!CO27</f>
        <v>-560.20246343292172</v>
      </c>
      <c r="AG24" s="27">
        <f t="shared" si="5"/>
        <v>194667.2305401747</v>
      </c>
      <c r="AI24" s="53" t="s">
        <v>42</v>
      </c>
      <c r="AJ24" s="64" t="s">
        <v>43</v>
      </c>
      <c r="AK24" s="65">
        <f t="shared" si="11"/>
        <v>6168.0342257655202</v>
      </c>
      <c r="AL24" s="66">
        <f t="shared" si="11"/>
        <v>1983.613930764142</v>
      </c>
      <c r="AM24" s="66">
        <f t="shared" si="11"/>
        <v>503.5247739180042</v>
      </c>
      <c r="AN24" s="66">
        <f t="shared" si="11"/>
        <v>83.258988426874637</v>
      </c>
      <c r="AO24" s="66">
        <f t="shared" si="11"/>
        <v>551.31804771271686</v>
      </c>
      <c r="AP24" s="66">
        <f t="shared" si="11"/>
        <v>164.00150036726765</v>
      </c>
      <c r="AQ24" s="66">
        <f t="shared" si="11"/>
        <v>146.380572438256</v>
      </c>
      <c r="AR24" s="66">
        <f t="shared" si="11"/>
        <v>9878.4154448333229</v>
      </c>
      <c r="AS24" s="66">
        <f t="shared" si="11"/>
        <v>210.12188994738622</v>
      </c>
      <c r="AT24" s="66">
        <f t="shared" si="11"/>
        <v>846.87889183309585</v>
      </c>
      <c r="AU24" s="66">
        <f t="shared" si="11"/>
        <v>7.0227492400971272</v>
      </c>
      <c r="AV24" s="66">
        <f t="shared" si="11"/>
        <v>4189.8111859501842</v>
      </c>
      <c r="AW24" s="66">
        <f t="shared" si="11"/>
        <v>7961.9117754169401</v>
      </c>
      <c r="AX24" s="66">
        <f t="shared" si="11"/>
        <v>265.53118783750728</v>
      </c>
      <c r="AY24" s="66">
        <f t="shared" si="11"/>
        <v>2572.4094477875401</v>
      </c>
      <c r="AZ24" s="66">
        <f t="shared" si="9"/>
        <v>12427.359712713642</v>
      </c>
      <c r="BA24" s="66">
        <f t="shared" si="1"/>
        <v>2606.1252011286369</v>
      </c>
      <c r="BB24" s="66">
        <f t="shared" si="1"/>
        <v>4239.0784313530048</v>
      </c>
      <c r="BC24" s="66">
        <f t="shared" si="1"/>
        <v>10012.728427511927</v>
      </c>
      <c r="BD24" s="66">
        <f t="shared" si="1"/>
        <v>620.63677816746315</v>
      </c>
      <c r="BE24" s="91">
        <f t="shared" si="1"/>
        <v>0.11496470072114948</v>
      </c>
      <c r="BF24" s="91">
        <f t="shared" si="1"/>
        <v>38437.305260450543</v>
      </c>
      <c r="BG24" s="91">
        <f t="shared" si="1"/>
        <v>207.62273515105696</v>
      </c>
      <c r="BH24" s="91">
        <f t="shared" si="1"/>
        <v>8729.0401173443934</v>
      </c>
      <c r="BI24" s="65">
        <f t="shared" si="2"/>
        <v>55782.417729015971</v>
      </c>
      <c r="BJ24" s="66">
        <f t="shared" si="2"/>
        <v>0</v>
      </c>
      <c r="BK24" s="66">
        <f t="shared" si="2"/>
        <v>0</v>
      </c>
      <c r="BL24" s="66">
        <f t="shared" si="2"/>
        <v>26894.851960662214</v>
      </c>
      <c r="BM24" s="36">
        <v>0</v>
      </c>
      <c r="BN24" s="27">
        <f t="shared" si="6"/>
        <v>195489.51593043841</v>
      </c>
      <c r="BP24" s="53" t="s">
        <v>42</v>
      </c>
      <c r="BQ24" s="64" t="s">
        <v>43</v>
      </c>
      <c r="BR24" s="65">
        <f t="shared" si="7"/>
        <v>6168.0342257655202</v>
      </c>
      <c r="BS24" s="66">
        <f t="shared" si="7"/>
        <v>1983.613930764142</v>
      </c>
      <c r="BT24" s="66">
        <f t="shared" si="7"/>
        <v>503.5247739180042</v>
      </c>
      <c r="BU24" s="66">
        <f t="shared" si="7"/>
        <v>83.258988426874637</v>
      </c>
      <c r="BV24" s="66">
        <f t="shared" si="7"/>
        <v>551.31804771271686</v>
      </c>
      <c r="BW24" s="66">
        <f t="shared" si="7"/>
        <v>164.00150036726765</v>
      </c>
      <c r="BX24" s="66">
        <f t="shared" si="7"/>
        <v>146.380572438256</v>
      </c>
      <c r="BY24" s="66">
        <f t="shared" si="7"/>
        <v>9878.4154448333229</v>
      </c>
      <c r="BZ24" s="66">
        <f t="shared" si="7"/>
        <v>210.12188994738622</v>
      </c>
      <c r="CA24" s="66">
        <f t="shared" si="7"/>
        <v>846.87889183309585</v>
      </c>
      <c r="CB24" s="66">
        <f t="shared" si="7"/>
        <v>7.0227492400971272</v>
      </c>
      <c r="CC24" s="66">
        <f t="shared" si="7"/>
        <v>4189.8111859501842</v>
      </c>
      <c r="CD24" s="66">
        <f t="shared" si="7"/>
        <v>7961.9117754169401</v>
      </c>
      <c r="CE24" s="66">
        <f t="shared" si="7"/>
        <v>265.53118783750728</v>
      </c>
      <c r="CF24" s="66">
        <f t="shared" si="7"/>
        <v>2572.4094477875401</v>
      </c>
      <c r="CG24" s="66">
        <f t="shared" si="7"/>
        <v>12427.359712713642</v>
      </c>
      <c r="CH24" s="66">
        <f t="shared" si="10"/>
        <v>2606.1252011286369</v>
      </c>
      <c r="CI24" s="66">
        <f t="shared" si="4"/>
        <v>4239.0784313530048</v>
      </c>
      <c r="CJ24" s="66">
        <f t="shared" si="4"/>
        <v>10012.728427511927</v>
      </c>
      <c r="CK24" s="66">
        <f t="shared" si="4"/>
        <v>620.63677816746315</v>
      </c>
      <c r="CL24" s="91">
        <f t="shared" si="4"/>
        <v>0.11496470072114948</v>
      </c>
      <c r="CM24" s="91">
        <f t="shared" si="4"/>
        <v>38437.305260450543</v>
      </c>
      <c r="CN24" s="91">
        <f t="shared" si="4"/>
        <v>207.62273515105696</v>
      </c>
      <c r="CO24" s="91">
        <f t="shared" si="4"/>
        <v>8729.0401173443934</v>
      </c>
      <c r="CP24" s="65">
        <f t="shared" si="4"/>
        <v>55782.417729015971</v>
      </c>
      <c r="CQ24" s="66">
        <f t="shared" si="4"/>
        <v>0</v>
      </c>
      <c r="CR24" s="66">
        <f t="shared" si="4"/>
        <v>0</v>
      </c>
      <c r="CS24" s="66">
        <f t="shared" si="4"/>
        <v>26894.851960662214</v>
      </c>
      <c r="CT24" s="36">
        <v>0</v>
      </c>
      <c r="CU24" s="27">
        <f t="shared" si="8"/>
        <v>195489.51593043841</v>
      </c>
      <c r="CX24" s="46" t="s">
        <v>113</v>
      </c>
      <c r="CY24" s="100">
        <f>1-SUM(CP3:CP26)/CY23</f>
        <v>2.6808772054374486E-2</v>
      </c>
      <c r="DA24" s="105">
        <v>1.0544533989197011</v>
      </c>
    </row>
    <row r="25" spans="2:105" x14ac:dyDescent="0.25">
      <c r="B25" s="53" t="s">
        <v>44</v>
      </c>
      <c r="C25" s="64" t="s">
        <v>45</v>
      </c>
      <c r="D25" s="90">
        <v>1141.2223526826137</v>
      </c>
      <c r="E25" s="91">
        <v>2068.7299266413511</v>
      </c>
      <c r="F25" s="91">
        <v>524.63880789064854</v>
      </c>
      <c r="G25" s="91">
        <v>224.56474979633543</v>
      </c>
      <c r="H25" s="91">
        <v>421.48967397815511</v>
      </c>
      <c r="I25" s="91">
        <v>687.56897247029622</v>
      </c>
      <c r="J25" s="91">
        <v>362.83859229676307</v>
      </c>
      <c r="K25" s="91">
        <v>705.03749503266408</v>
      </c>
      <c r="L25" s="91">
        <v>459.18673426599605</v>
      </c>
      <c r="M25" s="91">
        <v>730.46461269145891</v>
      </c>
      <c r="N25" s="91">
        <v>270.91599470167523</v>
      </c>
      <c r="O25" s="91">
        <v>4296.8508327451345</v>
      </c>
      <c r="P25" s="91">
        <v>1159.6393787160146</v>
      </c>
      <c r="Q25" s="91">
        <v>738.97868193083775</v>
      </c>
      <c r="R25" s="91">
        <v>244.15897045111404</v>
      </c>
      <c r="S25" s="91">
        <v>125.7249616845871</v>
      </c>
      <c r="T25" s="91">
        <v>20.00271597903328</v>
      </c>
      <c r="U25" s="91">
        <v>22.136466863384594</v>
      </c>
      <c r="V25" s="91">
        <v>9882.6571384702602</v>
      </c>
      <c r="W25" s="91">
        <v>2702.3885611165251</v>
      </c>
      <c r="X25" s="91">
        <v>0.76073482883037169</v>
      </c>
      <c r="Y25" s="91">
        <v>183.05383960218316</v>
      </c>
      <c r="Z25" s="91">
        <v>14795.877637659029</v>
      </c>
      <c r="AA25" s="91">
        <v>102.24934647233249</v>
      </c>
      <c r="AB25" s="65">
        <f>'[5]TES 2025 (value)'!CK28</f>
        <v>25267.206080736276</v>
      </c>
      <c r="AC25" s="66">
        <f>'[5]TES 2025 (value)'!CL28</f>
        <v>0</v>
      </c>
      <c r="AD25" s="66">
        <f>'[5]TES 2025 (value)'!CM28</f>
        <v>0</v>
      </c>
      <c r="AE25" s="66">
        <f>'[5]TES 2025 (value)'!CN28</f>
        <v>5406.1075129012115</v>
      </c>
      <c r="AF25" s="67">
        <f>'[5]TES 2025 (value)'!CO28</f>
        <v>0</v>
      </c>
      <c r="AG25" s="27">
        <f t="shared" si="5"/>
        <v>72544.450772604716</v>
      </c>
      <c r="AI25" s="53" t="s">
        <v>44</v>
      </c>
      <c r="AJ25" s="64" t="s">
        <v>45</v>
      </c>
      <c r="AK25" s="65">
        <f t="shared" si="11"/>
        <v>1141.2228644577935</v>
      </c>
      <c r="AL25" s="66">
        <f t="shared" si="11"/>
        <v>2068.7503521999329</v>
      </c>
      <c r="AM25" s="66">
        <f t="shared" si="11"/>
        <v>524.63724214026047</v>
      </c>
      <c r="AN25" s="66">
        <f t="shared" si="11"/>
        <v>224.55083470493207</v>
      </c>
      <c r="AO25" s="66">
        <f t="shared" si="11"/>
        <v>421.47987759577904</v>
      </c>
      <c r="AP25" s="66">
        <f t="shared" si="11"/>
        <v>687.55145959370486</v>
      </c>
      <c r="AQ25" s="66">
        <f t="shared" si="11"/>
        <v>362.83133560223615</v>
      </c>
      <c r="AR25" s="66">
        <f t="shared" si="11"/>
        <v>705.13020446268092</v>
      </c>
      <c r="AS25" s="66">
        <f t="shared" si="11"/>
        <v>459.22041447079084</v>
      </c>
      <c r="AT25" s="66">
        <f t="shared" si="11"/>
        <v>730.45869784635374</v>
      </c>
      <c r="AU25" s="66">
        <f t="shared" si="11"/>
        <v>270.90927951768248</v>
      </c>
      <c r="AV25" s="66">
        <f t="shared" si="11"/>
        <v>4296.9110975101939</v>
      </c>
      <c r="AW25" s="66">
        <f t="shared" si="11"/>
        <v>1159.6541888466372</v>
      </c>
      <c r="AX25" s="66">
        <f t="shared" si="11"/>
        <v>738.93648703283043</v>
      </c>
      <c r="AY25" s="66">
        <f t="shared" si="11"/>
        <v>244.15186812722084</v>
      </c>
      <c r="AZ25" s="66">
        <f t="shared" si="9"/>
        <v>125.72572051604742</v>
      </c>
      <c r="BA25" s="66">
        <f t="shared" si="1"/>
        <v>20.002033662647339</v>
      </c>
      <c r="BB25" s="66">
        <f t="shared" si="1"/>
        <v>22.13611524361643</v>
      </c>
      <c r="BC25" s="66">
        <f t="shared" si="1"/>
        <v>9882.8224534479541</v>
      </c>
      <c r="BD25" s="66">
        <f t="shared" si="1"/>
        <v>2702.3860175400332</v>
      </c>
      <c r="BE25" s="91">
        <f t="shared" si="1"/>
        <v>0.83721399212981551</v>
      </c>
      <c r="BF25" s="91">
        <f t="shared" si="1"/>
        <v>184.23600278178745</v>
      </c>
      <c r="BG25" s="91">
        <f t="shared" si="1"/>
        <v>14796.368508131945</v>
      </c>
      <c r="BH25" s="91">
        <f t="shared" si="1"/>
        <v>102.41325866344224</v>
      </c>
      <c r="BI25" s="65">
        <f t="shared" si="2"/>
        <v>25267.206080736276</v>
      </c>
      <c r="BJ25" s="66">
        <f t="shared" si="2"/>
        <v>0</v>
      </c>
      <c r="BK25" s="66">
        <f t="shared" si="2"/>
        <v>0</v>
      </c>
      <c r="BL25" s="66">
        <f t="shared" si="2"/>
        <v>5406.1075129012115</v>
      </c>
      <c r="BM25" s="36">
        <v>0</v>
      </c>
      <c r="BN25" s="27">
        <f t="shared" si="6"/>
        <v>72546.637121726133</v>
      </c>
      <c r="BP25" s="53" t="s">
        <v>44</v>
      </c>
      <c r="BQ25" s="64" t="s">
        <v>45</v>
      </c>
      <c r="BR25" s="65">
        <f t="shared" si="7"/>
        <v>1141.2228644577935</v>
      </c>
      <c r="BS25" s="66">
        <f t="shared" si="7"/>
        <v>2068.7503521999329</v>
      </c>
      <c r="BT25" s="66">
        <f t="shared" si="7"/>
        <v>524.63724214026047</v>
      </c>
      <c r="BU25" s="66">
        <f t="shared" si="7"/>
        <v>224.55083470493207</v>
      </c>
      <c r="BV25" s="66">
        <f t="shared" si="7"/>
        <v>421.47987759577904</v>
      </c>
      <c r="BW25" s="66">
        <f t="shared" si="7"/>
        <v>687.55145959370486</v>
      </c>
      <c r="BX25" s="66">
        <f t="shared" si="7"/>
        <v>362.83133560223615</v>
      </c>
      <c r="BY25" s="66">
        <f t="shared" si="7"/>
        <v>705.13020446268092</v>
      </c>
      <c r="BZ25" s="66">
        <f t="shared" si="7"/>
        <v>459.22041447079084</v>
      </c>
      <c r="CA25" s="66">
        <f t="shared" si="7"/>
        <v>730.45869784635374</v>
      </c>
      <c r="CB25" s="66">
        <f t="shared" si="7"/>
        <v>270.90927951768248</v>
      </c>
      <c r="CC25" s="66">
        <f t="shared" si="7"/>
        <v>4296.9110975101939</v>
      </c>
      <c r="CD25" s="66">
        <f t="shared" si="7"/>
        <v>1159.6541888466372</v>
      </c>
      <c r="CE25" s="66">
        <f t="shared" si="7"/>
        <v>738.93648703283043</v>
      </c>
      <c r="CF25" s="66">
        <f t="shared" si="7"/>
        <v>244.15186812722084</v>
      </c>
      <c r="CG25" s="66">
        <f t="shared" si="7"/>
        <v>125.72572051604742</v>
      </c>
      <c r="CH25" s="66">
        <f t="shared" si="10"/>
        <v>20.002033662647339</v>
      </c>
      <c r="CI25" s="66">
        <f t="shared" si="4"/>
        <v>22.13611524361643</v>
      </c>
      <c r="CJ25" s="66">
        <f t="shared" si="4"/>
        <v>9882.8224534479541</v>
      </c>
      <c r="CK25" s="66">
        <f t="shared" si="4"/>
        <v>2702.3860175400332</v>
      </c>
      <c r="CL25" s="91">
        <f t="shared" si="4"/>
        <v>0.83721399212981551</v>
      </c>
      <c r="CM25" s="91">
        <f t="shared" si="4"/>
        <v>184.23600278178745</v>
      </c>
      <c r="CN25" s="91">
        <f t="shared" si="4"/>
        <v>14796.368508131945</v>
      </c>
      <c r="CO25" s="91">
        <f t="shared" si="4"/>
        <v>102.41325866344224</v>
      </c>
      <c r="CP25" s="65">
        <f t="shared" si="4"/>
        <v>25267.206080736276</v>
      </c>
      <c r="CQ25" s="66">
        <f t="shared" si="4"/>
        <v>0</v>
      </c>
      <c r="CR25" s="66">
        <f t="shared" si="4"/>
        <v>0</v>
      </c>
      <c r="CS25" s="66">
        <f t="shared" si="4"/>
        <v>5406.1075129012115</v>
      </c>
      <c r="CT25" s="36">
        <v>0</v>
      </c>
      <c r="CU25" s="27">
        <f t="shared" si="8"/>
        <v>72546.637121726133</v>
      </c>
      <c r="CX25" s="52" t="s">
        <v>114</v>
      </c>
      <c r="CY25" s="100">
        <f>(SUM(CS3:CS26)-SUM(BR32:CO32))/(SUM(CP3:CS26)-SUM(BR32:CO32))</f>
        <v>-3.0483148783290084E-2</v>
      </c>
      <c r="DA25" s="106">
        <v>0.63675215797330975</v>
      </c>
    </row>
    <row r="26" spans="2:105" x14ac:dyDescent="0.25">
      <c r="B26" s="53" t="s">
        <v>46</v>
      </c>
      <c r="C26" s="68" t="s">
        <v>47</v>
      </c>
      <c r="D26" s="92">
        <v>281.35018444856701</v>
      </c>
      <c r="E26" s="93">
        <v>2300.0559896160744</v>
      </c>
      <c r="F26" s="93">
        <v>402.41535077882355</v>
      </c>
      <c r="G26" s="93">
        <v>378.2712618102866</v>
      </c>
      <c r="H26" s="93">
        <v>674.56933131183632</v>
      </c>
      <c r="I26" s="93">
        <v>752.20842984739761</v>
      </c>
      <c r="J26" s="93">
        <v>888.30222281799308</v>
      </c>
      <c r="K26" s="93">
        <v>1405.3356124708243</v>
      </c>
      <c r="L26" s="93">
        <v>132.58823751519702</v>
      </c>
      <c r="M26" s="93">
        <v>659.61049715064837</v>
      </c>
      <c r="N26" s="93">
        <v>156.95084414047153</v>
      </c>
      <c r="O26" s="93">
        <v>3161.8107591520647</v>
      </c>
      <c r="P26" s="93">
        <v>124.81150164506791</v>
      </c>
      <c r="Q26" s="93">
        <v>95.934521648313776</v>
      </c>
      <c r="R26" s="93">
        <v>115.80542534288111</v>
      </c>
      <c r="S26" s="93">
        <v>103.69392670819646</v>
      </c>
      <c r="T26" s="93">
        <v>6.6768084831459795</v>
      </c>
      <c r="U26" s="93">
        <v>3.5837760562709589</v>
      </c>
      <c r="V26" s="93">
        <v>7992.2339267425878</v>
      </c>
      <c r="W26" s="93">
        <v>2839.1501901664624</v>
      </c>
      <c r="X26" s="93">
        <v>7.567536131807856E-2</v>
      </c>
      <c r="Y26" s="93">
        <v>6635.3117437573919</v>
      </c>
      <c r="Z26" s="93">
        <v>989.53331753299562</v>
      </c>
      <c r="AA26" s="93">
        <v>8152.42303597708</v>
      </c>
      <c r="AB26" s="69">
        <f>'[5]TES 2025 (value)'!CK29</f>
        <v>11411.654464744945</v>
      </c>
      <c r="AC26" s="70">
        <f>'[5]TES 2025 (value)'!CL29</f>
        <v>12.501694040060048</v>
      </c>
      <c r="AD26" s="70">
        <f>'[5]TES 2025 (value)'!CM29</f>
        <v>0</v>
      </c>
      <c r="AE26" s="70">
        <f>'[5]TES 2025 (value)'!CN29</f>
        <v>708.76749383944048</v>
      </c>
      <c r="AF26" s="71">
        <f>'[5]TES 2025 (value)'!CO29</f>
        <v>-5.2762709829759959</v>
      </c>
      <c r="AG26" s="28">
        <f t="shared" si="5"/>
        <v>50380.349952123368</v>
      </c>
      <c r="AI26" s="53" t="s">
        <v>46</v>
      </c>
      <c r="AJ26" s="68" t="s">
        <v>47</v>
      </c>
      <c r="AK26" s="69">
        <f t="shared" si="11"/>
        <v>281.35031061858189</v>
      </c>
      <c r="AL26" s="70">
        <f t="shared" si="11"/>
        <v>2300.0786991673563</v>
      </c>
      <c r="AM26" s="70">
        <f t="shared" si="11"/>
        <v>402.41414979639114</v>
      </c>
      <c r="AN26" s="70">
        <f t="shared" si="11"/>
        <v>378.24782233820503</v>
      </c>
      <c r="AO26" s="70">
        <f t="shared" si="11"/>
        <v>674.55365278038778</v>
      </c>
      <c r="AP26" s="70">
        <f t="shared" si="11"/>
        <v>752.18927055730398</v>
      </c>
      <c r="AQ26" s="70">
        <f t="shared" si="11"/>
        <v>888.28445696282927</v>
      </c>
      <c r="AR26" s="70">
        <f t="shared" si="11"/>
        <v>1405.5204081228746</v>
      </c>
      <c r="AS26" s="70">
        <f t="shared" si="11"/>
        <v>132.59796253262382</v>
      </c>
      <c r="AT26" s="70">
        <f t="shared" si="11"/>
        <v>659.6051560378105</v>
      </c>
      <c r="AU26" s="70">
        <f t="shared" si="11"/>
        <v>156.94695380613604</v>
      </c>
      <c r="AV26" s="70">
        <f t="shared" si="11"/>
        <v>3161.855104601786</v>
      </c>
      <c r="AW26" s="70">
        <f t="shared" si="11"/>
        <v>124.81309565323673</v>
      </c>
      <c r="AX26" s="70">
        <f t="shared" si="11"/>
        <v>95.929043889001747</v>
      </c>
      <c r="AY26" s="70">
        <f t="shared" si="11"/>
        <v>115.80205668664105</v>
      </c>
      <c r="AZ26" s="70">
        <f t="shared" si="9"/>
        <v>103.69455256811143</v>
      </c>
      <c r="BA26" s="70">
        <f t="shared" si="1"/>
        <v>6.6765807292830237</v>
      </c>
      <c r="BB26" s="70">
        <f t="shared" si="1"/>
        <v>3.5837191309036975</v>
      </c>
      <c r="BC26" s="70">
        <f t="shared" si="1"/>
        <v>7992.3676191245877</v>
      </c>
      <c r="BD26" s="70">
        <f t="shared" si="1"/>
        <v>2839.1475178654523</v>
      </c>
      <c r="BE26" s="93">
        <f t="shared" si="1"/>
        <v>8.3283253183484729E-2</v>
      </c>
      <c r="BF26" s="93">
        <f t="shared" si="1"/>
        <v>6678.1626407706026</v>
      </c>
      <c r="BG26" s="93">
        <f t="shared" si="1"/>
        <v>989.56614645328273</v>
      </c>
      <c r="BH26" s="93">
        <f t="shared" si="1"/>
        <v>8165.49188745421</v>
      </c>
      <c r="BI26" s="69">
        <f t="shared" si="2"/>
        <v>11411.654464744945</v>
      </c>
      <c r="BJ26" s="70">
        <f t="shared" si="2"/>
        <v>12.501694040060048</v>
      </c>
      <c r="BK26" s="70">
        <f t="shared" si="2"/>
        <v>0</v>
      </c>
      <c r="BL26" s="70">
        <f t="shared" si="2"/>
        <v>708.76749383944048</v>
      </c>
      <c r="BM26" s="37">
        <v>0</v>
      </c>
      <c r="BN26" s="28">
        <f t="shared" si="6"/>
        <v>50441.885743525228</v>
      </c>
      <c r="BP26" s="53" t="s">
        <v>46</v>
      </c>
      <c r="BQ26" s="68" t="s">
        <v>47</v>
      </c>
      <c r="BR26" s="69">
        <f t="shared" si="7"/>
        <v>281.35031061858189</v>
      </c>
      <c r="BS26" s="70">
        <f t="shared" si="7"/>
        <v>2300.0786991673563</v>
      </c>
      <c r="BT26" s="70">
        <f t="shared" si="7"/>
        <v>402.41414979639114</v>
      </c>
      <c r="BU26" s="70">
        <f t="shared" si="7"/>
        <v>378.24782233820503</v>
      </c>
      <c r="BV26" s="70">
        <f t="shared" si="7"/>
        <v>674.55365278038778</v>
      </c>
      <c r="BW26" s="70">
        <f t="shared" si="7"/>
        <v>752.18927055730398</v>
      </c>
      <c r="BX26" s="70">
        <f t="shared" si="7"/>
        <v>888.28445696282927</v>
      </c>
      <c r="BY26" s="70">
        <f t="shared" si="7"/>
        <v>1405.5204081228746</v>
      </c>
      <c r="BZ26" s="70">
        <f t="shared" si="7"/>
        <v>132.59796253262382</v>
      </c>
      <c r="CA26" s="70">
        <f t="shared" si="7"/>
        <v>659.6051560378105</v>
      </c>
      <c r="CB26" s="70">
        <f t="shared" si="7"/>
        <v>156.94695380613604</v>
      </c>
      <c r="CC26" s="70">
        <f t="shared" si="7"/>
        <v>3161.855104601786</v>
      </c>
      <c r="CD26" s="70">
        <f t="shared" si="7"/>
        <v>124.81309565323673</v>
      </c>
      <c r="CE26" s="70">
        <f t="shared" si="7"/>
        <v>95.929043889001747</v>
      </c>
      <c r="CF26" s="70">
        <f t="shared" si="7"/>
        <v>115.80205668664105</v>
      </c>
      <c r="CG26" s="70">
        <f t="shared" si="7"/>
        <v>103.69455256811143</v>
      </c>
      <c r="CH26" s="70">
        <f t="shared" si="10"/>
        <v>6.6765807292830237</v>
      </c>
      <c r="CI26" s="70">
        <f t="shared" si="4"/>
        <v>3.5837191309036975</v>
      </c>
      <c r="CJ26" s="70">
        <f t="shared" si="4"/>
        <v>7992.3676191245877</v>
      </c>
      <c r="CK26" s="70">
        <f t="shared" ref="CK26:CS37" si="12">BD26</f>
        <v>2839.1475178654523</v>
      </c>
      <c r="CL26" s="93">
        <f t="shared" si="12"/>
        <v>8.3283253183484729E-2</v>
      </c>
      <c r="CM26" s="93">
        <f t="shared" si="12"/>
        <v>6678.1626407706026</v>
      </c>
      <c r="CN26" s="93">
        <f t="shared" si="12"/>
        <v>989.56614645328273</v>
      </c>
      <c r="CO26" s="93">
        <f t="shared" si="12"/>
        <v>8165.49188745421</v>
      </c>
      <c r="CP26" s="69">
        <f t="shared" si="12"/>
        <v>11411.654464744945</v>
      </c>
      <c r="CQ26" s="70">
        <f t="shared" si="12"/>
        <v>12.501694040060048</v>
      </c>
      <c r="CR26" s="70">
        <f t="shared" si="12"/>
        <v>0</v>
      </c>
      <c r="CS26" s="70">
        <f t="shared" si="12"/>
        <v>708.76749383944048</v>
      </c>
      <c r="CT26" s="37">
        <v>0</v>
      </c>
      <c r="CU26" s="28">
        <f t="shared" si="8"/>
        <v>50441.885743525228</v>
      </c>
    </row>
    <row r="27" spans="2:105" x14ac:dyDescent="0.25">
      <c r="B27" s="53" t="s">
        <v>56</v>
      </c>
      <c r="C27" s="72" t="s">
        <v>60</v>
      </c>
      <c r="D27" s="61">
        <f>'[5]TES 2025 (value)'!D102+'[5]TES 2025 (value)'!D103</f>
        <v>22484.629829751568</v>
      </c>
      <c r="E27" s="62">
        <f>'[5]TES 2025 (value)'!E102+'[5]TES 2025 (value)'!E103</f>
        <v>20537.525227954629</v>
      </c>
      <c r="F27" s="62">
        <f>'[5]TES 2025 (value)'!F102+'[5]TES 2025 (value)'!F103</f>
        <v>11109.988351158381</v>
      </c>
      <c r="G27" s="62">
        <f>'[5]TES 2025 (value)'!G102+'[5]TES 2025 (value)'!G103</f>
        <v>2295.292804866262</v>
      </c>
      <c r="H27" s="62">
        <f>'[5]TES 2025 (value)'!H102+'[5]TES 2025 (value)'!H103</f>
        <v>4334.5393606050084</v>
      </c>
      <c r="I27" s="62">
        <f>'[5]TES 2025 (value)'!I102+'[5]TES 2025 (value)'!I103</f>
        <v>3827.688581065468</v>
      </c>
      <c r="J27" s="62">
        <f>'[5]TES 2025 (value)'!J102+'[5]TES 2025 (value)'!J103</f>
        <v>1565.3180249404847</v>
      </c>
      <c r="K27" s="62">
        <f>'[5]TES 2025 (value)'!K102+'[5]TES 2025 (value)'!K103</f>
        <v>2476.2039917385118</v>
      </c>
      <c r="L27" s="62">
        <f>'[5]TES 2025 (value)'!L102+'[5]TES 2025 (value)'!L103</f>
        <v>5908.9729527337495</v>
      </c>
      <c r="M27" s="62">
        <f>'[5]TES 2025 (value)'!M102+'[5]TES 2025 (value)'!M103</f>
        <v>2775.6699739279793</v>
      </c>
      <c r="N27" s="62">
        <f>'[5]TES 2025 (value)'!N102+'[5]TES 2025 (value)'!N103</f>
        <v>1470.2713031697776</v>
      </c>
      <c r="O27" s="62">
        <f>'[5]TES 2025 (value)'!O102+'[5]TES 2025 (value)'!O103</f>
        <v>92848.385962404398</v>
      </c>
      <c r="P27" s="62">
        <f>'[5]TES 2025 (value)'!P102+'[5]TES 2025 (value)'!P103</f>
        <v>70648.870726255453</v>
      </c>
      <c r="Q27" s="62">
        <f>'[5]TES 2025 (value)'!Q102+'[5]TES 2025 (value)'!Q103</f>
        <v>5589.5775881886584</v>
      </c>
      <c r="R27" s="62">
        <f>'[5]TES 2025 (value)'!R102+'[5]TES 2025 (value)'!R103</f>
        <v>7646.407313169223</v>
      </c>
      <c r="S27" s="62">
        <f>'[5]TES 2025 (value)'!S102+'[5]TES 2025 (value)'!S103</f>
        <v>13905.856428076924</v>
      </c>
      <c r="T27" s="62">
        <f>'[5]TES 2025 (value)'!T102+'[5]TES 2025 (value)'!T103</f>
        <v>2420.1191597452876</v>
      </c>
      <c r="U27" s="62">
        <f>'[5]TES 2025 (value)'!U102+'[5]TES 2025 (value)'!U103</f>
        <v>5832.0800652060352</v>
      </c>
      <c r="V27" s="62">
        <f>'[5]TES 2025 (value)'!V102+'[5]TES 2025 (value)'!V103</f>
        <v>664531.67831288499</v>
      </c>
      <c r="W27" s="62">
        <f>'[5]TES 2025 (value)'!W102+'[5]TES 2025 (value)'!W103</f>
        <v>283362.47599143838</v>
      </c>
      <c r="X27" s="62">
        <f>'[5]TES 2025 (value)'!X102+'[5]TES 2025 (value)'!X103</f>
        <v>5.5473829335063165</v>
      </c>
      <c r="Y27" s="62">
        <f>'[5]TES 2025 (value)'!Y102+'[5]TES 2025 (value)'!Y103</f>
        <v>740.27172811627747</v>
      </c>
      <c r="Z27" s="62">
        <f>'[5]TES 2025 (value)'!Z102+'[5]TES 2025 (value)'!Z103</f>
        <v>6180.3262170198077</v>
      </c>
      <c r="AA27" s="63">
        <f>'[5]TES 2025 (value)'!AA102+'[5]TES 2025 (value)'!AA103</f>
        <v>2010.8830327542257</v>
      </c>
      <c r="AI27" s="53" t="s">
        <v>56</v>
      </c>
      <c r="AJ27" s="72" t="s">
        <v>60</v>
      </c>
      <c r="AK27" s="61">
        <f t="shared" si="11"/>
        <v>22484.63991286591</v>
      </c>
      <c r="AL27" s="62">
        <f t="shared" si="11"/>
        <v>20537.728004749835</v>
      </c>
      <c r="AM27" s="62">
        <f t="shared" si="11"/>
        <v>11109.955194120987</v>
      </c>
      <c r="AN27" s="62">
        <f t="shared" si="11"/>
        <v>2295.1505776947838</v>
      </c>
      <c r="AO27" s="62">
        <f t="shared" si="11"/>
        <v>4334.4386160135691</v>
      </c>
      <c r="AP27" s="62">
        <f t="shared" si="11"/>
        <v>3827.5910870824141</v>
      </c>
      <c r="AQ27" s="62">
        <f t="shared" si="11"/>
        <v>1565.286718913547</v>
      </c>
      <c r="AR27" s="62">
        <f t="shared" si="11"/>
        <v>2476.5296020249107</v>
      </c>
      <c r="AS27" s="62">
        <f t="shared" si="11"/>
        <v>5909.4063612020773</v>
      </c>
      <c r="AT27" s="62">
        <f t="shared" si="11"/>
        <v>2775.6474982903183</v>
      </c>
      <c r="AU27" s="62">
        <f t="shared" si="11"/>
        <v>1470.2348596134239</v>
      </c>
      <c r="AV27" s="62">
        <f t="shared" si="11"/>
        <v>92849.688191963665</v>
      </c>
      <c r="AW27" s="62">
        <f t="shared" si="11"/>
        <v>70649.773005897732</v>
      </c>
      <c r="AX27" s="62">
        <f t="shared" si="11"/>
        <v>5589.258429244017</v>
      </c>
      <c r="AY27" s="62">
        <f t="shared" si="11"/>
        <v>7646.1848873404397</v>
      </c>
      <c r="AZ27" s="62">
        <f t="shared" si="9"/>
        <v>13905.940358914515</v>
      </c>
      <c r="BA27" s="62">
        <f t="shared" si="1"/>
        <v>2420.036606607986</v>
      </c>
      <c r="BB27" s="62">
        <f t="shared" si="1"/>
        <v>5831.987427358582</v>
      </c>
      <c r="BC27" s="62">
        <f t="shared" si="1"/>
        <v>664542.79445685702</v>
      </c>
      <c r="BD27" s="62">
        <f t="shared" si="1"/>
        <v>283362.20928140893</v>
      </c>
      <c r="BE27" s="62">
        <f t="shared" si="1"/>
        <v>6.1050795042134505</v>
      </c>
      <c r="BF27" s="62">
        <f t="shared" si="1"/>
        <v>745.05240893555413</v>
      </c>
      <c r="BG27" s="62">
        <f t="shared" si="1"/>
        <v>6180.5312565400864</v>
      </c>
      <c r="BH27" s="63">
        <f t="shared" si="1"/>
        <v>2014.1066058657991</v>
      </c>
      <c r="BP27" s="53" t="s">
        <v>56</v>
      </c>
      <c r="BQ27" s="72" t="s">
        <v>60</v>
      </c>
      <c r="BR27" s="61">
        <f t="shared" si="7"/>
        <v>22484.63991286591</v>
      </c>
      <c r="BS27" s="62">
        <f t="shared" si="7"/>
        <v>20537.728004749835</v>
      </c>
      <c r="BT27" s="62">
        <f t="shared" si="7"/>
        <v>11109.955194120987</v>
      </c>
      <c r="BU27" s="62">
        <f t="shared" si="7"/>
        <v>2295.1505776947838</v>
      </c>
      <c r="BV27" s="62">
        <f t="shared" si="7"/>
        <v>4334.4386160135691</v>
      </c>
      <c r="BW27" s="62">
        <f t="shared" si="7"/>
        <v>3827.5910870824141</v>
      </c>
      <c r="BX27" s="62">
        <f t="shared" si="7"/>
        <v>1565.286718913547</v>
      </c>
      <c r="BY27" s="62">
        <f t="shared" si="7"/>
        <v>2476.5296020249107</v>
      </c>
      <c r="BZ27" s="62">
        <f t="shared" si="7"/>
        <v>5909.4063612020773</v>
      </c>
      <c r="CA27" s="62">
        <f t="shared" si="7"/>
        <v>2775.6474982903183</v>
      </c>
      <c r="CB27" s="62">
        <f t="shared" si="7"/>
        <v>1470.2348596134239</v>
      </c>
      <c r="CC27" s="62">
        <f t="shared" si="7"/>
        <v>92849.688191963665</v>
      </c>
      <c r="CD27" s="62">
        <f t="shared" si="7"/>
        <v>70649.773005897732</v>
      </c>
      <c r="CE27" s="62">
        <f t="shared" si="7"/>
        <v>5589.258429244017</v>
      </c>
      <c r="CF27" s="62">
        <f t="shared" si="7"/>
        <v>7646.1848873404397</v>
      </c>
      <c r="CG27" s="62">
        <f t="shared" si="7"/>
        <v>13905.940358914515</v>
      </c>
      <c r="CH27" s="62">
        <f t="shared" si="10"/>
        <v>2420.036606607986</v>
      </c>
      <c r="CI27" s="62">
        <f t="shared" si="10"/>
        <v>5831.987427358582</v>
      </c>
      <c r="CJ27" s="62">
        <f t="shared" si="10"/>
        <v>664542.79445685702</v>
      </c>
      <c r="CK27" s="62">
        <f t="shared" si="12"/>
        <v>283362.20928140893</v>
      </c>
      <c r="CL27" s="62">
        <f t="shared" si="12"/>
        <v>6.1050795042134505</v>
      </c>
      <c r="CM27" s="62">
        <f t="shared" si="12"/>
        <v>745.05240893555413</v>
      </c>
      <c r="CN27" s="62">
        <f t="shared" si="12"/>
        <v>6180.5312565400864</v>
      </c>
      <c r="CO27" s="63">
        <f t="shared" si="12"/>
        <v>2014.1066058657991</v>
      </c>
    </row>
    <row r="28" spans="2:105" x14ac:dyDescent="0.25">
      <c r="B28" s="53" t="s">
        <v>57</v>
      </c>
      <c r="C28" s="72" t="s">
        <v>75</v>
      </c>
      <c r="D28" s="65">
        <f>'[5]TES 2025 (value)'!D104</f>
        <v>6942.065443778034</v>
      </c>
      <c r="E28" s="66">
        <f>'[5]TES 2025 (value)'!E104</f>
        <v>12068.319018904194</v>
      </c>
      <c r="F28" s="66">
        <f>'[5]TES 2025 (value)'!F104</f>
        <v>6582.5250495405298</v>
      </c>
      <c r="G28" s="66">
        <f>'[5]TES 2025 (value)'!G104</f>
        <v>1155.861500857874</v>
      </c>
      <c r="H28" s="66">
        <f>'[5]TES 2025 (value)'!H104</f>
        <v>2533.2674029414002</v>
      </c>
      <c r="I28" s="66">
        <f>'[5]TES 2025 (value)'!I104</f>
        <v>2147.4757854552799</v>
      </c>
      <c r="J28" s="66">
        <f>'[5]TES 2025 (value)'!J104</f>
        <v>833.3896253732853</v>
      </c>
      <c r="K28" s="66">
        <f>'[5]TES 2025 (value)'!K104</f>
        <v>1399.7301544184952</v>
      </c>
      <c r="L28" s="66">
        <f>'[5]TES 2025 (value)'!L104</f>
        <v>3365.655668457076</v>
      </c>
      <c r="M28" s="66">
        <f>'[5]TES 2025 (value)'!M104</f>
        <v>1552.0900570633792</v>
      </c>
      <c r="N28" s="66">
        <f>'[5]TES 2025 (value)'!N104</f>
        <v>725.31518160326277</v>
      </c>
      <c r="O28" s="66">
        <f>'[5]TES 2025 (value)'!O104</f>
        <v>59829.553331897187</v>
      </c>
      <c r="P28" s="66">
        <f>'[5]TES 2025 (value)'!P104</f>
        <v>47945.819593328124</v>
      </c>
      <c r="Q28" s="66">
        <f>'[5]TES 2025 (value)'!Q104</f>
        <v>3608.8243459003584</v>
      </c>
      <c r="R28" s="66">
        <f>'[5]TES 2025 (value)'!R104</f>
        <v>5047.4959186257029</v>
      </c>
      <c r="S28" s="66">
        <f>'[5]TES 2025 (value)'!S104</f>
        <v>8007.5902850774437</v>
      </c>
      <c r="T28" s="66">
        <f>'[5]TES 2025 (value)'!T104</f>
        <v>1209.1444211862008</v>
      </c>
      <c r="U28" s="66">
        <f>'[5]TES 2025 (value)'!U104</f>
        <v>3753.4768491060981</v>
      </c>
      <c r="V28" s="66">
        <f>'[5]TES 2025 (value)'!V104</f>
        <v>358261.23664570425</v>
      </c>
      <c r="W28" s="66">
        <f>'[5]TES 2025 (value)'!W104</f>
        <v>127484.80479891771</v>
      </c>
      <c r="X28" s="66">
        <f>'[5]TES 2025 (value)'!X104</f>
        <v>3.4488138993262774</v>
      </c>
      <c r="Y28" s="66">
        <f>'[5]TES 2025 (value)'!Y104</f>
        <v>586.69597752033485</v>
      </c>
      <c r="Z28" s="66">
        <f>'[5]TES 2025 (value)'!Z104</f>
        <v>4793.6158220232337</v>
      </c>
      <c r="AA28" s="67">
        <f>'[5]TES 2025 (value)'!AA104</f>
        <v>1414.5993498019343</v>
      </c>
      <c r="AI28" s="53" t="s">
        <v>57</v>
      </c>
      <c r="AJ28" s="72" t="s">
        <v>75</v>
      </c>
      <c r="AK28" s="65">
        <f t="shared" si="11"/>
        <v>6942.06855691088</v>
      </c>
      <c r="AL28" s="66">
        <f t="shared" si="11"/>
        <v>12068.438175181644</v>
      </c>
      <c r="AM28" s="66">
        <f t="shared" si="11"/>
        <v>6582.5054044227918</v>
      </c>
      <c r="AN28" s="66">
        <f t="shared" si="11"/>
        <v>1155.7898782258774</v>
      </c>
      <c r="AO28" s="66">
        <f t="shared" si="11"/>
        <v>2533.208524022954</v>
      </c>
      <c r="AP28" s="66">
        <f t="shared" si="11"/>
        <v>2147.4210877014261</v>
      </c>
      <c r="AQ28" s="66">
        <f t="shared" si="11"/>
        <v>833.37295775836878</v>
      </c>
      <c r="AR28" s="66">
        <f t="shared" si="11"/>
        <v>1399.9142129766681</v>
      </c>
      <c r="AS28" s="66">
        <f t="shared" si="11"/>
        <v>3365.9025309287531</v>
      </c>
      <c r="AT28" s="66">
        <f t="shared" si="11"/>
        <v>1552.0774892098277</v>
      </c>
      <c r="AU28" s="66">
        <f t="shared" si="11"/>
        <v>725.29720324468497</v>
      </c>
      <c r="AV28" s="66">
        <f t="shared" si="11"/>
        <v>59830.392461323718</v>
      </c>
      <c r="AW28" s="66">
        <f t="shared" si="11"/>
        <v>47946.43192494088</v>
      </c>
      <c r="AX28" s="66">
        <f t="shared" si="11"/>
        <v>3608.6182858624638</v>
      </c>
      <c r="AY28" s="66">
        <f t="shared" si="11"/>
        <v>5047.3490923559266</v>
      </c>
      <c r="AZ28" s="66">
        <f t="shared" si="9"/>
        <v>8007.6386160639731</v>
      </c>
      <c r="BA28" s="66">
        <f t="shared" si="1"/>
        <v>1209.1031758346992</v>
      </c>
      <c r="BB28" s="66">
        <f t="shared" si="1"/>
        <v>3753.4172281797937</v>
      </c>
      <c r="BC28" s="66">
        <f t="shared" si="1"/>
        <v>358267.22956314689</v>
      </c>
      <c r="BD28" s="66">
        <f t="shared" si="1"/>
        <v>127484.68480605021</v>
      </c>
      <c r="BE28" s="66">
        <f t="shared" si="1"/>
        <v>3.7955344534535285</v>
      </c>
      <c r="BF28" s="66">
        <f t="shared" si="1"/>
        <v>590.48486489769755</v>
      </c>
      <c r="BG28" s="66">
        <f t="shared" si="1"/>
        <v>4793.7748558111007</v>
      </c>
      <c r="BH28" s="67">
        <f t="shared" si="1"/>
        <v>1416.8670423297413</v>
      </c>
      <c r="BP28" s="53" t="s">
        <v>57</v>
      </c>
      <c r="BQ28" s="72" t="s">
        <v>75</v>
      </c>
      <c r="BR28" s="65">
        <f t="shared" si="7"/>
        <v>6942.06855691088</v>
      </c>
      <c r="BS28" s="66">
        <f t="shared" si="7"/>
        <v>12068.438175181644</v>
      </c>
      <c r="BT28" s="66">
        <f t="shared" si="7"/>
        <v>6582.5054044227918</v>
      </c>
      <c r="BU28" s="66">
        <f t="shared" si="7"/>
        <v>1155.7898782258774</v>
      </c>
      <c r="BV28" s="66">
        <f t="shared" si="7"/>
        <v>2533.208524022954</v>
      </c>
      <c r="BW28" s="66">
        <f t="shared" si="7"/>
        <v>2147.4210877014261</v>
      </c>
      <c r="BX28" s="66">
        <f t="shared" si="7"/>
        <v>833.37295775836878</v>
      </c>
      <c r="BY28" s="66">
        <f t="shared" si="7"/>
        <v>1399.9142129766681</v>
      </c>
      <c r="BZ28" s="66">
        <f t="shared" si="7"/>
        <v>3365.9025309287531</v>
      </c>
      <c r="CA28" s="66">
        <f t="shared" si="7"/>
        <v>1552.0774892098277</v>
      </c>
      <c r="CB28" s="66">
        <f t="shared" si="7"/>
        <v>725.29720324468497</v>
      </c>
      <c r="CC28" s="66">
        <f t="shared" si="7"/>
        <v>59830.392461323718</v>
      </c>
      <c r="CD28" s="66">
        <f t="shared" si="7"/>
        <v>47946.43192494088</v>
      </c>
      <c r="CE28" s="66">
        <f t="shared" si="7"/>
        <v>3608.6182858624638</v>
      </c>
      <c r="CF28" s="66">
        <f t="shared" si="7"/>
        <v>5047.3490923559266</v>
      </c>
      <c r="CG28" s="66">
        <f t="shared" si="7"/>
        <v>8007.6386160639731</v>
      </c>
      <c r="CH28" s="66">
        <f t="shared" si="10"/>
        <v>1209.1031758346992</v>
      </c>
      <c r="CI28" s="66">
        <f t="shared" si="10"/>
        <v>3753.4172281797937</v>
      </c>
      <c r="CJ28" s="66">
        <f t="shared" si="10"/>
        <v>358267.22956314689</v>
      </c>
      <c r="CK28" s="66">
        <f t="shared" si="12"/>
        <v>127484.68480605021</v>
      </c>
      <c r="CL28" s="66">
        <f t="shared" si="12"/>
        <v>3.7955344534535285</v>
      </c>
      <c r="CM28" s="66">
        <f t="shared" si="12"/>
        <v>590.48486489769755</v>
      </c>
      <c r="CN28" s="66">
        <f t="shared" si="12"/>
        <v>4793.7748558111007</v>
      </c>
      <c r="CO28" s="67">
        <f t="shared" si="12"/>
        <v>1416.8670423297413</v>
      </c>
    </row>
    <row r="29" spans="2:105" x14ac:dyDescent="0.25">
      <c r="B29" s="53" t="s">
        <v>64</v>
      </c>
      <c r="C29" s="72" t="s">
        <v>61</v>
      </c>
      <c r="D29" s="65">
        <f>'[5]TES 2025 (value)'!D105+'[5]TES 2025 (value)'!D106</f>
        <v>-8837.4929501273764</v>
      </c>
      <c r="E29" s="66">
        <f>'[5]TES 2025 (value)'!E105+'[5]TES 2025 (value)'!E106</f>
        <v>2559.0344686289418</v>
      </c>
      <c r="F29" s="66">
        <f>'[5]TES 2025 (value)'!F105+'[5]TES 2025 (value)'!F106</f>
        <v>1739.7940517008728</v>
      </c>
      <c r="G29" s="66">
        <f>'[5]TES 2025 (value)'!G105+'[5]TES 2025 (value)'!G106</f>
        <v>284.53434704537364</v>
      </c>
      <c r="H29" s="66">
        <f>'[5]TES 2025 (value)'!H105+'[5]TES 2025 (value)'!H106</f>
        <v>830.19810917221207</v>
      </c>
      <c r="I29" s="66">
        <f>'[5]TES 2025 (value)'!I105+'[5]TES 2025 (value)'!I106</f>
        <v>687.9649509465753</v>
      </c>
      <c r="J29" s="66">
        <f>'[5]TES 2025 (value)'!J105+'[5]TES 2025 (value)'!J106</f>
        <v>206.00395801049106</v>
      </c>
      <c r="K29" s="66">
        <f>'[5]TES 2025 (value)'!K105+'[5]TES 2025 (value)'!K106</f>
        <v>756.81261136755734</v>
      </c>
      <c r="L29" s="66">
        <f>'[5]TES 2025 (value)'!L105+'[5]TES 2025 (value)'!L106</f>
        <v>881.45424628229989</v>
      </c>
      <c r="M29" s="66">
        <f>'[5]TES 2025 (value)'!M105+'[5]TES 2025 (value)'!M106</f>
        <v>554.91845664776122</v>
      </c>
      <c r="N29" s="66">
        <f>'[5]TES 2025 (value)'!N105+'[5]TES 2025 (value)'!N106</f>
        <v>236.895963930238</v>
      </c>
      <c r="O29" s="66">
        <f>'[5]TES 2025 (value)'!O105+'[5]TES 2025 (value)'!O106</f>
        <v>10934.513178021693</v>
      </c>
      <c r="P29" s="66">
        <f>'[5]TES 2025 (value)'!P105+'[5]TES 2025 (value)'!P106</f>
        <v>4820.7779745348698</v>
      </c>
      <c r="Q29" s="66">
        <f>'[5]TES 2025 (value)'!Q105+'[5]TES 2025 (value)'!Q106</f>
        <v>-788.07500334485258</v>
      </c>
      <c r="R29" s="66">
        <f>'[5]TES 2025 (value)'!R105+'[5]TES 2025 (value)'!R106</f>
        <v>-1484.5917817933848</v>
      </c>
      <c r="S29" s="66">
        <f>'[5]TES 2025 (value)'!S105+'[5]TES 2025 (value)'!S106</f>
        <v>1630.9523215004601</v>
      </c>
      <c r="T29" s="66">
        <f>'[5]TES 2025 (value)'!T105+'[5]TES 2025 (value)'!T106</f>
        <v>253.22264901343823</v>
      </c>
      <c r="U29" s="66">
        <f>'[5]TES 2025 (value)'!U105+'[5]TES 2025 (value)'!U106</f>
        <v>369.43477926047427</v>
      </c>
      <c r="V29" s="66">
        <f>'[5]TES 2025 (value)'!V105+'[5]TES 2025 (value)'!V106</f>
        <v>64847.055569839344</v>
      </c>
      <c r="W29" s="66">
        <f>'[5]TES 2025 (value)'!W105+'[5]TES 2025 (value)'!W106</f>
        <v>7024.957891419901</v>
      </c>
      <c r="X29" s="66">
        <f>'[5]TES 2025 (value)'!X105+'[5]TES 2025 (value)'!X106</f>
        <v>0.53610031693069771</v>
      </c>
      <c r="Y29" s="66">
        <f>'[5]TES 2025 (value)'!Y105+'[5]TES 2025 (value)'!Y106</f>
        <v>477.92611645652602</v>
      </c>
      <c r="Z29" s="66">
        <f>'[5]TES 2025 (value)'!Z105+'[5]TES 2025 (value)'!Z106</f>
        <v>2884.7239835737623</v>
      </c>
      <c r="AA29" s="67">
        <f>'[5]TES 2025 (value)'!AA105+'[5]TES 2025 (value)'!AA106</f>
        <v>247.98761084451615</v>
      </c>
      <c r="AI29" s="53" t="s">
        <v>64</v>
      </c>
      <c r="AJ29" s="72" t="s">
        <v>61</v>
      </c>
      <c r="AK29" s="65">
        <f t="shared" si="11"/>
        <v>-8837.4969132547485</v>
      </c>
      <c r="AL29" s="66">
        <f t="shared" si="11"/>
        <v>2559.0597351984338</v>
      </c>
      <c r="AM29" s="66">
        <f t="shared" si="11"/>
        <v>1739.7888593987202</v>
      </c>
      <c r="AN29" s="66">
        <f t="shared" si="11"/>
        <v>284.51671595478564</v>
      </c>
      <c r="AO29" s="66">
        <f t="shared" si="11"/>
        <v>830.17881347263165</v>
      </c>
      <c r="AP29" s="66">
        <f t="shared" si="11"/>
        <v>687.9474279841271</v>
      </c>
      <c r="AQ29" s="66">
        <f t="shared" si="11"/>
        <v>205.99983797522921</v>
      </c>
      <c r="AR29" s="66">
        <f t="shared" si="11"/>
        <v>756.91212900502171</v>
      </c>
      <c r="AS29" s="66">
        <f t="shared" si="11"/>
        <v>881.51889875876884</v>
      </c>
      <c r="AT29" s="66">
        <f t="shared" si="11"/>
        <v>554.91396326552194</v>
      </c>
      <c r="AU29" s="66">
        <f t="shared" si="11"/>
        <v>236.89009199939582</v>
      </c>
      <c r="AV29" s="66">
        <f t="shared" si="11"/>
        <v>10934.666538213462</v>
      </c>
      <c r="AW29" s="66">
        <f t="shared" si="11"/>
        <v>4820.8395422539515</v>
      </c>
      <c r="AX29" s="66">
        <f t="shared" si="11"/>
        <v>-788.03000509902847</v>
      </c>
      <c r="AY29" s="66">
        <f t="shared" si="11"/>
        <v>-1484.5485966027527</v>
      </c>
      <c r="AZ29" s="66">
        <f t="shared" si="9"/>
        <v>1630.9621653525899</v>
      </c>
      <c r="BA29" s="66">
        <f t="shared" si="1"/>
        <v>253.2140112882966</v>
      </c>
      <c r="BB29" s="66">
        <f t="shared" si="1"/>
        <v>369.42891108953995</v>
      </c>
      <c r="BC29" s="66">
        <f t="shared" si="1"/>
        <v>64848.140317533704</v>
      </c>
      <c r="BD29" s="66">
        <f t="shared" si="1"/>
        <v>7024.9512792997912</v>
      </c>
      <c r="BE29" s="66">
        <f t="shared" si="1"/>
        <v>0.58999623720355365</v>
      </c>
      <c r="BF29" s="66">
        <f t="shared" si="1"/>
        <v>481.01256718967653</v>
      </c>
      <c r="BG29" s="66">
        <f t="shared" si="1"/>
        <v>2884.8196876516636</v>
      </c>
      <c r="BH29" s="67">
        <f t="shared" si="1"/>
        <v>248.38515072192354</v>
      </c>
      <c r="BP29" s="53" t="s">
        <v>64</v>
      </c>
      <c r="BQ29" s="72" t="s">
        <v>61</v>
      </c>
      <c r="BR29" s="49">
        <f>AK29+AK38-BR38</f>
        <v>-8837.4969132547485</v>
      </c>
      <c r="BS29" s="50">
        <f t="shared" ref="BS29:CO29" si="13">AL29+AL38-BS38</f>
        <v>2559.0597351984325</v>
      </c>
      <c r="BT29" s="50">
        <f t="shared" si="13"/>
        <v>1521.0600467667609</v>
      </c>
      <c r="BU29" s="50">
        <f t="shared" si="13"/>
        <v>284.51671595478558</v>
      </c>
      <c r="BV29" s="50">
        <f t="shared" si="13"/>
        <v>830.17881347263165</v>
      </c>
      <c r="BW29" s="50">
        <f t="shared" si="13"/>
        <v>687.94742798412699</v>
      </c>
      <c r="BX29" s="50">
        <f t="shared" si="13"/>
        <v>205.99983797522921</v>
      </c>
      <c r="BY29" s="50">
        <f t="shared" si="13"/>
        <v>880.06718975247111</v>
      </c>
      <c r="BZ29" s="50">
        <f t="shared" si="13"/>
        <v>881.51889875876873</v>
      </c>
      <c r="CA29" s="50">
        <f t="shared" si="13"/>
        <v>561.87127502423698</v>
      </c>
      <c r="CB29" s="50">
        <f t="shared" si="13"/>
        <v>236.89009199939582</v>
      </c>
      <c r="CC29" s="50">
        <f t="shared" si="13"/>
        <v>10934.66653821346</v>
      </c>
      <c r="CD29" s="50">
        <f t="shared" si="13"/>
        <v>4820.8395422539616</v>
      </c>
      <c r="CE29" s="50">
        <f t="shared" si="13"/>
        <v>-788.03000509902847</v>
      </c>
      <c r="CF29" s="50">
        <f t="shared" si="13"/>
        <v>-1484.5485966027525</v>
      </c>
      <c r="CG29" s="50">
        <f t="shared" si="13"/>
        <v>1630.9621653525901</v>
      </c>
      <c r="CH29" s="50">
        <f t="shared" si="13"/>
        <v>253.21401128829663</v>
      </c>
      <c r="CI29" s="50">
        <f t="shared" si="13"/>
        <v>369.42891108953984</v>
      </c>
      <c r="CJ29" s="50">
        <f t="shared" si="13"/>
        <v>64848.140317533704</v>
      </c>
      <c r="CK29" s="50">
        <f t="shared" si="13"/>
        <v>7024.9512792997912</v>
      </c>
      <c r="CL29" s="50">
        <f t="shared" si="13"/>
        <v>0.58999623720355387</v>
      </c>
      <c r="CM29" s="50">
        <f t="shared" si="13"/>
        <v>481.01256718967488</v>
      </c>
      <c r="CN29" s="50">
        <f t="shared" si="13"/>
        <v>2884.819687651664</v>
      </c>
      <c r="CO29" s="50">
        <f t="shared" si="13"/>
        <v>248.38515072192331</v>
      </c>
    </row>
    <row r="30" spans="2:105" x14ac:dyDescent="0.25">
      <c r="B30" s="53" t="s">
        <v>58</v>
      </c>
      <c r="C30" s="72" t="s">
        <v>53</v>
      </c>
      <c r="D30" s="65">
        <f>'[5]TES 2025 (value)'!D109</f>
        <v>10300.17287887734</v>
      </c>
      <c r="E30" s="66">
        <f>'[5]TES 2025 (value)'!E109</f>
        <v>6944.2695220900814</v>
      </c>
      <c r="F30" s="66">
        <f>'[5]TES 2025 (value)'!F109</f>
        <v>7096.4345582480701</v>
      </c>
      <c r="G30" s="66">
        <f>'[5]TES 2025 (value)'!G109</f>
        <v>479.58007380993359</v>
      </c>
      <c r="H30" s="66">
        <f>'[5]TES 2025 (value)'!H109</f>
        <v>1504.6366731782275</v>
      </c>
      <c r="I30" s="66">
        <f>'[5]TES 2025 (value)'!I109</f>
        <v>984.39096803240989</v>
      </c>
      <c r="J30" s="66">
        <f>'[5]TES 2025 (value)'!J109</f>
        <v>334.20815966208352</v>
      </c>
      <c r="K30" s="66">
        <f>'[5]TES 2025 (value)'!K109</f>
        <v>1387.9274518901766</v>
      </c>
      <c r="L30" s="66">
        <f>'[5]TES 2025 (value)'!L109</f>
        <v>1262.171237</v>
      </c>
      <c r="M30" s="66">
        <f>'[5]TES 2025 (value)'!M109</f>
        <v>1274.5269824374711</v>
      </c>
      <c r="N30" s="66">
        <f>'[5]TES 2025 (value)'!N109</f>
        <v>579.18075949158788</v>
      </c>
      <c r="O30" s="66">
        <f>'[5]TES 2025 (value)'!O109</f>
        <v>19435.18665873598</v>
      </c>
      <c r="P30" s="66">
        <f>'[5]TES 2025 (value)'!P109</f>
        <v>6518.3011682419647</v>
      </c>
      <c r="Q30" s="66">
        <f>'[5]TES 2025 (value)'!Q109</f>
        <v>1405.9764868751438</v>
      </c>
      <c r="R30" s="66">
        <f>'[5]TES 2025 (value)'!R109</f>
        <v>2489.7628873093763</v>
      </c>
      <c r="S30" s="66">
        <f>'[5]TES 2025 (value)'!S109</f>
        <v>7327.1173799999997</v>
      </c>
      <c r="T30" s="66">
        <f>'[5]TES 2025 (value)'!T109</f>
        <v>1805.1889527758724</v>
      </c>
      <c r="U30" s="66">
        <f>'[5]TES 2025 (value)'!U109</f>
        <v>3089.7508587293933</v>
      </c>
      <c r="V30" s="66">
        <f>'[5]TES 2025 (value)'!V109</f>
        <v>212413.53751189227</v>
      </c>
      <c r="W30" s="66">
        <f>'[5]TES 2025 (value)'!W109</f>
        <v>65031.963689371041</v>
      </c>
      <c r="X30" s="66">
        <f>'[5]TES 2025 (value)'!X109</f>
        <v>1.4500491787787795</v>
      </c>
      <c r="Y30" s="66">
        <f>'[5]TES 2025 (value)'!Y109</f>
        <v>562.45543804222916</v>
      </c>
      <c r="Z30" s="66">
        <f>'[5]TES 2025 (value)'!Z109</f>
        <v>4468.2783364594206</v>
      </c>
      <c r="AA30" s="67">
        <f>'[5]TES 2025 (value)'!AA109</f>
        <v>1399.1041562019361</v>
      </c>
      <c r="AI30" s="53" t="s">
        <v>58</v>
      </c>
      <c r="AJ30" s="72" t="s">
        <v>53</v>
      </c>
      <c r="AK30" s="65">
        <f t="shared" si="11"/>
        <v>10300.177497935856</v>
      </c>
      <c r="AL30" s="66">
        <f t="shared" si="11"/>
        <v>6944.338086179625</v>
      </c>
      <c r="AM30" s="66">
        <f t="shared" si="11"/>
        <v>7096.4133794008394</v>
      </c>
      <c r="AN30" s="66">
        <f t="shared" si="11"/>
        <v>479.55035676588125</v>
      </c>
      <c r="AO30" s="66">
        <f t="shared" si="11"/>
        <v>1504.6017019865292</v>
      </c>
      <c r="AP30" s="66">
        <f t="shared" si="11"/>
        <v>984.36589488596042</v>
      </c>
      <c r="AQ30" s="66">
        <f t="shared" si="11"/>
        <v>334.2014755701083</v>
      </c>
      <c r="AR30" s="66">
        <f t="shared" si="11"/>
        <v>1388.1099584431984</v>
      </c>
      <c r="AS30" s="66">
        <f t="shared" si="11"/>
        <v>1262.2638141207572</v>
      </c>
      <c r="AT30" s="66">
        <f t="shared" si="11"/>
        <v>1274.5166621159217</v>
      </c>
      <c r="AU30" s="66">
        <f t="shared" si="11"/>
        <v>579.16640336112266</v>
      </c>
      <c r="AV30" s="66">
        <f t="shared" si="11"/>
        <v>19435.459243706569</v>
      </c>
      <c r="AW30" s="66">
        <f t="shared" si="11"/>
        <v>6518.3844155803281</v>
      </c>
      <c r="AX30" s="66">
        <f t="shared" si="11"/>
        <v>1405.8962071107676</v>
      </c>
      <c r="AY30" s="66">
        <f t="shared" si="11"/>
        <v>2489.6904627639651</v>
      </c>
      <c r="AZ30" s="66">
        <f t="shared" si="9"/>
        <v>7327.1616038924303</v>
      </c>
      <c r="BA30" s="66">
        <f t="shared" si="1"/>
        <v>1805.1273756378735</v>
      </c>
      <c r="BB30" s="66">
        <f t="shared" si="1"/>
        <v>3089.7017805505066</v>
      </c>
      <c r="BC30" s="66">
        <f t="shared" si="1"/>
        <v>212417.09072017661</v>
      </c>
      <c r="BD30" s="66">
        <f t="shared" si="1"/>
        <v>65031.902479160024</v>
      </c>
      <c r="BE30" s="66">
        <f t="shared" si="1"/>
        <v>1.5958273707757897</v>
      </c>
      <c r="BF30" s="66">
        <f t="shared" si="1"/>
        <v>566.08777981919889</v>
      </c>
      <c r="BG30" s="66">
        <f t="shared" si="1"/>
        <v>4468.4265767972938</v>
      </c>
      <c r="BH30" s="67">
        <f t="shared" si="1"/>
        <v>1401.3470089510818</v>
      </c>
      <c r="BP30" s="53" t="s">
        <v>58</v>
      </c>
      <c r="BQ30" s="72" t="s">
        <v>53</v>
      </c>
      <c r="BR30" s="65">
        <f t="shared" si="7"/>
        <v>10300.177497935856</v>
      </c>
      <c r="BS30" s="66">
        <f t="shared" si="7"/>
        <v>6944.338086179625</v>
      </c>
      <c r="BT30" s="66">
        <f t="shared" si="7"/>
        <v>7096.4133794008394</v>
      </c>
      <c r="BU30" s="66">
        <f t="shared" si="7"/>
        <v>479.55035676588125</v>
      </c>
      <c r="BV30" s="66">
        <f t="shared" si="7"/>
        <v>1504.6017019865292</v>
      </c>
      <c r="BW30" s="66">
        <f t="shared" si="7"/>
        <v>984.36589488596042</v>
      </c>
      <c r="BX30" s="66">
        <f t="shared" si="7"/>
        <v>334.2014755701083</v>
      </c>
      <c r="BY30" s="66">
        <f t="shared" si="7"/>
        <v>1388.1099584431984</v>
      </c>
      <c r="BZ30" s="66">
        <f t="shared" si="7"/>
        <v>1262.2638141207572</v>
      </c>
      <c r="CA30" s="66">
        <f t="shared" si="7"/>
        <v>1274.5166621159217</v>
      </c>
      <c r="CB30" s="66">
        <f t="shared" si="7"/>
        <v>579.16640336112266</v>
      </c>
      <c r="CC30" s="66">
        <f t="shared" si="7"/>
        <v>19435.459243706569</v>
      </c>
      <c r="CD30" s="66">
        <f t="shared" si="7"/>
        <v>6518.3844155803281</v>
      </c>
      <c r="CE30" s="66">
        <f t="shared" si="7"/>
        <v>1405.8962071107676</v>
      </c>
      <c r="CF30" s="66">
        <f t="shared" si="7"/>
        <v>2489.6904627639651</v>
      </c>
      <c r="CG30" s="66">
        <f t="shared" si="7"/>
        <v>7327.1616038924303</v>
      </c>
      <c r="CH30" s="66">
        <f t="shared" si="10"/>
        <v>1805.1273756378735</v>
      </c>
      <c r="CI30" s="66">
        <f t="shared" si="10"/>
        <v>3089.7017805505066</v>
      </c>
      <c r="CJ30" s="66">
        <f t="shared" si="10"/>
        <v>212417.09072017661</v>
      </c>
      <c r="CK30" s="66">
        <f t="shared" si="12"/>
        <v>65031.902479160024</v>
      </c>
      <c r="CL30" s="66">
        <f t="shared" si="12"/>
        <v>1.5958273707757897</v>
      </c>
      <c r="CM30" s="66">
        <f t="shared" si="12"/>
        <v>566.08777981919889</v>
      </c>
      <c r="CN30" s="66">
        <f t="shared" si="12"/>
        <v>4468.4265767972938</v>
      </c>
      <c r="CO30" s="67">
        <f t="shared" si="12"/>
        <v>1401.3470089510818</v>
      </c>
    </row>
    <row r="31" spans="2:105" x14ac:dyDescent="0.25">
      <c r="B31" s="53" t="s">
        <v>59</v>
      </c>
      <c r="C31" s="72" t="s">
        <v>62</v>
      </c>
      <c r="D31" s="69">
        <f>D41-SUM(D3:D30,D32:D40)</f>
        <v>19075.472716534598</v>
      </c>
      <c r="E31" s="70">
        <f t="shared" ref="E31:AA31" si="14">E41-SUM(E3:E30,E32:E40)</f>
        <v>15116.321261262696</v>
      </c>
      <c r="F31" s="70">
        <f t="shared" si="14"/>
        <v>-4807.5452812025906</v>
      </c>
      <c r="G31" s="70">
        <f t="shared" si="14"/>
        <v>-630.78939329983041</v>
      </c>
      <c r="H31" s="70">
        <f t="shared" si="14"/>
        <v>1149.4056358336456</v>
      </c>
      <c r="I31" s="70">
        <f t="shared" si="14"/>
        <v>-729.33215337446018</v>
      </c>
      <c r="J31" s="70">
        <f t="shared" si="14"/>
        <v>-1923.7480561849443</v>
      </c>
      <c r="K31" s="70">
        <f t="shared" si="14"/>
        <v>928.31610630935756</v>
      </c>
      <c r="L31" s="70">
        <f t="shared" si="14"/>
        <v>-506.20024527676287</v>
      </c>
      <c r="M31" s="70">
        <f t="shared" si="14"/>
        <v>775.24286890678923</v>
      </c>
      <c r="N31" s="70">
        <f t="shared" si="14"/>
        <v>-115.42342563111742</v>
      </c>
      <c r="O31" s="70">
        <f t="shared" si="14"/>
        <v>37165.408719493309</v>
      </c>
      <c r="P31" s="70">
        <f t="shared" si="14"/>
        <v>59772.59430134896</v>
      </c>
      <c r="Q31" s="70">
        <f t="shared" si="14"/>
        <v>1941.1714372374026</v>
      </c>
      <c r="R31" s="70">
        <f t="shared" si="14"/>
        <v>4028.5627916745434</v>
      </c>
      <c r="S31" s="70">
        <f t="shared" si="14"/>
        <v>5090.0261348130007</v>
      </c>
      <c r="T31" s="70">
        <f t="shared" si="14"/>
        <v>1580.7812067205941</v>
      </c>
      <c r="U31" s="70">
        <f t="shared" si="14"/>
        <v>813.73324669856811</v>
      </c>
      <c r="V31" s="70">
        <f t="shared" si="14"/>
        <v>475046.56485321512</v>
      </c>
      <c r="W31" s="70">
        <f t="shared" si="14"/>
        <v>-3859.438941663946</v>
      </c>
      <c r="X31" s="70">
        <f t="shared" si="14"/>
        <v>-4.8186070727965671</v>
      </c>
      <c r="Y31" s="70">
        <f t="shared" si="14"/>
        <v>334.78611142450245</v>
      </c>
      <c r="Z31" s="70">
        <f t="shared" si="14"/>
        <v>7345.3460555754355</v>
      </c>
      <c r="AA31" s="71">
        <f t="shared" si="14"/>
        <v>4385.7872319930393</v>
      </c>
      <c r="AI31" s="53" t="s">
        <v>59</v>
      </c>
      <c r="AJ31" s="72" t="s">
        <v>62</v>
      </c>
      <c r="AK31" s="69">
        <f t="shared" si="11"/>
        <v>19075.481270830311</v>
      </c>
      <c r="AL31" s="70">
        <f t="shared" si="11"/>
        <v>15116.470511921996</v>
      </c>
      <c r="AM31" s="70">
        <f t="shared" si="11"/>
        <v>-4807.5309333964879</v>
      </c>
      <c r="AN31" s="70">
        <f t="shared" si="11"/>
        <v>-630.75030661293044</v>
      </c>
      <c r="AO31" s="70">
        <f t="shared" si="11"/>
        <v>1149.3789210223251</v>
      </c>
      <c r="AP31" s="70">
        <f t="shared" si="11"/>
        <v>-729.31357675959305</v>
      </c>
      <c r="AQ31" s="70">
        <f t="shared" si="11"/>
        <v>-1923.7095816337612</v>
      </c>
      <c r="AR31" s="70">
        <f t="shared" si="11"/>
        <v>928.43817592650237</v>
      </c>
      <c r="AS31" s="70">
        <f t="shared" si="11"/>
        <v>-506.23737380565063</v>
      </c>
      <c r="AT31" s="70">
        <f t="shared" si="11"/>
        <v>775.2365914753999</v>
      </c>
      <c r="AU31" s="70">
        <f t="shared" si="11"/>
        <v>-115.42056463525397</v>
      </c>
      <c r="AV31" s="70">
        <f t="shared" si="11"/>
        <v>37165.929976737745</v>
      </c>
      <c r="AW31" s="70">
        <f t="shared" si="11"/>
        <v>59773.357676537402</v>
      </c>
      <c r="AX31" s="70">
        <f t="shared" si="11"/>
        <v>1941.060598409691</v>
      </c>
      <c r="AY31" s="70">
        <f t="shared" si="11"/>
        <v>4028.4456050820636</v>
      </c>
      <c r="AZ31" s="70">
        <f t="shared" si="9"/>
        <v>5090.056856412858</v>
      </c>
      <c r="BA31" s="70">
        <f t="shared" si="1"/>
        <v>1580.7272843971925</v>
      </c>
      <c r="BB31" s="70">
        <f t="shared" si="1"/>
        <v>813.72032120791425</v>
      </c>
      <c r="BC31" s="70">
        <f t="shared" si="1"/>
        <v>475054.5113306829</v>
      </c>
      <c r="BD31" s="70">
        <f t="shared" si="1"/>
        <v>-3859.4353090337959</v>
      </c>
      <c r="BE31" s="70">
        <f t="shared" si="1"/>
        <v>-5.303037419916163</v>
      </c>
      <c r="BF31" s="70">
        <f t="shared" si="1"/>
        <v>336.94816284516128</v>
      </c>
      <c r="BG31" s="70">
        <f t="shared" si="1"/>
        <v>7345.5897459857197</v>
      </c>
      <c r="BH31" s="71">
        <f t="shared" si="1"/>
        <v>4392.8179272467414</v>
      </c>
      <c r="BP31" s="53" t="s">
        <v>59</v>
      </c>
      <c r="BQ31" s="72" t="s">
        <v>62</v>
      </c>
      <c r="BR31" s="69">
        <f t="shared" si="7"/>
        <v>19075.481270830311</v>
      </c>
      <c r="BS31" s="70">
        <f t="shared" si="7"/>
        <v>15116.470511921996</v>
      </c>
      <c r="BT31" s="70">
        <f t="shared" si="7"/>
        <v>-4807.5309333964879</v>
      </c>
      <c r="BU31" s="70">
        <f t="shared" si="7"/>
        <v>-630.75030661293044</v>
      </c>
      <c r="BV31" s="70">
        <f t="shared" si="7"/>
        <v>1149.3789210223251</v>
      </c>
      <c r="BW31" s="70">
        <f t="shared" si="7"/>
        <v>-729.31357675959305</v>
      </c>
      <c r="BX31" s="70">
        <f t="shared" si="7"/>
        <v>-1923.7095816337612</v>
      </c>
      <c r="BY31" s="70">
        <f t="shared" si="7"/>
        <v>928.43817592650237</v>
      </c>
      <c r="BZ31" s="70">
        <f t="shared" si="7"/>
        <v>-506.23737380565063</v>
      </c>
      <c r="CA31" s="70">
        <f t="shared" si="7"/>
        <v>775.2365914753999</v>
      </c>
      <c r="CB31" s="70">
        <f t="shared" si="7"/>
        <v>-115.42056463525397</v>
      </c>
      <c r="CC31" s="70">
        <f t="shared" si="7"/>
        <v>37165.929976737745</v>
      </c>
      <c r="CD31" s="70">
        <f t="shared" si="7"/>
        <v>59773.357676537402</v>
      </c>
      <c r="CE31" s="70">
        <f t="shared" si="7"/>
        <v>1941.060598409691</v>
      </c>
      <c r="CF31" s="70">
        <f t="shared" si="7"/>
        <v>4028.4456050820636</v>
      </c>
      <c r="CG31" s="70">
        <f t="shared" si="7"/>
        <v>5090.056856412858</v>
      </c>
      <c r="CH31" s="70">
        <f t="shared" si="10"/>
        <v>1580.7272843971925</v>
      </c>
      <c r="CI31" s="70">
        <f t="shared" si="10"/>
        <v>813.72032120791425</v>
      </c>
      <c r="CJ31" s="70">
        <f t="shared" si="10"/>
        <v>475054.5113306829</v>
      </c>
      <c r="CK31" s="70">
        <f t="shared" si="12"/>
        <v>-3859.4353090337959</v>
      </c>
      <c r="CL31" s="70">
        <f t="shared" si="12"/>
        <v>-5.303037419916163</v>
      </c>
      <c r="CM31" s="70">
        <f t="shared" si="12"/>
        <v>336.94816284516128</v>
      </c>
      <c r="CN31" s="70">
        <f t="shared" si="12"/>
        <v>7345.5897459857197</v>
      </c>
      <c r="CO31" s="71">
        <f t="shared" si="12"/>
        <v>4392.8179272467414</v>
      </c>
    </row>
    <row r="32" spans="2:105" x14ac:dyDescent="0.25">
      <c r="B32" s="53" t="s">
        <v>63</v>
      </c>
      <c r="C32" s="73" t="s">
        <v>52</v>
      </c>
      <c r="D32" s="74">
        <f t="array" ref="D32:AA32">TRANSPOSE('[5]TES 2025 (value)'!$AO$6:$AO$29)</f>
        <v>17550.43218838095</v>
      </c>
      <c r="E32" s="75">
        <v>56142.169614925697</v>
      </c>
      <c r="F32" s="75">
        <v>114953.80491877513</v>
      </c>
      <c r="G32" s="75">
        <v>4243.7233772615737</v>
      </c>
      <c r="H32" s="75">
        <v>7220.7197436066981</v>
      </c>
      <c r="I32" s="75">
        <v>14258.475687106786</v>
      </c>
      <c r="J32" s="75">
        <v>8819.083709385397</v>
      </c>
      <c r="K32" s="75">
        <v>39057.631493140623</v>
      </c>
      <c r="L32" s="75">
        <v>20259.483924670174</v>
      </c>
      <c r="M32" s="75">
        <v>21438.244567141879</v>
      </c>
      <c r="N32" s="75">
        <v>17863.557158942669</v>
      </c>
      <c r="O32" s="75">
        <v>421905.91188621212</v>
      </c>
      <c r="P32" s="75">
        <v>0</v>
      </c>
      <c r="Q32" s="75">
        <v>2843.2449719866618</v>
      </c>
      <c r="R32" s="75">
        <v>0</v>
      </c>
      <c r="S32" s="75">
        <v>27368.983765868506</v>
      </c>
      <c r="T32" s="75">
        <v>3323.4029998304254</v>
      </c>
      <c r="U32" s="75">
        <v>12398.448908435936</v>
      </c>
      <c r="V32" s="75">
        <v>234432.22379008229</v>
      </c>
      <c r="W32" s="75">
        <v>0</v>
      </c>
      <c r="X32" s="75">
        <v>800.1400760233663</v>
      </c>
      <c r="Y32" s="75">
        <v>68923.328728751178</v>
      </c>
      <c r="Z32" s="75">
        <v>770.19525880271044</v>
      </c>
      <c r="AA32" s="76">
        <v>8185.4951575564537</v>
      </c>
      <c r="AI32" s="53" t="s">
        <v>63</v>
      </c>
      <c r="AJ32" s="73" t="s">
        <v>52</v>
      </c>
      <c r="AK32" s="74">
        <f t="shared" si="11"/>
        <v>17550.440058780234</v>
      </c>
      <c r="AL32" s="75">
        <f t="shared" si="11"/>
        <v>56142.723933379551</v>
      </c>
      <c r="AM32" s="75">
        <f t="shared" si="11"/>
        <v>114953.46184662348</v>
      </c>
      <c r="AN32" s="75">
        <f t="shared" si="11"/>
        <v>4243.4604161390516</v>
      </c>
      <c r="AO32" s="75">
        <f t="shared" si="11"/>
        <v>7220.5519175933787</v>
      </c>
      <c r="AP32" s="75">
        <f t="shared" si="11"/>
        <v>14258.112513468812</v>
      </c>
      <c r="AQ32" s="75">
        <f t="shared" si="11"/>
        <v>8818.9073295905091</v>
      </c>
      <c r="AR32" s="75">
        <f t="shared" si="11"/>
        <v>39062.767405455998</v>
      </c>
      <c r="AS32" s="75">
        <f t="shared" si="11"/>
        <v>20260.969907423379</v>
      </c>
      <c r="AT32" s="75">
        <f t="shared" si="11"/>
        <v>21438.070973659404</v>
      </c>
      <c r="AU32" s="75">
        <f t="shared" si="11"/>
        <v>17863.114375661382</v>
      </c>
      <c r="AV32" s="75">
        <f t="shared" si="11"/>
        <v>421911.82925724657</v>
      </c>
      <c r="AW32" s="75">
        <f t="shared" si="11"/>
        <v>0</v>
      </c>
      <c r="AX32" s="75">
        <f t="shared" si="11"/>
        <v>2843.0826257180393</v>
      </c>
      <c r="AY32" s="75">
        <f t="shared" si="11"/>
        <v>0</v>
      </c>
      <c r="AZ32" s="75">
        <f t="shared" si="9"/>
        <v>27369.148955387278</v>
      </c>
      <c r="BA32" s="75">
        <f t="shared" si="1"/>
        <v>3323.2896346091102</v>
      </c>
      <c r="BB32" s="75">
        <f t="shared" si="1"/>
        <v>12398.251969161132</v>
      </c>
      <c r="BC32" s="75">
        <f t="shared" si="1"/>
        <v>234436.14532224755</v>
      </c>
      <c r="BD32" s="75">
        <f t="shared" si="1"/>
        <v>0</v>
      </c>
      <c r="BE32" s="75">
        <f t="shared" si="1"/>
        <v>880.58077785202602</v>
      </c>
      <c r="BF32" s="75">
        <f t="shared" si="1"/>
        <v>69368.436144230494</v>
      </c>
      <c r="BG32" s="75">
        <f t="shared" si="1"/>
        <v>770.22081092744315</v>
      </c>
      <c r="BH32" s="76">
        <f t="shared" si="1"/>
        <v>8198.6170257432241</v>
      </c>
      <c r="BP32" s="53" t="s">
        <v>63</v>
      </c>
      <c r="BQ32" s="73" t="s">
        <v>52</v>
      </c>
      <c r="BR32" s="74">
        <f t="shared" si="7"/>
        <v>17550.440058780234</v>
      </c>
      <c r="BS32" s="75">
        <f t="shared" si="7"/>
        <v>56142.723933379551</v>
      </c>
      <c r="BT32" s="75">
        <f t="shared" si="7"/>
        <v>114953.46184662348</v>
      </c>
      <c r="BU32" s="75">
        <f t="shared" si="7"/>
        <v>4243.4604161390516</v>
      </c>
      <c r="BV32" s="75">
        <f t="shared" si="7"/>
        <v>7220.5519175933787</v>
      </c>
      <c r="BW32" s="75">
        <f t="shared" si="7"/>
        <v>14258.112513468812</v>
      </c>
      <c r="BX32" s="75">
        <f t="shared" si="7"/>
        <v>8818.9073295905091</v>
      </c>
      <c r="BY32" s="75">
        <f t="shared" si="7"/>
        <v>39062.767405455998</v>
      </c>
      <c r="BZ32" s="75">
        <f t="shared" si="7"/>
        <v>20260.969907423379</v>
      </c>
      <c r="CA32" s="75">
        <f t="shared" si="7"/>
        <v>21438.070973659404</v>
      </c>
      <c r="CB32" s="75">
        <f t="shared" si="7"/>
        <v>17863.114375661382</v>
      </c>
      <c r="CC32" s="75">
        <f t="shared" si="7"/>
        <v>421911.82925724657</v>
      </c>
      <c r="CD32" s="75">
        <f t="shared" si="7"/>
        <v>0</v>
      </c>
      <c r="CE32" s="75">
        <f t="shared" si="7"/>
        <v>2843.0826257180393</v>
      </c>
      <c r="CF32" s="75">
        <f t="shared" si="7"/>
        <v>0</v>
      </c>
      <c r="CG32" s="75">
        <f t="shared" si="7"/>
        <v>27369.148955387278</v>
      </c>
      <c r="CH32" s="75">
        <f t="shared" si="10"/>
        <v>3323.2896346091102</v>
      </c>
      <c r="CI32" s="75">
        <f t="shared" si="10"/>
        <v>12398.251969161132</v>
      </c>
      <c r="CJ32" s="75">
        <f t="shared" si="10"/>
        <v>234436.14532224755</v>
      </c>
      <c r="CK32" s="75">
        <f t="shared" si="12"/>
        <v>0</v>
      </c>
      <c r="CL32" s="75">
        <f t="shared" si="12"/>
        <v>880.58077785202602</v>
      </c>
      <c r="CM32" s="75">
        <f t="shared" si="12"/>
        <v>69368.436144230494</v>
      </c>
      <c r="CN32" s="75">
        <f t="shared" si="12"/>
        <v>770.22081092744315</v>
      </c>
      <c r="CO32" s="76">
        <f t="shared" si="12"/>
        <v>8198.6170257432241</v>
      </c>
    </row>
    <row r="33" spans="2:98" x14ac:dyDescent="0.25">
      <c r="B33" s="53" t="s">
        <v>65</v>
      </c>
      <c r="C33" s="77" t="s">
        <v>66</v>
      </c>
      <c r="D33" s="61">
        <f>'[5]TES 2025 (value)'!D44</f>
        <v>132.58848079822766</v>
      </c>
      <c r="E33" s="62">
        <f>'[5]TES 2025 (value)'!E44</f>
        <v>249.12514269069223</v>
      </c>
      <c r="F33" s="62">
        <f>'[5]TES 2025 (value)'!F44</f>
        <v>472.14615354162049</v>
      </c>
      <c r="G33" s="62">
        <f>'[5]TES 2025 (value)'!G44</f>
        <v>49.628250836949775</v>
      </c>
      <c r="H33" s="62">
        <f>'[5]TES 2025 (value)'!H44</f>
        <v>119.98114072599148</v>
      </c>
      <c r="I33" s="62">
        <f>'[5]TES 2025 (value)'!I44</f>
        <v>117.00145839917903</v>
      </c>
      <c r="J33" s="62">
        <f>'[5]TES 2025 (value)'!J44</f>
        <v>127.51935319138613</v>
      </c>
      <c r="K33" s="62">
        <f>'[5]TES 2025 (value)'!K44</f>
        <v>82.854650829116963</v>
      </c>
      <c r="L33" s="62">
        <f>'[5]TES 2025 (value)'!L44</f>
        <v>133.97009635258368</v>
      </c>
      <c r="M33" s="62">
        <f>'[5]TES 2025 (value)'!M44</f>
        <v>86.990429047025401</v>
      </c>
      <c r="N33" s="62">
        <f>'[5]TES 2025 (value)'!N44</f>
        <v>33.442430426934976</v>
      </c>
      <c r="O33" s="62">
        <f>'[5]TES 2025 (value)'!O44</f>
        <v>1881.2970013797226</v>
      </c>
      <c r="P33" s="62">
        <f>'[5]TES 2025 (value)'!P44</f>
        <v>0</v>
      </c>
      <c r="Q33" s="33">
        <f>-SUM(D33:P33,R33:AA33)</f>
        <v>-3884.0165225760429</v>
      </c>
      <c r="R33" s="62">
        <f>'[5]TES 2025 (value)'!R44</f>
        <v>0</v>
      </c>
      <c r="S33" s="62">
        <f>'[5]TES 2025 (value)'!S44</f>
        <v>0</v>
      </c>
      <c r="T33" s="62">
        <f>'[5]TES 2025 (value)'!T44</f>
        <v>0</v>
      </c>
      <c r="U33" s="62">
        <f>'[5]TES 2025 (value)'!U44</f>
        <v>0</v>
      </c>
      <c r="V33" s="62">
        <f>'[5]TES 2025 (value)'!V44</f>
        <v>0</v>
      </c>
      <c r="W33" s="62">
        <f>'[5]TES 2025 (value)'!W44</f>
        <v>0</v>
      </c>
      <c r="X33" s="62">
        <f>'[5]TES 2025 (value)'!X44</f>
        <v>2.7622797133313246</v>
      </c>
      <c r="Y33" s="62">
        <f>'[5]TES 2025 (value)'!Y44</f>
        <v>230.61686186767636</v>
      </c>
      <c r="Z33" s="62">
        <f>'[5]TES 2025 (value)'!Z44</f>
        <v>0</v>
      </c>
      <c r="AA33" s="63">
        <f>'[5]TES 2025 (value)'!AA44</f>
        <v>164.09279277560418</v>
      </c>
      <c r="AI33" s="53" t="s">
        <v>65</v>
      </c>
      <c r="AJ33" s="77" t="s">
        <v>66</v>
      </c>
      <c r="AK33" s="61">
        <f>D33</f>
        <v>132.58848079822766</v>
      </c>
      <c r="AL33" s="62">
        <f t="shared" ref="AL33:BA40" si="15">E33</f>
        <v>249.12514269069223</v>
      </c>
      <c r="AM33" s="62">
        <f t="shared" si="15"/>
        <v>472.14615354162049</v>
      </c>
      <c r="AN33" s="62">
        <f t="shared" si="15"/>
        <v>49.628250836949775</v>
      </c>
      <c r="AO33" s="62">
        <f t="shared" si="15"/>
        <v>119.98114072599148</v>
      </c>
      <c r="AP33" s="62">
        <f t="shared" si="15"/>
        <v>117.00145839917903</v>
      </c>
      <c r="AQ33" s="62">
        <f t="shared" si="15"/>
        <v>127.51935319138613</v>
      </c>
      <c r="AR33" s="62">
        <f t="shared" si="15"/>
        <v>82.854650829116963</v>
      </c>
      <c r="AS33" s="62">
        <f t="shared" si="15"/>
        <v>133.97009635258368</v>
      </c>
      <c r="AT33" s="62">
        <f t="shared" si="15"/>
        <v>86.990429047025401</v>
      </c>
      <c r="AU33" s="62">
        <f t="shared" si="15"/>
        <v>33.442430426934976</v>
      </c>
      <c r="AV33" s="62">
        <f t="shared" si="15"/>
        <v>1881.2970013797226</v>
      </c>
      <c r="AW33" s="62">
        <f t="shared" si="15"/>
        <v>0</v>
      </c>
      <c r="AX33" s="33">
        <f t="shared" si="15"/>
        <v>-3884.0165225760429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2.7622797133313246</v>
      </c>
      <c r="BF33" s="62">
        <f t="shared" si="16"/>
        <v>230.61686186767636</v>
      </c>
      <c r="BG33" s="62">
        <f t="shared" si="16"/>
        <v>0</v>
      </c>
      <c r="BH33" s="63">
        <f t="shared" si="16"/>
        <v>164.09279277560418</v>
      </c>
      <c r="BP33" s="53" t="s">
        <v>65</v>
      </c>
      <c r="BQ33" s="77" t="s">
        <v>66</v>
      </c>
      <c r="BR33" s="61">
        <f t="shared" si="7"/>
        <v>132.58848079822766</v>
      </c>
      <c r="BS33" s="62">
        <f t="shared" si="7"/>
        <v>249.12514269069223</v>
      </c>
      <c r="BT33" s="62">
        <f t="shared" si="7"/>
        <v>472.14615354162049</v>
      </c>
      <c r="BU33" s="62">
        <f t="shared" si="7"/>
        <v>49.628250836949775</v>
      </c>
      <c r="BV33" s="62">
        <f t="shared" si="7"/>
        <v>119.98114072599148</v>
      </c>
      <c r="BW33" s="62">
        <f t="shared" si="7"/>
        <v>117.00145839917903</v>
      </c>
      <c r="BX33" s="62">
        <f t="shared" si="7"/>
        <v>127.51935319138613</v>
      </c>
      <c r="BY33" s="62">
        <f t="shared" si="7"/>
        <v>82.854650829116963</v>
      </c>
      <c r="BZ33" s="62">
        <f t="shared" si="7"/>
        <v>133.97009635258368</v>
      </c>
      <c r="CA33" s="62">
        <f t="shared" si="7"/>
        <v>86.990429047025401</v>
      </c>
      <c r="CB33" s="62">
        <f t="shared" si="7"/>
        <v>33.442430426934976</v>
      </c>
      <c r="CC33" s="62">
        <f t="shared" si="7"/>
        <v>1881.2970013797226</v>
      </c>
      <c r="CD33" s="62">
        <f t="shared" si="7"/>
        <v>0</v>
      </c>
      <c r="CE33" s="33">
        <f t="shared" si="7"/>
        <v>-3884.0165225760429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2.7622797133313246</v>
      </c>
      <c r="CM33" s="62">
        <f t="shared" si="12"/>
        <v>230.61686186767636</v>
      </c>
      <c r="CN33" s="62">
        <f t="shared" si="12"/>
        <v>0</v>
      </c>
      <c r="CO33" s="63">
        <f t="shared" si="12"/>
        <v>164.09279277560418</v>
      </c>
    </row>
    <row r="34" spans="2:98" x14ac:dyDescent="0.25">
      <c r="B34" s="53" t="s">
        <v>67</v>
      </c>
      <c r="C34" s="72" t="s">
        <v>68</v>
      </c>
      <c r="D34" s="65">
        <f>'[5]TES 2025 (value)'!D45</f>
        <v>2551.7046751639068</v>
      </c>
      <c r="E34" s="66">
        <f>'[5]TES 2025 (value)'!E45</f>
        <v>14732.16846417432</v>
      </c>
      <c r="F34" s="66">
        <f>'[5]TES 2025 (value)'!F45</f>
        <v>4948.3809302863629</v>
      </c>
      <c r="G34" s="66">
        <f>'[5]TES 2025 (value)'!G45</f>
        <v>821.43184606838372</v>
      </c>
      <c r="H34" s="66">
        <f>'[5]TES 2025 (value)'!H45</f>
        <v>1973.3842043311415</v>
      </c>
      <c r="I34" s="66">
        <f>'[5]TES 2025 (value)'!I45</f>
        <v>1938.6556788587686</v>
      </c>
      <c r="J34" s="66">
        <f>'[5]TES 2025 (value)'!J45</f>
        <v>2134.2682839200725</v>
      </c>
      <c r="K34" s="66">
        <f>'[5]TES 2025 (value)'!K45</f>
        <v>1385.446371248511</v>
      </c>
      <c r="L34" s="66">
        <f>'[5]TES 2025 (value)'!L45</f>
        <v>2222.7842800495059</v>
      </c>
      <c r="M34" s="66">
        <f>'[5]TES 2025 (value)'!M45</f>
        <v>1445.1324922727213</v>
      </c>
      <c r="N34" s="66">
        <f>'[5]TES 2025 (value)'!N45</f>
        <v>559.72261464997393</v>
      </c>
      <c r="O34" s="66">
        <f>'[5]TES 2025 (value)'!O45</f>
        <v>31231.628470001073</v>
      </c>
      <c r="P34" s="66">
        <f>'[5]TES 2025 (value)'!P45</f>
        <v>0</v>
      </c>
      <c r="Q34" s="66">
        <f>'[5]TES 2025 (value)'!Q45</f>
        <v>0</v>
      </c>
      <c r="R34" s="66">
        <f>'[5]TES 2025 (value)'!R45</f>
        <v>0</v>
      </c>
      <c r="S34" s="34">
        <f>-SUM(D34:R34,T34:AA34)</f>
        <v>-70171.639871431122</v>
      </c>
      <c r="T34" s="66">
        <f>'[5]TES 2025 (value)'!T45</f>
        <v>0</v>
      </c>
      <c r="U34" s="66">
        <f>'[5]TES 2025 (value)'!U45</f>
        <v>0</v>
      </c>
      <c r="V34" s="66">
        <f>'[5]TES 2025 (value)'!V45</f>
        <v>0</v>
      </c>
      <c r="W34" s="66">
        <f>'[5]TES 2025 (value)'!W45</f>
        <v>0</v>
      </c>
      <c r="X34" s="66">
        <f>'[5]TES 2025 (value)'!X45</f>
        <v>30.943606046874375</v>
      </c>
      <c r="Y34" s="66">
        <f>'[5]TES 2025 (value)'!Y45</f>
        <v>2474.6551617150008</v>
      </c>
      <c r="Z34" s="66">
        <f>'[5]TES 2025 (value)'!Z45</f>
        <v>0</v>
      </c>
      <c r="AA34" s="67">
        <f>'[5]TES 2025 (value)'!AA45</f>
        <v>1721.3327926445227</v>
      </c>
      <c r="AI34" s="53" t="s">
        <v>67</v>
      </c>
      <c r="AJ34" s="72" t="s">
        <v>68</v>
      </c>
      <c r="AK34" s="65">
        <f t="shared" ref="AK34:AK40" si="17">D34</f>
        <v>2551.7046751639068</v>
      </c>
      <c r="AL34" s="66">
        <f t="shared" si="15"/>
        <v>14732.16846417432</v>
      </c>
      <c r="AM34" s="66">
        <f t="shared" si="15"/>
        <v>4948.3809302863629</v>
      </c>
      <c r="AN34" s="66">
        <f t="shared" si="15"/>
        <v>821.43184606838372</v>
      </c>
      <c r="AO34" s="66">
        <f t="shared" si="15"/>
        <v>1973.3842043311415</v>
      </c>
      <c r="AP34" s="66">
        <f t="shared" si="15"/>
        <v>1938.6556788587686</v>
      </c>
      <c r="AQ34" s="66">
        <f t="shared" si="15"/>
        <v>2134.2682839200725</v>
      </c>
      <c r="AR34" s="66">
        <f t="shared" si="15"/>
        <v>1385.446371248511</v>
      </c>
      <c r="AS34" s="66">
        <f t="shared" si="15"/>
        <v>2222.7842800495059</v>
      </c>
      <c r="AT34" s="66">
        <f t="shared" si="15"/>
        <v>1445.1324922727213</v>
      </c>
      <c r="AU34" s="66">
        <f t="shared" si="15"/>
        <v>559.72261464997393</v>
      </c>
      <c r="AV34" s="66">
        <f t="shared" si="15"/>
        <v>31231.628470001073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-70171.639871431122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30.943606046874375</v>
      </c>
      <c r="BF34" s="66">
        <f t="shared" si="16"/>
        <v>2474.6551617150008</v>
      </c>
      <c r="BG34" s="66">
        <f t="shared" si="16"/>
        <v>0</v>
      </c>
      <c r="BH34" s="67">
        <f t="shared" si="16"/>
        <v>1721.3327926445227</v>
      </c>
      <c r="BP34" s="53" t="s">
        <v>67</v>
      </c>
      <c r="BQ34" s="72" t="s">
        <v>68</v>
      </c>
      <c r="BR34" s="65">
        <f t="shared" si="7"/>
        <v>2551.7046751639068</v>
      </c>
      <c r="BS34" s="66">
        <f t="shared" si="7"/>
        <v>14732.16846417432</v>
      </c>
      <c r="BT34" s="66">
        <f t="shared" si="7"/>
        <v>4948.3809302863629</v>
      </c>
      <c r="BU34" s="66">
        <f t="shared" si="7"/>
        <v>821.43184606838372</v>
      </c>
      <c r="BV34" s="66">
        <f t="shared" si="7"/>
        <v>1973.3842043311415</v>
      </c>
      <c r="BW34" s="66">
        <f t="shared" si="7"/>
        <v>1938.6556788587686</v>
      </c>
      <c r="BX34" s="66">
        <f t="shared" si="7"/>
        <v>2134.2682839200725</v>
      </c>
      <c r="BY34" s="66">
        <f t="shared" si="7"/>
        <v>1385.446371248511</v>
      </c>
      <c r="BZ34" s="66">
        <f t="shared" si="7"/>
        <v>2222.7842800495059</v>
      </c>
      <c r="CA34" s="66">
        <f t="shared" si="7"/>
        <v>1445.1324922727213</v>
      </c>
      <c r="CB34" s="66">
        <f t="shared" si="7"/>
        <v>559.72261464997393</v>
      </c>
      <c r="CC34" s="66">
        <f t="shared" si="7"/>
        <v>31231.628470001073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-70171.639871431122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30.943606046874375</v>
      </c>
      <c r="CM34" s="66">
        <f t="shared" si="12"/>
        <v>2474.6551617150008</v>
      </c>
      <c r="CN34" s="66">
        <f t="shared" si="12"/>
        <v>0</v>
      </c>
      <c r="CO34" s="67">
        <f t="shared" si="12"/>
        <v>1721.3327926445227</v>
      </c>
    </row>
    <row r="35" spans="2:98" x14ac:dyDescent="0.25">
      <c r="B35" s="53" t="s">
        <v>69</v>
      </c>
      <c r="C35" s="72" t="s">
        <v>70</v>
      </c>
      <c r="D35" s="65">
        <f>'[5]TES 2025 (value)'!D46</f>
        <v>330.16664373292861</v>
      </c>
      <c r="E35" s="66">
        <f>'[5]TES 2025 (value)'!E46</f>
        <v>619.15003221831091</v>
      </c>
      <c r="F35" s="66">
        <f>'[5]TES 2025 (value)'!F46</f>
        <v>424.64578533394393</v>
      </c>
      <c r="G35" s="66">
        <f>'[5]TES 2025 (value)'!G46</f>
        <v>124.56764936329668</v>
      </c>
      <c r="H35" s="66">
        <f>'[5]TES 2025 (value)'!H46</f>
        <v>227.70199865492171</v>
      </c>
      <c r="I35" s="66">
        <f>'[5]TES 2025 (value)'!I46</f>
        <v>305.90711827489048</v>
      </c>
      <c r="J35" s="66">
        <f>'[5]TES 2025 (value)'!J46</f>
        <v>458.70848857216765</v>
      </c>
      <c r="K35" s="66">
        <f>'[5]TES 2025 (value)'!K46</f>
        <v>290.54328586228138</v>
      </c>
      <c r="L35" s="66">
        <f>'[5]TES 2025 (value)'!L46</f>
        <v>367.69542320108798</v>
      </c>
      <c r="M35" s="66">
        <f>'[5]TES 2025 (value)'!M46</f>
        <v>249.43221764474217</v>
      </c>
      <c r="N35" s="66">
        <f>'[5]TES 2025 (value)'!N46</f>
        <v>120.31401669676539</v>
      </c>
      <c r="O35" s="66">
        <f>'[5]TES 2025 (value)'!O46</f>
        <v>5268.0537428913112</v>
      </c>
      <c r="P35" s="66">
        <f>'[5]TES 2025 (value)'!P46</f>
        <v>0</v>
      </c>
      <c r="Q35" s="66">
        <f>'[5]TES 2025 (value)'!Q46</f>
        <v>0</v>
      </c>
      <c r="R35" s="66">
        <f>'[5]TES 2025 (value)'!R46</f>
        <v>0</v>
      </c>
      <c r="S35" s="66">
        <f>'[5]TES 2025 (value)'!S46</f>
        <v>0</v>
      </c>
      <c r="T35" s="34">
        <f>-SUM(D35:S35,U35:AA35)</f>
        <v>-11569.498003130746</v>
      </c>
      <c r="U35" s="66">
        <f>'[5]TES 2025 (value)'!U46</f>
        <v>0</v>
      </c>
      <c r="V35" s="66">
        <f>'[5]TES 2025 (value)'!V46</f>
        <v>0</v>
      </c>
      <c r="W35" s="66">
        <f>'[5]TES 2025 (value)'!W46</f>
        <v>0</v>
      </c>
      <c r="X35" s="66">
        <f>'[5]TES 2025 (value)'!X46</f>
        <v>35.252829086880503</v>
      </c>
      <c r="Y35" s="66">
        <f>'[5]TES 2025 (value)'!Y46</f>
        <v>1839.3155514835764</v>
      </c>
      <c r="Z35" s="66">
        <f>'[5]TES 2025 (value)'!Z46</f>
        <v>0</v>
      </c>
      <c r="AA35" s="67">
        <f>'[5]TES 2025 (value)'!AA46</f>
        <v>908.04322011364047</v>
      </c>
      <c r="AI35" s="53" t="s">
        <v>69</v>
      </c>
      <c r="AJ35" s="72" t="s">
        <v>70</v>
      </c>
      <c r="AK35" s="65">
        <f t="shared" si="17"/>
        <v>330.16664373292861</v>
      </c>
      <c r="AL35" s="66">
        <f t="shared" si="15"/>
        <v>619.15003221831091</v>
      </c>
      <c r="AM35" s="66">
        <f t="shared" si="15"/>
        <v>424.64578533394393</v>
      </c>
      <c r="AN35" s="66">
        <f t="shared" si="15"/>
        <v>124.56764936329668</v>
      </c>
      <c r="AO35" s="66">
        <f t="shared" si="15"/>
        <v>227.70199865492171</v>
      </c>
      <c r="AP35" s="66">
        <f t="shared" si="15"/>
        <v>305.90711827489048</v>
      </c>
      <c r="AQ35" s="66">
        <f t="shared" si="15"/>
        <v>458.70848857216765</v>
      </c>
      <c r="AR35" s="66">
        <f t="shared" si="15"/>
        <v>290.54328586228138</v>
      </c>
      <c r="AS35" s="66">
        <f t="shared" si="15"/>
        <v>367.69542320108798</v>
      </c>
      <c r="AT35" s="66">
        <f t="shared" si="15"/>
        <v>249.43221764474217</v>
      </c>
      <c r="AU35" s="66">
        <f t="shared" si="15"/>
        <v>120.31401669676539</v>
      </c>
      <c r="AV35" s="66">
        <f t="shared" si="15"/>
        <v>5268.0537428913112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-11569.498003130746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35.252829086880503</v>
      </c>
      <c r="BF35" s="66">
        <f t="shared" si="16"/>
        <v>1839.3155514835764</v>
      </c>
      <c r="BG35" s="66">
        <f t="shared" si="16"/>
        <v>0</v>
      </c>
      <c r="BH35" s="67">
        <f t="shared" si="16"/>
        <v>908.04322011364047</v>
      </c>
      <c r="BP35" s="53" t="s">
        <v>69</v>
      </c>
      <c r="BQ35" s="72" t="s">
        <v>70</v>
      </c>
      <c r="BR35" s="65">
        <f t="shared" ref="BR35:CG37" si="18">AK35</f>
        <v>330.16664373292861</v>
      </c>
      <c r="BS35" s="66">
        <f t="shared" si="18"/>
        <v>619.15003221831091</v>
      </c>
      <c r="BT35" s="66">
        <f t="shared" si="18"/>
        <v>424.64578533394393</v>
      </c>
      <c r="BU35" s="66">
        <f t="shared" si="18"/>
        <v>124.56764936329668</v>
      </c>
      <c r="BV35" s="66">
        <f t="shared" si="18"/>
        <v>227.70199865492171</v>
      </c>
      <c r="BW35" s="66">
        <f t="shared" si="18"/>
        <v>305.90711827489048</v>
      </c>
      <c r="BX35" s="66">
        <f t="shared" si="18"/>
        <v>458.70848857216765</v>
      </c>
      <c r="BY35" s="66">
        <f t="shared" si="18"/>
        <v>290.54328586228138</v>
      </c>
      <c r="BZ35" s="66">
        <f t="shared" si="18"/>
        <v>367.69542320108798</v>
      </c>
      <c r="CA35" s="66">
        <f t="shared" si="18"/>
        <v>249.43221764474217</v>
      </c>
      <c r="CB35" s="66">
        <f t="shared" si="18"/>
        <v>120.31401669676539</v>
      </c>
      <c r="CC35" s="66">
        <f t="shared" si="18"/>
        <v>5268.0537428913112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-11569.498003130746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35.252829086880503</v>
      </c>
      <c r="CM35" s="66">
        <f t="shared" si="12"/>
        <v>1839.3155514835764</v>
      </c>
      <c r="CN35" s="66">
        <f t="shared" si="12"/>
        <v>0</v>
      </c>
      <c r="CO35" s="67">
        <f t="shared" si="12"/>
        <v>908.04322011364047</v>
      </c>
    </row>
    <row r="36" spans="2:98" x14ac:dyDescent="0.25">
      <c r="B36" s="53" t="s">
        <v>71</v>
      </c>
      <c r="C36" s="72" t="s">
        <v>72</v>
      </c>
      <c r="D36" s="65">
        <f>'[5]TES 2025 (value)'!D47</f>
        <v>69.313997603935846</v>
      </c>
      <c r="E36" s="66">
        <f>'[5]TES 2025 (value)'!E47</f>
        <v>383.44786231996329</v>
      </c>
      <c r="F36" s="66">
        <f>'[5]TES 2025 (value)'!F47</f>
        <v>951.14864984104815</v>
      </c>
      <c r="G36" s="66">
        <f>'[5]TES 2025 (value)'!G47</f>
        <v>85.254478094761936</v>
      </c>
      <c r="H36" s="66">
        <f>'[5]TES 2025 (value)'!H47</f>
        <v>152.47247172982372</v>
      </c>
      <c r="I36" s="66">
        <f>'[5]TES 2025 (value)'!I47</f>
        <v>209.92453189338133</v>
      </c>
      <c r="J36" s="66">
        <f>'[5]TES 2025 (value)'!J47</f>
        <v>320.2971925493456</v>
      </c>
      <c r="K36" s="66">
        <f>'[5]TES 2025 (value)'!K47</f>
        <v>202.6344915066492</v>
      </c>
      <c r="L36" s="66">
        <f>'[5]TES 2025 (value)'!L47</f>
        <v>253.09272230659525</v>
      </c>
      <c r="M36" s="66">
        <f>'[5]TES 2025 (value)'!M47</f>
        <v>172.13727494563665</v>
      </c>
      <c r="N36" s="66">
        <f>'[5]TES 2025 (value)'!N47</f>
        <v>84.01082025058345</v>
      </c>
      <c r="O36" s="66">
        <f>'[5]TES 2025 (value)'!O47</f>
        <v>3630.5023133205186</v>
      </c>
      <c r="P36" s="66">
        <f>'[5]TES 2025 (value)'!P47</f>
        <v>0</v>
      </c>
      <c r="Q36" s="66">
        <f>'[5]TES 2025 (value)'!Q47</f>
        <v>0</v>
      </c>
      <c r="R36" s="66">
        <f>'[5]TES 2025 (value)'!R47</f>
        <v>0</v>
      </c>
      <c r="S36" s="66">
        <f>'[5]TES 2025 (value)'!S47</f>
        <v>0</v>
      </c>
      <c r="T36" s="66">
        <f>'[5]TES 2025 (value)'!T47</f>
        <v>0</v>
      </c>
      <c r="U36" s="34">
        <f>-SUM(D36:T36,V36:AA36)</f>
        <v>-6552.415063318068</v>
      </c>
      <c r="V36" s="66">
        <f>'[5]TES 2025 (value)'!V47</f>
        <v>0</v>
      </c>
      <c r="W36" s="66">
        <f>'[5]TES 2025 (value)'!W47</f>
        <v>0</v>
      </c>
      <c r="X36" s="66">
        <f>'[5]TES 2025 (value)'!X47</f>
        <v>0.49676791371410856</v>
      </c>
      <c r="Y36" s="66">
        <f>'[5]TES 2025 (value)'!Y47</f>
        <v>25.420851300696992</v>
      </c>
      <c r="Z36" s="66">
        <f>'[5]TES 2025 (value)'!Z47</f>
        <v>0</v>
      </c>
      <c r="AA36" s="67">
        <f>'[5]TES 2025 (value)'!AA47</f>
        <v>12.260637741412866</v>
      </c>
      <c r="AI36" s="53" t="s">
        <v>71</v>
      </c>
      <c r="AJ36" s="72" t="s">
        <v>72</v>
      </c>
      <c r="AK36" s="65">
        <f t="shared" si="17"/>
        <v>69.313997603935846</v>
      </c>
      <c r="AL36" s="66">
        <f t="shared" si="15"/>
        <v>383.44786231996329</v>
      </c>
      <c r="AM36" s="66">
        <f t="shared" si="15"/>
        <v>951.14864984104815</v>
      </c>
      <c r="AN36" s="66">
        <f t="shared" si="15"/>
        <v>85.254478094761936</v>
      </c>
      <c r="AO36" s="66">
        <f t="shared" si="15"/>
        <v>152.47247172982372</v>
      </c>
      <c r="AP36" s="66">
        <f t="shared" si="15"/>
        <v>209.92453189338133</v>
      </c>
      <c r="AQ36" s="66">
        <f t="shared" si="15"/>
        <v>320.2971925493456</v>
      </c>
      <c r="AR36" s="66">
        <f t="shared" si="15"/>
        <v>202.6344915066492</v>
      </c>
      <c r="AS36" s="66">
        <f t="shared" si="15"/>
        <v>253.09272230659525</v>
      </c>
      <c r="AT36" s="66">
        <f t="shared" si="15"/>
        <v>172.13727494563665</v>
      </c>
      <c r="AU36" s="66">
        <f t="shared" si="15"/>
        <v>84.01082025058345</v>
      </c>
      <c r="AV36" s="66">
        <f t="shared" si="15"/>
        <v>3630.5023133205186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-6552.415063318068</v>
      </c>
      <c r="BC36" s="66">
        <f t="shared" si="16"/>
        <v>0</v>
      </c>
      <c r="BD36" s="66">
        <f t="shared" si="16"/>
        <v>0</v>
      </c>
      <c r="BE36" s="66">
        <f t="shared" si="16"/>
        <v>0.49676791371410856</v>
      </c>
      <c r="BF36" s="66">
        <f t="shared" si="16"/>
        <v>25.420851300696992</v>
      </c>
      <c r="BG36" s="66">
        <f t="shared" si="16"/>
        <v>0</v>
      </c>
      <c r="BH36" s="67">
        <f t="shared" si="16"/>
        <v>12.260637741412866</v>
      </c>
      <c r="BP36" s="53" t="s">
        <v>71</v>
      </c>
      <c r="BQ36" s="72" t="s">
        <v>72</v>
      </c>
      <c r="BR36" s="65">
        <f t="shared" si="18"/>
        <v>69.313997603935846</v>
      </c>
      <c r="BS36" s="66">
        <f t="shared" si="18"/>
        <v>383.44786231996329</v>
      </c>
      <c r="BT36" s="66">
        <f t="shared" si="18"/>
        <v>951.14864984104815</v>
      </c>
      <c r="BU36" s="66">
        <f t="shared" si="18"/>
        <v>85.254478094761936</v>
      </c>
      <c r="BV36" s="66">
        <f t="shared" si="18"/>
        <v>152.47247172982372</v>
      </c>
      <c r="BW36" s="66">
        <f t="shared" si="18"/>
        <v>209.92453189338133</v>
      </c>
      <c r="BX36" s="66">
        <f t="shared" si="18"/>
        <v>320.2971925493456</v>
      </c>
      <c r="BY36" s="66">
        <f t="shared" si="18"/>
        <v>202.6344915066492</v>
      </c>
      <c r="BZ36" s="66">
        <f t="shared" si="18"/>
        <v>253.09272230659525</v>
      </c>
      <c r="CA36" s="66">
        <f t="shared" si="18"/>
        <v>172.13727494563665</v>
      </c>
      <c r="CB36" s="66">
        <f t="shared" si="18"/>
        <v>84.01082025058345</v>
      </c>
      <c r="CC36" s="66">
        <f t="shared" si="18"/>
        <v>3630.5023133205186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-6552.415063318068</v>
      </c>
      <c r="CJ36" s="66">
        <f t="shared" si="10"/>
        <v>0</v>
      </c>
      <c r="CK36" s="66">
        <f t="shared" si="12"/>
        <v>0</v>
      </c>
      <c r="CL36" s="66">
        <f t="shared" si="12"/>
        <v>0.49676791371410856</v>
      </c>
      <c r="CM36" s="66">
        <f t="shared" si="12"/>
        <v>25.420851300696992</v>
      </c>
      <c r="CN36" s="66">
        <f t="shared" si="12"/>
        <v>0</v>
      </c>
      <c r="CO36" s="67">
        <f t="shared" si="12"/>
        <v>12.260637741412866</v>
      </c>
    </row>
    <row r="37" spans="2:98" x14ac:dyDescent="0.25">
      <c r="B37" s="53" t="s">
        <v>73</v>
      </c>
      <c r="C37" s="72" t="s">
        <v>74</v>
      </c>
      <c r="D37" s="65">
        <f>'[5]TES 2025 (value)'!D48</f>
        <v>31560.946211359835</v>
      </c>
      <c r="E37" s="66">
        <f>'[5]TES 2025 (value)'!E48</f>
        <v>110165.41067163646</v>
      </c>
      <c r="F37" s="66">
        <f>'[5]TES 2025 (value)'!F48</f>
        <v>38539.880740421642</v>
      </c>
      <c r="G37" s="66">
        <f>'[5]TES 2025 (value)'!G48</f>
        <v>732.70852104592245</v>
      </c>
      <c r="H37" s="66">
        <f>'[5]TES 2025 (value)'!H48</f>
        <v>12603.48698635121</v>
      </c>
      <c r="I37" s="66">
        <f>'[5]TES 2025 (value)'!I48</f>
        <v>5542.1836472232344</v>
      </c>
      <c r="J37" s="66">
        <f>'[5]TES 2025 (value)'!J48</f>
        <v>1862.8133681241418</v>
      </c>
      <c r="K37" s="66">
        <f>'[5]TES 2025 (value)'!K48</f>
        <v>4647.6790949550723</v>
      </c>
      <c r="L37" s="66">
        <f>'[5]TES 2025 (value)'!L48</f>
        <v>3476.4818275550315</v>
      </c>
      <c r="M37" s="66">
        <f>'[5]TES 2025 (value)'!M48</f>
        <v>3248.5795789422264</v>
      </c>
      <c r="N37" s="66">
        <f>'[5]TES 2025 (value)'!N48</f>
        <v>2284.1349046125069</v>
      </c>
      <c r="O37" s="66">
        <f>'[5]TES 2025 (value)'!O48</f>
        <v>242273.85596076117</v>
      </c>
      <c r="P37" s="66">
        <f>'[5]TES 2025 (value)'!P48</f>
        <v>0</v>
      </c>
      <c r="Q37" s="66">
        <f>'[5]TES 2025 (value)'!Q48</f>
        <v>0</v>
      </c>
      <c r="R37" s="66">
        <f>'[5]TES 2025 (value)'!R48</f>
        <v>0</v>
      </c>
      <c r="S37" s="66">
        <f>'[5]TES 2025 (value)'!S48</f>
        <v>0</v>
      </c>
      <c r="T37" s="66">
        <f>'[5]TES 2025 (value)'!T48</f>
        <v>0</v>
      </c>
      <c r="U37" s="66">
        <f>'[5]TES 2025 (value)'!U48</f>
        <v>0</v>
      </c>
      <c r="V37" s="34">
        <f>-SUM(D37:U37,W37:AA37)</f>
        <v>-469674.63662247383</v>
      </c>
      <c r="W37" s="66">
        <f>'[5]TES 2025 (value)'!W48</f>
        <v>0</v>
      </c>
      <c r="X37" s="66">
        <f>'[5]TES 2025 (value)'!X48</f>
        <v>26.428189956474128</v>
      </c>
      <c r="Y37" s="66">
        <f>'[5]TES 2025 (value)'!Y48</f>
        <v>12697.933350035841</v>
      </c>
      <c r="Z37" s="66">
        <f>'[5]TES 2025 (value)'!Z48</f>
        <v>0</v>
      </c>
      <c r="AA37" s="67">
        <f>'[5]TES 2025 (value)'!AA48</f>
        <v>12.113569493136017</v>
      </c>
      <c r="AI37" s="53" t="s">
        <v>73</v>
      </c>
      <c r="AJ37" s="72" t="s">
        <v>74</v>
      </c>
      <c r="AK37" s="65">
        <f t="shared" si="17"/>
        <v>31560.946211359835</v>
      </c>
      <c r="AL37" s="66">
        <f t="shared" si="15"/>
        <v>110165.41067163646</v>
      </c>
      <c r="AM37" s="66">
        <f t="shared" si="15"/>
        <v>38539.880740421642</v>
      </c>
      <c r="AN37" s="66">
        <f t="shared" si="15"/>
        <v>732.70852104592245</v>
      </c>
      <c r="AO37" s="66">
        <f t="shared" si="15"/>
        <v>12603.48698635121</v>
      </c>
      <c r="AP37" s="66">
        <f t="shared" si="15"/>
        <v>5542.1836472232344</v>
      </c>
      <c r="AQ37" s="66">
        <f t="shared" si="15"/>
        <v>1862.8133681241418</v>
      </c>
      <c r="AR37" s="66">
        <f t="shared" si="15"/>
        <v>4647.6790949550723</v>
      </c>
      <c r="AS37" s="66">
        <f t="shared" si="15"/>
        <v>3476.4818275550315</v>
      </c>
      <c r="AT37" s="66">
        <f t="shared" si="15"/>
        <v>3248.5795789422264</v>
      </c>
      <c r="AU37" s="66">
        <f t="shared" si="15"/>
        <v>2284.1349046125069</v>
      </c>
      <c r="AV37" s="66">
        <f t="shared" si="15"/>
        <v>242273.85596076117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-469674.63662247383</v>
      </c>
      <c r="BD37" s="66">
        <f t="shared" si="16"/>
        <v>0</v>
      </c>
      <c r="BE37" s="66">
        <f t="shared" si="16"/>
        <v>26.428189956474128</v>
      </c>
      <c r="BF37" s="66">
        <f t="shared" si="16"/>
        <v>12697.933350035841</v>
      </c>
      <c r="BG37" s="66">
        <f t="shared" si="16"/>
        <v>0</v>
      </c>
      <c r="BH37" s="67">
        <f t="shared" si="16"/>
        <v>12.113569493136017</v>
      </c>
      <c r="BP37" s="53" t="s">
        <v>73</v>
      </c>
      <c r="BQ37" s="72" t="s">
        <v>74</v>
      </c>
      <c r="BR37" s="65">
        <f t="shared" si="18"/>
        <v>31560.946211359835</v>
      </c>
      <c r="BS37" s="66">
        <f t="shared" si="18"/>
        <v>110165.41067163646</v>
      </c>
      <c r="BT37" s="66">
        <f t="shared" si="18"/>
        <v>38539.880740421642</v>
      </c>
      <c r="BU37" s="66">
        <f t="shared" si="18"/>
        <v>732.70852104592245</v>
      </c>
      <c r="BV37" s="66">
        <f t="shared" si="18"/>
        <v>12603.48698635121</v>
      </c>
      <c r="BW37" s="66">
        <f t="shared" si="18"/>
        <v>5542.1836472232344</v>
      </c>
      <c r="BX37" s="66">
        <f t="shared" si="18"/>
        <v>1862.8133681241418</v>
      </c>
      <c r="BY37" s="66">
        <f t="shared" si="18"/>
        <v>4647.6790949550723</v>
      </c>
      <c r="BZ37" s="66">
        <f t="shared" si="18"/>
        <v>3476.4818275550315</v>
      </c>
      <c r="CA37" s="66">
        <f t="shared" si="18"/>
        <v>3248.5795789422264</v>
      </c>
      <c r="CB37" s="66">
        <f t="shared" si="18"/>
        <v>2284.1349046125069</v>
      </c>
      <c r="CC37" s="66">
        <f t="shared" si="18"/>
        <v>242273.85596076117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-469674.63662247383</v>
      </c>
      <c r="CK37" s="66">
        <f t="shared" si="12"/>
        <v>0</v>
      </c>
      <c r="CL37" s="66">
        <f t="shared" si="12"/>
        <v>26.428189956474128</v>
      </c>
      <c r="CM37" s="66">
        <f t="shared" si="12"/>
        <v>12697.933350035841</v>
      </c>
      <c r="CN37" s="66">
        <f t="shared" si="12"/>
        <v>0</v>
      </c>
      <c r="CO37" s="67">
        <f t="shared" si="12"/>
        <v>12.113569493136017</v>
      </c>
    </row>
    <row r="38" spans="2:98" x14ac:dyDescent="0.25">
      <c r="B38" s="53" t="s">
        <v>76</v>
      </c>
      <c r="C38" s="72" t="s">
        <v>54</v>
      </c>
      <c r="D38" s="65">
        <f t="array" ref="D38:AA38">TRANSPOSE('[5]TES 2025 (value)'!$AV$6:$AV$29)</f>
        <v>2928.8465054389649</v>
      </c>
      <c r="E38" s="66">
        <v>21197.335888598951</v>
      </c>
      <c r="F38" s="66">
        <v>21019.345940118073</v>
      </c>
      <c r="G38" s="66">
        <v>613.41735377082034</v>
      </c>
      <c r="H38" s="66">
        <v>471.06139347680272</v>
      </c>
      <c r="I38" s="66">
        <v>1554.2431993284749</v>
      </c>
      <c r="J38" s="66">
        <v>22.877757104865559</v>
      </c>
      <c r="K38" s="66">
        <v>123.15506074744941</v>
      </c>
      <c r="L38" s="66">
        <v>1452.0999974417157</v>
      </c>
      <c r="M38" s="66">
        <v>6.957311758715008</v>
      </c>
      <c r="N38" s="66">
        <v>1.2098782234849367E-5</v>
      </c>
      <c r="O38" s="66">
        <v>58220.720805563215</v>
      </c>
      <c r="P38" s="66">
        <v>43540.84509112961</v>
      </c>
      <c r="Q38" s="66">
        <v>618.03975018886263</v>
      </c>
      <c r="R38" s="66">
        <v>1118.3627379787356</v>
      </c>
      <c r="S38" s="66">
        <v>464.63182341034565</v>
      </c>
      <c r="T38" s="66">
        <v>26.062613864501923</v>
      </c>
      <c r="U38" s="66">
        <v>374.38117439429976</v>
      </c>
      <c r="V38" s="66">
        <v>72923.664264284875</v>
      </c>
      <c r="W38" s="66">
        <v>0</v>
      </c>
      <c r="X38" s="66">
        <v>23.075458468326865</v>
      </c>
      <c r="Y38" s="66">
        <v>11987.924656791954</v>
      </c>
      <c r="Z38" s="66">
        <v>4593.1818894838334</v>
      </c>
      <c r="AA38" s="67">
        <v>2057.4585560762644</v>
      </c>
      <c r="AI38" s="53" t="s">
        <v>76</v>
      </c>
      <c r="AJ38" s="72" t="s">
        <v>54</v>
      </c>
      <c r="AK38" s="65">
        <f t="shared" si="17"/>
        <v>2928.8465054389649</v>
      </c>
      <c r="AL38" s="66">
        <f t="shared" si="15"/>
        <v>21197.335888598951</v>
      </c>
      <c r="AM38" s="66">
        <f t="shared" si="15"/>
        <v>21019.345940118073</v>
      </c>
      <c r="AN38" s="66">
        <f t="shared" si="15"/>
        <v>613.41735377082034</v>
      </c>
      <c r="AO38" s="66">
        <f t="shared" si="15"/>
        <v>471.06139347680272</v>
      </c>
      <c r="AP38" s="66">
        <f t="shared" si="15"/>
        <v>1554.2431993284749</v>
      </c>
      <c r="AQ38" s="66">
        <f t="shared" si="15"/>
        <v>22.877757104865559</v>
      </c>
      <c r="AR38" s="66">
        <f t="shared" si="15"/>
        <v>123.15506074744941</v>
      </c>
      <c r="AS38" s="66">
        <f t="shared" si="15"/>
        <v>1452.0999974417157</v>
      </c>
      <c r="AT38" s="66">
        <f t="shared" si="15"/>
        <v>6.957311758715008</v>
      </c>
      <c r="AU38" s="66">
        <f t="shared" si="15"/>
        <v>1.2098782234849367E-5</v>
      </c>
      <c r="AV38" s="66">
        <f t="shared" si="15"/>
        <v>58220.720805563215</v>
      </c>
      <c r="AW38" s="66">
        <f t="shared" si="15"/>
        <v>43540.84509112961</v>
      </c>
      <c r="AX38" s="66">
        <f t="shared" si="15"/>
        <v>618.03975018886263</v>
      </c>
      <c r="AY38" s="66">
        <f t="shared" si="15"/>
        <v>1118.3627379787356</v>
      </c>
      <c r="AZ38" s="66">
        <f t="shared" si="15"/>
        <v>464.63182341034565</v>
      </c>
      <c r="BA38" s="66">
        <f t="shared" si="15"/>
        <v>26.062613864501923</v>
      </c>
      <c r="BB38" s="66">
        <f t="shared" si="16"/>
        <v>374.38117439429976</v>
      </c>
      <c r="BC38" s="66">
        <f t="shared" si="16"/>
        <v>72923.664264284875</v>
      </c>
      <c r="BD38" s="66">
        <f t="shared" si="16"/>
        <v>0</v>
      </c>
      <c r="BE38" s="66">
        <f t="shared" si="16"/>
        <v>23.075458468326865</v>
      </c>
      <c r="BF38" s="66">
        <f t="shared" si="16"/>
        <v>11987.924656791954</v>
      </c>
      <c r="BG38" s="66">
        <f t="shared" si="16"/>
        <v>4593.1818894838334</v>
      </c>
      <c r="BH38" s="67">
        <f t="shared" si="16"/>
        <v>2057.4585560762644</v>
      </c>
      <c r="BP38" s="53" t="s">
        <v>76</v>
      </c>
      <c r="BQ38" s="72" t="s">
        <v>54</v>
      </c>
      <c r="BR38" s="49">
        <f t="array" ref="BR38:CO38">AK47:BH47/(1+AK47:BH47)*TRANSPOSE(CP3:CP26+CQ3:CQ26+CR3:CR26)</f>
        <v>2928.8465054389653</v>
      </c>
      <c r="BS38" s="50">
        <v>21197.335888598951</v>
      </c>
      <c r="BT38" s="50">
        <v>21238.074752750032</v>
      </c>
      <c r="BU38" s="50">
        <v>613.41735377082034</v>
      </c>
      <c r="BV38" s="50">
        <v>471.06139347680272</v>
      </c>
      <c r="BW38" s="50">
        <v>1554.2431993284749</v>
      </c>
      <c r="BX38" s="50">
        <v>22.877757104865559</v>
      </c>
      <c r="BY38" s="50">
        <v>0</v>
      </c>
      <c r="BZ38" s="50">
        <v>1452.0999974417157</v>
      </c>
      <c r="CA38" s="50">
        <v>0</v>
      </c>
      <c r="CB38" s="50">
        <v>1.2098782234849369E-5</v>
      </c>
      <c r="CC38" s="50">
        <v>58220.720805563215</v>
      </c>
      <c r="CD38" s="50">
        <v>43540.845091129602</v>
      </c>
      <c r="CE38" s="50">
        <v>618.03975018886263</v>
      </c>
      <c r="CF38" s="50">
        <v>1118.3627379787354</v>
      </c>
      <c r="CG38" s="50">
        <v>464.63182341034565</v>
      </c>
      <c r="CH38" s="50">
        <v>26.062613864501923</v>
      </c>
      <c r="CI38" s="50">
        <v>374.38117439429982</v>
      </c>
      <c r="CJ38" s="50">
        <v>72923.664264284875</v>
      </c>
      <c r="CK38" s="50">
        <v>0</v>
      </c>
      <c r="CL38" s="50">
        <v>23.075458468326865</v>
      </c>
      <c r="CM38" s="50">
        <v>11987.924656791956</v>
      </c>
      <c r="CN38" s="50">
        <v>4593.1818894838334</v>
      </c>
      <c r="CO38" s="51">
        <v>2057.4585560762644</v>
      </c>
    </row>
    <row r="39" spans="2:98" x14ac:dyDescent="0.25">
      <c r="B39" s="53" t="s">
        <v>77</v>
      </c>
      <c r="C39" s="72" t="s">
        <v>78</v>
      </c>
      <c r="D39" s="65">
        <f t="array" ref="D39:AA39">TRANSPOSE('[5]TES 2025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203.49013232795099</v>
      </c>
      <c r="Y39" s="66">
        <v>38083.343294364735</v>
      </c>
      <c r="Z39" s="66">
        <v>1388.404914</v>
      </c>
      <c r="AA39" s="67">
        <v>7093.2674284583027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203.49013232795099</v>
      </c>
      <c r="BF39" s="66">
        <f t="shared" si="16"/>
        <v>38083.343294364735</v>
      </c>
      <c r="BG39" s="66">
        <f t="shared" si="16"/>
        <v>1388.404914</v>
      </c>
      <c r="BH39" s="67">
        <f t="shared" si="16"/>
        <v>7093.2674284583027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203.49013232795099</v>
      </c>
      <c r="CM39" s="66">
        <f t="shared" si="20"/>
        <v>38083.343294364735</v>
      </c>
      <c r="CN39" s="66">
        <f t="shared" si="20"/>
        <v>1388.404914</v>
      </c>
      <c r="CO39" s="67">
        <f t="shared" si="20"/>
        <v>7093.2674284583027</v>
      </c>
    </row>
    <row r="40" spans="2:98" x14ac:dyDescent="0.25">
      <c r="B40" s="53" t="s">
        <v>79</v>
      </c>
      <c r="C40" s="78" t="s">
        <v>80</v>
      </c>
      <c r="D40" s="69">
        <f t="array" ref="D40:AA40">TRANSPOSE('[5]TES 2025 (value)'!$AX$6:$AX$29)+TRANSPOSE('[5]TES 2025 (value)'!$AY$6:$AY$29)</f>
        <v>-4611.5485578963408</v>
      </c>
      <c r="E40" s="70">
        <v>24073.63345581547</v>
      </c>
      <c r="F40" s="70">
        <v>791.95529928288443</v>
      </c>
      <c r="G40" s="70">
        <v>9.9424755972087056</v>
      </c>
      <c r="H40" s="70">
        <v>21.613590761621399</v>
      </c>
      <c r="I40" s="70">
        <v>26.028013495434411</v>
      </c>
      <c r="J40" s="70">
        <v>76.336561401315592</v>
      </c>
      <c r="K40" s="70">
        <v>101.16895450449772</v>
      </c>
      <c r="L40" s="70">
        <v>112.69635848186796</v>
      </c>
      <c r="M40" s="70">
        <v>4.3621130324295585</v>
      </c>
      <c r="N40" s="70">
        <v>17.052852759850548</v>
      </c>
      <c r="O40" s="70">
        <v>4182.8332466398806</v>
      </c>
      <c r="P40" s="70">
        <v>1464.9981697078713</v>
      </c>
      <c r="Q40" s="70">
        <v>-3262.7061518566638</v>
      </c>
      <c r="R40" s="70">
        <v>-5671.6645779000964</v>
      </c>
      <c r="S40" s="70">
        <v>0</v>
      </c>
      <c r="T40" s="70">
        <v>-259.89909035770228</v>
      </c>
      <c r="U40" s="70">
        <v>547.00299143882137</v>
      </c>
      <c r="V40" s="70">
        <v>49766.867887734166</v>
      </c>
      <c r="W40" s="70">
        <v>0</v>
      </c>
      <c r="X40" s="70">
        <v>0.31332007697666658</v>
      </c>
      <c r="Y40" s="70">
        <v>0</v>
      </c>
      <c r="Z40" s="70">
        <v>661.66218856049045</v>
      </c>
      <c r="AA40" s="71">
        <v>25.408270103173802</v>
      </c>
      <c r="AI40" s="53" t="s">
        <v>79</v>
      </c>
      <c r="AJ40" s="78" t="s">
        <v>80</v>
      </c>
      <c r="AK40" s="69">
        <f t="shared" si="17"/>
        <v>-4611.5485578963408</v>
      </c>
      <c r="AL40" s="70">
        <f t="shared" si="15"/>
        <v>24073.63345581547</v>
      </c>
      <c r="AM40" s="70">
        <f t="shared" si="15"/>
        <v>791.95529928288443</v>
      </c>
      <c r="AN40" s="70">
        <f t="shared" si="15"/>
        <v>9.9424755972087056</v>
      </c>
      <c r="AO40" s="70">
        <f t="shared" si="15"/>
        <v>21.613590761621399</v>
      </c>
      <c r="AP40" s="70">
        <f t="shared" si="15"/>
        <v>26.028013495434411</v>
      </c>
      <c r="AQ40" s="70">
        <f t="shared" si="15"/>
        <v>76.336561401315592</v>
      </c>
      <c r="AR40" s="70">
        <f t="shared" si="15"/>
        <v>101.16895450449772</v>
      </c>
      <c r="AS40" s="70">
        <f t="shared" si="15"/>
        <v>112.69635848186796</v>
      </c>
      <c r="AT40" s="70">
        <f t="shared" si="15"/>
        <v>4.3621130324295585</v>
      </c>
      <c r="AU40" s="70">
        <f t="shared" si="15"/>
        <v>17.052852759850548</v>
      </c>
      <c r="AV40" s="70">
        <f t="shared" si="15"/>
        <v>4182.8332466398806</v>
      </c>
      <c r="AW40" s="70">
        <f t="shared" si="15"/>
        <v>1464.9981697078713</v>
      </c>
      <c r="AX40" s="70">
        <f t="shared" si="15"/>
        <v>-3262.7061518566638</v>
      </c>
      <c r="AY40" s="70">
        <f t="shared" si="15"/>
        <v>-5671.6645779000964</v>
      </c>
      <c r="AZ40" s="70">
        <f t="shared" si="15"/>
        <v>0</v>
      </c>
      <c r="BA40" s="70">
        <f t="shared" si="15"/>
        <v>-259.89909035770228</v>
      </c>
      <c r="BB40" s="70">
        <f t="shared" si="16"/>
        <v>547.00299143882137</v>
      </c>
      <c r="BC40" s="70">
        <f t="shared" si="16"/>
        <v>49766.867887734166</v>
      </c>
      <c r="BD40" s="70">
        <f t="shared" si="16"/>
        <v>0</v>
      </c>
      <c r="BE40" s="70">
        <f t="shared" si="16"/>
        <v>0.31332007697666658</v>
      </c>
      <c r="BF40" s="70">
        <f t="shared" si="16"/>
        <v>0</v>
      </c>
      <c r="BG40" s="70">
        <f t="shared" si="16"/>
        <v>661.66218856049045</v>
      </c>
      <c r="BH40" s="71">
        <f t="shared" si="16"/>
        <v>25.408270103173802</v>
      </c>
      <c r="BP40" s="53" t="s">
        <v>79</v>
      </c>
      <c r="BQ40" s="78" t="s">
        <v>80</v>
      </c>
      <c r="BR40" s="69">
        <f t="shared" si="19"/>
        <v>-4611.5485578963408</v>
      </c>
      <c r="BS40" s="70">
        <f t="shared" si="19"/>
        <v>24073.63345581547</v>
      </c>
      <c r="BT40" s="50">
        <f>AM40-CY19</f>
        <v>2479.030082735936</v>
      </c>
      <c r="BU40" s="70">
        <f t="shared" si="19"/>
        <v>9.9424755972087056</v>
      </c>
      <c r="BV40" s="70">
        <f t="shared" si="19"/>
        <v>21.613590761621399</v>
      </c>
      <c r="BW40" s="70">
        <f t="shared" si="19"/>
        <v>26.028013495434411</v>
      </c>
      <c r="BX40" s="70">
        <f t="shared" si="19"/>
        <v>76.336561401315592</v>
      </c>
      <c r="BY40" s="70">
        <f t="shared" si="19"/>
        <v>101.16895450449772</v>
      </c>
      <c r="BZ40" s="70">
        <f t="shared" si="19"/>
        <v>112.69635848186796</v>
      </c>
      <c r="CA40" s="70">
        <f t="shared" si="19"/>
        <v>4.3621130324295585</v>
      </c>
      <c r="CB40" s="70">
        <f t="shared" si="19"/>
        <v>17.052852759850548</v>
      </c>
      <c r="CC40" s="70">
        <f t="shared" si="19"/>
        <v>4182.8332466398806</v>
      </c>
      <c r="CD40" s="70">
        <f t="shared" si="19"/>
        <v>1464.9981697078713</v>
      </c>
      <c r="CE40" s="70">
        <f t="shared" si="19"/>
        <v>-3262.7061518566638</v>
      </c>
      <c r="CF40" s="70">
        <f t="shared" si="19"/>
        <v>-5671.6645779000964</v>
      </c>
      <c r="CG40" s="70">
        <f t="shared" si="19"/>
        <v>0</v>
      </c>
      <c r="CH40" s="70">
        <f t="shared" si="20"/>
        <v>-259.89909035770228</v>
      </c>
      <c r="CI40" s="70">
        <f t="shared" si="20"/>
        <v>547.00299143882137</v>
      </c>
      <c r="CJ40" s="70">
        <f t="shared" si="20"/>
        <v>49766.867887734166</v>
      </c>
      <c r="CK40" s="70">
        <f t="shared" si="20"/>
        <v>0</v>
      </c>
      <c r="CL40" s="70">
        <f t="shared" si="20"/>
        <v>0.31332007697666658</v>
      </c>
      <c r="CM40" s="70">
        <f t="shared" si="20"/>
        <v>0</v>
      </c>
      <c r="CN40" s="70">
        <f t="shared" si="20"/>
        <v>661.66218856049045</v>
      </c>
      <c r="CO40" s="71">
        <f t="shared" si="20"/>
        <v>25.408270103173802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167168.56234992089</v>
      </c>
      <c r="E41" s="31">
        <v>460585.46586969681</v>
      </c>
      <c r="F41" s="31">
        <v>345695.46891878836</v>
      </c>
      <c r="G41" s="31">
        <v>17377.621888035639</v>
      </c>
      <c r="H41" s="31">
        <v>57255.481075532705</v>
      </c>
      <c r="I41" s="31">
        <v>55427.871702815457</v>
      </c>
      <c r="J41" s="31">
        <v>23084.269049754108</v>
      </c>
      <c r="K41" s="31">
        <v>84026.718875320337</v>
      </c>
      <c r="L41" s="31">
        <v>69591.296450755864</v>
      </c>
      <c r="M41" s="31">
        <v>65879.304273257279</v>
      </c>
      <c r="N41" s="31">
        <v>38484.43918530774</v>
      </c>
      <c r="O41" s="31">
        <v>1494377.1434351311</v>
      </c>
      <c r="P41" s="31">
        <v>505563.29404856329</v>
      </c>
      <c r="Q41" s="31">
        <v>15353.319775510485</v>
      </c>
      <c r="R41" s="31">
        <v>23245.88879765317</v>
      </c>
      <c r="S41" s="31">
        <v>44355.602500206318</v>
      </c>
      <c r="T41" s="31">
        <v>13537.695315149118</v>
      </c>
      <c r="U41" s="31">
        <v>40794.520616940426</v>
      </c>
      <c r="V41" s="31">
        <v>2871182.4915856812</v>
      </c>
      <c r="W41" s="31">
        <v>620101.85939815361</v>
      </c>
      <c r="X41" s="31">
        <v>1151.559827119157</v>
      </c>
      <c r="Y41" s="31">
        <v>194667.2305401747</v>
      </c>
      <c r="Z41" s="31">
        <v>72544.450772604716</v>
      </c>
      <c r="AA41" s="32">
        <v>50380.349952123368</v>
      </c>
      <c r="AI41" s="29" t="s">
        <v>81</v>
      </c>
      <c r="AJ41" s="30" t="s">
        <v>83</v>
      </c>
      <c r="AK41" s="31">
        <f>SUM(AK3:AK40)</f>
        <v>167168.62253414196</v>
      </c>
      <c r="AL41" s="31">
        <f t="shared" ref="AL41:BH41" si="21">SUM(AL3:AL40)</f>
        <v>460588.32093576464</v>
      </c>
      <c r="AM41" s="31">
        <f t="shared" si="21"/>
        <v>345694.63761050848</v>
      </c>
      <c r="AN41" s="31">
        <f t="shared" si="21"/>
        <v>17376.696093550348</v>
      </c>
      <c r="AO41" s="31">
        <f t="shared" si="21"/>
        <v>57254.512202844307</v>
      </c>
      <c r="AP41" s="31">
        <f t="shared" si="21"/>
        <v>55426.706826751899</v>
      </c>
      <c r="AQ41" s="31">
        <f t="shared" si="21"/>
        <v>23083.907424646273</v>
      </c>
      <c r="AR41" s="31">
        <f t="shared" si="21"/>
        <v>84036.869457453431</v>
      </c>
      <c r="AS41" s="31">
        <f t="shared" si="21"/>
        <v>69595.812638698757</v>
      </c>
      <c r="AT41" s="31">
        <f t="shared" si="21"/>
        <v>65878.813040296067</v>
      </c>
      <c r="AU41" s="31">
        <f t="shared" si="21"/>
        <v>38483.562079843061</v>
      </c>
      <c r="AV41" s="31">
        <f t="shared" si="21"/>
        <v>1494393.2401453857</v>
      </c>
      <c r="AW41" s="31">
        <f t="shared" si="21"/>
        <v>505569.17597714439</v>
      </c>
      <c r="AX41" s="31">
        <f t="shared" si="21"/>
        <v>15352.070336393112</v>
      </c>
      <c r="AY41" s="31">
        <f t="shared" si="21"/>
        <v>23245.08014886377</v>
      </c>
      <c r="AZ41" s="31">
        <f t="shared" si="21"/>
        <v>44356.290941834544</v>
      </c>
      <c r="BA41" s="31">
        <f t="shared" si="21"/>
        <v>13536.830902542164</v>
      </c>
      <c r="BB41" s="31">
        <f t="shared" si="21"/>
        <v>40793.783184821688</v>
      </c>
      <c r="BC41" s="31">
        <f t="shared" si="21"/>
        <v>2871236.3243891052</v>
      </c>
      <c r="BD41" s="31">
        <f t="shared" si="21"/>
        <v>620101.27573800378</v>
      </c>
      <c r="BE41" s="31">
        <f t="shared" si="21"/>
        <v>1234.8815278324137</v>
      </c>
      <c r="BF41" s="31">
        <f t="shared" si="21"/>
        <v>195489.51593043847</v>
      </c>
      <c r="BG41" s="31">
        <f t="shared" si="21"/>
        <v>72546.637121726802</v>
      </c>
      <c r="BH41" s="32">
        <f t="shared" si="21"/>
        <v>50441.885743525323</v>
      </c>
      <c r="BP41" s="29" t="s">
        <v>81</v>
      </c>
      <c r="BQ41" s="30" t="s">
        <v>83</v>
      </c>
      <c r="BR41" s="31">
        <f>SUM(BR3:BR40)</f>
        <v>167168.62253414196</v>
      </c>
      <c r="BS41" s="31">
        <f t="shared" ref="BS41:CO41" si="22">SUM(BS3:BS40)</f>
        <v>460588.32093576458</v>
      </c>
      <c r="BT41" s="31">
        <f t="shared" si="22"/>
        <v>347381.7123939615</v>
      </c>
      <c r="BU41" s="31">
        <f t="shared" si="22"/>
        <v>17376.696093550348</v>
      </c>
      <c r="BV41" s="31">
        <f t="shared" si="22"/>
        <v>57254.512202844307</v>
      </c>
      <c r="BW41" s="31">
        <f t="shared" si="22"/>
        <v>55426.706826751899</v>
      </c>
      <c r="BX41" s="31">
        <f t="shared" si="22"/>
        <v>23083.907424646273</v>
      </c>
      <c r="BY41" s="31">
        <f t="shared" si="22"/>
        <v>84036.869457453431</v>
      </c>
      <c r="BZ41" s="31">
        <f t="shared" si="22"/>
        <v>69595.812638698757</v>
      </c>
      <c r="CA41" s="31">
        <f t="shared" si="22"/>
        <v>65878.813040296067</v>
      </c>
      <c r="CB41" s="31">
        <f t="shared" si="22"/>
        <v>38483.562079843061</v>
      </c>
      <c r="CC41" s="31">
        <f t="shared" si="22"/>
        <v>1494393.2401453857</v>
      </c>
      <c r="CD41" s="31">
        <f t="shared" si="22"/>
        <v>505569.17597714445</v>
      </c>
      <c r="CE41" s="31">
        <f t="shared" si="22"/>
        <v>15352.070336393112</v>
      </c>
      <c r="CF41" s="31">
        <f t="shared" si="22"/>
        <v>23245.08014886377</v>
      </c>
      <c r="CG41" s="31">
        <f t="shared" si="22"/>
        <v>44356.290941834559</v>
      </c>
      <c r="CH41" s="31">
        <f t="shared" si="22"/>
        <v>13536.830902542164</v>
      </c>
      <c r="CI41" s="31">
        <f t="shared" si="22"/>
        <v>40793.783184821688</v>
      </c>
      <c r="CJ41" s="31">
        <f t="shared" si="22"/>
        <v>2871236.3243891052</v>
      </c>
      <c r="CK41" s="31">
        <f t="shared" si="22"/>
        <v>620101.27573800378</v>
      </c>
      <c r="CL41" s="31">
        <f t="shared" si="22"/>
        <v>1234.8815278324137</v>
      </c>
      <c r="CM41" s="31">
        <f t="shared" si="22"/>
        <v>195489.51593043847</v>
      </c>
      <c r="CN41" s="31">
        <f t="shared" si="22"/>
        <v>72546.637121726802</v>
      </c>
      <c r="CO41" s="32">
        <f t="shared" si="22"/>
        <v>50441.885743525323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116656.11220533849</v>
      </c>
      <c r="E43" s="31">
        <f t="shared" ref="E43:AA43" si="23">SUM(E3:E31)</f>
        <v>233023.024737317</v>
      </c>
      <c r="F43" s="31">
        <f t="shared" si="23"/>
        <v>163594.16050118764</v>
      </c>
      <c r="G43" s="31">
        <f t="shared" si="23"/>
        <v>10696.947935996721</v>
      </c>
      <c r="H43" s="31">
        <f t="shared" si="23"/>
        <v>34465.059545894503</v>
      </c>
      <c r="I43" s="31">
        <f t="shared" si="23"/>
        <v>31475.452368235303</v>
      </c>
      <c r="J43" s="31">
        <f t="shared" si="23"/>
        <v>9262.3643355054173</v>
      </c>
      <c r="K43" s="31">
        <f t="shared" si="23"/>
        <v>38135.605472526135</v>
      </c>
      <c r="L43" s="31">
        <f t="shared" si="23"/>
        <v>41312.991820697287</v>
      </c>
      <c r="M43" s="31">
        <f t="shared" si="23"/>
        <v>39227.468288471915</v>
      </c>
      <c r="N43" s="31">
        <f t="shared" si="23"/>
        <v>17522.204374869681</v>
      </c>
      <c r="O43" s="31">
        <f t="shared" si="23"/>
        <v>725782.34000836185</v>
      </c>
      <c r="P43" s="31">
        <f t="shared" si="23"/>
        <v>460557.4507877258</v>
      </c>
      <c r="Q43" s="31">
        <f t="shared" si="23"/>
        <v>19038.757727767668</v>
      </c>
      <c r="R43" s="31">
        <f t="shared" si="23"/>
        <v>27799.190637574531</v>
      </c>
      <c r="S43" s="31">
        <f t="shared" si="23"/>
        <v>86693.62678235858</v>
      </c>
      <c r="T43" s="31">
        <f t="shared" si="23"/>
        <v>22017.62679494264</v>
      </c>
      <c r="U43" s="31">
        <f t="shared" si="23"/>
        <v>34027.102605989436</v>
      </c>
      <c r="V43" s="31">
        <f t="shared" si="23"/>
        <v>2983734.3722660542</v>
      </c>
      <c r="W43" s="31">
        <f t="shared" si="23"/>
        <v>620101.85939815361</v>
      </c>
      <c r="X43" s="31">
        <f t="shared" si="23"/>
        <v>28.657167505261803</v>
      </c>
      <c r="Y43" s="31">
        <f t="shared" si="23"/>
        <v>58404.692083864014</v>
      </c>
      <c r="Z43" s="31">
        <f t="shared" si="23"/>
        <v>65131.006521757678</v>
      </c>
      <c r="AA43" s="32">
        <f t="shared" si="23"/>
        <v>30200.877527160857</v>
      </c>
      <c r="AJ43" s="79" t="s">
        <v>86</v>
      </c>
      <c r="AK43" s="38">
        <f t="array" ref="AK43:BH43">TRANSPOSE(BN3:BN26)-AK41:BH41</f>
        <v>-5.2386894822120667E-10</v>
      </c>
      <c r="AL43" s="39">
        <v>5.8207660913467407E-10</v>
      </c>
      <c r="AM43" s="39">
        <v>8.149072527885437E-10</v>
      </c>
      <c r="AN43" s="39">
        <v>-8.2945916801691055E-10</v>
      </c>
      <c r="AO43" s="39">
        <v>6.7666405811905861E-10</v>
      </c>
      <c r="AP43" s="39">
        <v>6.9121597334742546E-10</v>
      </c>
      <c r="AQ43" s="39">
        <v>-3.3105607144534588E-10</v>
      </c>
      <c r="AR43" s="39">
        <v>-1.1641532182693481E-9</v>
      </c>
      <c r="AS43" s="39">
        <v>-3.3469405025243759E-10</v>
      </c>
      <c r="AT43" s="39">
        <v>-2.7648638933897018E-10</v>
      </c>
      <c r="AU43" s="39">
        <v>-8.5856299847364426E-10</v>
      </c>
      <c r="AV43" s="39">
        <v>0</v>
      </c>
      <c r="AW43" s="39">
        <v>8.7311491370201111E-10</v>
      </c>
      <c r="AX43" s="39">
        <v>8.6220097728073597E-10</v>
      </c>
      <c r="AY43" s="39">
        <v>-1.5643308870494366E-10</v>
      </c>
      <c r="AZ43" s="39">
        <v>-1.1641532182693481E-10</v>
      </c>
      <c r="BA43" s="39">
        <v>-7.0394889917224646E-10</v>
      </c>
      <c r="BB43" s="39">
        <v>-4.0745362639427185E-10</v>
      </c>
      <c r="BC43" s="39">
        <v>-4.6566128730773926E-10</v>
      </c>
      <c r="BD43" s="39">
        <v>-8.149072527885437E-10</v>
      </c>
      <c r="BE43" s="39">
        <v>-4.822595656150952E-10</v>
      </c>
      <c r="BF43" s="39">
        <v>-5.8207660913467407E-11</v>
      </c>
      <c r="BG43" s="39">
        <v>-6.6938810050487518E-10</v>
      </c>
      <c r="BH43" s="40">
        <v>-9.4587448984384537E-11</v>
      </c>
      <c r="BJ43" s="45">
        <f>SUMSQ(AK43:BH43)</f>
        <v>9.0706384830092879E-18</v>
      </c>
      <c r="BQ43" s="79" t="s">
        <v>86</v>
      </c>
      <c r="BR43" s="38">
        <f t="array" ref="BR43:CO43">TRANSPOSE(CU3:CU26)-BR41:CO41</f>
        <v>-5.2386894822120667E-10</v>
      </c>
      <c r="BS43" s="39">
        <v>6.4028427004814148E-10</v>
      </c>
      <c r="BT43" s="39">
        <v>8.149072527885437E-10</v>
      </c>
      <c r="BU43" s="39">
        <v>-8.2945916801691055E-10</v>
      </c>
      <c r="BV43" s="39">
        <v>6.7666405811905861E-10</v>
      </c>
      <c r="BW43" s="39">
        <v>6.9121597334742546E-10</v>
      </c>
      <c r="BX43" s="39">
        <v>-3.3105607144534588E-10</v>
      </c>
      <c r="BY43" s="39">
        <v>-1.1641532182693481E-9</v>
      </c>
      <c r="BZ43" s="39">
        <v>-3.3469405025243759E-10</v>
      </c>
      <c r="CA43" s="39">
        <v>-2.7648638933897018E-10</v>
      </c>
      <c r="CB43" s="39">
        <v>-8.5856299847364426E-10</v>
      </c>
      <c r="CC43" s="39">
        <v>0</v>
      </c>
      <c r="CD43" s="39">
        <v>8.149072527885437E-10</v>
      </c>
      <c r="CE43" s="39">
        <v>8.6220097728073597E-10</v>
      </c>
      <c r="CF43" s="39">
        <v>-1.5643308870494366E-10</v>
      </c>
      <c r="CG43" s="39">
        <v>-1.3096723705530167E-10</v>
      </c>
      <c r="CH43" s="39">
        <v>-7.0394889917224646E-10</v>
      </c>
      <c r="CI43" s="39">
        <v>-4.0745362639427185E-10</v>
      </c>
      <c r="CJ43" s="39">
        <v>-4.6566128730773926E-10</v>
      </c>
      <c r="CK43" s="39">
        <v>-8.149072527885437E-10</v>
      </c>
      <c r="CL43" s="39">
        <v>-4.822595656150952E-10</v>
      </c>
      <c r="CM43" s="39">
        <v>-5.8207660913467407E-11</v>
      </c>
      <c r="CN43" s="39">
        <v>-6.6938810050487518E-10</v>
      </c>
      <c r="CO43" s="40">
        <v>-9.4587448984384537E-11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'[5]TES 2025 (value)'!$D$112:$AA$112</f>
        <v>706.24735410921028</v>
      </c>
      <c r="E45" s="31">
        <v>564.85632258302576</v>
      </c>
      <c r="F45" s="31">
        <v>218.21384162699118</v>
      </c>
      <c r="G45" s="31">
        <v>41.93811675187677</v>
      </c>
      <c r="H45" s="31">
        <v>86.801830032860948</v>
      </c>
      <c r="I45" s="31">
        <v>74.790382058510829</v>
      </c>
      <c r="J45" s="31">
        <v>21.466889041229695</v>
      </c>
      <c r="K45" s="31">
        <v>29.897723056343949</v>
      </c>
      <c r="L45" s="31">
        <v>140.15201103000001</v>
      </c>
      <c r="M45" s="31">
        <v>45.042943048895502</v>
      </c>
      <c r="N45" s="31">
        <v>22.704267776608866</v>
      </c>
      <c r="O45" s="31">
        <v>1906.3581286360504</v>
      </c>
      <c r="P45" s="31">
        <v>1916.9042011147337</v>
      </c>
      <c r="Q45" s="31">
        <v>104.43403452192619</v>
      </c>
      <c r="R45" s="31">
        <v>175.00883465060011</v>
      </c>
      <c r="S45" s="31">
        <v>349.14228809999997</v>
      </c>
      <c r="T45" s="31">
        <v>49.773580328401657</v>
      </c>
      <c r="U45" s="31">
        <v>79.057543214954876</v>
      </c>
      <c r="V45" s="31">
        <v>13160.664189106112</v>
      </c>
      <c r="W45" s="31">
        <v>5727.0097618791888</v>
      </c>
      <c r="X45" s="31">
        <v>0.13005464413997375</v>
      </c>
      <c r="Y45" s="31">
        <v>16.847640392860832</v>
      </c>
      <c r="Z45" s="31">
        <v>86.852517696995307</v>
      </c>
      <c r="AA45" s="32">
        <v>34.148032523483913</v>
      </c>
      <c r="AI45" s="80" t="s">
        <v>84</v>
      </c>
      <c r="AJ45" s="79" t="s">
        <v>85</v>
      </c>
      <c r="AK45" s="41">
        <v>4.4844475618501551E-7</v>
      </c>
      <c r="AL45" s="42">
        <v>9.8734775955064255E-6</v>
      </c>
      <c r="AM45" s="42">
        <v>-2.9844349379507227E-6</v>
      </c>
      <c r="AN45" s="42">
        <v>-6.1964718042275546E-5</v>
      </c>
      <c r="AO45" s="42">
        <v>-2.3242283218053151E-5</v>
      </c>
      <c r="AP45" s="42">
        <v>-2.5470719727881282E-5</v>
      </c>
      <c r="AQ45" s="42">
        <v>-1.9999786905207864E-5</v>
      </c>
      <c r="AR45" s="42">
        <v>1.3149574408450338E-4</v>
      </c>
      <c r="AS45" s="42">
        <v>7.3347512637992102E-5</v>
      </c>
      <c r="AT45" s="42">
        <v>-8.0973739212286925E-6</v>
      </c>
      <c r="AU45" s="42">
        <v>-2.4786960253671157E-5</v>
      </c>
      <c r="AV45" s="42">
        <v>1.4025333297569362E-5</v>
      </c>
      <c r="AW45" s="42">
        <v>1.2771324339600833E-5</v>
      </c>
      <c r="AX45" s="42">
        <v>-5.7098938087252383E-5</v>
      </c>
      <c r="AY45" s="42">
        <v>-2.9088932837836076E-5</v>
      </c>
      <c r="AZ45" s="42">
        <v>6.0356467812033206E-6</v>
      </c>
      <c r="BA45" s="42">
        <v>-3.4111187033596672E-5</v>
      </c>
      <c r="BB45" s="42">
        <v>-1.5884186502516744E-5</v>
      </c>
      <c r="BC45" s="42">
        <v>1.6727786401723083E-5</v>
      </c>
      <c r="BD45" s="42">
        <v>-9.4123270374663998E-7</v>
      </c>
      <c r="BE45" s="42">
        <v>0.10053327440920549</v>
      </c>
      <c r="BF45" s="42">
        <v>6.4580081039185893E-3</v>
      </c>
      <c r="BG45" s="42">
        <v>3.3176164668160606E-5</v>
      </c>
      <c r="BH45" s="43">
        <v>1.6030634597169646E-3</v>
      </c>
      <c r="BP45" s="80" t="s">
        <v>109</v>
      </c>
      <c r="BQ45" s="60" t="s">
        <v>41</v>
      </c>
      <c r="BR45" s="61">
        <f t="array" ref="BR45:CO48">'[5]TES 2025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'[5]TES 2025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'[5]TES 2025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0.19548419457451147</v>
      </c>
      <c r="E47" s="87">
        <f t="shared" ref="E47:AA47" si="24">E31/(E43-E31)</f>
        <v>6.937061145952228E-2</v>
      </c>
      <c r="F47" s="87">
        <f t="shared" si="24"/>
        <v>-2.8548079479758546E-2</v>
      </c>
      <c r="G47" s="87">
        <f t="shared" si="24"/>
        <v>-5.5685383140765522E-2</v>
      </c>
      <c r="H47" s="87">
        <f t="shared" si="24"/>
        <v>3.4500467526064116E-2</v>
      </c>
      <c r="I47" s="87">
        <f t="shared" si="24"/>
        <v>-2.2646701855280862E-2</v>
      </c>
      <c r="J47" s="87">
        <f t="shared" si="24"/>
        <v>-0.17197646410329351</v>
      </c>
      <c r="K47" s="87">
        <f t="shared" si="24"/>
        <v>2.4949845100843162E-2</v>
      </c>
      <c r="L47" s="87">
        <f t="shared" si="24"/>
        <v>-1.2104496052390975E-2</v>
      </c>
      <c r="M47" s="87">
        <f t="shared" si="24"/>
        <v>2.0161196405353767E-2</v>
      </c>
      <c r="N47" s="87">
        <f t="shared" si="24"/>
        <v>-6.544158145112923E-3</v>
      </c>
      <c r="O47" s="87">
        <f t="shared" si="24"/>
        <v>5.3971093405925506E-2</v>
      </c>
      <c r="P47" s="87">
        <f t="shared" si="24"/>
        <v>0.14913885426052942</v>
      </c>
      <c r="Q47" s="87">
        <f t="shared" si="24"/>
        <v>0.11353482323481809</v>
      </c>
      <c r="R47" s="87">
        <f t="shared" si="24"/>
        <v>0.16947649922378466</v>
      </c>
      <c r="S47" s="87">
        <f t="shared" si="24"/>
        <v>6.2375018925909312E-2</v>
      </c>
      <c r="T47" s="87">
        <f t="shared" si="24"/>
        <v>7.7349569428249429E-2</v>
      </c>
      <c r="U47" s="87">
        <f t="shared" si="24"/>
        <v>2.4500171539234103E-2</v>
      </c>
      <c r="V47" s="87">
        <f t="shared" si="24"/>
        <v>0.18936057465959522</v>
      </c>
      <c r="W47" s="87">
        <f t="shared" si="24"/>
        <v>-6.1853819330346428E-3</v>
      </c>
      <c r="X47" s="87">
        <f t="shared" si="24"/>
        <v>-0.14394310911493929</v>
      </c>
      <c r="Y47" s="87">
        <f t="shared" si="24"/>
        <v>5.7652256503290169E-3</v>
      </c>
      <c r="Z47" s="87">
        <f t="shared" si="24"/>
        <v>0.12711364716293472</v>
      </c>
      <c r="AA47" s="87">
        <f t="shared" si="24"/>
        <v>0.16989238394467249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6.02052437862826E-2</v>
      </c>
      <c r="AL47" s="47">
        <v>8.3655330029405131E-2</v>
      </c>
      <c r="AM47" s="47">
        <v>0.14896272198686528</v>
      </c>
      <c r="AN47" s="47">
        <v>0.2099389734738267</v>
      </c>
      <c r="AO47" s="47">
        <v>0.15947918438044686</v>
      </c>
      <c r="AP47" s="47">
        <v>0.26807213639393634</v>
      </c>
      <c r="AQ47" s="47">
        <v>0.14238294989032854</v>
      </c>
      <c r="AR47" s="47">
        <v>0</v>
      </c>
      <c r="AS47" s="47">
        <v>0.18310129455333271</v>
      </c>
      <c r="AT47" s="47">
        <v>0</v>
      </c>
      <c r="AU47" s="47">
        <v>3.9403224966196094E-8</v>
      </c>
      <c r="AV47" s="47">
        <v>0.11784731732278678</v>
      </c>
      <c r="AW47" s="47">
        <v>0.12460089159119728</v>
      </c>
      <c r="AX47" s="47">
        <v>7.2428944290692701E-2</v>
      </c>
      <c r="AY47" s="47">
        <v>7.0810687664381616E-2</v>
      </c>
      <c r="AZ47" s="47">
        <v>0.54086253499919335</v>
      </c>
      <c r="BA47" s="47">
        <v>3.9213723258941367E-2</v>
      </c>
      <c r="BB47" s="47">
        <v>2.2463337452871188E-2</v>
      </c>
      <c r="BC47" s="47">
        <v>6.3637190611567446E-2</v>
      </c>
      <c r="BD47" s="47">
        <v>0</v>
      </c>
      <c r="BE47" s="47">
        <v>0.44996154645839848</v>
      </c>
      <c r="BF47" s="47">
        <v>0.27373132592314697</v>
      </c>
      <c r="BG47" s="47">
        <v>0.2221716414275694</v>
      </c>
      <c r="BH47" s="48">
        <v>0.21965677161193622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residentiel'!$V$29:$V$49)</f>
        <v>0</v>
      </c>
      <c r="BS50" s="62">
        <v>0</v>
      </c>
      <c r="BT50" s="62">
        <v>0</v>
      </c>
      <c r="BU50" s="62">
        <v>0</v>
      </c>
      <c r="BV50" s="62">
        <v>358680.18099999998</v>
      </c>
      <c r="BW50" s="62">
        <v>180462.7947</v>
      </c>
      <c r="BX50" s="62">
        <v>488676.70199999999</v>
      </c>
      <c r="BY50" s="62">
        <v>131789.43109999999</v>
      </c>
      <c r="BZ50" s="62">
        <v>0</v>
      </c>
      <c r="CA50" s="62">
        <v>11684545.18</v>
      </c>
      <c r="CB50" s="62">
        <v>0</v>
      </c>
      <c r="CC50" s="62">
        <v>717004.45609999995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residentiel'!$V$50:$V$51)</f>
        <v>0</v>
      </c>
      <c r="CN50" s="89">
        <f>SUM('[3]AMS ss residentiel'!$V$52:$V$59)</f>
        <v>1392506.2409999999</v>
      </c>
      <c r="CO50" s="89">
        <f>SUM('[3]AMS ss residentiel'!$V$60:$V$65)</f>
        <v>0</v>
      </c>
      <c r="CP50" s="101">
        <f t="array" ref="CP50:CP51">'[3]AMS ss residentiel'!$V$3:$V$4</f>
        <v>554915.00529999996</v>
      </c>
    </row>
    <row r="51" spans="68:94" x14ac:dyDescent="0.25">
      <c r="BQ51" s="64" t="s">
        <v>43</v>
      </c>
      <c r="BR51" s="65">
        <f t="array" ref="BR51:CL51">TRANSPOSE('[3]AMS ss residentiel'!$V$68:$V$88)</f>
        <v>5993165.517</v>
      </c>
      <c r="BS51" s="66">
        <v>3208298.318</v>
      </c>
      <c r="BT51" s="66">
        <v>241341.17800000001</v>
      </c>
      <c r="BU51" s="66">
        <v>2573169.38</v>
      </c>
      <c r="BV51" s="66">
        <v>10230117.189999999</v>
      </c>
      <c r="BW51" s="66">
        <v>5474408.3650000002</v>
      </c>
      <c r="BX51" s="66">
        <v>2025126.236</v>
      </c>
      <c r="BY51" s="66">
        <v>5624110.9400000004</v>
      </c>
      <c r="BZ51" s="66">
        <v>232985.76079999999</v>
      </c>
      <c r="CA51" s="66">
        <v>0</v>
      </c>
      <c r="CB51" s="66">
        <v>0</v>
      </c>
      <c r="CC51" s="66">
        <v>4663042.3430000003</v>
      </c>
      <c r="CD51" s="66">
        <v>4.2583874890000004</v>
      </c>
      <c r="CE51" s="66">
        <v>519953.21250000002</v>
      </c>
      <c r="CF51" s="66">
        <v>2998172.65</v>
      </c>
      <c r="CG51" s="66">
        <v>27636147.539999999</v>
      </c>
      <c r="CH51" s="66">
        <v>8728365.0130000003</v>
      </c>
      <c r="CI51" s="66">
        <v>9020821.3790000007</v>
      </c>
      <c r="CJ51" s="66">
        <v>3656500.5970000001</v>
      </c>
      <c r="CK51" s="66">
        <v>252458.6672</v>
      </c>
      <c r="CL51" s="91">
        <v>0</v>
      </c>
      <c r="CM51" s="91">
        <f>SUM('[3]AMS ss residentiel'!$V$89:$V$90)</f>
        <v>5988952.4299999997</v>
      </c>
      <c r="CN51" s="91">
        <f>SUM('[3]AMS ss residentiel'!$V$91:$V$98)</f>
        <v>1090946.0349999999</v>
      </c>
      <c r="CO51" s="91">
        <f>SUM('[3]AMS ss residentiel'!$V$99:$V$104)</f>
        <v>0</v>
      </c>
      <c r="CP51" s="102">
        <v>75321277.269999996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residentiel'!$V$119:$V$139)</f>
        <v>529423.23670000001</v>
      </c>
      <c r="BS53" s="70">
        <v>4075775.47</v>
      </c>
      <c r="BT53" s="70">
        <v>597723.95109999995</v>
      </c>
      <c r="BU53" s="70">
        <v>1454663.7350000001</v>
      </c>
      <c r="BV53" s="70">
        <v>2087377.6669999999</v>
      </c>
      <c r="BW53" s="70">
        <v>2016769.9779999999</v>
      </c>
      <c r="BX53" s="70">
        <v>3699196.1919999998</v>
      </c>
      <c r="BY53" s="70">
        <v>3416907.7790000001</v>
      </c>
      <c r="BZ53" s="70">
        <v>239178.52729999999</v>
      </c>
      <c r="CA53" s="70">
        <v>1641234.8089999999</v>
      </c>
      <c r="CB53" s="70">
        <v>321006.81280000001</v>
      </c>
      <c r="CC53" s="70">
        <v>6296281.5980000002</v>
      </c>
      <c r="CD53" s="70">
        <v>372538.83679999999</v>
      </c>
      <c r="CE53" s="70">
        <v>34596.345699999998</v>
      </c>
      <c r="CF53" s="70">
        <v>40647.787360000002</v>
      </c>
      <c r="CG53" s="70">
        <v>37375.087630000002</v>
      </c>
      <c r="CH53" s="70">
        <v>2400.4053199999998</v>
      </c>
      <c r="CI53" s="70">
        <v>1364.8587010000001</v>
      </c>
      <c r="CJ53" s="70">
        <v>9749382.8959999997</v>
      </c>
      <c r="CK53" s="70">
        <v>3934054.2940000002</v>
      </c>
      <c r="CL53" s="93">
        <v>0</v>
      </c>
      <c r="CM53" s="93">
        <f>SUM('[3]AMS ss residentiel'!$V$140:$V$141)</f>
        <v>0.51068065529999995</v>
      </c>
      <c r="CN53" s="93">
        <f>SUM('[3]AMS ss residentiel'!$V$142:$V$149)</f>
        <v>7148389.4040000001</v>
      </c>
      <c r="CO53" s="93">
        <f>SUM('[3]AMS ss residentiel'!$V$150:$V$155)</f>
        <v>795453.5368</v>
      </c>
      <c r="CP53" s="103">
        <f>'[3]AMS ss residentiel'!$V$5</f>
        <v>17742711.789999999</v>
      </c>
    </row>
    <row r="55" spans="68:94" x14ac:dyDescent="0.25">
      <c r="CB55" s="8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"/>
  <dimension ref="B1:DA55"/>
  <sheetViews>
    <sheetView showGridLines="0" topLeftCell="BT23" workbookViewId="0">
      <selection activeCell="CB55" sqref="CB55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residentiel'!$AA$1080</f>
        <v>0.11711177020000001</v>
      </c>
      <c r="DA2" s="104">
        <f t="array" ref="DA2:DA25">IFERROR('[5]TES 2030 (volume)'!$CK$6:$CK$29/'[5]TES 2010 (volume)'!$CK$6:$CK$29,1)</f>
        <v>1.0774349366579943</v>
      </c>
    </row>
    <row r="3" spans="2:105" x14ac:dyDescent="0.25">
      <c r="B3" s="53" t="s">
        <v>20</v>
      </c>
      <c r="C3" s="60" t="s">
        <v>0</v>
      </c>
      <c r="D3" s="88">
        <f t="array" ref="D3:AA26">'[5]TES 2030 (value)'!$D$77:$AA$100</f>
        <v>26926.90008211818</v>
      </c>
      <c r="E3" s="89">
        <v>72924.846405102478</v>
      </c>
      <c r="F3" s="89">
        <v>2.8990157114865247</v>
      </c>
      <c r="G3" s="89">
        <v>1.2793508073704027</v>
      </c>
      <c r="H3" s="89">
        <v>0.61811472335892359</v>
      </c>
      <c r="I3" s="89">
        <v>513.70986867859051</v>
      </c>
      <c r="J3" s="89">
        <v>0.21650758729389954</v>
      </c>
      <c r="K3" s="89">
        <v>117.81849831502801</v>
      </c>
      <c r="L3" s="89">
        <v>0</v>
      </c>
      <c r="M3" s="89">
        <v>26.418546802019137</v>
      </c>
      <c r="N3" s="89">
        <v>12.119426675811463</v>
      </c>
      <c r="O3" s="89">
        <v>6310.7269259780542</v>
      </c>
      <c r="P3" s="89">
        <v>5023.4710995102514</v>
      </c>
      <c r="Q3" s="89">
        <v>0</v>
      </c>
      <c r="R3" s="89">
        <v>7.0053415530192344</v>
      </c>
      <c r="S3" s="89">
        <v>0</v>
      </c>
      <c r="T3" s="89">
        <v>46.289609726215275</v>
      </c>
      <c r="U3" s="89">
        <v>3.2687342825033557E-2</v>
      </c>
      <c r="V3" s="89">
        <v>5412.2405715636105</v>
      </c>
      <c r="W3" s="89">
        <v>1094.0394629145126</v>
      </c>
      <c r="X3" s="89">
        <v>0.13189480052938496</v>
      </c>
      <c r="Y3" s="89">
        <v>42.69590396468152</v>
      </c>
      <c r="Z3" s="89">
        <v>476.89575259886658</v>
      </c>
      <c r="AA3" s="89">
        <v>308.92318326207499</v>
      </c>
      <c r="AB3" s="61">
        <f>'[5]TES 2030 (value)'!CK6</f>
        <v>57826.733082190556</v>
      </c>
      <c r="AC3" s="62">
        <f>'[5]TES 2030 (value)'!CL6</f>
        <v>0</v>
      </c>
      <c r="AD3" s="62">
        <f>'[5]TES 2030 (value)'!CM6</f>
        <v>3273.6349019229951</v>
      </c>
      <c r="AE3" s="62">
        <f>'[5]TES 2030 (value)'!CN6</f>
        <v>25337.406098065883</v>
      </c>
      <c r="AF3" s="63">
        <f>'[5]TES 2030 (value)'!CO6</f>
        <v>1.713276585</v>
      </c>
      <c r="AG3" s="26">
        <f>SUM(D3:AF3)</f>
        <v>205688.76560850066</v>
      </c>
      <c r="AI3" s="53" t="s">
        <v>20</v>
      </c>
      <c r="AJ3" s="60" t="s">
        <v>0</v>
      </c>
      <c r="AK3" s="61">
        <f t="shared" ref="AK3:AZ18" si="0">D3*(1+AK$45)</f>
        <v>26927.032815967927</v>
      </c>
      <c r="AL3" s="62">
        <f t="shared" si="0"/>
        <v>72925.927350332946</v>
      </c>
      <c r="AM3" s="62">
        <f t="shared" si="0"/>
        <v>2.8990105432209785</v>
      </c>
      <c r="AN3" s="62">
        <f t="shared" si="0"/>
        <v>1.2792909921986888</v>
      </c>
      <c r="AO3" s="62">
        <f t="shared" si="0"/>
        <v>0.61810488324745183</v>
      </c>
      <c r="AP3" s="62">
        <f t="shared" si="0"/>
        <v>513.69998963197986</v>
      </c>
      <c r="AQ3" s="62">
        <f t="shared" si="0"/>
        <v>0.2165077451246871</v>
      </c>
      <c r="AR3" s="62">
        <f t="shared" si="0"/>
        <v>117.83661882891816</v>
      </c>
      <c r="AS3" s="62">
        <f t="shared" si="0"/>
        <v>0</v>
      </c>
      <c r="AT3" s="62">
        <f t="shared" si="0"/>
        <v>26.418474758443633</v>
      </c>
      <c r="AU3" s="62">
        <f t="shared" si="0"/>
        <v>12.119219396111591</v>
      </c>
      <c r="AV3" s="62">
        <f t="shared" si="0"/>
        <v>6310.8312232071294</v>
      </c>
      <c r="AW3" s="62">
        <f t="shared" si="0"/>
        <v>5023.549004495716</v>
      </c>
      <c r="AX3" s="62">
        <f t="shared" si="0"/>
        <v>0</v>
      </c>
      <c r="AY3" s="62">
        <f t="shared" si="0"/>
        <v>7.0051919929875197</v>
      </c>
      <c r="AZ3" s="62">
        <f t="shared" si="0"/>
        <v>0</v>
      </c>
      <c r="BA3" s="62">
        <f t="shared" ref="BA3:BH32" si="1">T3*(1+BA$45)</f>
        <v>46.288240838528608</v>
      </c>
      <c r="BB3" s="62">
        <f t="shared" si="1"/>
        <v>3.2686986747259207E-2</v>
      </c>
      <c r="BC3" s="62">
        <f t="shared" si="1"/>
        <v>5412.3445862968183</v>
      </c>
      <c r="BD3" s="62">
        <f t="shared" si="1"/>
        <v>1094.0389026306407</v>
      </c>
      <c r="BE3" s="89">
        <f t="shared" si="1"/>
        <v>0.1503950418075915</v>
      </c>
      <c r="BF3" s="89">
        <f t="shared" si="1"/>
        <v>43.029345280447146</v>
      </c>
      <c r="BG3" s="89">
        <f t="shared" si="1"/>
        <v>476.91405105444073</v>
      </c>
      <c r="BH3" s="89">
        <f t="shared" si="1"/>
        <v>309.57366211072537</v>
      </c>
      <c r="BI3" s="61">
        <f t="shared" ref="BI3:BL26" si="2">AB3*(1+AB$43)</f>
        <v>57826.733082190556</v>
      </c>
      <c r="BJ3" s="62">
        <f t="shared" si="2"/>
        <v>0</v>
      </c>
      <c r="BK3" s="62">
        <f t="shared" si="2"/>
        <v>3273.6349019229951</v>
      </c>
      <c r="BL3" s="62">
        <f t="shared" si="2"/>
        <v>25337.406098065883</v>
      </c>
      <c r="BM3" s="35">
        <v>0</v>
      </c>
      <c r="BN3" s="26">
        <f>SUM(AK3:BM3)</f>
        <v>205689.57875519554</v>
      </c>
      <c r="BP3" s="53" t="s">
        <v>20</v>
      </c>
      <c r="BQ3" s="60" t="s">
        <v>0</v>
      </c>
      <c r="BR3" s="61">
        <f>AK3</f>
        <v>26927.032815967927</v>
      </c>
      <c r="BS3" s="62">
        <f t="shared" ref="BS3:CH18" si="3">AL3</f>
        <v>72925.927350332946</v>
      </c>
      <c r="BT3" s="62">
        <f t="shared" si="3"/>
        <v>2.8990105432209785</v>
      </c>
      <c r="BU3" s="62">
        <f t="shared" si="3"/>
        <v>1.2792909921986888</v>
      </c>
      <c r="BV3" s="62">
        <f t="shared" si="3"/>
        <v>0.61810488324745183</v>
      </c>
      <c r="BW3" s="62">
        <f t="shared" si="3"/>
        <v>513.69998963197986</v>
      </c>
      <c r="BX3" s="62">
        <f t="shared" si="3"/>
        <v>0.2165077451246871</v>
      </c>
      <c r="BY3" s="62">
        <f t="shared" si="3"/>
        <v>117.83661882891816</v>
      </c>
      <c r="BZ3" s="62">
        <f t="shared" si="3"/>
        <v>0</v>
      </c>
      <c r="CA3" s="62">
        <f t="shared" si="3"/>
        <v>26.418474758443633</v>
      </c>
      <c r="CB3" s="62">
        <f t="shared" si="3"/>
        <v>12.119219396111591</v>
      </c>
      <c r="CC3" s="62">
        <f t="shared" si="3"/>
        <v>6310.8312232071294</v>
      </c>
      <c r="CD3" s="62">
        <f t="shared" si="3"/>
        <v>5023.549004495716</v>
      </c>
      <c r="CE3" s="62">
        <f t="shared" si="3"/>
        <v>0</v>
      </c>
      <c r="CF3" s="62">
        <f t="shared" si="3"/>
        <v>7.0051919929875197</v>
      </c>
      <c r="CG3" s="62">
        <f t="shared" si="3"/>
        <v>0</v>
      </c>
      <c r="CH3" s="62">
        <f t="shared" si="3"/>
        <v>46.288240838528608</v>
      </c>
      <c r="CI3" s="62">
        <f t="shared" ref="CI3:CS26" si="4">BB3</f>
        <v>3.2686986747259207E-2</v>
      </c>
      <c r="CJ3" s="62">
        <f t="shared" si="4"/>
        <v>5412.3445862968183</v>
      </c>
      <c r="CK3" s="62">
        <f t="shared" si="4"/>
        <v>1094.0389026306407</v>
      </c>
      <c r="CL3" s="89">
        <f t="shared" si="4"/>
        <v>0.1503950418075915</v>
      </c>
      <c r="CM3" s="89">
        <f t="shared" si="4"/>
        <v>43.029345280447146</v>
      </c>
      <c r="CN3" s="89">
        <f t="shared" si="4"/>
        <v>476.91405105444073</v>
      </c>
      <c r="CO3" s="89">
        <f t="shared" si="4"/>
        <v>309.57366211072537</v>
      </c>
      <c r="CP3" s="61">
        <f t="shared" si="4"/>
        <v>57826.733082190556</v>
      </c>
      <c r="CQ3" s="62">
        <f t="shared" si="4"/>
        <v>0</v>
      </c>
      <c r="CR3" s="62">
        <f t="shared" si="4"/>
        <v>3273.6349019229951</v>
      </c>
      <c r="CS3" s="62">
        <f t="shared" si="4"/>
        <v>25337.406098065883</v>
      </c>
      <c r="CT3" s="35">
        <v>0</v>
      </c>
      <c r="CU3" s="26">
        <f>SUM(BR3:CT3)</f>
        <v>205689.57875519554</v>
      </c>
      <c r="DA3" s="105">
        <v>1.4027560584699172</v>
      </c>
    </row>
    <row r="4" spans="2:105" x14ac:dyDescent="0.25">
      <c r="B4" s="53" t="s">
        <v>21</v>
      </c>
      <c r="C4" s="64" t="s">
        <v>1</v>
      </c>
      <c r="D4" s="90">
        <v>11904.278796047933</v>
      </c>
      <c r="E4" s="91">
        <v>65546.19710628457</v>
      </c>
      <c r="F4" s="91">
        <v>152.67116775563952</v>
      </c>
      <c r="G4" s="91">
        <v>12.656730180615387</v>
      </c>
      <c r="H4" s="91">
        <v>18.235664282436566</v>
      </c>
      <c r="I4" s="91">
        <v>458.36955465988825</v>
      </c>
      <c r="J4" s="91">
        <v>26.009209190204928</v>
      </c>
      <c r="K4" s="91">
        <v>939.69254387423598</v>
      </c>
      <c r="L4" s="91">
        <v>125.23694830863235</v>
      </c>
      <c r="M4" s="91">
        <v>110.55762126984112</v>
      </c>
      <c r="N4" s="91">
        <v>56.888331909853981</v>
      </c>
      <c r="O4" s="91">
        <v>6290.319851463978</v>
      </c>
      <c r="P4" s="91">
        <v>399.4311631060022</v>
      </c>
      <c r="Q4" s="91">
        <v>14.756025986921593</v>
      </c>
      <c r="R4" s="91">
        <v>46.335152995596474</v>
      </c>
      <c r="S4" s="91">
        <v>130.81867043386549</v>
      </c>
      <c r="T4" s="91">
        <v>131.19258435488746</v>
      </c>
      <c r="U4" s="91">
        <v>512.38613358597615</v>
      </c>
      <c r="V4" s="91">
        <v>62631.451880525041</v>
      </c>
      <c r="W4" s="91">
        <v>6716.4874338942191</v>
      </c>
      <c r="X4" s="91">
        <v>0.13145883955102239</v>
      </c>
      <c r="Y4" s="91">
        <v>541.4147531505705</v>
      </c>
      <c r="Z4" s="91">
        <v>50.074960351484705</v>
      </c>
      <c r="AA4" s="91">
        <v>169.89524756537736</v>
      </c>
      <c r="AB4" s="65">
        <f>'[5]TES 2030 (value)'!CK7</f>
        <v>352300.07193035132</v>
      </c>
      <c r="AC4" s="66">
        <f>'[5]TES 2030 (value)'!CL7</f>
        <v>0</v>
      </c>
      <c r="AD4" s="66">
        <f>'[5]TES 2030 (value)'!CM7</f>
        <v>0</v>
      </c>
      <c r="AE4" s="66">
        <f>'[5]TES 2030 (value)'!CN7</f>
        <v>74207.403404984027</v>
      </c>
      <c r="AF4" s="67">
        <f>'[5]TES 2030 (value)'!CO7</f>
        <v>1.669728417</v>
      </c>
      <c r="AG4" s="27">
        <f t="shared" ref="AG4:AG26" si="5">SUM(D4:AF4)</f>
        <v>583494.63405376964</v>
      </c>
      <c r="AI4" s="53" t="s">
        <v>21</v>
      </c>
      <c r="AJ4" s="64" t="s">
        <v>1</v>
      </c>
      <c r="AK4" s="65">
        <f t="shared" si="0"/>
        <v>11904.337477171577</v>
      </c>
      <c r="AL4" s="66">
        <f t="shared" si="0"/>
        <v>65547.16867979661</v>
      </c>
      <c r="AM4" s="66">
        <f t="shared" si="0"/>
        <v>152.67089557873027</v>
      </c>
      <c r="AN4" s="66">
        <f t="shared" si="0"/>
        <v>12.65613842385506</v>
      </c>
      <c r="AO4" s="66">
        <f t="shared" si="0"/>
        <v>18.235373978772021</v>
      </c>
      <c r="AP4" s="66">
        <f t="shared" si="0"/>
        <v>458.36073985123562</v>
      </c>
      <c r="AQ4" s="66">
        <f t="shared" si="0"/>
        <v>26.009228150528774</v>
      </c>
      <c r="AR4" s="66">
        <f t="shared" si="0"/>
        <v>939.83706881757905</v>
      </c>
      <c r="AS4" s="66">
        <f t="shared" si="0"/>
        <v>125.24801264454157</v>
      </c>
      <c r="AT4" s="66">
        <f t="shared" si="0"/>
        <v>110.55731977837775</v>
      </c>
      <c r="AU4" s="66">
        <f t="shared" si="0"/>
        <v>56.887358943336679</v>
      </c>
      <c r="AV4" s="66">
        <f t="shared" si="0"/>
        <v>6290.4238114258333</v>
      </c>
      <c r="AW4" s="66">
        <f t="shared" si="0"/>
        <v>399.43735756364703</v>
      </c>
      <c r="AX4" s="66">
        <f t="shared" si="0"/>
        <v>14.755304950727062</v>
      </c>
      <c r="AY4" s="66">
        <f t="shared" si="0"/>
        <v>46.334163766606125</v>
      </c>
      <c r="AZ4" s="66">
        <f t="shared" si="0"/>
        <v>130.81998424624248</v>
      </c>
      <c r="BA4" s="66">
        <f t="shared" si="1"/>
        <v>131.1887046956212</v>
      </c>
      <c r="BB4" s="66">
        <f t="shared" si="1"/>
        <v>512.38055193576281</v>
      </c>
      <c r="BC4" s="66">
        <f t="shared" si="1"/>
        <v>62632.655558312756</v>
      </c>
      <c r="BD4" s="66">
        <f t="shared" si="1"/>
        <v>6716.4839942197714</v>
      </c>
      <c r="BE4" s="91">
        <f t="shared" si="1"/>
        <v>0.14989793070613674</v>
      </c>
      <c r="BF4" s="91">
        <f t="shared" si="1"/>
        <v>545.64302872039525</v>
      </c>
      <c r="BG4" s="91">
        <f t="shared" si="1"/>
        <v>50.076881724095749</v>
      </c>
      <c r="BH4" s="91">
        <f t="shared" si="1"/>
        <v>170.25298460492399</v>
      </c>
      <c r="BI4" s="65">
        <f t="shared" si="2"/>
        <v>352300.07193035132</v>
      </c>
      <c r="BJ4" s="66">
        <f t="shared" si="2"/>
        <v>0</v>
      </c>
      <c r="BK4" s="66">
        <f t="shared" si="2"/>
        <v>0</v>
      </c>
      <c r="BL4" s="66">
        <f t="shared" si="2"/>
        <v>74207.403404984027</v>
      </c>
      <c r="BM4" s="36">
        <v>0</v>
      </c>
      <c r="BN4" s="27">
        <f t="shared" ref="BN4:BN26" si="6">SUM(AK4:BM4)</f>
        <v>583500.04585256753</v>
      </c>
      <c r="BP4" s="53" t="s">
        <v>21</v>
      </c>
      <c r="BQ4" s="64" t="s">
        <v>1</v>
      </c>
      <c r="BR4" s="65">
        <f t="shared" ref="BR4:CG34" si="7">AK4</f>
        <v>11904.337477171577</v>
      </c>
      <c r="BS4" s="66">
        <f t="shared" si="3"/>
        <v>65547.16867979661</v>
      </c>
      <c r="BT4" s="66">
        <f t="shared" si="3"/>
        <v>152.67089557873027</v>
      </c>
      <c r="BU4" s="66">
        <f t="shared" si="3"/>
        <v>12.65613842385506</v>
      </c>
      <c r="BV4" s="66">
        <f t="shared" si="3"/>
        <v>18.235373978772021</v>
      </c>
      <c r="BW4" s="66">
        <f t="shared" si="3"/>
        <v>458.36073985123562</v>
      </c>
      <c r="BX4" s="66">
        <f t="shared" si="3"/>
        <v>26.009228150528774</v>
      </c>
      <c r="BY4" s="66">
        <f t="shared" si="3"/>
        <v>939.83706881757905</v>
      </c>
      <c r="BZ4" s="66">
        <f t="shared" si="3"/>
        <v>125.24801264454157</v>
      </c>
      <c r="CA4" s="66">
        <f t="shared" si="3"/>
        <v>110.55731977837775</v>
      </c>
      <c r="CB4" s="66">
        <f t="shared" si="3"/>
        <v>56.887358943336679</v>
      </c>
      <c r="CC4" s="66">
        <f t="shared" si="3"/>
        <v>6290.4238114258333</v>
      </c>
      <c r="CD4" s="66">
        <f t="shared" si="3"/>
        <v>399.43735756364703</v>
      </c>
      <c r="CE4" s="66">
        <f t="shared" si="3"/>
        <v>14.755304950727062</v>
      </c>
      <c r="CF4" s="66">
        <f t="shared" si="3"/>
        <v>46.334163766606125</v>
      </c>
      <c r="CG4" s="66">
        <f t="shared" si="3"/>
        <v>130.81998424624248</v>
      </c>
      <c r="CH4" s="66">
        <f t="shared" si="3"/>
        <v>131.1887046956212</v>
      </c>
      <c r="CI4" s="66">
        <f t="shared" si="4"/>
        <v>512.38055193576281</v>
      </c>
      <c r="CJ4" s="66">
        <f t="shared" si="4"/>
        <v>62632.655558312756</v>
      </c>
      <c r="CK4" s="66">
        <f t="shared" si="4"/>
        <v>6716.4839942197714</v>
      </c>
      <c r="CL4" s="91">
        <f t="shared" si="4"/>
        <v>0.14989793070613674</v>
      </c>
      <c r="CM4" s="91">
        <f t="shared" si="4"/>
        <v>545.64302872039525</v>
      </c>
      <c r="CN4" s="91">
        <f t="shared" si="4"/>
        <v>50.076881724095749</v>
      </c>
      <c r="CO4" s="91">
        <f t="shared" si="4"/>
        <v>170.25298460492399</v>
      </c>
      <c r="CP4" s="65">
        <f t="shared" si="4"/>
        <v>352300.07193035132</v>
      </c>
      <c r="CQ4" s="66">
        <f t="shared" si="4"/>
        <v>0</v>
      </c>
      <c r="CR4" s="66">
        <f t="shared" si="4"/>
        <v>0</v>
      </c>
      <c r="CS4" s="66">
        <f t="shared" si="4"/>
        <v>74207.403404984027</v>
      </c>
      <c r="CT4" s="36">
        <v>0</v>
      </c>
      <c r="CU4" s="27">
        <f t="shared" ref="CU4:CU26" si="8">SUM(BR4:CT4)</f>
        <v>583500.04585256753</v>
      </c>
      <c r="CX4" s="59" t="s">
        <v>94</v>
      </c>
      <c r="CY4" s="81">
        <f>'[1]scen AMS ss residentiel'!$AA$465*(1-'[1]scen AMS ss residentiel'!$AA$1081)</f>
        <v>17370.521852472248</v>
      </c>
      <c r="DA4" s="105">
        <v>1.2570698625053072</v>
      </c>
    </row>
    <row r="5" spans="2:105" x14ac:dyDescent="0.25">
      <c r="B5" s="53" t="s">
        <v>22</v>
      </c>
      <c r="C5" s="64" t="s">
        <v>2</v>
      </c>
      <c r="D5" s="90">
        <v>419.99215170200091</v>
      </c>
      <c r="E5" s="91">
        <v>699.5954928752908</v>
      </c>
      <c r="F5" s="91">
        <v>75882.469061226118</v>
      </c>
      <c r="G5" s="91">
        <v>36.474070446346744</v>
      </c>
      <c r="H5" s="91">
        <v>219.29422869489241</v>
      </c>
      <c r="I5" s="91">
        <v>56.888450800898596</v>
      </c>
      <c r="J5" s="91">
        <v>16.153417900001298</v>
      </c>
      <c r="K5" s="91">
        <v>50.944441735079323</v>
      </c>
      <c r="L5" s="91">
        <v>28.191405934673362</v>
      </c>
      <c r="M5" s="91">
        <v>65.189682764660958</v>
      </c>
      <c r="N5" s="91">
        <v>46.56463430297584</v>
      </c>
      <c r="O5" s="91">
        <v>2081.8152983514574</v>
      </c>
      <c r="P5" s="91">
        <v>292.61227174693829</v>
      </c>
      <c r="Q5" s="91">
        <v>15.085534506733595</v>
      </c>
      <c r="R5" s="91">
        <v>130.5889771903972</v>
      </c>
      <c r="S5" s="91">
        <v>1260.7838622726263</v>
      </c>
      <c r="T5" s="91">
        <v>142.22343517948354</v>
      </c>
      <c r="U5" s="91">
        <v>223.30576638137433</v>
      </c>
      <c r="V5" s="91">
        <v>21937.348820011135</v>
      </c>
      <c r="W5" s="91">
        <v>751.69309564693788</v>
      </c>
      <c r="X5" s="91">
        <v>4.3503942584100237E-2</v>
      </c>
      <c r="Y5" s="91">
        <v>93.666886604418792</v>
      </c>
      <c r="Z5" s="91">
        <v>129.47872667489568</v>
      </c>
      <c r="AA5" s="91">
        <v>12.706042024004992</v>
      </c>
      <c r="AB5" s="65">
        <f>'[5]TES 2030 (value)'!CK8</f>
        <v>157275.07085526182</v>
      </c>
      <c r="AC5" s="66">
        <f>'[5]TES 2030 (value)'!CL8</f>
        <v>222.53836250473589</v>
      </c>
      <c r="AD5" s="66">
        <f>'[5]TES 2030 (value)'!CM8</f>
        <v>67638.849602064249</v>
      </c>
      <c r="AE5" s="66">
        <f>'[5]TES 2030 (value)'!CN8</f>
        <v>131191.33678118535</v>
      </c>
      <c r="AF5" s="67">
        <f>'[5]TES 2030 (value)'!CO8</f>
        <v>1.7722917140000001</v>
      </c>
      <c r="AG5" s="27">
        <f t="shared" si="5"/>
        <v>460922.67715164606</v>
      </c>
      <c r="AI5" s="53" t="s">
        <v>22</v>
      </c>
      <c r="AJ5" s="64" t="s">
        <v>2</v>
      </c>
      <c r="AK5" s="65">
        <f t="shared" si="0"/>
        <v>419.99422201737286</v>
      </c>
      <c r="AL5" s="66">
        <f t="shared" si="0"/>
        <v>699.60586278964172</v>
      </c>
      <c r="AM5" s="66">
        <f t="shared" si="0"/>
        <v>75882.33378056901</v>
      </c>
      <c r="AN5" s="66">
        <f t="shared" si="0"/>
        <v>36.472365126137241</v>
      </c>
      <c r="AO5" s="66">
        <f t="shared" si="0"/>
        <v>219.29073762830893</v>
      </c>
      <c r="AP5" s="66">
        <f t="shared" si="0"/>
        <v>56.887356791047253</v>
      </c>
      <c r="AQ5" s="66">
        <f t="shared" si="0"/>
        <v>16.153429675600947</v>
      </c>
      <c r="AR5" s="66">
        <f t="shared" si="0"/>
        <v>50.952277002692547</v>
      </c>
      <c r="AS5" s="66">
        <f t="shared" si="0"/>
        <v>28.193896566944645</v>
      </c>
      <c r="AT5" s="66">
        <f t="shared" si="0"/>
        <v>65.18950499190656</v>
      </c>
      <c r="AU5" s="66">
        <f t="shared" si="0"/>
        <v>46.563837903634422</v>
      </c>
      <c r="AV5" s="66">
        <f t="shared" si="0"/>
        <v>2081.8497044618171</v>
      </c>
      <c r="AW5" s="66">
        <f t="shared" si="0"/>
        <v>292.61680963604437</v>
      </c>
      <c r="AX5" s="66">
        <f t="shared" si="0"/>
        <v>15.084797369485203</v>
      </c>
      <c r="AY5" s="66">
        <f t="shared" si="0"/>
        <v>130.58618919049422</v>
      </c>
      <c r="AZ5" s="66">
        <f t="shared" si="0"/>
        <v>1260.796524329483</v>
      </c>
      <c r="BA5" s="66">
        <f t="shared" si="1"/>
        <v>142.2192293131925</v>
      </c>
      <c r="BB5" s="66">
        <f t="shared" si="1"/>
        <v>223.30333381226899</v>
      </c>
      <c r="BC5" s="66">
        <f t="shared" si="1"/>
        <v>21937.770421278597</v>
      </c>
      <c r="BD5" s="66">
        <f t="shared" si="1"/>
        <v>751.69271068685885</v>
      </c>
      <c r="BE5" s="91">
        <f t="shared" si="1"/>
        <v>4.9606028724939348E-2</v>
      </c>
      <c r="BF5" s="91">
        <f t="shared" si="1"/>
        <v>94.398394946270102</v>
      </c>
      <c r="BG5" s="91">
        <f t="shared" si="1"/>
        <v>129.48369476428408</v>
      </c>
      <c r="BH5" s="91">
        <f t="shared" si="1"/>
        <v>12.732796285369917</v>
      </c>
      <c r="BI5" s="65">
        <f t="shared" si="2"/>
        <v>157275.07085526182</v>
      </c>
      <c r="BJ5" s="66">
        <f t="shared" si="2"/>
        <v>222.53836250473589</v>
      </c>
      <c r="BK5" s="66">
        <f t="shared" si="2"/>
        <v>67638.849602064249</v>
      </c>
      <c r="BL5" s="66">
        <f t="shared" si="2"/>
        <v>131191.33678118535</v>
      </c>
      <c r="BM5" s="36">
        <v>0</v>
      </c>
      <c r="BN5" s="27">
        <f t="shared" si="6"/>
        <v>460922.01708418137</v>
      </c>
      <c r="BP5" s="53" t="s">
        <v>22</v>
      </c>
      <c r="BQ5" s="64" t="s">
        <v>2</v>
      </c>
      <c r="BR5" s="65">
        <f t="shared" si="7"/>
        <v>419.99422201737286</v>
      </c>
      <c r="BS5" s="66">
        <f t="shared" si="3"/>
        <v>699.60586278964172</v>
      </c>
      <c r="BT5" s="66">
        <f t="shared" si="3"/>
        <v>75882.33378056901</v>
      </c>
      <c r="BU5" s="66">
        <f t="shared" si="3"/>
        <v>36.472365126137241</v>
      </c>
      <c r="BV5" s="66">
        <f t="shared" si="3"/>
        <v>219.29073762830893</v>
      </c>
      <c r="BW5" s="66">
        <f t="shared" si="3"/>
        <v>56.887356791047253</v>
      </c>
      <c r="BX5" s="66">
        <f t="shared" si="3"/>
        <v>16.153429675600947</v>
      </c>
      <c r="BY5" s="66">
        <f t="shared" si="3"/>
        <v>50.952277002692547</v>
      </c>
      <c r="BZ5" s="66">
        <f t="shared" si="3"/>
        <v>28.193896566944645</v>
      </c>
      <c r="CA5" s="66">
        <f t="shared" si="3"/>
        <v>65.18950499190656</v>
      </c>
      <c r="CB5" s="66">
        <f t="shared" si="3"/>
        <v>46.563837903634422</v>
      </c>
      <c r="CC5" s="66">
        <f t="shared" si="3"/>
        <v>2081.8497044618171</v>
      </c>
      <c r="CD5" s="66">
        <f t="shared" si="3"/>
        <v>292.61680963604437</v>
      </c>
      <c r="CE5" s="66">
        <f t="shared" si="3"/>
        <v>15.084797369485203</v>
      </c>
      <c r="CF5" s="66">
        <f t="shared" si="3"/>
        <v>130.58618919049422</v>
      </c>
      <c r="CG5" s="66">
        <f t="shared" si="3"/>
        <v>1260.796524329483</v>
      </c>
      <c r="CH5" s="66">
        <f t="shared" si="3"/>
        <v>142.2192293131925</v>
      </c>
      <c r="CI5" s="66">
        <f t="shared" si="4"/>
        <v>223.30333381226899</v>
      </c>
      <c r="CJ5" s="66">
        <f t="shared" si="4"/>
        <v>21937.770421278597</v>
      </c>
      <c r="CK5" s="66">
        <f t="shared" si="4"/>
        <v>751.69271068685885</v>
      </c>
      <c r="CL5" s="91">
        <f t="shared" si="4"/>
        <v>4.9606028724939348E-2</v>
      </c>
      <c r="CM5" s="91">
        <f t="shared" si="4"/>
        <v>94.398394946270102</v>
      </c>
      <c r="CN5" s="91">
        <f t="shared" si="4"/>
        <v>129.48369476428408</v>
      </c>
      <c r="CO5" s="91">
        <f t="shared" si="4"/>
        <v>12.732796285369917</v>
      </c>
      <c r="CP5" s="49">
        <f>BI5-CY19</f>
        <v>157858.48185378473</v>
      </c>
      <c r="CQ5" s="66">
        <f t="shared" si="4"/>
        <v>222.53836250473589</v>
      </c>
      <c r="CR5" s="66">
        <f t="shared" si="4"/>
        <v>67638.849602064249</v>
      </c>
      <c r="CS5" s="66">
        <f t="shared" si="4"/>
        <v>131191.33678118535</v>
      </c>
      <c r="CT5" s="36">
        <v>0</v>
      </c>
      <c r="CU5" s="27">
        <f t="shared" si="8"/>
        <v>461505.42808270425</v>
      </c>
      <c r="CX5" s="85" t="s">
        <v>103</v>
      </c>
      <c r="CY5" s="81">
        <f>'[1]scen AMS ss residentiel'!$AA$1161</f>
        <v>598568.44090000005</v>
      </c>
      <c r="DA5" s="105">
        <v>1.4550216682299124</v>
      </c>
    </row>
    <row r="6" spans="2:105" x14ac:dyDescent="0.25">
      <c r="B6" s="53" t="s">
        <v>23</v>
      </c>
      <c r="C6" s="64" t="s">
        <v>3</v>
      </c>
      <c r="D6" s="90">
        <v>508.87881669730945</v>
      </c>
      <c r="E6" s="91">
        <v>1678.5325276842273</v>
      </c>
      <c r="F6" s="91">
        <v>1476.4665505059022</v>
      </c>
      <c r="G6" s="91">
        <v>644.93085898356128</v>
      </c>
      <c r="H6" s="91">
        <v>153.23447875117614</v>
      </c>
      <c r="I6" s="91">
        <v>87.787773167174251</v>
      </c>
      <c r="J6" s="91">
        <v>10.839603450289705</v>
      </c>
      <c r="K6" s="91">
        <v>63.273296934241294</v>
      </c>
      <c r="L6" s="91">
        <v>176.84459874700318</v>
      </c>
      <c r="M6" s="91">
        <v>25.181724792032313</v>
      </c>
      <c r="N6" s="91">
        <v>9.3310984179019769</v>
      </c>
      <c r="O6" s="91">
        <v>3009.1522561301717</v>
      </c>
      <c r="P6" s="91">
        <v>1381.296092307583</v>
      </c>
      <c r="Q6" s="91">
        <v>6.2589098945831427</v>
      </c>
      <c r="R6" s="91">
        <v>3.3441826940340884</v>
      </c>
      <c r="S6" s="91">
        <v>42.319829684102892</v>
      </c>
      <c r="T6" s="91">
        <v>17.541682643567789</v>
      </c>
      <c r="U6" s="91">
        <v>9.1416213729543472</v>
      </c>
      <c r="V6" s="91">
        <v>1157.6730388088545</v>
      </c>
      <c r="W6" s="91">
        <v>565.53547155252215</v>
      </c>
      <c r="X6" s="91">
        <v>6.2891571959965031E-2</v>
      </c>
      <c r="Y6" s="91">
        <v>0.80688980243209474</v>
      </c>
      <c r="Z6" s="91">
        <v>1.0744693749574669E-2</v>
      </c>
      <c r="AA6" s="91">
        <v>5.8381939053269747</v>
      </c>
      <c r="AB6" s="65">
        <f>'[5]TES 2030 (value)'!CK9</f>
        <v>4534.4058895827438</v>
      </c>
      <c r="AC6" s="66">
        <f>'[5]TES 2030 (value)'!CL9</f>
        <v>0</v>
      </c>
      <c r="AD6" s="66">
        <f>'[5]TES 2030 (value)'!CM9</f>
        <v>0</v>
      </c>
      <c r="AE6" s="66">
        <f>'[5]TES 2030 (value)'!CN9</f>
        <v>6016.3599173728426</v>
      </c>
      <c r="AF6" s="67">
        <f>'[5]TES 2030 (value)'!CO9</f>
        <v>1</v>
      </c>
      <c r="AG6" s="27">
        <f t="shared" si="5"/>
        <v>21586.048940148248</v>
      </c>
      <c r="AI6" s="53" t="s">
        <v>23</v>
      </c>
      <c r="AJ6" s="64" t="s">
        <v>3</v>
      </c>
      <c r="AK6" s="65">
        <f t="shared" si="0"/>
        <v>508.88132517189024</v>
      </c>
      <c r="AL6" s="66">
        <f t="shared" si="0"/>
        <v>1678.5574081168838</v>
      </c>
      <c r="AM6" s="66">
        <f t="shared" si="0"/>
        <v>1476.4639183120948</v>
      </c>
      <c r="AN6" s="66">
        <f t="shared" si="0"/>
        <v>644.90070568248746</v>
      </c>
      <c r="AO6" s="66">
        <f t="shared" si="0"/>
        <v>153.2320393264298</v>
      </c>
      <c r="AP6" s="66">
        <f t="shared" si="0"/>
        <v>87.786084938943034</v>
      </c>
      <c r="AQ6" s="66">
        <f t="shared" si="0"/>
        <v>10.839611352198228</v>
      </c>
      <c r="AR6" s="66">
        <f t="shared" si="0"/>
        <v>63.283028382803018</v>
      </c>
      <c r="AS6" s="66">
        <f t="shared" si="0"/>
        <v>176.86022247522951</v>
      </c>
      <c r="AT6" s="66">
        <f t="shared" si="0"/>
        <v>25.181656121279719</v>
      </c>
      <c r="AU6" s="66">
        <f t="shared" si="0"/>
        <v>9.3309388272438323</v>
      </c>
      <c r="AV6" s="66">
        <f t="shared" si="0"/>
        <v>3009.2019883156809</v>
      </c>
      <c r="AW6" s="66">
        <f t="shared" si="0"/>
        <v>1381.3175137211558</v>
      </c>
      <c r="AX6" s="66">
        <f t="shared" si="0"/>
        <v>6.2586040601683548</v>
      </c>
      <c r="AY6" s="66">
        <f t="shared" si="0"/>
        <v>3.3441112976480603</v>
      </c>
      <c r="AZ6" s="66">
        <f t="shared" si="0"/>
        <v>42.320254702304396</v>
      </c>
      <c r="BA6" s="66">
        <f t="shared" si="1"/>
        <v>17.54116389662833</v>
      </c>
      <c r="BB6" s="66">
        <f t="shared" si="1"/>
        <v>9.1415217892038463</v>
      </c>
      <c r="BC6" s="66">
        <f t="shared" si="1"/>
        <v>1157.6952874599779</v>
      </c>
      <c r="BD6" s="66">
        <f t="shared" si="1"/>
        <v>565.53518192823117</v>
      </c>
      <c r="BE6" s="91">
        <f t="shared" si="1"/>
        <v>7.1713066446139437E-2</v>
      </c>
      <c r="BF6" s="91">
        <f t="shared" si="1"/>
        <v>0.81319135298887379</v>
      </c>
      <c r="BG6" s="91">
        <f t="shared" si="1"/>
        <v>1.0745106022697596E-2</v>
      </c>
      <c r="BH6" s="91">
        <f t="shared" si="1"/>
        <v>5.8504869990651454</v>
      </c>
      <c r="BI6" s="65">
        <f t="shared" si="2"/>
        <v>4534.4058895827438</v>
      </c>
      <c r="BJ6" s="66">
        <f t="shared" si="2"/>
        <v>0</v>
      </c>
      <c r="BK6" s="66">
        <f t="shared" si="2"/>
        <v>0</v>
      </c>
      <c r="BL6" s="66">
        <f t="shared" si="2"/>
        <v>6016.3599173728426</v>
      </c>
      <c r="BM6" s="36">
        <v>0</v>
      </c>
      <c r="BN6" s="27">
        <f t="shared" si="6"/>
        <v>21585.184509358594</v>
      </c>
      <c r="BP6" s="53" t="s">
        <v>23</v>
      </c>
      <c r="BQ6" s="64" t="s">
        <v>3</v>
      </c>
      <c r="BR6" s="65">
        <f t="shared" si="7"/>
        <v>508.88132517189024</v>
      </c>
      <c r="BS6" s="66">
        <f t="shared" si="3"/>
        <v>1678.5574081168838</v>
      </c>
      <c r="BT6" s="66">
        <f t="shared" si="3"/>
        <v>1476.4639183120948</v>
      </c>
      <c r="BU6" s="66">
        <f t="shared" si="3"/>
        <v>644.90070568248746</v>
      </c>
      <c r="BV6" s="66">
        <f t="shared" si="3"/>
        <v>153.2320393264298</v>
      </c>
      <c r="BW6" s="66">
        <f t="shared" si="3"/>
        <v>87.786084938943034</v>
      </c>
      <c r="BX6" s="66">
        <f t="shared" si="3"/>
        <v>10.839611352198228</v>
      </c>
      <c r="BY6" s="66">
        <f t="shared" si="3"/>
        <v>63.283028382803018</v>
      </c>
      <c r="BZ6" s="66">
        <f t="shared" si="3"/>
        <v>176.86022247522951</v>
      </c>
      <c r="CA6" s="66">
        <f t="shared" si="3"/>
        <v>25.181656121279719</v>
      </c>
      <c r="CB6" s="66">
        <f t="shared" si="3"/>
        <v>9.3309388272438323</v>
      </c>
      <c r="CC6" s="66">
        <f t="shared" si="3"/>
        <v>3009.2019883156809</v>
      </c>
      <c r="CD6" s="66">
        <f t="shared" si="3"/>
        <v>1381.3175137211558</v>
      </c>
      <c r="CE6" s="66">
        <f t="shared" si="3"/>
        <v>6.2586040601683548</v>
      </c>
      <c r="CF6" s="66">
        <f t="shared" si="3"/>
        <v>3.3441112976480603</v>
      </c>
      <c r="CG6" s="66">
        <f t="shared" si="3"/>
        <v>42.320254702304396</v>
      </c>
      <c r="CH6" s="66">
        <f t="shared" si="3"/>
        <v>17.54116389662833</v>
      </c>
      <c r="CI6" s="66">
        <f t="shared" si="4"/>
        <v>9.1415217892038463</v>
      </c>
      <c r="CJ6" s="66">
        <f t="shared" si="4"/>
        <v>1157.6952874599779</v>
      </c>
      <c r="CK6" s="66">
        <f t="shared" si="4"/>
        <v>565.53518192823117</v>
      </c>
      <c r="CL6" s="91">
        <f t="shared" si="4"/>
        <v>7.1713066446139437E-2</v>
      </c>
      <c r="CM6" s="91">
        <f t="shared" si="4"/>
        <v>0.81319135298887379</v>
      </c>
      <c r="CN6" s="91">
        <f t="shared" si="4"/>
        <v>1.0745106022697596E-2</v>
      </c>
      <c r="CO6" s="91">
        <f t="shared" si="4"/>
        <v>5.8504869990651454</v>
      </c>
      <c r="CP6" s="65">
        <f t="shared" si="4"/>
        <v>4534.4058895827438</v>
      </c>
      <c r="CQ6" s="66">
        <f t="shared" si="4"/>
        <v>0</v>
      </c>
      <c r="CR6" s="66">
        <f t="shared" si="4"/>
        <v>0</v>
      </c>
      <c r="CS6" s="66">
        <f t="shared" si="4"/>
        <v>6016.3599173728426</v>
      </c>
      <c r="CT6" s="36">
        <v>0</v>
      </c>
      <c r="CU6" s="27">
        <f t="shared" si="8"/>
        <v>21585.184509358594</v>
      </c>
      <c r="CX6" s="86" t="s">
        <v>104</v>
      </c>
      <c r="CY6" s="81">
        <f>'[1]scen AMS ss residentiel'!$AA$1162</f>
        <v>34345.423089999997</v>
      </c>
      <c r="DA6" s="105">
        <v>1.4668804041968337</v>
      </c>
    </row>
    <row r="7" spans="2:105" x14ac:dyDescent="0.25">
      <c r="B7" s="53" t="s">
        <v>24</v>
      </c>
      <c r="C7" s="64" t="s">
        <v>4</v>
      </c>
      <c r="D7" s="90">
        <v>97.853929810159585</v>
      </c>
      <c r="E7" s="91">
        <v>126.01242786270738</v>
      </c>
      <c r="F7" s="91">
        <v>1018.0111213925982</v>
      </c>
      <c r="G7" s="91">
        <v>940.42517866108301</v>
      </c>
      <c r="H7" s="91">
        <v>8221.1371838668329</v>
      </c>
      <c r="I7" s="91">
        <v>169.62747821641537</v>
      </c>
      <c r="J7" s="91">
        <v>74.825406837261212</v>
      </c>
      <c r="K7" s="91">
        <v>145.99149648369323</v>
      </c>
      <c r="L7" s="91">
        <v>166.80329085364642</v>
      </c>
      <c r="M7" s="91">
        <v>211.21624424330014</v>
      </c>
      <c r="N7" s="91">
        <v>53.770028038450903</v>
      </c>
      <c r="O7" s="91">
        <v>3514.0446066072859</v>
      </c>
      <c r="P7" s="91">
        <v>40009.182763863711</v>
      </c>
      <c r="Q7" s="91">
        <v>5.0792278357741392</v>
      </c>
      <c r="R7" s="91">
        <v>79.338069694064728</v>
      </c>
      <c r="S7" s="91">
        <v>288.88758826950232</v>
      </c>
      <c r="T7" s="91">
        <v>8.7484702539792156</v>
      </c>
      <c r="U7" s="91">
        <v>2.1449646096303256</v>
      </c>
      <c r="V7" s="91">
        <v>5070.9743020585584</v>
      </c>
      <c r="W7" s="91">
        <v>751.69389666591155</v>
      </c>
      <c r="X7" s="91">
        <v>7.344387071034561E-2</v>
      </c>
      <c r="Y7" s="91">
        <v>38.29375186775475</v>
      </c>
      <c r="Z7" s="91">
        <v>51.028899143836298</v>
      </c>
      <c r="AA7" s="91">
        <v>1.1226449164021328</v>
      </c>
      <c r="AB7" s="65">
        <f>'[5]TES 2030 (value)'!CK10</f>
        <v>4373.6739022777883</v>
      </c>
      <c r="AC7" s="66">
        <f>'[5]TES 2030 (value)'!CL10</f>
        <v>0</v>
      </c>
      <c r="AD7" s="66">
        <f>'[5]TES 2030 (value)'!CM10</f>
        <v>16.862005127429587</v>
      </c>
      <c r="AE7" s="66">
        <f>'[5]TES 2030 (value)'!CN10</f>
        <v>5145.882422826493</v>
      </c>
      <c r="AF7" s="67">
        <f>'[5]TES 2030 (value)'!CO10</f>
        <v>1.7631819929999999</v>
      </c>
      <c r="AG7" s="27">
        <f t="shared" si="5"/>
        <v>70584.467928147977</v>
      </c>
      <c r="AI7" s="53" t="s">
        <v>24</v>
      </c>
      <c r="AJ7" s="64" t="s">
        <v>4</v>
      </c>
      <c r="AK7" s="65">
        <f t="shared" si="0"/>
        <v>97.854412172732964</v>
      </c>
      <c r="AL7" s="66">
        <f t="shared" si="0"/>
        <v>126.0142957107673</v>
      </c>
      <c r="AM7" s="66">
        <f t="shared" si="0"/>
        <v>1018.0093065173688</v>
      </c>
      <c r="AN7" s="66">
        <f t="shared" si="0"/>
        <v>940.38120972525894</v>
      </c>
      <c r="AO7" s="66">
        <f t="shared" si="0"/>
        <v>8221.0063070194501</v>
      </c>
      <c r="AP7" s="66">
        <f t="shared" si="0"/>
        <v>169.62421614600186</v>
      </c>
      <c r="AQ7" s="66">
        <f t="shared" si="0"/>
        <v>74.825461383861807</v>
      </c>
      <c r="AR7" s="66">
        <f t="shared" si="0"/>
        <v>146.01395001160023</v>
      </c>
      <c r="AS7" s="66">
        <f t="shared" si="0"/>
        <v>166.81802746026048</v>
      </c>
      <c r="AT7" s="66">
        <f t="shared" si="0"/>
        <v>211.21566825501608</v>
      </c>
      <c r="AU7" s="66">
        <f t="shared" si="0"/>
        <v>53.769108404579434</v>
      </c>
      <c r="AV7" s="66">
        <f t="shared" si="0"/>
        <v>3514.1026831362842</v>
      </c>
      <c r="AW7" s="66">
        <f t="shared" si="0"/>
        <v>40009.803234199848</v>
      </c>
      <c r="AX7" s="66">
        <f t="shared" si="0"/>
        <v>5.0789796451628524</v>
      </c>
      <c r="AY7" s="66">
        <f t="shared" si="0"/>
        <v>79.33637587169649</v>
      </c>
      <c r="AZ7" s="66">
        <f t="shared" si="0"/>
        <v>288.89048956858881</v>
      </c>
      <c r="BA7" s="66">
        <f t="shared" si="1"/>
        <v>8.7482115420721875</v>
      </c>
      <c r="BB7" s="66">
        <f t="shared" si="1"/>
        <v>2.1449412435761213</v>
      </c>
      <c r="BC7" s="66">
        <f t="shared" si="1"/>
        <v>5071.0717581919571</v>
      </c>
      <c r="BD7" s="66">
        <f t="shared" si="1"/>
        <v>751.69351170542222</v>
      </c>
      <c r="BE7" s="91">
        <f t="shared" si="1"/>
        <v>8.3745484747390894E-2</v>
      </c>
      <c r="BF7" s="91">
        <f t="shared" si="1"/>
        <v>38.592813787580809</v>
      </c>
      <c r="BG7" s="91">
        <f t="shared" si="1"/>
        <v>51.030857119009895</v>
      </c>
      <c r="BH7" s="91">
        <f t="shared" si="1"/>
        <v>1.125008794583606</v>
      </c>
      <c r="BI7" s="65">
        <f t="shared" si="2"/>
        <v>4373.6739022777883</v>
      </c>
      <c r="BJ7" s="66">
        <f t="shared" si="2"/>
        <v>0</v>
      </c>
      <c r="BK7" s="66">
        <f t="shared" si="2"/>
        <v>16.862005127429587</v>
      </c>
      <c r="BL7" s="66">
        <f t="shared" si="2"/>
        <v>5145.882422826493</v>
      </c>
      <c r="BM7" s="36">
        <v>0</v>
      </c>
      <c r="BN7" s="27">
        <f t="shared" si="6"/>
        <v>70583.652903329144</v>
      </c>
      <c r="BP7" s="53" t="s">
        <v>24</v>
      </c>
      <c r="BQ7" s="64" t="s">
        <v>4</v>
      </c>
      <c r="BR7" s="65">
        <f t="shared" si="7"/>
        <v>97.854412172732964</v>
      </c>
      <c r="BS7" s="66">
        <f t="shared" si="3"/>
        <v>126.0142957107673</v>
      </c>
      <c r="BT7" s="66">
        <f t="shared" si="3"/>
        <v>1018.0093065173688</v>
      </c>
      <c r="BU7" s="66">
        <f t="shared" si="3"/>
        <v>940.38120972525894</v>
      </c>
      <c r="BV7" s="66">
        <f t="shared" si="3"/>
        <v>8221.0063070194501</v>
      </c>
      <c r="BW7" s="66">
        <f t="shared" si="3"/>
        <v>169.62421614600186</v>
      </c>
      <c r="BX7" s="66">
        <f t="shared" si="3"/>
        <v>74.825461383861807</v>
      </c>
      <c r="BY7" s="66">
        <f t="shared" si="3"/>
        <v>146.01395001160023</v>
      </c>
      <c r="BZ7" s="66">
        <f t="shared" si="3"/>
        <v>166.81802746026048</v>
      </c>
      <c r="CA7" s="66">
        <f t="shared" si="3"/>
        <v>211.21566825501608</v>
      </c>
      <c r="CB7" s="66">
        <f t="shared" si="3"/>
        <v>53.769108404579434</v>
      </c>
      <c r="CC7" s="66">
        <f t="shared" si="3"/>
        <v>3514.1026831362842</v>
      </c>
      <c r="CD7" s="66">
        <f t="shared" si="3"/>
        <v>40009.803234199848</v>
      </c>
      <c r="CE7" s="66">
        <f t="shared" si="3"/>
        <v>5.0789796451628524</v>
      </c>
      <c r="CF7" s="66">
        <f t="shared" si="3"/>
        <v>79.33637587169649</v>
      </c>
      <c r="CG7" s="66">
        <f t="shared" si="3"/>
        <v>288.89048956858881</v>
      </c>
      <c r="CH7" s="66">
        <f t="shared" si="3"/>
        <v>8.7482115420721875</v>
      </c>
      <c r="CI7" s="66">
        <f t="shared" si="4"/>
        <v>2.1449412435761213</v>
      </c>
      <c r="CJ7" s="66">
        <f t="shared" si="4"/>
        <v>5071.0717581919571</v>
      </c>
      <c r="CK7" s="66">
        <f t="shared" si="4"/>
        <v>751.69351170542222</v>
      </c>
      <c r="CL7" s="91">
        <f t="shared" si="4"/>
        <v>8.3745484747390894E-2</v>
      </c>
      <c r="CM7" s="91">
        <f t="shared" si="4"/>
        <v>38.592813787580809</v>
      </c>
      <c r="CN7" s="91">
        <f t="shared" si="4"/>
        <v>51.030857119009895</v>
      </c>
      <c r="CO7" s="91">
        <f t="shared" si="4"/>
        <v>1.125008794583606</v>
      </c>
      <c r="CP7" s="65">
        <f t="shared" si="4"/>
        <v>4373.6739022777883</v>
      </c>
      <c r="CQ7" s="66">
        <f t="shared" si="4"/>
        <v>0</v>
      </c>
      <c r="CR7" s="66">
        <f t="shared" si="4"/>
        <v>16.862005127429587</v>
      </c>
      <c r="CS7" s="66">
        <f t="shared" si="4"/>
        <v>5145.882422826493</v>
      </c>
      <c r="CT7" s="36">
        <v>0</v>
      </c>
      <c r="CU7" s="27">
        <f t="shared" si="8"/>
        <v>70583.652903329144</v>
      </c>
      <c r="CX7" s="59" t="s">
        <v>95</v>
      </c>
      <c r="CY7" s="81">
        <f>'[1]scen AMS ss residentiel'!$AA$463</f>
        <v>69812.735950000002</v>
      </c>
      <c r="DA7" s="105">
        <v>1.4264859387791362</v>
      </c>
    </row>
    <row r="8" spans="2:105" x14ac:dyDescent="0.25">
      <c r="B8" s="53" t="s">
        <v>25</v>
      </c>
      <c r="C8" s="64" t="s">
        <v>5</v>
      </c>
      <c r="D8" s="90">
        <v>215.23146142868703</v>
      </c>
      <c r="E8" s="91">
        <v>4168.0289397436363</v>
      </c>
      <c r="F8" s="91">
        <v>236.89175790083465</v>
      </c>
      <c r="G8" s="91">
        <v>400.90015033533501</v>
      </c>
      <c r="H8" s="91">
        <v>250.45178462959092</v>
      </c>
      <c r="I8" s="91">
        <v>12310.839498019148</v>
      </c>
      <c r="J8" s="91">
        <v>56.036848113543748</v>
      </c>
      <c r="K8" s="91">
        <v>397.39341007942721</v>
      </c>
      <c r="L8" s="91">
        <v>953.0408087602973</v>
      </c>
      <c r="M8" s="91">
        <v>61.282029627881123</v>
      </c>
      <c r="N8" s="91">
        <v>97.777500801711639</v>
      </c>
      <c r="O8" s="91">
        <v>14546.509851889612</v>
      </c>
      <c r="P8" s="91">
        <v>927.76750032590724</v>
      </c>
      <c r="Q8" s="91">
        <v>4.4384050984565455</v>
      </c>
      <c r="R8" s="91">
        <v>37.498430826572232</v>
      </c>
      <c r="S8" s="91">
        <v>115.266482050229</v>
      </c>
      <c r="T8" s="91">
        <v>61.682804027587927</v>
      </c>
      <c r="U8" s="91">
        <v>14.72445457431547</v>
      </c>
      <c r="V8" s="91">
        <v>9196.5852719298946</v>
      </c>
      <c r="W8" s="91">
        <v>1500.8786298266796</v>
      </c>
      <c r="X8" s="91">
        <v>0.30401866589429088</v>
      </c>
      <c r="Y8" s="91">
        <v>23.820460543094672</v>
      </c>
      <c r="Z8" s="91">
        <v>49.037182471579442</v>
      </c>
      <c r="AA8" s="91">
        <v>8.5666332888498484</v>
      </c>
      <c r="AB8" s="65">
        <f>'[5]TES 2030 (value)'!CK11</f>
        <v>9406.7601871658408</v>
      </c>
      <c r="AC8" s="66">
        <f>'[5]TES 2030 (value)'!CL11</f>
        <v>0</v>
      </c>
      <c r="AD8" s="66">
        <f>'[5]TES 2030 (value)'!CM11</f>
        <v>0</v>
      </c>
      <c r="AE8" s="66">
        <f>'[5]TES 2030 (value)'!CN11</f>
        <v>13359.108046578536</v>
      </c>
      <c r="AF8" s="67">
        <f>'[5]TES 2030 (value)'!CO11</f>
        <v>1.7047142749999999</v>
      </c>
      <c r="AG8" s="27">
        <f t="shared" si="5"/>
        <v>68402.527262978139</v>
      </c>
      <c r="AI8" s="53" t="s">
        <v>25</v>
      </c>
      <c r="AJ8" s="64" t="s">
        <v>5</v>
      </c>
      <c r="AK8" s="65">
        <f t="shared" si="0"/>
        <v>215.23252239375822</v>
      </c>
      <c r="AL8" s="66">
        <f t="shared" si="0"/>
        <v>4168.0907213067794</v>
      </c>
      <c r="AM8" s="66">
        <f t="shared" si="0"/>
        <v>236.89133557835268</v>
      </c>
      <c r="AN8" s="66">
        <f t="shared" si="0"/>
        <v>400.88140652308715</v>
      </c>
      <c r="AO8" s="66">
        <f t="shared" si="0"/>
        <v>250.44779754857515</v>
      </c>
      <c r="AP8" s="66">
        <f t="shared" si="0"/>
        <v>12310.602750849916</v>
      </c>
      <c r="AQ8" s="66">
        <f t="shared" si="0"/>
        <v>56.036888963566511</v>
      </c>
      <c r="AR8" s="66">
        <f t="shared" si="0"/>
        <v>397.45452928320407</v>
      </c>
      <c r="AS8" s="66">
        <f t="shared" si="0"/>
        <v>953.12500726389976</v>
      </c>
      <c r="AT8" s="66">
        <f t="shared" si="0"/>
        <v>61.281862511326167</v>
      </c>
      <c r="AU8" s="66">
        <f t="shared" si="0"/>
        <v>97.775828503874251</v>
      </c>
      <c r="AV8" s="66">
        <f t="shared" si="0"/>
        <v>14546.750261701043</v>
      </c>
      <c r="AW8" s="66">
        <f t="shared" si="0"/>
        <v>927.78188832818603</v>
      </c>
      <c r="AX8" s="66">
        <f t="shared" si="0"/>
        <v>4.4381882209093781</v>
      </c>
      <c r="AY8" s="66">
        <f t="shared" si="0"/>
        <v>37.497630256541314</v>
      </c>
      <c r="AZ8" s="66">
        <f t="shared" si="0"/>
        <v>115.2676396719222</v>
      </c>
      <c r="BA8" s="66">
        <f t="shared" si="1"/>
        <v>61.680979928585757</v>
      </c>
      <c r="BB8" s="66">
        <f t="shared" si="1"/>
        <v>14.724294174278018</v>
      </c>
      <c r="BC8" s="66">
        <f t="shared" si="1"/>
        <v>9196.7620158034952</v>
      </c>
      <c r="BD8" s="66">
        <f t="shared" si="1"/>
        <v>1500.8778611907039</v>
      </c>
      <c r="BE8" s="91">
        <f t="shared" si="1"/>
        <v>0.34666188344000282</v>
      </c>
      <c r="BF8" s="91">
        <f t="shared" si="1"/>
        <v>24.00649069980954</v>
      </c>
      <c r="BG8" s="91">
        <f t="shared" si="1"/>
        <v>49.039064024728212</v>
      </c>
      <c r="BH8" s="91">
        <f t="shared" si="1"/>
        <v>8.5846714745881254</v>
      </c>
      <c r="BI8" s="65">
        <f t="shared" si="2"/>
        <v>9406.7601871658408</v>
      </c>
      <c r="BJ8" s="66">
        <f t="shared" si="2"/>
        <v>0</v>
      </c>
      <c r="BK8" s="66">
        <f t="shared" si="2"/>
        <v>0</v>
      </c>
      <c r="BL8" s="66">
        <f t="shared" si="2"/>
        <v>13359.108046578536</v>
      </c>
      <c r="BM8" s="36">
        <v>0</v>
      </c>
      <c r="BN8" s="27">
        <f t="shared" si="6"/>
        <v>68401.446531828959</v>
      </c>
      <c r="BP8" s="53" t="s">
        <v>25</v>
      </c>
      <c r="BQ8" s="64" t="s">
        <v>5</v>
      </c>
      <c r="BR8" s="65">
        <f t="shared" si="7"/>
        <v>215.23252239375822</v>
      </c>
      <c r="BS8" s="66">
        <f t="shared" si="3"/>
        <v>4168.0907213067794</v>
      </c>
      <c r="BT8" s="66">
        <f t="shared" si="3"/>
        <v>236.89133557835268</v>
      </c>
      <c r="BU8" s="66">
        <f t="shared" si="3"/>
        <v>400.88140652308715</v>
      </c>
      <c r="BV8" s="66">
        <f t="shared" si="3"/>
        <v>250.44779754857515</v>
      </c>
      <c r="BW8" s="66">
        <f t="shared" si="3"/>
        <v>12310.602750849916</v>
      </c>
      <c r="BX8" s="66">
        <f t="shared" si="3"/>
        <v>56.036888963566511</v>
      </c>
      <c r="BY8" s="66">
        <f t="shared" si="3"/>
        <v>397.45452928320407</v>
      </c>
      <c r="BZ8" s="66">
        <f t="shared" si="3"/>
        <v>953.12500726389976</v>
      </c>
      <c r="CA8" s="66">
        <f t="shared" si="3"/>
        <v>61.281862511326167</v>
      </c>
      <c r="CB8" s="66">
        <f t="shared" si="3"/>
        <v>97.775828503874251</v>
      </c>
      <c r="CC8" s="66">
        <f t="shared" si="3"/>
        <v>14546.750261701043</v>
      </c>
      <c r="CD8" s="66">
        <f t="shared" si="3"/>
        <v>927.78188832818603</v>
      </c>
      <c r="CE8" s="66">
        <f t="shared" si="3"/>
        <v>4.4381882209093781</v>
      </c>
      <c r="CF8" s="66">
        <f t="shared" si="3"/>
        <v>37.497630256541314</v>
      </c>
      <c r="CG8" s="66">
        <f t="shared" si="3"/>
        <v>115.2676396719222</v>
      </c>
      <c r="CH8" s="66">
        <f t="shared" si="3"/>
        <v>61.680979928585757</v>
      </c>
      <c r="CI8" s="66">
        <f t="shared" si="4"/>
        <v>14.724294174278018</v>
      </c>
      <c r="CJ8" s="66">
        <f t="shared" si="4"/>
        <v>9196.7620158034952</v>
      </c>
      <c r="CK8" s="66">
        <f t="shared" si="4"/>
        <v>1500.8778611907039</v>
      </c>
      <c r="CL8" s="91">
        <f t="shared" si="4"/>
        <v>0.34666188344000282</v>
      </c>
      <c r="CM8" s="91">
        <f t="shared" si="4"/>
        <v>24.00649069980954</v>
      </c>
      <c r="CN8" s="91">
        <f t="shared" si="4"/>
        <v>49.039064024728212</v>
      </c>
      <c r="CO8" s="91">
        <f t="shared" si="4"/>
        <v>8.5846714745881254</v>
      </c>
      <c r="CP8" s="65">
        <f t="shared" si="4"/>
        <v>9406.7601871658408</v>
      </c>
      <c r="CQ8" s="66">
        <f t="shared" si="4"/>
        <v>0</v>
      </c>
      <c r="CR8" s="66">
        <f t="shared" si="4"/>
        <v>0</v>
      </c>
      <c r="CS8" s="66">
        <f t="shared" si="4"/>
        <v>13359.108046578536</v>
      </c>
      <c r="CT8" s="36">
        <v>0</v>
      </c>
      <c r="CU8" s="27">
        <f t="shared" si="8"/>
        <v>68401.446531828959</v>
      </c>
      <c r="CX8" s="59" t="s">
        <v>96</v>
      </c>
      <c r="CY8" s="81">
        <f>'[1]scen AMS ss residentiel'!$AA$462-CY7</f>
        <v>825781.27205000003</v>
      </c>
      <c r="DA8" s="105">
        <v>1.2401886862402991</v>
      </c>
    </row>
    <row r="9" spans="2:105" x14ac:dyDescent="0.25">
      <c r="B9" s="53" t="s">
        <v>26</v>
      </c>
      <c r="C9" s="64" t="s">
        <v>6</v>
      </c>
      <c r="D9" s="90">
        <v>5376.8452060366108</v>
      </c>
      <c r="E9" s="91">
        <v>620.95560593965035</v>
      </c>
      <c r="F9" s="91">
        <v>502.5834978572359</v>
      </c>
      <c r="G9" s="91">
        <v>446.38343760431712</v>
      </c>
      <c r="H9" s="91">
        <v>107.2419272993199</v>
      </c>
      <c r="I9" s="91">
        <v>386.21071036599324</v>
      </c>
      <c r="J9" s="91">
        <v>3585.645943843158</v>
      </c>
      <c r="K9" s="91">
        <v>2432.5042023106257</v>
      </c>
      <c r="L9" s="91">
        <v>213.38199777186543</v>
      </c>
      <c r="M9" s="91">
        <v>456.92995281413698</v>
      </c>
      <c r="N9" s="91">
        <v>120.84750894250871</v>
      </c>
      <c r="O9" s="91">
        <v>5098.9490232269236</v>
      </c>
      <c r="P9" s="91">
        <v>353.66607037794984</v>
      </c>
      <c r="Q9" s="91">
        <v>2.5938574575427387</v>
      </c>
      <c r="R9" s="91">
        <v>9.6513384005337208</v>
      </c>
      <c r="S9" s="91">
        <v>8.1374592662873013</v>
      </c>
      <c r="T9" s="91">
        <v>7.4386195889465245</v>
      </c>
      <c r="U9" s="91">
        <v>5.2388560626312453</v>
      </c>
      <c r="V9" s="91">
        <v>701.31475050861013</v>
      </c>
      <c r="W9" s="91">
        <v>52.936120826770136</v>
      </c>
      <c r="X9" s="91">
        <v>0.10655878030355194</v>
      </c>
      <c r="Y9" s="91">
        <v>44.204953380486103</v>
      </c>
      <c r="Z9" s="91">
        <v>1.8205006251373581E-2</v>
      </c>
      <c r="AA9" s="91">
        <v>74.089424255983715</v>
      </c>
      <c r="AB9" s="65">
        <f>'[5]TES 2030 (value)'!CK12</f>
        <v>234.99249559295788</v>
      </c>
      <c r="AC9" s="66">
        <f>'[5]TES 2030 (value)'!CL12</f>
        <v>0</v>
      </c>
      <c r="AD9" s="66">
        <f>'[5]TES 2030 (value)'!CM12</f>
        <v>0</v>
      </c>
      <c r="AE9" s="66">
        <f>'[5]TES 2030 (value)'!CN12</f>
        <v>7267.000760966549</v>
      </c>
      <c r="AF9" s="67">
        <f>'[5]TES 2030 (value)'!CO12</f>
        <v>1</v>
      </c>
      <c r="AG9" s="27">
        <f t="shared" si="5"/>
        <v>28110.868484484137</v>
      </c>
      <c r="AI9" s="53" t="s">
        <v>26</v>
      </c>
      <c r="AJ9" s="64" t="s">
        <v>6</v>
      </c>
      <c r="AK9" s="65">
        <f t="shared" si="0"/>
        <v>5376.871710734943</v>
      </c>
      <c r="AL9" s="66">
        <f t="shared" si="0"/>
        <v>620.96481019627424</v>
      </c>
      <c r="AM9" s="66">
        <f t="shared" si="0"/>
        <v>502.58260186865408</v>
      </c>
      <c r="AN9" s="66">
        <f t="shared" si="0"/>
        <v>446.36256725209103</v>
      </c>
      <c r="AO9" s="66">
        <f t="shared" si="0"/>
        <v>107.24022005553618</v>
      </c>
      <c r="AP9" s="66">
        <f t="shared" si="0"/>
        <v>386.2032832289226</v>
      </c>
      <c r="AQ9" s="66">
        <f t="shared" si="0"/>
        <v>3585.6485577253329</v>
      </c>
      <c r="AR9" s="66">
        <f t="shared" si="0"/>
        <v>2432.8783220525693</v>
      </c>
      <c r="AS9" s="66">
        <f t="shared" si="0"/>
        <v>213.40084947762969</v>
      </c>
      <c r="AT9" s="66">
        <f t="shared" si="0"/>
        <v>456.92870676272463</v>
      </c>
      <c r="AU9" s="66">
        <f t="shared" si="0"/>
        <v>120.84544207614169</v>
      </c>
      <c r="AV9" s="66">
        <f t="shared" si="0"/>
        <v>5099.0332934323305</v>
      </c>
      <c r="AW9" s="66">
        <f t="shared" si="0"/>
        <v>353.67155510146597</v>
      </c>
      <c r="AX9" s="66">
        <f t="shared" si="0"/>
        <v>2.5937307116890786</v>
      </c>
      <c r="AY9" s="66">
        <f t="shared" si="0"/>
        <v>9.6511323499841009</v>
      </c>
      <c r="AZ9" s="66">
        <f t="shared" si="0"/>
        <v>8.1375409908199376</v>
      </c>
      <c r="BA9" s="66">
        <f t="shared" si="1"/>
        <v>7.4383996122644707</v>
      </c>
      <c r="BB9" s="66">
        <f t="shared" si="1"/>
        <v>5.2387989934403691</v>
      </c>
      <c r="BC9" s="66">
        <f t="shared" si="1"/>
        <v>701.32822867272796</v>
      </c>
      <c r="BD9" s="66">
        <f t="shared" si="1"/>
        <v>52.936093716911898</v>
      </c>
      <c r="BE9" s="91">
        <f t="shared" si="1"/>
        <v>0.12150526142346471</v>
      </c>
      <c r="BF9" s="91">
        <f t="shared" si="1"/>
        <v>44.550179888179684</v>
      </c>
      <c r="BG9" s="91">
        <f t="shared" si="1"/>
        <v>1.8205704776148236E-2</v>
      </c>
      <c r="BH9" s="91">
        <f t="shared" si="1"/>
        <v>74.245429392530298</v>
      </c>
      <c r="BI9" s="65">
        <f t="shared" si="2"/>
        <v>234.99249559295788</v>
      </c>
      <c r="BJ9" s="66">
        <f t="shared" si="2"/>
        <v>0</v>
      </c>
      <c r="BK9" s="66">
        <f t="shared" si="2"/>
        <v>0</v>
      </c>
      <c r="BL9" s="66">
        <f t="shared" si="2"/>
        <v>7267.000760966549</v>
      </c>
      <c r="BM9" s="36">
        <v>0</v>
      </c>
      <c r="BN9" s="27">
        <f t="shared" si="6"/>
        <v>28110.884421818864</v>
      </c>
      <c r="BP9" s="53" t="s">
        <v>26</v>
      </c>
      <c r="BQ9" s="64" t="s">
        <v>6</v>
      </c>
      <c r="BR9" s="65">
        <f t="shared" si="7"/>
        <v>5376.871710734943</v>
      </c>
      <c r="BS9" s="66">
        <f t="shared" si="3"/>
        <v>620.96481019627424</v>
      </c>
      <c r="BT9" s="66">
        <f t="shared" si="3"/>
        <v>502.58260186865408</v>
      </c>
      <c r="BU9" s="66">
        <f t="shared" si="3"/>
        <v>446.36256725209103</v>
      </c>
      <c r="BV9" s="66">
        <f t="shared" si="3"/>
        <v>107.24022005553618</v>
      </c>
      <c r="BW9" s="66">
        <f t="shared" si="3"/>
        <v>386.2032832289226</v>
      </c>
      <c r="BX9" s="66">
        <f t="shared" si="3"/>
        <v>3585.6485577253329</v>
      </c>
      <c r="BY9" s="66">
        <f t="shared" si="3"/>
        <v>2432.8783220525693</v>
      </c>
      <c r="BZ9" s="66">
        <f t="shared" si="3"/>
        <v>213.40084947762969</v>
      </c>
      <c r="CA9" s="66">
        <f t="shared" si="3"/>
        <v>456.92870676272463</v>
      </c>
      <c r="CB9" s="66">
        <f t="shared" si="3"/>
        <v>120.84544207614169</v>
      </c>
      <c r="CC9" s="66">
        <f t="shared" si="3"/>
        <v>5099.0332934323305</v>
      </c>
      <c r="CD9" s="66">
        <f t="shared" si="3"/>
        <v>353.67155510146597</v>
      </c>
      <c r="CE9" s="66">
        <f t="shared" si="3"/>
        <v>2.5937307116890786</v>
      </c>
      <c r="CF9" s="66">
        <f t="shared" si="3"/>
        <v>9.6511323499841009</v>
      </c>
      <c r="CG9" s="66">
        <f t="shared" si="3"/>
        <v>8.1375409908199376</v>
      </c>
      <c r="CH9" s="66">
        <f t="shared" si="3"/>
        <v>7.4383996122644707</v>
      </c>
      <c r="CI9" s="66">
        <f t="shared" si="4"/>
        <v>5.2387989934403691</v>
      </c>
      <c r="CJ9" s="66">
        <f t="shared" si="4"/>
        <v>701.32822867272796</v>
      </c>
      <c r="CK9" s="66">
        <f t="shared" si="4"/>
        <v>52.936093716911898</v>
      </c>
      <c r="CL9" s="91">
        <f t="shared" si="4"/>
        <v>0.12150526142346471</v>
      </c>
      <c r="CM9" s="91">
        <f t="shared" si="4"/>
        <v>44.550179888179684</v>
      </c>
      <c r="CN9" s="91">
        <f t="shared" si="4"/>
        <v>1.8205704776148236E-2</v>
      </c>
      <c r="CO9" s="91">
        <f t="shared" si="4"/>
        <v>74.245429392530298</v>
      </c>
      <c r="CP9" s="65">
        <f t="shared" si="4"/>
        <v>234.99249559295788</v>
      </c>
      <c r="CQ9" s="66">
        <f t="shared" si="4"/>
        <v>0</v>
      </c>
      <c r="CR9" s="66">
        <f t="shared" si="4"/>
        <v>0</v>
      </c>
      <c r="CS9" s="66">
        <f t="shared" si="4"/>
        <v>7267.000760966549</v>
      </c>
      <c r="CT9" s="36">
        <v>0</v>
      </c>
      <c r="CU9" s="27">
        <f t="shared" si="8"/>
        <v>28110.884421818864</v>
      </c>
      <c r="CX9" s="59" t="s">
        <v>108</v>
      </c>
      <c r="CY9" s="81">
        <f>'[1]scen AMS ss residentiel'!$AA$1261</f>
        <v>22036.886200000001</v>
      </c>
      <c r="DA9" s="105">
        <v>1.25962712958122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451.19309675236599</v>
      </c>
      <c r="F10" s="91">
        <v>884.98109873860699</v>
      </c>
      <c r="G10" s="91">
        <v>134.45495919306771</v>
      </c>
      <c r="H10" s="91">
        <v>256.95787029722777</v>
      </c>
      <c r="I10" s="91">
        <v>1563.1249108968552</v>
      </c>
      <c r="J10" s="91">
        <v>222.64322226913109</v>
      </c>
      <c r="K10" s="91">
        <v>8984.8053431763783</v>
      </c>
      <c r="L10" s="91">
        <v>17902.280379400076</v>
      </c>
      <c r="M10" s="91">
        <v>202.34337394175822</v>
      </c>
      <c r="N10" s="91">
        <v>118.08075157888825</v>
      </c>
      <c r="O10" s="91">
        <v>18992.099668094354</v>
      </c>
      <c r="P10" s="91">
        <v>219.22599019087806</v>
      </c>
      <c r="Q10" s="91">
        <v>2.646002464043872</v>
      </c>
      <c r="R10" s="91">
        <v>27.020796670608135</v>
      </c>
      <c r="S10" s="91">
        <v>9.4437329113898567</v>
      </c>
      <c r="T10" s="91">
        <v>7.8615154455367593</v>
      </c>
      <c r="U10" s="91">
        <v>5.4403191330503802</v>
      </c>
      <c r="V10" s="91">
        <v>2639.436969904667</v>
      </c>
      <c r="W10" s="91">
        <v>412.31472626762485</v>
      </c>
      <c r="X10" s="91">
        <v>0.39692869106431383</v>
      </c>
      <c r="Y10" s="91">
        <v>1563.7052126781441</v>
      </c>
      <c r="Z10" s="91">
        <v>32.17409095901963</v>
      </c>
      <c r="AA10" s="91">
        <v>10.208281953299148</v>
      </c>
      <c r="AB10" s="65">
        <f>'[5]TES 2030 (value)'!CK13</f>
        <v>48.195486495763191</v>
      </c>
      <c r="AC10" s="66">
        <f>'[5]TES 2030 (value)'!CL13</f>
        <v>0</v>
      </c>
      <c r="AD10" s="66">
        <f>'[5]TES 2030 (value)'!CM13</f>
        <v>0</v>
      </c>
      <c r="AE10" s="66">
        <f>'[5]TES 2030 (value)'!CN13</f>
        <v>48606.32907740416</v>
      </c>
      <c r="AF10" s="67">
        <f>'[5]TES 2030 (value)'!CO13</f>
        <v>1</v>
      </c>
      <c r="AG10" s="27">
        <f t="shared" si="5"/>
        <v>103298.36380550798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451.19978466533388</v>
      </c>
      <c r="AM10" s="66">
        <f t="shared" si="0"/>
        <v>884.97952102472857</v>
      </c>
      <c r="AN10" s="66">
        <f t="shared" si="0"/>
        <v>134.44867284343977</v>
      </c>
      <c r="AO10" s="66">
        <f t="shared" si="0"/>
        <v>256.95377964222195</v>
      </c>
      <c r="AP10" s="66">
        <f t="shared" si="0"/>
        <v>1563.0948507699343</v>
      </c>
      <c r="AQ10" s="66">
        <f t="shared" si="0"/>
        <v>222.6433845727046</v>
      </c>
      <c r="AR10" s="66">
        <f t="shared" si="0"/>
        <v>8986.1872084381976</v>
      </c>
      <c r="AS10" s="66">
        <f t="shared" si="0"/>
        <v>17903.861996058211</v>
      </c>
      <c r="AT10" s="66">
        <f t="shared" si="0"/>
        <v>202.34282214985811</v>
      </c>
      <c r="AU10" s="66">
        <f t="shared" si="0"/>
        <v>118.07873203263392</v>
      </c>
      <c r="AV10" s="66">
        <f t="shared" si="0"/>
        <v>18992.413550059606</v>
      </c>
      <c r="AW10" s="66">
        <f t="shared" si="0"/>
        <v>219.2293899909846</v>
      </c>
      <c r="AX10" s="66">
        <f t="shared" si="0"/>
        <v>2.6458731701845983</v>
      </c>
      <c r="AY10" s="66">
        <f t="shared" si="0"/>
        <v>27.020219792068175</v>
      </c>
      <c r="AZ10" s="66">
        <f t="shared" si="0"/>
        <v>9.4438277548334018</v>
      </c>
      <c r="BA10" s="66">
        <f t="shared" si="1"/>
        <v>7.8612829628747622</v>
      </c>
      <c r="BB10" s="66">
        <f t="shared" si="1"/>
        <v>5.4402598692326078</v>
      </c>
      <c r="BC10" s="66">
        <f t="shared" si="1"/>
        <v>2639.4876957230435</v>
      </c>
      <c r="BD10" s="66">
        <f t="shared" si="1"/>
        <v>412.31451511135572</v>
      </c>
      <c r="BE10" s="91">
        <f t="shared" si="1"/>
        <v>0.45260394532345727</v>
      </c>
      <c r="BF10" s="91">
        <f t="shared" si="1"/>
        <v>1575.9172488494892</v>
      </c>
      <c r="BG10" s="91">
        <f t="shared" si="1"/>
        <v>32.175325476565327</v>
      </c>
      <c r="BH10" s="91">
        <f t="shared" si="1"/>
        <v>10.229776848637085</v>
      </c>
      <c r="BI10" s="65">
        <f t="shared" si="2"/>
        <v>48.195486495763191</v>
      </c>
      <c r="BJ10" s="66">
        <f t="shared" si="2"/>
        <v>0</v>
      </c>
      <c r="BK10" s="66">
        <f t="shared" si="2"/>
        <v>0</v>
      </c>
      <c r="BL10" s="66">
        <f t="shared" si="2"/>
        <v>48606.32907740416</v>
      </c>
      <c r="BM10" s="36">
        <v>0</v>
      </c>
      <c r="BN10" s="27">
        <f t="shared" si="6"/>
        <v>103312.94688565138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451.19978466533388</v>
      </c>
      <c r="BT10" s="66">
        <f t="shared" si="3"/>
        <v>884.97952102472857</v>
      </c>
      <c r="BU10" s="66">
        <f t="shared" si="3"/>
        <v>134.44867284343977</v>
      </c>
      <c r="BV10" s="66">
        <f t="shared" si="3"/>
        <v>256.95377964222195</v>
      </c>
      <c r="BW10" s="66">
        <f t="shared" si="3"/>
        <v>1563.0948507699343</v>
      </c>
      <c r="BX10" s="66">
        <f t="shared" si="3"/>
        <v>222.6433845727046</v>
      </c>
      <c r="BY10" s="66">
        <f t="shared" si="3"/>
        <v>8986.1872084381976</v>
      </c>
      <c r="BZ10" s="66">
        <f t="shared" si="3"/>
        <v>17903.861996058211</v>
      </c>
      <c r="CA10" s="66">
        <f t="shared" si="3"/>
        <v>202.34282214985811</v>
      </c>
      <c r="CB10" s="66">
        <f t="shared" si="3"/>
        <v>118.07873203263392</v>
      </c>
      <c r="CC10" s="66">
        <f t="shared" si="3"/>
        <v>18992.413550059606</v>
      </c>
      <c r="CD10" s="66">
        <f t="shared" si="3"/>
        <v>219.2293899909846</v>
      </c>
      <c r="CE10" s="66">
        <f t="shared" si="3"/>
        <v>2.6458731701845983</v>
      </c>
      <c r="CF10" s="66">
        <f t="shared" si="3"/>
        <v>27.020219792068175</v>
      </c>
      <c r="CG10" s="66">
        <f t="shared" si="3"/>
        <v>9.4438277548334018</v>
      </c>
      <c r="CH10" s="66">
        <f t="shared" si="3"/>
        <v>7.8612829628747622</v>
      </c>
      <c r="CI10" s="66">
        <f t="shared" si="4"/>
        <v>5.4402598692326078</v>
      </c>
      <c r="CJ10" s="66">
        <f t="shared" si="4"/>
        <v>2639.4876957230435</v>
      </c>
      <c r="CK10" s="66">
        <f t="shared" si="4"/>
        <v>412.31451511135572</v>
      </c>
      <c r="CL10" s="91">
        <f t="shared" si="4"/>
        <v>0.45260394532345727</v>
      </c>
      <c r="CM10" s="91">
        <f t="shared" si="4"/>
        <v>1575.9172488494892</v>
      </c>
      <c r="CN10" s="91">
        <f t="shared" si="4"/>
        <v>32.175325476565327</v>
      </c>
      <c r="CO10" s="91">
        <f t="shared" si="4"/>
        <v>10.229776848637085</v>
      </c>
      <c r="CP10" s="65">
        <f t="shared" si="4"/>
        <v>48.195486495763191</v>
      </c>
      <c r="CQ10" s="66">
        <f t="shared" si="4"/>
        <v>0</v>
      </c>
      <c r="CR10" s="66">
        <f t="shared" si="4"/>
        <v>0</v>
      </c>
      <c r="CS10" s="66">
        <f t="shared" si="4"/>
        <v>48606.32907740416</v>
      </c>
      <c r="CT10" s="36">
        <v>0</v>
      </c>
      <c r="CU10" s="27">
        <f t="shared" si="8"/>
        <v>103312.94688565138</v>
      </c>
      <c r="CX10" s="59" t="s">
        <v>97</v>
      </c>
      <c r="CY10" s="81">
        <f>'[1]scen AMS ss residentiel'!$AA$466</f>
        <v>16337.509431042799</v>
      </c>
      <c r="DA10" s="105">
        <v>1.2992906783638336</v>
      </c>
    </row>
    <row r="11" spans="2:105" x14ac:dyDescent="0.25">
      <c r="B11" s="53" t="s">
        <v>28</v>
      </c>
      <c r="C11" s="64" t="s">
        <v>8</v>
      </c>
      <c r="D11" s="90">
        <v>440.95024839961786</v>
      </c>
      <c r="E11" s="91">
        <v>5887.5070212131604</v>
      </c>
      <c r="F11" s="91">
        <v>7892.3547693175378</v>
      </c>
      <c r="G11" s="91">
        <v>90.708766441781691</v>
      </c>
      <c r="H11" s="91">
        <v>350.17721686862632</v>
      </c>
      <c r="I11" s="91">
        <v>585.14625936226196</v>
      </c>
      <c r="J11" s="91">
        <v>278.15120822149447</v>
      </c>
      <c r="K11" s="91">
        <v>637.85298053317354</v>
      </c>
      <c r="L11" s="91">
        <v>3697.1317644913647</v>
      </c>
      <c r="M11" s="91">
        <v>257.21304104989821</v>
      </c>
      <c r="N11" s="91">
        <v>207.64825874408618</v>
      </c>
      <c r="O11" s="91">
        <v>16640.358224246</v>
      </c>
      <c r="P11" s="91">
        <v>9029.4089722474691</v>
      </c>
      <c r="Q11" s="91">
        <v>4.4463355551984316</v>
      </c>
      <c r="R11" s="91">
        <v>20.410936065869912</v>
      </c>
      <c r="S11" s="91">
        <v>55.756803524489023</v>
      </c>
      <c r="T11" s="91">
        <v>36.128949796820763</v>
      </c>
      <c r="U11" s="91">
        <v>68.911539497483972</v>
      </c>
      <c r="V11" s="91">
        <v>9205.271084848242</v>
      </c>
      <c r="W11" s="91">
        <v>1.9032542739525018</v>
      </c>
      <c r="X11" s="91">
        <v>0.34777847100338627</v>
      </c>
      <c r="Y11" s="91">
        <v>835.16299822288443</v>
      </c>
      <c r="Z11" s="91">
        <v>654.5601865148202</v>
      </c>
      <c r="AA11" s="91">
        <v>13.48208493317903</v>
      </c>
      <c r="AB11" s="65">
        <f>'[5]TES 2030 (value)'!CK14</f>
        <v>11949.442372916817</v>
      </c>
      <c r="AC11" s="66">
        <f>'[5]TES 2030 (value)'!CL14</f>
        <v>0</v>
      </c>
      <c r="AD11" s="66">
        <f>'[5]TES 2030 (value)'!CM14</f>
        <v>0</v>
      </c>
      <c r="AE11" s="66">
        <f>'[5]TES 2030 (value)'!CN14</f>
        <v>17032.654299607377</v>
      </c>
      <c r="AF11" s="67">
        <f>'[5]TES 2030 (value)'!CO14</f>
        <v>1</v>
      </c>
      <c r="AG11" s="27">
        <f t="shared" si="5"/>
        <v>85874.087355364609</v>
      </c>
      <c r="AI11" s="53" t="s">
        <v>28</v>
      </c>
      <c r="AJ11" s="64" t="s">
        <v>8</v>
      </c>
      <c r="AK11" s="65">
        <f t="shared" si="0"/>
        <v>440.95242202613406</v>
      </c>
      <c r="AL11" s="66">
        <f t="shared" si="0"/>
        <v>5887.5942901338049</v>
      </c>
      <c r="AM11" s="66">
        <f t="shared" si="0"/>
        <v>7892.3406990987833</v>
      </c>
      <c r="AN11" s="66">
        <f t="shared" si="0"/>
        <v>90.704525415466293</v>
      </c>
      <c r="AO11" s="66">
        <f t="shared" si="0"/>
        <v>350.17164220308501</v>
      </c>
      <c r="AP11" s="66">
        <f t="shared" si="0"/>
        <v>585.13500653742301</v>
      </c>
      <c r="AQ11" s="66">
        <f t="shared" si="0"/>
        <v>278.15141098955814</v>
      </c>
      <c r="AR11" s="66">
        <f t="shared" si="0"/>
        <v>637.95108247776568</v>
      </c>
      <c r="AS11" s="66">
        <f t="shared" si="0"/>
        <v>3697.4583957954283</v>
      </c>
      <c r="AT11" s="66">
        <f t="shared" si="0"/>
        <v>257.21233962800386</v>
      </c>
      <c r="AU11" s="66">
        <f t="shared" si="0"/>
        <v>207.64470731629157</v>
      </c>
      <c r="AV11" s="66">
        <f t="shared" si="0"/>
        <v>16640.63323903811</v>
      </c>
      <c r="AW11" s="66">
        <f t="shared" si="0"/>
        <v>9029.549002111442</v>
      </c>
      <c r="AX11" s="66">
        <f t="shared" si="0"/>
        <v>4.4461182901386405</v>
      </c>
      <c r="AY11" s="66">
        <f t="shared" si="0"/>
        <v>20.410500304069828</v>
      </c>
      <c r="AZ11" s="66">
        <f t="shared" si="0"/>
        <v>55.757363490267068</v>
      </c>
      <c r="BA11" s="66">
        <f t="shared" si="1"/>
        <v>36.127881382660398</v>
      </c>
      <c r="BB11" s="66">
        <f t="shared" si="1"/>
        <v>68.910788813412083</v>
      </c>
      <c r="BC11" s="66">
        <f t="shared" si="1"/>
        <v>9205.4479956494779</v>
      </c>
      <c r="BD11" s="66">
        <f t="shared" si="1"/>
        <v>1.9032532992502995</v>
      </c>
      <c r="BE11" s="91">
        <f t="shared" si="1"/>
        <v>0.39655966328014303</v>
      </c>
      <c r="BF11" s="91">
        <f t="shared" si="1"/>
        <v>841.6853533705015</v>
      </c>
      <c r="BG11" s="91">
        <f t="shared" si="1"/>
        <v>654.58530194188836</v>
      </c>
      <c r="BH11" s="91">
        <f t="shared" si="1"/>
        <v>13.510473256101694</v>
      </c>
      <c r="BI11" s="65">
        <f t="shared" si="2"/>
        <v>11949.442372916817</v>
      </c>
      <c r="BJ11" s="66">
        <f t="shared" si="2"/>
        <v>0</v>
      </c>
      <c r="BK11" s="66">
        <f t="shared" si="2"/>
        <v>0</v>
      </c>
      <c r="BL11" s="66">
        <f t="shared" si="2"/>
        <v>17032.654299607377</v>
      </c>
      <c r="BM11" s="36">
        <v>0</v>
      </c>
      <c r="BN11" s="27">
        <f t="shared" si="6"/>
        <v>85880.777024756506</v>
      </c>
      <c r="BP11" s="53" t="s">
        <v>28</v>
      </c>
      <c r="BQ11" s="64" t="s">
        <v>8</v>
      </c>
      <c r="BR11" s="65">
        <f t="shared" si="7"/>
        <v>440.95242202613406</v>
      </c>
      <c r="BS11" s="66">
        <f t="shared" si="3"/>
        <v>5887.5942901338049</v>
      </c>
      <c r="BT11" s="66">
        <f t="shared" si="3"/>
        <v>7892.3406990987833</v>
      </c>
      <c r="BU11" s="66">
        <f t="shared" si="3"/>
        <v>90.704525415466293</v>
      </c>
      <c r="BV11" s="66">
        <f t="shared" si="3"/>
        <v>350.17164220308501</v>
      </c>
      <c r="BW11" s="66">
        <f t="shared" si="3"/>
        <v>585.13500653742301</v>
      </c>
      <c r="BX11" s="66">
        <f t="shared" si="3"/>
        <v>278.15141098955814</v>
      </c>
      <c r="BY11" s="66">
        <f t="shared" si="3"/>
        <v>637.95108247776568</v>
      </c>
      <c r="BZ11" s="66">
        <f t="shared" si="3"/>
        <v>3697.4583957954283</v>
      </c>
      <c r="CA11" s="66">
        <f t="shared" si="3"/>
        <v>257.21233962800386</v>
      </c>
      <c r="CB11" s="66">
        <f t="shared" si="3"/>
        <v>207.64470731629157</v>
      </c>
      <c r="CC11" s="66">
        <f t="shared" si="3"/>
        <v>16640.63323903811</v>
      </c>
      <c r="CD11" s="66">
        <f t="shared" si="3"/>
        <v>9029.549002111442</v>
      </c>
      <c r="CE11" s="66">
        <f t="shared" si="3"/>
        <v>4.4461182901386405</v>
      </c>
      <c r="CF11" s="66">
        <f t="shared" si="3"/>
        <v>20.410500304069828</v>
      </c>
      <c r="CG11" s="66">
        <f t="shared" si="3"/>
        <v>55.757363490267068</v>
      </c>
      <c r="CH11" s="66">
        <f t="shared" si="3"/>
        <v>36.127881382660398</v>
      </c>
      <c r="CI11" s="66">
        <f t="shared" si="4"/>
        <v>68.910788813412083</v>
      </c>
      <c r="CJ11" s="66">
        <f t="shared" si="4"/>
        <v>9205.4479956494779</v>
      </c>
      <c r="CK11" s="66">
        <f t="shared" si="4"/>
        <v>1.9032532992502995</v>
      </c>
      <c r="CL11" s="91">
        <f t="shared" si="4"/>
        <v>0.39655966328014303</v>
      </c>
      <c r="CM11" s="91">
        <f t="shared" si="4"/>
        <v>841.6853533705015</v>
      </c>
      <c r="CN11" s="91">
        <f t="shared" si="4"/>
        <v>654.58530194188836</v>
      </c>
      <c r="CO11" s="91">
        <f t="shared" si="4"/>
        <v>13.510473256101694</v>
      </c>
      <c r="CP11" s="65">
        <f t="shared" si="4"/>
        <v>11949.442372916817</v>
      </c>
      <c r="CQ11" s="66">
        <f t="shared" si="4"/>
        <v>0</v>
      </c>
      <c r="CR11" s="66">
        <f t="shared" si="4"/>
        <v>0</v>
      </c>
      <c r="CS11" s="66">
        <f t="shared" si="4"/>
        <v>17032.654299607377</v>
      </c>
      <c r="CT11" s="36">
        <v>0</v>
      </c>
      <c r="CU11" s="27">
        <f t="shared" si="8"/>
        <v>85880.777024756506</v>
      </c>
      <c r="CX11" s="59" t="s">
        <v>98</v>
      </c>
      <c r="CY11" s="81">
        <f>'[1]scen AMS ss residentiel'!$AA$505</f>
        <v>399810.08299999998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36.208880531031227</v>
      </c>
      <c r="E12" s="91">
        <v>106.72851518927591</v>
      </c>
      <c r="F12" s="91">
        <v>6338.0225283945683</v>
      </c>
      <c r="G12" s="91">
        <v>29.627099844042164</v>
      </c>
      <c r="H12" s="91">
        <v>526.23599328084561</v>
      </c>
      <c r="I12" s="91">
        <v>29.418308981004564</v>
      </c>
      <c r="J12" s="91">
        <v>0.76150209531375723</v>
      </c>
      <c r="K12" s="91">
        <v>173.03571424618227</v>
      </c>
      <c r="L12" s="91">
        <v>218.84921403457207</v>
      </c>
      <c r="M12" s="91">
        <v>12627.541021039407</v>
      </c>
      <c r="N12" s="91">
        <v>44.196618752897393</v>
      </c>
      <c r="O12" s="91">
        <v>22196.448412905214</v>
      </c>
      <c r="P12" s="91">
        <v>4578.0754560126516</v>
      </c>
      <c r="Q12" s="91">
        <v>18.382779363054905</v>
      </c>
      <c r="R12" s="91">
        <v>24.650448448869007</v>
      </c>
      <c r="S12" s="91">
        <v>49.71320498426892</v>
      </c>
      <c r="T12" s="91">
        <v>19.695471829844539</v>
      </c>
      <c r="U12" s="91">
        <v>6.7864162703654269</v>
      </c>
      <c r="V12" s="91">
        <v>843.07105757553313</v>
      </c>
      <c r="W12" s="91">
        <v>0</v>
      </c>
      <c r="X12" s="91">
        <v>0.46390137278550109</v>
      </c>
      <c r="Y12" s="91">
        <v>130.18582535930915</v>
      </c>
      <c r="Z12" s="91">
        <v>90.500272336600105</v>
      </c>
      <c r="AA12" s="91">
        <v>8.7345950995669241</v>
      </c>
      <c r="AB12" s="65">
        <f>'[5]TES 2030 (value)'!CK15</f>
        <v>0</v>
      </c>
      <c r="AC12" s="66">
        <f>'[5]TES 2030 (value)'!CL15</f>
        <v>0</v>
      </c>
      <c r="AD12" s="66">
        <f>'[5]TES 2030 (value)'!CM15</f>
        <v>0</v>
      </c>
      <c r="AE12" s="66">
        <f>'[5]TES 2030 (value)'!CN15</f>
        <v>32123.939213017209</v>
      </c>
      <c r="AF12" s="67">
        <f>'[5]TES 2030 (value)'!CO15</f>
        <v>1.7480240300000001</v>
      </c>
      <c r="AG12" s="27">
        <f t="shared" si="5"/>
        <v>80223.02047499441</v>
      </c>
      <c r="AI12" s="53" t="s">
        <v>29</v>
      </c>
      <c r="AJ12" s="64" t="s">
        <v>9</v>
      </c>
      <c r="AK12" s="65">
        <f t="shared" si="0"/>
        <v>36.209059019609313</v>
      </c>
      <c r="AL12" s="66">
        <f t="shared" si="0"/>
        <v>106.73009719712557</v>
      </c>
      <c r="AM12" s="66">
        <f t="shared" si="0"/>
        <v>6338.0112291858977</v>
      </c>
      <c r="AN12" s="66">
        <f t="shared" si="0"/>
        <v>29.625714649258725</v>
      </c>
      <c r="AO12" s="66">
        <f t="shared" si="0"/>
        <v>526.22761583789099</v>
      </c>
      <c r="AP12" s="66">
        <f t="shared" si="0"/>
        <v>29.417743243682104</v>
      </c>
      <c r="AQ12" s="66">
        <f t="shared" si="0"/>
        <v>0.7615026504373763</v>
      </c>
      <c r="AR12" s="66">
        <f t="shared" si="0"/>
        <v>173.06232718140325</v>
      </c>
      <c r="AS12" s="66">
        <f t="shared" si="0"/>
        <v>218.86854875368053</v>
      </c>
      <c r="AT12" s="66">
        <f t="shared" si="0"/>
        <v>12627.506585640223</v>
      </c>
      <c r="AU12" s="66">
        <f t="shared" si="0"/>
        <v>44.195862853949741</v>
      </c>
      <c r="AV12" s="66">
        <f t="shared" si="0"/>
        <v>22196.815253063556</v>
      </c>
      <c r="AW12" s="66">
        <f t="shared" si="0"/>
        <v>4578.1464537141992</v>
      </c>
      <c r="AX12" s="66">
        <f t="shared" si="0"/>
        <v>18.381881109738693</v>
      </c>
      <c r="AY12" s="66">
        <f t="shared" si="0"/>
        <v>24.649922175906596</v>
      </c>
      <c r="AZ12" s="66">
        <f t="shared" si="0"/>
        <v>49.713704254165116</v>
      </c>
      <c r="BA12" s="66">
        <f t="shared" si="1"/>
        <v>19.694889390523265</v>
      </c>
      <c r="BB12" s="66">
        <f t="shared" si="1"/>
        <v>6.7863423429123975</v>
      </c>
      <c r="BC12" s="66">
        <f t="shared" si="1"/>
        <v>843.08726007244161</v>
      </c>
      <c r="BD12" s="66">
        <f t="shared" si="1"/>
        <v>0</v>
      </c>
      <c r="BE12" s="91">
        <f t="shared" si="1"/>
        <v>0.5289705589200292</v>
      </c>
      <c r="BF12" s="91">
        <f t="shared" si="1"/>
        <v>131.20253489982505</v>
      </c>
      <c r="BG12" s="91">
        <f t="shared" si="1"/>
        <v>90.503744825511518</v>
      </c>
      <c r="BH12" s="91">
        <f t="shared" si="1"/>
        <v>8.7529869512363199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32123.939213017209</v>
      </c>
      <c r="BM12" s="36">
        <v>0</v>
      </c>
      <c r="BN12" s="27">
        <f t="shared" si="6"/>
        <v>80222.819442589302</v>
      </c>
      <c r="BP12" s="53" t="s">
        <v>29</v>
      </c>
      <c r="BQ12" s="64" t="s">
        <v>9</v>
      </c>
      <c r="BR12" s="65">
        <f t="shared" si="7"/>
        <v>36.209059019609313</v>
      </c>
      <c r="BS12" s="66">
        <f t="shared" si="3"/>
        <v>106.73009719712557</v>
      </c>
      <c r="BT12" s="66">
        <f t="shared" si="3"/>
        <v>6338.0112291858977</v>
      </c>
      <c r="BU12" s="66">
        <f t="shared" si="3"/>
        <v>29.625714649258725</v>
      </c>
      <c r="BV12" s="66">
        <f t="shared" si="3"/>
        <v>526.22761583789099</v>
      </c>
      <c r="BW12" s="66">
        <f t="shared" si="3"/>
        <v>29.417743243682104</v>
      </c>
      <c r="BX12" s="66">
        <f t="shared" si="3"/>
        <v>0.7615026504373763</v>
      </c>
      <c r="BY12" s="66">
        <f t="shared" si="3"/>
        <v>173.06232718140325</v>
      </c>
      <c r="BZ12" s="66">
        <f t="shared" si="3"/>
        <v>218.86854875368053</v>
      </c>
      <c r="CA12" s="66">
        <f t="shared" si="3"/>
        <v>12627.506585640223</v>
      </c>
      <c r="CB12" s="66">
        <f t="shared" si="3"/>
        <v>44.195862853949741</v>
      </c>
      <c r="CC12" s="66">
        <f t="shared" si="3"/>
        <v>22196.815253063556</v>
      </c>
      <c r="CD12" s="66">
        <f t="shared" si="3"/>
        <v>4578.1464537141992</v>
      </c>
      <c r="CE12" s="66">
        <f t="shared" si="3"/>
        <v>18.381881109738693</v>
      </c>
      <c r="CF12" s="66">
        <f t="shared" si="3"/>
        <v>24.649922175906596</v>
      </c>
      <c r="CG12" s="66">
        <f t="shared" si="3"/>
        <v>49.713704254165116</v>
      </c>
      <c r="CH12" s="66">
        <f t="shared" si="3"/>
        <v>19.694889390523265</v>
      </c>
      <c r="CI12" s="66">
        <f t="shared" si="4"/>
        <v>6.7863423429123975</v>
      </c>
      <c r="CJ12" s="66">
        <f t="shared" si="4"/>
        <v>843.08726007244161</v>
      </c>
      <c r="CK12" s="66">
        <f t="shared" si="4"/>
        <v>0</v>
      </c>
      <c r="CL12" s="91">
        <f t="shared" si="4"/>
        <v>0.5289705589200292</v>
      </c>
      <c r="CM12" s="91">
        <f t="shared" si="4"/>
        <v>131.20253489982505</v>
      </c>
      <c r="CN12" s="91">
        <f t="shared" si="4"/>
        <v>90.503744825511518</v>
      </c>
      <c r="CO12" s="91">
        <f t="shared" si="4"/>
        <v>8.7529869512363199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32123.939213017209</v>
      </c>
      <c r="CT12" s="36">
        <v>0</v>
      </c>
      <c r="CU12" s="27">
        <f t="shared" si="8"/>
        <v>80222.819442589302</v>
      </c>
      <c r="CX12" s="59" t="s">
        <v>99</v>
      </c>
      <c r="CY12" s="82">
        <f>'[1]scen AMS ss residentiel'!$AA$1083</f>
        <v>41585.779759999998</v>
      </c>
      <c r="DA12" s="105">
        <v>1.5490723708788736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207.8705357338763</v>
      </c>
      <c r="F13" s="91">
        <v>805.44663889704589</v>
      </c>
      <c r="G13" s="91">
        <v>232.76897241102961</v>
      </c>
      <c r="H13" s="91">
        <v>199.70788275590905</v>
      </c>
      <c r="I13" s="91">
        <v>32.834092619692314</v>
      </c>
      <c r="J13" s="91">
        <v>151.40546394471804</v>
      </c>
      <c r="K13" s="91">
        <v>31.049586647813875</v>
      </c>
      <c r="L13" s="91">
        <v>64.090245108770503</v>
      </c>
      <c r="M13" s="91">
        <v>1322.984723708993</v>
      </c>
      <c r="N13" s="91">
        <v>7580.7736667152321</v>
      </c>
      <c r="O13" s="91">
        <v>13888.731005138767</v>
      </c>
      <c r="P13" s="91">
        <v>2396.4338693697641</v>
      </c>
      <c r="Q13" s="91">
        <v>0</v>
      </c>
      <c r="R13" s="91">
        <v>15.417448032569734</v>
      </c>
      <c r="S13" s="91">
        <v>0</v>
      </c>
      <c r="T13" s="91">
        <v>7.0156142513782063E-2</v>
      </c>
      <c r="U13" s="91">
        <v>7.1938734965827061E-2</v>
      </c>
      <c r="V13" s="91">
        <v>640.64300246082064</v>
      </c>
      <c r="W13" s="91">
        <v>0</v>
      </c>
      <c r="X13" s="91">
        <v>0.29027581560980892</v>
      </c>
      <c r="Y13" s="91">
        <v>103.72611311977654</v>
      </c>
      <c r="Z13" s="91">
        <v>4.959209389170334E-2</v>
      </c>
      <c r="AA13" s="91">
        <v>0</v>
      </c>
      <c r="AB13" s="65">
        <f>'[5]TES 2030 (value)'!CK16</f>
        <v>389.98342258342518</v>
      </c>
      <c r="AC13" s="66">
        <f>'[5]TES 2030 (value)'!CL16</f>
        <v>0</v>
      </c>
      <c r="AD13" s="66">
        <f>'[5]TES 2030 (value)'!CM16</f>
        <v>0</v>
      </c>
      <c r="AE13" s="66">
        <f>'[5]TES 2030 (value)'!CN16</f>
        <v>18413.999578633411</v>
      </c>
      <c r="AF13" s="67">
        <f>'[5]TES 2030 (value)'!CO16</f>
        <v>1.7227940509999999</v>
      </c>
      <c r="AG13" s="27">
        <f t="shared" si="5"/>
        <v>46480.071004719597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207.87361694247983</v>
      </c>
      <c r="AM13" s="66">
        <f t="shared" si="0"/>
        <v>805.4452029744682</v>
      </c>
      <c r="AN13" s="66">
        <f t="shared" si="0"/>
        <v>232.75808945697648</v>
      </c>
      <c r="AO13" s="66">
        <f t="shared" si="0"/>
        <v>199.70470349524132</v>
      </c>
      <c r="AP13" s="66">
        <f t="shared" si="0"/>
        <v>32.833461194151973</v>
      </c>
      <c r="AQ13" s="66">
        <f t="shared" si="0"/>
        <v>151.40557431703297</v>
      </c>
      <c r="AR13" s="66">
        <f t="shared" si="0"/>
        <v>31.05436208184318</v>
      </c>
      <c r="AS13" s="66">
        <f t="shared" si="0"/>
        <v>64.095907303593719</v>
      </c>
      <c r="AT13" s="66">
        <f t="shared" si="0"/>
        <v>1322.9811159197172</v>
      </c>
      <c r="AU13" s="66">
        <f t="shared" si="0"/>
        <v>7580.6440120267343</v>
      </c>
      <c r="AV13" s="66">
        <f t="shared" si="0"/>
        <v>13888.960543855335</v>
      </c>
      <c r="AW13" s="66">
        <f t="shared" si="0"/>
        <v>2396.4710337411843</v>
      </c>
      <c r="AX13" s="66">
        <f t="shared" si="0"/>
        <v>0</v>
      </c>
      <c r="AY13" s="66">
        <f t="shared" si="0"/>
        <v>15.417118878880473</v>
      </c>
      <c r="AZ13" s="66">
        <f t="shared" si="0"/>
        <v>0</v>
      </c>
      <c r="BA13" s="66">
        <f t="shared" si="1"/>
        <v>7.0154067839136941E-2</v>
      </c>
      <c r="BB13" s="66">
        <f t="shared" si="1"/>
        <v>7.1937951305167544E-2</v>
      </c>
      <c r="BC13" s="66">
        <f t="shared" si="1"/>
        <v>640.65531460956959</v>
      </c>
      <c r="BD13" s="66">
        <f t="shared" si="1"/>
        <v>0</v>
      </c>
      <c r="BE13" s="91">
        <f t="shared" si="1"/>
        <v>0.33099139048050469</v>
      </c>
      <c r="BF13" s="91">
        <f t="shared" si="1"/>
        <v>104.53618079433669</v>
      </c>
      <c r="BG13" s="91">
        <f t="shared" si="1"/>
        <v>4.9593996736763207E-2</v>
      </c>
      <c r="BH13" s="91">
        <f t="shared" si="1"/>
        <v>0</v>
      </c>
      <c r="BI13" s="65">
        <f t="shared" si="2"/>
        <v>389.98342258342518</v>
      </c>
      <c r="BJ13" s="66">
        <f t="shared" si="2"/>
        <v>0</v>
      </c>
      <c r="BK13" s="66">
        <f t="shared" si="2"/>
        <v>0</v>
      </c>
      <c r="BL13" s="66">
        <f t="shared" si="2"/>
        <v>18413.999578633411</v>
      </c>
      <c r="BM13" s="36">
        <v>0</v>
      </c>
      <c r="BN13" s="27">
        <f t="shared" si="6"/>
        <v>46479.34191621474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207.87361694247983</v>
      </c>
      <c r="BT13" s="66">
        <f t="shared" si="3"/>
        <v>805.4452029744682</v>
      </c>
      <c r="BU13" s="66">
        <f t="shared" si="3"/>
        <v>232.75808945697648</v>
      </c>
      <c r="BV13" s="66">
        <f t="shared" si="3"/>
        <v>199.70470349524132</v>
      </c>
      <c r="BW13" s="66">
        <f t="shared" si="3"/>
        <v>32.833461194151973</v>
      </c>
      <c r="BX13" s="66">
        <f t="shared" si="3"/>
        <v>151.40557431703297</v>
      </c>
      <c r="BY13" s="66">
        <f t="shared" si="3"/>
        <v>31.05436208184318</v>
      </c>
      <c r="BZ13" s="66">
        <f t="shared" si="3"/>
        <v>64.095907303593719</v>
      </c>
      <c r="CA13" s="66">
        <f t="shared" si="3"/>
        <v>1322.9811159197172</v>
      </c>
      <c r="CB13" s="66">
        <f t="shared" si="3"/>
        <v>7580.6440120267343</v>
      </c>
      <c r="CC13" s="66">
        <f t="shared" si="3"/>
        <v>13888.960543855335</v>
      </c>
      <c r="CD13" s="66">
        <f t="shared" si="3"/>
        <v>2396.4710337411843</v>
      </c>
      <c r="CE13" s="66">
        <f t="shared" si="3"/>
        <v>0</v>
      </c>
      <c r="CF13" s="66">
        <f t="shared" si="3"/>
        <v>15.417118878880473</v>
      </c>
      <c r="CG13" s="66">
        <f t="shared" si="3"/>
        <v>0</v>
      </c>
      <c r="CH13" s="66">
        <f t="shared" si="3"/>
        <v>7.0154067839136941E-2</v>
      </c>
      <c r="CI13" s="66">
        <f t="shared" si="4"/>
        <v>7.1937951305167544E-2</v>
      </c>
      <c r="CJ13" s="66">
        <f t="shared" si="4"/>
        <v>640.65531460956959</v>
      </c>
      <c r="CK13" s="66">
        <f t="shared" si="4"/>
        <v>0</v>
      </c>
      <c r="CL13" s="91">
        <f t="shared" si="4"/>
        <v>0.33099139048050469</v>
      </c>
      <c r="CM13" s="91">
        <f t="shared" si="4"/>
        <v>104.53618079433669</v>
      </c>
      <c r="CN13" s="91">
        <f t="shared" si="4"/>
        <v>4.9593996736763207E-2</v>
      </c>
      <c r="CO13" s="91">
        <f t="shared" si="4"/>
        <v>0</v>
      </c>
      <c r="CP13" s="65">
        <f t="shared" si="4"/>
        <v>389.98342258342518</v>
      </c>
      <c r="CQ13" s="66">
        <f t="shared" si="4"/>
        <v>0</v>
      </c>
      <c r="CR13" s="66">
        <f t="shared" si="4"/>
        <v>0</v>
      </c>
      <c r="CS13" s="66">
        <f t="shared" si="4"/>
        <v>18413.999578633411</v>
      </c>
      <c r="CT13" s="36">
        <v>0</v>
      </c>
      <c r="CU13" s="27">
        <f t="shared" si="8"/>
        <v>46479.34191621474</v>
      </c>
      <c r="DA13" s="105">
        <v>1.3778543673365744</v>
      </c>
    </row>
    <row r="14" spans="2:105" x14ac:dyDescent="0.25">
      <c r="B14" s="53" t="s">
        <v>31</v>
      </c>
      <c r="C14" s="64" t="s">
        <v>11</v>
      </c>
      <c r="D14" s="90">
        <v>14498.863528826467</v>
      </c>
      <c r="E14" s="91">
        <v>11765.067553786797</v>
      </c>
      <c r="F14" s="91">
        <v>55911.468876875362</v>
      </c>
      <c r="G14" s="91">
        <v>1580.4033134785452</v>
      </c>
      <c r="H14" s="91">
        <v>7793.3978770866906</v>
      </c>
      <c r="I14" s="91">
        <v>3881.9399034688499</v>
      </c>
      <c r="J14" s="91">
        <v>1730.9387579983129</v>
      </c>
      <c r="K14" s="91">
        <v>3449.9253642365979</v>
      </c>
      <c r="L14" s="91">
        <v>3870.2986967848365</v>
      </c>
      <c r="M14" s="91">
        <v>11126.753746107664</v>
      </c>
      <c r="N14" s="91">
        <v>4530.8434703667663</v>
      </c>
      <c r="O14" s="91">
        <v>304631.12487960554</v>
      </c>
      <c r="P14" s="91">
        <v>75712.151152065257</v>
      </c>
      <c r="Q14" s="91">
        <v>137.49547152569929</v>
      </c>
      <c r="R14" s="91">
        <v>734.64948772827211</v>
      </c>
      <c r="S14" s="91">
        <v>2259.9526117696628</v>
      </c>
      <c r="T14" s="91">
        <v>1699.6289993632463</v>
      </c>
      <c r="U14" s="91">
        <v>3616.5448410696663</v>
      </c>
      <c r="V14" s="91">
        <v>123597.46550198348</v>
      </c>
      <c r="W14" s="91">
        <v>43175.052146533926</v>
      </c>
      <c r="X14" s="91">
        <v>6.3665644628163696</v>
      </c>
      <c r="Y14" s="91">
        <v>1758.2398478259881</v>
      </c>
      <c r="Z14" s="91">
        <v>8536.4926883629505</v>
      </c>
      <c r="AA14" s="91">
        <v>491.36451877489856</v>
      </c>
      <c r="AB14" s="65">
        <f>'[5]TES 2030 (value)'!CK17</f>
        <v>429951.49275229085</v>
      </c>
      <c r="AC14" s="66">
        <f>'[5]TES 2030 (value)'!CL17</f>
        <v>83795.497508189277</v>
      </c>
      <c r="AD14" s="66">
        <f>'[5]TES 2030 (value)'!CM17</f>
        <v>188484.37495526634</v>
      </c>
      <c r="AE14" s="66">
        <f>'[5]TES 2030 (value)'!CN17</f>
        <v>468673.10874970979</v>
      </c>
      <c r="AF14" s="67">
        <f>'[5]TES 2030 (value)'!CO17</f>
        <v>1.6386475380000001</v>
      </c>
      <c r="AG14" s="27">
        <f t="shared" si="5"/>
        <v>1857402.5424130822</v>
      </c>
      <c r="AI14" s="53" t="s">
        <v>31</v>
      </c>
      <c r="AJ14" s="64" t="s">
        <v>11</v>
      </c>
      <c r="AK14" s="65">
        <f t="shared" si="0"/>
        <v>14498.934999733525</v>
      </c>
      <c r="AL14" s="66">
        <f t="shared" si="0"/>
        <v>11765.24194419398</v>
      </c>
      <c r="AM14" s="66">
        <f t="shared" si="0"/>
        <v>55911.369199830806</v>
      </c>
      <c r="AN14" s="66">
        <f t="shared" si="0"/>
        <v>1580.3294228028772</v>
      </c>
      <c r="AO14" s="66">
        <f t="shared" si="0"/>
        <v>7793.2738096588218</v>
      </c>
      <c r="AP14" s="66">
        <f t="shared" si="0"/>
        <v>3881.8652506977351</v>
      </c>
      <c r="AQ14" s="66">
        <f t="shared" si="0"/>
        <v>1730.9400198267356</v>
      </c>
      <c r="AR14" s="66">
        <f t="shared" si="0"/>
        <v>3450.4559636023741</v>
      </c>
      <c r="AS14" s="66">
        <f t="shared" si="0"/>
        <v>3870.6406269055283</v>
      </c>
      <c r="AT14" s="66">
        <f t="shared" si="0"/>
        <v>11126.723403366648</v>
      </c>
      <c r="AU14" s="66">
        <f t="shared" si="0"/>
        <v>4530.7659789226718</v>
      </c>
      <c r="AV14" s="66">
        <f t="shared" si="0"/>
        <v>304636.15951073245</v>
      </c>
      <c r="AW14" s="66">
        <f t="shared" si="0"/>
        <v>75713.32531111149</v>
      </c>
      <c r="AX14" s="66">
        <f t="shared" si="0"/>
        <v>137.48875296803058</v>
      </c>
      <c r="AY14" s="66">
        <f t="shared" si="0"/>
        <v>734.63380338228376</v>
      </c>
      <c r="AZ14" s="66">
        <f t="shared" si="0"/>
        <v>2259.9753084818594</v>
      </c>
      <c r="BA14" s="66">
        <f t="shared" si="1"/>
        <v>1699.5787375178149</v>
      </c>
      <c r="BB14" s="66">
        <f t="shared" si="1"/>
        <v>3616.5054444370085</v>
      </c>
      <c r="BC14" s="66">
        <f t="shared" si="1"/>
        <v>123599.84085046056</v>
      </c>
      <c r="BD14" s="66">
        <f t="shared" si="1"/>
        <v>43175.030035553282</v>
      </c>
      <c r="BE14" s="91">
        <f t="shared" si="1"/>
        <v>7.2595714517394638</v>
      </c>
      <c r="BF14" s="91">
        <f t="shared" si="1"/>
        <v>1771.9711371031894</v>
      </c>
      <c r="BG14" s="91">
        <f t="shared" si="1"/>
        <v>8536.8202329706892</v>
      </c>
      <c r="BH14" s="91">
        <f t="shared" si="1"/>
        <v>492.39915211987869</v>
      </c>
      <c r="BI14" s="65">
        <f t="shared" si="2"/>
        <v>429951.49275229085</v>
      </c>
      <c r="BJ14" s="66">
        <f t="shared" si="2"/>
        <v>83795.497508189277</v>
      </c>
      <c r="BK14" s="66">
        <f t="shared" si="2"/>
        <v>188484.37495526634</v>
      </c>
      <c r="BL14" s="66">
        <f t="shared" si="2"/>
        <v>468673.10874970979</v>
      </c>
      <c r="BM14" s="36">
        <v>0</v>
      </c>
      <c r="BN14" s="27">
        <f t="shared" si="6"/>
        <v>1857426.0024332879</v>
      </c>
      <c r="BP14" s="53" t="s">
        <v>31</v>
      </c>
      <c r="BQ14" s="64" t="s">
        <v>11</v>
      </c>
      <c r="BR14" s="65">
        <f t="shared" si="7"/>
        <v>14498.934999733525</v>
      </c>
      <c r="BS14" s="66">
        <f t="shared" si="3"/>
        <v>11765.24194419398</v>
      </c>
      <c r="BT14" s="66">
        <f t="shared" si="3"/>
        <v>55911.369199830806</v>
      </c>
      <c r="BU14" s="66">
        <f t="shared" si="3"/>
        <v>1580.3294228028772</v>
      </c>
      <c r="BV14" s="66">
        <f t="shared" si="3"/>
        <v>7793.2738096588218</v>
      </c>
      <c r="BW14" s="66">
        <f t="shared" si="3"/>
        <v>3881.8652506977351</v>
      </c>
      <c r="BX14" s="66">
        <f t="shared" si="3"/>
        <v>1730.9400198267356</v>
      </c>
      <c r="BY14" s="66">
        <f t="shared" si="3"/>
        <v>3450.4559636023741</v>
      </c>
      <c r="BZ14" s="66">
        <f t="shared" si="3"/>
        <v>3870.6406269055283</v>
      </c>
      <c r="CA14" s="66">
        <f t="shared" si="3"/>
        <v>11126.723403366648</v>
      </c>
      <c r="CB14" s="66">
        <f t="shared" si="3"/>
        <v>4530.7659789226718</v>
      </c>
      <c r="CC14" s="66">
        <f t="shared" si="3"/>
        <v>304636.15951073245</v>
      </c>
      <c r="CD14" s="66">
        <f t="shared" si="3"/>
        <v>75713.32531111149</v>
      </c>
      <c r="CE14" s="66">
        <f t="shared" si="3"/>
        <v>137.48875296803058</v>
      </c>
      <c r="CF14" s="66">
        <f t="shared" si="3"/>
        <v>734.63380338228376</v>
      </c>
      <c r="CG14" s="66">
        <f t="shared" si="3"/>
        <v>2259.9753084818594</v>
      </c>
      <c r="CH14" s="66">
        <f t="shared" si="3"/>
        <v>1699.5787375178149</v>
      </c>
      <c r="CI14" s="66">
        <f t="shared" si="4"/>
        <v>3616.5054444370085</v>
      </c>
      <c r="CJ14" s="66">
        <f t="shared" si="4"/>
        <v>123599.84085046056</v>
      </c>
      <c r="CK14" s="66">
        <f t="shared" si="4"/>
        <v>43175.030035553282</v>
      </c>
      <c r="CL14" s="91">
        <f t="shared" si="4"/>
        <v>7.2595714517394638</v>
      </c>
      <c r="CM14" s="91">
        <f t="shared" si="4"/>
        <v>1771.9711371031894</v>
      </c>
      <c r="CN14" s="91">
        <f t="shared" si="4"/>
        <v>8536.8202329706892</v>
      </c>
      <c r="CO14" s="91">
        <f t="shared" si="4"/>
        <v>492.39915211987869</v>
      </c>
      <c r="CP14" s="65">
        <f t="shared" si="4"/>
        <v>429951.49275229085</v>
      </c>
      <c r="CQ14" s="66">
        <f t="shared" si="4"/>
        <v>83795.497508189277</v>
      </c>
      <c r="CR14" s="66">
        <f t="shared" si="4"/>
        <v>188484.37495526634</v>
      </c>
      <c r="CS14" s="66">
        <f t="shared" si="4"/>
        <v>468673.10874970979</v>
      </c>
      <c r="CT14" s="36">
        <v>0</v>
      </c>
      <c r="CU14" s="27">
        <f t="shared" si="8"/>
        <v>1857426.0024332879</v>
      </c>
      <c r="CX14" s="59" t="s">
        <v>100</v>
      </c>
      <c r="CY14" s="83">
        <f>'[1]scen AMS ss residentiel'!$AA$2</f>
        <v>70260.911746631595</v>
      </c>
      <c r="DA14" s="105">
        <v>1.5564690629402151</v>
      </c>
    </row>
    <row r="15" spans="2:105" x14ac:dyDescent="0.25">
      <c r="B15" s="53" t="s">
        <v>32</v>
      </c>
      <c r="C15" s="64" t="s">
        <v>12</v>
      </c>
      <c r="D15" s="90">
        <v>496.48341960822563</v>
      </c>
      <c r="E15" s="91">
        <v>511.78329628934154</v>
      </c>
      <c r="F15" s="91">
        <v>395.45653858461202</v>
      </c>
      <c r="G15" s="91">
        <v>80.716613772913831</v>
      </c>
      <c r="H15" s="91">
        <v>171.93704941316997</v>
      </c>
      <c r="I15" s="91">
        <v>109.05479952532312</v>
      </c>
      <c r="J15" s="91">
        <v>53.415806388374925</v>
      </c>
      <c r="K15" s="91">
        <v>142.2928650460145</v>
      </c>
      <c r="L15" s="91">
        <v>99.314342753485235</v>
      </c>
      <c r="M15" s="91">
        <v>155.23566232003972</v>
      </c>
      <c r="N15" s="91">
        <v>117.54700668442214</v>
      </c>
      <c r="O15" s="91">
        <v>3850.3987747673773</v>
      </c>
      <c r="P15" s="91">
        <v>81865.146364457352</v>
      </c>
      <c r="Q15" s="91">
        <v>78.92021817080186</v>
      </c>
      <c r="R15" s="91">
        <v>134.69690429080632</v>
      </c>
      <c r="S15" s="91">
        <v>337.53375818818893</v>
      </c>
      <c r="T15" s="91">
        <v>351.96757071619743</v>
      </c>
      <c r="U15" s="91">
        <v>335.02018421222067</v>
      </c>
      <c r="V15" s="91">
        <v>30027.82139435807</v>
      </c>
      <c r="W15" s="91">
        <v>13732.488826282803</v>
      </c>
      <c r="X15" s="91">
        <v>8.013759252600916E-2</v>
      </c>
      <c r="Y15" s="91">
        <v>866.48168497472739</v>
      </c>
      <c r="Z15" s="91">
        <v>4761.4429609638619</v>
      </c>
      <c r="AA15" s="91">
        <v>433.45946092826614</v>
      </c>
      <c r="AB15" s="65">
        <f>'[5]TES 2030 (value)'!CK18</f>
        <v>216473.38170621445</v>
      </c>
      <c r="AC15" s="66">
        <f>'[5]TES 2030 (value)'!CL18</f>
        <v>0</v>
      </c>
      <c r="AD15" s="66">
        <f>'[5]TES 2030 (value)'!CM18</f>
        <v>264611.15665430645</v>
      </c>
      <c r="AE15" s="66">
        <f>'[5]TES 2030 (value)'!CN18</f>
        <v>0</v>
      </c>
      <c r="AF15" s="67">
        <f>'[5]TES 2030 (value)'!CO18</f>
        <v>1</v>
      </c>
      <c r="AG15" s="27">
        <f t="shared" si="5"/>
        <v>620194.23400080996</v>
      </c>
      <c r="AI15" s="53" t="s">
        <v>32</v>
      </c>
      <c r="AJ15" s="64" t="s">
        <v>12</v>
      </c>
      <c r="AK15" s="65">
        <f t="shared" si="0"/>
        <v>496.48586698075718</v>
      </c>
      <c r="AL15" s="66">
        <f t="shared" si="0"/>
        <v>511.7908823144129</v>
      </c>
      <c r="AM15" s="66">
        <f t="shared" si="0"/>
        <v>395.45583357829031</v>
      </c>
      <c r="AN15" s="66">
        <f t="shared" si="0"/>
        <v>80.712839922860212</v>
      </c>
      <c r="AO15" s="66">
        <f t="shared" si="0"/>
        <v>171.9343122518172</v>
      </c>
      <c r="AP15" s="66">
        <f t="shared" si="0"/>
        <v>109.05270231537386</v>
      </c>
      <c r="AQ15" s="66">
        <f t="shared" si="0"/>
        <v>53.415845327697539</v>
      </c>
      <c r="AR15" s="66">
        <f t="shared" si="0"/>
        <v>142.31474972350071</v>
      </c>
      <c r="AS15" s="66">
        <f t="shared" si="0"/>
        <v>99.323116899323736</v>
      </c>
      <c r="AT15" s="66">
        <f t="shared" si="0"/>
        <v>155.23523899122293</v>
      </c>
      <c r="AU15" s="66">
        <f t="shared" si="0"/>
        <v>117.54499626685718</v>
      </c>
      <c r="AV15" s="66">
        <f t="shared" si="0"/>
        <v>3850.4624102134603</v>
      </c>
      <c r="AW15" s="66">
        <f t="shared" si="0"/>
        <v>81866.415945372864</v>
      </c>
      <c r="AX15" s="66">
        <f t="shared" si="0"/>
        <v>78.916361825344637</v>
      </c>
      <c r="AY15" s="66">
        <f t="shared" si="0"/>
        <v>134.69402858901145</v>
      </c>
      <c r="AZ15" s="66">
        <f t="shared" si="0"/>
        <v>337.53714804093465</v>
      </c>
      <c r="BA15" s="66">
        <f t="shared" si="1"/>
        <v>351.95716224491173</v>
      </c>
      <c r="BB15" s="66">
        <f t="shared" si="1"/>
        <v>335.01653468823844</v>
      </c>
      <c r="BC15" s="66">
        <f t="shared" si="1"/>
        <v>30028.398481756503</v>
      </c>
      <c r="BD15" s="66">
        <f t="shared" si="1"/>
        <v>13732.481793545619</v>
      </c>
      <c r="BE15" s="91">
        <f t="shared" si="1"/>
        <v>9.1378102320445437E-2</v>
      </c>
      <c r="BF15" s="91">
        <f t="shared" si="1"/>
        <v>873.2486290207836</v>
      </c>
      <c r="BG15" s="91">
        <f t="shared" si="1"/>
        <v>4761.6256571862859</v>
      </c>
      <c r="BH15" s="91">
        <f t="shared" si="1"/>
        <v>434.37216747266956</v>
      </c>
      <c r="BI15" s="65">
        <f t="shared" si="2"/>
        <v>216473.38170621445</v>
      </c>
      <c r="BJ15" s="66">
        <f t="shared" si="2"/>
        <v>0</v>
      </c>
      <c r="BK15" s="66">
        <f t="shared" si="2"/>
        <v>264611.15665430645</v>
      </c>
      <c r="BL15" s="66">
        <f t="shared" si="2"/>
        <v>0</v>
      </c>
      <c r="BM15" s="36">
        <v>0</v>
      </c>
      <c r="BN15" s="27">
        <f t="shared" si="6"/>
        <v>620203.02244315203</v>
      </c>
      <c r="BP15" s="53" t="s">
        <v>32</v>
      </c>
      <c r="BQ15" s="64" t="s">
        <v>12</v>
      </c>
      <c r="BR15" s="65">
        <f t="shared" si="7"/>
        <v>496.48586698075718</v>
      </c>
      <c r="BS15" s="66">
        <f t="shared" si="3"/>
        <v>511.7908823144129</v>
      </c>
      <c r="BT15" s="66">
        <f t="shared" si="3"/>
        <v>395.45583357829031</v>
      </c>
      <c r="BU15" s="66">
        <f t="shared" si="3"/>
        <v>80.712839922860212</v>
      </c>
      <c r="BV15" s="66">
        <f t="shared" si="3"/>
        <v>171.9343122518172</v>
      </c>
      <c r="BW15" s="66">
        <f t="shared" si="3"/>
        <v>109.05270231537386</v>
      </c>
      <c r="BX15" s="66">
        <f t="shared" si="3"/>
        <v>53.415845327697539</v>
      </c>
      <c r="BY15" s="66">
        <f t="shared" si="3"/>
        <v>142.31474972350071</v>
      </c>
      <c r="BZ15" s="66">
        <f t="shared" si="3"/>
        <v>99.323116899323736</v>
      </c>
      <c r="CA15" s="66">
        <f t="shared" si="3"/>
        <v>155.23523899122293</v>
      </c>
      <c r="CB15" s="66">
        <f t="shared" si="3"/>
        <v>117.54499626685718</v>
      </c>
      <c r="CC15" s="66">
        <f t="shared" si="3"/>
        <v>3850.4624102134603</v>
      </c>
      <c r="CD15" s="66">
        <f t="shared" si="3"/>
        <v>81866.415945372864</v>
      </c>
      <c r="CE15" s="66">
        <f t="shared" si="3"/>
        <v>78.916361825344637</v>
      </c>
      <c r="CF15" s="66">
        <f t="shared" si="3"/>
        <v>134.69402858901145</v>
      </c>
      <c r="CG15" s="66">
        <f t="shared" si="3"/>
        <v>337.53714804093465</v>
      </c>
      <c r="CH15" s="66">
        <f t="shared" si="3"/>
        <v>351.95716224491173</v>
      </c>
      <c r="CI15" s="66">
        <f t="shared" si="4"/>
        <v>335.01653468823844</v>
      </c>
      <c r="CJ15" s="66">
        <f t="shared" si="4"/>
        <v>30028.398481756503</v>
      </c>
      <c r="CK15" s="66">
        <f t="shared" si="4"/>
        <v>13732.481793545619</v>
      </c>
      <c r="CL15" s="91">
        <f t="shared" si="4"/>
        <v>9.1378102320445437E-2</v>
      </c>
      <c r="CM15" s="91">
        <f t="shared" si="4"/>
        <v>873.2486290207836</v>
      </c>
      <c r="CN15" s="91">
        <f t="shared" si="4"/>
        <v>4761.6256571862859</v>
      </c>
      <c r="CO15" s="91">
        <f t="shared" si="4"/>
        <v>434.37216747266956</v>
      </c>
      <c r="CP15" s="65">
        <f t="shared" si="4"/>
        <v>216473.38170621445</v>
      </c>
      <c r="CQ15" s="66">
        <f t="shared" si="4"/>
        <v>0</v>
      </c>
      <c r="CR15" s="66">
        <f t="shared" si="4"/>
        <v>264611.15665430645</v>
      </c>
      <c r="CS15" s="66">
        <f t="shared" si="4"/>
        <v>0</v>
      </c>
      <c r="CT15" s="36">
        <v>0</v>
      </c>
      <c r="CU15" s="27">
        <f t="shared" si="8"/>
        <v>620203.02244315203</v>
      </c>
      <c r="CX15" s="59" t="s">
        <v>101</v>
      </c>
      <c r="CY15" s="81">
        <f>SUM(D45:AA45)</f>
        <v>25988.5578546623</v>
      </c>
      <c r="DA15" s="105">
        <v>1.4145805810893741</v>
      </c>
    </row>
    <row r="16" spans="2:105" x14ac:dyDescent="0.25">
      <c r="B16" s="53" t="s">
        <v>33</v>
      </c>
      <c r="C16" s="64" t="s">
        <v>13</v>
      </c>
      <c r="D16" s="90">
        <v>1.7957691856216433</v>
      </c>
      <c r="E16" s="91">
        <v>55.152558670497044</v>
      </c>
      <c r="F16" s="91">
        <v>18.686022151293784</v>
      </c>
      <c r="G16" s="91">
        <v>5.0285703307101688</v>
      </c>
      <c r="H16" s="91">
        <v>9.6631667693471783</v>
      </c>
      <c r="I16" s="91">
        <v>15.75556361983331</v>
      </c>
      <c r="J16" s="91">
        <v>4.7851929888006941</v>
      </c>
      <c r="K16" s="91">
        <v>10.95404254301403</v>
      </c>
      <c r="L16" s="91">
        <v>11.963549972446632</v>
      </c>
      <c r="M16" s="91">
        <v>21.600215619818421</v>
      </c>
      <c r="N16" s="91">
        <v>6.9657709742464453</v>
      </c>
      <c r="O16" s="91">
        <v>313.97651294577383</v>
      </c>
      <c r="P16" s="91">
        <v>109.83416982855661</v>
      </c>
      <c r="Q16" s="91">
        <v>46.131114117378914</v>
      </c>
      <c r="R16" s="91">
        <v>4.2209840364214672</v>
      </c>
      <c r="S16" s="91">
        <v>85.414795103843545</v>
      </c>
      <c r="T16" s="91">
        <v>34.377419859603904</v>
      </c>
      <c r="U16" s="91">
        <v>34.805152716325338</v>
      </c>
      <c r="V16" s="91">
        <v>2388.2566162982748</v>
      </c>
      <c r="W16" s="91">
        <v>1500.4443194668859</v>
      </c>
      <c r="X16" s="91">
        <v>6.5596428113604381E-3</v>
      </c>
      <c r="Y16" s="91">
        <v>38.950786577385038</v>
      </c>
      <c r="Z16" s="91">
        <v>30.640862306258825</v>
      </c>
      <c r="AA16" s="91">
        <v>3.1960084421063719</v>
      </c>
      <c r="AB16" s="65">
        <f>'[5]TES 2030 (value)'!CK19</f>
        <v>11251.523389009873</v>
      </c>
      <c r="AC16" s="66">
        <f>'[5]TES 2030 (value)'!CL19</f>
        <v>556.67593360272087</v>
      </c>
      <c r="AD16" s="66">
        <f>'[5]TES 2030 (value)'!CM19</f>
        <v>0</v>
      </c>
      <c r="AE16" s="66">
        <f>'[5]TES 2030 (value)'!CN19</f>
        <v>2904.6933135303993</v>
      </c>
      <c r="AF16" s="67">
        <f>'[5]TES 2030 (value)'!CO19</f>
        <v>1.7321121989999999</v>
      </c>
      <c r="AG16" s="27">
        <f t="shared" si="5"/>
        <v>19467.230472509247</v>
      </c>
      <c r="AI16" s="53" t="s">
        <v>33</v>
      </c>
      <c r="AJ16" s="64" t="s">
        <v>13</v>
      </c>
      <c r="AK16" s="65">
        <f t="shared" si="0"/>
        <v>1.795778037712175</v>
      </c>
      <c r="AL16" s="66">
        <f t="shared" si="0"/>
        <v>55.153376181923967</v>
      </c>
      <c r="AM16" s="66">
        <f t="shared" si="0"/>
        <v>18.685988838495891</v>
      </c>
      <c r="AN16" s="66">
        <f t="shared" si="0"/>
        <v>5.0283352233447189</v>
      </c>
      <c r="AO16" s="66">
        <f t="shared" si="0"/>
        <v>9.663012936030178</v>
      </c>
      <c r="AP16" s="66">
        <f t="shared" si="0"/>
        <v>15.755260627897849</v>
      </c>
      <c r="AQ16" s="66">
        <f t="shared" si="0"/>
        <v>4.7851964771346935</v>
      </c>
      <c r="AR16" s="66">
        <f t="shared" si="0"/>
        <v>10.955727277439376</v>
      </c>
      <c r="AS16" s="66">
        <f t="shared" si="0"/>
        <v>11.964606918797925</v>
      </c>
      <c r="AT16" s="66">
        <f t="shared" si="0"/>
        <v>21.600156715868231</v>
      </c>
      <c r="AU16" s="66">
        <f t="shared" si="0"/>
        <v>6.9656518380071217</v>
      </c>
      <c r="AV16" s="66">
        <f t="shared" si="0"/>
        <v>313.98170202790004</v>
      </c>
      <c r="AW16" s="66">
        <f t="shared" si="0"/>
        <v>109.83587315863147</v>
      </c>
      <c r="AX16" s="66">
        <f t="shared" si="0"/>
        <v>46.128859973681813</v>
      </c>
      <c r="AY16" s="66">
        <f t="shared" si="0"/>
        <v>4.2208939208287335</v>
      </c>
      <c r="AZ16" s="66">
        <f t="shared" si="0"/>
        <v>85.415652924937532</v>
      </c>
      <c r="BA16" s="66">
        <f t="shared" si="1"/>
        <v>34.376403242116233</v>
      </c>
      <c r="BB16" s="66">
        <f t="shared" si="1"/>
        <v>34.804773568305222</v>
      </c>
      <c r="BC16" s="66">
        <f t="shared" si="1"/>
        <v>2388.3025148261563</v>
      </c>
      <c r="BD16" s="66">
        <f t="shared" si="1"/>
        <v>1500.4435510533308</v>
      </c>
      <c r="BE16" s="91">
        <f t="shared" si="1"/>
        <v>7.4797319598480195E-3</v>
      </c>
      <c r="BF16" s="91">
        <f t="shared" si="1"/>
        <v>39.254979727557313</v>
      </c>
      <c r="BG16" s="91">
        <f t="shared" si="1"/>
        <v>30.642037993931883</v>
      </c>
      <c r="BH16" s="91">
        <f t="shared" si="1"/>
        <v>3.2027380629452673</v>
      </c>
      <c r="BI16" s="65">
        <f t="shared" si="2"/>
        <v>11251.523389009873</v>
      </c>
      <c r="BJ16" s="66">
        <f t="shared" si="2"/>
        <v>556.67593360272087</v>
      </c>
      <c r="BK16" s="66">
        <f t="shared" si="2"/>
        <v>0</v>
      </c>
      <c r="BL16" s="66">
        <f t="shared" si="2"/>
        <v>2904.6933135303993</v>
      </c>
      <c r="BM16" s="36">
        <v>0</v>
      </c>
      <c r="BN16" s="27">
        <f t="shared" si="6"/>
        <v>19465.863187427927</v>
      </c>
      <c r="BP16" s="53" t="s">
        <v>33</v>
      </c>
      <c r="BQ16" s="64" t="s">
        <v>13</v>
      </c>
      <c r="BR16" s="65">
        <f t="shared" si="7"/>
        <v>1.795778037712175</v>
      </c>
      <c r="BS16" s="66">
        <f t="shared" si="3"/>
        <v>55.153376181923967</v>
      </c>
      <c r="BT16" s="66">
        <f t="shared" si="3"/>
        <v>18.685988838495891</v>
      </c>
      <c r="BU16" s="66">
        <f t="shared" si="3"/>
        <v>5.0283352233447189</v>
      </c>
      <c r="BV16" s="66">
        <f t="shared" si="3"/>
        <v>9.663012936030178</v>
      </c>
      <c r="BW16" s="66">
        <f t="shared" si="3"/>
        <v>15.755260627897849</v>
      </c>
      <c r="BX16" s="66">
        <f t="shared" si="3"/>
        <v>4.7851964771346935</v>
      </c>
      <c r="BY16" s="66">
        <f t="shared" si="3"/>
        <v>10.955727277439376</v>
      </c>
      <c r="BZ16" s="66">
        <f t="shared" si="3"/>
        <v>11.964606918797925</v>
      </c>
      <c r="CA16" s="66">
        <f t="shared" si="3"/>
        <v>21.600156715868231</v>
      </c>
      <c r="CB16" s="66">
        <f t="shared" si="3"/>
        <v>6.9656518380071217</v>
      </c>
      <c r="CC16" s="66">
        <f t="shared" si="3"/>
        <v>313.98170202790004</v>
      </c>
      <c r="CD16" s="66">
        <f t="shared" si="3"/>
        <v>109.83587315863147</v>
      </c>
      <c r="CE16" s="66">
        <f t="shared" si="3"/>
        <v>46.128859973681813</v>
      </c>
      <c r="CF16" s="66">
        <f t="shared" si="3"/>
        <v>4.2208939208287335</v>
      </c>
      <c r="CG16" s="66">
        <f t="shared" si="3"/>
        <v>85.415652924937532</v>
      </c>
      <c r="CH16" s="66">
        <f t="shared" si="3"/>
        <v>34.376403242116233</v>
      </c>
      <c r="CI16" s="66">
        <f t="shared" si="4"/>
        <v>34.804773568305222</v>
      </c>
      <c r="CJ16" s="66">
        <f t="shared" si="4"/>
        <v>2388.3025148261563</v>
      </c>
      <c r="CK16" s="66">
        <f t="shared" si="4"/>
        <v>1500.4435510533308</v>
      </c>
      <c r="CL16" s="91">
        <f t="shared" si="4"/>
        <v>7.4797319598480195E-3</v>
      </c>
      <c r="CM16" s="91">
        <f t="shared" si="4"/>
        <v>39.254979727557313</v>
      </c>
      <c r="CN16" s="91">
        <f t="shared" si="4"/>
        <v>30.642037993931883</v>
      </c>
      <c r="CO16" s="91">
        <f t="shared" si="4"/>
        <v>3.2027380629452673</v>
      </c>
      <c r="CP16" s="65">
        <f t="shared" si="4"/>
        <v>11251.523389009873</v>
      </c>
      <c r="CQ16" s="66">
        <f t="shared" si="4"/>
        <v>556.67593360272087</v>
      </c>
      <c r="CR16" s="66">
        <f t="shared" si="4"/>
        <v>0</v>
      </c>
      <c r="CS16" s="66">
        <f t="shared" si="4"/>
        <v>2904.6933135303993</v>
      </c>
      <c r="CT16" s="36">
        <v>0</v>
      </c>
      <c r="CU16" s="27">
        <f t="shared" si="8"/>
        <v>19465.863187427927</v>
      </c>
      <c r="DA16" s="105">
        <v>1.1178744501182094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177.06788782399951</v>
      </c>
      <c r="F17" s="91">
        <v>47.854345279876995</v>
      </c>
      <c r="G17" s="91">
        <v>3.8882111833950992</v>
      </c>
      <c r="H17" s="91">
        <v>16.890095558060867</v>
      </c>
      <c r="I17" s="91">
        <v>7.995942657876661</v>
      </c>
      <c r="J17" s="91">
        <v>1.8123470713119687</v>
      </c>
      <c r="K17" s="91">
        <v>21.748661523349185</v>
      </c>
      <c r="L17" s="91">
        <v>20.589114607446508</v>
      </c>
      <c r="M17" s="91">
        <v>7.4775034695743745</v>
      </c>
      <c r="N17" s="91">
        <v>2.5192799812911528</v>
      </c>
      <c r="O17" s="91">
        <v>382.03787470853342</v>
      </c>
      <c r="P17" s="91">
        <v>136.16634658490938</v>
      </c>
      <c r="Q17" s="91">
        <v>5.3350512379785409</v>
      </c>
      <c r="R17" s="91">
        <v>688.15524117388543</v>
      </c>
      <c r="S17" s="91">
        <v>47.06055509213968</v>
      </c>
      <c r="T17" s="91">
        <v>35.416583773946073</v>
      </c>
      <c r="U17" s="91">
        <v>53.828917325842966</v>
      </c>
      <c r="V17" s="91">
        <v>3053.0661337909755</v>
      </c>
      <c r="W17" s="91">
        <v>3166.5618929157931</v>
      </c>
      <c r="X17" s="91">
        <v>7.9817524026019535E-3</v>
      </c>
      <c r="Y17" s="91">
        <v>27.64396524118478</v>
      </c>
      <c r="Z17" s="91">
        <v>23.704085682132821</v>
      </c>
      <c r="AA17" s="91">
        <v>3.6580096111593781</v>
      </c>
      <c r="AB17" s="65">
        <f>'[5]TES 2030 (value)'!CK20</f>
        <v>17293.739676838857</v>
      </c>
      <c r="AC17" s="66">
        <f>'[5]TES 2030 (value)'!CL20</f>
        <v>3140.9129278137284</v>
      </c>
      <c r="AD17" s="66">
        <f>'[5]TES 2030 (value)'!CM20</f>
        <v>0</v>
      </c>
      <c r="AE17" s="66">
        <f>'[5]TES 2030 (value)'!CN20</f>
        <v>0</v>
      </c>
      <c r="AF17" s="67">
        <f>'[5]TES 2030 (value)'!CO20</f>
        <v>1</v>
      </c>
      <c r="AG17" s="27">
        <f t="shared" si="5"/>
        <v>28366.138632699654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177.0705124533028</v>
      </c>
      <c r="AM17" s="66">
        <f t="shared" si="0"/>
        <v>47.854259966795397</v>
      </c>
      <c r="AN17" s="66">
        <f t="shared" si="0"/>
        <v>3.88802939274139</v>
      </c>
      <c r="AO17" s="66">
        <f t="shared" si="0"/>
        <v>16.889826675251932</v>
      </c>
      <c r="AP17" s="66">
        <f t="shared" si="0"/>
        <v>7.9957888895824754</v>
      </c>
      <c r="AQ17" s="66">
        <f t="shared" si="0"/>
        <v>1.8123483924858321</v>
      </c>
      <c r="AR17" s="66">
        <f t="shared" si="0"/>
        <v>21.752006472816902</v>
      </c>
      <c r="AS17" s="66">
        <f t="shared" si="0"/>
        <v>20.590933598432528</v>
      </c>
      <c r="AT17" s="66">
        <f t="shared" si="0"/>
        <v>7.4774830783662649</v>
      </c>
      <c r="AU17" s="66">
        <f t="shared" si="0"/>
        <v>2.51923689380753</v>
      </c>
      <c r="AV17" s="66">
        <f t="shared" si="0"/>
        <v>382.04418863911565</v>
      </c>
      <c r="AW17" s="66">
        <f t="shared" si="0"/>
        <v>136.16845827960043</v>
      </c>
      <c r="AX17" s="66">
        <f t="shared" si="0"/>
        <v>5.3347905468516972</v>
      </c>
      <c r="AY17" s="66">
        <f t="shared" si="0"/>
        <v>688.1405494534439</v>
      </c>
      <c r="AZ17" s="66">
        <f t="shared" si="0"/>
        <v>47.061027721463482</v>
      </c>
      <c r="BA17" s="66">
        <f t="shared" si="1"/>
        <v>35.415536426048376</v>
      </c>
      <c r="BB17" s="66">
        <f t="shared" si="1"/>
        <v>53.828330943487586</v>
      </c>
      <c r="BC17" s="66">
        <f t="shared" si="1"/>
        <v>3053.1248089099345</v>
      </c>
      <c r="BD17" s="66">
        <f t="shared" si="1"/>
        <v>3166.5602712434329</v>
      </c>
      <c r="BE17" s="91">
        <f t="shared" si="1"/>
        <v>9.1013139370852078E-3</v>
      </c>
      <c r="BF17" s="91">
        <f t="shared" si="1"/>
        <v>27.859855743248509</v>
      </c>
      <c r="BG17" s="91">
        <f t="shared" si="1"/>
        <v>23.704995206187956</v>
      </c>
      <c r="BH17" s="91">
        <f t="shared" si="1"/>
        <v>3.665712036905135</v>
      </c>
      <c r="BI17" s="65">
        <f t="shared" si="2"/>
        <v>17293.739676838857</v>
      </c>
      <c r="BJ17" s="66">
        <f t="shared" si="2"/>
        <v>3140.9129278137284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28365.420656929829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177.0705124533028</v>
      </c>
      <c r="BT17" s="66">
        <f t="shared" si="3"/>
        <v>47.854259966795397</v>
      </c>
      <c r="BU17" s="66">
        <f t="shared" si="3"/>
        <v>3.88802939274139</v>
      </c>
      <c r="BV17" s="66">
        <f t="shared" si="3"/>
        <v>16.889826675251932</v>
      </c>
      <c r="BW17" s="66">
        <f t="shared" si="3"/>
        <v>7.9957888895824754</v>
      </c>
      <c r="BX17" s="66">
        <f t="shared" si="3"/>
        <v>1.8123483924858321</v>
      </c>
      <c r="BY17" s="66">
        <f t="shared" si="3"/>
        <v>21.752006472816902</v>
      </c>
      <c r="BZ17" s="66">
        <f t="shared" si="3"/>
        <v>20.590933598432528</v>
      </c>
      <c r="CA17" s="66">
        <f t="shared" si="3"/>
        <v>7.4774830783662649</v>
      </c>
      <c r="CB17" s="66">
        <f t="shared" si="3"/>
        <v>2.51923689380753</v>
      </c>
      <c r="CC17" s="66">
        <f t="shared" si="3"/>
        <v>382.04418863911565</v>
      </c>
      <c r="CD17" s="66">
        <f t="shared" si="3"/>
        <v>136.16845827960043</v>
      </c>
      <c r="CE17" s="66">
        <f t="shared" si="3"/>
        <v>5.3347905468516972</v>
      </c>
      <c r="CF17" s="66">
        <f t="shared" si="3"/>
        <v>688.1405494534439</v>
      </c>
      <c r="CG17" s="66">
        <f t="shared" si="3"/>
        <v>47.061027721463482</v>
      </c>
      <c r="CH17" s="66">
        <f t="shared" si="3"/>
        <v>35.415536426048376</v>
      </c>
      <c r="CI17" s="66">
        <f t="shared" si="4"/>
        <v>53.828330943487586</v>
      </c>
      <c r="CJ17" s="66">
        <f t="shared" si="4"/>
        <v>3053.1248089099345</v>
      </c>
      <c r="CK17" s="66">
        <f t="shared" si="4"/>
        <v>3166.5602712434329</v>
      </c>
      <c r="CL17" s="91">
        <f t="shared" si="4"/>
        <v>9.1013139370852078E-3</v>
      </c>
      <c r="CM17" s="91">
        <f t="shared" si="4"/>
        <v>27.859855743248509</v>
      </c>
      <c r="CN17" s="91">
        <f t="shared" si="4"/>
        <v>23.704995206187956</v>
      </c>
      <c r="CO17" s="91">
        <f t="shared" si="4"/>
        <v>3.665712036905135</v>
      </c>
      <c r="CP17" s="65">
        <f t="shared" si="4"/>
        <v>17293.739676838857</v>
      </c>
      <c r="CQ17" s="66">
        <f t="shared" si="4"/>
        <v>3140.9129278137284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28365.420656929829</v>
      </c>
      <c r="CX17" s="52" t="s">
        <v>105</v>
      </c>
      <c r="CY17" s="94">
        <f>'[1]scen AMS ss residentiel'!$AA$461</f>
        <v>2686854.9440000001</v>
      </c>
      <c r="DA17" s="105">
        <v>1.2047248447305419</v>
      </c>
    </row>
    <row r="18" spans="2:105" x14ac:dyDescent="0.25">
      <c r="B18" s="53" t="s">
        <v>35</v>
      </c>
      <c r="C18" s="64" t="s">
        <v>15</v>
      </c>
      <c r="D18" s="90">
        <v>72.996348580450189</v>
      </c>
      <c r="E18" s="91">
        <v>717.33660999846677</v>
      </c>
      <c r="F18" s="91">
        <v>309.49871995910632</v>
      </c>
      <c r="G18" s="91">
        <v>73.575283377985073</v>
      </c>
      <c r="H18" s="91">
        <v>182.52990745219415</v>
      </c>
      <c r="I18" s="91">
        <v>125.51602112545277</v>
      </c>
      <c r="J18" s="91">
        <v>19.375065231277986</v>
      </c>
      <c r="K18" s="91">
        <v>71.601596646755723</v>
      </c>
      <c r="L18" s="91">
        <v>96.693296812741025</v>
      </c>
      <c r="M18" s="91">
        <v>299.18439695353948</v>
      </c>
      <c r="N18" s="91">
        <v>62.815832933402703</v>
      </c>
      <c r="O18" s="91">
        <v>2149.1413273426565</v>
      </c>
      <c r="P18" s="91">
        <v>930.11195380919446</v>
      </c>
      <c r="Q18" s="91">
        <v>96.708814070499258</v>
      </c>
      <c r="R18" s="91">
        <v>108.09809487283098</v>
      </c>
      <c r="S18" s="91">
        <v>11077.079812246826</v>
      </c>
      <c r="T18" s="91">
        <v>740.96970752041591</v>
      </c>
      <c r="U18" s="91">
        <v>604.68484632070977</v>
      </c>
      <c r="V18" s="91">
        <v>25157.450886850689</v>
      </c>
      <c r="W18" s="91">
        <v>1629.2655590061906</v>
      </c>
      <c r="X18" s="91">
        <v>4.4894243160468909E-2</v>
      </c>
      <c r="Y18" s="91">
        <v>335.51856765415368</v>
      </c>
      <c r="Z18" s="91">
        <v>421.23211086101333</v>
      </c>
      <c r="AA18" s="91">
        <v>30.114049781730298</v>
      </c>
      <c r="AB18" s="65">
        <f>'[5]TES 2030 (value)'!CK21</f>
        <v>1718.7568644856956</v>
      </c>
      <c r="AC18" s="66">
        <f>'[5]TES 2030 (value)'!CL21</f>
        <v>9.6826064291955003</v>
      </c>
      <c r="AD18" s="66">
        <f>'[5]TES 2030 (value)'!CM21</f>
        <v>0</v>
      </c>
      <c r="AE18" s="66">
        <f>'[5]TES 2030 (value)'!CN21</f>
        <v>8956.7988574480951</v>
      </c>
      <c r="AF18" s="67">
        <f>'[5]TES 2030 (value)'!CO21</f>
        <v>1.8846948960000001</v>
      </c>
      <c r="AG18" s="27">
        <f t="shared" si="5"/>
        <v>55998.666726910436</v>
      </c>
      <c r="AI18" s="53" t="s">
        <v>35</v>
      </c>
      <c r="AJ18" s="64" t="s">
        <v>15</v>
      </c>
      <c r="AK18" s="65">
        <f t="shared" si="0"/>
        <v>72.996708409704027</v>
      </c>
      <c r="AL18" s="66">
        <f t="shared" si="0"/>
        <v>717.34724288458779</v>
      </c>
      <c r="AM18" s="66">
        <f t="shared" si="0"/>
        <v>309.49816819542855</v>
      </c>
      <c r="AN18" s="66">
        <f t="shared" si="0"/>
        <v>73.571843415948223</v>
      </c>
      <c r="AO18" s="66">
        <f t="shared" si="0"/>
        <v>182.52700165725287</v>
      </c>
      <c r="AP18" s="66">
        <f t="shared" si="0"/>
        <v>125.51360735320762</v>
      </c>
      <c r="AQ18" s="66">
        <f t="shared" si="0"/>
        <v>19.375079355410275</v>
      </c>
      <c r="AR18" s="66">
        <f t="shared" si="0"/>
        <v>71.612608989852518</v>
      </c>
      <c r="AS18" s="66">
        <f t="shared" si="0"/>
        <v>96.701839396463754</v>
      </c>
      <c r="AT18" s="66">
        <f t="shared" si="0"/>
        <v>299.18358107544242</v>
      </c>
      <c r="AU18" s="66">
        <f t="shared" si="0"/>
        <v>62.814758588275176</v>
      </c>
      <c r="AV18" s="66">
        <f t="shared" si="0"/>
        <v>2149.1768461486454</v>
      </c>
      <c r="AW18" s="66">
        <f t="shared" si="0"/>
        <v>930.12637816972256</v>
      </c>
      <c r="AX18" s="66">
        <f t="shared" si="0"/>
        <v>96.704088505815591</v>
      </c>
      <c r="AY18" s="66">
        <f t="shared" si="0"/>
        <v>108.09578704038982</v>
      </c>
      <c r="AZ18" s="66">
        <f t="shared" ref="AZ18:AZ32" si="9">S18*(1+AZ$45)</f>
        <v>11077.191059399163</v>
      </c>
      <c r="BA18" s="66">
        <f t="shared" si="1"/>
        <v>740.94779538257717</v>
      </c>
      <c r="BB18" s="66">
        <f t="shared" si="1"/>
        <v>604.67825921953693</v>
      </c>
      <c r="BC18" s="66">
        <f t="shared" si="1"/>
        <v>25157.934373404471</v>
      </c>
      <c r="BD18" s="66">
        <f t="shared" si="1"/>
        <v>1629.2647246201864</v>
      </c>
      <c r="BE18" s="91">
        <f t="shared" si="1"/>
        <v>5.1191339991712902E-2</v>
      </c>
      <c r="BF18" s="91">
        <f t="shared" si="1"/>
        <v>338.13886005398069</v>
      </c>
      <c r="BG18" s="91">
        <f t="shared" si="1"/>
        <v>421.24827350667539</v>
      </c>
      <c r="BH18" s="91">
        <f t="shared" si="1"/>
        <v>30.177458918666463</v>
      </c>
      <c r="BI18" s="65">
        <f t="shared" si="2"/>
        <v>1718.7568644856956</v>
      </c>
      <c r="BJ18" s="66">
        <f t="shared" si="2"/>
        <v>9.6826064291955003</v>
      </c>
      <c r="BK18" s="66">
        <f t="shared" si="2"/>
        <v>0</v>
      </c>
      <c r="BL18" s="66">
        <f t="shared" si="2"/>
        <v>8956.7988574480951</v>
      </c>
      <c r="BM18" s="36">
        <v>0</v>
      </c>
      <c r="BN18" s="27">
        <f t="shared" si="6"/>
        <v>56000.115863394385</v>
      </c>
      <c r="BP18" s="53" t="s">
        <v>35</v>
      </c>
      <c r="BQ18" s="64" t="s">
        <v>15</v>
      </c>
      <c r="BR18" s="65">
        <f t="shared" si="7"/>
        <v>72.996708409704027</v>
      </c>
      <c r="BS18" s="66">
        <f t="shared" si="3"/>
        <v>717.34724288458779</v>
      </c>
      <c r="BT18" s="66">
        <f t="shared" si="3"/>
        <v>309.49816819542855</v>
      </c>
      <c r="BU18" s="66">
        <f t="shared" si="3"/>
        <v>73.571843415948223</v>
      </c>
      <c r="BV18" s="66">
        <f t="shared" si="3"/>
        <v>182.52700165725287</v>
      </c>
      <c r="BW18" s="66">
        <f t="shared" si="3"/>
        <v>125.51360735320762</v>
      </c>
      <c r="BX18" s="66">
        <f t="shared" si="3"/>
        <v>19.375079355410275</v>
      </c>
      <c r="BY18" s="66">
        <f t="shared" si="3"/>
        <v>71.612608989852518</v>
      </c>
      <c r="BZ18" s="66">
        <f t="shared" si="3"/>
        <v>96.701839396463754</v>
      </c>
      <c r="CA18" s="66">
        <f t="shared" si="3"/>
        <v>299.18358107544242</v>
      </c>
      <c r="CB18" s="66">
        <f t="shared" si="3"/>
        <v>62.814758588275176</v>
      </c>
      <c r="CC18" s="66">
        <f t="shared" si="3"/>
        <v>2149.1768461486454</v>
      </c>
      <c r="CD18" s="66">
        <f t="shared" si="3"/>
        <v>930.12637816972256</v>
      </c>
      <c r="CE18" s="66">
        <f t="shared" si="3"/>
        <v>96.704088505815591</v>
      </c>
      <c r="CF18" s="66">
        <f t="shared" si="3"/>
        <v>108.09578704038982</v>
      </c>
      <c r="CG18" s="66">
        <f t="shared" si="3"/>
        <v>11077.191059399163</v>
      </c>
      <c r="CH18" s="66">
        <f t="shared" ref="CH18:CJ37" si="10">BA18</f>
        <v>740.94779538257717</v>
      </c>
      <c r="CI18" s="66">
        <f t="shared" si="4"/>
        <v>604.67825921953693</v>
      </c>
      <c r="CJ18" s="66">
        <f t="shared" si="4"/>
        <v>25157.934373404471</v>
      </c>
      <c r="CK18" s="66">
        <f t="shared" si="4"/>
        <v>1629.2647246201864</v>
      </c>
      <c r="CL18" s="91">
        <f t="shared" si="4"/>
        <v>5.1191339991712902E-2</v>
      </c>
      <c r="CM18" s="91">
        <f t="shared" si="4"/>
        <v>338.13886005398069</v>
      </c>
      <c r="CN18" s="91">
        <f t="shared" si="4"/>
        <v>421.24827350667539</v>
      </c>
      <c r="CO18" s="91">
        <f t="shared" si="4"/>
        <v>30.177458918666463</v>
      </c>
      <c r="CP18" s="65">
        <f t="shared" si="4"/>
        <v>1718.7568644856956</v>
      </c>
      <c r="CQ18" s="66">
        <f t="shared" si="4"/>
        <v>9.6826064291955003</v>
      </c>
      <c r="CR18" s="66">
        <f t="shared" si="4"/>
        <v>0</v>
      </c>
      <c r="CS18" s="66">
        <f t="shared" si="4"/>
        <v>8956.7988574480951</v>
      </c>
      <c r="CT18" s="36">
        <v>0</v>
      </c>
      <c r="CU18" s="27">
        <f t="shared" si="8"/>
        <v>56000.115863394385</v>
      </c>
      <c r="DA18" s="105">
        <v>1.3968810693151654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37.483046695032151</v>
      </c>
      <c r="F19" s="91">
        <v>16.000307536648645</v>
      </c>
      <c r="G19" s="91">
        <v>3.8250708486669782</v>
      </c>
      <c r="H19" s="91">
        <v>9.8201117861029292</v>
      </c>
      <c r="I19" s="91">
        <v>6.5506661665479458</v>
      </c>
      <c r="J19" s="91">
        <v>0.94399305246293375</v>
      </c>
      <c r="K19" s="91">
        <v>3.5793166112801327</v>
      </c>
      <c r="L19" s="91">
        <v>4.7129293225187743</v>
      </c>
      <c r="M19" s="91">
        <v>17.377836402028326</v>
      </c>
      <c r="N19" s="91">
        <v>3.3498814094772857</v>
      </c>
      <c r="O19" s="91">
        <v>109.89802923780422</v>
      </c>
      <c r="P19" s="91">
        <v>47.697460106239085</v>
      </c>
      <c r="Q19" s="91">
        <v>6.5167082135550372</v>
      </c>
      <c r="R19" s="91">
        <v>2.677832572089657</v>
      </c>
      <c r="S19" s="91">
        <v>130.25869123216745</v>
      </c>
      <c r="T19" s="91">
        <v>709.33386272760276</v>
      </c>
      <c r="U19" s="91">
        <v>37.22740656139721</v>
      </c>
      <c r="V19" s="91">
        <v>718.45745661763738</v>
      </c>
      <c r="W19" s="91">
        <v>7.5143075829583559</v>
      </c>
      <c r="X19" s="91">
        <v>2.2917151950022909E-3</v>
      </c>
      <c r="Y19" s="91">
        <v>83.179222823329312</v>
      </c>
      <c r="Z19" s="91">
        <v>105.95253992186105</v>
      </c>
      <c r="AA19" s="91">
        <v>6.5684071893681768</v>
      </c>
      <c r="AB19" s="65">
        <f>'[5]TES 2030 (value)'!CK22</f>
        <v>892.74217213983945</v>
      </c>
      <c r="AC19" s="66">
        <f>'[5]TES 2030 (value)'!CL22</f>
        <v>0</v>
      </c>
      <c r="AD19" s="66">
        <f>'[5]TES 2030 (value)'!CM22</f>
        <v>0</v>
      </c>
      <c r="AE19" s="66">
        <f>'[5]TES 2030 (value)'!CN22</f>
        <v>14010.696360618906</v>
      </c>
      <c r="AF19" s="67">
        <f>'[5]TES 2030 (value)'!CO22</f>
        <v>1.578110355</v>
      </c>
      <c r="AG19" s="27">
        <f t="shared" si="5"/>
        <v>16973.944019445717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37.483602296072753</v>
      </c>
      <c r="AM19" s="66">
        <f t="shared" si="11"/>
        <v>16.000279011850438</v>
      </c>
      <c r="AN19" s="66">
        <f t="shared" si="11"/>
        <v>3.8248920100964212</v>
      </c>
      <c r="AO19" s="66">
        <f t="shared" si="11"/>
        <v>9.8199554542910672</v>
      </c>
      <c r="AP19" s="66">
        <f t="shared" si="11"/>
        <v>6.5505401920624715</v>
      </c>
      <c r="AQ19" s="66">
        <f t="shared" si="11"/>
        <v>0.94399374061972663</v>
      </c>
      <c r="AR19" s="66">
        <f t="shared" si="11"/>
        <v>3.5798671110513869</v>
      </c>
      <c r="AS19" s="66">
        <f t="shared" si="11"/>
        <v>4.7133456967106167</v>
      </c>
      <c r="AT19" s="66">
        <f t="shared" si="11"/>
        <v>17.377789012537967</v>
      </c>
      <c r="AU19" s="66">
        <f t="shared" si="11"/>
        <v>3.3498241161389344</v>
      </c>
      <c r="AV19" s="66">
        <f t="shared" si="11"/>
        <v>109.89984551983714</v>
      </c>
      <c r="AW19" s="66">
        <f t="shared" si="11"/>
        <v>47.698199807904061</v>
      </c>
      <c r="AX19" s="66">
        <f t="shared" si="11"/>
        <v>6.5163897821226628</v>
      </c>
      <c r="AY19" s="66">
        <f t="shared" si="11"/>
        <v>2.6777754018972577</v>
      </c>
      <c r="AZ19" s="66">
        <f t="shared" si="9"/>
        <v>130.25999942067131</v>
      </c>
      <c r="BA19" s="66">
        <f t="shared" si="1"/>
        <v>709.31288613272181</v>
      </c>
      <c r="BB19" s="66">
        <f t="shared" si="1"/>
        <v>37.227001026687823</v>
      </c>
      <c r="BC19" s="66">
        <f t="shared" si="1"/>
        <v>718.47126423754685</v>
      </c>
      <c r="BD19" s="66">
        <f t="shared" si="1"/>
        <v>7.5143037347010573</v>
      </c>
      <c r="BE19" s="91">
        <f t="shared" si="1"/>
        <v>2.6131629236337832E-3</v>
      </c>
      <c r="BF19" s="91">
        <f t="shared" si="1"/>
        <v>83.828825874842551</v>
      </c>
      <c r="BG19" s="91">
        <f t="shared" si="1"/>
        <v>105.95660531316337</v>
      </c>
      <c r="BH19" s="91">
        <f t="shared" si="1"/>
        <v>6.5822378442931022</v>
      </c>
      <c r="BI19" s="65">
        <f t="shared" si="2"/>
        <v>892.74217213983945</v>
      </c>
      <c r="BJ19" s="66">
        <f t="shared" si="2"/>
        <v>0</v>
      </c>
      <c r="BK19" s="66">
        <f t="shared" si="2"/>
        <v>0</v>
      </c>
      <c r="BL19" s="66">
        <f t="shared" si="2"/>
        <v>14010.696360618906</v>
      </c>
      <c r="BM19" s="36">
        <v>0</v>
      </c>
      <c r="BN19" s="27">
        <f t="shared" si="6"/>
        <v>16973.030568659487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37.483602296072753</v>
      </c>
      <c r="BT19" s="66">
        <f t="shared" si="7"/>
        <v>16.000279011850438</v>
      </c>
      <c r="BU19" s="66">
        <f t="shared" si="7"/>
        <v>3.8248920100964212</v>
      </c>
      <c r="BV19" s="66">
        <f t="shared" si="7"/>
        <v>9.8199554542910672</v>
      </c>
      <c r="BW19" s="66">
        <f t="shared" si="7"/>
        <v>6.5505401920624715</v>
      </c>
      <c r="BX19" s="66">
        <f t="shared" si="7"/>
        <v>0.94399374061972663</v>
      </c>
      <c r="BY19" s="66">
        <f t="shared" si="7"/>
        <v>3.5798671110513869</v>
      </c>
      <c r="BZ19" s="66">
        <f t="shared" si="7"/>
        <v>4.7133456967106167</v>
      </c>
      <c r="CA19" s="66">
        <f t="shared" si="7"/>
        <v>17.377789012537967</v>
      </c>
      <c r="CB19" s="66">
        <f t="shared" si="7"/>
        <v>3.3498241161389344</v>
      </c>
      <c r="CC19" s="66">
        <f t="shared" si="7"/>
        <v>109.89984551983714</v>
      </c>
      <c r="CD19" s="66">
        <f t="shared" si="7"/>
        <v>47.698199807904061</v>
      </c>
      <c r="CE19" s="66">
        <f t="shared" si="7"/>
        <v>6.5163897821226628</v>
      </c>
      <c r="CF19" s="66">
        <f t="shared" si="7"/>
        <v>2.6777754018972577</v>
      </c>
      <c r="CG19" s="66">
        <f t="shared" si="7"/>
        <v>130.25999942067131</v>
      </c>
      <c r="CH19" s="66">
        <f t="shared" si="10"/>
        <v>709.31288613272181</v>
      </c>
      <c r="CI19" s="66">
        <f t="shared" si="4"/>
        <v>37.227001026687823</v>
      </c>
      <c r="CJ19" s="66">
        <f t="shared" si="4"/>
        <v>718.47126423754685</v>
      </c>
      <c r="CK19" s="66">
        <f t="shared" si="4"/>
        <v>7.5143037347010573</v>
      </c>
      <c r="CL19" s="91">
        <f t="shared" si="4"/>
        <v>2.6131629236337832E-3</v>
      </c>
      <c r="CM19" s="91">
        <f t="shared" si="4"/>
        <v>83.828825874842551</v>
      </c>
      <c r="CN19" s="91">
        <f t="shared" si="4"/>
        <v>105.95660531316337</v>
      </c>
      <c r="CO19" s="91">
        <f t="shared" si="4"/>
        <v>6.5822378442931022</v>
      </c>
      <c r="CP19" s="65">
        <f t="shared" si="4"/>
        <v>892.74217213983945</v>
      </c>
      <c r="CQ19" s="66">
        <f t="shared" si="4"/>
        <v>0</v>
      </c>
      <c r="CR19" s="66">
        <f t="shared" si="4"/>
        <v>0</v>
      </c>
      <c r="CS19" s="66">
        <f t="shared" si="4"/>
        <v>14010.696360618906</v>
      </c>
      <c r="CT19" s="36">
        <v>0</v>
      </c>
      <c r="CU19" s="27">
        <f t="shared" si="8"/>
        <v>16973.030568659487</v>
      </c>
      <c r="CX19" s="59" t="s">
        <v>117</v>
      </c>
      <c r="CY19" s="94">
        <f t="array" ref="CY19">SUM('[1]scen AMS ss residentiel'!$AA$1263:$AA$1268*'[1]scen AMS ss residentiel'!$AA$293:$AA$298,'[1]scen AMS ss residentiel'!$AA$299*'[1]scen AMS ss residentiel'!$AA$1269,'[1]scen AMS ss residentiel'!$AA$1262*('[1]scen AMS ss residentiel'!$AA$292-'[1]scen AMS ss residentiel'!$AA$299))</f>
        <v>-583.4109985229104</v>
      </c>
      <c r="DA19" s="105">
        <v>1.7864647207077327</v>
      </c>
    </row>
    <row r="20" spans="2:105" x14ac:dyDescent="0.25">
      <c r="B20" s="53" t="s">
        <v>37</v>
      </c>
      <c r="C20" s="64" t="s">
        <v>17</v>
      </c>
      <c r="D20" s="90">
        <v>11.680133840126061</v>
      </c>
      <c r="E20" s="91">
        <v>276.16936943451697</v>
      </c>
      <c r="F20" s="91">
        <v>90.119766800608261</v>
      </c>
      <c r="G20" s="91">
        <v>23.72843397471954</v>
      </c>
      <c r="H20" s="91">
        <v>79.847469108616465</v>
      </c>
      <c r="I20" s="91">
        <v>36.85497950047592</v>
      </c>
      <c r="J20" s="91">
        <v>18.914153743999499</v>
      </c>
      <c r="K20" s="91">
        <v>40.265121024873693</v>
      </c>
      <c r="L20" s="91">
        <v>47.393060886851188</v>
      </c>
      <c r="M20" s="91">
        <v>50.15319251319152</v>
      </c>
      <c r="N20" s="91">
        <v>20.23314267625744</v>
      </c>
      <c r="O20" s="91">
        <v>842.64903100410697</v>
      </c>
      <c r="P20" s="91">
        <v>318.95326927755428</v>
      </c>
      <c r="Q20" s="91">
        <v>21.622881251360141</v>
      </c>
      <c r="R20" s="91">
        <v>25.481762983851112</v>
      </c>
      <c r="S20" s="91">
        <v>373.3216682076403</v>
      </c>
      <c r="T20" s="91">
        <v>156.7705001305676</v>
      </c>
      <c r="U20" s="91">
        <v>4064.794235638552</v>
      </c>
      <c r="V20" s="91">
        <v>7721.7595046509241</v>
      </c>
      <c r="W20" s="91">
        <v>445.957949549087</v>
      </c>
      <c r="X20" s="91">
        <v>1.7603331840358068E-2</v>
      </c>
      <c r="Y20" s="91">
        <v>105.38950990354633</v>
      </c>
      <c r="Z20" s="91">
        <v>89.618730442897657</v>
      </c>
      <c r="AA20" s="91">
        <v>10.45444869245808</v>
      </c>
      <c r="AB20" s="65">
        <f>'[5]TES 2030 (value)'!CK23</f>
        <v>22451.255047452683</v>
      </c>
      <c r="AC20" s="66">
        <f>'[5]TES 2030 (value)'!CL23</f>
        <v>0</v>
      </c>
      <c r="AD20" s="66">
        <f>'[5]TES 2030 (value)'!CM23</f>
        <v>0</v>
      </c>
      <c r="AE20" s="66">
        <f>'[5]TES 2030 (value)'!CN23</f>
        <v>14424.014354218241</v>
      </c>
      <c r="AF20" s="67">
        <f>'[5]TES 2030 (value)'!CO23</f>
        <v>1.6310816400000001</v>
      </c>
      <c r="AG20" s="27">
        <f t="shared" si="5"/>
        <v>51749.050401879547</v>
      </c>
      <c r="AI20" s="53" t="s">
        <v>37</v>
      </c>
      <c r="AJ20" s="64" t="s">
        <v>17</v>
      </c>
      <c r="AK20" s="65">
        <f t="shared" si="11"/>
        <v>11.680191416346325</v>
      </c>
      <c r="AL20" s="66">
        <f t="shared" si="11"/>
        <v>276.17346301821863</v>
      </c>
      <c r="AM20" s="66">
        <f t="shared" si="11"/>
        <v>90.119606138186199</v>
      </c>
      <c r="AN20" s="66">
        <f t="shared" si="11"/>
        <v>23.727324568023171</v>
      </c>
      <c r="AO20" s="66">
        <f t="shared" si="11"/>
        <v>79.846197972422686</v>
      </c>
      <c r="AP20" s="66">
        <f t="shared" si="11"/>
        <v>36.854270750104327</v>
      </c>
      <c r="AQ20" s="66">
        <f t="shared" si="11"/>
        <v>18.914167532134218</v>
      </c>
      <c r="AR20" s="66">
        <f t="shared" si="11"/>
        <v>40.271313810346726</v>
      </c>
      <c r="AS20" s="66">
        <f t="shared" si="11"/>
        <v>47.397247931908581</v>
      </c>
      <c r="AT20" s="66">
        <f t="shared" si="11"/>
        <v>50.153055745058943</v>
      </c>
      <c r="AU20" s="66">
        <f t="shared" si="11"/>
        <v>20.232796626905966</v>
      </c>
      <c r="AV20" s="66">
        <f t="shared" si="11"/>
        <v>842.66295744396837</v>
      </c>
      <c r="AW20" s="66">
        <f t="shared" si="11"/>
        <v>318.95821566807086</v>
      </c>
      <c r="AX20" s="66">
        <f t="shared" si="11"/>
        <v>21.621824674201353</v>
      </c>
      <c r="AY20" s="66">
        <f t="shared" si="11"/>
        <v>25.481218962799296</v>
      </c>
      <c r="AZ20" s="66">
        <f t="shared" si="9"/>
        <v>373.32541747849484</v>
      </c>
      <c r="BA20" s="66">
        <f t="shared" si="1"/>
        <v>156.76586407490564</v>
      </c>
      <c r="BB20" s="66">
        <f t="shared" si="1"/>
        <v>4064.7499560257261</v>
      </c>
      <c r="BC20" s="66">
        <f t="shared" si="1"/>
        <v>7721.907904697845</v>
      </c>
      <c r="BD20" s="66">
        <f t="shared" si="1"/>
        <v>445.95772116331557</v>
      </c>
      <c r="BE20" s="91">
        <f t="shared" si="1"/>
        <v>2.0072465460787666E-2</v>
      </c>
      <c r="BF20" s="91">
        <f t="shared" si="1"/>
        <v>106.21256817347316</v>
      </c>
      <c r="BG20" s="91">
        <f t="shared" si="1"/>
        <v>89.622169107110295</v>
      </c>
      <c r="BH20" s="91">
        <f t="shared" si="1"/>
        <v>10.476461924605101</v>
      </c>
      <c r="BI20" s="65">
        <f t="shared" si="2"/>
        <v>22451.255047452683</v>
      </c>
      <c r="BJ20" s="66">
        <f t="shared" si="2"/>
        <v>0</v>
      </c>
      <c r="BK20" s="66">
        <f t="shared" si="2"/>
        <v>0</v>
      </c>
      <c r="BL20" s="66">
        <f t="shared" si="2"/>
        <v>14424.014354218241</v>
      </c>
      <c r="BM20" s="36">
        <v>0</v>
      </c>
      <c r="BN20" s="27">
        <f t="shared" si="6"/>
        <v>51748.401389040555</v>
      </c>
      <c r="BP20" s="53" t="s">
        <v>37</v>
      </c>
      <c r="BQ20" s="64" t="s">
        <v>17</v>
      </c>
      <c r="BR20" s="65">
        <f t="shared" si="7"/>
        <v>11.680191416346325</v>
      </c>
      <c r="BS20" s="66">
        <f t="shared" si="7"/>
        <v>276.17346301821863</v>
      </c>
      <c r="BT20" s="66">
        <f t="shared" si="7"/>
        <v>90.119606138186199</v>
      </c>
      <c r="BU20" s="66">
        <f t="shared" si="7"/>
        <v>23.727324568023171</v>
      </c>
      <c r="BV20" s="66">
        <f t="shared" si="7"/>
        <v>79.846197972422686</v>
      </c>
      <c r="BW20" s="66">
        <f t="shared" si="7"/>
        <v>36.854270750104327</v>
      </c>
      <c r="BX20" s="66">
        <f t="shared" si="7"/>
        <v>18.914167532134218</v>
      </c>
      <c r="BY20" s="66">
        <f t="shared" si="7"/>
        <v>40.271313810346726</v>
      </c>
      <c r="BZ20" s="66">
        <f t="shared" si="7"/>
        <v>47.397247931908581</v>
      </c>
      <c r="CA20" s="66">
        <f t="shared" si="7"/>
        <v>50.153055745058943</v>
      </c>
      <c r="CB20" s="66">
        <f t="shared" si="7"/>
        <v>20.232796626905966</v>
      </c>
      <c r="CC20" s="66">
        <f t="shared" si="7"/>
        <v>842.66295744396837</v>
      </c>
      <c r="CD20" s="66">
        <f t="shared" si="7"/>
        <v>318.95821566807086</v>
      </c>
      <c r="CE20" s="66">
        <f t="shared" si="7"/>
        <v>21.621824674201353</v>
      </c>
      <c r="CF20" s="66">
        <f t="shared" si="7"/>
        <v>25.481218962799296</v>
      </c>
      <c r="CG20" s="66">
        <f t="shared" si="7"/>
        <v>373.32541747849484</v>
      </c>
      <c r="CH20" s="66">
        <f t="shared" si="10"/>
        <v>156.76586407490564</v>
      </c>
      <c r="CI20" s="66">
        <f t="shared" si="4"/>
        <v>4064.7499560257261</v>
      </c>
      <c r="CJ20" s="66">
        <f t="shared" si="4"/>
        <v>7721.907904697845</v>
      </c>
      <c r="CK20" s="66">
        <f t="shared" si="4"/>
        <v>445.95772116331557</v>
      </c>
      <c r="CL20" s="91">
        <f t="shared" si="4"/>
        <v>2.0072465460787666E-2</v>
      </c>
      <c r="CM20" s="91">
        <f t="shared" si="4"/>
        <v>106.21256817347316</v>
      </c>
      <c r="CN20" s="91">
        <f t="shared" si="4"/>
        <v>89.622169107110295</v>
      </c>
      <c r="CO20" s="91">
        <f t="shared" si="4"/>
        <v>10.476461924605101</v>
      </c>
      <c r="CP20" s="65">
        <f t="shared" si="4"/>
        <v>22451.255047452683</v>
      </c>
      <c r="CQ20" s="66">
        <f t="shared" si="4"/>
        <v>0</v>
      </c>
      <c r="CR20" s="66">
        <f t="shared" si="4"/>
        <v>0</v>
      </c>
      <c r="CS20" s="66">
        <f t="shared" si="4"/>
        <v>14424.014354218241</v>
      </c>
      <c r="CT20" s="36">
        <v>0</v>
      </c>
      <c r="CU20" s="27">
        <f t="shared" si="8"/>
        <v>51748.401389040555</v>
      </c>
      <c r="DA20" s="105">
        <v>1.429538844722025</v>
      </c>
    </row>
    <row r="21" spans="2:105" x14ac:dyDescent="0.25">
      <c r="B21" s="53" t="s">
        <v>38</v>
      </c>
      <c r="C21" s="64" t="s">
        <v>18</v>
      </c>
      <c r="D21" s="90">
        <v>11361.081436483406</v>
      </c>
      <c r="E21" s="91">
        <v>47942.646743800724</v>
      </c>
      <c r="F21" s="91">
        <v>30380.443221126501</v>
      </c>
      <c r="G21" s="91">
        <v>3145.3756878995673</v>
      </c>
      <c r="H21" s="91">
        <v>9045.3409386871372</v>
      </c>
      <c r="I21" s="91">
        <v>7837.4225429045064</v>
      </c>
      <c r="J21" s="91">
        <v>2032.993814560454</v>
      </c>
      <c r="K21" s="91">
        <v>5718.9416846746999</v>
      </c>
      <c r="L21" s="91">
        <v>8549.4377983487575</v>
      </c>
      <c r="M21" s="91">
        <v>8919.3177205344509</v>
      </c>
      <c r="N21" s="91">
        <v>4010.8670833734404</v>
      </c>
      <c r="O21" s="91">
        <v>181660.36885891855</v>
      </c>
      <c r="P21" s="91">
        <v>96980.349405933099</v>
      </c>
      <c r="Q21" s="91">
        <v>7511.1506096690073</v>
      </c>
      <c r="R21" s="91">
        <v>6570.8985962414081</v>
      </c>
      <c r="S21" s="91">
        <v>29772.172901298698</v>
      </c>
      <c r="T21" s="91">
        <v>9952.5914376120072</v>
      </c>
      <c r="U21" s="91">
        <v>10651.23494516493</v>
      </c>
      <c r="V21" s="91">
        <v>1165355.7531616648</v>
      </c>
      <c r="W21" s="91">
        <v>93082.350812991746</v>
      </c>
      <c r="X21" s="91">
        <v>9.0902537952224964</v>
      </c>
      <c r="Y21" s="91">
        <v>5679.8708506168578</v>
      </c>
      <c r="Z21" s="91">
        <v>11622.447820002824</v>
      </c>
      <c r="AA21" s="91">
        <v>2619.5014203543537</v>
      </c>
      <c r="AB21" s="65">
        <f>'[5]TES 2030 (value)'!CK24</f>
        <v>1185846.3873577076</v>
      </c>
      <c r="AC21" s="66">
        <f>'[5]TES 2030 (value)'!CL24</f>
        <v>216897.35132325799</v>
      </c>
      <c r="AD21" s="66">
        <f>'[5]TES 2030 (value)'!CM24</f>
        <v>161516.79798555226</v>
      </c>
      <c r="AE21" s="66">
        <f>'[5]TES 2030 (value)'!CN24</f>
        <v>300556.24253100262</v>
      </c>
      <c r="AF21" s="67">
        <f>'[5]TES 2030 (value)'!CO24</f>
        <v>1.640467084</v>
      </c>
      <c r="AG21" s="27">
        <f t="shared" si="5"/>
        <v>3625230.0694112615</v>
      </c>
      <c r="AI21" s="53" t="s">
        <v>38</v>
      </c>
      <c r="AJ21" s="64" t="s">
        <v>18</v>
      </c>
      <c r="AK21" s="65">
        <f t="shared" si="11"/>
        <v>11361.137439962149</v>
      </c>
      <c r="AL21" s="66">
        <f t="shared" si="11"/>
        <v>47943.357384657553</v>
      </c>
      <c r="AM21" s="66">
        <f t="shared" si="11"/>
        <v>30380.389059916764</v>
      </c>
      <c r="AN21" s="66">
        <f t="shared" si="11"/>
        <v>3145.2286280112294</v>
      </c>
      <c r="AO21" s="66">
        <f t="shared" si="11"/>
        <v>9045.1969408825662</v>
      </c>
      <c r="AP21" s="66">
        <f t="shared" si="11"/>
        <v>7837.2718230773644</v>
      </c>
      <c r="AQ21" s="66">
        <f t="shared" si="11"/>
        <v>2032.9952965824878</v>
      </c>
      <c r="AR21" s="66">
        <f t="shared" si="11"/>
        <v>5719.8212593061553</v>
      </c>
      <c r="AS21" s="66">
        <f t="shared" si="11"/>
        <v>8550.1931173892917</v>
      </c>
      <c r="AT21" s="66">
        <f t="shared" si="11"/>
        <v>8919.2933974880525</v>
      </c>
      <c r="AU21" s="66">
        <f t="shared" si="11"/>
        <v>4010.7984851346373</v>
      </c>
      <c r="AV21" s="66">
        <f t="shared" si="11"/>
        <v>181663.37115537774</v>
      </c>
      <c r="AW21" s="66">
        <f t="shared" si="11"/>
        <v>96981.853396413222</v>
      </c>
      <c r="AX21" s="66">
        <f t="shared" si="11"/>
        <v>7510.7835859556481</v>
      </c>
      <c r="AY21" s="66">
        <f t="shared" si="11"/>
        <v>6570.758311318109</v>
      </c>
      <c r="AZ21" s="66">
        <f t="shared" si="9"/>
        <v>29772.471903338072</v>
      </c>
      <c r="BA21" s="66">
        <f t="shared" si="1"/>
        <v>9952.2971171381469</v>
      </c>
      <c r="BB21" s="66">
        <f t="shared" si="1"/>
        <v>10651.118916521868</v>
      </c>
      <c r="BC21" s="66">
        <f t="shared" si="1"/>
        <v>1165378.1494624489</v>
      </c>
      <c r="BD21" s="66">
        <f t="shared" si="1"/>
        <v>93082.303143285404</v>
      </c>
      <c r="BE21" s="91">
        <f t="shared" si="1"/>
        <v>10.365299421105844</v>
      </c>
      <c r="BF21" s="91">
        <f t="shared" si="1"/>
        <v>5724.2288202097998</v>
      </c>
      <c r="BG21" s="91">
        <f t="shared" si="1"/>
        <v>11622.893772486021</v>
      </c>
      <c r="BH21" s="91">
        <f t="shared" si="1"/>
        <v>2625.0171289844329</v>
      </c>
      <c r="BI21" s="65">
        <f t="shared" si="2"/>
        <v>1185846.3873577076</v>
      </c>
      <c r="BJ21" s="66">
        <f t="shared" si="2"/>
        <v>216897.35132325799</v>
      </c>
      <c r="BK21" s="66">
        <f t="shared" si="2"/>
        <v>161516.79798555226</v>
      </c>
      <c r="BL21" s="66">
        <f t="shared" si="2"/>
        <v>300556.24253100262</v>
      </c>
      <c r="BM21" s="36">
        <v>0</v>
      </c>
      <c r="BN21" s="27">
        <f t="shared" si="6"/>
        <v>3625308.0740428274</v>
      </c>
      <c r="BP21" s="53" t="s">
        <v>38</v>
      </c>
      <c r="BQ21" s="64" t="s">
        <v>18</v>
      </c>
      <c r="BR21" s="65">
        <f t="shared" si="7"/>
        <v>11361.137439962149</v>
      </c>
      <c r="BS21" s="66">
        <f t="shared" si="7"/>
        <v>47943.357384657553</v>
      </c>
      <c r="BT21" s="66">
        <f t="shared" si="7"/>
        <v>30380.389059916764</v>
      </c>
      <c r="BU21" s="66">
        <f t="shared" si="7"/>
        <v>3145.2286280112294</v>
      </c>
      <c r="BV21" s="66">
        <f t="shared" si="7"/>
        <v>9045.1969408825662</v>
      </c>
      <c r="BW21" s="66">
        <f t="shared" si="7"/>
        <v>7837.2718230773644</v>
      </c>
      <c r="BX21" s="66">
        <f t="shared" si="7"/>
        <v>2032.9952965824878</v>
      </c>
      <c r="BY21" s="66">
        <f t="shared" si="7"/>
        <v>5719.8212593061553</v>
      </c>
      <c r="BZ21" s="66">
        <f t="shared" si="7"/>
        <v>8550.1931173892917</v>
      </c>
      <c r="CA21" s="66">
        <f t="shared" si="7"/>
        <v>8919.2933974880525</v>
      </c>
      <c r="CB21" s="66">
        <f t="shared" si="7"/>
        <v>4010.7984851346373</v>
      </c>
      <c r="CC21" s="66">
        <f t="shared" si="7"/>
        <v>181663.37115537774</v>
      </c>
      <c r="CD21" s="66">
        <f t="shared" si="7"/>
        <v>96981.853396413222</v>
      </c>
      <c r="CE21" s="66">
        <f t="shared" si="7"/>
        <v>7510.7835859556481</v>
      </c>
      <c r="CF21" s="66">
        <f t="shared" si="7"/>
        <v>6570.758311318109</v>
      </c>
      <c r="CG21" s="66">
        <f t="shared" si="7"/>
        <v>29772.471903338072</v>
      </c>
      <c r="CH21" s="66">
        <f t="shared" si="10"/>
        <v>9952.2971171381469</v>
      </c>
      <c r="CI21" s="66">
        <f t="shared" si="4"/>
        <v>10651.118916521868</v>
      </c>
      <c r="CJ21" s="66">
        <f t="shared" si="4"/>
        <v>1165378.1494624489</v>
      </c>
      <c r="CK21" s="66">
        <f t="shared" si="4"/>
        <v>93082.303143285404</v>
      </c>
      <c r="CL21" s="91">
        <f t="shared" si="4"/>
        <v>10.365299421105844</v>
      </c>
      <c r="CM21" s="91">
        <f t="shared" si="4"/>
        <v>5724.2288202097998</v>
      </c>
      <c r="CN21" s="91">
        <f t="shared" si="4"/>
        <v>11622.893772486021</v>
      </c>
      <c r="CO21" s="91">
        <f t="shared" si="4"/>
        <v>2625.0171289844329</v>
      </c>
      <c r="CP21" s="65">
        <f t="shared" si="4"/>
        <v>1185846.3873577076</v>
      </c>
      <c r="CQ21" s="66">
        <f t="shared" si="4"/>
        <v>216897.35132325799</v>
      </c>
      <c r="CR21" s="66">
        <f t="shared" si="4"/>
        <v>161516.79798555226</v>
      </c>
      <c r="CS21" s="66">
        <f t="shared" si="4"/>
        <v>300556.24253100262</v>
      </c>
      <c r="CT21" s="36">
        <v>0</v>
      </c>
      <c r="CU21" s="27">
        <f t="shared" si="8"/>
        <v>3625308.0740428274</v>
      </c>
      <c r="CX21" s="46" t="s">
        <v>111</v>
      </c>
      <c r="CY21" s="84">
        <f>'AMS2010'!CY21</f>
        <v>2.5558265980385131E-2</v>
      </c>
      <c r="DA21" s="105">
        <v>1.4444434346759123</v>
      </c>
    </row>
    <row r="22" spans="2:105" x14ac:dyDescent="0.25">
      <c r="B22" s="53" t="s">
        <v>39</v>
      </c>
      <c r="C22" s="64" t="s">
        <v>19</v>
      </c>
      <c r="D22" s="90">
        <v>31.157934373715275</v>
      </c>
      <c r="E22" s="91">
        <v>175.10771969263257</v>
      </c>
      <c r="F22" s="91">
        <v>53.980495718652023</v>
      </c>
      <c r="G22" s="91">
        <v>61.866789639942461</v>
      </c>
      <c r="H22" s="91">
        <v>14.941154314190994</v>
      </c>
      <c r="I22" s="91">
        <v>20.346520322725308</v>
      </c>
      <c r="J22" s="91">
        <v>45.551920771252007</v>
      </c>
      <c r="K22" s="91">
        <v>31.503619527265101</v>
      </c>
      <c r="L22" s="91">
        <v>39.446126767886241</v>
      </c>
      <c r="M22" s="91">
        <v>32.417167736776683</v>
      </c>
      <c r="N22" s="91">
        <v>32.90756863539859</v>
      </c>
      <c r="O22" s="91">
        <v>1457.9522707072599</v>
      </c>
      <c r="P22" s="91">
        <v>250.78331450818598</v>
      </c>
      <c r="Q22" s="91">
        <v>15.843173485263897</v>
      </c>
      <c r="R22" s="91">
        <v>55.171770786198266</v>
      </c>
      <c r="S22" s="91">
        <v>193.79088995250029</v>
      </c>
      <c r="T22" s="91">
        <v>94.401694664024362</v>
      </c>
      <c r="U22" s="91">
        <v>26.475681257873966</v>
      </c>
      <c r="V22" s="91">
        <v>4452.879697563526</v>
      </c>
      <c r="W22" s="91">
        <v>0</v>
      </c>
      <c r="X22" s="91">
        <v>3.045611047032943E-2</v>
      </c>
      <c r="Y22" s="91">
        <v>55.818604174857072</v>
      </c>
      <c r="Z22" s="91">
        <v>5.385014755033076</v>
      </c>
      <c r="AA22" s="91">
        <v>19.743416674760716</v>
      </c>
      <c r="AB22" s="65">
        <f>'[5]TES 2030 (value)'!CK25</f>
        <v>25049.749285555874</v>
      </c>
      <c r="AC22" s="66">
        <f>'[5]TES 2030 (value)'!CL25</f>
        <v>750217.27907271287</v>
      </c>
      <c r="AD22" s="66">
        <f>'[5]TES 2030 (value)'!CM25</f>
        <v>0</v>
      </c>
      <c r="AE22" s="66">
        <f>'[5]TES 2030 (value)'!CN25</f>
        <v>0</v>
      </c>
      <c r="AF22" s="67">
        <f>'[5]TES 2030 (value)'!CO25</f>
        <v>1</v>
      </c>
      <c r="AG22" s="27">
        <f t="shared" si="5"/>
        <v>782435.53136040911</v>
      </c>
      <c r="AI22" s="53" t="s">
        <v>39</v>
      </c>
      <c r="AJ22" s="64" t="s">
        <v>19</v>
      </c>
      <c r="AK22" s="65">
        <f t="shared" si="11"/>
        <v>31.158087964086501</v>
      </c>
      <c r="AL22" s="66">
        <f t="shared" si="11"/>
        <v>175.11031526689499</v>
      </c>
      <c r="AM22" s="66">
        <f t="shared" si="11"/>
        <v>53.980399484080031</v>
      </c>
      <c r="AN22" s="66">
        <f t="shared" si="11"/>
        <v>61.863897100519821</v>
      </c>
      <c r="AO22" s="66">
        <f t="shared" si="11"/>
        <v>14.940916457659815</v>
      </c>
      <c r="AP22" s="66">
        <f t="shared" si="11"/>
        <v>20.346129043065549</v>
      </c>
      <c r="AQ22" s="66">
        <f t="shared" si="11"/>
        <v>45.551953977919815</v>
      </c>
      <c r="AR22" s="66">
        <f t="shared" si="11"/>
        <v>31.508464791662441</v>
      </c>
      <c r="AS22" s="66">
        <f t="shared" si="11"/>
        <v>39.449611723426692</v>
      </c>
      <c r="AT22" s="66">
        <f t="shared" si="11"/>
        <v>32.417079334916849</v>
      </c>
      <c r="AU22" s="66">
        <f t="shared" si="11"/>
        <v>32.907005814142046</v>
      </c>
      <c r="AV22" s="66">
        <f t="shared" si="11"/>
        <v>1457.9763662486678</v>
      </c>
      <c r="AW22" s="66">
        <f t="shared" si="11"/>
        <v>250.7872037055327</v>
      </c>
      <c r="AX22" s="66">
        <f t="shared" si="11"/>
        <v>15.842399326860461</v>
      </c>
      <c r="AY22" s="66">
        <f t="shared" si="11"/>
        <v>55.170592900476905</v>
      </c>
      <c r="AZ22" s="66">
        <f t="shared" si="9"/>
        <v>193.79283619510406</v>
      </c>
      <c r="BA22" s="66">
        <f t="shared" si="1"/>
        <v>94.398902993967283</v>
      </c>
      <c r="BB22" s="66">
        <f t="shared" si="1"/>
        <v>26.475392846493847</v>
      </c>
      <c r="BC22" s="66">
        <f t="shared" si="1"/>
        <v>4452.9652748928447</v>
      </c>
      <c r="BD22" s="66">
        <f t="shared" si="1"/>
        <v>0</v>
      </c>
      <c r="BE22" s="91">
        <f t="shared" si="1"/>
        <v>3.472804074988034E-2</v>
      </c>
      <c r="BF22" s="91">
        <f t="shared" si="1"/>
        <v>56.254529570315647</v>
      </c>
      <c r="BG22" s="91">
        <f t="shared" si="1"/>
        <v>5.3852213776601889</v>
      </c>
      <c r="BH22" s="91">
        <f t="shared" si="1"/>
        <v>19.784989064412446</v>
      </c>
      <c r="BI22" s="65">
        <f t="shared" si="2"/>
        <v>25049.749285555874</v>
      </c>
      <c r="BJ22" s="66">
        <f t="shared" si="2"/>
        <v>750217.27907271287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782435.13065639022</v>
      </c>
      <c r="BP22" s="53" t="s">
        <v>39</v>
      </c>
      <c r="BQ22" s="64" t="s">
        <v>19</v>
      </c>
      <c r="BR22" s="65">
        <f t="shared" si="7"/>
        <v>31.158087964086501</v>
      </c>
      <c r="BS22" s="66">
        <f t="shared" si="7"/>
        <v>175.11031526689499</v>
      </c>
      <c r="BT22" s="66">
        <f t="shared" si="7"/>
        <v>53.980399484080031</v>
      </c>
      <c r="BU22" s="66">
        <f t="shared" si="7"/>
        <v>61.863897100519821</v>
      </c>
      <c r="BV22" s="66">
        <f t="shared" si="7"/>
        <v>14.940916457659815</v>
      </c>
      <c r="BW22" s="66">
        <f t="shared" si="7"/>
        <v>20.346129043065549</v>
      </c>
      <c r="BX22" s="66">
        <f t="shared" si="7"/>
        <v>45.551953977919815</v>
      </c>
      <c r="BY22" s="66">
        <f t="shared" si="7"/>
        <v>31.508464791662441</v>
      </c>
      <c r="BZ22" s="66">
        <f t="shared" si="7"/>
        <v>39.449611723426692</v>
      </c>
      <c r="CA22" s="66">
        <f t="shared" si="7"/>
        <v>32.417079334916849</v>
      </c>
      <c r="CB22" s="66">
        <f t="shared" si="7"/>
        <v>32.907005814142046</v>
      </c>
      <c r="CC22" s="66">
        <f t="shared" si="7"/>
        <v>1457.9763662486678</v>
      </c>
      <c r="CD22" s="66">
        <f t="shared" si="7"/>
        <v>250.7872037055327</v>
      </c>
      <c r="CE22" s="66">
        <f t="shared" si="7"/>
        <v>15.842399326860461</v>
      </c>
      <c r="CF22" s="66">
        <f t="shared" si="7"/>
        <v>55.170592900476905</v>
      </c>
      <c r="CG22" s="66">
        <f t="shared" si="7"/>
        <v>193.79283619510406</v>
      </c>
      <c r="CH22" s="66">
        <f t="shared" si="10"/>
        <v>94.398902993967283</v>
      </c>
      <c r="CI22" s="66">
        <f t="shared" si="4"/>
        <v>26.475392846493847</v>
      </c>
      <c r="CJ22" s="66">
        <f t="shared" si="4"/>
        <v>4452.9652748928447</v>
      </c>
      <c r="CK22" s="66">
        <f t="shared" si="4"/>
        <v>0</v>
      </c>
      <c r="CL22" s="91">
        <f t="shared" si="4"/>
        <v>3.472804074988034E-2</v>
      </c>
      <c r="CM22" s="91">
        <f t="shared" si="4"/>
        <v>56.254529570315647</v>
      </c>
      <c r="CN22" s="91">
        <f t="shared" si="4"/>
        <v>5.3852213776601889</v>
      </c>
      <c r="CO22" s="91">
        <f t="shared" si="4"/>
        <v>19.784989064412446</v>
      </c>
      <c r="CP22" s="65">
        <f t="shared" si="4"/>
        <v>25049.749285555874</v>
      </c>
      <c r="CQ22" s="66">
        <f t="shared" si="4"/>
        <v>750217.27907271287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782435.13065639022</v>
      </c>
      <c r="DA22" s="105">
        <v>0.50236310316202792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2.2173573394605546</v>
      </c>
      <c r="F23" s="91">
        <v>0.21962329322105384</v>
      </c>
      <c r="G23" s="91">
        <v>9.6920908840341047E-2</v>
      </c>
      <c r="H23" s="91">
        <v>1.8316275329465375</v>
      </c>
      <c r="I23" s="91">
        <v>5.5745933728326786</v>
      </c>
      <c r="J23" s="91">
        <v>6.0498088648985924</v>
      </c>
      <c r="K23" s="91">
        <v>4.0982648759085407</v>
      </c>
      <c r="L23" s="91">
        <v>0</v>
      </c>
      <c r="M23" s="91">
        <v>467.07300490190153</v>
      </c>
      <c r="N23" s="91">
        <v>0.91814210869797641</v>
      </c>
      <c r="O23" s="91">
        <v>483.22247591797702</v>
      </c>
      <c r="P23" s="91">
        <v>1.3089728450172373</v>
      </c>
      <c r="Q23" s="91">
        <v>0</v>
      </c>
      <c r="R23" s="91">
        <v>0.53070984607512273</v>
      </c>
      <c r="S23" s="91">
        <v>0</v>
      </c>
      <c r="T23" s="91">
        <v>2.4149622892231564E-3</v>
      </c>
      <c r="U23" s="91">
        <v>2.476323894843032E-3</v>
      </c>
      <c r="V23" s="91">
        <v>40.730211392639731</v>
      </c>
      <c r="W23" s="91">
        <v>95.825938150535961</v>
      </c>
      <c r="X23" s="91">
        <v>1.442483439234822</v>
      </c>
      <c r="Y23" s="91">
        <v>0</v>
      </c>
      <c r="Z23" s="91">
        <v>111.35083744974942</v>
      </c>
      <c r="AA23" s="91">
        <v>54.784948105748228</v>
      </c>
      <c r="AB23" s="65">
        <f>'[5]TES 2030 (value)'!CK26</f>
        <v>89.337554927519292</v>
      </c>
      <c r="AC23" s="66">
        <f>'[5]TES 2030 (value)'!CL26</f>
        <v>0</v>
      </c>
      <c r="AD23" s="66">
        <f>'[5]TES 2030 (value)'!CM26</f>
        <v>0</v>
      </c>
      <c r="AE23" s="66">
        <f>'[5]TES 2030 (value)'!CN26</f>
        <v>119.936336376</v>
      </c>
      <c r="AF23" s="67">
        <f>'[5]TES 2030 (value)'!CO26</f>
        <v>-131.33072198725762</v>
      </c>
      <c r="AG23" s="27">
        <f t="shared" si="5"/>
        <v>1355.2239809481309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2.2173902067473366</v>
      </c>
      <c r="AM23" s="66">
        <f t="shared" si="11"/>
        <v>0.21962290168419704</v>
      </c>
      <c r="AN23" s="66">
        <f t="shared" si="11"/>
        <v>9.6916377369557924E-2</v>
      </c>
      <c r="AO23" s="66">
        <f t="shared" si="11"/>
        <v>1.8315983742508812</v>
      </c>
      <c r="AP23" s="66">
        <f t="shared" si="11"/>
        <v>5.5744861689981349</v>
      </c>
      <c r="AQ23" s="66">
        <f t="shared" si="11"/>
        <v>6.0498132751186198</v>
      </c>
      <c r="AR23" s="66">
        <f t="shared" si="11"/>
        <v>4.0988951900499657</v>
      </c>
      <c r="AS23" s="66">
        <f t="shared" si="11"/>
        <v>0</v>
      </c>
      <c r="AT23" s="66">
        <f t="shared" si="11"/>
        <v>467.07173119030995</v>
      </c>
      <c r="AU23" s="66">
        <f t="shared" si="11"/>
        <v>0.91812640562671566</v>
      </c>
      <c r="AV23" s="66">
        <f t="shared" si="11"/>
        <v>483.23046212398089</v>
      </c>
      <c r="AW23" s="66">
        <f t="shared" si="11"/>
        <v>1.3089931448275567</v>
      </c>
      <c r="AX23" s="66">
        <f t="shared" si="11"/>
        <v>0</v>
      </c>
      <c r="AY23" s="66">
        <f t="shared" si="11"/>
        <v>0.53069851572373161</v>
      </c>
      <c r="AZ23" s="66">
        <f t="shared" si="9"/>
        <v>0</v>
      </c>
      <c r="BA23" s="66">
        <f t="shared" si="1"/>
        <v>2.414890873366314E-3</v>
      </c>
      <c r="BB23" s="66">
        <f t="shared" si="1"/>
        <v>2.4762969191446478E-3</v>
      </c>
      <c r="BC23" s="66">
        <f t="shared" si="1"/>
        <v>40.730994163105208</v>
      </c>
      <c r="BD23" s="66">
        <f t="shared" si="1"/>
        <v>95.825889075772679</v>
      </c>
      <c r="BE23" s="91">
        <f t="shared" si="1"/>
        <v>1.6448135656579326</v>
      </c>
      <c r="BF23" s="91">
        <f t="shared" si="1"/>
        <v>0</v>
      </c>
      <c r="BG23" s="91">
        <f t="shared" si="1"/>
        <v>111.35510997333789</v>
      </c>
      <c r="BH23" s="91">
        <f t="shared" si="1"/>
        <v>54.900305100295853</v>
      </c>
      <c r="BI23" s="65">
        <f t="shared" si="2"/>
        <v>89.337554927519292</v>
      </c>
      <c r="BJ23" s="66">
        <f t="shared" si="2"/>
        <v>0</v>
      </c>
      <c r="BK23" s="66">
        <f t="shared" si="2"/>
        <v>0</v>
      </c>
      <c r="BL23" s="66">
        <f t="shared" si="2"/>
        <v>119.936336376</v>
      </c>
      <c r="BM23" s="36">
        <v>0</v>
      </c>
      <c r="BN23" s="27">
        <f t="shared" si="6"/>
        <v>1486.8846282441689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2.2173902067473366</v>
      </c>
      <c r="BT23" s="66">
        <f t="shared" si="7"/>
        <v>0.21962290168419704</v>
      </c>
      <c r="BU23" s="66">
        <f t="shared" si="7"/>
        <v>9.6916377369557924E-2</v>
      </c>
      <c r="BV23" s="66">
        <f t="shared" si="7"/>
        <v>1.8315983742508812</v>
      </c>
      <c r="BW23" s="66">
        <f t="shared" si="7"/>
        <v>5.5744861689981349</v>
      </c>
      <c r="BX23" s="66">
        <f t="shared" si="7"/>
        <v>6.0498132751186198</v>
      </c>
      <c r="BY23" s="66">
        <f t="shared" si="7"/>
        <v>4.0988951900499657</v>
      </c>
      <c r="BZ23" s="66">
        <f t="shared" si="7"/>
        <v>0</v>
      </c>
      <c r="CA23" s="66">
        <f t="shared" si="7"/>
        <v>467.07173119030995</v>
      </c>
      <c r="CB23" s="66">
        <f t="shared" si="7"/>
        <v>0.91812640562671566</v>
      </c>
      <c r="CC23" s="66">
        <f t="shared" si="7"/>
        <v>483.23046212398089</v>
      </c>
      <c r="CD23" s="66">
        <f t="shared" si="7"/>
        <v>1.3089931448275567</v>
      </c>
      <c r="CE23" s="66">
        <f t="shared" si="7"/>
        <v>0</v>
      </c>
      <c r="CF23" s="66">
        <f t="shared" si="7"/>
        <v>0.53069851572373161</v>
      </c>
      <c r="CG23" s="66">
        <f t="shared" si="7"/>
        <v>0</v>
      </c>
      <c r="CH23" s="66">
        <f t="shared" si="10"/>
        <v>2.414890873366314E-3</v>
      </c>
      <c r="CI23" s="66">
        <f t="shared" si="4"/>
        <v>2.4762969191446478E-3</v>
      </c>
      <c r="CJ23" s="66">
        <f t="shared" si="4"/>
        <v>40.730994163105208</v>
      </c>
      <c r="CK23" s="66">
        <f t="shared" si="4"/>
        <v>95.825889075772679</v>
      </c>
      <c r="CL23" s="91">
        <f t="shared" si="4"/>
        <v>1.6448135656579326</v>
      </c>
      <c r="CM23" s="91">
        <f t="shared" si="4"/>
        <v>0</v>
      </c>
      <c r="CN23" s="91">
        <f t="shared" si="4"/>
        <v>111.35510997333789</v>
      </c>
      <c r="CO23" s="91">
        <f t="shared" si="4"/>
        <v>54.900305100295853</v>
      </c>
      <c r="CP23" s="65">
        <f t="shared" si="4"/>
        <v>89.337554927519292</v>
      </c>
      <c r="CQ23" s="66">
        <f t="shared" si="4"/>
        <v>0</v>
      </c>
      <c r="CR23" s="66">
        <f t="shared" si="4"/>
        <v>0</v>
      </c>
      <c r="CS23" s="66">
        <f t="shared" si="4"/>
        <v>119.936336376</v>
      </c>
      <c r="CT23" s="36">
        <v>0</v>
      </c>
      <c r="CU23" s="27">
        <f t="shared" si="8"/>
        <v>1486.8846282441689</v>
      </c>
      <c r="CX23" s="46" t="s">
        <v>112</v>
      </c>
      <c r="CY23" s="94">
        <f>SUM(BR27:CO27)+SUM(CY4:CY9)-SUM(CY10:CY12)</f>
        <v>2672791.4790456402</v>
      </c>
      <c r="DA23" s="105">
        <v>0.61487290895966462</v>
      </c>
    </row>
    <row r="24" spans="2:105" x14ac:dyDescent="0.25">
      <c r="B24" s="53" t="s">
        <v>42</v>
      </c>
      <c r="C24" s="64" t="s">
        <v>43</v>
      </c>
      <c r="D24" s="90">
        <v>7627.2211743660864</v>
      </c>
      <c r="E24" s="91">
        <v>2353.0003936079984</v>
      </c>
      <c r="F24" s="91">
        <v>582.24869817548631</v>
      </c>
      <c r="G24" s="91">
        <v>77.376909335143949</v>
      </c>
      <c r="H24" s="91">
        <v>525.61192334039288</v>
      </c>
      <c r="I24" s="91">
        <v>157.17107247097582</v>
      </c>
      <c r="J24" s="91">
        <v>154.50938573210715</v>
      </c>
      <c r="K24" s="91">
        <v>11151.823939279831</v>
      </c>
      <c r="L24" s="91">
        <v>237.03459631951671</v>
      </c>
      <c r="M24" s="91">
        <v>1066.4458077009192</v>
      </c>
      <c r="N24" s="91">
        <v>7.3769278863318242</v>
      </c>
      <c r="O24" s="91">
        <v>4580.4722861429973</v>
      </c>
      <c r="P24" s="91">
        <v>9891.1778327984721</v>
      </c>
      <c r="Q24" s="91">
        <v>340.9129330502837</v>
      </c>
      <c r="R24" s="91">
        <v>3317.3726321032168</v>
      </c>
      <c r="S24" s="91">
        <v>16139.65214313793</v>
      </c>
      <c r="T24" s="91">
        <v>3191.5772798782377</v>
      </c>
      <c r="U24" s="91">
        <v>5476.9040626425485</v>
      </c>
      <c r="V24" s="91">
        <v>9132.0807092192645</v>
      </c>
      <c r="W24" s="91">
        <v>567.17150418029792</v>
      </c>
      <c r="X24" s="91">
        <v>8.0282546205697233E-2</v>
      </c>
      <c r="Y24" s="91">
        <v>41244.056655382301</v>
      </c>
      <c r="Z24" s="91">
        <v>239.26192294635646</v>
      </c>
      <c r="AA24" s="91">
        <v>7973.9369673298525</v>
      </c>
      <c r="AB24" s="65">
        <f>'[5]TES 2030 (value)'!CK27</f>
        <v>60218.37644401248</v>
      </c>
      <c r="AC24" s="66">
        <f>'[5]TES 2030 (value)'!CL27</f>
        <v>0</v>
      </c>
      <c r="AD24" s="66">
        <f>'[5]TES 2030 (value)'!CM27</f>
        <v>0</v>
      </c>
      <c r="AE24" s="66">
        <f>'[5]TES 2030 (value)'!CN27</f>
        <v>33918.02298600848</v>
      </c>
      <c r="AF24" s="67">
        <f>'[5]TES 2030 (value)'!CO27</f>
        <v>-750.53801347591798</v>
      </c>
      <c r="AG24" s="27">
        <f t="shared" si="5"/>
        <v>219420.3394561178</v>
      </c>
      <c r="AI24" s="53" t="s">
        <v>42</v>
      </c>
      <c r="AJ24" s="64" t="s">
        <v>43</v>
      </c>
      <c r="AK24" s="65">
        <f t="shared" si="11"/>
        <v>7627.2587721001837</v>
      </c>
      <c r="AL24" s="66">
        <f t="shared" si="11"/>
        <v>2353.0352714950031</v>
      </c>
      <c r="AM24" s="66">
        <f t="shared" si="11"/>
        <v>582.24766016252408</v>
      </c>
      <c r="AN24" s="66">
        <f t="shared" si="11"/>
        <v>77.37329163068641</v>
      </c>
      <c r="AO24" s="66">
        <f t="shared" si="11"/>
        <v>525.60355583235412</v>
      </c>
      <c r="AP24" s="66">
        <f t="shared" si="11"/>
        <v>157.16804994708548</v>
      </c>
      <c r="AQ24" s="66">
        <f t="shared" si="11"/>
        <v>154.50949836713457</v>
      </c>
      <c r="AR24" s="66">
        <f t="shared" si="11"/>
        <v>11153.539092532354</v>
      </c>
      <c r="AS24" s="66">
        <f t="shared" si="11"/>
        <v>237.05553766654893</v>
      </c>
      <c r="AT24" s="66">
        <f t="shared" si="11"/>
        <v>1066.4428994951938</v>
      </c>
      <c r="AU24" s="66">
        <f t="shared" si="11"/>
        <v>7.3768017180369734</v>
      </c>
      <c r="AV24" s="66">
        <f t="shared" si="11"/>
        <v>4580.5479874960911</v>
      </c>
      <c r="AW24" s="66">
        <f t="shared" si="11"/>
        <v>9891.3312271447376</v>
      </c>
      <c r="AX24" s="66">
        <f t="shared" si="11"/>
        <v>340.89627473292029</v>
      </c>
      <c r="AY24" s="66">
        <f t="shared" si="11"/>
        <v>3317.3018080966626</v>
      </c>
      <c r="AZ24" s="66">
        <f t="shared" si="9"/>
        <v>16139.814233722367</v>
      </c>
      <c r="BA24" s="66">
        <f t="shared" si="1"/>
        <v>3191.4828977725056</v>
      </c>
      <c r="BB24" s="66">
        <f t="shared" si="1"/>
        <v>5476.8444002888546</v>
      </c>
      <c r="BC24" s="66">
        <f t="shared" si="1"/>
        <v>9132.2562134168402</v>
      </c>
      <c r="BD24" s="66">
        <f t="shared" si="1"/>
        <v>567.1712137181554</v>
      </c>
      <c r="BE24" s="91">
        <f t="shared" si="1"/>
        <v>9.1543387946788193E-2</v>
      </c>
      <c r="BF24" s="91">
        <f t="shared" si="1"/>
        <v>41566.159509324891</v>
      </c>
      <c r="BG24" s="91">
        <f t="shared" si="1"/>
        <v>239.27110340905458</v>
      </c>
      <c r="BH24" s="91">
        <f t="shared" si="1"/>
        <v>7990.7271521355015</v>
      </c>
      <c r="BI24" s="65">
        <f t="shared" si="2"/>
        <v>60218.37644401248</v>
      </c>
      <c r="BJ24" s="66">
        <f t="shared" si="2"/>
        <v>0</v>
      </c>
      <c r="BK24" s="66">
        <f t="shared" si="2"/>
        <v>0</v>
      </c>
      <c r="BL24" s="66">
        <f t="shared" si="2"/>
        <v>33918.02298600848</v>
      </c>
      <c r="BM24" s="36">
        <v>0</v>
      </c>
      <c r="BN24" s="27">
        <f t="shared" si="6"/>
        <v>220511.90542561462</v>
      </c>
      <c r="BP24" s="53" t="s">
        <v>42</v>
      </c>
      <c r="BQ24" s="64" t="s">
        <v>43</v>
      </c>
      <c r="BR24" s="65">
        <f t="shared" si="7"/>
        <v>7627.2587721001837</v>
      </c>
      <c r="BS24" s="66">
        <f t="shared" si="7"/>
        <v>2353.0352714950031</v>
      </c>
      <c r="BT24" s="66">
        <f t="shared" si="7"/>
        <v>582.24766016252408</v>
      </c>
      <c r="BU24" s="66">
        <f t="shared" si="7"/>
        <v>77.37329163068641</v>
      </c>
      <c r="BV24" s="66">
        <f t="shared" si="7"/>
        <v>525.60355583235412</v>
      </c>
      <c r="BW24" s="66">
        <f t="shared" si="7"/>
        <v>157.16804994708548</v>
      </c>
      <c r="BX24" s="66">
        <f t="shared" si="7"/>
        <v>154.50949836713457</v>
      </c>
      <c r="BY24" s="66">
        <f t="shared" si="7"/>
        <v>11153.539092532354</v>
      </c>
      <c r="BZ24" s="66">
        <f t="shared" si="7"/>
        <v>237.05553766654893</v>
      </c>
      <c r="CA24" s="66">
        <f t="shared" si="7"/>
        <v>1066.4428994951938</v>
      </c>
      <c r="CB24" s="66">
        <f t="shared" si="7"/>
        <v>7.3768017180369734</v>
      </c>
      <c r="CC24" s="66">
        <f t="shared" si="7"/>
        <v>4580.5479874960911</v>
      </c>
      <c r="CD24" s="66">
        <f t="shared" si="7"/>
        <v>9891.3312271447376</v>
      </c>
      <c r="CE24" s="66">
        <f t="shared" si="7"/>
        <v>340.89627473292029</v>
      </c>
      <c r="CF24" s="66">
        <f t="shared" si="7"/>
        <v>3317.3018080966626</v>
      </c>
      <c r="CG24" s="66">
        <f t="shared" si="7"/>
        <v>16139.814233722367</v>
      </c>
      <c r="CH24" s="66">
        <f t="shared" si="10"/>
        <v>3191.4828977725056</v>
      </c>
      <c r="CI24" s="66">
        <f t="shared" si="4"/>
        <v>5476.8444002888546</v>
      </c>
      <c r="CJ24" s="66">
        <f t="shared" si="4"/>
        <v>9132.2562134168402</v>
      </c>
      <c r="CK24" s="66">
        <f t="shared" si="4"/>
        <v>567.1712137181554</v>
      </c>
      <c r="CL24" s="91">
        <f t="shared" si="4"/>
        <v>9.1543387946788193E-2</v>
      </c>
      <c r="CM24" s="91">
        <f t="shared" si="4"/>
        <v>41566.159509324891</v>
      </c>
      <c r="CN24" s="91">
        <f t="shared" si="4"/>
        <v>239.27110340905458</v>
      </c>
      <c r="CO24" s="91">
        <f t="shared" si="4"/>
        <v>7990.7271521355015</v>
      </c>
      <c r="CP24" s="65">
        <f t="shared" si="4"/>
        <v>60218.37644401248</v>
      </c>
      <c r="CQ24" s="66">
        <f t="shared" si="4"/>
        <v>0</v>
      </c>
      <c r="CR24" s="66">
        <f t="shared" si="4"/>
        <v>0</v>
      </c>
      <c r="CS24" s="66">
        <f t="shared" si="4"/>
        <v>33918.02298600848</v>
      </c>
      <c r="CT24" s="36">
        <v>0</v>
      </c>
      <c r="CU24" s="27">
        <f t="shared" si="8"/>
        <v>220511.90542561462</v>
      </c>
      <c r="CX24" s="46" t="s">
        <v>113</v>
      </c>
      <c r="CY24" s="100">
        <f>1-SUM(CP3:CP26)/CY23</f>
        <v>2.318061611229294E-2</v>
      </c>
      <c r="DA24" s="105">
        <v>1.086474727216967</v>
      </c>
    </row>
    <row r="25" spans="2:105" x14ac:dyDescent="0.25">
      <c r="B25" s="53" t="s">
        <v>44</v>
      </c>
      <c r="C25" s="64" t="s">
        <v>45</v>
      </c>
      <c r="D25" s="90">
        <v>1369.8876590379352</v>
      </c>
      <c r="E25" s="91">
        <v>2177.4344098990309</v>
      </c>
      <c r="F25" s="91">
        <v>600.30213294138491</v>
      </c>
      <c r="G25" s="91">
        <v>211.79580187443517</v>
      </c>
      <c r="H25" s="91">
        <v>408.17628805841031</v>
      </c>
      <c r="I25" s="91">
        <v>667.37904861967274</v>
      </c>
      <c r="J25" s="91">
        <v>342.82104894215769</v>
      </c>
      <c r="K25" s="91">
        <v>753.42697327220208</v>
      </c>
      <c r="L25" s="91">
        <v>485.20391094328011</v>
      </c>
      <c r="M25" s="91">
        <v>754.10646179346463</v>
      </c>
      <c r="N25" s="91">
        <v>270.74206041220646</v>
      </c>
      <c r="O25" s="91">
        <v>4349.0488017666012</v>
      </c>
      <c r="P25" s="91">
        <v>1414.2440106838974</v>
      </c>
      <c r="Q25" s="91">
        <v>908.58937302114509</v>
      </c>
      <c r="R25" s="91">
        <v>303.25699072655965</v>
      </c>
      <c r="S25" s="91">
        <v>155.91514629822535</v>
      </c>
      <c r="T25" s="91">
        <v>23.13658820729913</v>
      </c>
      <c r="U25" s="91">
        <v>28.117075644486619</v>
      </c>
      <c r="V25" s="91">
        <v>10638.614391041692</v>
      </c>
      <c r="W25" s="91">
        <v>2921.645590013557</v>
      </c>
      <c r="X25" s="91">
        <v>0.63172970884426061</v>
      </c>
      <c r="Y25" s="91">
        <v>183.21698630647532</v>
      </c>
      <c r="Z25" s="91">
        <v>15591.278241971429</v>
      </c>
      <c r="AA25" s="91">
        <v>88.916880058922871</v>
      </c>
      <c r="AB25" s="65">
        <f>'[5]TES 2030 (value)'!CK28</f>
        <v>28717.463006439888</v>
      </c>
      <c r="AC25" s="66">
        <f>'[5]TES 2030 (value)'!CL28</f>
        <v>0</v>
      </c>
      <c r="AD25" s="66">
        <f>'[5]TES 2030 (value)'!CM28</f>
        <v>0</v>
      </c>
      <c r="AE25" s="66">
        <f>'[5]TES 2030 (value)'!CN28</f>
        <v>4580.4925382411284</v>
      </c>
      <c r="AF25" s="67">
        <f>'[5]TES 2030 (value)'!CO28</f>
        <v>0</v>
      </c>
      <c r="AG25" s="27">
        <f t="shared" si="5"/>
        <v>77945.843145924329</v>
      </c>
      <c r="AI25" s="53" t="s">
        <v>44</v>
      </c>
      <c r="AJ25" s="64" t="s">
        <v>45</v>
      </c>
      <c r="AK25" s="65">
        <f t="shared" si="11"/>
        <v>1369.8944117819256</v>
      </c>
      <c r="AL25" s="66">
        <f t="shared" si="11"/>
        <v>2177.46668541905</v>
      </c>
      <c r="AM25" s="66">
        <f t="shared" si="11"/>
        <v>600.30106274337993</v>
      </c>
      <c r="AN25" s="66">
        <f t="shared" si="11"/>
        <v>211.7858995066214</v>
      </c>
      <c r="AO25" s="66">
        <f t="shared" si="11"/>
        <v>408.16979007345242</v>
      </c>
      <c r="AP25" s="66">
        <f t="shared" si="11"/>
        <v>667.36621439333169</v>
      </c>
      <c r="AQ25" s="66">
        <f t="shared" si="11"/>
        <v>342.82129885356642</v>
      </c>
      <c r="AR25" s="66">
        <f t="shared" si="11"/>
        <v>753.54285052517719</v>
      </c>
      <c r="AS25" s="66">
        <f t="shared" si="11"/>
        <v>485.24677735872416</v>
      </c>
      <c r="AT25" s="66">
        <f t="shared" si="11"/>
        <v>754.10440533948076</v>
      </c>
      <c r="AU25" s="66">
        <f t="shared" si="11"/>
        <v>270.73742988515875</v>
      </c>
      <c r="AV25" s="66">
        <f t="shared" si="11"/>
        <v>4349.1206783894459</v>
      </c>
      <c r="AW25" s="66">
        <f t="shared" si="11"/>
        <v>1414.2659430603187</v>
      </c>
      <c r="AX25" s="66">
        <f t="shared" si="11"/>
        <v>908.54497584913588</v>
      </c>
      <c r="AY25" s="66">
        <f t="shared" si="11"/>
        <v>303.25051636341726</v>
      </c>
      <c r="AZ25" s="66">
        <f t="shared" si="9"/>
        <v>155.91671215459959</v>
      </c>
      <c r="BA25" s="66">
        <f t="shared" si="1"/>
        <v>23.135904006440757</v>
      </c>
      <c r="BB25" s="66">
        <f t="shared" si="1"/>
        <v>28.116769352666871</v>
      </c>
      <c r="BC25" s="66">
        <f t="shared" si="1"/>
        <v>10638.818848442088</v>
      </c>
      <c r="BD25" s="66">
        <f t="shared" si="1"/>
        <v>2921.6440937687148</v>
      </c>
      <c r="BE25" s="91">
        <f t="shared" si="1"/>
        <v>0.72033935827184514</v>
      </c>
      <c r="BF25" s="91">
        <f t="shared" si="1"/>
        <v>184.64785220488048</v>
      </c>
      <c r="BG25" s="91">
        <f t="shared" si="1"/>
        <v>15591.87647819119</v>
      </c>
      <c r="BH25" s="91">
        <f t="shared" si="1"/>
        <v>89.104106375690577</v>
      </c>
      <c r="BI25" s="65">
        <f t="shared" si="2"/>
        <v>28717.463006439888</v>
      </c>
      <c r="BJ25" s="66">
        <f t="shared" si="2"/>
        <v>0</v>
      </c>
      <c r="BK25" s="66">
        <f t="shared" si="2"/>
        <v>0</v>
      </c>
      <c r="BL25" s="66">
        <f t="shared" si="2"/>
        <v>4580.4925382411284</v>
      </c>
      <c r="BM25" s="36">
        <v>0</v>
      </c>
      <c r="BN25" s="27">
        <f t="shared" si="6"/>
        <v>77948.555588077754</v>
      </c>
      <c r="BP25" s="53" t="s">
        <v>44</v>
      </c>
      <c r="BQ25" s="64" t="s">
        <v>45</v>
      </c>
      <c r="BR25" s="65">
        <f t="shared" si="7"/>
        <v>1369.8944117819256</v>
      </c>
      <c r="BS25" s="66">
        <f t="shared" si="7"/>
        <v>2177.46668541905</v>
      </c>
      <c r="BT25" s="66">
        <f t="shared" si="7"/>
        <v>600.30106274337993</v>
      </c>
      <c r="BU25" s="66">
        <f t="shared" si="7"/>
        <v>211.7858995066214</v>
      </c>
      <c r="BV25" s="66">
        <f t="shared" si="7"/>
        <v>408.16979007345242</v>
      </c>
      <c r="BW25" s="66">
        <f t="shared" si="7"/>
        <v>667.36621439333169</v>
      </c>
      <c r="BX25" s="66">
        <f t="shared" si="7"/>
        <v>342.82129885356642</v>
      </c>
      <c r="BY25" s="66">
        <f t="shared" si="7"/>
        <v>753.54285052517719</v>
      </c>
      <c r="BZ25" s="66">
        <f t="shared" si="7"/>
        <v>485.24677735872416</v>
      </c>
      <c r="CA25" s="66">
        <f t="shared" si="7"/>
        <v>754.10440533948076</v>
      </c>
      <c r="CB25" s="66">
        <f t="shared" si="7"/>
        <v>270.73742988515875</v>
      </c>
      <c r="CC25" s="66">
        <f t="shared" si="7"/>
        <v>4349.1206783894459</v>
      </c>
      <c r="CD25" s="66">
        <f t="shared" si="7"/>
        <v>1414.2659430603187</v>
      </c>
      <c r="CE25" s="66">
        <f t="shared" si="7"/>
        <v>908.54497584913588</v>
      </c>
      <c r="CF25" s="66">
        <f t="shared" si="7"/>
        <v>303.25051636341726</v>
      </c>
      <c r="CG25" s="66">
        <f t="shared" si="7"/>
        <v>155.91671215459959</v>
      </c>
      <c r="CH25" s="66">
        <f t="shared" si="10"/>
        <v>23.135904006440757</v>
      </c>
      <c r="CI25" s="66">
        <f t="shared" si="4"/>
        <v>28.116769352666871</v>
      </c>
      <c r="CJ25" s="66">
        <f t="shared" si="4"/>
        <v>10638.818848442088</v>
      </c>
      <c r="CK25" s="66">
        <f t="shared" si="4"/>
        <v>2921.6440937687148</v>
      </c>
      <c r="CL25" s="91">
        <f t="shared" si="4"/>
        <v>0.72033935827184514</v>
      </c>
      <c r="CM25" s="91">
        <f t="shared" si="4"/>
        <v>184.64785220488048</v>
      </c>
      <c r="CN25" s="91">
        <f t="shared" si="4"/>
        <v>15591.87647819119</v>
      </c>
      <c r="CO25" s="91">
        <f t="shared" si="4"/>
        <v>89.104106375690577</v>
      </c>
      <c r="CP25" s="65">
        <f t="shared" si="4"/>
        <v>28717.463006439888</v>
      </c>
      <c r="CQ25" s="66">
        <f t="shared" si="4"/>
        <v>0</v>
      </c>
      <c r="CR25" s="66">
        <f t="shared" si="4"/>
        <v>0</v>
      </c>
      <c r="CS25" s="66">
        <f t="shared" si="4"/>
        <v>4580.4925382411284</v>
      </c>
      <c r="CT25" s="36">
        <v>0</v>
      </c>
      <c r="CU25" s="27">
        <f t="shared" si="8"/>
        <v>77948.555588077754</v>
      </c>
      <c r="CX25" s="52" t="s">
        <v>114</v>
      </c>
      <c r="CY25" s="100">
        <f>(SUM(CS3:CS26)-SUM(BR32:CO32))/(SUM(CP3:CS26)-SUM(BR32:CO32))</f>
        <v>-3.5451666194438555E-2</v>
      </c>
      <c r="DA25" s="106">
        <v>0.53796467011616922</v>
      </c>
    </row>
    <row r="26" spans="2:105" x14ac:dyDescent="0.25">
      <c r="B26" s="53" t="s">
        <v>46</v>
      </c>
      <c r="C26" s="68" t="s">
        <v>47</v>
      </c>
      <c r="D26" s="92">
        <v>347.09247137621918</v>
      </c>
      <c r="E26" s="93">
        <v>2832.7705028033502</v>
      </c>
      <c r="F26" s="93">
        <v>548.49657639306463</v>
      </c>
      <c r="G26" s="93">
        <v>453.03859656249261</v>
      </c>
      <c r="H26" s="93">
        <v>829.8046072280074</v>
      </c>
      <c r="I26" s="93">
        <v>927.09089568243394</v>
      </c>
      <c r="J26" s="93">
        <v>1046.0030120790495</v>
      </c>
      <c r="K26" s="93">
        <v>1742.5878703460598</v>
      </c>
      <c r="L26" s="93">
        <v>171.99719475664986</v>
      </c>
      <c r="M26" s="93">
        <v>839.79880090294409</v>
      </c>
      <c r="N26" s="93">
        <v>184.16999724619231</v>
      </c>
      <c r="O26" s="93">
        <v>3818.3319092794395</v>
      </c>
      <c r="P26" s="93">
        <v>157.24389988875171</v>
      </c>
      <c r="Q26" s="93">
        <v>151.84696635560215</v>
      </c>
      <c r="R26" s="93">
        <v>184.62293107087265</v>
      </c>
      <c r="S26" s="93">
        <v>165.54454512444329</v>
      </c>
      <c r="T26" s="93">
        <v>9.9388833556848315</v>
      </c>
      <c r="U26" s="93">
        <v>5.9749069554933465</v>
      </c>
      <c r="V26" s="93">
        <v>8544.7138437157464</v>
      </c>
      <c r="W26" s="93">
        <v>3044.4889634553974</v>
      </c>
      <c r="X26" s="93">
        <v>6.4738271650090898E-2</v>
      </c>
      <c r="Y26" s="93">
        <v>8062.5632257529396</v>
      </c>
      <c r="Z26" s="93">
        <v>1224.8870305435598</v>
      </c>
      <c r="AA26" s="93">
        <v>7694.1273171235216</v>
      </c>
      <c r="AB26" s="69">
        <f>'[5]TES 2030 (value)'!CK29</f>
        <v>11957.579941658487</v>
      </c>
      <c r="AC26" s="70">
        <f>'[5]TES 2030 (value)'!CL29</f>
        <v>16.786594471358882</v>
      </c>
      <c r="AD26" s="70">
        <f>'[5]TES 2030 (value)'!CM29</f>
        <v>0</v>
      </c>
      <c r="AE26" s="70">
        <f>'[5]TES 2030 (value)'!CN29</f>
        <v>908.40395514856777</v>
      </c>
      <c r="AF26" s="71">
        <f>'[5]TES 2030 (value)'!CO29</f>
        <v>-7.2178621742473545</v>
      </c>
      <c r="AG26" s="28">
        <f t="shared" si="5"/>
        <v>55862.752315373735</v>
      </c>
      <c r="AI26" s="53" t="s">
        <v>46</v>
      </c>
      <c r="AJ26" s="68" t="s">
        <v>47</v>
      </c>
      <c r="AK26" s="69">
        <f t="shared" si="11"/>
        <v>347.09418233885521</v>
      </c>
      <c r="AL26" s="70">
        <f t="shared" si="11"/>
        <v>2832.8124921926319</v>
      </c>
      <c r="AM26" s="70">
        <f t="shared" si="11"/>
        <v>548.49559855222481</v>
      </c>
      <c r="AN26" s="70">
        <f t="shared" si="11"/>
        <v>453.01741505286265</v>
      </c>
      <c r="AO26" s="70">
        <f t="shared" si="11"/>
        <v>829.7913971077395</v>
      </c>
      <c r="AP26" s="70">
        <f t="shared" si="11"/>
        <v>927.07306699209892</v>
      </c>
      <c r="AQ26" s="70">
        <f t="shared" si="11"/>
        <v>1046.0037745995746</v>
      </c>
      <c r="AR26" s="70">
        <f t="shared" si="11"/>
        <v>1742.855880787213</v>
      </c>
      <c r="AS26" s="70">
        <f t="shared" si="11"/>
        <v>172.01239023022163</v>
      </c>
      <c r="AT26" s="70">
        <f t="shared" si="11"/>
        <v>839.79651076530808</v>
      </c>
      <c r="AU26" s="70">
        <f t="shared" si="11"/>
        <v>184.16684736932308</v>
      </c>
      <c r="AV26" s="70">
        <f t="shared" si="11"/>
        <v>3818.3950147572232</v>
      </c>
      <c r="AW26" s="70">
        <f t="shared" si="11"/>
        <v>157.24633845831698</v>
      </c>
      <c r="AX26" s="70">
        <f t="shared" si="11"/>
        <v>151.83954652868744</v>
      </c>
      <c r="AY26" s="70">
        <f t="shared" si="11"/>
        <v>184.61898947698788</v>
      </c>
      <c r="AZ26" s="70">
        <f t="shared" si="9"/>
        <v>165.5462076889045</v>
      </c>
      <c r="BA26" s="70">
        <f t="shared" si="1"/>
        <v>9.9385894405897304</v>
      </c>
      <c r="BB26" s="70">
        <f t="shared" si="1"/>
        <v>5.9748418681724829</v>
      </c>
      <c r="BC26" s="70">
        <f t="shared" si="1"/>
        <v>8544.8780596479537</v>
      </c>
      <c r="BD26" s="70">
        <f t="shared" si="1"/>
        <v>3044.4874042995148</v>
      </c>
      <c r="BE26" s="93">
        <f t="shared" si="1"/>
        <v>7.3818793707470479E-2</v>
      </c>
      <c r="BF26" s="93">
        <f t="shared" si="1"/>
        <v>8125.5292585757252</v>
      </c>
      <c r="BG26" s="93">
        <f t="shared" si="1"/>
        <v>1224.9340293704304</v>
      </c>
      <c r="BH26" s="93">
        <f t="shared" si="1"/>
        <v>7710.3283254964226</v>
      </c>
      <c r="BI26" s="69">
        <f t="shared" si="2"/>
        <v>11957.579941658487</v>
      </c>
      <c r="BJ26" s="70">
        <f t="shared" si="2"/>
        <v>16.786594471358882</v>
      </c>
      <c r="BK26" s="70">
        <f t="shared" si="2"/>
        <v>0</v>
      </c>
      <c r="BL26" s="70">
        <f t="shared" si="2"/>
        <v>908.40395514856777</v>
      </c>
      <c r="BM26" s="37">
        <v>0</v>
      </c>
      <c r="BN26" s="28">
        <f t="shared" si="6"/>
        <v>55949.680471669097</v>
      </c>
      <c r="BP26" s="53" t="s">
        <v>46</v>
      </c>
      <c r="BQ26" s="68" t="s">
        <v>47</v>
      </c>
      <c r="BR26" s="69">
        <f t="shared" si="7"/>
        <v>347.09418233885521</v>
      </c>
      <c r="BS26" s="70">
        <f t="shared" si="7"/>
        <v>2832.8124921926319</v>
      </c>
      <c r="BT26" s="70">
        <f t="shared" si="7"/>
        <v>548.49559855222481</v>
      </c>
      <c r="BU26" s="70">
        <f t="shared" si="7"/>
        <v>453.01741505286265</v>
      </c>
      <c r="BV26" s="70">
        <f t="shared" si="7"/>
        <v>829.7913971077395</v>
      </c>
      <c r="BW26" s="70">
        <f t="shared" si="7"/>
        <v>927.07306699209892</v>
      </c>
      <c r="BX26" s="70">
        <f t="shared" si="7"/>
        <v>1046.0037745995746</v>
      </c>
      <c r="BY26" s="70">
        <f t="shared" si="7"/>
        <v>1742.855880787213</v>
      </c>
      <c r="BZ26" s="70">
        <f t="shared" si="7"/>
        <v>172.01239023022163</v>
      </c>
      <c r="CA26" s="70">
        <f t="shared" si="7"/>
        <v>839.79651076530808</v>
      </c>
      <c r="CB26" s="70">
        <f t="shared" si="7"/>
        <v>184.16684736932308</v>
      </c>
      <c r="CC26" s="70">
        <f t="shared" si="7"/>
        <v>3818.3950147572232</v>
      </c>
      <c r="CD26" s="70">
        <f t="shared" si="7"/>
        <v>157.24633845831698</v>
      </c>
      <c r="CE26" s="70">
        <f t="shared" si="7"/>
        <v>151.83954652868744</v>
      </c>
      <c r="CF26" s="70">
        <f t="shared" si="7"/>
        <v>184.61898947698788</v>
      </c>
      <c r="CG26" s="70">
        <f t="shared" si="7"/>
        <v>165.5462076889045</v>
      </c>
      <c r="CH26" s="70">
        <f t="shared" si="10"/>
        <v>9.9385894405897304</v>
      </c>
      <c r="CI26" s="70">
        <f t="shared" si="4"/>
        <v>5.9748418681724829</v>
      </c>
      <c r="CJ26" s="70">
        <f t="shared" si="4"/>
        <v>8544.8780596479537</v>
      </c>
      <c r="CK26" s="70">
        <f t="shared" ref="CK26:CS37" si="12">BD26</f>
        <v>3044.4874042995148</v>
      </c>
      <c r="CL26" s="93">
        <f t="shared" si="12"/>
        <v>7.3818793707470479E-2</v>
      </c>
      <c r="CM26" s="93">
        <f t="shared" si="12"/>
        <v>8125.5292585757252</v>
      </c>
      <c r="CN26" s="93">
        <f t="shared" si="12"/>
        <v>1224.9340293704304</v>
      </c>
      <c r="CO26" s="93">
        <f t="shared" si="12"/>
        <v>7710.3283254964226</v>
      </c>
      <c r="CP26" s="69">
        <f t="shared" si="12"/>
        <v>11957.579941658487</v>
      </c>
      <c r="CQ26" s="70">
        <f t="shared" si="12"/>
        <v>16.786594471358882</v>
      </c>
      <c r="CR26" s="70">
        <f t="shared" si="12"/>
        <v>0</v>
      </c>
      <c r="CS26" s="70">
        <f t="shared" si="12"/>
        <v>908.40395514856777</v>
      </c>
      <c r="CT26" s="37">
        <v>0</v>
      </c>
      <c r="CU26" s="28">
        <f t="shared" si="8"/>
        <v>55949.680471669097</v>
      </c>
    </row>
    <row r="27" spans="2:105" x14ac:dyDescent="0.25">
      <c r="B27" s="53" t="s">
        <v>56</v>
      </c>
      <c r="C27" s="72" t="s">
        <v>60</v>
      </c>
      <c r="D27" s="61">
        <f>'[5]TES 2030 (value)'!D102+'[5]TES 2030 (value)'!D103</f>
        <v>27917.618343999413</v>
      </c>
      <c r="E27" s="62">
        <f>'[5]TES 2030 (value)'!E102+'[5]TES 2030 (value)'!E103</f>
        <v>26286.621513440507</v>
      </c>
      <c r="F27" s="62">
        <f>'[5]TES 2030 (value)'!F102+'[5]TES 2030 (value)'!F103</f>
        <v>14597.402889303106</v>
      </c>
      <c r="G27" s="62">
        <f>'[5]TES 2030 (value)'!G102+'[5]TES 2030 (value)'!G103</f>
        <v>2889.6575740501221</v>
      </c>
      <c r="H27" s="62">
        <f>'[5]TES 2030 (value)'!H102+'[5]TES 2030 (value)'!H103</f>
        <v>5423.9347793355801</v>
      </c>
      <c r="I27" s="62">
        <f>'[5]TES 2030 (value)'!I102+'[5]TES 2030 (value)'!I103</f>
        <v>4812.7304519057489</v>
      </c>
      <c r="J27" s="62">
        <f>'[5]TES 2030 (value)'!J102+'[5]TES 2030 (value)'!J103</f>
        <v>1950.1842577157865</v>
      </c>
      <c r="K27" s="62">
        <f>'[5]TES 2030 (value)'!K102+'[5]TES 2030 (value)'!K103</f>
        <v>3099.018030810043</v>
      </c>
      <c r="L27" s="62">
        <f>'[5]TES 2030 (value)'!L102+'[5]TES 2030 (value)'!L103</f>
        <v>7394.3710649294062</v>
      </c>
      <c r="M27" s="62">
        <f>'[5]TES 2030 (value)'!M102+'[5]TES 2030 (value)'!M103</f>
        <v>3453.1377656529776</v>
      </c>
      <c r="N27" s="62">
        <f>'[5]TES 2030 (value)'!N102+'[5]TES 2030 (value)'!N103</f>
        <v>1829.8325947023422</v>
      </c>
      <c r="O27" s="62">
        <f>'[5]TES 2030 (value)'!O102+'[5]TES 2030 (value)'!O103</f>
        <v>116551.67135605025</v>
      </c>
      <c r="P27" s="62">
        <f>'[5]TES 2030 (value)'!P102+'[5]TES 2030 (value)'!P103</f>
        <v>87834.919104373344</v>
      </c>
      <c r="Q27" s="62">
        <f>'[5]TES 2030 (value)'!Q102+'[5]TES 2030 (value)'!Q103</f>
        <v>7346.6003405790052</v>
      </c>
      <c r="R27" s="62">
        <f>'[5]TES 2030 (value)'!R102+'[5]TES 2030 (value)'!R103</f>
        <v>9446.7506829569684</v>
      </c>
      <c r="S27" s="62">
        <f>'[5]TES 2030 (value)'!S102+'[5]TES 2030 (value)'!S103</f>
        <v>16928.119492368569</v>
      </c>
      <c r="T27" s="62">
        <f>'[5]TES 2030 (value)'!T102+'[5]TES 2030 (value)'!T103</f>
        <v>2846.5153893270958</v>
      </c>
      <c r="U27" s="62">
        <f>'[5]TES 2030 (value)'!U102+'[5]TES 2030 (value)'!U103</f>
        <v>7538.1867391670248</v>
      </c>
      <c r="V27" s="62">
        <f>'[5]TES 2030 (value)'!V102+'[5]TES 2030 (value)'!V103</f>
        <v>844315.2584851326</v>
      </c>
      <c r="W27" s="62">
        <f>'[5]TES 2030 (value)'!W102+'[5]TES 2030 (value)'!W103</f>
        <v>359650.85659114824</v>
      </c>
      <c r="X27" s="62">
        <f>'[5]TES 2030 (value)'!X102+'[5]TES 2030 (value)'!X103</f>
        <v>4.9004109564857474</v>
      </c>
      <c r="Y27" s="62">
        <f>'[5]TES 2030 (value)'!Y102+'[5]TES 2030 (value)'!Y103</f>
        <v>908.95118340201134</v>
      </c>
      <c r="Z27" s="62">
        <f>'[5]TES 2030 (value)'!Z102+'[5]TES 2030 (value)'!Z103</f>
        <v>7175.8284893014516</v>
      </c>
      <c r="AA27" s="63">
        <f>'[5]TES 2030 (value)'!AA102+'[5]TES 2030 (value)'!AA103</f>
        <v>2373.3933380598046</v>
      </c>
      <c r="AI27" s="53" t="s">
        <v>56</v>
      </c>
      <c r="AJ27" s="72" t="s">
        <v>60</v>
      </c>
      <c r="AK27" s="61">
        <f t="shared" si="11"/>
        <v>27917.755961510054</v>
      </c>
      <c r="AL27" s="62">
        <f t="shared" si="11"/>
        <v>26287.011152905663</v>
      </c>
      <c r="AM27" s="62">
        <f t="shared" si="11"/>
        <v>14597.376865555074</v>
      </c>
      <c r="AN27" s="62">
        <f t="shared" si="11"/>
        <v>2889.5224700872445</v>
      </c>
      <c r="AO27" s="62">
        <f t="shared" si="11"/>
        <v>5423.8484327063416</v>
      </c>
      <c r="AP27" s="62">
        <f t="shared" si="11"/>
        <v>4812.637899297054</v>
      </c>
      <c r="AQ27" s="62">
        <f t="shared" si="11"/>
        <v>1950.1856793708939</v>
      </c>
      <c r="AR27" s="62">
        <f t="shared" si="11"/>
        <v>3099.4946605420141</v>
      </c>
      <c r="AS27" s="62">
        <f t="shared" si="11"/>
        <v>7395.0243370380349</v>
      </c>
      <c r="AT27" s="62">
        <f t="shared" si="11"/>
        <v>3453.1283489203615</v>
      </c>
      <c r="AU27" s="62">
        <f t="shared" si="11"/>
        <v>1829.8012989025333</v>
      </c>
      <c r="AV27" s="62">
        <f t="shared" si="11"/>
        <v>116553.59760266321</v>
      </c>
      <c r="AW27" s="62">
        <f t="shared" si="11"/>
        <v>87836.281265707716</v>
      </c>
      <c r="AX27" s="62">
        <f t="shared" si="11"/>
        <v>7346.2413574248003</v>
      </c>
      <c r="AY27" s="62">
        <f t="shared" si="11"/>
        <v>9446.5490002379956</v>
      </c>
      <c r="AZ27" s="62">
        <f t="shared" si="9"/>
        <v>16928.289501533425</v>
      </c>
      <c r="BA27" s="62">
        <f t="shared" si="1"/>
        <v>2846.4312114761824</v>
      </c>
      <c r="BB27" s="62">
        <f t="shared" si="1"/>
        <v>7538.1046223436706</v>
      </c>
      <c r="BC27" s="62">
        <f t="shared" si="1"/>
        <v>844331.48489362141</v>
      </c>
      <c r="BD27" s="62">
        <f t="shared" si="1"/>
        <v>359650.67240531096</v>
      </c>
      <c r="BE27" s="62">
        <f t="shared" si="1"/>
        <v>5.5877677339589829</v>
      </c>
      <c r="BF27" s="62">
        <f t="shared" si="1"/>
        <v>916.04980060920298</v>
      </c>
      <c r="BG27" s="62">
        <f t="shared" si="1"/>
        <v>7176.1038253221723</v>
      </c>
      <c r="BH27" s="63">
        <f t="shared" si="1"/>
        <v>2378.3908333906293</v>
      </c>
      <c r="BP27" s="53" t="s">
        <v>56</v>
      </c>
      <c r="BQ27" s="72" t="s">
        <v>60</v>
      </c>
      <c r="BR27" s="61">
        <f t="shared" si="7"/>
        <v>27917.755961510054</v>
      </c>
      <c r="BS27" s="62">
        <f t="shared" si="7"/>
        <v>26287.011152905663</v>
      </c>
      <c r="BT27" s="62">
        <f t="shared" si="7"/>
        <v>14597.376865555074</v>
      </c>
      <c r="BU27" s="62">
        <f t="shared" si="7"/>
        <v>2889.5224700872445</v>
      </c>
      <c r="BV27" s="62">
        <f t="shared" si="7"/>
        <v>5423.8484327063416</v>
      </c>
      <c r="BW27" s="62">
        <f t="shared" si="7"/>
        <v>4812.637899297054</v>
      </c>
      <c r="BX27" s="62">
        <f t="shared" si="7"/>
        <v>1950.1856793708939</v>
      </c>
      <c r="BY27" s="62">
        <f t="shared" si="7"/>
        <v>3099.4946605420141</v>
      </c>
      <c r="BZ27" s="62">
        <f t="shared" si="7"/>
        <v>7395.0243370380349</v>
      </c>
      <c r="CA27" s="62">
        <f t="shared" si="7"/>
        <v>3453.1283489203615</v>
      </c>
      <c r="CB27" s="62">
        <f t="shared" si="7"/>
        <v>1829.8012989025333</v>
      </c>
      <c r="CC27" s="62">
        <f t="shared" si="7"/>
        <v>116553.59760266321</v>
      </c>
      <c r="CD27" s="62">
        <f t="shared" si="7"/>
        <v>87836.281265707716</v>
      </c>
      <c r="CE27" s="62">
        <f t="shared" si="7"/>
        <v>7346.2413574248003</v>
      </c>
      <c r="CF27" s="62">
        <f t="shared" si="7"/>
        <v>9446.5490002379956</v>
      </c>
      <c r="CG27" s="62">
        <f t="shared" si="7"/>
        <v>16928.289501533425</v>
      </c>
      <c r="CH27" s="62">
        <f t="shared" si="10"/>
        <v>2846.4312114761824</v>
      </c>
      <c r="CI27" s="62">
        <f t="shared" si="10"/>
        <v>7538.1046223436706</v>
      </c>
      <c r="CJ27" s="62">
        <f t="shared" si="10"/>
        <v>844331.48489362141</v>
      </c>
      <c r="CK27" s="62">
        <f t="shared" si="12"/>
        <v>359650.67240531096</v>
      </c>
      <c r="CL27" s="62">
        <f t="shared" si="12"/>
        <v>5.5877677339589829</v>
      </c>
      <c r="CM27" s="62">
        <f t="shared" si="12"/>
        <v>916.04980060920298</v>
      </c>
      <c r="CN27" s="62">
        <f t="shared" si="12"/>
        <v>7176.1038253221723</v>
      </c>
      <c r="CO27" s="63">
        <f t="shared" si="12"/>
        <v>2378.3908333906293</v>
      </c>
    </row>
    <row r="28" spans="2:105" x14ac:dyDescent="0.25">
      <c r="B28" s="53" t="s">
        <v>57</v>
      </c>
      <c r="C28" s="72" t="s">
        <v>75</v>
      </c>
      <c r="D28" s="65">
        <f>'[5]TES 2030 (value)'!D104</f>
        <v>8619.485179887095</v>
      </c>
      <c r="E28" s="66">
        <f>'[5]TES 2030 (value)'!E104</f>
        <v>15447.802005459211</v>
      </c>
      <c r="F28" s="66">
        <f>'[5]TES 2030 (value)'!F104</f>
        <v>8648.7748623305233</v>
      </c>
      <c r="G28" s="66">
        <f>'[5]TES 2030 (value)'!G104</f>
        <v>1455.1615108052724</v>
      </c>
      <c r="H28" s="66">
        <f>'[5]TES 2030 (value)'!H104</f>
        <v>3169.948857387225</v>
      </c>
      <c r="I28" s="66">
        <f>'[5]TES 2030 (value)'!I104</f>
        <v>2700.0772538271567</v>
      </c>
      <c r="J28" s="66">
        <f>'[5]TES 2030 (value)'!J104</f>
        <v>1038.293352422467</v>
      </c>
      <c r="K28" s="66">
        <f>'[5]TES 2030 (value)'!K104</f>
        <v>1751.6859838218811</v>
      </c>
      <c r="L28" s="66">
        <f>'[5]TES 2030 (value)'!L104</f>
        <v>4211.7144717207866</v>
      </c>
      <c r="M28" s="66">
        <f>'[5]TES 2030 (value)'!M104</f>
        <v>1930.6939221017094</v>
      </c>
      <c r="N28" s="66">
        <f>'[5]TES 2030 (value)'!N104</f>
        <v>902.56490079640753</v>
      </c>
      <c r="O28" s="66">
        <f>'[5]TES 2030 (value)'!O104</f>
        <v>75103.68551123231</v>
      </c>
      <c r="P28" s="66">
        <f>'[5]TES 2030 (value)'!P104</f>
        <v>59609.107524371524</v>
      </c>
      <c r="Q28" s="66">
        <f>'[5]TES 2030 (value)'!Q104</f>
        <v>4743.2189228329908</v>
      </c>
      <c r="R28" s="66">
        <f>'[5]TES 2030 (value)'!R104</f>
        <v>6235.9307366453231</v>
      </c>
      <c r="S28" s="66">
        <f>'[5]TES 2030 (value)'!S104</f>
        <v>9747.9393620328501</v>
      </c>
      <c r="T28" s="66">
        <f>'[5]TES 2030 (value)'!T104</f>
        <v>1422.1820197860909</v>
      </c>
      <c r="U28" s="66">
        <f>'[5]TES 2030 (value)'!U104</f>
        <v>4851.5125151890143</v>
      </c>
      <c r="V28" s="66">
        <f>'[5]TES 2030 (value)'!V104</f>
        <v>455176.83144179278</v>
      </c>
      <c r="W28" s="66">
        <f>'[5]TES 2030 (value)'!W104</f>
        <v>161806.95450151592</v>
      </c>
      <c r="X28" s="66">
        <f>'[5]TES 2030 (value)'!X104</f>
        <v>3.049423380250829</v>
      </c>
      <c r="Y28" s="66">
        <f>'[5]TES 2030 (value)'!Y104</f>
        <v>723.38142775209826</v>
      </c>
      <c r="Z28" s="66">
        <f>'[5]TES 2030 (value)'!Z104</f>
        <v>5565.7536685292071</v>
      </c>
      <c r="AA28" s="67">
        <f>'[5]TES 2030 (value)'!AA104</f>
        <v>1691.3433158131356</v>
      </c>
      <c r="AI28" s="53" t="s">
        <v>57</v>
      </c>
      <c r="AJ28" s="72" t="s">
        <v>75</v>
      </c>
      <c r="AK28" s="65">
        <f t="shared" si="11"/>
        <v>8619.5276689016973</v>
      </c>
      <c r="AL28" s="66">
        <f t="shared" si="11"/>
        <v>15448.030984040888</v>
      </c>
      <c r="AM28" s="66">
        <f t="shared" si="11"/>
        <v>8648.7594435920328</v>
      </c>
      <c r="AN28" s="66">
        <f t="shared" si="11"/>
        <v>1455.0934757244027</v>
      </c>
      <c r="AO28" s="66">
        <f t="shared" si="11"/>
        <v>3169.8983932113401</v>
      </c>
      <c r="AP28" s="66">
        <f t="shared" si="11"/>
        <v>2700.0253292084776</v>
      </c>
      <c r="AQ28" s="66">
        <f t="shared" si="11"/>
        <v>1038.2941093227657</v>
      </c>
      <c r="AR28" s="66">
        <f t="shared" si="11"/>
        <v>1751.9553935551146</v>
      </c>
      <c r="AS28" s="66">
        <f t="shared" si="11"/>
        <v>4212.0865649751995</v>
      </c>
      <c r="AT28" s="66">
        <f t="shared" si="11"/>
        <v>1930.6886570848865</v>
      </c>
      <c r="AU28" s="66">
        <f t="shared" si="11"/>
        <v>902.54946414360575</v>
      </c>
      <c r="AV28" s="66">
        <f t="shared" si="11"/>
        <v>75104.926748000129</v>
      </c>
      <c r="AW28" s="66">
        <f t="shared" si="11"/>
        <v>59610.031954225553</v>
      </c>
      <c r="AX28" s="66">
        <f t="shared" si="11"/>
        <v>4742.9871509097793</v>
      </c>
      <c r="AY28" s="66">
        <f t="shared" si="11"/>
        <v>6235.7976030940627</v>
      </c>
      <c r="AZ28" s="66">
        <f t="shared" si="9"/>
        <v>9748.0372606228721</v>
      </c>
      <c r="BA28" s="66">
        <f t="shared" si="1"/>
        <v>1422.1399626707555</v>
      </c>
      <c r="BB28" s="66">
        <f t="shared" si="1"/>
        <v>4851.4596655038049</v>
      </c>
      <c r="BC28" s="66">
        <f t="shared" si="1"/>
        <v>455185.57922305982</v>
      </c>
      <c r="BD28" s="66">
        <f t="shared" si="1"/>
        <v>161806.87163629025</v>
      </c>
      <c r="BE28" s="66">
        <f t="shared" si="1"/>
        <v>3.4771511456184694</v>
      </c>
      <c r="BF28" s="66">
        <f t="shared" si="1"/>
        <v>729.03080468693508</v>
      </c>
      <c r="BG28" s="66">
        <f t="shared" si="1"/>
        <v>5565.9672260953739</v>
      </c>
      <c r="BH28" s="67">
        <f t="shared" si="1"/>
        <v>1694.9046641105515</v>
      </c>
      <c r="BP28" s="53" t="s">
        <v>57</v>
      </c>
      <c r="BQ28" s="72" t="s">
        <v>75</v>
      </c>
      <c r="BR28" s="65">
        <f t="shared" si="7"/>
        <v>8619.5276689016973</v>
      </c>
      <c r="BS28" s="66">
        <f t="shared" si="7"/>
        <v>15448.030984040888</v>
      </c>
      <c r="BT28" s="66">
        <f t="shared" si="7"/>
        <v>8648.7594435920328</v>
      </c>
      <c r="BU28" s="66">
        <f t="shared" si="7"/>
        <v>1455.0934757244027</v>
      </c>
      <c r="BV28" s="66">
        <f t="shared" si="7"/>
        <v>3169.8983932113401</v>
      </c>
      <c r="BW28" s="66">
        <f t="shared" si="7"/>
        <v>2700.0253292084776</v>
      </c>
      <c r="BX28" s="66">
        <f t="shared" si="7"/>
        <v>1038.2941093227657</v>
      </c>
      <c r="BY28" s="66">
        <f t="shared" si="7"/>
        <v>1751.9553935551146</v>
      </c>
      <c r="BZ28" s="66">
        <f t="shared" si="7"/>
        <v>4212.0865649751995</v>
      </c>
      <c r="CA28" s="66">
        <f t="shared" si="7"/>
        <v>1930.6886570848865</v>
      </c>
      <c r="CB28" s="66">
        <f t="shared" si="7"/>
        <v>902.54946414360575</v>
      </c>
      <c r="CC28" s="66">
        <f t="shared" si="7"/>
        <v>75104.926748000129</v>
      </c>
      <c r="CD28" s="66">
        <f t="shared" si="7"/>
        <v>59610.031954225553</v>
      </c>
      <c r="CE28" s="66">
        <f t="shared" si="7"/>
        <v>4742.9871509097793</v>
      </c>
      <c r="CF28" s="66">
        <f t="shared" si="7"/>
        <v>6235.7976030940627</v>
      </c>
      <c r="CG28" s="66">
        <f t="shared" si="7"/>
        <v>9748.0372606228721</v>
      </c>
      <c r="CH28" s="66">
        <f t="shared" si="10"/>
        <v>1422.1399626707555</v>
      </c>
      <c r="CI28" s="66">
        <f t="shared" si="10"/>
        <v>4851.4596655038049</v>
      </c>
      <c r="CJ28" s="66">
        <f t="shared" si="10"/>
        <v>455185.57922305982</v>
      </c>
      <c r="CK28" s="66">
        <f t="shared" si="12"/>
        <v>161806.87163629025</v>
      </c>
      <c r="CL28" s="66">
        <f t="shared" si="12"/>
        <v>3.4771511456184694</v>
      </c>
      <c r="CM28" s="66">
        <f t="shared" si="12"/>
        <v>729.03080468693508</v>
      </c>
      <c r="CN28" s="66">
        <f t="shared" si="12"/>
        <v>5565.9672260953739</v>
      </c>
      <c r="CO28" s="67">
        <f t="shared" si="12"/>
        <v>1694.9046641105515</v>
      </c>
    </row>
    <row r="29" spans="2:105" x14ac:dyDescent="0.25">
      <c r="B29" s="53" t="s">
        <v>64</v>
      </c>
      <c r="C29" s="72" t="s">
        <v>61</v>
      </c>
      <c r="D29" s="65">
        <f>'[5]TES 2030 (value)'!D105+'[5]TES 2030 (value)'!D106</f>
        <v>-10900.584124568271</v>
      </c>
      <c r="E29" s="66">
        <f>'[5]TES 2030 (value)'!E105+'[5]TES 2030 (value)'!E106</f>
        <v>3227.9783007973761</v>
      </c>
      <c r="F29" s="66">
        <f>'[5]TES 2030 (value)'!F105+'[5]TES 2030 (value)'!F106</f>
        <v>2262.3073004746375</v>
      </c>
      <c r="G29" s="66">
        <f>'[5]TES 2030 (value)'!G105+'[5]TES 2030 (value)'!G106</f>
        <v>352.60494471580819</v>
      </c>
      <c r="H29" s="66">
        <f>'[5]TES 2030 (value)'!H105+'[5]TES 2030 (value)'!H106</f>
        <v>1021.3316151428646</v>
      </c>
      <c r="I29" s="66">
        <f>'[5]TES 2030 (value)'!I105+'[5]TES 2030 (value)'!I106</f>
        <v>847.11882412609737</v>
      </c>
      <c r="J29" s="66">
        <f>'[5]TES 2030 (value)'!J105+'[5]TES 2030 (value)'!J106</f>
        <v>250.37008943508766</v>
      </c>
      <c r="K29" s="66">
        <f>'[5]TES 2030 (value)'!K105+'[5]TES 2030 (value)'!K106</f>
        <v>935.75416340751053</v>
      </c>
      <c r="L29" s="66">
        <f>'[5]TES 2030 (value)'!L105+'[5]TES 2030 (value)'!L106</f>
        <v>1082.5793646429536</v>
      </c>
      <c r="M29" s="66">
        <f>'[5]TES 2030 (value)'!M105+'[5]TES 2030 (value)'!M106</f>
        <v>675.30705151819836</v>
      </c>
      <c r="N29" s="66">
        <f>'[5]TES 2030 (value)'!N105+'[5]TES 2030 (value)'!N106</f>
        <v>286.77072421861561</v>
      </c>
      <c r="O29" s="66">
        <f>'[5]TES 2030 (value)'!O105+'[5]TES 2030 (value)'!O106</f>
        <v>13513.894327907434</v>
      </c>
      <c r="P29" s="66">
        <f>'[5]TES 2030 (value)'!P105+'[5]TES 2030 (value)'!P106</f>
        <v>5931.7203037381623</v>
      </c>
      <c r="Q29" s="66">
        <f>'[5]TES 2030 (value)'!Q105+'[5]TES 2030 (value)'!Q106</f>
        <v>-1614.616240812725</v>
      </c>
      <c r="R29" s="66">
        <f>'[5]TES 2030 (value)'!R105+'[5]TES 2030 (value)'!R106</f>
        <v>-2526.2550172743781</v>
      </c>
      <c r="S29" s="66">
        <f>'[5]TES 2030 (value)'!S105+'[5]TES 2030 (value)'!S106</f>
        <v>2026.1164274172666</v>
      </c>
      <c r="T29" s="66">
        <f>'[5]TES 2030 (value)'!T105+'[5]TES 2030 (value)'!T106</f>
        <v>308.09706598907474</v>
      </c>
      <c r="U29" s="66">
        <f>'[5]TES 2030 (value)'!U105+'[5]TES 2030 (value)'!U106</f>
        <v>472.93045503869291</v>
      </c>
      <c r="V29" s="66">
        <f>'[5]TES 2030 (value)'!V105+'[5]TES 2030 (value)'!V106</f>
        <v>81799.4488851551</v>
      </c>
      <c r="W29" s="66">
        <f>'[5]TES 2030 (value)'!W105+'[5]TES 2030 (value)'!W106</f>
        <v>8863.990330065837</v>
      </c>
      <c r="X29" s="66">
        <f>'[5]TES 2030 (value)'!X105+'[5]TES 2030 (value)'!X106</f>
        <v>0.48399988571332608</v>
      </c>
      <c r="Y29" s="66">
        <f>'[5]TES 2030 (value)'!Y105+'[5]TES 2030 (value)'!Y106</f>
        <v>528.73940201011681</v>
      </c>
      <c r="Z29" s="66">
        <f>'[5]TES 2030 (value)'!Z105+'[5]TES 2030 (value)'!Z106</f>
        <v>3093.6232117535828</v>
      </c>
      <c r="AA29" s="67">
        <f>'[5]TES 2030 (value)'!AA105+'[5]TES 2030 (value)'!AA106</f>
        <v>259.84240195676489</v>
      </c>
      <c r="AI29" s="53" t="s">
        <v>64</v>
      </c>
      <c r="AJ29" s="72" t="s">
        <v>61</v>
      </c>
      <c r="AK29" s="65">
        <f t="shared" si="11"/>
        <v>-10900.637858064922</v>
      </c>
      <c r="AL29" s="66">
        <f t="shared" si="11"/>
        <v>3228.0261482447181</v>
      </c>
      <c r="AM29" s="66">
        <f t="shared" si="11"/>
        <v>2262.3032673109574</v>
      </c>
      <c r="AN29" s="66">
        <f t="shared" si="11"/>
        <v>352.58845891285728</v>
      </c>
      <c r="AO29" s="66">
        <f t="shared" si="11"/>
        <v>1021.3153559978177</v>
      </c>
      <c r="AP29" s="66">
        <f t="shared" si="11"/>
        <v>847.10253336187714</v>
      </c>
      <c r="AQ29" s="66">
        <f t="shared" si="11"/>
        <v>250.37027195113197</v>
      </c>
      <c r="AR29" s="66">
        <f t="shared" si="11"/>
        <v>935.89808262697341</v>
      </c>
      <c r="AS29" s="66">
        <f t="shared" si="11"/>
        <v>1082.675007517525</v>
      </c>
      <c r="AT29" s="66">
        <f t="shared" si="11"/>
        <v>675.30520995079803</v>
      </c>
      <c r="AU29" s="66">
        <f t="shared" si="11"/>
        <v>286.76581955181592</v>
      </c>
      <c r="AV29" s="66">
        <f t="shared" si="11"/>
        <v>13514.117671707434</v>
      </c>
      <c r="AW29" s="66">
        <f t="shared" si="11"/>
        <v>5931.812294032301</v>
      </c>
      <c r="AX29" s="66">
        <f t="shared" si="11"/>
        <v>-1614.5373444519478</v>
      </c>
      <c r="AY29" s="66">
        <f t="shared" si="11"/>
        <v>-2526.2010831759985</v>
      </c>
      <c r="AZ29" s="66">
        <f t="shared" si="9"/>
        <v>2026.1367757118237</v>
      </c>
      <c r="BA29" s="66">
        <f t="shared" si="1"/>
        <v>308.08795486710966</v>
      </c>
      <c r="BB29" s="66">
        <f t="shared" si="1"/>
        <v>472.92530319674745</v>
      </c>
      <c r="BC29" s="66">
        <f t="shared" si="1"/>
        <v>81801.020941633338</v>
      </c>
      <c r="BD29" s="66">
        <f t="shared" si="1"/>
        <v>8863.985790603605</v>
      </c>
      <c r="BE29" s="66">
        <f t="shared" si="1"/>
        <v>0.55188819236667308</v>
      </c>
      <c r="BF29" s="66">
        <f t="shared" si="1"/>
        <v>532.86868715300136</v>
      </c>
      <c r="BG29" s="66">
        <f t="shared" si="1"/>
        <v>3093.7419138527207</v>
      </c>
      <c r="BH29" s="67">
        <f t="shared" si="1"/>
        <v>260.38953469271109</v>
      </c>
      <c r="BP29" s="53" t="s">
        <v>64</v>
      </c>
      <c r="BQ29" s="72" t="s">
        <v>61</v>
      </c>
      <c r="BR29" s="49">
        <f>AK29+AK38-BR38</f>
        <v>-10900.637858064922</v>
      </c>
      <c r="BS29" s="50">
        <f t="shared" ref="BS29:CO29" si="13">AL29+AL38-BS38</f>
        <v>3228.0261482447095</v>
      </c>
      <c r="BT29" s="50">
        <f t="shared" si="13"/>
        <v>2185.4553759278169</v>
      </c>
      <c r="BU29" s="50">
        <f t="shared" si="13"/>
        <v>352.58845891285739</v>
      </c>
      <c r="BV29" s="50">
        <f t="shared" si="13"/>
        <v>1021.3153559978176</v>
      </c>
      <c r="BW29" s="50">
        <f t="shared" si="13"/>
        <v>847.10253336187748</v>
      </c>
      <c r="BX29" s="50">
        <f t="shared" si="13"/>
        <v>250.370271951132</v>
      </c>
      <c r="BY29" s="50">
        <f t="shared" si="13"/>
        <v>1086.8360640921517</v>
      </c>
      <c r="BZ29" s="50">
        <f t="shared" si="13"/>
        <v>1082.6750075175255</v>
      </c>
      <c r="CA29" s="50">
        <f t="shared" si="13"/>
        <v>683.79377391710727</v>
      </c>
      <c r="CB29" s="50">
        <f t="shared" si="13"/>
        <v>286.76581955181592</v>
      </c>
      <c r="CC29" s="50">
        <f t="shared" si="13"/>
        <v>13514.117671707441</v>
      </c>
      <c r="CD29" s="50">
        <f t="shared" si="13"/>
        <v>5931.812294032301</v>
      </c>
      <c r="CE29" s="50">
        <f t="shared" si="13"/>
        <v>-1614.5373444519478</v>
      </c>
      <c r="CF29" s="50">
        <f t="shared" si="13"/>
        <v>-2526.201083175999</v>
      </c>
      <c r="CG29" s="50">
        <f t="shared" si="13"/>
        <v>2026.1367757118235</v>
      </c>
      <c r="CH29" s="50">
        <f t="shared" si="13"/>
        <v>308.08795486710966</v>
      </c>
      <c r="CI29" s="50">
        <f t="shared" si="13"/>
        <v>472.92530319674745</v>
      </c>
      <c r="CJ29" s="50">
        <f t="shared" si="13"/>
        <v>81801.020941633309</v>
      </c>
      <c r="CK29" s="50">
        <f t="shared" si="13"/>
        <v>8863.985790603605</v>
      </c>
      <c r="CL29" s="50">
        <f t="shared" si="13"/>
        <v>0.55188819236667186</v>
      </c>
      <c r="CM29" s="50">
        <f t="shared" si="13"/>
        <v>532.86868715300261</v>
      </c>
      <c r="CN29" s="50">
        <f t="shared" si="13"/>
        <v>3093.7419138527212</v>
      </c>
      <c r="CO29" s="50">
        <f t="shared" si="13"/>
        <v>260.38953469271064</v>
      </c>
    </row>
    <row r="30" spans="2:105" x14ac:dyDescent="0.25">
      <c r="B30" s="53" t="s">
        <v>58</v>
      </c>
      <c r="C30" s="72" t="s">
        <v>53</v>
      </c>
      <c r="D30" s="65">
        <f>'[5]TES 2030 (value)'!D109</f>
        <v>12465.631174868658</v>
      </c>
      <c r="E30" s="66">
        <f>'[5]TES 2030 (value)'!E109</f>
        <v>8727.1181461482665</v>
      </c>
      <c r="F30" s="66">
        <f>'[5]TES 2030 (value)'!F109</f>
        <v>11228.589733410814</v>
      </c>
      <c r="G30" s="66">
        <f>'[5]TES 2030 (value)'!G109</f>
        <v>595.47356926613168</v>
      </c>
      <c r="H30" s="66">
        <f>'[5]TES 2030 (value)'!H109</f>
        <v>1905.1603573925156</v>
      </c>
      <c r="I30" s="66">
        <f>'[5]TES 2030 (value)'!I109</f>
        <v>1200.2406257754888</v>
      </c>
      <c r="J30" s="66">
        <f>'[5]TES 2030 (value)'!J109</f>
        <v>415.86294435283628</v>
      </c>
      <c r="K30" s="66">
        <f>'[5]TES 2030 (value)'!K109</f>
        <v>1919.6634476976571</v>
      </c>
      <c r="L30" s="66">
        <f>'[5]TES 2030 (value)'!L109</f>
        <v>1530.548262</v>
      </c>
      <c r="M30" s="66">
        <f>'[5]TES 2030 (value)'!M109</f>
        <v>1551.3717753430681</v>
      </c>
      <c r="N30" s="66">
        <f>'[5]TES 2030 (value)'!N109</f>
        <v>704.40618703078758</v>
      </c>
      <c r="O30" s="66">
        <f>'[5]TES 2030 (value)'!O109</f>
        <v>24089.667944032808</v>
      </c>
      <c r="P30" s="66">
        <f>'[5]TES 2030 (value)'!P109</f>
        <v>8243.2837789981731</v>
      </c>
      <c r="Q30" s="66">
        <f>'[5]TES 2030 (value)'!Q109</f>
        <v>1666.519217610831</v>
      </c>
      <c r="R30" s="66">
        <f>'[5]TES 2030 (value)'!R109</f>
        <v>3004.7077634101774</v>
      </c>
      <c r="S30" s="66">
        <f>'[5]TES 2030 (value)'!S109</f>
        <v>9248.136681</v>
      </c>
      <c r="T30" s="66">
        <f>'[5]TES 2030 (value)'!T109</f>
        <v>2352.1891046620804</v>
      </c>
      <c r="U30" s="66">
        <f>'[5]TES 2030 (value)'!U109</f>
        <v>3913.3520473173389</v>
      </c>
      <c r="V30" s="66">
        <f>'[5]TES 2030 (value)'!V109</f>
        <v>268102.15045390202</v>
      </c>
      <c r="W30" s="66">
        <f>'[5]TES 2030 (value)'!W109</f>
        <v>79868.559860157809</v>
      </c>
      <c r="X30" s="66">
        <f>'[5]TES 2030 (value)'!X109</f>
        <v>1.1484056984347102</v>
      </c>
      <c r="Y30" s="66">
        <f>'[5]TES 2030 (value)'!Y109</f>
        <v>591.72019920670766</v>
      </c>
      <c r="Z30" s="66">
        <f>'[5]TES 2030 (value)'!Z109</f>
        <v>4712.2987532017451</v>
      </c>
      <c r="AA30" s="67">
        <f>'[5]TES 2030 (value)'!AA109</f>
        <v>1579.3790667710696</v>
      </c>
      <c r="AI30" s="53" t="s">
        <v>58</v>
      </c>
      <c r="AJ30" s="72" t="s">
        <v>53</v>
      </c>
      <c r="AK30" s="65">
        <f t="shared" si="11"/>
        <v>12465.692623130817</v>
      </c>
      <c r="AL30" s="66">
        <f t="shared" si="11"/>
        <v>8727.2475058548789</v>
      </c>
      <c r="AM30" s="66">
        <f t="shared" si="11"/>
        <v>11228.569715467062</v>
      </c>
      <c r="AN30" s="66">
        <f t="shared" si="11"/>
        <v>595.4457283068017</v>
      </c>
      <c r="AO30" s="66">
        <f t="shared" si="11"/>
        <v>1905.130028087</v>
      </c>
      <c r="AP30" s="66">
        <f t="shared" si="11"/>
        <v>1200.217544200053</v>
      </c>
      <c r="AQ30" s="66">
        <f t="shared" si="11"/>
        <v>415.86324751069247</v>
      </c>
      <c r="AR30" s="66">
        <f t="shared" si="11"/>
        <v>1919.9586924059661</v>
      </c>
      <c r="AS30" s="66">
        <f t="shared" si="11"/>
        <v>1530.6834816801722</v>
      </c>
      <c r="AT30" s="66">
        <f t="shared" si="11"/>
        <v>1551.3675447405876</v>
      </c>
      <c r="AU30" s="66">
        <f t="shared" si="11"/>
        <v>704.39413950519577</v>
      </c>
      <c r="AV30" s="66">
        <f t="shared" si="11"/>
        <v>24090.066073383892</v>
      </c>
      <c r="AW30" s="66">
        <f t="shared" si="11"/>
        <v>8243.4116174768387</v>
      </c>
      <c r="AX30" s="66">
        <f t="shared" si="11"/>
        <v>1666.4377850709423</v>
      </c>
      <c r="AY30" s="66">
        <f t="shared" si="11"/>
        <v>3004.6436146195742</v>
      </c>
      <c r="AZ30" s="66">
        <f t="shared" si="9"/>
        <v>9248.2295600699017</v>
      </c>
      <c r="BA30" s="66">
        <f t="shared" si="1"/>
        <v>2352.1195451492408</v>
      </c>
      <c r="BB30" s="66">
        <f t="shared" si="1"/>
        <v>3913.3094174316761</v>
      </c>
      <c r="BC30" s="66">
        <f t="shared" si="1"/>
        <v>268107.30295466084</v>
      </c>
      <c r="BD30" s="66">
        <f t="shared" si="1"/>
        <v>79868.518957551016</v>
      </c>
      <c r="BE30" s="66">
        <f t="shared" si="1"/>
        <v>1.3094869724579123</v>
      </c>
      <c r="BF30" s="66">
        <f t="shared" si="1"/>
        <v>596.34134417536313</v>
      </c>
      <c r="BG30" s="66">
        <f t="shared" si="1"/>
        <v>4712.4795637644675</v>
      </c>
      <c r="BH30" s="67">
        <f t="shared" si="1"/>
        <v>1582.7046594510603</v>
      </c>
      <c r="BP30" s="53" t="s">
        <v>58</v>
      </c>
      <c r="BQ30" s="72" t="s">
        <v>53</v>
      </c>
      <c r="BR30" s="65">
        <f t="shared" si="7"/>
        <v>12465.692623130817</v>
      </c>
      <c r="BS30" s="66">
        <f t="shared" si="7"/>
        <v>8727.2475058548789</v>
      </c>
      <c r="BT30" s="66">
        <f t="shared" si="7"/>
        <v>11228.569715467062</v>
      </c>
      <c r="BU30" s="66">
        <f t="shared" si="7"/>
        <v>595.4457283068017</v>
      </c>
      <c r="BV30" s="66">
        <f t="shared" si="7"/>
        <v>1905.130028087</v>
      </c>
      <c r="BW30" s="66">
        <f t="shared" si="7"/>
        <v>1200.217544200053</v>
      </c>
      <c r="BX30" s="66">
        <f t="shared" si="7"/>
        <v>415.86324751069247</v>
      </c>
      <c r="BY30" s="66">
        <f t="shared" si="7"/>
        <v>1919.9586924059661</v>
      </c>
      <c r="BZ30" s="66">
        <f t="shared" si="7"/>
        <v>1530.6834816801722</v>
      </c>
      <c r="CA30" s="66">
        <f t="shared" si="7"/>
        <v>1551.3675447405876</v>
      </c>
      <c r="CB30" s="66">
        <f t="shared" si="7"/>
        <v>704.39413950519577</v>
      </c>
      <c r="CC30" s="66">
        <f t="shared" si="7"/>
        <v>24090.066073383892</v>
      </c>
      <c r="CD30" s="66">
        <f t="shared" si="7"/>
        <v>8243.4116174768387</v>
      </c>
      <c r="CE30" s="66">
        <f t="shared" si="7"/>
        <v>1666.4377850709423</v>
      </c>
      <c r="CF30" s="66">
        <f t="shared" si="7"/>
        <v>3004.6436146195742</v>
      </c>
      <c r="CG30" s="66">
        <f t="shared" si="7"/>
        <v>9248.2295600699017</v>
      </c>
      <c r="CH30" s="66">
        <f t="shared" si="10"/>
        <v>2352.1195451492408</v>
      </c>
      <c r="CI30" s="66">
        <f t="shared" si="10"/>
        <v>3913.3094174316761</v>
      </c>
      <c r="CJ30" s="66">
        <f t="shared" si="10"/>
        <v>268107.30295466084</v>
      </c>
      <c r="CK30" s="66">
        <f t="shared" si="12"/>
        <v>79868.518957551016</v>
      </c>
      <c r="CL30" s="66">
        <f t="shared" si="12"/>
        <v>1.3094869724579123</v>
      </c>
      <c r="CM30" s="66">
        <f t="shared" si="12"/>
        <v>596.34134417536313</v>
      </c>
      <c r="CN30" s="66">
        <f t="shared" si="12"/>
        <v>4712.4795637644675</v>
      </c>
      <c r="CO30" s="67">
        <f t="shared" si="12"/>
        <v>1582.7046594510603</v>
      </c>
    </row>
    <row r="31" spans="2:105" x14ac:dyDescent="0.25">
      <c r="B31" s="53" t="s">
        <v>59</v>
      </c>
      <c r="C31" s="72" t="s">
        <v>62</v>
      </c>
      <c r="D31" s="69">
        <f>D41-SUM(D3:D30,D32:D40)</f>
        <v>24041.647072325402</v>
      </c>
      <c r="E31" s="70">
        <f t="shared" ref="E31:AA31" si="14">E41-SUM(E3:E30,E32:E40)</f>
        <v>19387.054038698436</v>
      </c>
      <c r="F31" s="70">
        <f t="shared" si="14"/>
        <v>-8157.3632774594589</v>
      </c>
      <c r="G31" s="70">
        <f t="shared" si="14"/>
        <v>-728.44869634505449</v>
      </c>
      <c r="H31" s="70">
        <f t="shared" si="14"/>
        <v>1486.3102838976483</v>
      </c>
      <c r="I31" s="70">
        <f t="shared" si="14"/>
        <v>-795.04162371090206</v>
      </c>
      <c r="J31" s="70">
        <f t="shared" si="14"/>
        <v>-2278.3750639749487</v>
      </c>
      <c r="K31" s="70">
        <f t="shared" si="14"/>
        <v>2325.9825336664944</v>
      </c>
      <c r="L31" s="70">
        <f t="shared" si="14"/>
        <v>-659.64509056894167</v>
      </c>
      <c r="M31" s="70">
        <f t="shared" si="14"/>
        <v>1029.494336597083</v>
      </c>
      <c r="N31" s="70">
        <f t="shared" si="14"/>
        <v>-113.48024062071636</v>
      </c>
      <c r="O31" s="70">
        <f t="shared" si="14"/>
        <v>46542.717661612667</v>
      </c>
      <c r="P31" s="70">
        <f t="shared" si="14"/>
        <v>72651.775079961866</v>
      </c>
      <c r="Q31" s="70">
        <f t="shared" si="14"/>
        <v>2791.5719841913342</v>
      </c>
      <c r="R31" s="70">
        <f t="shared" si="14"/>
        <v>4937.514169431237</v>
      </c>
      <c r="S31" s="70">
        <f t="shared" si="14"/>
        <v>7049.5239277516739</v>
      </c>
      <c r="T31" s="70">
        <f t="shared" si="14"/>
        <v>2381.0283184391701</v>
      </c>
      <c r="U31" s="70">
        <f t="shared" si="14"/>
        <v>999.89101372699224</v>
      </c>
      <c r="V31" s="70">
        <f t="shared" si="14"/>
        <v>604236.92472275114</v>
      </c>
      <c r="W31" s="70">
        <f t="shared" si="14"/>
        <v>-2971.0798244770849</v>
      </c>
      <c r="X31" s="70">
        <f t="shared" si="14"/>
        <v>-4.0213052013712058</v>
      </c>
      <c r="Y31" s="70">
        <f t="shared" si="14"/>
        <v>-58.329673660453409</v>
      </c>
      <c r="Z31" s="70">
        <f t="shared" si="14"/>
        <v>5002.5662354870001</v>
      </c>
      <c r="AA31" s="71">
        <f t="shared" si="14"/>
        <v>5431.4388307054833</v>
      </c>
      <c r="AI31" s="53" t="s">
        <v>59</v>
      </c>
      <c r="AJ31" s="72" t="s">
        <v>62</v>
      </c>
      <c r="AK31" s="69">
        <f t="shared" si="11"/>
        <v>24041.765583567336</v>
      </c>
      <c r="AL31" s="70">
        <f t="shared" si="11"/>
        <v>19387.341407745185</v>
      </c>
      <c r="AM31" s="70">
        <f t="shared" si="11"/>
        <v>-8157.3487347926466</v>
      </c>
      <c r="AN31" s="70">
        <f t="shared" si="11"/>
        <v>-728.41463822463459</v>
      </c>
      <c r="AO31" s="70">
        <f t="shared" si="11"/>
        <v>1486.2866224990073</v>
      </c>
      <c r="AP31" s="70">
        <f t="shared" si="11"/>
        <v>-795.02633443238733</v>
      </c>
      <c r="AQ31" s="70">
        <f t="shared" si="11"/>
        <v>-2278.3767248762369</v>
      </c>
      <c r="AR31" s="70">
        <f t="shared" si="11"/>
        <v>2326.3402703497177</v>
      </c>
      <c r="AS31" s="70">
        <f t="shared" si="11"/>
        <v>-659.70336837722027</v>
      </c>
      <c r="AT31" s="70">
        <f t="shared" si="11"/>
        <v>1029.4915291582968</v>
      </c>
      <c r="AU31" s="70">
        <f t="shared" si="11"/>
        <v>-113.47829975743575</v>
      </c>
      <c r="AV31" s="70">
        <f t="shared" si="11"/>
        <v>46543.486871965557</v>
      </c>
      <c r="AW31" s="70">
        <f t="shared" si="11"/>
        <v>72652.901778089406</v>
      </c>
      <c r="AX31" s="70">
        <f t="shared" si="11"/>
        <v>2791.4355772453159</v>
      </c>
      <c r="AY31" s="70">
        <f t="shared" si="11"/>
        <v>4937.4087563303647</v>
      </c>
      <c r="AZ31" s="70">
        <f t="shared" si="9"/>
        <v>7049.5947261457977</v>
      </c>
      <c r="BA31" s="70">
        <f t="shared" si="1"/>
        <v>2380.957906086031</v>
      </c>
      <c r="BB31" s="70">
        <f t="shared" si="1"/>
        <v>999.88012146913377</v>
      </c>
      <c r="BC31" s="70">
        <f t="shared" si="1"/>
        <v>604248.53720406792</v>
      </c>
      <c r="BD31" s="70">
        <f t="shared" si="1"/>
        <v>-2971.0783029157842</v>
      </c>
      <c r="BE31" s="70">
        <f t="shared" si="1"/>
        <v>-4.5853540962486026</v>
      </c>
      <c r="BF31" s="70">
        <f t="shared" si="1"/>
        <v>-58.785209703199101</v>
      </c>
      <c r="BG31" s="70">
        <f t="shared" si="1"/>
        <v>5002.7581835920482</v>
      </c>
      <c r="BH31" s="71">
        <f t="shared" si="1"/>
        <v>5442.8754475362603</v>
      </c>
      <c r="BP31" s="53" t="s">
        <v>59</v>
      </c>
      <c r="BQ31" s="72" t="s">
        <v>62</v>
      </c>
      <c r="BR31" s="69">
        <f t="shared" si="7"/>
        <v>24041.765583567336</v>
      </c>
      <c r="BS31" s="70">
        <f t="shared" si="7"/>
        <v>19387.341407745185</v>
      </c>
      <c r="BT31" s="70">
        <f t="shared" si="7"/>
        <v>-8157.3487347926466</v>
      </c>
      <c r="BU31" s="70">
        <f t="shared" si="7"/>
        <v>-728.41463822463459</v>
      </c>
      <c r="BV31" s="70">
        <f t="shared" si="7"/>
        <v>1486.2866224990073</v>
      </c>
      <c r="BW31" s="70">
        <f t="shared" si="7"/>
        <v>-795.02633443238733</v>
      </c>
      <c r="BX31" s="70">
        <f t="shared" si="7"/>
        <v>-2278.3767248762369</v>
      </c>
      <c r="BY31" s="70">
        <f t="shared" si="7"/>
        <v>2326.3402703497177</v>
      </c>
      <c r="BZ31" s="70">
        <f t="shared" si="7"/>
        <v>-659.70336837722027</v>
      </c>
      <c r="CA31" s="70">
        <f t="shared" si="7"/>
        <v>1029.4915291582968</v>
      </c>
      <c r="CB31" s="70">
        <f t="shared" si="7"/>
        <v>-113.47829975743575</v>
      </c>
      <c r="CC31" s="70">
        <f t="shared" si="7"/>
        <v>46543.486871965557</v>
      </c>
      <c r="CD31" s="70">
        <f t="shared" si="7"/>
        <v>72652.901778089406</v>
      </c>
      <c r="CE31" s="70">
        <f t="shared" si="7"/>
        <v>2791.4355772453159</v>
      </c>
      <c r="CF31" s="70">
        <f t="shared" si="7"/>
        <v>4937.4087563303647</v>
      </c>
      <c r="CG31" s="70">
        <f t="shared" si="7"/>
        <v>7049.5947261457977</v>
      </c>
      <c r="CH31" s="70">
        <f t="shared" si="10"/>
        <v>2380.957906086031</v>
      </c>
      <c r="CI31" s="70">
        <f t="shared" si="10"/>
        <v>999.88012146913377</v>
      </c>
      <c r="CJ31" s="70">
        <f t="shared" si="10"/>
        <v>604248.53720406792</v>
      </c>
      <c r="CK31" s="70">
        <f t="shared" si="12"/>
        <v>-2971.0783029157842</v>
      </c>
      <c r="CL31" s="70">
        <f t="shared" si="12"/>
        <v>-4.5853540962486026</v>
      </c>
      <c r="CM31" s="70">
        <f t="shared" si="12"/>
        <v>-58.785209703199101</v>
      </c>
      <c r="CN31" s="70">
        <f t="shared" si="12"/>
        <v>5002.7581835920482</v>
      </c>
      <c r="CO31" s="71">
        <f t="shared" si="12"/>
        <v>5442.8754475362603</v>
      </c>
    </row>
    <row r="32" spans="2:105" x14ac:dyDescent="0.25">
      <c r="B32" s="53" t="s">
        <v>63</v>
      </c>
      <c r="C32" s="73" t="s">
        <v>52</v>
      </c>
      <c r="D32" s="74">
        <f t="array" ref="D32:AA32">TRANSPOSE('[5]TES 2030 (value)'!$AO$6:$AO$29)</f>
        <v>21068.873841173361</v>
      </c>
      <c r="E32" s="75">
        <v>70584.101534064015</v>
      </c>
      <c r="F32" s="75">
        <v>157521.87084624599</v>
      </c>
      <c r="G32" s="75">
        <v>5233.0166469176129</v>
      </c>
      <c r="H32" s="75">
        <v>8796.6862566136078</v>
      </c>
      <c r="I32" s="75">
        <v>17440.224038203516</v>
      </c>
      <c r="J32" s="75">
        <v>10605.224545749652</v>
      </c>
      <c r="K32" s="75">
        <v>47669.10052467035</v>
      </c>
      <c r="L32" s="75">
        <v>24980.701350528547</v>
      </c>
      <c r="M32" s="75">
        <v>25955.246409436586</v>
      </c>
      <c r="N32" s="75">
        <v>21419.692061663398</v>
      </c>
      <c r="O32" s="75">
        <v>522499.28613437898</v>
      </c>
      <c r="P32" s="75">
        <v>0</v>
      </c>
      <c r="Q32" s="75">
        <v>3653.4729881193371</v>
      </c>
      <c r="R32" s="75">
        <v>0</v>
      </c>
      <c r="S32" s="75">
        <v>36594.475120367686</v>
      </c>
      <c r="T32" s="75">
        <v>4099.7890392618438</v>
      </c>
      <c r="U32" s="75">
        <v>16018.618447000912</v>
      </c>
      <c r="V32" s="75">
        <v>294950.78641501744</v>
      </c>
      <c r="W32" s="75">
        <v>0</v>
      </c>
      <c r="X32" s="75">
        <v>912.87601954607646</v>
      </c>
      <c r="Y32" s="75">
        <v>75217.83281133289</v>
      </c>
      <c r="Z32" s="75">
        <v>844.28162903795931</v>
      </c>
      <c r="AA32" s="76">
        <v>9904.8326335357888</v>
      </c>
      <c r="AI32" s="53" t="s">
        <v>63</v>
      </c>
      <c r="AJ32" s="73" t="s">
        <v>52</v>
      </c>
      <c r="AK32" s="74">
        <f t="shared" si="11"/>
        <v>21068.977698384042</v>
      </c>
      <c r="AL32" s="75">
        <f t="shared" si="11"/>
        <v>70585.147783067761</v>
      </c>
      <c r="AM32" s="75">
        <f t="shared" si="11"/>
        <v>157521.59002167004</v>
      </c>
      <c r="AN32" s="75">
        <f t="shared" si="11"/>
        <v>5232.7719808045231</v>
      </c>
      <c r="AO32" s="75">
        <f t="shared" si="11"/>
        <v>8796.5462172809785</v>
      </c>
      <c r="AP32" s="75">
        <f t="shared" si="11"/>
        <v>17439.888648917309</v>
      </c>
      <c r="AQ32" s="75">
        <f t="shared" si="11"/>
        <v>10605.232276799465</v>
      </c>
      <c r="AR32" s="75">
        <f t="shared" si="11"/>
        <v>47676.432044003406</v>
      </c>
      <c r="AS32" s="75">
        <f t="shared" si="11"/>
        <v>24982.908325983659</v>
      </c>
      <c r="AT32" s="75">
        <f t="shared" si="11"/>
        <v>25955.175629284731</v>
      </c>
      <c r="AU32" s="75">
        <f t="shared" si="11"/>
        <v>21419.325718645643</v>
      </c>
      <c r="AV32" s="75">
        <f t="shared" si="11"/>
        <v>522507.92146726168</v>
      </c>
      <c r="AW32" s="75">
        <f t="shared" si="11"/>
        <v>0</v>
      </c>
      <c r="AX32" s="75">
        <f t="shared" si="11"/>
        <v>3653.2944653746285</v>
      </c>
      <c r="AY32" s="75">
        <f t="shared" si="11"/>
        <v>0</v>
      </c>
      <c r="AZ32" s="75">
        <f t="shared" si="9"/>
        <v>36594.842638812748</v>
      </c>
      <c r="BA32" s="75">
        <f t="shared" si="1"/>
        <v>4099.6677992953164</v>
      </c>
      <c r="BB32" s="75">
        <f t="shared" si="1"/>
        <v>16018.443949060371</v>
      </c>
      <c r="BC32" s="75">
        <f t="shared" si="1"/>
        <v>294956.45490424155</v>
      </c>
      <c r="BD32" s="75">
        <f t="shared" si="1"/>
        <v>0</v>
      </c>
      <c r="BE32" s="75">
        <f t="shared" si="1"/>
        <v>1040.9206926560571</v>
      </c>
      <c r="BF32" s="75">
        <f t="shared" si="1"/>
        <v>75805.259960372685</v>
      </c>
      <c r="BG32" s="75">
        <f t="shared" si="1"/>
        <v>844.31402406307086</v>
      </c>
      <c r="BH32" s="76">
        <f t="shared" si="1"/>
        <v>9925.6885759726865</v>
      </c>
      <c r="BP32" s="53" t="s">
        <v>63</v>
      </c>
      <c r="BQ32" s="73" t="s">
        <v>52</v>
      </c>
      <c r="BR32" s="74">
        <f t="shared" si="7"/>
        <v>21068.977698384042</v>
      </c>
      <c r="BS32" s="75">
        <f t="shared" si="7"/>
        <v>70585.147783067761</v>
      </c>
      <c r="BT32" s="75">
        <f t="shared" si="7"/>
        <v>157521.59002167004</v>
      </c>
      <c r="BU32" s="75">
        <f t="shared" si="7"/>
        <v>5232.7719808045231</v>
      </c>
      <c r="BV32" s="75">
        <f t="shared" si="7"/>
        <v>8796.5462172809785</v>
      </c>
      <c r="BW32" s="75">
        <f t="shared" si="7"/>
        <v>17439.888648917309</v>
      </c>
      <c r="BX32" s="75">
        <f t="shared" si="7"/>
        <v>10605.232276799465</v>
      </c>
      <c r="BY32" s="75">
        <f t="shared" si="7"/>
        <v>47676.432044003406</v>
      </c>
      <c r="BZ32" s="75">
        <f t="shared" si="7"/>
        <v>24982.908325983659</v>
      </c>
      <c r="CA32" s="75">
        <f t="shared" si="7"/>
        <v>25955.175629284731</v>
      </c>
      <c r="CB32" s="75">
        <f t="shared" si="7"/>
        <v>21419.325718645643</v>
      </c>
      <c r="CC32" s="75">
        <f t="shared" si="7"/>
        <v>522507.92146726168</v>
      </c>
      <c r="CD32" s="75">
        <f t="shared" si="7"/>
        <v>0</v>
      </c>
      <c r="CE32" s="75">
        <f t="shared" si="7"/>
        <v>3653.2944653746285</v>
      </c>
      <c r="CF32" s="75">
        <f t="shared" si="7"/>
        <v>0</v>
      </c>
      <c r="CG32" s="75">
        <f t="shared" si="7"/>
        <v>36594.842638812748</v>
      </c>
      <c r="CH32" s="75">
        <f t="shared" si="10"/>
        <v>4099.6677992953164</v>
      </c>
      <c r="CI32" s="75">
        <f t="shared" si="10"/>
        <v>16018.443949060371</v>
      </c>
      <c r="CJ32" s="75">
        <f t="shared" si="10"/>
        <v>294956.45490424155</v>
      </c>
      <c r="CK32" s="75">
        <f t="shared" si="12"/>
        <v>0</v>
      </c>
      <c r="CL32" s="75">
        <f t="shared" si="12"/>
        <v>1040.9206926560571</v>
      </c>
      <c r="CM32" s="75">
        <f t="shared" si="12"/>
        <v>75805.259960372685</v>
      </c>
      <c r="CN32" s="75">
        <f t="shared" si="12"/>
        <v>844.31402406307086</v>
      </c>
      <c r="CO32" s="76">
        <f t="shared" si="12"/>
        <v>9925.6885759726865</v>
      </c>
    </row>
    <row r="33" spans="2:98" x14ac:dyDescent="0.25">
      <c r="B33" s="53" t="s">
        <v>65</v>
      </c>
      <c r="C33" s="77" t="s">
        <v>66</v>
      </c>
      <c r="D33" s="61">
        <f>'[5]TES 2030 (value)'!D44</f>
        <v>178.85991505493516</v>
      </c>
      <c r="E33" s="62">
        <f>'[5]TES 2030 (value)'!E44</f>
        <v>348.27666146916431</v>
      </c>
      <c r="F33" s="62">
        <f>'[5]TES 2030 (value)'!F44</f>
        <v>672.94038361408934</v>
      </c>
      <c r="G33" s="62">
        <f>'[5]TES 2030 (value)'!G44</f>
        <v>68.240723114945936</v>
      </c>
      <c r="H33" s="62">
        <f>'[5]TES 2030 (value)'!H44</f>
        <v>162.48084473976661</v>
      </c>
      <c r="I33" s="62">
        <f>'[5]TES 2030 (value)'!I44</f>
        <v>160.52795761589084</v>
      </c>
      <c r="J33" s="62">
        <f>'[5]TES 2030 (value)'!J44</f>
        <v>174.17064284751439</v>
      </c>
      <c r="K33" s="62">
        <f>'[5]TES 2030 (value)'!K44</f>
        <v>113.00976772259463</v>
      </c>
      <c r="L33" s="62">
        <f>'[5]TES 2030 (value)'!L44</f>
        <v>184.65851784314023</v>
      </c>
      <c r="M33" s="62">
        <f>'[5]TES 2030 (value)'!M44</f>
        <v>118.53227208605472</v>
      </c>
      <c r="N33" s="62">
        <f>'[5]TES 2030 (value)'!N44</f>
        <v>45.733742351426145</v>
      </c>
      <c r="O33" s="62">
        <f>'[5]TES 2030 (value)'!O44</f>
        <v>2602.7036017129362</v>
      </c>
      <c r="P33" s="62">
        <f>'[5]TES 2030 (value)'!P44</f>
        <v>0</v>
      </c>
      <c r="Q33" s="33">
        <f>-SUM(D33:P33,R33:AA33)</f>
        <v>-5287.7857186265237</v>
      </c>
      <c r="R33" s="62">
        <f>'[5]TES 2030 (value)'!R44</f>
        <v>0</v>
      </c>
      <c r="S33" s="62">
        <f>'[5]TES 2030 (value)'!S44</f>
        <v>0</v>
      </c>
      <c r="T33" s="62">
        <f>'[5]TES 2030 (value)'!T44</f>
        <v>0</v>
      </c>
      <c r="U33" s="62">
        <f>'[5]TES 2030 (value)'!U44</f>
        <v>0</v>
      </c>
      <c r="V33" s="62">
        <f>'[5]TES 2030 (value)'!V44</f>
        <v>0</v>
      </c>
      <c r="W33" s="62">
        <f>'[5]TES 2030 (value)'!W44</f>
        <v>0</v>
      </c>
      <c r="X33" s="62">
        <f>'[5]TES 2030 (value)'!X44</f>
        <v>2.9700267492643051</v>
      </c>
      <c r="Y33" s="62">
        <f>'[5]TES 2030 (value)'!Y44</f>
        <v>269.86675957968055</v>
      </c>
      <c r="Z33" s="62">
        <f>'[5]TES 2030 (value)'!Z44</f>
        <v>0</v>
      </c>
      <c r="AA33" s="63">
        <f>'[5]TES 2030 (value)'!AA44</f>
        <v>184.81390212511906</v>
      </c>
      <c r="AI33" s="53" t="s">
        <v>65</v>
      </c>
      <c r="AJ33" s="77" t="s">
        <v>66</v>
      </c>
      <c r="AK33" s="61">
        <f>D33</f>
        <v>178.85991505493516</v>
      </c>
      <c r="AL33" s="62">
        <f t="shared" ref="AL33:BA40" si="15">E33</f>
        <v>348.27666146916431</v>
      </c>
      <c r="AM33" s="62">
        <f t="shared" si="15"/>
        <v>672.94038361408934</v>
      </c>
      <c r="AN33" s="62">
        <f t="shared" si="15"/>
        <v>68.240723114945936</v>
      </c>
      <c r="AO33" s="62">
        <f t="shared" si="15"/>
        <v>162.48084473976661</v>
      </c>
      <c r="AP33" s="62">
        <f t="shared" si="15"/>
        <v>160.52795761589084</v>
      </c>
      <c r="AQ33" s="62">
        <f t="shared" si="15"/>
        <v>174.17064284751439</v>
      </c>
      <c r="AR33" s="62">
        <f t="shared" si="15"/>
        <v>113.00976772259463</v>
      </c>
      <c r="AS33" s="62">
        <f t="shared" si="15"/>
        <v>184.65851784314023</v>
      </c>
      <c r="AT33" s="62">
        <f t="shared" si="15"/>
        <v>118.53227208605472</v>
      </c>
      <c r="AU33" s="62">
        <f t="shared" si="15"/>
        <v>45.733742351426145</v>
      </c>
      <c r="AV33" s="62">
        <f t="shared" si="15"/>
        <v>2602.7036017129362</v>
      </c>
      <c r="AW33" s="62">
        <f t="shared" si="15"/>
        <v>0</v>
      </c>
      <c r="AX33" s="33">
        <f t="shared" si="15"/>
        <v>-5287.7857186265237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2.9700267492643051</v>
      </c>
      <c r="BF33" s="62">
        <f t="shared" si="16"/>
        <v>269.86675957968055</v>
      </c>
      <c r="BG33" s="62">
        <f t="shared" si="16"/>
        <v>0</v>
      </c>
      <c r="BH33" s="63">
        <f t="shared" si="16"/>
        <v>184.81390212511906</v>
      </c>
      <c r="BP33" s="53" t="s">
        <v>65</v>
      </c>
      <c r="BQ33" s="77" t="s">
        <v>66</v>
      </c>
      <c r="BR33" s="61">
        <f t="shared" si="7"/>
        <v>178.85991505493516</v>
      </c>
      <c r="BS33" s="62">
        <f t="shared" si="7"/>
        <v>348.27666146916431</v>
      </c>
      <c r="BT33" s="62">
        <f t="shared" si="7"/>
        <v>672.94038361408934</v>
      </c>
      <c r="BU33" s="62">
        <f t="shared" si="7"/>
        <v>68.240723114945936</v>
      </c>
      <c r="BV33" s="62">
        <f t="shared" si="7"/>
        <v>162.48084473976661</v>
      </c>
      <c r="BW33" s="62">
        <f t="shared" si="7"/>
        <v>160.52795761589084</v>
      </c>
      <c r="BX33" s="62">
        <f t="shared" si="7"/>
        <v>174.17064284751439</v>
      </c>
      <c r="BY33" s="62">
        <f t="shared" si="7"/>
        <v>113.00976772259463</v>
      </c>
      <c r="BZ33" s="62">
        <f t="shared" si="7"/>
        <v>184.65851784314023</v>
      </c>
      <c r="CA33" s="62">
        <f t="shared" si="7"/>
        <v>118.53227208605472</v>
      </c>
      <c r="CB33" s="62">
        <f t="shared" si="7"/>
        <v>45.733742351426145</v>
      </c>
      <c r="CC33" s="62">
        <f t="shared" si="7"/>
        <v>2602.7036017129362</v>
      </c>
      <c r="CD33" s="62">
        <f t="shared" si="7"/>
        <v>0</v>
      </c>
      <c r="CE33" s="33">
        <f t="shared" si="7"/>
        <v>-5287.7857186265237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2.9700267492643051</v>
      </c>
      <c r="CM33" s="62">
        <f t="shared" si="12"/>
        <v>269.86675957968055</v>
      </c>
      <c r="CN33" s="62">
        <f t="shared" si="12"/>
        <v>0</v>
      </c>
      <c r="CO33" s="63">
        <f t="shared" si="12"/>
        <v>184.81390212511906</v>
      </c>
    </row>
    <row r="34" spans="2:98" x14ac:dyDescent="0.25">
      <c r="B34" s="53" t="s">
        <v>67</v>
      </c>
      <c r="C34" s="72" t="s">
        <v>68</v>
      </c>
      <c r="D34" s="65">
        <f>'[5]TES 2030 (value)'!D45</f>
        <v>3187.7820264356956</v>
      </c>
      <c r="E34" s="66">
        <f>'[5]TES 2030 (value)'!E45</f>
        <v>19050.539706844469</v>
      </c>
      <c r="F34" s="66">
        <f>'[5]TES 2030 (value)'!F45</f>
        <v>6588.0474802256749</v>
      </c>
      <c r="G34" s="66">
        <f>'[5]TES 2030 (value)'!G45</f>
        <v>1044.1120190080512</v>
      </c>
      <c r="H34" s="66">
        <f>'[5]TES 2030 (value)'!H45</f>
        <v>2482.2758237968737</v>
      </c>
      <c r="I34" s="66">
        <f>'[5]TES 2030 (value)'!I45</f>
        <v>2456.73794928713</v>
      </c>
      <c r="J34" s="66">
        <f>'[5]TES 2030 (value)'!J45</f>
        <v>2671.740329420084</v>
      </c>
      <c r="K34" s="66">
        <f>'[5]TES 2030 (value)'!K45</f>
        <v>1733.1727006239421</v>
      </c>
      <c r="L34" s="66">
        <f>'[5]TES 2030 (value)'!L45</f>
        <v>2827.0201022709944</v>
      </c>
      <c r="M34" s="66">
        <f>'[5]TES 2030 (value)'!M45</f>
        <v>1815.1563188618643</v>
      </c>
      <c r="N34" s="66">
        <f>'[5]TES 2030 (value)'!N45</f>
        <v>701.54635404463659</v>
      </c>
      <c r="O34" s="66">
        <f>'[5]TES 2030 (value)'!O45</f>
        <v>39851.046936189727</v>
      </c>
      <c r="P34" s="66">
        <f>'[5]TES 2030 (value)'!P45</f>
        <v>0</v>
      </c>
      <c r="Q34" s="66">
        <f>'[5]TES 2030 (value)'!Q45</f>
        <v>0</v>
      </c>
      <c r="R34" s="66">
        <f>'[5]TES 2030 (value)'!R45</f>
        <v>0</v>
      </c>
      <c r="S34" s="34">
        <f>-SUM(D34:R34,T34:AA34)</f>
        <v>-88890.961625384371</v>
      </c>
      <c r="T34" s="66">
        <f>'[5]TES 2030 (value)'!T45</f>
        <v>0</v>
      </c>
      <c r="U34" s="66">
        <f>'[5]TES 2030 (value)'!U45</f>
        <v>0</v>
      </c>
      <c r="V34" s="66">
        <f>'[5]TES 2030 (value)'!V45</f>
        <v>0</v>
      </c>
      <c r="W34" s="66">
        <f>'[5]TES 2030 (value)'!W45</f>
        <v>0</v>
      </c>
      <c r="X34" s="66">
        <f>'[5]TES 2030 (value)'!X45</f>
        <v>30.433457126578979</v>
      </c>
      <c r="Y34" s="66">
        <f>'[5]TES 2030 (value)'!Y45</f>
        <v>2662.3736327186889</v>
      </c>
      <c r="Z34" s="66">
        <f>'[5]TES 2030 (value)'!Z45</f>
        <v>0</v>
      </c>
      <c r="AA34" s="67">
        <f>'[5]TES 2030 (value)'!AA45</f>
        <v>1788.9767885299511</v>
      </c>
      <c r="AI34" s="53" t="s">
        <v>67</v>
      </c>
      <c r="AJ34" s="72" t="s">
        <v>68</v>
      </c>
      <c r="AK34" s="65">
        <f t="shared" ref="AK34:AK40" si="17">D34</f>
        <v>3187.7820264356956</v>
      </c>
      <c r="AL34" s="66">
        <f t="shared" si="15"/>
        <v>19050.539706844469</v>
      </c>
      <c r="AM34" s="66">
        <f t="shared" si="15"/>
        <v>6588.0474802256749</v>
      </c>
      <c r="AN34" s="66">
        <f t="shared" si="15"/>
        <v>1044.1120190080512</v>
      </c>
      <c r="AO34" s="66">
        <f t="shared" si="15"/>
        <v>2482.2758237968737</v>
      </c>
      <c r="AP34" s="66">
        <f t="shared" si="15"/>
        <v>2456.73794928713</v>
      </c>
      <c r="AQ34" s="66">
        <f t="shared" si="15"/>
        <v>2671.740329420084</v>
      </c>
      <c r="AR34" s="66">
        <f t="shared" si="15"/>
        <v>1733.1727006239421</v>
      </c>
      <c r="AS34" s="66">
        <f t="shared" si="15"/>
        <v>2827.0201022709944</v>
      </c>
      <c r="AT34" s="66">
        <f t="shared" si="15"/>
        <v>1815.1563188618643</v>
      </c>
      <c r="AU34" s="66">
        <f t="shared" si="15"/>
        <v>701.54635404463659</v>
      </c>
      <c r="AV34" s="66">
        <f t="shared" si="15"/>
        <v>39851.046936189727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-88890.961625384371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30.433457126578979</v>
      </c>
      <c r="BF34" s="66">
        <f t="shared" si="16"/>
        <v>2662.3736327186889</v>
      </c>
      <c r="BG34" s="66">
        <f t="shared" si="16"/>
        <v>0</v>
      </c>
      <c r="BH34" s="67">
        <f t="shared" si="16"/>
        <v>1788.9767885299511</v>
      </c>
      <c r="BP34" s="53" t="s">
        <v>67</v>
      </c>
      <c r="BQ34" s="72" t="s">
        <v>68</v>
      </c>
      <c r="BR34" s="65">
        <f t="shared" si="7"/>
        <v>3187.7820264356956</v>
      </c>
      <c r="BS34" s="66">
        <f t="shared" si="7"/>
        <v>19050.539706844469</v>
      </c>
      <c r="BT34" s="66">
        <f t="shared" si="7"/>
        <v>6588.0474802256749</v>
      </c>
      <c r="BU34" s="66">
        <f t="shared" si="7"/>
        <v>1044.1120190080512</v>
      </c>
      <c r="BV34" s="66">
        <f t="shared" si="7"/>
        <v>2482.2758237968737</v>
      </c>
      <c r="BW34" s="66">
        <f t="shared" si="7"/>
        <v>2456.73794928713</v>
      </c>
      <c r="BX34" s="66">
        <f t="shared" si="7"/>
        <v>2671.740329420084</v>
      </c>
      <c r="BY34" s="66">
        <f t="shared" si="7"/>
        <v>1733.1727006239421</v>
      </c>
      <c r="BZ34" s="66">
        <f t="shared" si="7"/>
        <v>2827.0201022709944</v>
      </c>
      <c r="CA34" s="66">
        <f t="shared" si="7"/>
        <v>1815.1563188618643</v>
      </c>
      <c r="CB34" s="66">
        <f t="shared" si="7"/>
        <v>701.54635404463659</v>
      </c>
      <c r="CC34" s="66">
        <f t="shared" si="7"/>
        <v>39851.046936189727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-88890.961625384371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30.433457126578979</v>
      </c>
      <c r="CM34" s="66">
        <f t="shared" si="12"/>
        <v>2662.3736327186889</v>
      </c>
      <c r="CN34" s="66">
        <f t="shared" si="12"/>
        <v>0</v>
      </c>
      <c r="CO34" s="67">
        <f t="shared" si="12"/>
        <v>1788.9767885299511</v>
      </c>
    </row>
    <row r="35" spans="2:98" x14ac:dyDescent="0.25">
      <c r="B35" s="53" t="s">
        <v>69</v>
      </c>
      <c r="C35" s="72" t="s">
        <v>70</v>
      </c>
      <c r="D35" s="65">
        <f>'[5]TES 2030 (value)'!D46</f>
        <v>398.53875422968349</v>
      </c>
      <c r="E35" s="66">
        <f>'[5]TES 2030 (value)'!E46</f>
        <v>766.15110282528747</v>
      </c>
      <c r="F35" s="66">
        <f>'[5]TES 2030 (value)'!F46</f>
        <v>525.42492050368173</v>
      </c>
      <c r="G35" s="66">
        <f>'[5]TES 2030 (value)'!G46</f>
        <v>152.07743791426208</v>
      </c>
      <c r="H35" s="66">
        <f>'[5]TES 2030 (value)'!H46</f>
        <v>273.40599083883666</v>
      </c>
      <c r="I35" s="66">
        <f>'[5]TES 2030 (value)'!I46</f>
        <v>371.74654840012892</v>
      </c>
      <c r="J35" s="66">
        <f>'[5]TES 2030 (value)'!J46</f>
        <v>550.28375422802105</v>
      </c>
      <c r="K35" s="66">
        <f>'[5]TES 2030 (value)'!K46</f>
        <v>348.22939481113127</v>
      </c>
      <c r="L35" s="66">
        <f>'[5]TES 2030 (value)'!L46</f>
        <v>450.93109874757613</v>
      </c>
      <c r="M35" s="66">
        <f>'[5]TES 2030 (value)'!M46</f>
        <v>301.10232060118915</v>
      </c>
      <c r="N35" s="66">
        <f>'[5]TES 2030 (value)'!N46</f>
        <v>144.50654486332675</v>
      </c>
      <c r="O35" s="66">
        <f>'[5]TES 2030 (value)'!O46</f>
        <v>6476.1051901974915</v>
      </c>
      <c r="P35" s="66">
        <f>'[5]TES 2030 (value)'!P46</f>
        <v>0</v>
      </c>
      <c r="Q35" s="66">
        <f>'[5]TES 2030 (value)'!Q46</f>
        <v>0</v>
      </c>
      <c r="R35" s="66">
        <f>'[5]TES 2030 (value)'!R46</f>
        <v>0</v>
      </c>
      <c r="S35" s="66">
        <f>'[5]TES 2030 (value)'!S46</f>
        <v>0</v>
      </c>
      <c r="T35" s="34">
        <f>-SUM(D35:S35,U35:AA35)</f>
        <v>-13657.044903997894</v>
      </c>
      <c r="U35" s="66">
        <f>'[5]TES 2030 (value)'!U46</f>
        <v>0</v>
      </c>
      <c r="V35" s="66">
        <f>'[5]TES 2030 (value)'!V46</f>
        <v>0</v>
      </c>
      <c r="W35" s="66">
        <f>'[5]TES 2030 (value)'!W46</f>
        <v>0</v>
      </c>
      <c r="X35" s="66">
        <f>'[5]TES 2030 (value)'!X46</f>
        <v>34.278637543715696</v>
      </c>
      <c r="Y35" s="66">
        <f>'[5]TES 2030 (value)'!Y46</f>
        <v>1933.6916785465066</v>
      </c>
      <c r="Z35" s="66">
        <f>'[5]TES 2030 (value)'!Z46</f>
        <v>0</v>
      </c>
      <c r="AA35" s="67">
        <f>'[5]TES 2030 (value)'!AA46</f>
        <v>930.57152974705377</v>
      </c>
      <c r="AI35" s="53" t="s">
        <v>69</v>
      </c>
      <c r="AJ35" s="72" t="s">
        <v>70</v>
      </c>
      <c r="AK35" s="65">
        <f t="shared" si="17"/>
        <v>398.53875422968349</v>
      </c>
      <c r="AL35" s="66">
        <f t="shared" si="15"/>
        <v>766.15110282528747</v>
      </c>
      <c r="AM35" s="66">
        <f t="shared" si="15"/>
        <v>525.42492050368173</v>
      </c>
      <c r="AN35" s="66">
        <f t="shared" si="15"/>
        <v>152.07743791426208</v>
      </c>
      <c r="AO35" s="66">
        <f t="shared" si="15"/>
        <v>273.40599083883666</v>
      </c>
      <c r="AP35" s="66">
        <f t="shared" si="15"/>
        <v>371.74654840012892</v>
      </c>
      <c r="AQ35" s="66">
        <f t="shared" si="15"/>
        <v>550.28375422802105</v>
      </c>
      <c r="AR35" s="66">
        <f t="shared" si="15"/>
        <v>348.22939481113127</v>
      </c>
      <c r="AS35" s="66">
        <f t="shared" si="15"/>
        <v>450.93109874757613</v>
      </c>
      <c r="AT35" s="66">
        <f t="shared" si="15"/>
        <v>301.10232060118915</v>
      </c>
      <c r="AU35" s="66">
        <f t="shared" si="15"/>
        <v>144.50654486332675</v>
      </c>
      <c r="AV35" s="66">
        <f t="shared" si="15"/>
        <v>6476.1051901974915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-13657.044903997894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34.278637543715696</v>
      </c>
      <c r="BF35" s="66">
        <f t="shared" si="16"/>
        <v>1933.6916785465066</v>
      </c>
      <c r="BG35" s="66">
        <f t="shared" si="16"/>
        <v>0</v>
      </c>
      <c r="BH35" s="67">
        <f t="shared" si="16"/>
        <v>930.57152974705377</v>
      </c>
      <c r="BP35" s="53" t="s">
        <v>69</v>
      </c>
      <c r="BQ35" s="72" t="s">
        <v>70</v>
      </c>
      <c r="BR35" s="65">
        <f t="shared" ref="BR35:CG37" si="18">AK35</f>
        <v>398.53875422968349</v>
      </c>
      <c r="BS35" s="66">
        <f t="shared" si="18"/>
        <v>766.15110282528747</v>
      </c>
      <c r="BT35" s="66">
        <f t="shared" si="18"/>
        <v>525.42492050368173</v>
      </c>
      <c r="BU35" s="66">
        <f t="shared" si="18"/>
        <v>152.07743791426208</v>
      </c>
      <c r="BV35" s="66">
        <f t="shared" si="18"/>
        <v>273.40599083883666</v>
      </c>
      <c r="BW35" s="66">
        <f t="shared" si="18"/>
        <v>371.74654840012892</v>
      </c>
      <c r="BX35" s="66">
        <f t="shared" si="18"/>
        <v>550.28375422802105</v>
      </c>
      <c r="BY35" s="66">
        <f t="shared" si="18"/>
        <v>348.22939481113127</v>
      </c>
      <c r="BZ35" s="66">
        <f t="shared" si="18"/>
        <v>450.93109874757613</v>
      </c>
      <c r="CA35" s="66">
        <f t="shared" si="18"/>
        <v>301.10232060118915</v>
      </c>
      <c r="CB35" s="66">
        <f t="shared" si="18"/>
        <v>144.50654486332675</v>
      </c>
      <c r="CC35" s="66">
        <f t="shared" si="18"/>
        <v>6476.1051901974915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-13657.044903997894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34.278637543715696</v>
      </c>
      <c r="CM35" s="66">
        <f t="shared" si="12"/>
        <v>1933.6916785465066</v>
      </c>
      <c r="CN35" s="66">
        <f t="shared" si="12"/>
        <v>0</v>
      </c>
      <c r="CO35" s="67">
        <f t="shared" si="12"/>
        <v>930.57152974705377</v>
      </c>
    </row>
    <row r="36" spans="2:98" x14ac:dyDescent="0.25">
      <c r="B36" s="53" t="s">
        <v>71</v>
      </c>
      <c r="C36" s="72" t="s">
        <v>72</v>
      </c>
      <c r="D36" s="65">
        <f>'[5]TES 2030 (value)'!D47</f>
        <v>94.444364931530927</v>
      </c>
      <c r="E36" s="66">
        <f>'[5]TES 2030 (value)'!E47</f>
        <v>538.12203695294784</v>
      </c>
      <c r="F36" s="66">
        <f>'[5]TES 2030 (value)'!F47</f>
        <v>1342.2537753048414</v>
      </c>
      <c r="G36" s="66">
        <f>'[5]TES 2030 (value)'!G47</f>
        <v>116.95980457374115</v>
      </c>
      <c r="H36" s="66">
        <f>'[5]TES 2030 (value)'!H47</f>
        <v>206.72647650931719</v>
      </c>
      <c r="I36" s="66">
        <f>'[5]TES 2030 (value)'!I47</f>
        <v>286.4627247823791</v>
      </c>
      <c r="J36" s="66">
        <f>'[5]TES 2030 (value)'!J47</f>
        <v>429.69285992697519</v>
      </c>
      <c r="K36" s="66">
        <f>'[5]TES 2030 (value)'!K47</f>
        <v>271.66868308481276</v>
      </c>
      <c r="L36" s="66">
        <f>'[5]TES 2030 (value)'!L47</f>
        <v>348.37755727888441</v>
      </c>
      <c r="M36" s="66">
        <f>'[5]TES 2030 (value)'!M47</f>
        <v>233.04868979778985</v>
      </c>
      <c r="N36" s="66">
        <f>'[5]TES 2030 (value)'!N47</f>
        <v>112.83929712327586</v>
      </c>
      <c r="O36" s="66">
        <f>'[5]TES 2030 (value)'!O47</f>
        <v>5007.6598773208971</v>
      </c>
      <c r="P36" s="66">
        <f>'[5]TES 2030 (value)'!P47</f>
        <v>0</v>
      </c>
      <c r="Q36" s="66">
        <f>'[5]TES 2030 (value)'!Q47</f>
        <v>0</v>
      </c>
      <c r="R36" s="66">
        <f>'[5]TES 2030 (value)'!R47</f>
        <v>0</v>
      </c>
      <c r="S36" s="66">
        <f>'[5]TES 2030 (value)'!S47</f>
        <v>0</v>
      </c>
      <c r="T36" s="66">
        <f>'[5]TES 2030 (value)'!T47</f>
        <v>0</v>
      </c>
      <c r="U36" s="34">
        <f>-SUM(D36:T36,V36:AA36)</f>
        <v>-9032.3777374537258</v>
      </c>
      <c r="V36" s="66">
        <f>'[5]TES 2030 (value)'!V47</f>
        <v>0</v>
      </c>
      <c r="W36" s="66">
        <f>'[5]TES 2030 (value)'!W47</f>
        <v>0</v>
      </c>
      <c r="X36" s="66">
        <f>'[5]TES 2030 (value)'!X47</f>
        <v>0.5337907315740873</v>
      </c>
      <c r="Y36" s="66">
        <f>'[5]TES 2030 (value)'!Y47</f>
        <v>29.608821454437486</v>
      </c>
      <c r="Z36" s="66">
        <f>'[5]TES 2030 (value)'!Z47</f>
        <v>0</v>
      </c>
      <c r="AA36" s="67">
        <f>'[5]TES 2030 (value)'!AA47</f>
        <v>13.978977680320941</v>
      </c>
      <c r="AI36" s="53" t="s">
        <v>71</v>
      </c>
      <c r="AJ36" s="72" t="s">
        <v>72</v>
      </c>
      <c r="AK36" s="65">
        <f t="shared" si="17"/>
        <v>94.444364931530927</v>
      </c>
      <c r="AL36" s="66">
        <f t="shared" si="15"/>
        <v>538.12203695294784</v>
      </c>
      <c r="AM36" s="66">
        <f t="shared" si="15"/>
        <v>1342.2537753048414</v>
      </c>
      <c r="AN36" s="66">
        <f t="shared" si="15"/>
        <v>116.95980457374115</v>
      </c>
      <c r="AO36" s="66">
        <f t="shared" si="15"/>
        <v>206.72647650931719</v>
      </c>
      <c r="AP36" s="66">
        <f t="shared" si="15"/>
        <v>286.4627247823791</v>
      </c>
      <c r="AQ36" s="66">
        <f t="shared" si="15"/>
        <v>429.69285992697519</v>
      </c>
      <c r="AR36" s="66">
        <f t="shared" si="15"/>
        <v>271.66868308481276</v>
      </c>
      <c r="AS36" s="66">
        <f t="shared" si="15"/>
        <v>348.37755727888441</v>
      </c>
      <c r="AT36" s="66">
        <f t="shared" si="15"/>
        <v>233.04868979778985</v>
      </c>
      <c r="AU36" s="66">
        <f t="shared" si="15"/>
        <v>112.83929712327586</v>
      </c>
      <c r="AV36" s="66">
        <f t="shared" si="15"/>
        <v>5007.6598773208971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-9032.3777374537258</v>
      </c>
      <c r="BC36" s="66">
        <f t="shared" si="16"/>
        <v>0</v>
      </c>
      <c r="BD36" s="66">
        <f t="shared" si="16"/>
        <v>0</v>
      </c>
      <c r="BE36" s="66">
        <f t="shared" si="16"/>
        <v>0.5337907315740873</v>
      </c>
      <c r="BF36" s="66">
        <f t="shared" si="16"/>
        <v>29.608821454437486</v>
      </c>
      <c r="BG36" s="66">
        <f t="shared" si="16"/>
        <v>0</v>
      </c>
      <c r="BH36" s="67">
        <f t="shared" si="16"/>
        <v>13.978977680320941</v>
      </c>
      <c r="BP36" s="53" t="s">
        <v>71</v>
      </c>
      <c r="BQ36" s="72" t="s">
        <v>72</v>
      </c>
      <c r="BR36" s="65">
        <f t="shared" si="18"/>
        <v>94.444364931530927</v>
      </c>
      <c r="BS36" s="66">
        <f t="shared" si="18"/>
        <v>538.12203695294784</v>
      </c>
      <c r="BT36" s="66">
        <f t="shared" si="18"/>
        <v>1342.2537753048414</v>
      </c>
      <c r="BU36" s="66">
        <f t="shared" si="18"/>
        <v>116.95980457374115</v>
      </c>
      <c r="BV36" s="66">
        <f t="shared" si="18"/>
        <v>206.72647650931719</v>
      </c>
      <c r="BW36" s="66">
        <f t="shared" si="18"/>
        <v>286.4627247823791</v>
      </c>
      <c r="BX36" s="66">
        <f t="shared" si="18"/>
        <v>429.69285992697519</v>
      </c>
      <c r="BY36" s="66">
        <f t="shared" si="18"/>
        <v>271.66868308481276</v>
      </c>
      <c r="BZ36" s="66">
        <f t="shared" si="18"/>
        <v>348.37755727888441</v>
      </c>
      <c r="CA36" s="66">
        <f t="shared" si="18"/>
        <v>233.04868979778985</v>
      </c>
      <c r="CB36" s="66">
        <f t="shared" si="18"/>
        <v>112.83929712327586</v>
      </c>
      <c r="CC36" s="66">
        <f t="shared" si="18"/>
        <v>5007.6598773208971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-9032.3777374537258</v>
      </c>
      <c r="CJ36" s="66">
        <f t="shared" si="10"/>
        <v>0</v>
      </c>
      <c r="CK36" s="66">
        <f t="shared" si="12"/>
        <v>0</v>
      </c>
      <c r="CL36" s="66">
        <f t="shared" si="12"/>
        <v>0.5337907315740873</v>
      </c>
      <c r="CM36" s="66">
        <f t="shared" si="12"/>
        <v>29.608821454437486</v>
      </c>
      <c r="CN36" s="66">
        <f t="shared" si="12"/>
        <v>0</v>
      </c>
      <c r="CO36" s="67">
        <f t="shared" si="12"/>
        <v>13.978977680320941</v>
      </c>
    </row>
    <row r="37" spans="2:98" x14ac:dyDescent="0.25">
      <c r="B37" s="53" t="s">
        <v>73</v>
      </c>
      <c r="C37" s="72" t="s">
        <v>74</v>
      </c>
      <c r="D37" s="65">
        <f>'[5]TES 2030 (value)'!D48</f>
        <v>38810.371735726752</v>
      </c>
      <c r="E37" s="66">
        <f>'[5]TES 2030 (value)'!E48</f>
        <v>140033.32845192091</v>
      </c>
      <c r="F37" s="66">
        <f>'[5]TES 2030 (value)'!F48</f>
        <v>50836.821434546822</v>
      </c>
      <c r="G37" s="66">
        <f>'[5]TES 2030 (value)'!G48</f>
        <v>917.85435316224596</v>
      </c>
      <c r="H37" s="66">
        <f>'[5]TES 2030 (value)'!H48</f>
        <v>15632.688929524071</v>
      </c>
      <c r="I37" s="66">
        <f>'[5]TES 2030 (value)'!I48</f>
        <v>6924.7564297702829</v>
      </c>
      <c r="J37" s="66">
        <f>'[5]TES 2030 (value)'!J48</f>
        <v>2301.0302946692</v>
      </c>
      <c r="K37" s="66">
        <f>'[5]TES 2030 (value)'!K48</f>
        <v>5738.7614298745566</v>
      </c>
      <c r="L37" s="66">
        <f>'[5]TES 2030 (value)'!L48</f>
        <v>4354.9627554026602</v>
      </c>
      <c r="M37" s="66">
        <f>'[5]TES 2030 (value)'!M48</f>
        <v>4022.3408685718805</v>
      </c>
      <c r="N37" s="66">
        <f>'[5]TES 2030 (value)'!N48</f>
        <v>2825.8613635430547</v>
      </c>
      <c r="O37" s="66">
        <f>'[5]TES 2030 (value)'!O48</f>
        <v>304568.4813853784</v>
      </c>
      <c r="P37" s="66">
        <f>'[5]TES 2030 (value)'!P48</f>
        <v>0</v>
      </c>
      <c r="Q37" s="66">
        <f>'[5]TES 2030 (value)'!Q48</f>
        <v>0</v>
      </c>
      <c r="R37" s="66">
        <f>'[5]TES 2030 (value)'!R48</f>
        <v>0</v>
      </c>
      <c r="S37" s="66">
        <f>'[5]TES 2030 (value)'!S48</f>
        <v>0</v>
      </c>
      <c r="T37" s="66">
        <f>'[5]TES 2030 (value)'!T48</f>
        <v>0</v>
      </c>
      <c r="U37" s="66">
        <f>'[5]TES 2030 (value)'!U48</f>
        <v>0</v>
      </c>
      <c r="V37" s="34">
        <f>-SUM(D37:U37,W37:AA37)</f>
        <v>-590422.48520393565</v>
      </c>
      <c r="W37" s="66">
        <f>'[5]TES 2030 (value)'!W48</f>
        <v>0</v>
      </c>
      <c r="X37" s="66">
        <f>'[5]TES 2030 (value)'!X48</f>
        <v>25.316998032979658</v>
      </c>
      <c r="Y37" s="66">
        <f>'[5]TES 2030 (value)'!Y48</f>
        <v>13417.558048312185</v>
      </c>
      <c r="Z37" s="66">
        <f>'[5]TES 2030 (value)'!Z48</f>
        <v>0</v>
      </c>
      <c r="AA37" s="67">
        <f>'[5]TES 2030 (value)'!AA48</f>
        <v>12.350725499514237</v>
      </c>
      <c r="AI37" s="53" t="s">
        <v>73</v>
      </c>
      <c r="AJ37" s="72" t="s">
        <v>74</v>
      </c>
      <c r="AK37" s="65">
        <f t="shared" si="17"/>
        <v>38810.371735726752</v>
      </c>
      <c r="AL37" s="66">
        <f t="shared" si="15"/>
        <v>140033.32845192091</v>
      </c>
      <c r="AM37" s="66">
        <f t="shared" si="15"/>
        <v>50836.821434546822</v>
      </c>
      <c r="AN37" s="66">
        <f t="shared" si="15"/>
        <v>917.85435316224596</v>
      </c>
      <c r="AO37" s="66">
        <f t="shared" si="15"/>
        <v>15632.688929524071</v>
      </c>
      <c r="AP37" s="66">
        <f t="shared" si="15"/>
        <v>6924.7564297702829</v>
      </c>
      <c r="AQ37" s="66">
        <f t="shared" si="15"/>
        <v>2301.0302946692</v>
      </c>
      <c r="AR37" s="66">
        <f t="shared" si="15"/>
        <v>5738.7614298745566</v>
      </c>
      <c r="AS37" s="66">
        <f t="shared" si="15"/>
        <v>4354.9627554026602</v>
      </c>
      <c r="AT37" s="66">
        <f t="shared" si="15"/>
        <v>4022.3408685718805</v>
      </c>
      <c r="AU37" s="66">
        <f t="shared" si="15"/>
        <v>2825.8613635430547</v>
      </c>
      <c r="AV37" s="66">
        <f t="shared" si="15"/>
        <v>304568.4813853784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-590422.48520393565</v>
      </c>
      <c r="BD37" s="66">
        <f t="shared" si="16"/>
        <v>0</v>
      </c>
      <c r="BE37" s="66">
        <f t="shared" si="16"/>
        <v>25.316998032979658</v>
      </c>
      <c r="BF37" s="66">
        <f t="shared" si="16"/>
        <v>13417.558048312185</v>
      </c>
      <c r="BG37" s="66">
        <f t="shared" si="16"/>
        <v>0</v>
      </c>
      <c r="BH37" s="67">
        <f t="shared" si="16"/>
        <v>12.350725499514237</v>
      </c>
      <c r="BP37" s="53" t="s">
        <v>73</v>
      </c>
      <c r="BQ37" s="72" t="s">
        <v>74</v>
      </c>
      <c r="BR37" s="65">
        <f t="shared" si="18"/>
        <v>38810.371735726752</v>
      </c>
      <c r="BS37" s="66">
        <f t="shared" si="18"/>
        <v>140033.32845192091</v>
      </c>
      <c r="BT37" s="66">
        <f t="shared" si="18"/>
        <v>50836.821434546822</v>
      </c>
      <c r="BU37" s="66">
        <f t="shared" si="18"/>
        <v>917.85435316224596</v>
      </c>
      <c r="BV37" s="66">
        <f t="shared" si="18"/>
        <v>15632.688929524071</v>
      </c>
      <c r="BW37" s="66">
        <f t="shared" si="18"/>
        <v>6924.7564297702829</v>
      </c>
      <c r="BX37" s="66">
        <f t="shared" si="18"/>
        <v>2301.0302946692</v>
      </c>
      <c r="BY37" s="66">
        <f t="shared" si="18"/>
        <v>5738.7614298745566</v>
      </c>
      <c r="BZ37" s="66">
        <f t="shared" si="18"/>
        <v>4354.9627554026602</v>
      </c>
      <c r="CA37" s="66">
        <f t="shared" si="18"/>
        <v>4022.3408685718805</v>
      </c>
      <c r="CB37" s="66">
        <f t="shared" si="18"/>
        <v>2825.8613635430547</v>
      </c>
      <c r="CC37" s="66">
        <f t="shared" si="18"/>
        <v>304568.4813853784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-590422.48520393565</v>
      </c>
      <c r="CK37" s="66">
        <f t="shared" si="12"/>
        <v>0</v>
      </c>
      <c r="CL37" s="66">
        <f t="shared" si="12"/>
        <v>25.316998032979658</v>
      </c>
      <c r="CM37" s="66">
        <f t="shared" si="12"/>
        <v>13417.558048312185</v>
      </c>
      <c r="CN37" s="66">
        <f t="shared" si="12"/>
        <v>0</v>
      </c>
      <c r="CO37" s="67">
        <f t="shared" si="12"/>
        <v>12.350725499514237</v>
      </c>
    </row>
    <row r="38" spans="2:98" x14ac:dyDescent="0.25">
      <c r="B38" s="53" t="s">
        <v>76</v>
      </c>
      <c r="C38" s="72" t="s">
        <v>54</v>
      </c>
      <c r="D38" s="65">
        <f t="array" ref="D38:AA38">TRANSPOSE('[5]TES 2030 (value)'!$AV$6:$AV$29)</f>
        <v>3456.7043773251085</v>
      </c>
      <c r="E38" s="66">
        <v>27196.635272964402</v>
      </c>
      <c r="F38" s="66">
        <v>29655.358191005744</v>
      </c>
      <c r="G38" s="66">
        <v>785.70962520832097</v>
      </c>
      <c r="H38" s="66">
        <v>603.88838501429984</v>
      </c>
      <c r="I38" s="66">
        <v>1972.353343192472</v>
      </c>
      <c r="J38" s="66">
        <v>29.288709215360665</v>
      </c>
      <c r="K38" s="66">
        <v>150.9379814651783</v>
      </c>
      <c r="L38" s="66">
        <v>1849.3415378252646</v>
      </c>
      <c r="M38" s="66">
        <v>8.4885639663092718</v>
      </c>
      <c r="N38" s="66">
        <v>3.6735921897079931E-6</v>
      </c>
      <c r="O38" s="66">
        <v>74220.66845431221</v>
      </c>
      <c r="P38" s="66">
        <v>51687.864670201423</v>
      </c>
      <c r="Q38" s="66">
        <v>798.95073905231538</v>
      </c>
      <c r="R38" s="66">
        <v>1342.7112679930501</v>
      </c>
      <c r="S38" s="66">
        <v>596.49219030774361</v>
      </c>
      <c r="T38" s="66">
        <v>33.686732049284664</v>
      </c>
      <c r="U38" s="66">
        <v>493.25006926873471</v>
      </c>
      <c r="V38" s="66">
        <v>93877.824292335354</v>
      </c>
      <c r="W38" s="66">
        <v>0</v>
      </c>
      <c r="X38" s="66">
        <v>27.399732858503899</v>
      </c>
      <c r="Y38" s="66">
        <v>13049.634022257394</v>
      </c>
      <c r="Z38" s="66">
        <v>5193.5563746089911</v>
      </c>
      <c r="AA38" s="67">
        <v>2167.7053329386449</v>
      </c>
      <c r="AI38" s="53" t="s">
        <v>76</v>
      </c>
      <c r="AJ38" s="72" t="s">
        <v>54</v>
      </c>
      <c r="AK38" s="65">
        <f t="shared" si="17"/>
        <v>3456.7043773251085</v>
      </c>
      <c r="AL38" s="66">
        <f t="shared" si="15"/>
        <v>27196.635272964402</v>
      </c>
      <c r="AM38" s="66">
        <f t="shared" si="15"/>
        <v>29655.358191005744</v>
      </c>
      <c r="AN38" s="66">
        <f t="shared" si="15"/>
        <v>785.70962520832097</v>
      </c>
      <c r="AO38" s="66">
        <f t="shared" si="15"/>
        <v>603.88838501429984</v>
      </c>
      <c r="AP38" s="66">
        <f t="shared" si="15"/>
        <v>1972.353343192472</v>
      </c>
      <c r="AQ38" s="66">
        <f t="shared" si="15"/>
        <v>29.288709215360665</v>
      </c>
      <c r="AR38" s="66">
        <f t="shared" si="15"/>
        <v>150.9379814651783</v>
      </c>
      <c r="AS38" s="66">
        <f t="shared" si="15"/>
        <v>1849.3415378252646</v>
      </c>
      <c r="AT38" s="66">
        <f t="shared" si="15"/>
        <v>8.4885639663092718</v>
      </c>
      <c r="AU38" s="66">
        <f t="shared" si="15"/>
        <v>3.6735921897079931E-6</v>
      </c>
      <c r="AV38" s="66">
        <f t="shared" si="15"/>
        <v>74220.66845431221</v>
      </c>
      <c r="AW38" s="66">
        <f t="shared" si="15"/>
        <v>51687.864670201423</v>
      </c>
      <c r="AX38" s="66">
        <f t="shared" si="15"/>
        <v>798.95073905231538</v>
      </c>
      <c r="AY38" s="66">
        <f t="shared" si="15"/>
        <v>1342.7112679930501</v>
      </c>
      <c r="AZ38" s="66">
        <f t="shared" si="15"/>
        <v>596.49219030774361</v>
      </c>
      <c r="BA38" s="66">
        <f t="shared" si="15"/>
        <v>33.686732049284664</v>
      </c>
      <c r="BB38" s="66">
        <f t="shared" si="16"/>
        <v>493.25006926873471</v>
      </c>
      <c r="BC38" s="66">
        <f t="shared" si="16"/>
        <v>93877.824292335354</v>
      </c>
      <c r="BD38" s="66">
        <f t="shared" si="16"/>
        <v>0</v>
      </c>
      <c r="BE38" s="66">
        <f t="shared" si="16"/>
        <v>27.399732858503899</v>
      </c>
      <c r="BF38" s="66">
        <f t="shared" si="16"/>
        <v>13049.634022257394</v>
      </c>
      <c r="BG38" s="66">
        <f t="shared" si="16"/>
        <v>5193.5563746089911</v>
      </c>
      <c r="BH38" s="67">
        <f t="shared" si="16"/>
        <v>2167.7053329386449</v>
      </c>
      <c r="BP38" s="53" t="s">
        <v>76</v>
      </c>
      <c r="BQ38" s="72" t="s">
        <v>54</v>
      </c>
      <c r="BR38" s="49">
        <f t="array" ref="BR38:CO38">AK47:BH47/(1+AK47:BH47)*TRANSPOSE(CP3:CP26+CQ3:CQ26+CR3:CR26)</f>
        <v>3456.7043773251085</v>
      </c>
      <c r="BS38" s="50">
        <v>27196.63527296441</v>
      </c>
      <c r="BT38" s="50">
        <v>29732.206082388886</v>
      </c>
      <c r="BU38" s="50">
        <v>785.70962520832097</v>
      </c>
      <c r="BV38" s="50">
        <v>603.88838501429984</v>
      </c>
      <c r="BW38" s="50">
        <v>1972.3533431924718</v>
      </c>
      <c r="BX38" s="50">
        <v>29.288709215360662</v>
      </c>
      <c r="BY38" s="50">
        <v>0</v>
      </c>
      <c r="BZ38" s="50">
        <v>1849.3415378252644</v>
      </c>
      <c r="CA38" s="50">
        <v>0</v>
      </c>
      <c r="CB38" s="50">
        <v>3.6735921897079936E-6</v>
      </c>
      <c r="CC38" s="50">
        <v>74220.668454312196</v>
      </c>
      <c r="CD38" s="50">
        <v>51687.864670201423</v>
      </c>
      <c r="CE38" s="50">
        <v>798.9507390523155</v>
      </c>
      <c r="CF38" s="50">
        <v>1342.7112679930503</v>
      </c>
      <c r="CG38" s="50">
        <v>596.49219030774361</v>
      </c>
      <c r="CH38" s="50">
        <v>33.686732049284664</v>
      </c>
      <c r="CI38" s="50">
        <v>493.25006926873471</v>
      </c>
      <c r="CJ38" s="50">
        <v>93877.824292335383</v>
      </c>
      <c r="CK38" s="50">
        <v>0</v>
      </c>
      <c r="CL38" s="50">
        <v>27.399732858503899</v>
      </c>
      <c r="CM38" s="50">
        <v>13049.634022257393</v>
      </c>
      <c r="CN38" s="50">
        <v>5193.5563746089911</v>
      </c>
      <c r="CO38" s="51">
        <v>2167.7053329386454</v>
      </c>
    </row>
    <row r="39" spans="2:98" x14ac:dyDescent="0.25">
      <c r="B39" s="53" t="s">
        <v>77</v>
      </c>
      <c r="C39" s="72" t="s">
        <v>78</v>
      </c>
      <c r="D39" s="65">
        <f t="array" ref="D39:AA39">TRANSPOSE('[5]TES 2030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295.280901072875</v>
      </c>
      <c r="Y39" s="66">
        <v>48286.69748727823</v>
      </c>
      <c r="Z39" s="66">
        <v>1347.592946</v>
      </c>
      <c r="AA39" s="67">
        <v>9453.4073035193469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295.280901072875</v>
      </c>
      <c r="BF39" s="66">
        <f t="shared" si="16"/>
        <v>48286.69748727823</v>
      </c>
      <c r="BG39" s="66">
        <f t="shared" si="16"/>
        <v>1347.592946</v>
      </c>
      <c r="BH39" s="67">
        <f t="shared" si="16"/>
        <v>9453.4073035193469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295.280901072875</v>
      </c>
      <c r="CM39" s="66">
        <f t="shared" si="20"/>
        <v>48286.69748727823</v>
      </c>
      <c r="CN39" s="66">
        <f t="shared" si="20"/>
        <v>1347.592946</v>
      </c>
      <c r="CO39" s="67">
        <f t="shared" si="20"/>
        <v>9453.4073035193469</v>
      </c>
    </row>
    <row r="40" spans="2:98" x14ac:dyDescent="0.25">
      <c r="B40" s="53" t="s">
        <v>79</v>
      </c>
      <c r="C40" s="78" t="s">
        <v>80</v>
      </c>
      <c r="D40" s="69">
        <f t="array" ref="D40:AA40">TRANSPOSE('[5]TES 2030 (value)'!$AX$6:$AX$29)+TRANSPOSE('[5]TES 2030 (value)'!$AY$6:$AY$29)</f>
        <v>-5396.0065013384365</v>
      </c>
      <c r="E40" s="70">
        <v>30460.200157961528</v>
      </c>
      <c r="F40" s="70">
        <v>1052.6760796060921</v>
      </c>
      <c r="G40" s="70">
        <v>12.303649660884281</v>
      </c>
      <c r="H40" s="70">
        <v>26.544766169881004</v>
      </c>
      <c r="I40" s="70">
        <v>31.983284597315766</v>
      </c>
      <c r="J40" s="70">
        <v>92.29912759923026</v>
      </c>
      <c r="K40" s="70">
        <v>124.26832990808715</v>
      </c>
      <c r="L40" s="70">
        <v>138.5910910560055</v>
      </c>
      <c r="M40" s="70">
        <v>5.3007014494665095</v>
      </c>
      <c r="N40" s="70">
        <v>20.54348176100574</v>
      </c>
      <c r="O40" s="70">
        <v>5177.175876379586</v>
      </c>
      <c r="P40" s="70">
        <v>1809.8241373199116</v>
      </c>
      <c r="Q40" s="70">
        <v>-4025.4621527682039</v>
      </c>
      <c r="R40" s="70">
        <v>-6606.3160314673396</v>
      </c>
      <c r="S40" s="70">
        <v>0</v>
      </c>
      <c r="T40" s="70">
        <v>-291.48498783153241</v>
      </c>
      <c r="U40" s="70">
        <v>709.88742322504231</v>
      </c>
      <c r="V40" s="70">
        <v>62928.269659768186</v>
      </c>
      <c r="W40" s="70">
        <v>0</v>
      </c>
      <c r="X40" s="70">
        <v>0.35485113267380258</v>
      </c>
      <c r="Y40" s="70">
        <v>0</v>
      </c>
      <c r="Z40" s="70">
        <v>712.81837894946148</v>
      </c>
      <c r="AA40" s="71">
        <v>27.325984220511657</v>
      </c>
      <c r="AI40" s="53" t="s">
        <v>79</v>
      </c>
      <c r="AJ40" s="78" t="s">
        <v>80</v>
      </c>
      <c r="AK40" s="69">
        <f t="shared" si="17"/>
        <v>-5396.0065013384365</v>
      </c>
      <c r="AL40" s="70">
        <f t="shared" si="15"/>
        <v>30460.200157961528</v>
      </c>
      <c r="AM40" s="70">
        <f t="shared" si="15"/>
        <v>1052.6760796060921</v>
      </c>
      <c r="AN40" s="70">
        <f t="shared" si="15"/>
        <v>12.303649660884281</v>
      </c>
      <c r="AO40" s="70">
        <f t="shared" si="15"/>
        <v>26.544766169881004</v>
      </c>
      <c r="AP40" s="70">
        <f t="shared" si="15"/>
        <v>31.983284597315766</v>
      </c>
      <c r="AQ40" s="70">
        <f t="shared" si="15"/>
        <v>92.29912759923026</v>
      </c>
      <c r="AR40" s="70">
        <f t="shared" si="15"/>
        <v>124.26832990808715</v>
      </c>
      <c r="AS40" s="70">
        <f t="shared" si="15"/>
        <v>138.5910910560055</v>
      </c>
      <c r="AT40" s="70">
        <f t="shared" si="15"/>
        <v>5.3007014494665095</v>
      </c>
      <c r="AU40" s="70">
        <f t="shared" si="15"/>
        <v>20.54348176100574</v>
      </c>
      <c r="AV40" s="70">
        <f t="shared" si="15"/>
        <v>5177.175876379586</v>
      </c>
      <c r="AW40" s="70">
        <f t="shared" si="15"/>
        <v>1809.8241373199116</v>
      </c>
      <c r="AX40" s="70">
        <f t="shared" si="15"/>
        <v>-4025.4621527682039</v>
      </c>
      <c r="AY40" s="70">
        <f t="shared" si="15"/>
        <v>-6606.3160314673396</v>
      </c>
      <c r="AZ40" s="70">
        <f t="shared" si="15"/>
        <v>0</v>
      </c>
      <c r="BA40" s="70">
        <f t="shared" si="15"/>
        <v>-291.48498783153241</v>
      </c>
      <c r="BB40" s="70">
        <f t="shared" si="16"/>
        <v>709.88742322504231</v>
      </c>
      <c r="BC40" s="70">
        <f t="shared" si="16"/>
        <v>62928.269659768186</v>
      </c>
      <c r="BD40" s="70">
        <f t="shared" si="16"/>
        <v>0</v>
      </c>
      <c r="BE40" s="70">
        <f t="shared" si="16"/>
        <v>0.35485113267380258</v>
      </c>
      <c r="BF40" s="70">
        <f t="shared" si="16"/>
        <v>0</v>
      </c>
      <c r="BG40" s="70">
        <f t="shared" si="16"/>
        <v>712.81837894946148</v>
      </c>
      <c r="BH40" s="71">
        <f t="shared" si="16"/>
        <v>27.325984220511657</v>
      </c>
      <c r="BP40" s="53" t="s">
        <v>79</v>
      </c>
      <c r="BQ40" s="78" t="s">
        <v>80</v>
      </c>
      <c r="BR40" s="69">
        <f t="shared" si="19"/>
        <v>-5396.0065013384365</v>
      </c>
      <c r="BS40" s="70">
        <f t="shared" si="19"/>
        <v>30460.200157961528</v>
      </c>
      <c r="BT40" s="49">
        <f>AM40-CY19</f>
        <v>1636.0870781290025</v>
      </c>
      <c r="BU40" s="70">
        <f t="shared" si="19"/>
        <v>12.303649660884281</v>
      </c>
      <c r="BV40" s="70">
        <f t="shared" si="19"/>
        <v>26.544766169881004</v>
      </c>
      <c r="BW40" s="70">
        <f t="shared" si="19"/>
        <v>31.983284597315766</v>
      </c>
      <c r="BX40" s="70">
        <f t="shared" si="19"/>
        <v>92.29912759923026</v>
      </c>
      <c r="BY40" s="70">
        <f t="shared" si="19"/>
        <v>124.26832990808715</v>
      </c>
      <c r="BZ40" s="70">
        <f t="shared" si="19"/>
        <v>138.5910910560055</v>
      </c>
      <c r="CA40" s="70">
        <f t="shared" si="19"/>
        <v>5.3007014494665095</v>
      </c>
      <c r="CB40" s="70">
        <f t="shared" si="19"/>
        <v>20.54348176100574</v>
      </c>
      <c r="CC40" s="70">
        <f t="shared" si="19"/>
        <v>5177.175876379586</v>
      </c>
      <c r="CD40" s="70">
        <f t="shared" si="19"/>
        <v>1809.8241373199116</v>
      </c>
      <c r="CE40" s="70">
        <f t="shared" si="19"/>
        <v>-4025.4621527682039</v>
      </c>
      <c r="CF40" s="70">
        <f t="shared" si="19"/>
        <v>-6606.3160314673396</v>
      </c>
      <c r="CG40" s="70">
        <f t="shared" si="19"/>
        <v>0</v>
      </c>
      <c r="CH40" s="70">
        <f t="shared" si="20"/>
        <v>-291.48498783153241</v>
      </c>
      <c r="CI40" s="70">
        <f t="shared" si="20"/>
        <v>709.88742322504231</v>
      </c>
      <c r="CJ40" s="70">
        <f t="shared" si="20"/>
        <v>62928.269659768186</v>
      </c>
      <c r="CK40" s="70">
        <f t="shared" si="20"/>
        <v>0</v>
      </c>
      <c r="CL40" s="70">
        <f t="shared" si="20"/>
        <v>0.35485113267380258</v>
      </c>
      <c r="CM40" s="70">
        <f t="shared" si="20"/>
        <v>0</v>
      </c>
      <c r="CN40" s="70">
        <f t="shared" si="20"/>
        <v>712.81837894946148</v>
      </c>
      <c r="CO40" s="71">
        <f t="shared" si="20"/>
        <v>27.325984220511657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205688.76560850066</v>
      </c>
      <c r="E41" s="31">
        <v>583494.63405376964</v>
      </c>
      <c r="F41" s="31">
        <v>460922.67715164606</v>
      </c>
      <c r="G41" s="31">
        <v>21586.048940148248</v>
      </c>
      <c r="H41" s="31">
        <v>70584.467928147977</v>
      </c>
      <c r="I41" s="31">
        <v>68402.527262978139</v>
      </c>
      <c r="J41" s="31">
        <v>28110.868484484137</v>
      </c>
      <c r="K41" s="31">
        <v>103298.36380550798</v>
      </c>
      <c r="L41" s="31">
        <v>85874.087355364609</v>
      </c>
      <c r="M41" s="31">
        <v>80223.02047499441</v>
      </c>
      <c r="N41" s="31">
        <v>46480.071004719597</v>
      </c>
      <c r="O41" s="31">
        <v>1857402.5424130822</v>
      </c>
      <c r="P41" s="31">
        <v>620194.23400080996</v>
      </c>
      <c r="Q41" s="31">
        <v>19467.230472509247</v>
      </c>
      <c r="R41" s="31">
        <v>28366.138632699654</v>
      </c>
      <c r="S41" s="31">
        <v>55998.666726910436</v>
      </c>
      <c r="T41" s="31">
        <v>16973.944019445717</v>
      </c>
      <c r="U41" s="31">
        <v>51749.050401879547</v>
      </c>
      <c r="V41" s="31">
        <v>3625230.0694112615</v>
      </c>
      <c r="W41" s="31">
        <v>782435.53136040911</v>
      </c>
      <c r="X41" s="31">
        <v>1355.2239809481309</v>
      </c>
      <c r="Y41" s="31">
        <v>219420.3394561178</v>
      </c>
      <c r="Z41" s="31">
        <v>77945.843145924329</v>
      </c>
      <c r="AA41" s="32">
        <v>55862.752315373735</v>
      </c>
      <c r="AI41" s="29" t="s">
        <v>81</v>
      </c>
      <c r="AJ41" s="30" t="s">
        <v>83</v>
      </c>
      <c r="AK41" s="31">
        <f>SUM(AK3:AK40)</f>
        <v>205689.5787551954</v>
      </c>
      <c r="AL41" s="31">
        <f t="shared" ref="AL41:BH41" si="21">SUM(AL3:AL40)</f>
        <v>583500.04585256695</v>
      </c>
      <c r="AM41" s="31">
        <f t="shared" si="21"/>
        <v>460922.01708418131</v>
      </c>
      <c r="AN41" s="31">
        <f t="shared" si="21"/>
        <v>21585.184509359078</v>
      </c>
      <c r="AO41" s="31">
        <f t="shared" si="21"/>
        <v>70583.652903328213</v>
      </c>
      <c r="AP41" s="31">
        <f t="shared" si="21"/>
        <v>68401.446531829133</v>
      </c>
      <c r="AQ41" s="31">
        <f t="shared" si="21"/>
        <v>28110.884421819064</v>
      </c>
      <c r="AR41" s="31">
        <f t="shared" si="21"/>
        <v>103312.94688565207</v>
      </c>
      <c r="AS41" s="31">
        <f t="shared" si="21"/>
        <v>85880.777024756724</v>
      </c>
      <c r="AT41" s="31">
        <f t="shared" si="21"/>
        <v>80222.819442589491</v>
      </c>
      <c r="AU41" s="31">
        <f t="shared" si="21"/>
        <v>46479.341916215795</v>
      </c>
      <c r="AV41" s="31">
        <f t="shared" si="21"/>
        <v>1857426.0024332884</v>
      </c>
      <c r="AW41" s="31">
        <f t="shared" si="21"/>
        <v>620203.02244315238</v>
      </c>
      <c r="AX41" s="31">
        <f t="shared" si="21"/>
        <v>19465.863187428611</v>
      </c>
      <c r="AY41" s="31">
        <f t="shared" si="21"/>
        <v>28365.420656930622</v>
      </c>
      <c r="AZ41" s="31">
        <f t="shared" si="21"/>
        <v>56000.115863395135</v>
      </c>
      <c r="BA41" s="31">
        <f t="shared" si="21"/>
        <v>16973.030568658913</v>
      </c>
      <c r="BB41" s="31">
        <f t="shared" si="21"/>
        <v>51748.401389041559</v>
      </c>
      <c r="BC41" s="31">
        <f t="shared" si="21"/>
        <v>3625308.0740428278</v>
      </c>
      <c r="BD41" s="31">
        <f t="shared" si="21"/>
        <v>782435.13065639057</v>
      </c>
      <c r="BE41" s="31">
        <f t="shared" si="21"/>
        <v>1486.8846282434483</v>
      </c>
      <c r="BF41" s="31">
        <f t="shared" si="21"/>
        <v>220511.90542561363</v>
      </c>
      <c r="BG41" s="31">
        <f t="shared" si="21"/>
        <v>77948.555588078103</v>
      </c>
      <c r="BH41" s="32">
        <f t="shared" si="21"/>
        <v>55949.680471668849</v>
      </c>
      <c r="BP41" s="29" t="s">
        <v>81</v>
      </c>
      <c r="BQ41" s="30" t="s">
        <v>83</v>
      </c>
      <c r="BR41" s="31">
        <f>SUM(BR3:BR40)</f>
        <v>205689.5787551954</v>
      </c>
      <c r="BS41" s="31">
        <f t="shared" ref="BS41:CO41" si="22">SUM(BS3:BS40)</f>
        <v>583500.04585256695</v>
      </c>
      <c r="BT41" s="31">
        <f t="shared" si="22"/>
        <v>461505.42808270414</v>
      </c>
      <c r="BU41" s="31">
        <f t="shared" si="22"/>
        <v>21585.184509359082</v>
      </c>
      <c r="BV41" s="31">
        <f t="shared" si="22"/>
        <v>70583.652903328213</v>
      </c>
      <c r="BW41" s="31">
        <f t="shared" si="22"/>
        <v>68401.446531829133</v>
      </c>
      <c r="BX41" s="31">
        <f t="shared" si="22"/>
        <v>28110.884421819064</v>
      </c>
      <c r="BY41" s="31">
        <f t="shared" si="22"/>
        <v>103312.94688565208</v>
      </c>
      <c r="BZ41" s="31">
        <f t="shared" si="22"/>
        <v>85880.777024756724</v>
      </c>
      <c r="CA41" s="31">
        <f t="shared" si="22"/>
        <v>80222.819442589505</v>
      </c>
      <c r="CB41" s="31">
        <f t="shared" si="22"/>
        <v>46479.341916215795</v>
      </c>
      <c r="CC41" s="31">
        <f t="shared" si="22"/>
        <v>1857426.0024332884</v>
      </c>
      <c r="CD41" s="31">
        <f t="shared" si="22"/>
        <v>620203.02244315238</v>
      </c>
      <c r="CE41" s="31">
        <f t="shared" si="22"/>
        <v>19465.863187428611</v>
      </c>
      <c r="CF41" s="31">
        <f t="shared" si="22"/>
        <v>28365.420656930622</v>
      </c>
      <c r="CG41" s="31">
        <f t="shared" si="22"/>
        <v>56000.115863395135</v>
      </c>
      <c r="CH41" s="31">
        <f t="shared" si="22"/>
        <v>16973.030568658913</v>
      </c>
      <c r="CI41" s="31">
        <f t="shared" si="22"/>
        <v>51748.401389041559</v>
      </c>
      <c r="CJ41" s="31">
        <f t="shared" si="22"/>
        <v>3625308.0740428278</v>
      </c>
      <c r="CK41" s="31">
        <f t="shared" si="22"/>
        <v>782435.13065639057</v>
      </c>
      <c r="CL41" s="31">
        <f t="shared" si="22"/>
        <v>1486.8846282434483</v>
      </c>
      <c r="CM41" s="31">
        <f t="shared" si="22"/>
        <v>220511.9054256136</v>
      </c>
      <c r="CN41" s="31">
        <f t="shared" si="22"/>
        <v>77948.555588078103</v>
      </c>
      <c r="CO41" s="32">
        <f t="shared" si="22"/>
        <v>55949.680471668849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143889.19709496206</v>
      </c>
      <c r="E43" s="31">
        <f t="shared" ref="E43:AA43" si="23">SUM(E3:E31)</f>
        <v>294517.27912876691</v>
      </c>
      <c r="F43" s="31">
        <f t="shared" si="23"/>
        <v>212727.28404059302</v>
      </c>
      <c r="G43" s="31">
        <f t="shared" si="23"/>
        <v>13255.774680588189</v>
      </c>
      <c r="H43" s="31">
        <f t="shared" si="23"/>
        <v>42399.77045494131</v>
      </c>
      <c r="I43" s="31">
        <f t="shared" si="23"/>
        <v>38757.734987129021</v>
      </c>
      <c r="J43" s="31">
        <f t="shared" si="23"/>
        <v>11257.138220828097</v>
      </c>
      <c r="K43" s="31">
        <f t="shared" si="23"/>
        <v>47149.214993347319</v>
      </c>
      <c r="L43" s="31">
        <f t="shared" si="23"/>
        <v>50739.503344411518</v>
      </c>
      <c r="M43" s="31">
        <f t="shared" si="23"/>
        <v>47763.804330223284</v>
      </c>
      <c r="N43" s="31">
        <f t="shared" si="23"/>
        <v>21209.348155695883</v>
      </c>
      <c r="O43" s="31">
        <f t="shared" si="23"/>
        <v>896999.41495721205</v>
      </c>
      <c r="P43" s="31">
        <f t="shared" si="23"/>
        <v>566696.54519328871</v>
      </c>
      <c r="Q43" s="31">
        <f t="shared" si="23"/>
        <v>24328.054616732323</v>
      </c>
      <c r="R43" s="31">
        <f t="shared" si="23"/>
        <v>33629.743396173944</v>
      </c>
      <c r="S43" s="31">
        <f t="shared" si="23"/>
        <v>107698.6610416194</v>
      </c>
      <c r="T43" s="31">
        <f t="shared" si="23"/>
        <v>26788.998139964016</v>
      </c>
      <c r="U43" s="31">
        <f t="shared" si="23"/>
        <v>43559.672199838584</v>
      </c>
      <c r="V43" s="31">
        <f t="shared" si="23"/>
        <v>3763895.674248076</v>
      </c>
      <c r="W43" s="31">
        <f t="shared" si="23"/>
        <v>782435.53136040911</v>
      </c>
      <c r="X43" s="31">
        <f t="shared" si="23"/>
        <v>25.779566153888947</v>
      </c>
      <c r="Y43" s="31">
        <f t="shared" si="23"/>
        <v>64553.076194637782</v>
      </c>
      <c r="Z43" s="31">
        <f t="shared" si="23"/>
        <v>69847.593817327914</v>
      </c>
      <c r="AA43" s="32">
        <f t="shared" si="23"/>
        <v>31378.789137577474</v>
      </c>
      <c r="AJ43" s="79" t="s">
        <v>86</v>
      </c>
      <c r="AK43" s="38">
        <f t="array" ref="AK43:BH43">TRANSPOSE(BN3:BN26)-AK41:BH41</f>
        <v>1.4551915228366852E-10</v>
      </c>
      <c r="AL43" s="39">
        <v>5.8207660913467407E-10</v>
      </c>
      <c r="AM43" s="39">
        <v>5.8207660913467407E-11</v>
      </c>
      <c r="AN43" s="39">
        <v>-4.8385118134319782E-10</v>
      </c>
      <c r="AO43" s="39">
        <v>9.3132257461547852E-10</v>
      </c>
      <c r="AP43" s="39">
        <v>-1.7462298274040222E-10</v>
      </c>
      <c r="AQ43" s="39">
        <v>-2.0008883439004421E-10</v>
      </c>
      <c r="AR43" s="39">
        <v>-6.8394001573324203E-10</v>
      </c>
      <c r="AS43" s="39">
        <v>-2.1827872842550278E-10</v>
      </c>
      <c r="AT43" s="39">
        <v>-1.8917489796876907E-10</v>
      </c>
      <c r="AU43" s="39">
        <v>-1.0550138540565968E-9</v>
      </c>
      <c r="AV43" s="39">
        <v>-4.6566128730773926E-10</v>
      </c>
      <c r="AW43" s="39">
        <v>-3.4924596548080444E-10</v>
      </c>
      <c r="AX43" s="39">
        <v>-6.8394001573324203E-10</v>
      </c>
      <c r="AY43" s="39">
        <v>-7.9307937994599342E-10</v>
      </c>
      <c r="AZ43" s="39">
        <v>-7.4942363426089287E-10</v>
      </c>
      <c r="BA43" s="39">
        <v>5.7480065152049065E-10</v>
      </c>
      <c r="BB43" s="39">
        <v>-1.0040821507573128E-9</v>
      </c>
      <c r="BC43" s="39">
        <v>-4.6566128730773926E-10</v>
      </c>
      <c r="BD43" s="39">
        <v>-3.4924596548080444E-10</v>
      </c>
      <c r="BE43" s="39">
        <v>7.205471774796024E-10</v>
      </c>
      <c r="BF43" s="39">
        <v>9.8953023552894592E-10</v>
      </c>
      <c r="BG43" s="39">
        <v>-3.4924596548080444E-10</v>
      </c>
      <c r="BH43" s="40">
        <v>2.4738255888223648E-10</v>
      </c>
      <c r="BJ43" s="45">
        <f>SUMSQ(AK43:BH43)</f>
        <v>8.5557574291838182E-18</v>
      </c>
      <c r="BQ43" s="79" t="s">
        <v>86</v>
      </c>
      <c r="BR43" s="38">
        <f t="array" ref="BR43:CO43">TRANSPOSE(CU3:CU26)-BR41:CO41</f>
        <v>1.4551915228366852E-10</v>
      </c>
      <c r="BS43" s="39">
        <v>5.8207660913467407E-10</v>
      </c>
      <c r="BT43" s="39">
        <v>1.1641532182693481E-10</v>
      </c>
      <c r="BU43" s="39">
        <v>-4.8748916015028954E-10</v>
      </c>
      <c r="BV43" s="39">
        <v>9.3132257461547852E-10</v>
      </c>
      <c r="BW43" s="39">
        <v>-1.7462298274040222E-10</v>
      </c>
      <c r="BX43" s="39">
        <v>-2.0008883439004421E-10</v>
      </c>
      <c r="BY43" s="39">
        <v>-6.9849193096160889E-10</v>
      </c>
      <c r="BZ43" s="39">
        <v>-2.1827872842550278E-10</v>
      </c>
      <c r="CA43" s="39">
        <v>-2.0372681319713593E-10</v>
      </c>
      <c r="CB43" s="39">
        <v>-1.0550138540565968E-9</v>
      </c>
      <c r="CC43" s="39">
        <v>-4.6566128730773926E-10</v>
      </c>
      <c r="CD43" s="39">
        <v>-3.4924596548080444E-10</v>
      </c>
      <c r="CE43" s="39">
        <v>-6.8394001573324203E-10</v>
      </c>
      <c r="CF43" s="39">
        <v>-7.9307937994599342E-10</v>
      </c>
      <c r="CG43" s="39">
        <v>-7.4942363426089287E-10</v>
      </c>
      <c r="CH43" s="39">
        <v>5.7480065152049065E-10</v>
      </c>
      <c r="CI43" s="39">
        <v>-1.0040821507573128E-9</v>
      </c>
      <c r="CJ43" s="39">
        <v>-4.6566128730773926E-10</v>
      </c>
      <c r="CK43" s="39">
        <v>-3.4924596548080444E-10</v>
      </c>
      <c r="CL43" s="39">
        <v>7.205471774796024E-10</v>
      </c>
      <c r="CM43" s="39">
        <v>1.0186340659856796E-9</v>
      </c>
      <c r="CN43" s="39">
        <v>-3.4924596548080444E-10</v>
      </c>
      <c r="CO43" s="40">
        <v>2.4738255888223648E-10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'[5]TES 2030 (value)'!$D$112:$AA$112</f>
        <v>704.84327225951426</v>
      </c>
      <c r="E45" s="31">
        <v>581.11720164226483</v>
      </c>
      <c r="F45" s="31">
        <v>230.45568672251034</v>
      </c>
      <c r="G45" s="31">
        <v>42.438402896938989</v>
      </c>
      <c r="H45" s="31">
        <v>87.305864859439353</v>
      </c>
      <c r="I45" s="31">
        <v>75.586002643268941</v>
      </c>
      <c r="J45" s="31">
        <v>21.497240965498605</v>
      </c>
      <c r="K45" s="31">
        <v>30.066977908296131</v>
      </c>
      <c r="L45" s="31">
        <v>140.97161445999998</v>
      </c>
      <c r="M45" s="31">
        <v>45.033176574856562</v>
      </c>
      <c r="N45" s="31">
        <v>22.708969215479598</v>
      </c>
      <c r="O45" s="31">
        <v>1923.4892076557119</v>
      </c>
      <c r="P45" s="31">
        <v>1915.6006220964734</v>
      </c>
      <c r="Q45" s="31">
        <v>110.32973703017878</v>
      </c>
      <c r="R45" s="31">
        <v>173.79177174185568</v>
      </c>
      <c r="S45" s="31">
        <v>341.63041600000003</v>
      </c>
      <c r="T45" s="31">
        <v>47.056407485268416</v>
      </c>
      <c r="U45" s="31">
        <v>82.135292724816068</v>
      </c>
      <c r="V45" s="31">
        <v>13440.360791482575</v>
      </c>
      <c r="W45" s="31">
        <v>5842.6488426856677</v>
      </c>
      <c r="X45" s="31">
        <v>9.205181096964743E-2</v>
      </c>
      <c r="Y45" s="31">
        <v>16.584555398792418</v>
      </c>
      <c r="Z45" s="31">
        <v>81.056132661791366</v>
      </c>
      <c r="AA45" s="32">
        <v>31.757615740131907</v>
      </c>
      <c r="AI45" s="80" t="s">
        <v>84</v>
      </c>
      <c r="AJ45" s="79" t="s">
        <v>85</v>
      </c>
      <c r="AK45" s="41">
        <v>4.9294144272950966E-6</v>
      </c>
      <c r="AL45" s="42">
        <v>1.4822728929129567E-5</v>
      </c>
      <c r="AM45" s="42">
        <v>-1.7827656213664623E-6</v>
      </c>
      <c r="AN45" s="42">
        <v>-4.6754315836927175E-5</v>
      </c>
      <c r="AO45" s="42">
        <v>-1.5919555221611083E-5</v>
      </c>
      <c r="AP45" s="42">
        <v>-1.9230790010025273E-5</v>
      </c>
      <c r="AQ45" s="42">
        <v>7.2898501862272157E-7</v>
      </c>
      <c r="AR45" s="42">
        <v>1.5380024486216662E-4</v>
      </c>
      <c r="AS45" s="42">
        <v>8.8347217483675044E-5</v>
      </c>
      <c r="AT45" s="42">
        <v>-2.7270075089704762E-6</v>
      </c>
      <c r="AU45" s="42">
        <v>-1.7103094512295826E-5</v>
      </c>
      <c r="AV45" s="42">
        <v>1.6526975465584007E-5</v>
      </c>
      <c r="AW45" s="42">
        <v>1.5508198200332104E-5</v>
      </c>
      <c r="AX45" s="42">
        <v>-4.8863846890122222E-5</v>
      </c>
      <c r="AY45" s="42">
        <v>-2.1349427516493945E-5</v>
      </c>
      <c r="AZ45" s="42">
        <v>1.0043003591332071E-5</v>
      </c>
      <c r="BA45" s="42">
        <v>-2.9572245148881139E-5</v>
      </c>
      <c r="BB45" s="42">
        <v>-1.0893445094367444E-5</v>
      </c>
      <c r="BC45" s="42">
        <v>1.9218423836044137E-5</v>
      </c>
      <c r="BD45" s="42">
        <v>-5.1212400549720472E-7</v>
      </c>
      <c r="BE45" s="42">
        <v>0.14026512951194661</v>
      </c>
      <c r="BF45" s="42">
        <v>7.8096792620073177E-3</v>
      </c>
      <c r="BG45" s="42">
        <v>3.8369927755544655E-5</v>
      </c>
      <c r="BH45" s="43">
        <v>2.1056329984098189E-3</v>
      </c>
      <c r="BP45" s="80" t="s">
        <v>109</v>
      </c>
      <c r="BQ45" s="60" t="s">
        <v>41</v>
      </c>
      <c r="BR45" s="61">
        <f t="array" ref="BR45:CO48">'[5]TES 2030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'[5]TES 2030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'[5]TES 2030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0.20060190690409979</v>
      </c>
      <c r="E47" s="87">
        <f t="shared" ref="E47:AA47" si="24">E31/(E43-E31)</f>
        <v>7.0465009914311524E-2</v>
      </c>
      <c r="F47" s="87">
        <f t="shared" si="24"/>
        <v>-3.6930422175125856E-2</v>
      </c>
      <c r="G47" s="87">
        <f t="shared" si="24"/>
        <v>-5.2090750891938639E-2</v>
      </c>
      <c r="H47" s="87">
        <f t="shared" si="24"/>
        <v>3.6328149163721395E-2</v>
      </c>
      <c r="I47" s="87">
        <f t="shared" si="24"/>
        <v>-2.0100779056128545E-2</v>
      </c>
      <c r="J47" s="87">
        <f t="shared" si="24"/>
        <v>-0.16832572330544621</v>
      </c>
      <c r="K47" s="87">
        <f t="shared" si="24"/>
        <v>5.1892342564957825E-2</v>
      </c>
      <c r="L47" s="87">
        <f t="shared" si="24"/>
        <v>-1.2833774695769285E-2</v>
      </c>
      <c r="M47" s="87">
        <f t="shared" si="24"/>
        <v>2.2028662383963501E-2</v>
      </c>
      <c r="N47" s="87">
        <f t="shared" si="24"/>
        <v>-5.3220069360178993E-3</v>
      </c>
      <c r="O47" s="87">
        <f t="shared" si="24"/>
        <v>5.4726734247158827E-2</v>
      </c>
      <c r="P47" s="87">
        <f t="shared" si="24"/>
        <v>0.14705504333806951</v>
      </c>
      <c r="Q47" s="87">
        <f t="shared" si="24"/>
        <v>0.12962060851911592</v>
      </c>
      <c r="R47" s="87">
        <f t="shared" si="24"/>
        <v>0.17208541484916087</v>
      </c>
      <c r="S47" s="87">
        <f t="shared" si="24"/>
        <v>7.004057987875556E-2</v>
      </c>
      <c r="T47" s="87">
        <f t="shared" si="24"/>
        <v>9.7551264437380367E-2</v>
      </c>
      <c r="U47" s="87">
        <f t="shared" si="24"/>
        <v>2.3493800622576597E-2</v>
      </c>
      <c r="V47" s="87">
        <f t="shared" si="24"/>
        <v>0.19123486826339256</v>
      </c>
      <c r="W47" s="87">
        <f t="shared" si="24"/>
        <v>-3.7828556344780846E-3</v>
      </c>
      <c r="X47" s="87">
        <f t="shared" si="24"/>
        <v>-0.13493918192635013</v>
      </c>
      <c r="Y47" s="87">
        <f t="shared" si="24"/>
        <v>-9.0277672922565251E-4</v>
      </c>
      <c r="Z47" s="87">
        <f t="shared" si="24"/>
        <v>7.7146489438581253E-2</v>
      </c>
      <c r="AA47" s="87">
        <f t="shared" si="24"/>
        <v>0.20932537490223044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5.9966771038439469E-2</v>
      </c>
      <c r="AL47" s="47">
        <v>8.3655329985409588E-2</v>
      </c>
      <c r="AM47" s="47">
        <v>0.15170447729018391</v>
      </c>
      <c r="AN47" s="47">
        <v>0.20959543526512919</v>
      </c>
      <c r="AO47" s="47">
        <v>0.1594783727409094</v>
      </c>
      <c r="AP47" s="47">
        <v>0.26530070045754106</v>
      </c>
      <c r="AQ47" s="47">
        <v>0.14238293680018735</v>
      </c>
      <c r="AR47" s="47">
        <v>0</v>
      </c>
      <c r="AS47" s="47">
        <v>0.18310129453361057</v>
      </c>
      <c r="AT47" s="47">
        <v>0</v>
      </c>
      <c r="AU47" s="47">
        <v>9.419867644571203E-9</v>
      </c>
      <c r="AV47" s="47">
        <v>0.11818376476238081</v>
      </c>
      <c r="AW47" s="47">
        <v>0.12037323024881806</v>
      </c>
      <c r="AX47" s="47">
        <v>7.2570869209489949E-2</v>
      </c>
      <c r="AY47" s="47">
        <v>7.0328692316628527E-2</v>
      </c>
      <c r="AZ47" s="47">
        <v>0.5269611054569614</v>
      </c>
      <c r="BA47" s="47">
        <v>3.921368805456104E-2</v>
      </c>
      <c r="BB47" s="47">
        <v>2.2463337163772211E-2</v>
      </c>
      <c r="BC47" s="47">
        <v>6.3845843332008226E-2</v>
      </c>
      <c r="BD47" s="47">
        <v>0</v>
      </c>
      <c r="BE47" s="47">
        <v>0.44237481950807417</v>
      </c>
      <c r="BF47" s="47">
        <v>0.27665851053596596</v>
      </c>
      <c r="BG47" s="47">
        <v>0.22077780089389726</v>
      </c>
      <c r="BH47" s="48">
        <v>0.22104417477308674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residentiel'!$AA$29:$AA$49)</f>
        <v>0</v>
      </c>
      <c r="BS50" s="62">
        <v>0</v>
      </c>
      <c r="BT50" s="62">
        <v>0</v>
      </c>
      <c r="BU50" s="62">
        <v>0</v>
      </c>
      <c r="BV50" s="62">
        <v>285699.14069999999</v>
      </c>
      <c r="BW50" s="62">
        <v>144807.30809999999</v>
      </c>
      <c r="BX50" s="62">
        <v>378193.25900000002</v>
      </c>
      <c r="BY50" s="62">
        <v>115761.06</v>
      </c>
      <c r="BZ50" s="62">
        <v>0</v>
      </c>
      <c r="CA50" s="62">
        <v>10799960.25</v>
      </c>
      <c r="CB50" s="62">
        <v>0</v>
      </c>
      <c r="CC50" s="62">
        <v>571844.98829999997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residentiel'!$AA$50:$AA$51)</f>
        <v>0</v>
      </c>
      <c r="CN50" s="89">
        <f>SUM('[3]AMS ss residentiel'!$AA$52:$AA$59)</f>
        <v>1322802.75</v>
      </c>
      <c r="CO50" s="89">
        <f>SUM('[3]AMS ss residentiel'!$AA$60:$AA$65)</f>
        <v>0</v>
      </c>
      <c r="CP50" s="101">
        <f t="array" ref="CP50:CP51">'[3]AMS ss residentiel'!$AA$3:$AA$4</f>
        <v>458584.47450000001</v>
      </c>
    </row>
    <row r="51" spans="68:94" x14ac:dyDescent="0.25">
      <c r="BQ51" s="64" t="s">
        <v>43</v>
      </c>
      <c r="BR51" s="65">
        <f t="array" ref="BR51:CL51">TRANSPOSE('[3]AMS ss residentiel'!$AA$68:$AA$88)</f>
        <v>5773104.2889999999</v>
      </c>
      <c r="BS51" s="66">
        <v>2577067.7179999999</v>
      </c>
      <c r="BT51" s="66">
        <v>223788.67929999999</v>
      </c>
      <c r="BU51" s="66">
        <v>1987347.585</v>
      </c>
      <c r="BV51" s="66">
        <v>8115191.0410000002</v>
      </c>
      <c r="BW51" s="66">
        <v>4351582.8320000004</v>
      </c>
      <c r="BX51" s="66">
        <v>1769856.2860000001</v>
      </c>
      <c r="BY51" s="66">
        <v>5278338.7170000002</v>
      </c>
      <c r="BZ51" s="66">
        <v>218729.2923</v>
      </c>
      <c r="CA51" s="66">
        <v>0</v>
      </c>
      <c r="CB51" s="66">
        <v>0</v>
      </c>
      <c r="CC51" s="66">
        <v>3750202.12</v>
      </c>
      <c r="CD51" s="66">
        <v>4.4022377529999996</v>
      </c>
      <c r="CE51" s="66">
        <v>481347.4719</v>
      </c>
      <c r="CF51" s="66">
        <v>2947427.4750000001</v>
      </c>
      <c r="CG51" s="66">
        <v>25413644.829999998</v>
      </c>
      <c r="CH51" s="66">
        <v>7039402.7829999998</v>
      </c>
      <c r="CI51" s="66">
        <v>9697230.2550000008</v>
      </c>
      <c r="CJ51" s="66">
        <v>2694213.1519999998</v>
      </c>
      <c r="CK51" s="66">
        <v>186590.29949999999</v>
      </c>
      <c r="CL51" s="91">
        <v>0</v>
      </c>
      <c r="CM51" s="91">
        <f>SUM('[3]AMS ss residentiel'!$AA$89:$AA$90)</f>
        <v>5126760.1849999996</v>
      </c>
      <c r="CN51" s="91">
        <f>SUM('[3]AMS ss residentiel'!$AA$91:$AA$98)</f>
        <v>1046208.128</v>
      </c>
      <c r="CO51" s="91">
        <f>SUM('[3]AMS ss residentiel'!$AA$99:$AA$104)</f>
        <v>0</v>
      </c>
      <c r="CP51" s="102">
        <v>63963700.240000002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residentiel'!$AA$119:$AA$139)</f>
        <v>438160.63510000001</v>
      </c>
      <c r="BS53" s="70">
        <v>3347640.8670000001</v>
      </c>
      <c r="BT53" s="70">
        <v>551267.90339999995</v>
      </c>
      <c r="BU53" s="70">
        <v>1262912.004</v>
      </c>
      <c r="BV53" s="70">
        <v>1861353.764</v>
      </c>
      <c r="BW53" s="70">
        <v>1802168.7749999999</v>
      </c>
      <c r="BX53" s="70">
        <v>3150285.736</v>
      </c>
      <c r="BY53" s="70">
        <v>3031087.5079999999</v>
      </c>
      <c r="BZ53" s="70">
        <v>224910.5754</v>
      </c>
      <c r="CA53" s="70">
        <v>1466974.774</v>
      </c>
      <c r="CB53" s="70">
        <v>247903.66819999999</v>
      </c>
      <c r="CC53" s="70">
        <v>4849887.79</v>
      </c>
      <c r="CD53" s="70">
        <v>296515.81660000002</v>
      </c>
      <c r="CE53" s="70">
        <v>39017.667410000002</v>
      </c>
      <c r="CF53" s="70">
        <v>46505.094660000002</v>
      </c>
      <c r="CG53" s="70">
        <v>42516.569210000001</v>
      </c>
      <c r="CH53" s="70">
        <v>2547.4048969999999</v>
      </c>
      <c r="CI53" s="70">
        <v>1651.133079</v>
      </c>
      <c r="CJ53" s="70">
        <v>7121395.5439999998</v>
      </c>
      <c r="CK53" s="70">
        <v>2884035.716</v>
      </c>
      <c r="CL53" s="93">
        <v>0</v>
      </c>
      <c r="CM53" s="93">
        <f>SUM('[3]AMS ss residentiel'!$AA$140:$AA$141)</f>
        <v>0.39702118829999999</v>
      </c>
      <c r="CN53" s="93">
        <f>SUM('[3]AMS ss residentiel'!$AA$142:$AA$149)</f>
        <v>6230867.807</v>
      </c>
      <c r="CO53" s="93">
        <f>SUM('[3]AMS ss residentiel'!$AA$150:$AA$155)</f>
        <v>675654.79009999998</v>
      </c>
      <c r="CP53" s="103">
        <f>'[3]AMS ss residentiel'!$AA$5</f>
        <v>12804090.300000001</v>
      </c>
    </row>
    <row r="55" spans="68:94" x14ac:dyDescent="0.25">
      <c r="CB55" s="8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8"/>
  <dimension ref="B1:DA57"/>
  <sheetViews>
    <sheetView showGridLines="0" topLeftCell="BR23" workbookViewId="0">
      <selection activeCell="BZ57" sqref="BZ57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residentiel'!$AF$1080</f>
        <v>0.1112461918</v>
      </c>
      <c r="DA2" s="104">
        <f t="array" ref="DA2:DA25">IFERROR('[5]TES 2035 (VOLUME)'!$CK$6:$CK$29/'[5]TES 2010 (volume)'!$CK$6:$CK$29,1)</f>
        <v>1.1014713436880001</v>
      </c>
    </row>
    <row r="3" spans="2:105" x14ac:dyDescent="0.25">
      <c r="B3" s="53" t="s">
        <v>20</v>
      </c>
      <c r="C3" s="60" t="s">
        <v>0</v>
      </c>
      <c r="D3" s="88">
        <f t="array" ref="D3:AA26">'[5]TES 2035 (value)'!$D$77:$AA$100</f>
        <v>33300.656506557629</v>
      </c>
      <c r="E3" s="89">
        <v>92686.888572241005</v>
      </c>
      <c r="F3" s="89">
        <v>3.70037611633412</v>
      </c>
      <c r="G3" s="89">
        <v>1.5965866578100252</v>
      </c>
      <c r="H3" s="89">
        <v>0.76460743506377837</v>
      </c>
      <c r="I3" s="89">
        <v>640.7024378585113</v>
      </c>
      <c r="J3" s="89">
        <v>0.26751230332199971</v>
      </c>
      <c r="K3" s="89">
        <v>145.85317887397233</v>
      </c>
      <c r="L3" s="89">
        <v>0</v>
      </c>
      <c r="M3" s="89">
        <v>32.546727545730008</v>
      </c>
      <c r="N3" s="89">
        <v>14.897871060610543</v>
      </c>
      <c r="O3" s="89">
        <v>7872.6577477336514</v>
      </c>
      <c r="P3" s="89">
        <v>6183.5454488537671</v>
      </c>
      <c r="Q3" s="89">
        <v>0</v>
      </c>
      <c r="R3" s="89">
        <v>8.5943801548878405</v>
      </c>
      <c r="S3" s="89">
        <v>0</v>
      </c>
      <c r="T3" s="89">
        <v>54.616327100559204</v>
      </c>
      <c r="U3" s="89">
        <v>4.1834604481640808E-2</v>
      </c>
      <c r="V3" s="89">
        <v>6816.691353379716</v>
      </c>
      <c r="W3" s="89">
        <v>1357.6963978950264</v>
      </c>
      <c r="X3" s="89">
        <v>0.11835627089462367</v>
      </c>
      <c r="Y3" s="89">
        <v>40.700405968023759</v>
      </c>
      <c r="Z3" s="89">
        <v>584.92192772579051</v>
      </c>
      <c r="AA3" s="89">
        <v>286.43450750017257</v>
      </c>
      <c r="AB3" s="61">
        <f>'[5]TES 2035 (value)'!CK6</f>
        <v>67365.19565484114</v>
      </c>
      <c r="AC3" s="62">
        <f>'[5]TES 2035 (value)'!CL6</f>
        <v>0</v>
      </c>
      <c r="AD3" s="62">
        <f>'[5]TES 2035 (value)'!CM6</f>
        <v>4519.2719699923637</v>
      </c>
      <c r="AE3" s="62">
        <f>'[5]TES 2035 (value)'!CN6</f>
        <v>30989.331469825021</v>
      </c>
      <c r="AF3" s="63">
        <f>'[5]TES 2035 (value)'!CO6</f>
        <v>1.9566797440000001</v>
      </c>
      <c r="AG3" s="26">
        <f>SUM(D3:AF3)</f>
        <v>252909.64883823952</v>
      </c>
      <c r="AI3" s="53" t="s">
        <v>20</v>
      </c>
      <c r="AJ3" s="60" t="s">
        <v>0</v>
      </c>
      <c r="AK3" s="61">
        <f t="shared" ref="AK3:AZ18" si="0">D3*(1+AK$45)</f>
        <v>33301.230603340628</v>
      </c>
      <c r="AL3" s="62">
        <f t="shared" si="0"/>
        <v>92690.021357334263</v>
      </c>
      <c r="AM3" s="62">
        <f t="shared" si="0"/>
        <v>3.7003777956815562</v>
      </c>
      <c r="AN3" s="62">
        <f t="shared" si="0"/>
        <v>1.596537973012087</v>
      </c>
      <c r="AO3" s="62">
        <f t="shared" si="0"/>
        <v>0.76460668970108803</v>
      </c>
      <c r="AP3" s="62">
        <f t="shared" si="0"/>
        <v>640.6985965415513</v>
      </c>
      <c r="AQ3" s="62">
        <f t="shared" si="0"/>
        <v>0.26752136982355074</v>
      </c>
      <c r="AR3" s="62">
        <f t="shared" si="0"/>
        <v>145.88536851778565</v>
      </c>
      <c r="AS3" s="62">
        <f t="shared" si="0"/>
        <v>0</v>
      </c>
      <c r="AT3" s="62">
        <f t="shared" si="0"/>
        <v>32.547063532914983</v>
      </c>
      <c r="AU3" s="62">
        <f t="shared" si="0"/>
        <v>14.89787909671784</v>
      </c>
      <c r="AV3" s="62">
        <f t="shared" si="0"/>
        <v>7872.8466279756667</v>
      </c>
      <c r="AW3" s="62">
        <f t="shared" si="0"/>
        <v>6183.6840120834695</v>
      </c>
      <c r="AX3" s="62">
        <f t="shared" si="0"/>
        <v>0</v>
      </c>
      <c r="AY3" s="62">
        <f t="shared" si="0"/>
        <v>8.5942692938643255</v>
      </c>
      <c r="AZ3" s="62">
        <f t="shared" si="0"/>
        <v>0</v>
      </c>
      <c r="BA3" s="62">
        <f t="shared" ref="BA3:BH32" si="1">T3*(1+BA$45)</f>
        <v>54.615365239929815</v>
      </c>
      <c r="BB3" s="62">
        <f t="shared" si="1"/>
        <v>4.1834553845172331E-2</v>
      </c>
      <c r="BC3" s="62">
        <f t="shared" si="1"/>
        <v>6816.874201914171</v>
      </c>
      <c r="BD3" s="62">
        <f t="shared" si="1"/>
        <v>1357.6964443569416</v>
      </c>
      <c r="BE3" s="89">
        <f t="shared" si="1"/>
        <v>0.14767823163463292</v>
      </c>
      <c r="BF3" s="89">
        <f t="shared" si="1"/>
        <v>41.126845030512577</v>
      </c>
      <c r="BG3" s="89">
        <f t="shared" si="1"/>
        <v>584.94765768279876</v>
      </c>
      <c r="BH3" s="89">
        <f t="shared" si="1"/>
        <v>287.16851788662575</v>
      </c>
      <c r="BI3" s="61">
        <f t="shared" ref="BI3:BL26" si="2">AB3*(1+AB$43)</f>
        <v>67365.19565484114</v>
      </c>
      <c r="BJ3" s="62">
        <f t="shared" si="2"/>
        <v>0</v>
      </c>
      <c r="BK3" s="62">
        <f t="shared" si="2"/>
        <v>4519.2719699923637</v>
      </c>
      <c r="BL3" s="62">
        <f t="shared" si="2"/>
        <v>30989.331469825021</v>
      </c>
      <c r="BM3" s="35">
        <v>0</v>
      </c>
      <c r="BN3" s="26">
        <f>SUM(AK3:BM3)</f>
        <v>252913.15246110011</v>
      </c>
      <c r="BP3" s="53" t="s">
        <v>20</v>
      </c>
      <c r="BQ3" s="60" t="s">
        <v>0</v>
      </c>
      <c r="BR3" s="61">
        <f>AK3</f>
        <v>33301.230603340628</v>
      </c>
      <c r="BS3" s="62">
        <f t="shared" ref="BS3:CH18" si="3">AL3</f>
        <v>92690.021357334263</v>
      </c>
      <c r="BT3" s="62">
        <f t="shared" si="3"/>
        <v>3.7003777956815562</v>
      </c>
      <c r="BU3" s="62">
        <f t="shared" si="3"/>
        <v>1.596537973012087</v>
      </c>
      <c r="BV3" s="62">
        <f t="shared" si="3"/>
        <v>0.76460668970108803</v>
      </c>
      <c r="BW3" s="62">
        <f t="shared" si="3"/>
        <v>640.6985965415513</v>
      </c>
      <c r="BX3" s="62">
        <f t="shared" si="3"/>
        <v>0.26752136982355074</v>
      </c>
      <c r="BY3" s="62">
        <f t="shared" si="3"/>
        <v>145.88536851778565</v>
      </c>
      <c r="BZ3" s="62">
        <f t="shared" si="3"/>
        <v>0</v>
      </c>
      <c r="CA3" s="62">
        <f t="shared" si="3"/>
        <v>32.547063532914983</v>
      </c>
      <c r="CB3" s="62">
        <f t="shared" si="3"/>
        <v>14.89787909671784</v>
      </c>
      <c r="CC3" s="62">
        <f t="shared" si="3"/>
        <v>7872.8466279756667</v>
      </c>
      <c r="CD3" s="62">
        <f t="shared" si="3"/>
        <v>6183.6840120834695</v>
      </c>
      <c r="CE3" s="62">
        <f t="shared" si="3"/>
        <v>0</v>
      </c>
      <c r="CF3" s="62">
        <f t="shared" si="3"/>
        <v>8.5942692938643255</v>
      </c>
      <c r="CG3" s="62">
        <f t="shared" si="3"/>
        <v>0</v>
      </c>
      <c r="CH3" s="62">
        <f t="shared" si="3"/>
        <v>54.615365239929815</v>
      </c>
      <c r="CI3" s="62">
        <f t="shared" ref="CI3:CS26" si="4">BB3</f>
        <v>4.1834553845172331E-2</v>
      </c>
      <c r="CJ3" s="62">
        <f t="shared" si="4"/>
        <v>6816.874201914171</v>
      </c>
      <c r="CK3" s="62">
        <f t="shared" si="4"/>
        <v>1357.6964443569416</v>
      </c>
      <c r="CL3" s="89">
        <f t="shared" si="4"/>
        <v>0.14767823163463292</v>
      </c>
      <c r="CM3" s="89">
        <f t="shared" si="4"/>
        <v>41.126845030512577</v>
      </c>
      <c r="CN3" s="89">
        <f t="shared" si="4"/>
        <v>584.94765768279876</v>
      </c>
      <c r="CO3" s="89">
        <f t="shared" si="4"/>
        <v>287.16851788662575</v>
      </c>
      <c r="CP3" s="61">
        <f t="shared" si="4"/>
        <v>67365.19565484114</v>
      </c>
      <c r="CQ3" s="62">
        <f t="shared" si="4"/>
        <v>0</v>
      </c>
      <c r="CR3" s="62">
        <f t="shared" si="4"/>
        <v>4519.2719699923637</v>
      </c>
      <c r="CS3" s="62">
        <f t="shared" si="4"/>
        <v>30989.331469825021</v>
      </c>
      <c r="CT3" s="35">
        <v>0</v>
      </c>
      <c r="CU3" s="26">
        <f>SUM(BR3:CT3)</f>
        <v>252913.15246110011</v>
      </c>
      <c r="DA3" s="105">
        <v>1.582370529134498</v>
      </c>
    </row>
    <row r="4" spans="2:105" x14ac:dyDescent="0.25">
      <c r="B4" s="53" t="s">
        <v>21</v>
      </c>
      <c r="C4" s="64" t="s">
        <v>1</v>
      </c>
      <c r="D4" s="90">
        <v>14567.34745948596</v>
      </c>
      <c r="E4" s="91">
        <v>82364.945690754786</v>
      </c>
      <c r="F4" s="91">
        <v>192.56984276462032</v>
      </c>
      <c r="G4" s="91">
        <v>15.630451875096341</v>
      </c>
      <c r="H4" s="91">
        <v>22.312637478500644</v>
      </c>
      <c r="I4" s="91">
        <v>565.62760625028181</v>
      </c>
      <c r="J4" s="91">
        <v>31.862518688387041</v>
      </c>
      <c r="K4" s="91">
        <v>1155.2355602229977</v>
      </c>
      <c r="L4" s="91">
        <v>152.81252317245432</v>
      </c>
      <c r="M4" s="91">
        <v>134.7079896053055</v>
      </c>
      <c r="N4" s="91">
        <v>69.132995213100642</v>
      </c>
      <c r="O4" s="91">
        <v>7759.6586336454156</v>
      </c>
      <c r="P4" s="91">
        <v>486.06177530323231</v>
      </c>
      <c r="Q4" s="91">
        <v>18.692623694441263</v>
      </c>
      <c r="R4" s="91">
        <v>56.234230774989264</v>
      </c>
      <c r="S4" s="91">
        <v>159.91454087738933</v>
      </c>
      <c r="T4" s="91">
        <v>154.04184640653946</v>
      </c>
      <c r="U4" s="91">
        <v>649.34416898591462</v>
      </c>
      <c r="V4" s="91">
        <v>78095.841583776128</v>
      </c>
      <c r="W4" s="91">
        <v>8239.3091932631251</v>
      </c>
      <c r="X4" s="91">
        <v>0.11664908886953604</v>
      </c>
      <c r="Y4" s="91">
        <v>1082.6101530057761</v>
      </c>
      <c r="Z4" s="91">
        <v>60.683020404977235</v>
      </c>
      <c r="AA4" s="91">
        <v>172.57224153766077</v>
      </c>
      <c r="AB4" s="65">
        <f>'[5]TES 2035 (value)'!CK7</f>
        <v>448974.0753386126</v>
      </c>
      <c r="AC4" s="66">
        <f>'[5]TES 2035 (value)'!CL7</f>
        <v>0</v>
      </c>
      <c r="AD4" s="66">
        <f>'[5]TES 2035 (value)'!CM7</f>
        <v>0</v>
      </c>
      <c r="AE4" s="66">
        <f>'[5]TES 2035 (value)'!CN7</f>
        <v>90093.871402986959</v>
      </c>
      <c r="AF4" s="67">
        <f>'[5]TES 2035 (value)'!CO7</f>
        <v>1.88691645</v>
      </c>
      <c r="AG4" s="27">
        <f t="shared" ref="AG4:AG26" si="5">SUM(D4:AF4)</f>
        <v>735277.09959432553</v>
      </c>
      <c r="AI4" s="53" t="s">
        <v>21</v>
      </c>
      <c r="AJ4" s="64" t="s">
        <v>1</v>
      </c>
      <c r="AK4" s="65">
        <f t="shared" si="0"/>
        <v>14567.598597697353</v>
      </c>
      <c r="AL4" s="66">
        <f t="shared" si="0"/>
        <v>82367.729597713376</v>
      </c>
      <c r="AM4" s="66">
        <f t="shared" si="0"/>
        <v>192.56993015889094</v>
      </c>
      <c r="AN4" s="66">
        <f t="shared" si="0"/>
        <v>15.629975254934511</v>
      </c>
      <c r="AO4" s="66">
        <f t="shared" si="0"/>
        <v>22.312615727459868</v>
      </c>
      <c r="AP4" s="66">
        <f t="shared" si="0"/>
        <v>565.62421504277495</v>
      </c>
      <c r="AQ4" s="66">
        <f t="shared" si="0"/>
        <v>31.863598569841169</v>
      </c>
      <c r="AR4" s="66">
        <f t="shared" si="0"/>
        <v>1155.4905195011645</v>
      </c>
      <c r="AS4" s="66">
        <f t="shared" si="0"/>
        <v>152.83260770270536</v>
      </c>
      <c r="AT4" s="66">
        <f t="shared" si="0"/>
        <v>134.70938022616463</v>
      </c>
      <c r="AU4" s="66">
        <f t="shared" si="0"/>
        <v>69.133032504346161</v>
      </c>
      <c r="AV4" s="66">
        <f t="shared" si="0"/>
        <v>7759.8448028207613</v>
      </c>
      <c r="AW4" s="66">
        <f t="shared" si="0"/>
        <v>486.07266715968876</v>
      </c>
      <c r="AX4" s="66">
        <f t="shared" si="0"/>
        <v>18.691919522345668</v>
      </c>
      <c r="AY4" s="66">
        <f t="shared" si="0"/>
        <v>56.233505395814973</v>
      </c>
      <c r="AZ4" s="66">
        <f t="shared" si="0"/>
        <v>159.91786412369964</v>
      </c>
      <c r="BA4" s="66">
        <f t="shared" si="1"/>
        <v>154.03913354034719</v>
      </c>
      <c r="BB4" s="66">
        <f t="shared" si="1"/>
        <v>649.34338302185563</v>
      </c>
      <c r="BC4" s="66">
        <f t="shared" si="1"/>
        <v>78097.936399199083</v>
      </c>
      <c r="BD4" s="66">
        <f t="shared" si="1"/>
        <v>8239.3094752216584</v>
      </c>
      <c r="BE4" s="91">
        <f t="shared" si="1"/>
        <v>0.14554810687962236</v>
      </c>
      <c r="BF4" s="91">
        <f t="shared" si="1"/>
        <v>1093.9532157519159</v>
      </c>
      <c r="BG4" s="91">
        <f t="shared" si="1"/>
        <v>60.685689772344304</v>
      </c>
      <c r="BH4" s="91">
        <f t="shared" si="1"/>
        <v>173.01447113774509</v>
      </c>
      <c r="BI4" s="65">
        <f t="shared" si="2"/>
        <v>448974.0753386126</v>
      </c>
      <c r="BJ4" s="66">
        <f t="shared" si="2"/>
        <v>0</v>
      </c>
      <c r="BK4" s="66">
        <f t="shared" si="2"/>
        <v>0</v>
      </c>
      <c r="BL4" s="66">
        <f t="shared" si="2"/>
        <v>90093.871402986959</v>
      </c>
      <c r="BM4" s="36">
        <v>0</v>
      </c>
      <c r="BN4" s="27">
        <f t="shared" ref="BN4:BN26" si="6">SUM(AK4:BM4)</f>
        <v>735292.62888647267</v>
      </c>
      <c r="BP4" s="53" t="s">
        <v>21</v>
      </c>
      <c r="BQ4" s="64" t="s">
        <v>1</v>
      </c>
      <c r="BR4" s="65">
        <f t="shared" ref="BR4:CG34" si="7">AK4</f>
        <v>14567.598597697353</v>
      </c>
      <c r="BS4" s="66">
        <f t="shared" si="3"/>
        <v>82367.729597713376</v>
      </c>
      <c r="BT4" s="66">
        <f t="shared" si="3"/>
        <v>192.56993015889094</v>
      </c>
      <c r="BU4" s="66">
        <f t="shared" si="3"/>
        <v>15.629975254934511</v>
      </c>
      <c r="BV4" s="66">
        <f t="shared" si="3"/>
        <v>22.312615727459868</v>
      </c>
      <c r="BW4" s="66">
        <f t="shared" si="3"/>
        <v>565.62421504277495</v>
      </c>
      <c r="BX4" s="66">
        <f t="shared" si="3"/>
        <v>31.863598569841169</v>
      </c>
      <c r="BY4" s="66">
        <f t="shared" si="3"/>
        <v>1155.4905195011645</v>
      </c>
      <c r="BZ4" s="66">
        <f t="shared" si="3"/>
        <v>152.83260770270536</v>
      </c>
      <c r="CA4" s="66">
        <f t="shared" si="3"/>
        <v>134.70938022616463</v>
      </c>
      <c r="CB4" s="66">
        <f t="shared" si="3"/>
        <v>69.133032504346161</v>
      </c>
      <c r="CC4" s="66">
        <f t="shared" si="3"/>
        <v>7759.8448028207613</v>
      </c>
      <c r="CD4" s="66">
        <f t="shared" si="3"/>
        <v>486.07266715968876</v>
      </c>
      <c r="CE4" s="66">
        <f t="shared" si="3"/>
        <v>18.691919522345668</v>
      </c>
      <c r="CF4" s="66">
        <f t="shared" si="3"/>
        <v>56.233505395814973</v>
      </c>
      <c r="CG4" s="66">
        <f t="shared" si="3"/>
        <v>159.91786412369964</v>
      </c>
      <c r="CH4" s="66">
        <f t="shared" si="3"/>
        <v>154.03913354034719</v>
      </c>
      <c r="CI4" s="66">
        <f t="shared" si="4"/>
        <v>649.34338302185563</v>
      </c>
      <c r="CJ4" s="66">
        <f t="shared" si="4"/>
        <v>78097.936399199083</v>
      </c>
      <c r="CK4" s="66">
        <f t="shared" si="4"/>
        <v>8239.3094752216584</v>
      </c>
      <c r="CL4" s="91">
        <f t="shared" si="4"/>
        <v>0.14554810687962236</v>
      </c>
      <c r="CM4" s="91">
        <f t="shared" si="4"/>
        <v>1093.9532157519159</v>
      </c>
      <c r="CN4" s="91">
        <f t="shared" si="4"/>
        <v>60.685689772344304</v>
      </c>
      <c r="CO4" s="91">
        <f t="shared" si="4"/>
        <v>173.01447113774509</v>
      </c>
      <c r="CP4" s="65">
        <f t="shared" si="4"/>
        <v>448974.0753386126</v>
      </c>
      <c r="CQ4" s="66">
        <f t="shared" si="4"/>
        <v>0</v>
      </c>
      <c r="CR4" s="66">
        <f t="shared" si="4"/>
        <v>0</v>
      </c>
      <c r="CS4" s="66">
        <f t="shared" si="4"/>
        <v>90093.871402986959</v>
      </c>
      <c r="CT4" s="36">
        <v>0</v>
      </c>
      <c r="CU4" s="27">
        <f t="shared" ref="CU4:CU26" si="8">SUM(BR4:CT4)</f>
        <v>735292.62888647267</v>
      </c>
      <c r="CX4" s="59" t="s">
        <v>94</v>
      </c>
      <c r="CY4" s="81">
        <f>'[1]scen AMS ss residentiel'!$AF$465*(1-'[1]scen AMS ss residentiel'!$AF$1081)</f>
        <v>20768.278678694354</v>
      </c>
      <c r="DA4" s="105">
        <v>1.4752097600826344</v>
      </c>
    </row>
    <row r="5" spans="2:105" x14ac:dyDescent="0.25">
      <c r="B5" s="53" t="s">
        <v>22</v>
      </c>
      <c r="C5" s="64" t="s">
        <v>2</v>
      </c>
      <c r="D5" s="90">
        <v>514.64413511689236</v>
      </c>
      <c r="E5" s="91">
        <v>881.27992075529346</v>
      </c>
      <c r="F5" s="91">
        <v>95979.658344719501</v>
      </c>
      <c r="G5" s="91">
        <v>45.188101557141138</v>
      </c>
      <c r="H5" s="91">
        <v>269.10964309009552</v>
      </c>
      <c r="I5" s="91">
        <v>70.320964252070169</v>
      </c>
      <c r="J5" s="91">
        <v>19.851049820220922</v>
      </c>
      <c r="K5" s="91">
        <v>62.829356754333034</v>
      </c>
      <c r="L5" s="91">
        <v>34.514873934057405</v>
      </c>
      <c r="M5" s="91">
        <v>79.671744859607642</v>
      </c>
      <c r="N5" s="91">
        <v>56.747193508091634</v>
      </c>
      <c r="O5" s="91">
        <v>2573.8688887620488</v>
      </c>
      <c r="P5" s="91">
        <v>356.95248906633378</v>
      </c>
      <c r="Q5" s="91">
        <v>19.161054935271412</v>
      </c>
      <c r="R5" s="91">
        <v>158.8454598697476</v>
      </c>
      <c r="S5" s="91">
        <v>1544.4480086642202</v>
      </c>
      <c r="T5" s="91">
        <v>167.32494464263979</v>
      </c>
      <c r="U5" s="91">
        <v>283.70526547709932</v>
      </c>
      <c r="V5" s="91">
        <v>27423.124453111199</v>
      </c>
      <c r="W5" s="91">
        <v>924.36131334089771</v>
      </c>
      <c r="X5" s="91">
        <v>3.868961290116793E-2</v>
      </c>
      <c r="Y5" s="91">
        <v>118.17060183747296</v>
      </c>
      <c r="Z5" s="91">
        <v>157.29902051549445</v>
      </c>
      <c r="AA5" s="91">
        <v>13.667973890007413</v>
      </c>
      <c r="AB5" s="65">
        <f>'[5]TES 2035 (value)'!CK8</f>
        <v>209394.52673711802</v>
      </c>
      <c r="AC5" s="66">
        <f>'[5]TES 2035 (value)'!CL8</f>
        <v>273.81588512962276</v>
      </c>
      <c r="AD5" s="66">
        <f>'[5]TES 2035 (value)'!CM8</f>
        <v>86943.23271131111</v>
      </c>
      <c r="AE5" s="66">
        <f>'[5]TES 2035 (value)'!CN8</f>
        <v>161478.93549120176</v>
      </c>
      <c r="AF5" s="67">
        <f>'[5]TES 2035 (value)'!CO8</f>
        <v>2.0066469339999999</v>
      </c>
      <c r="AG5" s="27">
        <f t="shared" si="5"/>
        <v>589847.30096378713</v>
      </c>
      <c r="AI5" s="53" t="s">
        <v>22</v>
      </c>
      <c r="AJ5" s="64" t="s">
        <v>2</v>
      </c>
      <c r="AK5" s="65">
        <f t="shared" si="0"/>
        <v>514.65300748078403</v>
      </c>
      <c r="AL5" s="66">
        <f t="shared" si="0"/>
        <v>881.30970771482191</v>
      </c>
      <c r="AM5" s="66">
        <f t="shared" si="0"/>
        <v>95979.701903316818</v>
      </c>
      <c r="AN5" s="66">
        <f t="shared" si="0"/>
        <v>45.186723634068343</v>
      </c>
      <c r="AO5" s="66">
        <f t="shared" si="0"/>
        <v>269.10938075379278</v>
      </c>
      <c r="AP5" s="66">
        <f t="shared" si="0"/>
        <v>70.320542644321137</v>
      </c>
      <c r="AQ5" s="66">
        <f t="shared" si="0"/>
        <v>19.851722610114134</v>
      </c>
      <c r="AR5" s="66">
        <f t="shared" si="0"/>
        <v>62.843223127562304</v>
      </c>
      <c r="AS5" s="66">
        <f t="shared" si="0"/>
        <v>34.519410309841589</v>
      </c>
      <c r="AT5" s="66">
        <f t="shared" si="0"/>
        <v>79.672567328940076</v>
      </c>
      <c r="AU5" s="66">
        <f t="shared" si="0"/>
        <v>56.747224118273053</v>
      </c>
      <c r="AV5" s="66">
        <f t="shared" si="0"/>
        <v>2573.9306408404705</v>
      </c>
      <c r="AW5" s="66">
        <f t="shared" si="0"/>
        <v>356.96048779297763</v>
      </c>
      <c r="AX5" s="66">
        <f t="shared" si="0"/>
        <v>19.160333116845699</v>
      </c>
      <c r="AY5" s="66">
        <f t="shared" si="0"/>
        <v>158.84341088309068</v>
      </c>
      <c r="AZ5" s="66">
        <f t="shared" si="0"/>
        <v>1544.4801044393644</v>
      </c>
      <c r="BA5" s="66">
        <f t="shared" si="1"/>
        <v>167.32199784476614</v>
      </c>
      <c r="BB5" s="66">
        <f t="shared" si="1"/>
        <v>283.70492208117361</v>
      </c>
      <c r="BC5" s="66">
        <f t="shared" si="1"/>
        <v>27423.860041368971</v>
      </c>
      <c r="BD5" s="66">
        <f t="shared" si="1"/>
        <v>924.3613449735933</v>
      </c>
      <c r="BE5" s="91">
        <f t="shared" si="1"/>
        <v>4.8274701227786827E-2</v>
      </c>
      <c r="BF5" s="91">
        <f t="shared" si="1"/>
        <v>119.40873594112053</v>
      </c>
      <c r="BG5" s="91">
        <f t="shared" si="1"/>
        <v>157.30593989540392</v>
      </c>
      <c r="BH5" s="91">
        <f t="shared" si="1"/>
        <v>13.702999121026515</v>
      </c>
      <c r="BI5" s="65">
        <f t="shared" si="2"/>
        <v>209394.52673711802</v>
      </c>
      <c r="BJ5" s="66">
        <f t="shared" si="2"/>
        <v>273.81588512962276</v>
      </c>
      <c r="BK5" s="66">
        <f t="shared" si="2"/>
        <v>86943.23271131111</v>
      </c>
      <c r="BL5" s="66">
        <f t="shared" si="2"/>
        <v>161478.93549120176</v>
      </c>
      <c r="BM5" s="36">
        <v>0</v>
      </c>
      <c r="BN5" s="27">
        <f t="shared" si="6"/>
        <v>589847.51547079976</v>
      </c>
      <c r="BP5" s="53" t="s">
        <v>22</v>
      </c>
      <c r="BQ5" s="64" t="s">
        <v>2</v>
      </c>
      <c r="BR5" s="65">
        <f t="shared" si="7"/>
        <v>514.65300748078403</v>
      </c>
      <c r="BS5" s="66">
        <f t="shared" si="3"/>
        <v>881.30970771482191</v>
      </c>
      <c r="BT5" s="66">
        <f t="shared" si="3"/>
        <v>95979.701903316818</v>
      </c>
      <c r="BU5" s="66">
        <f t="shared" si="3"/>
        <v>45.186723634068343</v>
      </c>
      <c r="BV5" s="66">
        <f t="shared" si="3"/>
        <v>269.10938075379278</v>
      </c>
      <c r="BW5" s="66">
        <f t="shared" si="3"/>
        <v>70.320542644321137</v>
      </c>
      <c r="BX5" s="66">
        <f t="shared" si="3"/>
        <v>19.851722610114134</v>
      </c>
      <c r="BY5" s="66">
        <f t="shared" si="3"/>
        <v>62.843223127562304</v>
      </c>
      <c r="BZ5" s="66">
        <f t="shared" si="3"/>
        <v>34.519410309841589</v>
      </c>
      <c r="CA5" s="66">
        <f t="shared" si="3"/>
        <v>79.672567328940076</v>
      </c>
      <c r="CB5" s="66">
        <f t="shared" si="3"/>
        <v>56.747224118273053</v>
      </c>
      <c r="CC5" s="66">
        <f t="shared" si="3"/>
        <v>2573.9306408404705</v>
      </c>
      <c r="CD5" s="66">
        <f t="shared" si="3"/>
        <v>356.96048779297763</v>
      </c>
      <c r="CE5" s="66">
        <f t="shared" si="3"/>
        <v>19.160333116845699</v>
      </c>
      <c r="CF5" s="66">
        <f t="shared" si="3"/>
        <v>158.84341088309068</v>
      </c>
      <c r="CG5" s="66">
        <f t="shared" si="3"/>
        <v>1544.4801044393644</v>
      </c>
      <c r="CH5" s="66">
        <f t="shared" si="3"/>
        <v>167.32199784476614</v>
      </c>
      <c r="CI5" s="66">
        <f t="shared" si="4"/>
        <v>283.70492208117361</v>
      </c>
      <c r="CJ5" s="66">
        <f t="shared" si="4"/>
        <v>27423.860041368971</v>
      </c>
      <c r="CK5" s="66">
        <f t="shared" si="4"/>
        <v>924.3613449735933</v>
      </c>
      <c r="CL5" s="91">
        <f t="shared" si="4"/>
        <v>4.8274701227786827E-2</v>
      </c>
      <c r="CM5" s="91">
        <f t="shared" si="4"/>
        <v>119.40873594112053</v>
      </c>
      <c r="CN5" s="91">
        <f t="shared" si="4"/>
        <v>157.30593989540392</v>
      </c>
      <c r="CO5" s="91">
        <f t="shared" si="4"/>
        <v>13.702999121026515</v>
      </c>
      <c r="CP5" s="49">
        <f>BI5-CY19</f>
        <v>207571.38945646273</v>
      </c>
      <c r="CQ5" s="66">
        <f t="shared" si="4"/>
        <v>273.81588512962276</v>
      </c>
      <c r="CR5" s="66">
        <f t="shared" si="4"/>
        <v>86943.23271131111</v>
      </c>
      <c r="CS5" s="66">
        <f t="shared" si="4"/>
        <v>161478.93549120176</v>
      </c>
      <c r="CT5" s="36">
        <v>0</v>
      </c>
      <c r="CU5" s="27">
        <f t="shared" si="8"/>
        <v>588024.37819014443</v>
      </c>
      <c r="CX5" s="85" t="s">
        <v>103</v>
      </c>
      <c r="CY5" s="81">
        <f>'[1]scen AMS ss residentiel'!$AF$1161</f>
        <v>750878.99360000005</v>
      </c>
      <c r="DA5" s="105">
        <v>1.6449396668962262</v>
      </c>
    </row>
    <row r="6" spans="2:105" x14ac:dyDescent="0.25">
      <c r="B6" s="53" t="s">
        <v>23</v>
      </c>
      <c r="C6" s="64" t="s">
        <v>3</v>
      </c>
      <c r="D6" s="90">
        <v>619.4830923442222</v>
      </c>
      <c r="E6" s="91">
        <v>2100.214911862889</v>
      </c>
      <c r="F6" s="91">
        <v>1855.3271789981161</v>
      </c>
      <c r="G6" s="91">
        <v>793.72154268662484</v>
      </c>
      <c r="H6" s="91">
        <v>186.78488399673068</v>
      </c>
      <c r="I6" s="91">
        <v>107.78705810660114</v>
      </c>
      <c r="J6" s="91">
        <v>13.232678551847307</v>
      </c>
      <c r="K6" s="91">
        <v>77.499450646244071</v>
      </c>
      <c r="L6" s="91">
        <v>214.98361624856364</v>
      </c>
      <c r="M6" s="91">
        <v>30.558258694335198</v>
      </c>
      <c r="N6" s="91">
        <v>11.294042624060697</v>
      </c>
      <c r="O6" s="91">
        <v>3695.6950235108138</v>
      </c>
      <c r="P6" s="91">
        <v>1673.7120642707187</v>
      </c>
      <c r="Q6" s="91">
        <v>7.8963246505605715</v>
      </c>
      <c r="R6" s="91">
        <v>4.0391067746146705</v>
      </c>
      <c r="S6" s="91">
        <v>51.495521795359856</v>
      </c>
      <c r="T6" s="91">
        <v>20.498786552738331</v>
      </c>
      <c r="U6" s="91">
        <v>11.536982839887338</v>
      </c>
      <c r="V6" s="91">
        <v>1437.6617748188378</v>
      </c>
      <c r="W6" s="91">
        <v>690.863428637791</v>
      </c>
      <c r="X6" s="91">
        <v>5.5560484827690867E-2</v>
      </c>
      <c r="Y6" s="91">
        <v>0.75713862709498114</v>
      </c>
      <c r="Z6" s="91">
        <v>1.227557101601298E-2</v>
      </c>
      <c r="AA6" s="91">
        <v>5.3284635522233366</v>
      </c>
      <c r="AB6" s="65">
        <f>'[5]TES 2035 (value)'!CK9</f>
        <v>5777.7008267881101</v>
      </c>
      <c r="AC6" s="66">
        <f>'[5]TES 2035 (value)'!CL9</f>
        <v>0</v>
      </c>
      <c r="AD6" s="66">
        <f>'[5]TES 2035 (value)'!CM9</f>
        <v>0</v>
      </c>
      <c r="AE6" s="66">
        <f>'[5]TES 2035 (value)'!CN9</f>
        <v>7295.2604973657744</v>
      </c>
      <c r="AF6" s="67">
        <f>'[5]TES 2035 (value)'!CO9</f>
        <v>1</v>
      </c>
      <c r="AG6" s="27">
        <f t="shared" si="5"/>
        <v>26684.400491000604</v>
      </c>
      <c r="AI6" s="53" t="s">
        <v>23</v>
      </c>
      <c r="AJ6" s="64" t="s">
        <v>3</v>
      </c>
      <c r="AK6" s="65">
        <f t="shared" si="0"/>
        <v>619.49377211116212</v>
      </c>
      <c r="AL6" s="66">
        <f t="shared" si="0"/>
        <v>2100.2858984076943</v>
      </c>
      <c r="AM6" s="66">
        <f t="shared" si="0"/>
        <v>1855.3280210041294</v>
      </c>
      <c r="AN6" s="66">
        <f t="shared" si="0"/>
        <v>793.6973396953648</v>
      </c>
      <c r="AO6" s="66">
        <f t="shared" si="0"/>
        <v>186.78470191311854</v>
      </c>
      <c r="AP6" s="66">
        <f t="shared" si="0"/>
        <v>107.78641187173466</v>
      </c>
      <c r="AQ6" s="66">
        <f t="shared" si="0"/>
        <v>13.233127032530719</v>
      </c>
      <c r="AR6" s="66">
        <f t="shared" si="0"/>
        <v>77.516554693830074</v>
      </c>
      <c r="AS6" s="66">
        <f t="shared" si="0"/>
        <v>215.01187208031345</v>
      </c>
      <c r="AT6" s="66">
        <f t="shared" si="0"/>
        <v>30.558574154109213</v>
      </c>
      <c r="AU6" s="66">
        <f t="shared" si="0"/>
        <v>11.29404871621561</v>
      </c>
      <c r="AV6" s="66">
        <f t="shared" si="0"/>
        <v>3695.7836903616821</v>
      </c>
      <c r="AW6" s="66">
        <f t="shared" si="0"/>
        <v>1673.7495694449162</v>
      </c>
      <c r="AX6" s="66">
        <f t="shared" si="0"/>
        <v>7.8960271871564194</v>
      </c>
      <c r="AY6" s="66">
        <f t="shared" si="0"/>
        <v>4.0390546731829149</v>
      </c>
      <c r="AZ6" s="66">
        <f t="shared" si="0"/>
        <v>51.496591943839576</v>
      </c>
      <c r="BA6" s="66">
        <f t="shared" si="1"/>
        <v>20.498425543919502</v>
      </c>
      <c r="BB6" s="66">
        <f t="shared" si="1"/>
        <v>11.536968875561032</v>
      </c>
      <c r="BC6" s="66">
        <f t="shared" si="1"/>
        <v>1437.7003381532973</v>
      </c>
      <c r="BD6" s="66">
        <f t="shared" si="1"/>
        <v>690.86345227992342</v>
      </c>
      <c r="BE6" s="91">
        <f t="shared" si="1"/>
        <v>6.9325216873565382E-2</v>
      </c>
      <c r="BF6" s="91">
        <f t="shared" si="1"/>
        <v>0.76507155745852884</v>
      </c>
      <c r="BG6" s="91">
        <f t="shared" si="1"/>
        <v>1.2276111002461638E-2</v>
      </c>
      <c r="BH6" s="91">
        <f t="shared" si="1"/>
        <v>5.3421181486101448</v>
      </c>
      <c r="BI6" s="65">
        <f t="shared" si="2"/>
        <v>5777.7008267881101</v>
      </c>
      <c r="BJ6" s="66">
        <f t="shared" si="2"/>
        <v>0</v>
      </c>
      <c r="BK6" s="66">
        <f t="shared" si="2"/>
        <v>0</v>
      </c>
      <c r="BL6" s="66">
        <f t="shared" si="2"/>
        <v>7295.2604973657744</v>
      </c>
      <c r="BM6" s="36">
        <v>0</v>
      </c>
      <c r="BN6" s="27">
        <f t="shared" si="6"/>
        <v>26683.704555331511</v>
      </c>
      <c r="BP6" s="53" t="s">
        <v>23</v>
      </c>
      <c r="BQ6" s="64" t="s">
        <v>3</v>
      </c>
      <c r="BR6" s="65">
        <f t="shared" si="7"/>
        <v>619.49377211116212</v>
      </c>
      <c r="BS6" s="66">
        <f t="shared" si="3"/>
        <v>2100.2858984076943</v>
      </c>
      <c r="BT6" s="66">
        <f t="shared" si="3"/>
        <v>1855.3280210041294</v>
      </c>
      <c r="BU6" s="66">
        <f t="shared" si="3"/>
        <v>793.6973396953648</v>
      </c>
      <c r="BV6" s="66">
        <f t="shared" si="3"/>
        <v>186.78470191311854</v>
      </c>
      <c r="BW6" s="66">
        <f t="shared" si="3"/>
        <v>107.78641187173466</v>
      </c>
      <c r="BX6" s="66">
        <f t="shared" si="3"/>
        <v>13.233127032530719</v>
      </c>
      <c r="BY6" s="66">
        <f t="shared" si="3"/>
        <v>77.516554693830074</v>
      </c>
      <c r="BZ6" s="66">
        <f t="shared" si="3"/>
        <v>215.01187208031345</v>
      </c>
      <c r="CA6" s="66">
        <f t="shared" si="3"/>
        <v>30.558574154109213</v>
      </c>
      <c r="CB6" s="66">
        <f t="shared" si="3"/>
        <v>11.29404871621561</v>
      </c>
      <c r="CC6" s="66">
        <f t="shared" si="3"/>
        <v>3695.7836903616821</v>
      </c>
      <c r="CD6" s="66">
        <f t="shared" si="3"/>
        <v>1673.7495694449162</v>
      </c>
      <c r="CE6" s="66">
        <f t="shared" si="3"/>
        <v>7.8960271871564194</v>
      </c>
      <c r="CF6" s="66">
        <f t="shared" si="3"/>
        <v>4.0390546731829149</v>
      </c>
      <c r="CG6" s="66">
        <f t="shared" si="3"/>
        <v>51.496591943839576</v>
      </c>
      <c r="CH6" s="66">
        <f t="shared" si="3"/>
        <v>20.498425543919502</v>
      </c>
      <c r="CI6" s="66">
        <f t="shared" si="4"/>
        <v>11.536968875561032</v>
      </c>
      <c r="CJ6" s="66">
        <f t="shared" si="4"/>
        <v>1437.7003381532973</v>
      </c>
      <c r="CK6" s="66">
        <f t="shared" si="4"/>
        <v>690.86345227992342</v>
      </c>
      <c r="CL6" s="91">
        <f t="shared" si="4"/>
        <v>6.9325216873565382E-2</v>
      </c>
      <c r="CM6" s="91">
        <f t="shared" si="4"/>
        <v>0.76507155745852884</v>
      </c>
      <c r="CN6" s="91">
        <f t="shared" si="4"/>
        <v>1.2276111002461638E-2</v>
      </c>
      <c r="CO6" s="91">
        <f t="shared" si="4"/>
        <v>5.3421181486101448</v>
      </c>
      <c r="CP6" s="65">
        <f t="shared" si="4"/>
        <v>5777.7008267881101</v>
      </c>
      <c r="CQ6" s="66">
        <f t="shared" si="4"/>
        <v>0</v>
      </c>
      <c r="CR6" s="66">
        <f t="shared" si="4"/>
        <v>0</v>
      </c>
      <c r="CS6" s="66">
        <f t="shared" si="4"/>
        <v>7295.2604973657744</v>
      </c>
      <c r="CT6" s="36">
        <v>0</v>
      </c>
      <c r="CU6" s="27">
        <f t="shared" si="8"/>
        <v>26683.704555331511</v>
      </c>
      <c r="CX6" s="86" t="s">
        <v>104</v>
      </c>
      <c r="CY6" s="81">
        <f>'[1]scen AMS ss residentiel'!$AF$1162</f>
        <v>36405.963589999999</v>
      </c>
      <c r="DA6" s="105">
        <v>1.6585651681062978</v>
      </c>
    </row>
    <row r="7" spans="2:105" x14ac:dyDescent="0.25">
      <c r="B7" s="53" t="s">
        <v>24</v>
      </c>
      <c r="C7" s="64" t="s">
        <v>4</v>
      </c>
      <c r="D7" s="90">
        <v>119.47385054992735</v>
      </c>
      <c r="E7" s="91">
        <v>158.15436172677218</v>
      </c>
      <c r="F7" s="91">
        <v>1282.9951799891167</v>
      </c>
      <c r="G7" s="91">
        <v>1160.8055505271909</v>
      </c>
      <c r="H7" s="91">
        <v>10050.948003024252</v>
      </c>
      <c r="I7" s="91">
        <v>208.8907660544152</v>
      </c>
      <c r="J7" s="91">
        <v>91.617508523576532</v>
      </c>
      <c r="K7" s="91">
        <v>179.3856148647742</v>
      </c>
      <c r="L7" s="91">
        <v>203.37618644847359</v>
      </c>
      <c r="M7" s="91">
        <v>257.19131694950079</v>
      </c>
      <c r="N7" s="91">
        <v>65.286238520271695</v>
      </c>
      <c r="O7" s="91">
        <v>4328.4131407907171</v>
      </c>
      <c r="P7" s="91">
        <v>48625.092419323322</v>
      </c>
      <c r="Q7" s="91">
        <v>6.4269675313407069</v>
      </c>
      <c r="R7" s="91">
        <v>96.145934604318271</v>
      </c>
      <c r="S7" s="91">
        <v>352.56344019253311</v>
      </c>
      <c r="T7" s="91">
        <v>10.253501103237886</v>
      </c>
      <c r="U7" s="91">
        <v>2.7149791512058994</v>
      </c>
      <c r="V7" s="91">
        <v>6315.8831807759634</v>
      </c>
      <c r="W7" s="91">
        <v>920.98656397549951</v>
      </c>
      <c r="X7" s="91">
        <v>6.5072667280976659E-2</v>
      </c>
      <c r="Y7" s="91">
        <v>48.193049034366986</v>
      </c>
      <c r="Z7" s="91">
        <v>61.792792179770899</v>
      </c>
      <c r="AA7" s="91">
        <v>1.0276504168822831</v>
      </c>
      <c r="AB7" s="65">
        <f>'[5]TES 2035 (value)'!CK10</f>
        <v>5571.4762843764347</v>
      </c>
      <c r="AC7" s="66">
        <f>'[5]TES 2035 (value)'!CL10</f>
        <v>0</v>
      </c>
      <c r="AD7" s="66">
        <f>'[5]TES 2035 (value)'!CM10</f>
        <v>21.64753486632242</v>
      </c>
      <c r="AE7" s="66">
        <f>'[5]TES 2035 (value)'!CN10</f>
        <v>6236.528800554498</v>
      </c>
      <c r="AF7" s="67">
        <f>'[5]TES 2035 (value)'!CO10</f>
        <v>1.989621686</v>
      </c>
      <c r="AG7" s="27">
        <f t="shared" si="5"/>
        <v>86379.325510407973</v>
      </c>
      <c r="AI7" s="53" t="s">
        <v>24</v>
      </c>
      <c r="AJ7" s="64" t="s">
        <v>4</v>
      </c>
      <c r="AK7" s="65">
        <f t="shared" si="0"/>
        <v>119.47591025566436</v>
      </c>
      <c r="AL7" s="66">
        <f t="shared" si="0"/>
        <v>158.15970729003882</v>
      </c>
      <c r="AM7" s="66">
        <f t="shared" si="0"/>
        <v>1282.9957622528104</v>
      </c>
      <c r="AN7" s="66">
        <f t="shared" si="0"/>
        <v>1160.7701540246608</v>
      </c>
      <c r="AO7" s="66">
        <f t="shared" si="0"/>
        <v>10050.938205053031</v>
      </c>
      <c r="AP7" s="66">
        <f t="shared" si="0"/>
        <v>208.88951365455679</v>
      </c>
      <c r="AQ7" s="66">
        <f t="shared" si="0"/>
        <v>91.620613615465075</v>
      </c>
      <c r="AR7" s="66">
        <f t="shared" si="0"/>
        <v>179.42520508208938</v>
      </c>
      <c r="AS7" s="66">
        <f t="shared" si="0"/>
        <v>203.4029166868354</v>
      </c>
      <c r="AT7" s="66">
        <f t="shared" si="0"/>
        <v>257.19397199328239</v>
      </c>
      <c r="AU7" s="66">
        <f t="shared" si="0"/>
        <v>65.286273736526127</v>
      </c>
      <c r="AV7" s="66">
        <f t="shared" si="0"/>
        <v>4328.5169877694334</v>
      </c>
      <c r="AW7" s="66">
        <f t="shared" si="0"/>
        <v>48626.182028820971</v>
      </c>
      <c r="AX7" s="66">
        <f t="shared" si="0"/>
        <v>6.4267254202669033</v>
      </c>
      <c r="AY7" s="66">
        <f t="shared" si="0"/>
        <v>96.144694394259488</v>
      </c>
      <c r="AZ7" s="66">
        <f t="shared" si="0"/>
        <v>352.57076695059618</v>
      </c>
      <c r="BA7" s="66">
        <f t="shared" si="1"/>
        <v>10.253320526484593</v>
      </c>
      <c r="BB7" s="66">
        <f t="shared" si="1"/>
        <v>2.7149758650040119</v>
      </c>
      <c r="BC7" s="66">
        <f t="shared" si="1"/>
        <v>6316.0525958079079</v>
      </c>
      <c r="BD7" s="66">
        <f t="shared" si="1"/>
        <v>920.98659549270735</v>
      </c>
      <c r="BE7" s="91">
        <f t="shared" si="1"/>
        <v>8.1193977802489173E-2</v>
      </c>
      <c r="BF7" s="91">
        <f t="shared" si="1"/>
        <v>48.697992367483593</v>
      </c>
      <c r="BG7" s="91">
        <f t="shared" si="1"/>
        <v>61.795510364559064</v>
      </c>
      <c r="BH7" s="91">
        <f t="shared" si="1"/>
        <v>1.0302838498656819</v>
      </c>
      <c r="BI7" s="65">
        <f t="shared" si="2"/>
        <v>5571.4762843764347</v>
      </c>
      <c r="BJ7" s="66">
        <f t="shared" si="2"/>
        <v>0</v>
      </c>
      <c r="BK7" s="66">
        <f t="shared" si="2"/>
        <v>21.64753486632242</v>
      </c>
      <c r="BL7" s="66">
        <f t="shared" si="2"/>
        <v>6236.528800554498</v>
      </c>
      <c r="BM7" s="36">
        <v>0</v>
      </c>
      <c r="BN7" s="27">
        <f t="shared" si="6"/>
        <v>86379.26452504957</v>
      </c>
      <c r="BP7" s="53" t="s">
        <v>24</v>
      </c>
      <c r="BQ7" s="64" t="s">
        <v>4</v>
      </c>
      <c r="BR7" s="65">
        <f t="shared" si="7"/>
        <v>119.47591025566436</v>
      </c>
      <c r="BS7" s="66">
        <f t="shared" si="3"/>
        <v>158.15970729003882</v>
      </c>
      <c r="BT7" s="66">
        <f t="shared" si="3"/>
        <v>1282.9957622528104</v>
      </c>
      <c r="BU7" s="66">
        <f t="shared" si="3"/>
        <v>1160.7701540246608</v>
      </c>
      <c r="BV7" s="66">
        <f t="shared" si="3"/>
        <v>10050.938205053031</v>
      </c>
      <c r="BW7" s="66">
        <f t="shared" si="3"/>
        <v>208.88951365455679</v>
      </c>
      <c r="BX7" s="66">
        <f t="shared" si="3"/>
        <v>91.620613615465075</v>
      </c>
      <c r="BY7" s="66">
        <f t="shared" si="3"/>
        <v>179.42520508208938</v>
      </c>
      <c r="BZ7" s="66">
        <f t="shared" si="3"/>
        <v>203.4029166868354</v>
      </c>
      <c r="CA7" s="66">
        <f t="shared" si="3"/>
        <v>257.19397199328239</v>
      </c>
      <c r="CB7" s="66">
        <f t="shared" si="3"/>
        <v>65.286273736526127</v>
      </c>
      <c r="CC7" s="66">
        <f t="shared" si="3"/>
        <v>4328.5169877694334</v>
      </c>
      <c r="CD7" s="66">
        <f t="shared" si="3"/>
        <v>48626.182028820971</v>
      </c>
      <c r="CE7" s="66">
        <f t="shared" si="3"/>
        <v>6.4267254202669033</v>
      </c>
      <c r="CF7" s="66">
        <f t="shared" si="3"/>
        <v>96.144694394259488</v>
      </c>
      <c r="CG7" s="66">
        <f t="shared" si="3"/>
        <v>352.57076695059618</v>
      </c>
      <c r="CH7" s="66">
        <f t="shared" si="3"/>
        <v>10.253320526484593</v>
      </c>
      <c r="CI7" s="66">
        <f t="shared" si="4"/>
        <v>2.7149758650040119</v>
      </c>
      <c r="CJ7" s="66">
        <f t="shared" si="4"/>
        <v>6316.0525958079079</v>
      </c>
      <c r="CK7" s="66">
        <f t="shared" si="4"/>
        <v>920.98659549270735</v>
      </c>
      <c r="CL7" s="91">
        <f t="shared" si="4"/>
        <v>8.1193977802489173E-2</v>
      </c>
      <c r="CM7" s="91">
        <f t="shared" si="4"/>
        <v>48.697992367483593</v>
      </c>
      <c r="CN7" s="91">
        <f t="shared" si="4"/>
        <v>61.795510364559064</v>
      </c>
      <c r="CO7" s="91">
        <f t="shared" si="4"/>
        <v>1.0302838498656819</v>
      </c>
      <c r="CP7" s="65">
        <f t="shared" si="4"/>
        <v>5571.4762843764347</v>
      </c>
      <c r="CQ7" s="66">
        <f t="shared" si="4"/>
        <v>0</v>
      </c>
      <c r="CR7" s="66">
        <f t="shared" si="4"/>
        <v>21.64753486632242</v>
      </c>
      <c r="CS7" s="66">
        <f t="shared" si="4"/>
        <v>6236.528800554498</v>
      </c>
      <c r="CT7" s="36">
        <v>0</v>
      </c>
      <c r="CU7" s="27">
        <f t="shared" si="8"/>
        <v>86379.26452504957</v>
      </c>
      <c r="CX7" s="59" t="s">
        <v>95</v>
      </c>
      <c r="CY7" s="81">
        <f>'[1]scen AMS ss residentiel'!$AF$463</f>
        <v>82505.469949999999</v>
      </c>
      <c r="DA7" s="105">
        <v>1.6128502773546625</v>
      </c>
    </row>
    <row r="8" spans="2:105" x14ac:dyDescent="0.25">
      <c r="B8" s="53" t="s">
        <v>25</v>
      </c>
      <c r="C8" s="64" t="s">
        <v>5</v>
      </c>
      <c r="D8" s="90">
        <v>262.54191672900214</v>
      </c>
      <c r="E8" s="91">
        <v>5219.0820055726899</v>
      </c>
      <c r="F8" s="91">
        <v>297.53392585601324</v>
      </c>
      <c r="G8" s="91">
        <v>493.42386839090761</v>
      </c>
      <c r="H8" s="91">
        <v>305.24890259818352</v>
      </c>
      <c r="I8" s="91">
        <v>15104.110085879218</v>
      </c>
      <c r="J8" s="91">
        <v>68.415203787485567</v>
      </c>
      <c r="K8" s="91">
        <v>486.76389909920897</v>
      </c>
      <c r="L8" s="91">
        <v>1160.3081761005906</v>
      </c>
      <c r="M8" s="91">
        <v>74.340664383254321</v>
      </c>
      <c r="N8" s="91">
        <v>118.38154631670926</v>
      </c>
      <c r="O8" s="91">
        <v>17868.554382826343</v>
      </c>
      <c r="P8" s="91">
        <v>1124.4363222777874</v>
      </c>
      <c r="Q8" s="91">
        <v>5.6105350647918497</v>
      </c>
      <c r="R8" s="91">
        <v>45.295858040578025</v>
      </c>
      <c r="S8" s="91">
        <v>140.39596896144513</v>
      </c>
      <c r="T8" s="91">
        <v>72.090411607242174</v>
      </c>
      <c r="U8" s="91">
        <v>18.619231271306059</v>
      </c>
      <c r="V8" s="91">
        <v>11420.753417414206</v>
      </c>
      <c r="W8" s="91">
        <v>1837.1880212884823</v>
      </c>
      <c r="X8" s="91">
        <v>0.26862873970634099</v>
      </c>
      <c r="Y8" s="91">
        <v>29.812500645147871</v>
      </c>
      <c r="Z8" s="91">
        <v>59.177278989963</v>
      </c>
      <c r="AA8" s="91">
        <v>9.3491953573279751</v>
      </c>
      <c r="AB8" s="65">
        <f>'[5]TES 2035 (value)'!CK11</f>
        <v>11979.174329970323</v>
      </c>
      <c r="AC8" s="66">
        <f>'[5]TES 2035 (value)'!CL11</f>
        <v>0</v>
      </c>
      <c r="AD8" s="66">
        <f>'[5]TES 2035 (value)'!CM11</f>
        <v>0</v>
      </c>
      <c r="AE8" s="66">
        <f>'[5]TES 2035 (value)'!CN11</f>
        <v>16184.708224462589</v>
      </c>
      <c r="AF8" s="67">
        <f>'[5]TES 2035 (value)'!CO11</f>
        <v>1.9198795980000001</v>
      </c>
      <c r="AG8" s="27">
        <f t="shared" si="5"/>
        <v>84387.504381228486</v>
      </c>
      <c r="AI8" s="53" t="s">
        <v>25</v>
      </c>
      <c r="AJ8" s="64" t="s">
        <v>5</v>
      </c>
      <c r="AK8" s="65">
        <f t="shared" si="0"/>
        <v>262.54644290012334</v>
      </c>
      <c r="AL8" s="66">
        <f t="shared" si="0"/>
        <v>5219.2584087572113</v>
      </c>
      <c r="AM8" s="66">
        <f t="shared" si="0"/>
        <v>297.53406088629663</v>
      </c>
      <c r="AN8" s="66">
        <f t="shared" si="0"/>
        <v>493.40882239186146</v>
      </c>
      <c r="AO8" s="66">
        <f t="shared" si="0"/>
        <v>305.24860503222635</v>
      </c>
      <c r="AP8" s="66">
        <f t="shared" si="0"/>
        <v>15104.019529529171</v>
      </c>
      <c r="AQ8" s="66">
        <f t="shared" si="0"/>
        <v>68.417522509067908</v>
      </c>
      <c r="AR8" s="66">
        <f t="shared" si="0"/>
        <v>486.87132738191184</v>
      </c>
      <c r="AS8" s="66">
        <f t="shared" si="0"/>
        <v>1160.4606782920316</v>
      </c>
      <c r="AT8" s="66">
        <f t="shared" si="0"/>
        <v>74.341431818644566</v>
      </c>
      <c r="AU8" s="66">
        <f t="shared" si="0"/>
        <v>118.38161017327</v>
      </c>
      <c r="AV8" s="66">
        <f t="shared" si="0"/>
        <v>17868.983083906009</v>
      </c>
      <c r="AW8" s="66">
        <f t="shared" si="0"/>
        <v>1124.4615190730076</v>
      </c>
      <c r="AX8" s="66">
        <f t="shared" si="0"/>
        <v>5.6103237096445699</v>
      </c>
      <c r="AY8" s="66">
        <f t="shared" si="0"/>
        <v>45.295273758164065</v>
      </c>
      <c r="AZ8" s="66">
        <f t="shared" si="0"/>
        <v>140.39888658471614</v>
      </c>
      <c r="BA8" s="66">
        <f t="shared" si="1"/>
        <v>72.089142006513555</v>
      </c>
      <c r="BB8" s="66">
        <f t="shared" si="1"/>
        <v>18.619208734649408</v>
      </c>
      <c r="BC8" s="66">
        <f t="shared" si="1"/>
        <v>11421.059763692258</v>
      </c>
      <c r="BD8" s="66">
        <f t="shared" si="1"/>
        <v>1837.1880841591462</v>
      </c>
      <c r="BE8" s="91">
        <f t="shared" si="1"/>
        <v>0.33517968204145721</v>
      </c>
      <c r="BF8" s="91">
        <f t="shared" si="1"/>
        <v>30.124861530087255</v>
      </c>
      <c r="BG8" s="91">
        <f t="shared" si="1"/>
        <v>59.179882121718038</v>
      </c>
      <c r="BH8" s="91">
        <f t="shared" si="1"/>
        <v>9.3731533872355772</v>
      </c>
      <c r="BI8" s="65">
        <f t="shared" si="2"/>
        <v>11979.174329970323</v>
      </c>
      <c r="BJ8" s="66">
        <f t="shared" si="2"/>
        <v>0</v>
      </c>
      <c r="BK8" s="66">
        <f t="shared" si="2"/>
        <v>0</v>
      </c>
      <c r="BL8" s="66">
        <f t="shared" si="2"/>
        <v>16184.708224462589</v>
      </c>
      <c r="BM8" s="36">
        <v>0</v>
      </c>
      <c r="BN8" s="27">
        <f t="shared" si="6"/>
        <v>84387.089356449927</v>
      </c>
      <c r="BP8" s="53" t="s">
        <v>25</v>
      </c>
      <c r="BQ8" s="64" t="s">
        <v>5</v>
      </c>
      <c r="BR8" s="65">
        <f t="shared" si="7"/>
        <v>262.54644290012334</v>
      </c>
      <c r="BS8" s="66">
        <f t="shared" si="3"/>
        <v>5219.2584087572113</v>
      </c>
      <c r="BT8" s="66">
        <f t="shared" si="3"/>
        <v>297.53406088629663</v>
      </c>
      <c r="BU8" s="66">
        <f t="shared" si="3"/>
        <v>493.40882239186146</v>
      </c>
      <c r="BV8" s="66">
        <f t="shared" si="3"/>
        <v>305.24860503222635</v>
      </c>
      <c r="BW8" s="66">
        <f t="shared" si="3"/>
        <v>15104.019529529171</v>
      </c>
      <c r="BX8" s="66">
        <f t="shared" si="3"/>
        <v>68.417522509067908</v>
      </c>
      <c r="BY8" s="66">
        <f t="shared" si="3"/>
        <v>486.87132738191184</v>
      </c>
      <c r="BZ8" s="66">
        <f t="shared" si="3"/>
        <v>1160.4606782920316</v>
      </c>
      <c r="CA8" s="66">
        <f t="shared" si="3"/>
        <v>74.341431818644566</v>
      </c>
      <c r="CB8" s="66">
        <f t="shared" si="3"/>
        <v>118.38161017327</v>
      </c>
      <c r="CC8" s="66">
        <f t="shared" si="3"/>
        <v>17868.983083906009</v>
      </c>
      <c r="CD8" s="66">
        <f t="shared" si="3"/>
        <v>1124.4615190730076</v>
      </c>
      <c r="CE8" s="66">
        <f t="shared" si="3"/>
        <v>5.6103237096445699</v>
      </c>
      <c r="CF8" s="66">
        <f t="shared" si="3"/>
        <v>45.295273758164065</v>
      </c>
      <c r="CG8" s="66">
        <f t="shared" si="3"/>
        <v>140.39888658471614</v>
      </c>
      <c r="CH8" s="66">
        <f t="shared" si="3"/>
        <v>72.089142006513555</v>
      </c>
      <c r="CI8" s="66">
        <f t="shared" si="4"/>
        <v>18.619208734649408</v>
      </c>
      <c r="CJ8" s="66">
        <f t="shared" si="4"/>
        <v>11421.059763692258</v>
      </c>
      <c r="CK8" s="66">
        <f t="shared" si="4"/>
        <v>1837.1880841591462</v>
      </c>
      <c r="CL8" s="91">
        <f t="shared" si="4"/>
        <v>0.33517968204145721</v>
      </c>
      <c r="CM8" s="91">
        <f t="shared" si="4"/>
        <v>30.124861530087255</v>
      </c>
      <c r="CN8" s="91">
        <f t="shared" si="4"/>
        <v>59.179882121718038</v>
      </c>
      <c r="CO8" s="91">
        <f t="shared" si="4"/>
        <v>9.3731533872355772</v>
      </c>
      <c r="CP8" s="65">
        <f t="shared" si="4"/>
        <v>11979.174329970323</v>
      </c>
      <c r="CQ8" s="66">
        <f t="shared" si="4"/>
        <v>0</v>
      </c>
      <c r="CR8" s="66">
        <f t="shared" si="4"/>
        <v>0</v>
      </c>
      <c r="CS8" s="66">
        <f t="shared" si="4"/>
        <v>16184.708224462589</v>
      </c>
      <c r="CT8" s="36">
        <v>0</v>
      </c>
      <c r="CU8" s="27">
        <f t="shared" si="8"/>
        <v>84387.089356449927</v>
      </c>
      <c r="CX8" s="59" t="s">
        <v>96</v>
      </c>
      <c r="CY8" s="81">
        <f>'[1]scen AMS ss residentiel'!$AF$462-CY7</f>
        <v>1008411.3520499999</v>
      </c>
      <c r="DA8" s="105">
        <v>1.4054430810747582</v>
      </c>
    </row>
    <row r="9" spans="2:105" x14ac:dyDescent="0.25">
      <c r="B9" s="53" t="s">
        <v>26</v>
      </c>
      <c r="C9" s="64" t="s">
        <v>6</v>
      </c>
      <c r="D9" s="90">
        <v>6524.9225585052709</v>
      </c>
      <c r="E9" s="91">
        <v>776.51590073898171</v>
      </c>
      <c r="F9" s="91">
        <v>629.6864147957732</v>
      </c>
      <c r="G9" s="91">
        <v>547.75516802622235</v>
      </c>
      <c r="H9" s="91">
        <v>130.34106391353728</v>
      </c>
      <c r="I9" s="91">
        <v>472.82126525181582</v>
      </c>
      <c r="J9" s="91">
        <v>4364.0865908707037</v>
      </c>
      <c r="K9" s="91">
        <v>2971.7997343471029</v>
      </c>
      <c r="L9" s="91">
        <v>258.64376783411581</v>
      </c>
      <c r="M9" s="91">
        <v>553.1339668086523</v>
      </c>
      <c r="N9" s="91">
        <v>145.87167324367618</v>
      </c>
      <c r="O9" s="91">
        <v>6242.6667022894444</v>
      </c>
      <c r="P9" s="91">
        <v>427.28374343967579</v>
      </c>
      <c r="Q9" s="91">
        <v>3.26292157474033</v>
      </c>
      <c r="R9" s="91">
        <v>11.623457486005622</v>
      </c>
      <c r="S9" s="91">
        <v>9.8729979793291847</v>
      </c>
      <c r="T9" s="91">
        <v>8.6672953507352233</v>
      </c>
      <c r="U9" s="91">
        <v>6.5922996852818434</v>
      </c>
      <c r="V9" s="91">
        <v>868.34179784020068</v>
      </c>
      <c r="W9" s="91">
        <v>64.478504898615071</v>
      </c>
      <c r="X9" s="91">
        <v>9.3842648843074E-2</v>
      </c>
      <c r="Y9" s="91">
        <v>52.675937948156452</v>
      </c>
      <c r="Z9" s="91">
        <v>2.0733658170487924E-2</v>
      </c>
      <c r="AA9" s="91">
        <v>70.524190569977051</v>
      </c>
      <c r="AB9" s="65">
        <f>'[5]TES 2035 (value)'!CK12</f>
        <v>298.92295947935099</v>
      </c>
      <c r="AC9" s="66">
        <f>'[5]TES 2035 (value)'!CL12</f>
        <v>0</v>
      </c>
      <c r="AD9" s="66">
        <f>'[5]TES 2035 (value)'!CM12</f>
        <v>0</v>
      </c>
      <c r="AE9" s="66">
        <f>'[5]TES 2035 (value)'!CN12</f>
        <v>8806.0176933155017</v>
      </c>
      <c r="AF9" s="67">
        <f>'[5]TES 2035 (value)'!CO12</f>
        <v>1</v>
      </c>
      <c r="AG9" s="27">
        <f t="shared" si="5"/>
        <v>34247.623182499883</v>
      </c>
      <c r="AI9" s="53" t="s">
        <v>26</v>
      </c>
      <c r="AJ9" s="64" t="s">
        <v>6</v>
      </c>
      <c r="AK9" s="65">
        <f t="shared" si="0"/>
        <v>6525.0350468896786</v>
      </c>
      <c r="AL9" s="66">
        <f t="shared" si="0"/>
        <v>776.54214671051</v>
      </c>
      <c r="AM9" s="66">
        <f t="shared" si="0"/>
        <v>629.68670056733617</v>
      </c>
      <c r="AN9" s="66">
        <f t="shared" si="0"/>
        <v>547.73846530010064</v>
      </c>
      <c r="AO9" s="66">
        <f t="shared" si="0"/>
        <v>130.34093685308559</v>
      </c>
      <c r="AP9" s="66">
        <f t="shared" si="0"/>
        <v>472.81843046262514</v>
      </c>
      <c r="AQ9" s="66">
        <f t="shared" si="0"/>
        <v>4364.2344980785356</v>
      </c>
      <c r="AR9" s="66">
        <f t="shared" si="0"/>
        <v>2972.4556074358602</v>
      </c>
      <c r="AS9" s="66">
        <f t="shared" si="0"/>
        <v>258.67776202825291</v>
      </c>
      <c r="AT9" s="66">
        <f t="shared" si="0"/>
        <v>553.13967693493646</v>
      </c>
      <c r="AU9" s="66">
        <f t="shared" si="0"/>
        <v>145.8717519287724</v>
      </c>
      <c r="AV9" s="66">
        <f t="shared" si="0"/>
        <v>6242.816475902795</v>
      </c>
      <c r="AW9" s="66">
        <f t="shared" si="0"/>
        <v>427.29331817572</v>
      </c>
      <c r="AX9" s="66">
        <f t="shared" si="0"/>
        <v>3.2627986568257232</v>
      </c>
      <c r="AY9" s="66">
        <f t="shared" si="0"/>
        <v>11.623307552168573</v>
      </c>
      <c r="AZ9" s="66">
        <f t="shared" si="0"/>
        <v>9.873203153942617</v>
      </c>
      <c r="BA9" s="66">
        <f t="shared" si="1"/>
        <v>8.6671427090142643</v>
      </c>
      <c r="BB9" s="66">
        <f t="shared" si="1"/>
        <v>6.5922917059838593</v>
      </c>
      <c r="BC9" s="66">
        <f t="shared" si="1"/>
        <v>868.36508993557504</v>
      </c>
      <c r="BD9" s="66">
        <f t="shared" si="1"/>
        <v>64.478507105142853</v>
      </c>
      <c r="BE9" s="91">
        <f t="shared" si="1"/>
        <v>0.1170915265266652</v>
      </c>
      <c r="BF9" s="91">
        <f t="shared" si="1"/>
        <v>53.227850811433022</v>
      </c>
      <c r="BG9" s="91">
        <f t="shared" si="1"/>
        <v>2.073457021722111E-2</v>
      </c>
      <c r="BH9" s="91">
        <f t="shared" si="1"/>
        <v>70.704914215414689</v>
      </c>
      <c r="BI9" s="65">
        <f t="shared" si="2"/>
        <v>298.92295947935099</v>
      </c>
      <c r="BJ9" s="66">
        <f t="shared" si="2"/>
        <v>0</v>
      </c>
      <c r="BK9" s="66">
        <f t="shared" si="2"/>
        <v>0</v>
      </c>
      <c r="BL9" s="66">
        <f t="shared" si="2"/>
        <v>8806.0176933155017</v>
      </c>
      <c r="BM9" s="36">
        <v>0</v>
      </c>
      <c r="BN9" s="27">
        <f t="shared" si="6"/>
        <v>34248.5244020053</v>
      </c>
      <c r="BP9" s="53" t="s">
        <v>26</v>
      </c>
      <c r="BQ9" s="64" t="s">
        <v>6</v>
      </c>
      <c r="BR9" s="65">
        <f t="shared" si="7"/>
        <v>6525.0350468896786</v>
      </c>
      <c r="BS9" s="66">
        <f t="shared" si="3"/>
        <v>776.54214671051</v>
      </c>
      <c r="BT9" s="66">
        <f t="shared" si="3"/>
        <v>629.68670056733617</v>
      </c>
      <c r="BU9" s="66">
        <f t="shared" si="3"/>
        <v>547.73846530010064</v>
      </c>
      <c r="BV9" s="66">
        <f t="shared" si="3"/>
        <v>130.34093685308559</v>
      </c>
      <c r="BW9" s="66">
        <f t="shared" si="3"/>
        <v>472.81843046262514</v>
      </c>
      <c r="BX9" s="66">
        <f t="shared" si="3"/>
        <v>4364.2344980785356</v>
      </c>
      <c r="BY9" s="66">
        <f t="shared" si="3"/>
        <v>2972.4556074358602</v>
      </c>
      <c r="BZ9" s="66">
        <f t="shared" si="3"/>
        <v>258.67776202825291</v>
      </c>
      <c r="CA9" s="66">
        <f t="shared" si="3"/>
        <v>553.13967693493646</v>
      </c>
      <c r="CB9" s="66">
        <f t="shared" si="3"/>
        <v>145.8717519287724</v>
      </c>
      <c r="CC9" s="66">
        <f t="shared" si="3"/>
        <v>6242.816475902795</v>
      </c>
      <c r="CD9" s="66">
        <f t="shared" si="3"/>
        <v>427.29331817572</v>
      </c>
      <c r="CE9" s="66">
        <f t="shared" si="3"/>
        <v>3.2627986568257232</v>
      </c>
      <c r="CF9" s="66">
        <f t="shared" si="3"/>
        <v>11.623307552168573</v>
      </c>
      <c r="CG9" s="66">
        <f t="shared" si="3"/>
        <v>9.873203153942617</v>
      </c>
      <c r="CH9" s="66">
        <f t="shared" si="3"/>
        <v>8.6671427090142643</v>
      </c>
      <c r="CI9" s="66">
        <f t="shared" si="4"/>
        <v>6.5922917059838593</v>
      </c>
      <c r="CJ9" s="66">
        <f t="shared" si="4"/>
        <v>868.36508993557504</v>
      </c>
      <c r="CK9" s="66">
        <f t="shared" si="4"/>
        <v>64.478507105142853</v>
      </c>
      <c r="CL9" s="91">
        <f t="shared" si="4"/>
        <v>0.1170915265266652</v>
      </c>
      <c r="CM9" s="91">
        <f t="shared" si="4"/>
        <v>53.227850811433022</v>
      </c>
      <c r="CN9" s="91">
        <f t="shared" si="4"/>
        <v>2.073457021722111E-2</v>
      </c>
      <c r="CO9" s="91">
        <f t="shared" si="4"/>
        <v>70.704914215414689</v>
      </c>
      <c r="CP9" s="65">
        <f t="shared" si="4"/>
        <v>298.92295947935099</v>
      </c>
      <c r="CQ9" s="66">
        <f t="shared" si="4"/>
        <v>0</v>
      </c>
      <c r="CR9" s="66">
        <f t="shared" si="4"/>
        <v>0</v>
      </c>
      <c r="CS9" s="66">
        <f t="shared" si="4"/>
        <v>8806.0176933155017</v>
      </c>
      <c r="CT9" s="36">
        <v>0</v>
      </c>
      <c r="CU9" s="27">
        <f t="shared" si="8"/>
        <v>34248.5244020053</v>
      </c>
      <c r="CX9" s="59" t="s">
        <v>108</v>
      </c>
      <c r="CY9" s="81">
        <f>'[1]scen AMS ss residentiel'!$AF$1261</f>
        <v>22123.674719999999</v>
      </c>
      <c r="DA9" s="105">
        <v>1.3900181746647795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596.78977436240746</v>
      </c>
      <c r="F10" s="91">
        <v>1175.7722866311046</v>
      </c>
      <c r="G10" s="91">
        <v>174.94837609993107</v>
      </c>
      <c r="H10" s="91">
        <v>331.16824309316559</v>
      </c>
      <c r="I10" s="91">
        <v>2029.2461460413542</v>
      </c>
      <c r="J10" s="91">
        <v>287.38168051829342</v>
      </c>
      <c r="K10" s="91">
        <v>11639.308767731245</v>
      </c>
      <c r="L10" s="91">
        <v>23004.66773546004</v>
      </c>
      <c r="M10" s="91">
        <v>259.73125758972077</v>
      </c>
      <c r="N10" s="91">
        <v>151.11668798760417</v>
      </c>
      <c r="O10" s="91">
        <v>24654.388834999852</v>
      </c>
      <c r="P10" s="91">
        <v>280.87115616056815</v>
      </c>
      <c r="Q10" s="91">
        <v>3.5295757242561061</v>
      </c>
      <c r="R10" s="91">
        <v>34.501077761455065</v>
      </c>
      <c r="S10" s="91">
        <v>12.149989139354521</v>
      </c>
      <c r="T10" s="91">
        <v>9.7132534218998874</v>
      </c>
      <c r="U10" s="91">
        <v>7.2591439098364647</v>
      </c>
      <c r="V10" s="91">
        <v>3465.4357396613041</v>
      </c>
      <c r="W10" s="91">
        <v>532.55158219816121</v>
      </c>
      <c r="X10" s="91">
        <v>0.37064260039228841</v>
      </c>
      <c r="Y10" s="91">
        <v>2080.938726613128</v>
      </c>
      <c r="Z10" s="91">
        <v>41.152466336712784</v>
      </c>
      <c r="AA10" s="91">
        <v>12.589843910319182</v>
      </c>
      <c r="AB10" s="65">
        <f>'[5]TES 2035 (value)'!CK13</f>
        <v>63.405536627869964</v>
      </c>
      <c r="AC10" s="66">
        <f>'[5]TES 2035 (value)'!CL13</f>
        <v>0</v>
      </c>
      <c r="AD10" s="66">
        <f>'[5]TES 2035 (value)'!CM13</f>
        <v>0</v>
      </c>
      <c r="AE10" s="66">
        <f>'[5]TES 2035 (value)'!CN13</f>
        <v>62933.87667883368</v>
      </c>
      <c r="AF10" s="67">
        <f>'[5]TES 2035 (value)'!CO13</f>
        <v>1</v>
      </c>
      <c r="AG10" s="27">
        <f t="shared" si="5"/>
        <v>133783.86520341365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596.8099456524111</v>
      </c>
      <c r="AM10" s="66">
        <f t="shared" si="0"/>
        <v>1175.7728202336664</v>
      </c>
      <c r="AN10" s="66">
        <f t="shared" si="0"/>
        <v>174.94304139022498</v>
      </c>
      <c r="AO10" s="66">
        <f t="shared" si="0"/>
        <v>331.16792026024336</v>
      </c>
      <c r="AP10" s="66">
        <f t="shared" si="0"/>
        <v>2029.2339797420298</v>
      </c>
      <c r="AQ10" s="66">
        <f t="shared" si="0"/>
        <v>287.39142043088737</v>
      </c>
      <c r="AR10" s="66">
        <f t="shared" si="0"/>
        <v>11641.877550985466</v>
      </c>
      <c r="AS10" s="66">
        <f t="shared" si="0"/>
        <v>23007.691296196135</v>
      </c>
      <c r="AT10" s="66">
        <f t="shared" si="0"/>
        <v>259.7339388538806</v>
      </c>
      <c r="AU10" s="66">
        <f t="shared" si="0"/>
        <v>151.11676950193024</v>
      </c>
      <c r="AV10" s="66">
        <f t="shared" si="0"/>
        <v>24654.980341334704</v>
      </c>
      <c r="AW10" s="66">
        <f t="shared" si="0"/>
        <v>280.8774500278729</v>
      </c>
      <c r="AX10" s="66">
        <f t="shared" si="0"/>
        <v>3.529442761180674</v>
      </c>
      <c r="AY10" s="66">
        <f t="shared" si="0"/>
        <v>34.500632723567044</v>
      </c>
      <c r="AZ10" s="66">
        <f t="shared" si="0"/>
        <v>12.15024163300742</v>
      </c>
      <c r="BA10" s="66">
        <f t="shared" si="1"/>
        <v>9.7130823595720859</v>
      </c>
      <c r="BB10" s="66">
        <f t="shared" si="1"/>
        <v>7.2591351233924115</v>
      </c>
      <c r="BC10" s="66">
        <f t="shared" si="1"/>
        <v>3465.528695292327</v>
      </c>
      <c r="BD10" s="66">
        <f t="shared" si="1"/>
        <v>532.5516004226821</v>
      </c>
      <c r="BE10" s="91">
        <f t="shared" si="1"/>
        <v>0.4624667825427527</v>
      </c>
      <c r="BF10" s="91">
        <f t="shared" si="1"/>
        <v>2102.7417906997798</v>
      </c>
      <c r="BG10" s="91">
        <f t="shared" si="1"/>
        <v>41.154276580335804</v>
      </c>
      <c r="BH10" s="91">
        <f t="shared" si="1"/>
        <v>12.622106350604918</v>
      </c>
      <c r="BI10" s="65">
        <f t="shared" si="2"/>
        <v>63.405536627869964</v>
      </c>
      <c r="BJ10" s="66">
        <f t="shared" si="2"/>
        <v>0</v>
      </c>
      <c r="BK10" s="66">
        <f t="shared" si="2"/>
        <v>0</v>
      </c>
      <c r="BL10" s="66">
        <f t="shared" si="2"/>
        <v>62933.87667883368</v>
      </c>
      <c r="BM10" s="36">
        <v>0</v>
      </c>
      <c r="BN10" s="27">
        <f t="shared" si="6"/>
        <v>133811.09216080001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596.8099456524111</v>
      </c>
      <c r="BT10" s="66">
        <f t="shared" si="3"/>
        <v>1175.7728202336664</v>
      </c>
      <c r="BU10" s="66">
        <f t="shared" si="3"/>
        <v>174.94304139022498</v>
      </c>
      <c r="BV10" s="66">
        <f t="shared" si="3"/>
        <v>331.16792026024336</v>
      </c>
      <c r="BW10" s="66">
        <f t="shared" si="3"/>
        <v>2029.2339797420298</v>
      </c>
      <c r="BX10" s="66">
        <f t="shared" si="3"/>
        <v>287.39142043088737</v>
      </c>
      <c r="BY10" s="66">
        <f t="shared" si="3"/>
        <v>11641.877550985466</v>
      </c>
      <c r="BZ10" s="66">
        <f t="shared" si="3"/>
        <v>23007.691296196135</v>
      </c>
      <c r="CA10" s="66">
        <f t="shared" si="3"/>
        <v>259.7339388538806</v>
      </c>
      <c r="CB10" s="66">
        <f t="shared" si="3"/>
        <v>151.11676950193024</v>
      </c>
      <c r="CC10" s="66">
        <f t="shared" si="3"/>
        <v>24654.980341334704</v>
      </c>
      <c r="CD10" s="66">
        <f t="shared" si="3"/>
        <v>280.8774500278729</v>
      </c>
      <c r="CE10" s="66">
        <f t="shared" si="3"/>
        <v>3.529442761180674</v>
      </c>
      <c r="CF10" s="66">
        <f t="shared" si="3"/>
        <v>34.500632723567044</v>
      </c>
      <c r="CG10" s="66">
        <f t="shared" si="3"/>
        <v>12.15024163300742</v>
      </c>
      <c r="CH10" s="66">
        <f t="shared" si="3"/>
        <v>9.7130823595720859</v>
      </c>
      <c r="CI10" s="66">
        <f t="shared" si="4"/>
        <v>7.2591351233924115</v>
      </c>
      <c r="CJ10" s="66">
        <f t="shared" si="4"/>
        <v>3465.528695292327</v>
      </c>
      <c r="CK10" s="66">
        <f t="shared" si="4"/>
        <v>532.5516004226821</v>
      </c>
      <c r="CL10" s="91">
        <f t="shared" si="4"/>
        <v>0.4624667825427527</v>
      </c>
      <c r="CM10" s="91">
        <f t="shared" si="4"/>
        <v>2102.7417906997798</v>
      </c>
      <c r="CN10" s="91">
        <f t="shared" si="4"/>
        <v>41.154276580335804</v>
      </c>
      <c r="CO10" s="91">
        <f t="shared" si="4"/>
        <v>12.622106350604918</v>
      </c>
      <c r="CP10" s="65">
        <f t="shared" si="4"/>
        <v>63.405536627869964</v>
      </c>
      <c r="CQ10" s="66">
        <f t="shared" si="4"/>
        <v>0</v>
      </c>
      <c r="CR10" s="66">
        <f t="shared" si="4"/>
        <v>0</v>
      </c>
      <c r="CS10" s="66">
        <f t="shared" si="4"/>
        <v>62933.87667883368</v>
      </c>
      <c r="CT10" s="36">
        <v>0</v>
      </c>
      <c r="CU10" s="27">
        <f t="shared" si="8"/>
        <v>133811.09216080001</v>
      </c>
      <c r="CX10" s="59" t="s">
        <v>97</v>
      </c>
      <c r="CY10" s="81">
        <f>'[1]scen AMS ss residentiel'!$AF$466</f>
        <v>19533.204106438701</v>
      </c>
      <c r="DA10" s="105">
        <v>1.4740685536521834</v>
      </c>
    </row>
    <row r="11" spans="2:105" x14ac:dyDescent="0.25">
      <c r="B11" s="53" t="s">
        <v>28</v>
      </c>
      <c r="C11" s="64" t="s">
        <v>8</v>
      </c>
      <c r="D11" s="90">
        <v>541.22241604825774</v>
      </c>
      <c r="E11" s="91">
        <v>7426.4756749997905</v>
      </c>
      <c r="F11" s="91">
        <v>9998.7705098063579</v>
      </c>
      <c r="G11" s="91">
        <v>112.55057022569071</v>
      </c>
      <c r="H11" s="91">
        <v>430.37509520669261</v>
      </c>
      <c r="I11" s="91">
        <v>724.38923601736008</v>
      </c>
      <c r="J11" s="91">
        <v>342.37504292966923</v>
      </c>
      <c r="K11" s="91">
        <v>787.88307616559155</v>
      </c>
      <c r="L11" s="91">
        <v>4531.4861234929049</v>
      </c>
      <c r="M11" s="91">
        <v>314.83971874326062</v>
      </c>
      <c r="N11" s="91">
        <v>253.44719096981549</v>
      </c>
      <c r="O11" s="91">
        <v>20602.205467329164</v>
      </c>
      <c r="P11" s="91">
        <v>11030.560548944741</v>
      </c>
      <c r="Q11" s="91">
        <v>5.6559557304320762</v>
      </c>
      <c r="R11" s="91">
        <v>24.853163729678542</v>
      </c>
      <c r="S11" s="91">
        <v>68.40678633616082</v>
      </c>
      <c r="T11" s="91">
        <v>42.568403208441907</v>
      </c>
      <c r="U11" s="91">
        <v>87.687655717861077</v>
      </c>
      <c r="V11" s="91">
        <v>11524.793144205434</v>
      </c>
      <c r="W11" s="91">
        <v>2.3442414302918575</v>
      </c>
      <c r="X11" s="91">
        <v>0.30972432668538263</v>
      </c>
      <c r="Y11" s="91">
        <v>1060.1437257496441</v>
      </c>
      <c r="Z11" s="91">
        <v>798.8407550272143</v>
      </c>
      <c r="AA11" s="91">
        <v>14.566344807339906</v>
      </c>
      <c r="AB11" s="65">
        <f>'[5]TES 2035 (value)'!CK14</f>
        <v>15199.410840104596</v>
      </c>
      <c r="AC11" s="66">
        <f>'[5]TES 2035 (value)'!CL14</f>
        <v>0</v>
      </c>
      <c r="AD11" s="66">
        <f>'[5]TES 2035 (value)'!CM14</f>
        <v>0</v>
      </c>
      <c r="AE11" s="66">
        <f>'[5]TES 2035 (value)'!CN14</f>
        <v>20657.809305666338</v>
      </c>
      <c r="AF11" s="67">
        <f>'[5]TES 2035 (value)'!CO14</f>
        <v>1</v>
      </c>
      <c r="AG11" s="27">
        <f t="shared" si="5"/>
        <v>106584.97071691942</v>
      </c>
      <c r="AI11" s="53" t="s">
        <v>28</v>
      </c>
      <c r="AJ11" s="64" t="s">
        <v>8</v>
      </c>
      <c r="AK11" s="65">
        <f t="shared" si="0"/>
        <v>541.23174661649682</v>
      </c>
      <c r="AL11" s="66">
        <f t="shared" si="0"/>
        <v>7426.7266873344197</v>
      </c>
      <c r="AM11" s="66">
        <f t="shared" si="0"/>
        <v>9998.7750475638968</v>
      </c>
      <c r="AN11" s="66">
        <f t="shared" si="0"/>
        <v>112.54713821544406</v>
      </c>
      <c r="AO11" s="66">
        <f t="shared" si="0"/>
        <v>430.37467566389967</v>
      </c>
      <c r="AP11" s="66">
        <f t="shared" si="0"/>
        <v>724.38489295809643</v>
      </c>
      <c r="AQ11" s="66">
        <f t="shared" si="0"/>
        <v>342.38664667207365</v>
      </c>
      <c r="AR11" s="66">
        <f t="shared" si="0"/>
        <v>788.05696113528575</v>
      </c>
      <c r="AS11" s="66">
        <f t="shared" si="0"/>
        <v>4532.0817079923954</v>
      </c>
      <c r="AT11" s="66">
        <f t="shared" si="0"/>
        <v>314.84296890445336</v>
      </c>
      <c r="AU11" s="66">
        <f t="shared" si="0"/>
        <v>253.44732768255872</v>
      </c>
      <c r="AV11" s="66">
        <f t="shared" si="0"/>
        <v>20602.699753970272</v>
      </c>
      <c r="AW11" s="66">
        <f t="shared" si="0"/>
        <v>11030.807725925606</v>
      </c>
      <c r="AX11" s="66">
        <f t="shared" si="0"/>
        <v>5.6557426642373896</v>
      </c>
      <c r="AY11" s="66">
        <f t="shared" si="0"/>
        <v>24.852843142606641</v>
      </c>
      <c r="AZ11" s="66">
        <f t="shared" si="0"/>
        <v>68.408207924210572</v>
      </c>
      <c r="BA11" s="66">
        <f t="shared" si="1"/>
        <v>42.567653526556001</v>
      </c>
      <c r="BB11" s="66">
        <f t="shared" si="1"/>
        <v>87.687549581009307</v>
      </c>
      <c r="BC11" s="66">
        <f t="shared" si="1"/>
        <v>11525.102281208574</v>
      </c>
      <c r="BD11" s="66">
        <f t="shared" si="1"/>
        <v>2.3442415105144656</v>
      </c>
      <c r="BE11" s="91">
        <f t="shared" si="1"/>
        <v>0.38645642105307637</v>
      </c>
      <c r="BF11" s="91">
        <f t="shared" si="1"/>
        <v>1071.2513961956652</v>
      </c>
      <c r="BG11" s="91">
        <f t="shared" si="1"/>
        <v>798.87589499600165</v>
      </c>
      <c r="BH11" s="91">
        <f t="shared" si="1"/>
        <v>14.603672182712929</v>
      </c>
      <c r="BI11" s="65">
        <f t="shared" si="2"/>
        <v>15199.410840104596</v>
      </c>
      <c r="BJ11" s="66">
        <f t="shared" si="2"/>
        <v>0</v>
      </c>
      <c r="BK11" s="66">
        <f t="shared" si="2"/>
        <v>0</v>
      </c>
      <c r="BL11" s="66">
        <f t="shared" si="2"/>
        <v>20657.809305666338</v>
      </c>
      <c r="BM11" s="36">
        <v>0</v>
      </c>
      <c r="BN11" s="27">
        <f t="shared" si="6"/>
        <v>106597.31936575899</v>
      </c>
      <c r="BP11" s="53" t="s">
        <v>28</v>
      </c>
      <c r="BQ11" s="64" t="s">
        <v>8</v>
      </c>
      <c r="BR11" s="65">
        <f t="shared" si="7"/>
        <v>541.23174661649682</v>
      </c>
      <c r="BS11" s="66">
        <f t="shared" si="3"/>
        <v>7426.7266873344197</v>
      </c>
      <c r="BT11" s="66">
        <f t="shared" si="3"/>
        <v>9998.7750475638968</v>
      </c>
      <c r="BU11" s="66">
        <f t="shared" si="3"/>
        <v>112.54713821544406</v>
      </c>
      <c r="BV11" s="66">
        <f t="shared" si="3"/>
        <v>430.37467566389967</v>
      </c>
      <c r="BW11" s="66">
        <f t="shared" si="3"/>
        <v>724.38489295809643</v>
      </c>
      <c r="BX11" s="66">
        <f t="shared" si="3"/>
        <v>342.38664667207365</v>
      </c>
      <c r="BY11" s="66">
        <f t="shared" si="3"/>
        <v>788.05696113528575</v>
      </c>
      <c r="BZ11" s="66">
        <f t="shared" si="3"/>
        <v>4532.0817079923954</v>
      </c>
      <c r="CA11" s="66">
        <f t="shared" si="3"/>
        <v>314.84296890445336</v>
      </c>
      <c r="CB11" s="66">
        <f t="shared" si="3"/>
        <v>253.44732768255872</v>
      </c>
      <c r="CC11" s="66">
        <f t="shared" si="3"/>
        <v>20602.699753970272</v>
      </c>
      <c r="CD11" s="66">
        <f t="shared" si="3"/>
        <v>11030.807725925606</v>
      </c>
      <c r="CE11" s="66">
        <f t="shared" si="3"/>
        <v>5.6557426642373896</v>
      </c>
      <c r="CF11" s="66">
        <f t="shared" si="3"/>
        <v>24.852843142606641</v>
      </c>
      <c r="CG11" s="66">
        <f t="shared" si="3"/>
        <v>68.408207924210572</v>
      </c>
      <c r="CH11" s="66">
        <f t="shared" si="3"/>
        <v>42.567653526556001</v>
      </c>
      <c r="CI11" s="66">
        <f t="shared" si="4"/>
        <v>87.687549581009307</v>
      </c>
      <c r="CJ11" s="66">
        <f t="shared" si="4"/>
        <v>11525.102281208574</v>
      </c>
      <c r="CK11" s="66">
        <f t="shared" si="4"/>
        <v>2.3442415105144656</v>
      </c>
      <c r="CL11" s="91">
        <f t="shared" si="4"/>
        <v>0.38645642105307637</v>
      </c>
      <c r="CM11" s="91">
        <f t="shared" si="4"/>
        <v>1071.2513961956652</v>
      </c>
      <c r="CN11" s="91">
        <f t="shared" si="4"/>
        <v>798.87589499600165</v>
      </c>
      <c r="CO11" s="91">
        <f t="shared" si="4"/>
        <v>14.603672182712929</v>
      </c>
      <c r="CP11" s="65">
        <f t="shared" si="4"/>
        <v>15199.410840104596</v>
      </c>
      <c r="CQ11" s="66">
        <f t="shared" si="4"/>
        <v>0</v>
      </c>
      <c r="CR11" s="66">
        <f t="shared" si="4"/>
        <v>0</v>
      </c>
      <c r="CS11" s="66">
        <f t="shared" si="4"/>
        <v>20657.809305666338</v>
      </c>
      <c r="CT11" s="36">
        <v>0</v>
      </c>
      <c r="CU11" s="27">
        <f t="shared" si="8"/>
        <v>106597.31936575899</v>
      </c>
      <c r="CX11" s="59" t="s">
        <v>98</v>
      </c>
      <c r="CY11" s="81">
        <f>'[1]scen AMS ss residentiel'!$AF$505</f>
        <v>501160.66239999997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43.928302939738806</v>
      </c>
      <c r="E12" s="91">
        <v>132.98554762073582</v>
      </c>
      <c r="F12" s="91">
        <v>7935.6474304517151</v>
      </c>
      <c r="G12" s="91">
        <v>36.32446646317554</v>
      </c>
      <c r="H12" s="91">
        <v>639.25657959147077</v>
      </c>
      <c r="I12" s="91">
        <v>35.933488724505665</v>
      </c>
      <c r="J12" s="91">
        <v>0.92247270217231336</v>
      </c>
      <c r="K12" s="91">
        <v>211.03056000936905</v>
      </c>
      <c r="L12" s="91">
        <v>265.13853611454249</v>
      </c>
      <c r="M12" s="91">
        <v>15273.499526158212</v>
      </c>
      <c r="N12" s="91">
        <v>53.267243538623603</v>
      </c>
      <c r="O12" s="91">
        <v>27147.96419676661</v>
      </c>
      <c r="P12" s="91">
        <v>5527.6168689642618</v>
      </c>
      <c r="Q12" s="91">
        <v>23.11296689180373</v>
      </c>
      <c r="R12" s="91">
        <v>29.649818538952971</v>
      </c>
      <c r="S12" s="91">
        <v>60.285714905944197</v>
      </c>
      <c r="T12" s="91">
        <v>22.937032904687598</v>
      </c>
      <c r="U12" s="91">
        <v>8.5351632965424908</v>
      </c>
      <c r="V12" s="91">
        <v>1043.326103326154</v>
      </c>
      <c r="W12" s="91">
        <v>0</v>
      </c>
      <c r="X12" s="91">
        <v>0.40813236503662154</v>
      </c>
      <c r="Y12" s="91">
        <v>162.98630030380184</v>
      </c>
      <c r="Z12" s="91">
        <v>108.91589653991805</v>
      </c>
      <c r="AA12" s="91">
        <v>10.031028084416835</v>
      </c>
      <c r="AB12" s="65">
        <f>'[5]TES 2035 (value)'!CK15</f>
        <v>0</v>
      </c>
      <c r="AC12" s="66">
        <f>'[5]TES 2035 (value)'!CL15</f>
        <v>0</v>
      </c>
      <c r="AD12" s="66">
        <f>'[5]TES 2035 (value)'!CM15</f>
        <v>0</v>
      </c>
      <c r="AE12" s="66">
        <f>'[5]TES 2035 (value)'!CN15</f>
        <v>38840.745521926227</v>
      </c>
      <c r="AF12" s="67">
        <f>'[5]TES 2035 (value)'!CO15</f>
        <v>1.962711307</v>
      </c>
      <c r="AG12" s="27">
        <f t="shared" si="5"/>
        <v>97616.411610435622</v>
      </c>
      <c r="AI12" s="53" t="s">
        <v>29</v>
      </c>
      <c r="AJ12" s="64" t="s">
        <v>9</v>
      </c>
      <c r="AK12" s="65">
        <f t="shared" si="0"/>
        <v>43.929060255060662</v>
      </c>
      <c r="AL12" s="66">
        <f t="shared" si="0"/>
        <v>132.99004248670468</v>
      </c>
      <c r="AM12" s="66">
        <f t="shared" si="0"/>
        <v>7935.6510318989058</v>
      </c>
      <c r="AN12" s="66">
        <f t="shared" si="0"/>
        <v>36.323358819377241</v>
      </c>
      <c r="AO12" s="66">
        <f t="shared" si="0"/>
        <v>639.25595642462451</v>
      </c>
      <c r="AP12" s="66">
        <f t="shared" si="0"/>
        <v>35.933273286087584</v>
      </c>
      <c r="AQ12" s="66">
        <f t="shared" si="0"/>
        <v>0.92250396652943334</v>
      </c>
      <c r="AR12" s="66">
        <f t="shared" si="0"/>
        <v>211.07713423293325</v>
      </c>
      <c r="AS12" s="66">
        <f t="shared" si="0"/>
        <v>265.17338393223935</v>
      </c>
      <c r="AT12" s="66">
        <f t="shared" si="0"/>
        <v>15273.65719792731</v>
      </c>
      <c r="AU12" s="66">
        <f t="shared" si="0"/>
        <v>53.267272271674308</v>
      </c>
      <c r="AV12" s="66">
        <f t="shared" si="0"/>
        <v>27148.615528783321</v>
      </c>
      <c r="AW12" s="66">
        <f t="shared" si="0"/>
        <v>5527.7407338977791</v>
      </c>
      <c r="AX12" s="66">
        <f t="shared" si="0"/>
        <v>23.112096200423125</v>
      </c>
      <c r="AY12" s="66">
        <f t="shared" si="0"/>
        <v>29.649436078650886</v>
      </c>
      <c r="AZ12" s="66">
        <f t="shared" si="0"/>
        <v>60.286967726847955</v>
      </c>
      <c r="BA12" s="66">
        <f t="shared" si="1"/>
        <v>22.936628955354546</v>
      </c>
      <c r="BB12" s="66">
        <f t="shared" si="1"/>
        <v>8.535152965608745</v>
      </c>
      <c r="BC12" s="66">
        <f t="shared" si="1"/>
        <v>1043.3540891390744</v>
      </c>
      <c r="BD12" s="66">
        <f t="shared" si="1"/>
        <v>0</v>
      </c>
      <c r="BE12" s="91">
        <f t="shared" si="1"/>
        <v>0.50924438127263283</v>
      </c>
      <c r="BF12" s="91">
        <f t="shared" si="1"/>
        <v>164.69399150360655</v>
      </c>
      <c r="BG12" s="91">
        <f t="shared" si="1"/>
        <v>108.92068760895249</v>
      </c>
      <c r="BH12" s="91">
        <f t="shared" si="1"/>
        <v>10.056733362963838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38840.745521926227</v>
      </c>
      <c r="BM12" s="36">
        <v>0</v>
      </c>
      <c r="BN12" s="27">
        <f t="shared" si="6"/>
        <v>97617.337028031528</v>
      </c>
      <c r="BP12" s="53" t="s">
        <v>29</v>
      </c>
      <c r="BQ12" s="64" t="s">
        <v>9</v>
      </c>
      <c r="BR12" s="65">
        <f t="shared" si="7"/>
        <v>43.929060255060662</v>
      </c>
      <c r="BS12" s="66">
        <f t="shared" si="3"/>
        <v>132.99004248670468</v>
      </c>
      <c r="BT12" s="66">
        <f t="shared" si="3"/>
        <v>7935.6510318989058</v>
      </c>
      <c r="BU12" s="66">
        <f t="shared" si="3"/>
        <v>36.323358819377241</v>
      </c>
      <c r="BV12" s="66">
        <f t="shared" si="3"/>
        <v>639.25595642462451</v>
      </c>
      <c r="BW12" s="66">
        <f t="shared" si="3"/>
        <v>35.933273286087584</v>
      </c>
      <c r="BX12" s="66">
        <f t="shared" si="3"/>
        <v>0.92250396652943334</v>
      </c>
      <c r="BY12" s="66">
        <f t="shared" si="3"/>
        <v>211.07713423293325</v>
      </c>
      <c r="BZ12" s="66">
        <f t="shared" si="3"/>
        <v>265.17338393223935</v>
      </c>
      <c r="CA12" s="66">
        <f t="shared" si="3"/>
        <v>15273.65719792731</v>
      </c>
      <c r="CB12" s="66">
        <f t="shared" si="3"/>
        <v>53.267272271674308</v>
      </c>
      <c r="CC12" s="66">
        <f t="shared" si="3"/>
        <v>27148.615528783321</v>
      </c>
      <c r="CD12" s="66">
        <f t="shared" si="3"/>
        <v>5527.7407338977791</v>
      </c>
      <c r="CE12" s="66">
        <f t="shared" si="3"/>
        <v>23.112096200423125</v>
      </c>
      <c r="CF12" s="66">
        <f t="shared" si="3"/>
        <v>29.649436078650886</v>
      </c>
      <c r="CG12" s="66">
        <f t="shared" si="3"/>
        <v>60.286967726847955</v>
      </c>
      <c r="CH12" s="66">
        <f t="shared" si="3"/>
        <v>22.936628955354546</v>
      </c>
      <c r="CI12" s="66">
        <f t="shared" si="4"/>
        <v>8.535152965608745</v>
      </c>
      <c r="CJ12" s="66">
        <f t="shared" si="4"/>
        <v>1043.3540891390744</v>
      </c>
      <c r="CK12" s="66">
        <f t="shared" si="4"/>
        <v>0</v>
      </c>
      <c r="CL12" s="91">
        <f t="shared" si="4"/>
        <v>0.50924438127263283</v>
      </c>
      <c r="CM12" s="91">
        <f t="shared" si="4"/>
        <v>164.69399150360655</v>
      </c>
      <c r="CN12" s="91">
        <f t="shared" si="4"/>
        <v>108.92068760895249</v>
      </c>
      <c r="CO12" s="91">
        <f t="shared" si="4"/>
        <v>10.056733362963838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38840.745521926227</v>
      </c>
      <c r="CT12" s="36">
        <v>0</v>
      </c>
      <c r="CU12" s="27">
        <f t="shared" si="8"/>
        <v>97617.337028031528</v>
      </c>
      <c r="CX12" s="59" t="s">
        <v>99</v>
      </c>
      <c r="CY12" s="82">
        <f>'[1]scen AMS ss residentiel'!$AF$1083</f>
        <v>51585.500870000003</v>
      </c>
      <c r="DA12" s="105">
        <v>1.758060137635119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257.95858046811537</v>
      </c>
      <c r="F13" s="91">
        <v>1004.1653303156593</v>
      </c>
      <c r="G13" s="91">
        <v>284.22343457651897</v>
      </c>
      <c r="H13" s="91">
        <v>241.53108502139247</v>
      </c>
      <c r="I13" s="91">
        <v>39.957281935762154</v>
      </c>
      <c r="J13" s="91">
        <v>183.39285431957936</v>
      </c>
      <c r="K13" s="91">
        <v>37.571140424371265</v>
      </c>
      <c r="L13" s="91">
        <v>77.30451765412073</v>
      </c>
      <c r="M13" s="91">
        <v>1593.5474705210872</v>
      </c>
      <c r="N13" s="91">
        <v>9101.7887480533864</v>
      </c>
      <c r="O13" s="91">
        <v>16909.300560874199</v>
      </c>
      <c r="P13" s="91">
        <v>2880.7227129902731</v>
      </c>
      <c r="Q13" s="91">
        <v>0</v>
      </c>
      <c r="R13" s="91">
        <v>18.459453189775282</v>
      </c>
      <c r="S13" s="91">
        <v>0</v>
      </c>
      <c r="T13" s="91">
        <v>8.119869980868423E-2</v>
      </c>
      <c r="U13" s="91">
        <v>8.9854522283659644E-2</v>
      </c>
      <c r="V13" s="91">
        <v>789.31436304190345</v>
      </c>
      <c r="W13" s="91">
        <v>0</v>
      </c>
      <c r="X13" s="91">
        <v>0.25421170612904787</v>
      </c>
      <c r="Y13" s="91">
        <v>129.32523498428176</v>
      </c>
      <c r="Z13" s="91">
        <v>5.6165705921516221E-2</v>
      </c>
      <c r="AA13" s="91">
        <v>0</v>
      </c>
      <c r="AB13" s="65">
        <f>'[5]TES 2035 (value)'!CK16</f>
        <v>494.49907469226787</v>
      </c>
      <c r="AC13" s="66">
        <f>'[5]TES 2035 (value)'!CL16</f>
        <v>0</v>
      </c>
      <c r="AD13" s="66">
        <f>'[5]TES 2035 (value)'!CM16</f>
        <v>0</v>
      </c>
      <c r="AE13" s="66">
        <f>'[5]TES 2035 (value)'!CN16</f>
        <v>22228.789087611902</v>
      </c>
      <c r="AF13" s="67">
        <f>'[5]TES 2035 (value)'!CO16</f>
        <v>1.9274096709999999</v>
      </c>
      <c r="AG13" s="27">
        <f t="shared" si="5"/>
        <v>56274.259770979741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257.96729937979768</v>
      </c>
      <c r="AM13" s="66">
        <f t="shared" si="0"/>
        <v>1004.1657860375697</v>
      </c>
      <c r="AN13" s="66">
        <f t="shared" si="0"/>
        <v>284.21476773691217</v>
      </c>
      <c r="AO13" s="66">
        <f t="shared" si="0"/>
        <v>241.53084956951079</v>
      </c>
      <c r="AP13" s="66">
        <f t="shared" si="0"/>
        <v>39.957042372782979</v>
      </c>
      <c r="AQ13" s="66">
        <f t="shared" si="0"/>
        <v>183.3990698527623</v>
      </c>
      <c r="AR13" s="66">
        <f t="shared" si="0"/>
        <v>37.579432335711545</v>
      </c>
      <c r="AS13" s="66">
        <f t="shared" si="0"/>
        <v>77.314677979276894</v>
      </c>
      <c r="AT13" s="66">
        <f t="shared" si="0"/>
        <v>1593.5639210698557</v>
      </c>
      <c r="AU13" s="66">
        <f t="shared" si="0"/>
        <v>9101.7936576777665</v>
      </c>
      <c r="AV13" s="66">
        <f t="shared" si="0"/>
        <v>16909.706247604725</v>
      </c>
      <c r="AW13" s="66">
        <f t="shared" si="0"/>
        <v>2880.7872653164895</v>
      </c>
      <c r="AX13" s="66">
        <f t="shared" si="0"/>
        <v>0</v>
      </c>
      <c r="AY13" s="66">
        <f t="shared" si="0"/>
        <v>18.459215076748251</v>
      </c>
      <c r="AZ13" s="66">
        <f t="shared" si="0"/>
        <v>0</v>
      </c>
      <c r="BA13" s="66">
        <f t="shared" si="1"/>
        <v>8.1197269799808694E-2</v>
      </c>
      <c r="BB13" s="66">
        <f t="shared" si="1"/>
        <v>8.9854413524039667E-2</v>
      </c>
      <c r="BC13" s="66">
        <f t="shared" si="1"/>
        <v>789.33553533312568</v>
      </c>
      <c r="BD13" s="66">
        <f t="shared" si="1"/>
        <v>0</v>
      </c>
      <c r="BE13" s="91">
        <f t="shared" si="1"/>
        <v>0.31719092649839548</v>
      </c>
      <c r="BF13" s="91">
        <f t="shared" si="1"/>
        <v>130.68024190991713</v>
      </c>
      <c r="BG13" s="91">
        <f t="shared" si="1"/>
        <v>5.6168176578077725E-2</v>
      </c>
      <c r="BH13" s="91">
        <f t="shared" si="1"/>
        <v>0</v>
      </c>
      <c r="BI13" s="65">
        <f t="shared" si="2"/>
        <v>494.49907469226787</v>
      </c>
      <c r="BJ13" s="66">
        <f t="shared" si="2"/>
        <v>0</v>
      </c>
      <c r="BK13" s="66">
        <f t="shared" si="2"/>
        <v>0</v>
      </c>
      <c r="BL13" s="66">
        <f t="shared" si="2"/>
        <v>22228.789087611902</v>
      </c>
      <c r="BM13" s="36">
        <v>0</v>
      </c>
      <c r="BN13" s="27">
        <f t="shared" si="6"/>
        <v>56274.287582343517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257.96729937979768</v>
      </c>
      <c r="BT13" s="66">
        <f t="shared" si="3"/>
        <v>1004.1657860375697</v>
      </c>
      <c r="BU13" s="66">
        <f t="shared" si="3"/>
        <v>284.21476773691217</v>
      </c>
      <c r="BV13" s="66">
        <f t="shared" si="3"/>
        <v>241.53084956951079</v>
      </c>
      <c r="BW13" s="66">
        <f t="shared" si="3"/>
        <v>39.957042372782979</v>
      </c>
      <c r="BX13" s="66">
        <f t="shared" si="3"/>
        <v>183.3990698527623</v>
      </c>
      <c r="BY13" s="66">
        <f t="shared" si="3"/>
        <v>37.579432335711545</v>
      </c>
      <c r="BZ13" s="66">
        <f t="shared" si="3"/>
        <v>77.314677979276894</v>
      </c>
      <c r="CA13" s="66">
        <f t="shared" si="3"/>
        <v>1593.5639210698557</v>
      </c>
      <c r="CB13" s="66">
        <f t="shared" si="3"/>
        <v>9101.7936576777665</v>
      </c>
      <c r="CC13" s="66">
        <f t="shared" si="3"/>
        <v>16909.706247604725</v>
      </c>
      <c r="CD13" s="66">
        <f t="shared" si="3"/>
        <v>2880.7872653164895</v>
      </c>
      <c r="CE13" s="66">
        <f t="shared" si="3"/>
        <v>0</v>
      </c>
      <c r="CF13" s="66">
        <f t="shared" si="3"/>
        <v>18.459215076748251</v>
      </c>
      <c r="CG13" s="66">
        <f t="shared" si="3"/>
        <v>0</v>
      </c>
      <c r="CH13" s="66">
        <f t="shared" si="3"/>
        <v>8.1197269799808694E-2</v>
      </c>
      <c r="CI13" s="66">
        <f t="shared" si="4"/>
        <v>8.9854413524039667E-2</v>
      </c>
      <c r="CJ13" s="66">
        <f t="shared" si="4"/>
        <v>789.33553533312568</v>
      </c>
      <c r="CK13" s="66">
        <f t="shared" si="4"/>
        <v>0</v>
      </c>
      <c r="CL13" s="91">
        <f t="shared" si="4"/>
        <v>0.31719092649839548</v>
      </c>
      <c r="CM13" s="91">
        <f t="shared" si="4"/>
        <v>130.68024190991713</v>
      </c>
      <c r="CN13" s="91">
        <f t="shared" si="4"/>
        <v>5.6168176578077725E-2</v>
      </c>
      <c r="CO13" s="91">
        <f t="shared" si="4"/>
        <v>0</v>
      </c>
      <c r="CP13" s="65">
        <f t="shared" si="4"/>
        <v>494.49907469226787</v>
      </c>
      <c r="CQ13" s="66">
        <f t="shared" si="4"/>
        <v>0</v>
      </c>
      <c r="CR13" s="66">
        <f t="shared" si="4"/>
        <v>0</v>
      </c>
      <c r="CS13" s="66">
        <f t="shared" si="4"/>
        <v>22228.789087611902</v>
      </c>
      <c r="CT13" s="36">
        <v>0</v>
      </c>
      <c r="CU13" s="27">
        <f t="shared" si="8"/>
        <v>56274.287582343517</v>
      </c>
      <c r="DA13" s="105">
        <v>1.5580526132149377</v>
      </c>
    </row>
    <row r="14" spans="2:105" x14ac:dyDescent="0.25">
      <c r="B14" s="53" t="s">
        <v>31</v>
      </c>
      <c r="C14" s="64" t="s">
        <v>11</v>
      </c>
      <c r="D14" s="90">
        <v>17635.64803589648</v>
      </c>
      <c r="E14" s="91">
        <v>14733.070232756829</v>
      </c>
      <c r="F14" s="91">
        <v>70292.228604885531</v>
      </c>
      <c r="G14" s="91">
        <v>1945.9374505172107</v>
      </c>
      <c r="H14" s="91">
        <v>9511.575658922131</v>
      </c>
      <c r="I14" s="91">
        <v>4767.7172018085294</v>
      </c>
      <c r="J14" s="91">
        <v>2115.9896698387083</v>
      </c>
      <c r="K14" s="91">
        <v>4222.302961882735</v>
      </c>
      <c r="L14" s="91">
        <v>4699.2801861900925</v>
      </c>
      <c r="M14" s="91">
        <v>13503.322671239919</v>
      </c>
      <c r="N14" s="91">
        <v>5473.2430351528774</v>
      </c>
      <c r="O14" s="91">
        <v>374076.50266550382</v>
      </c>
      <c r="P14" s="91">
        <v>91790.582927562675</v>
      </c>
      <c r="Q14" s="91">
        <v>173.4101394302177</v>
      </c>
      <c r="R14" s="91">
        <v>887.30629982041228</v>
      </c>
      <c r="S14" s="91">
        <v>2749.7818758963622</v>
      </c>
      <c r="T14" s="91">
        <v>1989.7215384215492</v>
      </c>
      <c r="U14" s="91">
        <v>4564.7727477195585</v>
      </c>
      <c r="V14" s="91">
        <v>153494.13174352443</v>
      </c>
      <c r="W14" s="91">
        <v>52766.160030442275</v>
      </c>
      <c r="X14" s="91">
        <v>5.6235799033812564</v>
      </c>
      <c r="Y14" s="91">
        <v>2203.188124288778</v>
      </c>
      <c r="Z14" s="91">
        <v>10305.128884757461</v>
      </c>
      <c r="AA14" s="91">
        <v>530.33781008090102</v>
      </c>
      <c r="AB14" s="65">
        <f>'[5]TES 2035 (value)'!CK17</f>
        <v>546547.59582340671</v>
      </c>
      <c r="AC14" s="66">
        <f>'[5]TES 2035 (value)'!CL17</f>
        <v>102188.62073267522</v>
      </c>
      <c r="AD14" s="66">
        <f>'[5]TES 2035 (value)'!CM17</f>
        <v>240938.02772805234</v>
      </c>
      <c r="AE14" s="66">
        <f>'[5]TES 2035 (value)'!CN17</f>
        <v>567359.7127297516</v>
      </c>
      <c r="AF14" s="67">
        <f>'[5]TES 2035 (value)'!CO17</f>
        <v>1.8449524740000001</v>
      </c>
      <c r="AG14" s="27">
        <f t="shared" si="5"/>
        <v>2301472.7660428029</v>
      </c>
      <c r="AI14" s="53" t="s">
        <v>31</v>
      </c>
      <c r="AJ14" s="64" t="s">
        <v>11</v>
      </c>
      <c r="AK14" s="65">
        <f t="shared" si="0"/>
        <v>17635.952071007665</v>
      </c>
      <c r="AL14" s="66">
        <f t="shared" si="0"/>
        <v>14733.568205485377</v>
      </c>
      <c r="AM14" s="66">
        <f t="shared" si="0"/>
        <v>70292.260505716738</v>
      </c>
      <c r="AN14" s="66">
        <f t="shared" si="0"/>
        <v>1945.8781129478309</v>
      </c>
      <c r="AO14" s="66">
        <f t="shared" si="0"/>
        <v>9511.5663867475523</v>
      </c>
      <c r="AP14" s="66">
        <f t="shared" si="0"/>
        <v>4767.6886170679918</v>
      </c>
      <c r="AQ14" s="66">
        <f t="shared" si="0"/>
        <v>2116.0613847594254</v>
      </c>
      <c r="AR14" s="66">
        <f t="shared" si="0"/>
        <v>4223.2348197240535</v>
      </c>
      <c r="AS14" s="66">
        <f t="shared" si="0"/>
        <v>4699.8978242808607</v>
      </c>
      <c r="AT14" s="66">
        <f t="shared" si="0"/>
        <v>13503.462069075409</v>
      </c>
      <c r="AU14" s="66">
        <f t="shared" si="0"/>
        <v>5473.2459874920487</v>
      </c>
      <c r="AV14" s="66">
        <f t="shared" si="0"/>
        <v>374085.47748222004</v>
      </c>
      <c r="AW14" s="66">
        <f t="shared" si="0"/>
        <v>91792.639805729399</v>
      </c>
      <c r="AX14" s="66">
        <f t="shared" si="0"/>
        <v>173.40360687581142</v>
      </c>
      <c r="AY14" s="66">
        <f t="shared" si="0"/>
        <v>887.29485423820665</v>
      </c>
      <c r="AZ14" s="66">
        <f t="shared" si="0"/>
        <v>2749.8390201836992</v>
      </c>
      <c r="BA14" s="66">
        <f t="shared" si="1"/>
        <v>1989.6864969804117</v>
      </c>
      <c r="BB14" s="66">
        <f t="shared" si="1"/>
        <v>4564.76722253355</v>
      </c>
      <c r="BC14" s="66">
        <f t="shared" si="1"/>
        <v>153498.24901619848</v>
      </c>
      <c r="BD14" s="66">
        <f t="shared" si="1"/>
        <v>52766.161836160289</v>
      </c>
      <c r="BE14" s="91">
        <f t="shared" si="1"/>
        <v>7.0167835578970434</v>
      </c>
      <c r="BF14" s="91">
        <f t="shared" si="1"/>
        <v>2226.2720581184881</v>
      </c>
      <c r="BG14" s="91">
        <f t="shared" si="1"/>
        <v>10305.582194012255</v>
      </c>
      <c r="BH14" s="91">
        <f t="shared" si="1"/>
        <v>531.6968413803263</v>
      </c>
      <c r="BI14" s="65">
        <f t="shared" si="2"/>
        <v>546547.59582340671</v>
      </c>
      <c r="BJ14" s="66">
        <f t="shared" si="2"/>
        <v>102188.62073267522</v>
      </c>
      <c r="BK14" s="66">
        <f t="shared" si="2"/>
        <v>240938.02772805234</v>
      </c>
      <c r="BL14" s="66">
        <f t="shared" si="2"/>
        <v>567359.7127297516</v>
      </c>
      <c r="BM14" s="36">
        <v>0</v>
      </c>
      <c r="BN14" s="27">
        <f t="shared" si="6"/>
        <v>2301514.8602163796</v>
      </c>
      <c r="BP14" s="53" t="s">
        <v>31</v>
      </c>
      <c r="BQ14" s="64" t="s">
        <v>11</v>
      </c>
      <c r="BR14" s="65">
        <f t="shared" si="7"/>
        <v>17635.952071007665</v>
      </c>
      <c r="BS14" s="66">
        <f t="shared" si="3"/>
        <v>14733.568205485377</v>
      </c>
      <c r="BT14" s="66">
        <f t="shared" si="3"/>
        <v>70292.260505716738</v>
      </c>
      <c r="BU14" s="66">
        <f t="shared" si="3"/>
        <v>1945.8781129478309</v>
      </c>
      <c r="BV14" s="66">
        <f t="shared" si="3"/>
        <v>9511.5663867475523</v>
      </c>
      <c r="BW14" s="66">
        <f t="shared" si="3"/>
        <v>4767.6886170679918</v>
      </c>
      <c r="BX14" s="66">
        <f t="shared" si="3"/>
        <v>2116.0613847594254</v>
      </c>
      <c r="BY14" s="66">
        <f t="shared" si="3"/>
        <v>4223.2348197240535</v>
      </c>
      <c r="BZ14" s="66">
        <f t="shared" si="3"/>
        <v>4699.8978242808607</v>
      </c>
      <c r="CA14" s="66">
        <f t="shared" si="3"/>
        <v>13503.462069075409</v>
      </c>
      <c r="CB14" s="66">
        <f t="shared" si="3"/>
        <v>5473.2459874920487</v>
      </c>
      <c r="CC14" s="66">
        <f t="shared" si="3"/>
        <v>374085.47748222004</v>
      </c>
      <c r="CD14" s="66">
        <f t="shared" si="3"/>
        <v>91792.639805729399</v>
      </c>
      <c r="CE14" s="66">
        <f t="shared" si="3"/>
        <v>173.40360687581142</v>
      </c>
      <c r="CF14" s="66">
        <f t="shared" si="3"/>
        <v>887.29485423820665</v>
      </c>
      <c r="CG14" s="66">
        <f t="shared" si="3"/>
        <v>2749.8390201836992</v>
      </c>
      <c r="CH14" s="66">
        <f t="shared" si="3"/>
        <v>1989.6864969804117</v>
      </c>
      <c r="CI14" s="66">
        <f t="shared" si="4"/>
        <v>4564.76722253355</v>
      </c>
      <c r="CJ14" s="66">
        <f t="shared" si="4"/>
        <v>153498.24901619848</v>
      </c>
      <c r="CK14" s="66">
        <f t="shared" si="4"/>
        <v>52766.161836160289</v>
      </c>
      <c r="CL14" s="91">
        <f t="shared" si="4"/>
        <v>7.0167835578970434</v>
      </c>
      <c r="CM14" s="91">
        <f t="shared" si="4"/>
        <v>2226.2720581184881</v>
      </c>
      <c r="CN14" s="91">
        <f t="shared" si="4"/>
        <v>10305.582194012255</v>
      </c>
      <c r="CO14" s="91">
        <f t="shared" si="4"/>
        <v>531.6968413803263</v>
      </c>
      <c r="CP14" s="65">
        <f t="shared" si="4"/>
        <v>546547.59582340671</v>
      </c>
      <c r="CQ14" s="66">
        <f t="shared" si="4"/>
        <v>102188.62073267522</v>
      </c>
      <c r="CR14" s="66">
        <f t="shared" si="4"/>
        <v>240938.02772805234</v>
      </c>
      <c r="CS14" s="66">
        <f t="shared" si="4"/>
        <v>567359.7127297516</v>
      </c>
      <c r="CT14" s="36">
        <v>0</v>
      </c>
      <c r="CU14" s="27">
        <f t="shared" si="8"/>
        <v>2301514.8602163796</v>
      </c>
      <c r="CX14" s="59" t="s">
        <v>100</v>
      </c>
      <c r="CY14" s="83">
        <f>'[1]scen AMS ss residentiel'!$AF$2</f>
        <v>71680</v>
      </c>
      <c r="DA14" s="105">
        <v>1.5406297679158207</v>
      </c>
    </row>
    <row r="15" spans="2:105" x14ac:dyDescent="0.25">
      <c r="B15" s="53" t="s">
        <v>32</v>
      </c>
      <c r="C15" s="64" t="s">
        <v>12</v>
      </c>
      <c r="D15" s="90">
        <v>608.27530879632013</v>
      </c>
      <c r="E15" s="91">
        <v>644.59001773343948</v>
      </c>
      <c r="F15" s="91">
        <v>500.11616960288694</v>
      </c>
      <c r="G15" s="91">
        <v>99.974990832759033</v>
      </c>
      <c r="H15" s="91">
        <v>210.92963922874864</v>
      </c>
      <c r="I15" s="91">
        <v>134.75938518310588</v>
      </c>
      <c r="J15" s="91">
        <v>65.629435478902423</v>
      </c>
      <c r="K15" s="91">
        <v>175.44118270228304</v>
      </c>
      <c r="L15" s="91">
        <v>121.50893079137872</v>
      </c>
      <c r="M15" s="91">
        <v>189.69146583900397</v>
      </c>
      <c r="N15" s="91">
        <v>143.22050184289304</v>
      </c>
      <c r="O15" s="91">
        <v>4759.1199511196673</v>
      </c>
      <c r="P15" s="91">
        <v>99831.957752241535</v>
      </c>
      <c r="Q15" s="91">
        <v>100.20678979715139</v>
      </c>
      <c r="R15" s="91">
        <v>163.79896413701701</v>
      </c>
      <c r="S15" s="91">
        <v>413.35794855095452</v>
      </c>
      <c r="T15" s="91">
        <v>413.94696245220479</v>
      </c>
      <c r="U15" s="91">
        <v>425.52378561297309</v>
      </c>
      <c r="V15" s="91">
        <v>37529.373984586033</v>
      </c>
      <c r="W15" s="91">
        <v>16883.465975953335</v>
      </c>
      <c r="X15" s="91">
        <v>7.1248681776968831E-2</v>
      </c>
      <c r="Y15" s="91">
        <v>1094.8323316304636</v>
      </c>
      <c r="Z15" s="91">
        <v>5784.3158507485086</v>
      </c>
      <c r="AA15" s="91">
        <v>506.23918880163137</v>
      </c>
      <c r="AB15" s="65">
        <f>'[5]TES 2035 (value)'!CK18</f>
        <v>242630.30507584475</v>
      </c>
      <c r="AC15" s="66">
        <f>'[5]TES 2035 (value)'!CL18</f>
        <v>0</v>
      </c>
      <c r="AD15" s="66">
        <f>'[5]TES 2035 (value)'!CM18</f>
        <v>339830.73602040968</v>
      </c>
      <c r="AE15" s="66">
        <f>'[5]TES 2035 (value)'!CN18</f>
        <v>0</v>
      </c>
      <c r="AF15" s="67">
        <f>'[5]TES 2035 (value)'!CO18</f>
        <v>1</v>
      </c>
      <c r="AG15" s="27">
        <f t="shared" si="5"/>
        <v>753262.38885859936</v>
      </c>
      <c r="AI15" s="53" t="s">
        <v>32</v>
      </c>
      <c r="AJ15" s="64" t="s">
        <v>12</v>
      </c>
      <c r="AK15" s="65">
        <f t="shared" si="0"/>
        <v>608.28579534327116</v>
      </c>
      <c r="AL15" s="66">
        <f t="shared" si="0"/>
        <v>644.61180465529992</v>
      </c>
      <c r="AM15" s="66">
        <f t="shared" si="0"/>
        <v>500.11639657138443</v>
      </c>
      <c r="AN15" s="66">
        <f t="shared" si="0"/>
        <v>99.971942290292674</v>
      </c>
      <c r="AO15" s="66">
        <f t="shared" si="0"/>
        <v>210.92943360809136</v>
      </c>
      <c r="AP15" s="66">
        <f t="shared" si="0"/>
        <v>134.75857723626311</v>
      </c>
      <c r="AQ15" s="66">
        <f t="shared" si="0"/>
        <v>65.6316597854901</v>
      </c>
      <c r="AR15" s="66">
        <f t="shared" si="0"/>
        <v>175.47990238755128</v>
      </c>
      <c r="AS15" s="66">
        <f t="shared" si="0"/>
        <v>121.52490101257256</v>
      </c>
      <c r="AT15" s="66">
        <f t="shared" si="0"/>
        <v>189.69342406664856</v>
      </c>
      <c r="AU15" s="66">
        <f t="shared" si="0"/>
        <v>143.2205790979126</v>
      </c>
      <c r="AV15" s="66">
        <f t="shared" si="0"/>
        <v>4759.2341315853946</v>
      </c>
      <c r="AW15" s="66">
        <f t="shared" si="0"/>
        <v>99834.19482458265</v>
      </c>
      <c r="AX15" s="66">
        <f t="shared" si="0"/>
        <v>100.20301489501257</v>
      </c>
      <c r="AY15" s="66">
        <f t="shared" si="0"/>
        <v>163.79685125389017</v>
      </c>
      <c r="AZ15" s="66">
        <f t="shared" si="0"/>
        <v>413.36653870335607</v>
      </c>
      <c r="BA15" s="66">
        <f t="shared" si="1"/>
        <v>413.93967233756371</v>
      </c>
      <c r="BB15" s="66">
        <f t="shared" si="1"/>
        <v>425.52327056037433</v>
      </c>
      <c r="BC15" s="66">
        <f t="shared" si="1"/>
        <v>37530.380659331349</v>
      </c>
      <c r="BD15" s="66">
        <f t="shared" si="1"/>
        <v>16883.466553724746</v>
      </c>
      <c r="BE15" s="91">
        <f t="shared" si="1"/>
        <v>8.8900057864187143E-2</v>
      </c>
      <c r="BF15" s="91">
        <f t="shared" si="1"/>
        <v>1106.3034524209968</v>
      </c>
      <c r="BG15" s="91">
        <f t="shared" si="1"/>
        <v>5784.5702953010332</v>
      </c>
      <c r="BH15" s="91">
        <f t="shared" si="1"/>
        <v>507.53646553638305</v>
      </c>
      <c r="BI15" s="65">
        <f t="shared" si="2"/>
        <v>242630.30507584475</v>
      </c>
      <c r="BJ15" s="66">
        <f t="shared" si="2"/>
        <v>0</v>
      </c>
      <c r="BK15" s="66">
        <f t="shared" si="2"/>
        <v>339830.73602040968</v>
      </c>
      <c r="BL15" s="66">
        <f t="shared" si="2"/>
        <v>0</v>
      </c>
      <c r="BM15" s="36">
        <v>0</v>
      </c>
      <c r="BN15" s="27">
        <f t="shared" si="6"/>
        <v>753277.8701425998</v>
      </c>
      <c r="BP15" s="53" t="s">
        <v>32</v>
      </c>
      <c r="BQ15" s="64" t="s">
        <v>12</v>
      </c>
      <c r="BR15" s="65">
        <f t="shared" si="7"/>
        <v>608.28579534327116</v>
      </c>
      <c r="BS15" s="66">
        <f t="shared" si="3"/>
        <v>644.61180465529992</v>
      </c>
      <c r="BT15" s="66">
        <f t="shared" si="3"/>
        <v>500.11639657138443</v>
      </c>
      <c r="BU15" s="66">
        <f t="shared" si="3"/>
        <v>99.971942290292674</v>
      </c>
      <c r="BV15" s="66">
        <f t="shared" si="3"/>
        <v>210.92943360809136</v>
      </c>
      <c r="BW15" s="66">
        <f t="shared" si="3"/>
        <v>134.75857723626311</v>
      </c>
      <c r="BX15" s="66">
        <f t="shared" si="3"/>
        <v>65.6316597854901</v>
      </c>
      <c r="BY15" s="66">
        <f t="shared" si="3"/>
        <v>175.47990238755128</v>
      </c>
      <c r="BZ15" s="66">
        <f t="shared" si="3"/>
        <v>121.52490101257256</v>
      </c>
      <c r="CA15" s="66">
        <f t="shared" si="3"/>
        <v>189.69342406664856</v>
      </c>
      <c r="CB15" s="66">
        <f t="shared" si="3"/>
        <v>143.2205790979126</v>
      </c>
      <c r="CC15" s="66">
        <f t="shared" si="3"/>
        <v>4759.2341315853946</v>
      </c>
      <c r="CD15" s="66">
        <f t="shared" si="3"/>
        <v>99834.19482458265</v>
      </c>
      <c r="CE15" s="66">
        <f t="shared" si="3"/>
        <v>100.20301489501257</v>
      </c>
      <c r="CF15" s="66">
        <f t="shared" si="3"/>
        <v>163.79685125389017</v>
      </c>
      <c r="CG15" s="66">
        <f t="shared" si="3"/>
        <v>413.36653870335607</v>
      </c>
      <c r="CH15" s="66">
        <f t="shared" si="3"/>
        <v>413.93967233756371</v>
      </c>
      <c r="CI15" s="66">
        <f t="shared" si="4"/>
        <v>425.52327056037433</v>
      </c>
      <c r="CJ15" s="66">
        <f t="shared" si="4"/>
        <v>37530.380659331349</v>
      </c>
      <c r="CK15" s="66">
        <f t="shared" si="4"/>
        <v>16883.466553724746</v>
      </c>
      <c r="CL15" s="91">
        <f t="shared" si="4"/>
        <v>8.8900057864187143E-2</v>
      </c>
      <c r="CM15" s="91">
        <f t="shared" si="4"/>
        <v>1106.3034524209968</v>
      </c>
      <c r="CN15" s="91">
        <f t="shared" si="4"/>
        <v>5784.5702953010332</v>
      </c>
      <c r="CO15" s="91">
        <f t="shared" si="4"/>
        <v>507.53646553638305</v>
      </c>
      <c r="CP15" s="65">
        <f t="shared" si="4"/>
        <v>242630.30507584475</v>
      </c>
      <c r="CQ15" s="66">
        <f t="shared" si="4"/>
        <v>0</v>
      </c>
      <c r="CR15" s="66">
        <f t="shared" si="4"/>
        <v>339830.73602040968</v>
      </c>
      <c r="CS15" s="66">
        <f t="shared" si="4"/>
        <v>0</v>
      </c>
      <c r="CT15" s="36">
        <v>0</v>
      </c>
      <c r="CU15" s="27">
        <f t="shared" si="8"/>
        <v>753277.8701425998</v>
      </c>
      <c r="CX15" s="59" t="s">
        <v>101</v>
      </c>
      <c r="CY15" s="81">
        <f>SUM(D45:AA45)</f>
        <v>26753.817109970802</v>
      </c>
      <c r="DA15" s="105">
        <v>1.5695054379713795</v>
      </c>
    </row>
    <row r="16" spans="2:105" x14ac:dyDescent="0.25">
      <c r="B16" s="53" t="s">
        <v>33</v>
      </c>
      <c r="C16" s="64" t="s">
        <v>13</v>
      </c>
      <c r="D16" s="90">
        <v>2.1906884747649618</v>
      </c>
      <c r="E16" s="91">
        <v>69.13928260964515</v>
      </c>
      <c r="F16" s="91">
        <v>23.527842902637744</v>
      </c>
      <c r="G16" s="91">
        <v>6.2005103348523525</v>
      </c>
      <c r="H16" s="91">
        <v>11.802143049174729</v>
      </c>
      <c r="I16" s="91">
        <v>19.384387395035173</v>
      </c>
      <c r="J16" s="91">
        <v>5.8540489675312362</v>
      </c>
      <c r="K16" s="91">
        <v>13.447228439519716</v>
      </c>
      <c r="L16" s="91">
        <v>14.572871648131899</v>
      </c>
      <c r="M16" s="91">
        <v>26.273406118212158</v>
      </c>
      <c r="N16" s="91">
        <v>8.4493954811853236</v>
      </c>
      <c r="O16" s="91">
        <v>386.35721613686559</v>
      </c>
      <c r="P16" s="91">
        <v>133.34755637622783</v>
      </c>
      <c r="Q16" s="91">
        <v>58.323155058330208</v>
      </c>
      <c r="R16" s="91">
        <v>5.1098047407778235</v>
      </c>
      <c r="S16" s="91">
        <v>104.21644307748805</v>
      </c>
      <c r="T16" s="91">
        <v>40.222463619925691</v>
      </c>
      <c r="U16" s="91">
        <v>43.978187269657191</v>
      </c>
      <c r="V16" s="91">
        <v>2971.0154564227309</v>
      </c>
      <c r="W16" s="91">
        <v>1836.7981709680917</v>
      </c>
      <c r="X16" s="91">
        <v>5.8062188840382802E-3</v>
      </c>
      <c r="Y16" s="91">
        <v>49.028389630510517</v>
      </c>
      <c r="Z16" s="91">
        <v>37.065694849838572</v>
      </c>
      <c r="AA16" s="91">
        <v>3.7219979380182715</v>
      </c>
      <c r="AB16" s="65">
        <f>'[5]TES 2035 (value)'!CK19</f>
        <v>14080.004462918865</v>
      </c>
      <c r="AC16" s="66">
        <f>'[5]TES 2035 (value)'!CL19</f>
        <v>679.93655622576114</v>
      </c>
      <c r="AD16" s="66">
        <f>'[5]TES 2035 (value)'!CM19</f>
        <v>0</v>
      </c>
      <c r="AE16" s="66">
        <f>'[5]TES 2035 (value)'!CN19</f>
        <v>3537.4319028515902</v>
      </c>
      <c r="AF16" s="67">
        <f>'[5]TES 2035 (value)'!CO19</f>
        <v>1.9534707090000001</v>
      </c>
      <c r="AG16" s="27">
        <f t="shared" si="5"/>
        <v>24169.358540433252</v>
      </c>
      <c r="AI16" s="53" t="s">
        <v>33</v>
      </c>
      <c r="AJ16" s="64" t="s">
        <v>13</v>
      </c>
      <c r="AK16" s="65">
        <f t="shared" si="0"/>
        <v>2.1907262418043492</v>
      </c>
      <c r="AL16" s="66">
        <f t="shared" si="0"/>
        <v>69.141619493720711</v>
      </c>
      <c r="AM16" s="66">
        <f t="shared" si="0"/>
        <v>23.527853580315206</v>
      </c>
      <c r="AN16" s="66">
        <f t="shared" si="0"/>
        <v>6.2003212623762112</v>
      </c>
      <c r="AO16" s="66">
        <f t="shared" si="0"/>
        <v>11.80213154408507</v>
      </c>
      <c r="AP16" s="66">
        <f t="shared" si="0"/>
        <v>19.384271176379428</v>
      </c>
      <c r="AQ16" s="66">
        <f t="shared" si="0"/>
        <v>5.8542473724022832</v>
      </c>
      <c r="AR16" s="66">
        <f t="shared" si="0"/>
        <v>13.450196228751917</v>
      </c>
      <c r="AS16" s="66">
        <f t="shared" si="0"/>
        <v>14.574786996922596</v>
      </c>
      <c r="AT16" s="66">
        <f t="shared" si="0"/>
        <v>26.273677344489791</v>
      </c>
      <c r="AU16" s="66">
        <f t="shared" si="0"/>
        <v>8.4494000389002082</v>
      </c>
      <c r="AV16" s="66">
        <f t="shared" si="0"/>
        <v>386.36648559158169</v>
      </c>
      <c r="AW16" s="66">
        <f t="shared" si="0"/>
        <v>133.35054447880381</v>
      </c>
      <c r="AX16" s="66">
        <f t="shared" si="0"/>
        <v>58.320957959678331</v>
      </c>
      <c r="AY16" s="66">
        <f t="shared" si="0"/>
        <v>5.1097388281496512</v>
      </c>
      <c r="AZ16" s="66">
        <f t="shared" si="0"/>
        <v>104.21860883995113</v>
      </c>
      <c r="BA16" s="66">
        <f t="shared" si="1"/>
        <v>40.221755252918484</v>
      </c>
      <c r="BB16" s="66">
        <f t="shared" si="1"/>
        <v>43.978134038603116</v>
      </c>
      <c r="BC16" s="66">
        <f t="shared" si="1"/>
        <v>2971.0951498977447</v>
      </c>
      <c r="BD16" s="66">
        <f t="shared" si="1"/>
        <v>1836.7982338254144</v>
      </c>
      <c r="BE16" s="91">
        <f t="shared" si="1"/>
        <v>7.2446701032157536E-3</v>
      </c>
      <c r="BF16" s="91">
        <f t="shared" si="1"/>
        <v>49.542085256195364</v>
      </c>
      <c r="BG16" s="91">
        <f t="shared" si="1"/>
        <v>37.067325321684066</v>
      </c>
      <c r="BH16" s="91">
        <f t="shared" si="1"/>
        <v>3.7315358431006787</v>
      </c>
      <c r="BI16" s="65">
        <f t="shared" si="2"/>
        <v>14080.004462918865</v>
      </c>
      <c r="BJ16" s="66">
        <f t="shared" si="2"/>
        <v>679.93655622576114</v>
      </c>
      <c r="BK16" s="66">
        <f t="shared" si="2"/>
        <v>0</v>
      </c>
      <c r="BL16" s="66">
        <f t="shared" si="2"/>
        <v>3537.4319028515902</v>
      </c>
      <c r="BM16" s="36">
        <v>0</v>
      </c>
      <c r="BN16" s="27">
        <f t="shared" si="6"/>
        <v>24168.029953080291</v>
      </c>
      <c r="BP16" s="53" t="s">
        <v>33</v>
      </c>
      <c r="BQ16" s="64" t="s">
        <v>13</v>
      </c>
      <c r="BR16" s="65">
        <f t="shared" si="7"/>
        <v>2.1907262418043492</v>
      </c>
      <c r="BS16" s="66">
        <f t="shared" si="3"/>
        <v>69.141619493720711</v>
      </c>
      <c r="BT16" s="66">
        <f t="shared" si="3"/>
        <v>23.527853580315206</v>
      </c>
      <c r="BU16" s="66">
        <f t="shared" si="3"/>
        <v>6.2003212623762112</v>
      </c>
      <c r="BV16" s="66">
        <f t="shared" si="3"/>
        <v>11.80213154408507</v>
      </c>
      <c r="BW16" s="66">
        <f t="shared" si="3"/>
        <v>19.384271176379428</v>
      </c>
      <c r="BX16" s="66">
        <f t="shared" si="3"/>
        <v>5.8542473724022832</v>
      </c>
      <c r="BY16" s="66">
        <f t="shared" si="3"/>
        <v>13.450196228751917</v>
      </c>
      <c r="BZ16" s="66">
        <f t="shared" si="3"/>
        <v>14.574786996922596</v>
      </c>
      <c r="CA16" s="66">
        <f t="shared" si="3"/>
        <v>26.273677344489791</v>
      </c>
      <c r="CB16" s="66">
        <f t="shared" si="3"/>
        <v>8.4494000389002082</v>
      </c>
      <c r="CC16" s="66">
        <f t="shared" si="3"/>
        <v>386.36648559158169</v>
      </c>
      <c r="CD16" s="66">
        <f t="shared" si="3"/>
        <v>133.35054447880381</v>
      </c>
      <c r="CE16" s="66">
        <f t="shared" si="3"/>
        <v>58.320957959678331</v>
      </c>
      <c r="CF16" s="66">
        <f t="shared" si="3"/>
        <v>5.1097388281496512</v>
      </c>
      <c r="CG16" s="66">
        <f t="shared" si="3"/>
        <v>104.21860883995113</v>
      </c>
      <c r="CH16" s="66">
        <f t="shared" si="3"/>
        <v>40.221755252918484</v>
      </c>
      <c r="CI16" s="66">
        <f t="shared" si="4"/>
        <v>43.978134038603116</v>
      </c>
      <c r="CJ16" s="66">
        <f t="shared" si="4"/>
        <v>2971.0951498977447</v>
      </c>
      <c r="CK16" s="66">
        <f t="shared" si="4"/>
        <v>1836.7982338254144</v>
      </c>
      <c r="CL16" s="91">
        <f t="shared" si="4"/>
        <v>7.2446701032157536E-3</v>
      </c>
      <c r="CM16" s="91">
        <f t="shared" si="4"/>
        <v>49.542085256195364</v>
      </c>
      <c r="CN16" s="91">
        <f t="shared" si="4"/>
        <v>37.067325321684066</v>
      </c>
      <c r="CO16" s="91">
        <f t="shared" si="4"/>
        <v>3.7315358431006787</v>
      </c>
      <c r="CP16" s="65">
        <f t="shared" si="4"/>
        <v>14080.004462918865</v>
      </c>
      <c r="CQ16" s="66">
        <f t="shared" si="4"/>
        <v>679.93655622576114</v>
      </c>
      <c r="CR16" s="66">
        <f t="shared" si="4"/>
        <v>0</v>
      </c>
      <c r="CS16" s="66">
        <f t="shared" si="4"/>
        <v>3537.4319028515902</v>
      </c>
      <c r="CT16" s="36">
        <v>0</v>
      </c>
      <c r="CU16" s="27">
        <f t="shared" si="8"/>
        <v>24168.029953080291</v>
      </c>
      <c r="DA16" s="105">
        <v>1.1857212191005142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216.22328692912816</v>
      </c>
      <c r="F17" s="91">
        <v>58.693249197441745</v>
      </c>
      <c r="G17" s="91">
        <v>4.6705273637607112</v>
      </c>
      <c r="H17" s="91">
        <v>20.095350250129616</v>
      </c>
      <c r="I17" s="91">
        <v>9.5823191029428756</v>
      </c>
      <c r="J17" s="91">
        <v>2.1595231754971618</v>
      </c>
      <c r="K17" s="91">
        <v>26.008541231353888</v>
      </c>
      <c r="L17" s="91">
        <v>24.430298471524125</v>
      </c>
      <c r="M17" s="91">
        <v>8.8601129331094821</v>
      </c>
      <c r="N17" s="91">
        <v>2.9766130895651965</v>
      </c>
      <c r="O17" s="91">
        <v>457.95250105574524</v>
      </c>
      <c r="P17" s="91">
        <v>161.04110659648504</v>
      </c>
      <c r="Q17" s="91">
        <v>6.5696628775382839</v>
      </c>
      <c r="R17" s="91">
        <v>811.59894535854414</v>
      </c>
      <c r="S17" s="91">
        <v>55.893749028707674</v>
      </c>
      <c r="T17" s="91">
        <v>40.397114150029743</v>
      </c>
      <c r="U17" s="91">
        <v>66.315592903708406</v>
      </c>
      <c r="V17" s="91">
        <v>3700.8003938466031</v>
      </c>
      <c r="W17" s="91">
        <v>3775.6846676674909</v>
      </c>
      <c r="X17" s="91">
        <v>6.8823017025646657E-3</v>
      </c>
      <c r="Y17" s="91">
        <v>33.883221932384068</v>
      </c>
      <c r="Z17" s="91">
        <v>27.927057191741433</v>
      </c>
      <c r="AA17" s="91">
        <v>4.153531580375657</v>
      </c>
      <c r="AB17" s="65">
        <f>'[5]TES 2035 (value)'!CK20</f>
        <v>20144.463823675727</v>
      </c>
      <c r="AC17" s="66">
        <f>'[5]TES 2035 (value)'!CL20</f>
        <v>3734.3677717332489</v>
      </c>
      <c r="AD17" s="66">
        <f>'[5]TES 2035 (value)'!CM20</f>
        <v>0</v>
      </c>
      <c r="AE17" s="66">
        <f>'[5]TES 2035 (value)'!CN20</f>
        <v>0</v>
      </c>
      <c r="AF17" s="67">
        <f>'[5]TES 2035 (value)'!CO20</f>
        <v>1</v>
      </c>
      <c r="AG17" s="27">
        <f t="shared" si="5"/>
        <v>33395.755843644489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216.23059520218101</v>
      </c>
      <c r="AM17" s="66">
        <f t="shared" si="0"/>
        <v>58.693275834290127</v>
      </c>
      <c r="AN17" s="66">
        <f t="shared" si="0"/>
        <v>4.6703849451329109</v>
      </c>
      <c r="AO17" s="66">
        <f t="shared" si="0"/>
        <v>20.095330660568177</v>
      </c>
      <c r="AP17" s="66">
        <f t="shared" si="0"/>
        <v>9.5822616523656468</v>
      </c>
      <c r="AQ17" s="66">
        <f t="shared" si="0"/>
        <v>2.1595963658513138</v>
      </c>
      <c r="AR17" s="66">
        <f t="shared" si="0"/>
        <v>26.014281289162739</v>
      </c>
      <c r="AS17" s="66">
        <f t="shared" si="0"/>
        <v>24.433509406456071</v>
      </c>
      <c r="AT17" s="66">
        <f t="shared" si="0"/>
        <v>8.8602043980470491</v>
      </c>
      <c r="AU17" s="66">
        <f t="shared" si="0"/>
        <v>2.9766146951893879</v>
      </c>
      <c r="AV17" s="66">
        <f t="shared" si="0"/>
        <v>457.96348821942013</v>
      </c>
      <c r="AW17" s="66">
        <f t="shared" si="0"/>
        <v>161.04471526662897</v>
      </c>
      <c r="AX17" s="66">
        <f t="shared" si="0"/>
        <v>6.5694153909707778</v>
      </c>
      <c r="AY17" s="66">
        <f t="shared" si="0"/>
        <v>811.58847634412484</v>
      </c>
      <c r="AZ17" s="66">
        <f t="shared" si="0"/>
        <v>55.894910578459253</v>
      </c>
      <c r="BA17" s="66">
        <f t="shared" si="1"/>
        <v>40.396402707212104</v>
      </c>
      <c r="BB17" s="66">
        <f t="shared" si="1"/>
        <v>66.31551263553159</v>
      </c>
      <c r="BC17" s="66">
        <f t="shared" si="1"/>
        <v>3700.8996628164368</v>
      </c>
      <c r="BD17" s="66">
        <f t="shared" si="1"/>
        <v>3775.6847968757152</v>
      </c>
      <c r="BE17" s="91">
        <f t="shared" si="1"/>
        <v>8.5873451176547815E-3</v>
      </c>
      <c r="BF17" s="91">
        <f t="shared" si="1"/>
        <v>34.238233855515702</v>
      </c>
      <c r="BG17" s="91">
        <f t="shared" si="1"/>
        <v>27.928285666768357</v>
      </c>
      <c r="BH17" s="91">
        <f t="shared" si="1"/>
        <v>4.1641753235023646</v>
      </c>
      <c r="BI17" s="65">
        <f t="shared" si="2"/>
        <v>20144.463823675727</v>
      </c>
      <c r="BJ17" s="66">
        <f t="shared" si="2"/>
        <v>3734.3677717332489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33395.244312883624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216.23059520218101</v>
      </c>
      <c r="BT17" s="66">
        <f t="shared" si="3"/>
        <v>58.693275834290127</v>
      </c>
      <c r="BU17" s="66">
        <f t="shared" si="3"/>
        <v>4.6703849451329109</v>
      </c>
      <c r="BV17" s="66">
        <f t="shared" si="3"/>
        <v>20.095330660568177</v>
      </c>
      <c r="BW17" s="66">
        <f t="shared" si="3"/>
        <v>9.5822616523656468</v>
      </c>
      <c r="BX17" s="66">
        <f t="shared" si="3"/>
        <v>2.1595963658513138</v>
      </c>
      <c r="BY17" s="66">
        <f t="shared" si="3"/>
        <v>26.014281289162739</v>
      </c>
      <c r="BZ17" s="66">
        <f t="shared" si="3"/>
        <v>24.433509406456071</v>
      </c>
      <c r="CA17" s="66">
        <f t="shared" si="3"/>
        <v>8.8602043980470491</v>
      </c>
      <c r="CB17" s="66">
        <f t="shared" si="3"/>
        <v>2.9766146951893879</v>
      </c>
      <c r="CC17" s="66">
        <f t="shared" si="3"/>
        <v>457.96348821942013</v>
      </c>
      <c r="CD17" s="66">
        <f t="shared" si="3"/>
        <v>161.04471526662897</v>
      </c>
      <c r="CE17" s="66">
        <f t="shared" si="3"/>
        <v>6.5694153909707778</v>
      </c>
      <c r="CF17" s="66">
        <f t="shared" si="3"/>
        <v>811.58847634412484</v>
      </c>
      <c r="CG17" s="66">
        <f t="shared" si="3"/>
        <v>55.894910578459253</v>
      </c>
      <c r="CH17" s="66">
        <f t="shared" si="3"/>
        <v>40.396402707212104</v>
      </c>
      <c r="CI17" s="66">
        <f t="shared" si="4"/>
        <v>66.31551263553159</v>
      </c>
      <c r="CJ17" s="66">
        <f t="shared" si="4"/>
        <v>3700.8996628164368</v>
      </c>
      <c r="CK17" s="66">
        <f t="shared" si="4"/>
        <v>3775.6847968757152</v>
      </c>
      <c r="CL17" s="91">
        <f t="shared" si="4"/>
        <v>8.5873451176547815E-3</v>
      </c>
      <c r="CM17" s="91">
        <f t="shared" si="4"/>
        <v>34.238233855515702</v>
      </c>
      <c r="CN17" s="91">
        <f t="shared" si="4"/>
        <v>27.928285666768357</v>
      </c>
      <c r="CO17" s="91">
        <f t="shared" si="4"/>
        <v>4.1641753235023646</v>
      </c>
      <c r="CP17" s="65">
        <f t="shared" si="4"/>
        <v>20144.463823675727</v>
      </c>
      <c r="CQ17" s="66">
        <f t="shared" si="4"/>
        <v>3734.3677717332489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33395.244312883624</v>
      </c>
      <c r="CX17" s="52" t="s">
        <v>105</v>
      </c>
      <c r="CY17" s="94">
        <f>'[1]scen AMS ss residentiel'!$AF$461</f>
        <v>3330381.3489999999</v>
      </c>
      <c r="DA17" s="105">
        <v>1.3616289325128654</v>
      </c>
    </row>
    <row r="18" spans="2:105" x14ac:dyDescent="0.25">
      <c r="B18" s="53" t="s">
        <v>35</v>
      </c>
      <c r="C18" s="64" t="s">
        <v>15</v>
      </c>
      <c r="D18" s="90">
        <v>88.763485654005393</v>
      </c>
      <c r="E18" s="91">
        <v>896.22555420963397</v>
      </c>
      <c r="F18" s="91">
        <v>388.39330466575842</v>
      </c>
      <c r="G18" s="91">
        <v>90.396747115042885</v>
      </c>
      <c r="H18" s="91">
        <v>222.16367227893977</v>
      </c>
      <c r="I18" s="91">
        <v>153.88879638456984</v>
      </c>
      <c r="J18" s="91">
        <v>23.624885013250232</v>
      </c>
      <c r="K18" s="91">
        <v>87.598315051195499</v>
      </c>
      <c r="L18" s="91">
        <v>117.37223285155348</v>
      </c>
      <c r="M18" s="91">
        <v>362.51869676918142</v>
      </c>
      <c r="N18" s="91">
        <v>75.91800899990838</v>
      </c>
      <c r="O18" s="91">
        <v>2635.1176590386417</v>
      </c>
      <c r="P18" s="91">
        <v>1125.2296281495455</v>
      </c>
      <c r="Q18" s="91">
        <v>121.63706792537548</v>
      </c>
      <c r="R18" s="91">
        <v>130.38773426459142</v>
      </c>
      <c r="S18" s="91">
        <v>13458.969819072559</v>
      </c>
      <c r="T18" s="91">
        <v>862.96703550969073</v>
      </c>
      <c r="U18" s="91">
        <v>760.76215289153674</v>
      </c>
      <c r="V18" s="91">
        <v>31174.973883824801</v>
      </c>
      <c r="W18" s="91">
        <v>1988.1862358388773</v>
      </c>
      <c r="X18" s="91">
        <v>3.9595594382860672E-2</v>
      </c>
      <c r="Y18" s="91">
        <v>420.63707099872465</v>
      </c>
      <c r="Z18" s="91">
        <v>507.51614869093942</v>
      </c>
      <c r="AA18" s="91">
        <v>34.795380039208588</v>
      </c>
      <c r="AB18" s="65">
        <f>'[5]TES 2035 (value)'!CK21</f>
        <v>2184.4520073049703</v>
      </c>
      <c r="AC18" s="66">
        <f>'[5]TES 2035 (value)'!CL21</f>
        <v>11.788810601086853</v>
      </c>
      <c r="AD18" s="66">
        <f>'[5]TES 2035 (value)'!CM21</f>
        <v>0</v>
      </c>
      <c r="AE18" s="66">
        <f>'[5]TES 2035 (value)'!CN21</f>
        <v>10854.907373581182</v>
      </c>
      <c r="AF18" s="67">
        <f>'[5]TES 2035 (value)'!CO21</f>
        <v>2.1171321160000001</v>
      </c>
      <c r="AG18" s="27">
        <f t="shared" si="5"/>
        <v>68781.34843443516</v>
      </c>
      <c r="AI18" s="53" t="s">
        <v>35</v>
      </c>
      <c r="AJ18" s="64" t="s">
        <v>15</v>
      </c>
      <c r="AK18" s="65">
        <f t="shared" si="0"/>
        <v>88.765015919078436</v>
      </c>
      <c r="AL18" s="66">
        <f t="shared" si="0"/>
        <v>896.25584632645507</v>
      </c>
      <c r="AM18" s="66">
        <f t="shared" si="0"/>
        <v>388.39348093089473</v>
      </c>
      <c r="AN18" s="66">
        <f t="shared" si="0"/>
        <v>90.393990642448031</v>
      </c>
      <c r="AO18" s="66">
        <f t="shared" si="0"/>
        <v>222.16345570700381</v>
      </c>
      <c r="AP18" s="66">
        <f t="shared" si="0"/>
        <v>153.8878737477753</v>
      </c>
      <c r="AQ18" s="66">
        <f t="shared" si="0"/>
        <v>23.625685705607015</v>
      </c>
      <c r="AR18" s="66">
        <f t="shared" si="0"/>
        <v>87.617647907578288</v>
      </c>
      <c r="AS18" s="66">
        <f t="shared" si="0"/>
        <v>117.38765937624137</v>
      </c>
      <c r="AT18" s="66">
        <f t="shared" si="0"/>
        <v>362.52243913118258</v>
      </c>
      <c r="AU18" s="66">
        <f t="shared" si="0"/>
        <v>75.918049951079439</v>
      </c>
      <c r="AV18" s="66">
        <f t="shared" si="0"/>
        <v>2635.1808805931823</v>
      </c>
      <c r="AW18" s="66">
        <f t="shared" si="0"/>
        <v>1125.2548427214642</v>
      </c>
      <c r="AX18" s="66">
        <f t="shared" si="0"/>
        <v>121.63248572062867</v>
      </c>
      <c r="AY18" s="66">
        <f t="shared" si="0"/>
        <v>130.38605236113662</v>
      </c>
      <c r="AZ18" s="66">
        <f t="shared" ref="AZ18:AZ32" si="9">S18*(1+AZ$45)</f>
        <v>13459.249515162399</v>
      </c>
      <c r="BA18" s="66">
        <f t="shared" si="1"/>
        <v>862.95183759983524</v>
      </c>
      <c r="BB18" s="66">
        <f t="shared" si="1"/>
        <v>760.76123206751436</v>
      </c>
      <c r="BC18" s="66">
        <f t="shared" si="1"/>
        <v>31175.810110373841</v>
      </c>
      <c r="BD18" s="66">
        <f t="shared" si="1"/>
        <v>1988.1863038768718</v>
      </c>
      <c r="BE18" s="91">
        <f t="shared" si="1"/>
        <v>4.940513345667337E-2</v>
      </c>
      <c r="BF18" s="91">
        <f t="shared" si="1"/>
        <v>425.04430168693114</v>
      </c>
      <c r="BG18" s="91">
        <f t="shared" si="1"/>
        <v>507.53847366811647</v>
      </c>
      <c r="BH18" s="91">
        <f t="shared" si="1"/>
        <v>34.88454586832696</v>
      </c>
      <c r="BI18" s="65">
        <f t="shared" si="2"/>
        <v>2184.4520073049703</v>
      </c>
      <c r="BJ18" s="66">
        <f t="shared" si="2"/>
        <v>11.788810601086853</v>
      </c>
      <c r="BK18" s="66">
        <f t="shared" si="2"/>
        <v>0</v>
      </c>
      <c r="BL18" s="66">
        <f t="shared" si="2"/>
        <v>10854.907373581182</v>
      </c>
      <c r="BM18" s="36">
        <v>0</v>
      </c>
      <c r="BN18" s="27">
        <f t="shared" si="6"/>
        <v>68785.00932366628</v>
      </c>
      <c r="BP18" s="53" t="s">
        <v>35</v>
      </c>
      <c r="BQ18" s="64" t="s">
        <v>15</v>
      </c>
      <c r="BR18" s="65">
        <f t="shared" si="7"/>
        <v>88.765015919078436</v>
      </c>
      <c r="BS18" s="66">
        <f t="shared" si="3"/>
        <v>896.25584632645507</v>
      </c>
      <c r="BT18" s="66">
        <f t="shared" si="3"/>
        <v>388.39348093089473</v>
      </c>
      <c r="BU18" s="66">
        <f t="shared" si="3"/>
        <v>90.393990642448031</v>
      </c>
      <c r="BV18" s="66">
        <f t="shared" si="3"/>
        <v>222.16345570700381</v>
      </c>
      <c r="BW18" s="66">
        <f t="shared" si="3"/>
        <v>153.8878737477753</v>
      </c>
      <c r="BX18" s="66">
        <f t="shared" si="3"/>
        <v>23.625685705607015</v>
      </c>
      <c r="BY18" s="66">
        <f t="shared" si="3"/>
        <v>87.617647907578288</v>
      </c>
      <c r="BZ18" s="66">
        <f t="shared" si="3"/>
        <v>117.38765937624137</v>
      </c>
      <c r="CA18" s="66">
        <f t="shared" si="3"/>
        <v>362.52243913118258</v>
      </c>
      <c r="CB18" s="66">
        <f t="shared" si="3"/>
        <v>75.918049951079439</v>
      </c>
      <c r="CC18" s="66">
        <f t="shared" si="3"/>
        <v>2635.1808805931823</v>
      </c>
      <c r="CD18" s="66">
        <f t="shared" si="3"/>
        <v>1125.2548427214642</v>
      </c>
      <c r="CE18" s="66">
        <f t="shared" si="3"/>
        <v>121.63248572062867</v>
      </c>
      <c r="CF18" s="66">
        <f t="shared" si="3"/>
        <v>130.38605236113662</v>
      </c>
      <c r="CG18" s="66">
        <f t="shared" si="3"/>
        <v>13459.249515162399</v>
      </c>
      <c r="CH18" s="66">
        <f t="shared" ref="CH18:CJ37" si="10">BA18</f>
        <v>862.95183759983524</v>
      </c>
      <c r="CI18" s="66">
        <f t="shared" si="4"/>
        <v>760.76123206751436</v>
      </c>
      <c r="CJ18" s="66">
        <f t="shared" si="4"/>
        <v>31175.810110373841</v>
      </c>
      <c r="CK18" s="66">
        <f t="shared" si="4"/>
        <v>1988.1863038768718</v>
      </c>
      <c r="CL18" s="91">
        <f t="shared" si="4"/>
        <v>4.940513345667337E-2</v>
      </c>
      <c r="CM18" s="91">
        <f t="shared" si="4"/>
        <v>425.04430168693114</v>
      </c>
      <c r="CN18" s="91">
        <f t="shared" si="4"/>
        <v>507.53847366811647</v>
      </c>
      <c r="CO18" s="91">
        <f t="shared" si="4"/>
        <v>34.88454586832696</v>
      </c>
      <c r="CP18" s="65">
        <f t="shared" si="4"/>
        <v>2184.4520073049703</v>
      </c>
      <c r="CQ18" s="66">
        <f t="shared" si="4"/>
        <v>11.788810601086853</v>
      </c>
      <c r="CR18" s="66">
        <f t="shared" si="4"/>
        <v>0</v>
      </c>
      <c r="CS18" s="66">
        <f t="shared" si="4"/>
        <v>10854.907373581182</v>
      </c>
      <c r="CT18" s="36">
        <v>0</v>
      </c>
      <c r="CU18" s="27">
        <f t="shared" si="8"/>
        <v>68785.00932366628</v>
      </c>
      <c r="DA18" s="105">
        <v>1.5707615158000288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47.151699783579119</v>
      </c>
      <c r="F19" s="91">
        <v>20.21584501420373</v>
      </c>
      <c r="G19" s="91">
        <v>4.7334186346570402</v>
      </c>
      <c r="H19" s="91">
        <v>12.036098307259373</v>
      </c>
      <c r="I19" s="91">
        <v>8.0873852973999139</v>
      </c>
      <c r="J19" s="91">
        <v>1.1587460226858035</v>
      </c>
      <c r="K19" s="91">
        <v>4.4088658620686694</v>
      </c>
      <c r="L19" s="91">
        <v>5.760764051950849</v>
      </c>
      <c r="M19" s="91">
        <v>21.219002800035216</v>
      </c>
      <c r="N19" s="91">
        <v>4.0777164814944706</v>
      </c>
      <c r="O19" s="91">
        <v>135.70799690728472</v>
      </c>
      <c r="P19" s="91">
        <v>58.111253934064209</v>
      </c>
      <c r="Q19" s="91">
        <v>8.2665716497574486</v>
      </c>
      <c r="R19" s="91">
        <v>3.2534013813083473</v>
      </c>
      <c r="S19" s="91">
        <v>159.55080287740313</v>
      </c>
      <c r="T19" s="91">
        <v>833.43708694778093</v>
      </c>
      <c r="U19" s="91">
        <v>47.238847750581215</v>
      </c>
      <c r="V19" s="91">
        <v>897.10997767683273</v>
      </c>
      <c r="W19" s="91">
        <v>9.2301153310009827</v>
      </c>
      <c r="X19" s="91">
        <v>2.0356129729568865E-3</v>
      </c>
      <c r="Y19" s="91">
        <v>105.15105627149131</v>
      </c>
      <c r="Z19" s="91">
        <v>128.75788420065339</v>
      </c>
      <c r="AA19" s="91">
        <v>7.6947931850846718</v>
      </c>
      <c r="AB19" s="65">
        <f>'[5]TES 2035 (value)'!CK22</f>
        <v>1136.4732628458844</v>
      </c>
      <c r="AC19" s="66">
        <f>'[5]TES 2035 (value)'!CL22</f>
        <v>0</v>
      </c>
      <c r="AD19" s="66">
        <f>'[5]TES 2035 (value)'!CM22</f>
        <v>0</v>
      </c>
      <c r="AE19" s="66">
        <f>'[5]TES 2035 (value)'!CN22</f>
        <v>17158.834165676628</v>
      </c>
      <c r="AF19" s="67">
        <f>'[5]TES 2035 (value)'!CO22</f>
        <v>1.7879548670000001</v>
      </c>
      <c r="AG19" s="27">
        <f t="shared" si="5"/>
        <v>20819.45674937106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47.153293494884771</v>
      </c>
      <c r="AM19" s="66">
        <f t="shared" si="11"/>
        <v>20.215854188792051</v>
      </c>
      <c r="AN19" s="66">
        <f t="shared" si="11"/>
        <v>4.7332742982825264</v>
      </c>
      <c r="AO19" s="66">
        <f t="shared" si="11"/>
        <v>12.036086574102979</v>
      </c>
      <c r="AP19" s="66">
        <f t="shared" si="11"/>
        <v>8.0873368096644693</v>
      </c>
      <c r="AQ19" s="66">
        <f t="shared" si="11"/>
        <v>1.1587852947958392</v>
      </c>
      <c r="AR19" s="66">
        <f t="shared" si="11"/>
        <v>4.409838894146656</v>
      </c>
      <c r="AS19" s="66">
        <f t="shared" si="11"/>
        <v>5.7615212035079892</v>
      </c>
      <c r="AT19" s="66">
        <f t="shared" si="11"/>
        <v>21.219221848571166</v>
      </c>
      <c r="AU19" s="66">
        <f t="shared" si="11"/>
        <v>4.0777186810682915</v>
      </c>
      <c r="AV19" s="66">
        <f t="shared" si="11"/>
        <v>135.71125280384732</v>
      </c>
      <c r="AW19" s="66">
        <f t="shared" si="11"/>
        <v>58.112556113063903</v>
      </c>
      <c r="AX19" s="66">
        <f t="shared" si="11"/>
        <v>8.2662602387336594</v>
      </c>
      <c r="AY19" s="66">
        <f t="shared" si="11"/>
        <v>3.2533594148837146</v>
      </c>
      <c r="AZ19" s="66">
        <f t="shared" si="9"/>
        <v>159.55411856473251</v>
      </c>
      <c r="BA19" s="66">
        <f t="shared" si="1"/>
        <v>833.42240909660416</v>
      </c>
      <c r="BB19" s="66">
        <f t="shared" si="1"/>
        <v>47.238790572834354</v>
      </c>
      <c r="BC19" s="66">
        <f t="shared" si="1"/>
        <v>897.13404143975799</v>
      </c>
      <c r="BD19" s="66">
        <f t="shared" si="1"/>
        <v>9.2301156468660288</v>
      </c>
      <c r="BE19" s="91">
        <f t="shared" si="1"/>
        <v>2.5399222353536173E-3</v>
      </c>
      <c r="BF19" s="91">
        <f t="shared" si="1"/>
        <v>106.25277790766744</v>
      </c>
      <c r="BG19" s="91">
        <f t="shared" si="1"/>
        <v>128.76354809299173</v>
      </c>
      <c r="BH19" s="91">
        <f t="shared" si="1"/>
        <v>7.7145116825825957</v>
      </c>
      <c r="BI19" s="65">
        <f t="shared" si="2"/>
        <v>1136.4732628458844</v>
      </c>
      <c r="BJ19" s="66">
        <f t="shared" si="2"/>
        <v>0</v>
      </c>
      <c r="BK19" s="66">
        <f t="shared" si="2"/>
        <v>0</v>
      </c>
      <c r="BL19" s="66">
        <f t="shared" si="2"/>
        <v>17158.834165676628</v>
      </c>
      <c r="BM19" s="36">
        <v>0</v>
      </c>
      <c r="BN19" s="27">
        <f t="shared" si="6"/>
        <v>20818.81664130713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47.153293494884771</v>
      </c>
      <c r="BT19" s="66">
        <f t="shared" si="7"/>
        <v>20.215854188792051</v>
      </c>
      <c r="BU19" s="66">
        <f t="shared" si="7"/>
        <v>4.7332742982825264</v>
      </c>
      <c r="BV19" s="66">
        <f t="shared" si="7"/>
        <v>12.036086574102979</v>
      </c>
      <c r="BW19" s="66">
        <f t="shared" si="7"/>
        <v>8.0873368096644693</v>
      </c>
      <c r="BX19" s="66">
        <f t="shared" si="7"/>
        <v>1.1587852947958392</v>
      </c>
      <c r="BY19" s="66">
        <f t="shared" si="7"/>
        <v>4.409838894146656</v>
      </c>
      <c r="BZ19" s="66">
        <f t="shared" si="7"/>
        <v>5.7615212035079892</v>
      </c>
      <c r="CA19" s="66">
        <f t="shared" si="7"/>
        <v>21.219221848571166</v>
      </c>
      <c r="CB19" s="66">
        <f t="shared" si="7"/>
        <v>4.0777186810682915</v>
      </c>
      <c r="CC19" s="66">
        <f t="shared" si="7"/>
        <v>135.71125280384732</v>
      </c>
      <c r="CD19" s="66">
        <f t="shared" si="7"/>
        <v>58.112556113063903</v>
      </c>
      <c r="CE19" s="66">
        <f t="shared" si="7"/>
        <v>8.2662602387336594</v>
      </c>
      <c r="CF19" s="66">
        <f t="shared" si="7"/>
        <v>3.2533594148837146</v>
      </c>
      <c r="CG19" s="66">
        <f t="shared" si="7"/>
        <v>159.55411856473251</v>
      </c>
      <c r="CH19" s="66">
        <f t="shared" si="10"/>
        <v>833.42240909660416</v>
      </c>
      <c r="CI19" s="66">
        <f t="shared" si="4"/>
        <v>47.238790572834354</v>
      </c>
      <c r="CJ19" s="66">
        <f t="shared" si="4"/>
        <v>897.13404143975799</v>
      </c>
      <c r="CK19" s="66">
        <f t="shared" si="4"/>
        <v>9.2301156468660288</v>
      </c>
      <c r="CL19" s="91">
        <f t="shared" si="4"/>
        <v>2.5399222353536173E-3</v>
      </c>
      <c r="CM19" s="91">
        <f t="shared" si="4"/>
        <v>106.25277790766744</v>
      </c>
      <c r="CN19" s="91">
        <f t="shared" si="4"/>
        <v>128.76354809299173</v>
      </c>
      <c r="CO19" s="91">
        <f t="shared" si="4"/>
        <v>7.7145116825825957</v>
      </c>
      <c r="CP19" s="65">
        <f t="shared" si="4"/>
        <v>1136.4732628458844</v>
      </c>
      <c r="CQ19" s="66">
        <f t="shared" si="4"/>
        <v>0</v>
      </c>
      <c r="CR19" s="66">
        <f t="shared" si="4"/>
        <v>0</v>
      </c>
      <c r="CS19" s="66">
        <f t="shared" si="4"/>
        <v>17158.834165676628</v>
      </c>
      <c r="CT19" s="36">
        <v>0</v>
      </c>
      <c r="CU19" s="27">
        <f t="shared" si="8"/>
        <v>20818.81664130713</v>
      </c>
      <c r="CX19" s="59" t="s">
        <v>117</v>
      </c>
      <c r="CY19" s="94">
        <f t="array" ref="CY19">SUM('[1]scen AMS ss residentiel'!$AF$1263:$AF$1268*'[1]scen AMS ss residentiel'!$AF$293:$AF$298,'[1]scen AMS ss residentiel'!$AF$299*'[1]scen AMS ss residentiel'!$AF$1269,'[1]scen AMS ss residentiel'!$AF$1262*('[1]scen AMS ss residentiel'!$AF$292-'[1]scen AMS ss residentiel'!$AF$299))</f>
        <v>1823.1372806552831</v>
      </c>
      <c r="DA19" s="105">
        <v>2.0692567897222633</v>
      </c>
    </row>
    <row r="20" spans="2:105" x14ac:dyDescent="0.25">
      <c r="B20" s="53" t="s">
        <v>37</v>
      </c>
      <c r="C20" s="64" t="s">
        <v>17</v>
      </c>
      <c r="D20" s="90">
        <v>14.125297550905184</v>
      </c>
      <c r="E20" s="91">
        <v>343.24218149517577</v>
      </c>
      <c r="F20" s="91">
        <v>112.50244803456027</v>
      </c>
      <c r="G20" s="91">
        <v>29.010749724815181</v>
      </c>
      <c r="H20" s="91">
        <v>96.688801174577961</v>
      </c>
      <c r="I20" s="91">
        <v>44.95588153691395</v>
      </c>
      <c r="J20" s="91">
        <v>22.938009757558213</v>
      </c>
      <c r="K20" s="91">
        <v>49.005073143194373</v>
      </c>
      <c r="L20" s="91">
        <v>57.233358382526532</v>
      </c>
      <c r="M20" s="91">
        <v>60.498822868070725</v>
      </c>
      <c r="N20" s="91">
        <v>24.33374637832372</v>
      </c>
      <c r="O20" s="91">
        <v>1028.018216937744</v>
      </c>
      <c r="P20" s="91">
        <v>383.92341096925094</v>
      </c>
      <c r="Q20" s="91">
        <v>27.102128144972454</v>
      </c>
      <c r="R20" s="91">
        <v>30.581896553194028</v>
      </c>
      <c r="S20" s="91">
        <v>451.33210304450773</v>
      </c>
      <c r="T20" s="91">
        <v>182.01095016807395</v>
      </c>
      <c r="U20" s="91">
        <v>5094.8378848167595</v>
      </c>
      <c r="V20" s="91">
        <v>9522.7123155700301</v>
      </c>
      <c r="W20" s="91">
        <v>540.48454172519303</v>
      </c>
      <c r="X20" s="91">
        <v>1.5447927458277427E-2</v>
      </c>
      <c r="Y20" s="91">
        <v>131.54824196805023</v>
      </c>
      <c r="Z20" s="91">
        <v>107.53620589680668</v>
      </c>
      <c r="AA20" s="91">
        <v>12.055779342060857</v>
      </c>
      <c r="AB20" s="65">
        <f>'[5]TES 2035 (value)'!CK23</f>
        <v>29111.799412333588</v>
      </c>
      <c r="AC20" s="66">
        <f>'[5]TES 2035 (value)'!CL23</f>
        <v>0</v>
      </c>
      <c r="AD20" s="66">
        <f>'[5]TES 2035 (value)'!CM23</f>
        <v>0</v>
      </c>
      <c r="AE20" s="66">
        <f>'[5]TES 2035 (value)'!CN23</f>
        <v>17402.228515734983</v>
      </c>
      <c r="AF20" s="67">
        <f>'[5]TES 2035 (value)'!CO23</f>
        <v>1.82633416</v>
      </c>
      <c r="AG20" s="27">
        <f t="shared" si="5"/>
        <v>64882.547755339292</v>
      </c>
      <c r="AI20" s="53" t="s">
        <v>37</v>
      </c>
      <c r="AJ20" s="64" t="s">
        <v>17</v>
      </c>
      <c r="AK20" s="65">
        <f t="shared" si="11"/>
        <v>14.125541068262905</v>
      </c>
      <c r="AL20" s="66">
        <f t="shared" si="11"/>
        <v>343.25378296336754</v>
      </c>
      <c r="AM20" s="66">
        <f t="shared" si="11"/>
        <v>112.50249909172088</v>
      </c>
      <c r="AN20" s="66">
        <f t="shared" si="11"/>
        <v>29.00986509855235</v>
      </c>
      <c r="AO20" s="66">
        <f t="shared" si="11"/>
        <v>96.688706919380238</v>
      </c>
      <c r="AP20" s="66">
        <f t="shared" si="11"/>
        <v>44.955612004944037</v>
      </c>
      <c r="AQ20" s="66">
        <f t="shared" si="11"/>
        <v>22.938787170404137</v>
      </c>
      <c r="AR20" s="66">
        <f t="shared" si="11"/>
        <v>49.015888511509985</v>
      </c>
      <c r="AS20" s="66">
        <f t="shared" si="11"/>
        <v>57.240880705265134</v>
      </c>
      <c r="AT20" s="66">
        <f t="shared" si="11"/>
        <v>60.499447411019361</v>
      </c>
      <c r="AU20" s="66">
        <f t="shared" si="11"/>
        <v>24.333759504266084</v>
      </c>
      <c r="AV20" s="66">
        <f t="shared" si="11"/>
        <v>1028.042881077331</v>
      </c>
      <c r="AW20" s="66">
        <f t="shared" si="11"/>
        <v>383.93201407053357</v>
      </c>
      <c r="AX20" s="66">
        <f t="shared" si="11"/>
        <v>27.101107177414185</v>
      </c>
      <c r="AY20" s="66">
        <f t="shared" si="11"/>
        <v>30.581502069788382</v>
      </c>
      <c r="AZ20" s="66">
        <f t="shared" si="9"/>
        <v>451.34148235259278</v>
      </c>
      <c r="BA20" s="66">
        <f t="shared" si="1"/>
        <v>182.00774473159777</v>
      </c>
      <c r="BB20" s="66">
        <f t="shared" si="1"/>
        <v>5094.8317180416425</v>
      </c>
      <c r="BC20" s="66">
        <f t="shared" si="1"/>
        <v>9522.9677494602656</v>
      </c>
      <c r="BD20" s="66">
        <f t="shared" si="1"/>
        <v>540.48456022118887</v>
      </c>
      <c r="BE20" s="91">
        <f t="shared" si="1"/>
        <v>1.9275046368177937E-2</v>
      </c>
      <c r="BF20" s="91">
        <f t="shared" si="1"/>
        <v>132.92654047988768</v>
      </c>
      <c r="BG20" s="91">
        <f t="shared" si="1"/>
        <v>107.54093627503907</v>
      </c>
      <c r="BH20" s="91">
        <f t="shared" si="1"/>
        <v>12.086673200943608</v>
      </c>
      <c r="BI20" s="65">
        <f t="shared" si="2"/>
        <v>29111.799412333588</v>
      </c>
      <c r="BJ20" s="66">
        <f t="shared" si="2"/>
        <v>0</v>
      </c>
      <c r="BK20" s="66">
        <f t="shared" si="2"/>
        <v>0</v>
      </c>
      <c r="BL20" s="66">
        <f t="shared" si="2"/>
        <v>17402.228515734983</v>
      </c>
      <c r="BM20" s="36">
        <v>0</v>
      </c>
      <c r="BN20" s="27">
        <f t="shared" si="6"/>
        <v>64882.456882721861</v>
      </c>
      <c r="BP20" s="53" t="s">
        <v>37</v>
      </c>
      <c r="BQ20" s="64" t="s">
        <v>17</v>
      </c>
      <c r="BR20" s="65">
        <f t="shared" si="7"/>
        <v>14.125541068262905</v>
      </c>
      <c r="BS20" s="66">
        <f t="shared" si="7"/>
        <v>343.25378296336754</v>
      </c>
      <c r="BT20" s="66">
        <f t="shared" si="7"/>
        <v>112.50249909172088</v>
      </c>
      <c r="BU20" s="66">
        <f t="shared" si="7"/>
        <v>29.00986509855235</v>
      </c>
      <c r="BV20" s="66">
        <f t="shared" si="7"/>
        <v>96.688706919380238</v>
      </c>
      <c r="BW20" s="66">
        <f t="shared" si="7"/>
        <v>44.955612004944037</v>
      </c>
      <c r="BX20" s="66">
        <f t="shared" si="7"/>
        <v>22.938787170404137</v>
      </c>
      <c r="BY20" s="66">
        <f t="shared" si="7"/>
        <v>49.015888511509985</v>
      </c>
      <c r="BZ20" s="66">
        <f t="shared" si="7"/>
        <v>57.240880705265134</v>
      </c>
      <c r="CA20" s="66">
        <f t="shared" si="7"/>
        <v>60.499447411019361</v>
      </c>
      <c r="CB20" s="66">
        <f t="shared" si="7"/>
        <v>24.333759504266084</v>
      </c>
      <c r="CC20" s="66">
        <f t="shared" si="7"/>
        <v>1028.042881077331</v>
      </c>
      <c r="CD20" s="66">
        <f t="shared" si="7"/>
        <v>383.93201407053357</v>
      </c>
      <c r="CE20" s="66">
        <f t="shared" si="7"/>
        <v>27.101107177414185</v>
      </c>
      <c r="CF20" s="66">
        <f t="shared" si="7"/>
        <v>30.581502069788382</v>
      </c>
      <c r="CG20" s="66">
        <f t="shared" si="7"/>
        <v>451.34148235259278</v>
      </c>
      <c r="CH20" s="66">
        <f t="shared" si="10"/>
        <v>182.00774473159777</v>
      </c>
      <c r="CI20" s="66">
        <f t="shared" si="4"/>
        <v>5094.8317180416425</v>
      </c>
      <c r="CJ20" s="66">
        <f t="shared" si="4"/>
        <v>9522.9677494602656</v>
      </c>
      <c r="CK20" s="66">
        <f t="shared" si="4"/>
        <v>540.48456022118887</v>
      </c>
      <c r="CL20" s="91">
        <f t="shared" si="4"/>
        <v>1.9275046368177937E-2</v>
      </c>
      <c r="CM20" s="91">
        <f t="shared" si="4"/>
        <v>132.92654047988768</v>
      </c>
      <c r="CN20" s="91">
        <f t="shared" si="4"/>
        <v>107.54093627503907</v>
      </c>
      <c r="CO20" s="91">
        <f t="shared" si="4"/>
        <v>12.086673200943608</v>
      </c>
      <c r="CP20" s="65">
        <f t="shared" si="4"/>
        <v>29111.799412333588</v>
      </c>
      <c r="CQ20" s="66">
        <f t="shared" si="4"/>
        <v>0</v>
      </c>
      <c r="CR20" s="66">
        <f t="shared" si="4"/>
        <v>0</v>
      </c>
      <c r="CS20" s="66">
        <f t="shared" si="4"/>
        <v>17402.228515734983</v>
      </c>
      <c r="CT20" s="36">
        <v>0</v>
      </c>
      <c r="CU20" s="27">
        <f t="shared" si="8"/>
        <v>64882.456882721861</v>
      </c>
      <c r="DA20" s="105">
        <v>1.6096679656700497</v>
      </c>
    </row>
    <row r="21" spans="2:105" x14ac:dyDescent="0.25">
      <c r="B21" s="53" t="s">
        <v>38</v>
      </c>
      <c r="C21" s="64" t="s">
        <v>18</v>
      </c>
      <c r="D21" s="90">
        <v>13929.603808552576</v>
      </c>
      <c r="E21" s="91">
        <v>60419.151077714378</v>
      </c>
      <c r="F21" s="91">
        <v>38445.953151722744</v>
      </c>
      <c r="G21" s="91">
        <v>3898.0437410104573</v>
      </c>
      <c r="H21" s="91">
        <v>11104.438961146812</v>
      </c>
      <c r="I21" s="91">
        <v>9692.298531035809</v>
      </c>
      <c r="J21" s="91">
        <v>2499.7331677902353</v>
      </c>
      <c r="K21" s="91">
        <v>7056.5641480875911</v>
      </c>
      <c r="L21" s="91">
        <v>10468.837798277174</v>
      </c>
      <c r="M21" s="91">
        <v>10906.176842146338</v>
      </c>
      <c r="N21" s="91">
        <v>4890.1770836181267</v>
      </c>
      <c r="O21" s="91">
        <v>224641.33064680899</v>
      </c>
      <c r="P21" s="91">
        <v>118312.74004778055</v>
      </c>
      <c r="Q21" s="91">
        <v>9541.8722762333928</v>
      </c>
      <c r="R21" s="91">
        <v>7997.0879489536701</v>
      </c>
      <c r="S21" s="91">
        <v>36485.968530467071</v>
      </c>
      <c r="T21" s="91">
        <v>11710.315722254014</v>
      </c>
      <c r="U21" s="91">
        <v>13539.284594285065</v>
      </c>
      <c r="V21" s="91">
        <v>1455810.6399434172</v>
      </c>
      <c r="W21" s="91">
        <v>114484.94120008653</v>
      </c>
      <c r="X21" s="91">
        <v>8.0929237169328943</v>
      </c>
      <c r="Y21" s="91">
        <v>7181.6811325284998</v>
      </c>
      <c r="Z21" s="91">
        <v>14135.893956532922</v>
      </c>
      <c r="AA21" s="91">
        <v>3039.2035631698714</v>
      </c>
      <c r="AB21" s="65">
        <f>'[5]TES 2035 (value)'!CK24</f>
        <v>1514448.853361255</v>
      </c>
      <c r="AC21" s="66">
        <f>'[5]TES 2035 (value)'!CL24</f>
        <v>266365.86483236507</v>
      </c>
      <c r="AD21" s="66">
        <f>'[5]TES 2035 (value)'!CM24</f>
        <v>207935.61099166612</v>
      </c>
      <c r="AE21" s="66">
        <f>'[5]TES 2035 (value)'!CN24</f>
        <v>364755.42992851784</v>
      </c>
      <c r="AF21" s="67">
        <f>'[5]TES 2035 (value)'!CO24</f>
        <v>1.8589907530000001</v>
      </c>
      <c r="AG21" s="27">
        <f t="shared" si="5"/>
        <v>4543707.6489018938</v>
      </c>
      <c r="AI21" s="53" t="s">
        <v>38</v>
      </c>
      <c r="AJ21" s="64" t="s">
        <v>18</v>
      </c>
      <c r="AK21" s="65">
        <f t="shared" si="11"/>
        <v>13929.843952188583</v>
      </c>
      <c r="AL21" s="66">
        <f t="shared" si="11"/>
        <v>60421.193224330353</v>
      </c>
      <c r="AM21" s="66">
        <f t="shared" si="11"/>
        <v>38445.970599709333</v>
      </c>
      <c r="AN21" s="66">
        <f t="shared" si="11"/>
        <v>3897.9248777649473</v>
      </c>
      <c r="AO21" s="66">
        <f t="shared" si="11"/>
        <v>11104.428136200417</v>
      </c>
      <c r="AP21" s="66">
        <f t="shared" si="11"/>
        <v>9692.2404210794084</v>
      </c>
      <c r="AQ21" s="66">
        <f t="shared" si="11"/>
        <v>2499.8178885091015</v>
      </c>
      <c r="AR21" s="66">
        <f t="shared" si="11"/>
        <v>7058.1215244041468</v>
      </c>
      <c r="AS21" s="66">
        <f t="shared" si="11"/>
        <v>10470.213743684577</v>
      </c>
      <c r="AT21" s="66">
        <f t="shared" si="11"/>
        <v>10906.289429061595</v>
      </c>
      <c r="AU21" s="66">
        <f t="shared" si="11"/>
        <v>4890.1797214438666</v>
      </c>
      <c r="AV21" s="66">
        <f t="shared" si="11"/>
        <v>224646.72022555847</v>
      </c>
      <c r="AW21" s="66">
        <f t="shared" si="11"/>
        <v>118315.39124449472</v>
      </c>
      <c r="AX21" s="66">
        <f t="shared" si="11"/>
        <v>9541.5128232049428</v>
      </c>
      <c r="AY21" s="66">
        <f t="shared" si="11"/>
        <v>7996.9847925492313</v>
      </c>
      <c r="AZ21" s="66">
        <f t="shared" si="9"/>
        <v>36486.726759578894</v>
      </c>
      <c r="BA21" s="66">
        <f t="shared" si="1"/>
        <v>11710.109489205237</v>
      </c>
      <c r="BB21" s="66">
        <f t="shared" si="1"/>
        <v>13539.268206379262</v>
      </c>
      <c r="BC21" s="66">
        <f t="shared" si="1"/>
        <v>1455849.6900966598</v>
      </c>
      <c r="BD21" s="66">
        <f t="shared" si="1"/>
        <v>114484.94511789145</v>
      </c>
      <c r="BE21" s="91">
        <f t="shared" si="1"/>
        <v>10.097890498212038</v>
      </c>
      <c r="BF21" s="91">
        <f t="shared" si="1"/>
        <v>7256.9272952241536</v>
      </c>
      <c r="BG21" s="91">
        <f t="shared" si="1"/>
        <v>14136.515776175058</v>
      </c>
      <c r="BH21" s="91">
        <f t="shared" si="1"/>
        <v>3046.9917553167647</v>
      </c>
      <c r="BI21" s="65">
        <f t="shared" si="2"/>
        <v>1514448.853361255</v>
      </c>
      <c r="BJ21" s="66">
        <f t="shared" si="2"/>
        <v>266365.86483236507</v>
      </c>
      <c r="BK21" s="66">
        <f t="shared" si="2"/>
        <v>207935.61099166612</v>
      </c>
      <c r="BL21" s="66">
        <f t="shared" si="2"/>
        <v>364755.42992851784</v>
      </c>
      <c r="BM21" s="36">
        <v>0</v>
      </c>
      <c r="BN21" s="27">
        <f t="shared" si="6"/>
        <v>4543843.8641049163</v>
      </c>
      <c r="BP21" s="53" t="s">
        <v>38</v>
      </c>
      <c r="BQ21" s="64" t="s">
        <v>18</v>
      </c>
      <c r="BR21" s="65">
        <f t="shared" si="7"/>
        <v>13929.843952188583</v>
      </c>
      <c r="BS21" s="66">
        <f t="shared" si="7"/>
        <v>60421.193224330353</v>
      </c>
      <c r="BT21" s="66">
        <f t="shared" si="7"/>
        <v>38445.970599709333</v>
      </c>
      <c r="BU21" s="66">
        <f t="shared" si="7"/>
        <v>3897.9248777649473</v>
      </c>
      <c r="BV21" s="66">
        <f t="shared" si="7"/>
        <v>11104.428136200417</v>
      </c>
      <c r="BW21" s="66">
        <f t="shared" si="7"/>
        <v>9692.2404210794084</v>
      </c>
      <c r="BX21" s="66">
        <f t="shared" si="7"/>
        <v>2499.8178885091015</v>
      </c>
      <c r="BY21" s="66">
        <f t="shared" si="7"/>
        <v>7058.1215244041468</v>
      </c>
      <c r="BZ21" s="66">
        <f t="shared" si="7"/>
        <v>10470.213743684577</v>
      </c>
      <c r="CA21" s="66">
        <f t="shared" si="7"/>
        <v>10906.289429061595</v>
      </c>
      <c r="CB21" s="66">
        <f t="shared" si="7"/>
        <v>4890.1797214438666</v>
      </c>
      <c r="CC21" s="66">
        <f t="shared" si="7"/>
        <v>224646.72022555847</v>
      </c>
      <c r="CD21" s="66">
        <f t="shared" si="7"/>
        <v>118315.39124449472</v>
      </c>
      <c r="CE21" s="66">
        <f t="shared" si="7"/>
        <v>9541.5128232049428</v>
      </c>
      <c r="CF21" s="66">
        <f t="shared" si="7"/>
        <v>7996.9847925492313</v>
      </c>
      <c r="CG21" s="66">
        <f t="shared" si="7"/>
        <v>36486.726759578894</v>
      </c>
      <c r="CH21" s="66">
        <f t="shared" si="10"/>
        <v>11710.109489205237</v>
      </c>
      <c r="CI21" s="66">
        <f t="shared" si="4"/>
        <v>13539.268206379262</v>
      </c>
      <c r="CJ21" s="66">
        <f t="shared" si="4"/>
        <v>1455849.6900966598</v>
      </c>
      <c r="CK21" s="66">
        <f t="shared" si="4"/>
        <v>114484.94511789145</v>
      </c>
      <c r="CL21" s="91">
        <f t="shared" si="4"/>
        <v>10.097890498212038</v>
      </c>
      <c r="CM21" s="91">
        <f t="shared" si="4"/>
        <v>7256.9272952241536</v>
      </c>
      <c r="CN21" s="91">
        <f t="shared" si="4"/>
        <v>14136.515776175058</v>
      </c>
      <c r="CO21" s="91">
        <f t="shared" si="4"/>
        <v>3046.9917553167647</v>
      </c>
      <c r="CP21" s="65">
        <f t="shared" si="4"/>
        <v>1514448.853361255</v>
      </c>
      <c r="CQ21" s="66">
        <f t="shared" si="4"/>
        <v>266365.86483236507</v>
      </c>
      <c r="CR21" s="66">
        <f t="shared" si="4"/>
        <v>207935.61099166612</v>
      </c>
      <c r="CS21" s="66">
        <f t="shared" si="4"/>
        <v>364755.42992851784</v>
      </c>
      <c r="CT21" s="36">
        <v>0</v>
      </c>
      <c r="CU21" s="27">
        <f t="shared" si="8"/>
        <v>4543843.8641049163</v>
      </c>
      <c r="CX21" s="46" t="s">
        <v>111</v>
      </c>
      <c r="CY21" s="84">
        <f>'AMS2010'!CY21</f>
        <v>2.5558265980385131E-2</v>
      </c>
      <c r="DA21" s="105">
        <v>1.6246456965997398</v>
      </c>
    </row>
    <row r="22" spans="2:105" x14ac:dyDescent="0.25">
      <c r="B22" s="53" t="s">
        <v>39</v>
      </c>
      <c r="C22" s="64" t="s">
        <v>19</v>
      </c>
      <c r="D22" s="90">
        <v>38.339382053298799</v>
      </c>
      <c r="E22" s="91">
        <v>221.45066402507516</v>
      </c>
      <c r="F22" s="91">
        <v>68.563032354410353</v>
      </c>
      <c r="G22" s="91">
        <v>76.96099934028851</v>
      </c>
      <c r="H22" s="91">
        <v>18.408999690165494</v>
      </c>
      <c r="I22" s="91">
        <v>25.250019473134707</v>
      </c>
      <c r="J22" s="91">
        <v>56.210667983759969</v>
      </c>
      <c r="K22" s="91">
        <v>39.00385385107775</v>
      </c>
      <c r="L22" s="91">
        <v>48.470958139789616</v>
      </c>
      <c r="M22" s="91">
        <v>39.777737230249819</v>
      </c>
      <c r="N22" s="91">
        <v>40.268574418084668</v>
      </c>
      <c r="O22" s="91">
        <v>1809.853774303969</v>
      </c>
      <c r="P22" s="91">
        <v>307.15216887704668</v>
      </c>
      <c r="Q22" s="91">
        <v>20.20375354375982</v>
      </c>
      <c r="R22" s="91">
        <v>67.383247398578746</v>
      </c>
      <c r="S22" s="91">
        <v>238.35455047665084</v>
      </c>
      <c r="T22" s="91">
        <v>111.50718264728215</v>
      </c>
      <c r="U22" s="91">
        <v>33.773872662852142</v>
      </c>
      <c r="V22" s="91">
        <v>5589.2918597760972</v>
      </c>
      <c r="W22" s="91">
        <v>0</v>
      </c>
      <c r="X22" s="91">
        <v>2.7195433983968047E-2</v>
      </c>
      <c r="Y22" s="91">
        <v>70.835470953825663</v>
      </c>
      <c r="Z22" s="91">
        <v>6.569902446321489</v>
      </c>
      <c r="AA22" s="91">
        <v>23.1336344746775</v>
      </c>
      <c r="AB22" s="65">
        <f>'[5]TES 2035 (value)'!CK25</f>
        <v>32042.417232074382</v>
      </c>
      <c r="AC22" s="66">
        <f>'[5]TES 2035 (value)'!CL25</f>
        <v>923708.16111830703</v>
      </c>
      <c r="AD22" s="66">
        <f>'[5]TES 2035 (value)'!CM25</f>
        <v>0</v>
      </c>
      <c r="AE22" s="66">
        <f>'[5]TES 2035 (value)'!CN25</f>
        <v>0</v>
      </c>
      <c r="AF22" s="67">
        <f>'[5]TES 2035 (value)'!CO25</f>
        <v>1</v>
      </c>
      <c r="AG22" s="27">
        <f t="shared" si="5"/>
        <v>964702.36985193577</v>
      </c>
      <c r="AI22" s="53" t="s">
        <v>39</v>
      </c>
      <c r="AJ22" s="64" t="s">
        <v>19</v>
      </c>
      <c r="AK22" s="65">
        <f t="shared" si="11"/>
        <v>38.340043016721381</v>
      </c>
      <c r="AL22" s="66">
        <f t="shared" si="11"/>
        <v>221.45814898168373</v>
      </c>
      <c r="AM22" s="66">
        <f t="shared" si="11"/>
        <v>68.563063470477744</v>
      </c>
      <c r="AN22" s="66">
        <f t="shared" si="11"/>
        <v>76.958652564632033</v>
      </c>
      <c r="AO22" s="66">
        <f t="shared" si="11"/>
        <v>18.408981744510108</v>
      </c>
      <c r="AP22" s="66">
        <f t="shared" si="11"/>
        <v>25.24986808721464</v>
      </c>
      <c r="AQ22" s="66">
        <f t="shared" si="11"/>
        <v>56.212573070375171</v>
      </c>
      <c r="AR22" s="66">
        <f t="shared" si="11"/>
        <v>39.0124619607707</v>
      </c>
      <c r="AS22" s="66">
        <f t="shared" si="11"/>
        <v>48.477328798455837</v>
      </c>
      <c r="AT22" s="66">
        <f t="shared" si="11"/>
        <v>39.778147864773302</v>
      </c>
      <c r="AU22" s="66">
        <f t="shared" si="11"/>
        <v>40.26859613948254</v>
      </c>
      <c r="AV22" s="66">
        <f t="shared" si="11"/>
        <v>1809.8971961863697</v>
      </c>
      <c r="AW22" s="66">
        <f t="shared" si="11"/>
        <v>307.15905165924369</v>
      </c>
      <c r="AX22" s="66">
        <f t="shared" si="11"/>
        <v>20.20299244570829</v>
      </c>
      <c r="AY22" s="66">
        <f t="shared" si="11"/>
        <v>67.382378205496792</v>
      </c>
      <c r="AZ22" s="66">
        <f t="shared" si="9"/>
        <v>238.35950381532834</v>
      </c>
      <c r="BA22" s="66">
        <f t="shared" si="1"/>
        <v>111.50521886878265</v>
      </c>
      <c r="BB22" s="66">
        <f t="shared" si="1"/>
        <v>33.773831783067102</v>
      </c>
      <c r="BC22" s="66">
        <f t="shared" si="1"/>
        <v>5589.4417849776673</v>
      </c>
      <c r="BD22" s="66">
        <f t="shared" si="1"/>
        <v>0</v>
      </c>
      <c r="BE22" s="91">
        <f t="shared" si="1"/>
        <v>3.3932917697825471E-2</v>
      </c>
      <c r="BF22" s="91">
        <f t="shared" si="1"/>
        <v>71.577650573563005</v>
      </c>
      <c r="BG22" s="91">
        <f t="shared" si="1"/>
        <v>6.570191447809516</v>
      </c>
      <c r="BH22" s="91">
        <f t="shared" si="1"/>
        <v>23.192916186678676</v>
      </c>
      <c r="BI22" s="65">
        <f t="shared" si="2"/>
        <v>32042.417232074382</v>
      </c>
      <c r="BJ22" s="66">
        <f t="shared" si="2"/>
        <v>923708.16111830703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964702.40286514792</v>
      </c>
      <c r="BP22" s="53" t="s">
        <v>39</v>
      </c>
      <c r="BQ22" s="64" t="s">
        <v>19</v>
      </c>
      <c r="BR22" s="65">
        <f t="shared" si="7"/>
        <v>38.340043016721381</v>
      </c>
      <c r="BS22" s="66">
        <f t="shared" si="7"/>
        <v>221.45814898168373</v>
      </c>
      <c r="BT22" s="66">
        <f t="shared" si="7"/>
        <v>68.563063470477744</v>
      </c>
      <c r="BU22" s="66">
        <f t="shared" si="7"/>
        <v>76.958652564632033</v>
      </c>
      <c r="BV22" s="66">
        <f t="shared" si="7"/>
        <v>18.408981744510108</v>
      </c>
      <c r="BW22" s="66">
        <f t="shared" si="7"/>
        <v>25.24986808721464</v>
      </c>
      <c r="BX22" s="66">
        <f t="shared" si="7"/>
        <v>56.212573070375171</v>
      </c>
      <c r="BY22" s="66">
        <f t="shared" si="7"/>
        <v>39.0124619607707</v>
      </c>
      <c r="BZ22" s="66">
        <f t="shared" si="7"/>
        <v>48.477328798455837</v>
      </c>
      <c r="CA22" s="66">
        <f t="shared" si="7"/>
        <v>39.778147864773302</v>
      </c>
      <c r="CB22" s="66">
        <f t="shared" si="7"/>
        <v>40.26859613948254</v>
      </c>
      <c r="CC22" s="66">
        <f t="shared" si="7"/>
        <v>1809.8971961863697</v>
      </c>
      <c r="CD22" s="66">
        <f t="shared" si="7"/>
        <v>307.15905165924369</v>
      </c>
      <c r="CE22" s="66">
        <f t="shared" si="7"/>
        <v>20.20299244570829</v>
      </c>
      <c r="CF22" s="66">
        <f t="shared" si="7"/>
        <v>67.382378205496792</v>
      </c>
      <c r="CG22" s="66">
        <f t="shared" si="7"/>
        <v>238.35950381532834</v>
      </c>
      <c r="CH22" s="66">
        <f t="shared" si="10"/>
        <v>111.50521886878265</v>
      </c>
      <c r="CI22" s="66">
        <f t="shared" si="4"/>
        <v>33.773831783067102</v>
      </c>
      <c r="CJ22" s="66">
        <f t="shared" si="4"/>
        <v>5589.4417849776673</v>
      </c>
      <c r="CK22" s="66">
        <f t="shared" si="4"/>
        <v>0</v>
      </c>
      <c r="CL22" s="91">
        <f t="shared" si="4"/>
        <v>3.3932917697825471E-2</v>
      </c>
      <c r="CM22" s="91">
        <f t="shared" si="4"/>
        <v>71.577650573563005</v>
      </c>
      <c r="CN22" s="91">
        <f t="shared" si="4"/>
        <v>6.570191447809516</v>
      </c>
      <c r="CO22" s="91">
        <f t="shared" si="4"/>
        <v>23.192916186678676</v>
      </c>
      <c r="CP22" s="65">
        <f t="shared" si="4"/>
        <v>32042.417232074382</v>
      </c>
      <c r="CQ22" s="66">
        <f t="shared" si="4"/>
        <v>923708.16111830703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964702.40286514792</v>
      </c>
      <c r="DA22" s="105">
        <v>0.43338354059395279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1.6812071836025089</v>
      </c>
      <c r="F23" s="91">
        <v>0.16726484275864778</v>
      </c>
      <c r="G23" s="91">
        <v>7.2169100619347878E-2</v>
      </c>
      <c r="H23" s="91">
        <v>1.561500024829187</v>
      </c>
      <c r="I23" s="91">
        <v>4.5784379301038065</v>
      </c>
      <c r="J23" s="91">
        <v>5.4762776212082613</v>
      </c>
      <c r="K23" s="91">
        <v>3.124175818565968</v>
      </c>
      <c r="L23" s="91">
        <v>0</v>
      </c>
      <c r="M23" s="91">
        <v>380.26289009095552</v>
      </c>
      <c r="N23" s="91">
        <v>0.67341534537313241</v>
      </c>
      <c r="O23" s="91">
        <v>362.29674532710908</v>
      </c>
      <c r="P23" s="91">
        <v>0.96176729042984044</v>
      </c>
      <c r="Q23" s="91">
        <v>0</v>
      </c>
      <c r="R23" s="91">
        <v>0.38848419728735417</v>
      </c>
      <c r="S23" s="91">
        <v>0</v>
      </c>
      <c r="T23" s="91">
        <v>1.7088486528639983E-3</v>
      </c>
      <c r="U23" s="91">
        <v>1.8910127837015922E-3</v>
      </c>
      <c r="V23" s="91">
        <v>30.659721545260282</v>
      </c>
      <c r="W23" s="91">
        <v>80.882319826526185</v>
      </c>
      <c r="X23" s="91">
        <v>1.2894583024324329</v>
      </c>
      <c r="Y23" s="91">
        <v>0</v>
      </c>
      <c r="Z23" s="91">
        <v>139.02118615696111</v>
      </c>
      <c r="AA23" s="91">
        <v>34.604043324139305</v>
      </c>
      <c r="AB23" s="65">
        <f>'[5]TES 2035 (value)'!CK26</f>
        <v>97.285448672733537</v>
      </c>
      <c r="AC23" s="66">
        <f>'[5]TES 2035 (value)'!CL26</f>
        <v>0</v>
      </c>
      <c r="AD23" s="66">
        <f>'[5]TES 2035 (value)'!CM26</f>
        <v>0</v>
      </c>
      <c r="AE23" s="66">
        <f>'[5]TES 2035 (value)'!CN26</f>
        <v>189.71645795999999</v>
      </c>
      <c r="AF23" s="67">
        <f>'[5]TES 2035 (value)'!CO26</f>
        <v>-180.6737065886681</v>
      </c>
      <c r="AG23" s="27">
        <f t="shared" si="5"/>
        <v>1154.0328638336641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1.6812640078295877</v>
      </c>
      <c r="AM23" s="66">
        <f t="shared" si="11"/>
        <v>0.16726491866871099</v>
      </c>
      <c r="AN23" s="66">
        <f t="shared" si="11"/>
        <v>7.2166899963302153E-2</v>
      </c>
      <c r="AO23" s="66">
        <f t="shared" si="11"/>
        <v>1.5614985026312511</v>
      </c>
      <c r="AP23" s="66">
        <f t="shared" si="11"/>
        <v>4.5784104801828569</v>
      </c>
      <c r="AQ23" s="66">
        <f t="shared" si="11"/>
        <v>5.4764632226887544</v>
      </c>
      <c r="AR23" s="66">
        <f t="shared" si="11"/>
        <v>3.1248653208969164</v>
      </c>
      <c r="AS23" s="66">
        <f t="shared" si="11"/>
        <v>0</v>
      </c>
      <c r="AT23" s="66">
        <f t="shared" si="11"/>
        <v>380.26681563025323</v>
      </c>
      <c r="AU23" s="66">
        <f t="shared" si="11"/>
        <v>0.67341570862221345</v>
      </c>
      <c r="AV23" s="66">
        <f t="shared" si="11"/>
        <v>362.30543752472914</v>
      </c>
      <c r="AW23" s="66">
        <f t="shared" si="11"/>
        <v>0.96178884207575077</v>
      </c>
      <c r="AX23" s="66">
        <f t="shared" si="11"/>
        <v>0</v>
      </c>
      <c r="AY23" s="66">
        <f t="shared" si="11"/>
        <v>0.38847918613414073</v>
      </c>
      <c r="AZ23" s="66">
        <f t="shared" si="9"/>
        <v>0</v>
      </c>
      <c r="BA23" s="66">
        <f t="shared" si="1"/>
        <v>1.7088185579394945E-3</v>
      </c>
      <c r="BB23" s="66">
        <f t="shared" si="1"/>
        <v>1.8910104948259019E-3</v>
      </c>
      <c r="BC23" s="66">
        <f t="shared" si="1"/>
        <v>30.66054395086158</v>
      </c>
      <c r="BD23" s="66">
        <f t="shared" si="1"/>
        <v>80.882322594411178</v>
      </c>
      <c r="BE23" s="91">
        <f t="shared" si="1"/>
        <v>1.6089128225352647</v>
      </c>
      <c r="BF23" s="91">
        <f t="shared" si="1"/>
        <v>0</v>
      </c>
      <c r="BG23" s="91">
        <f t="shared" si="1"/>
        <v>139.02730151864188</v>
      </c>
      <c r="BH23" s="91">
        <f t="shared" si="1"/>
        <v>34.692718838255487</v>
      </c>
      <c r="BI23" s="65">
        <f t="shared" si="2"/>
        <v>97.285448672733537</v>
      </c>
      <c r="BJ23" s="66">
        <f t="shared" si="2"/>
        <v>0</v>
      </c>
      <c r="BK23" s="66">
        <f t="shared" si="2"/>
        <v>0</v>
      </c>
      <c r="BL23" s="66">
        <f t="shared" si="2"/>
        <v>189.71645795999999</v>
      </c>
      <c r="BM23" s="36">
        <v>0</v>
      </c>
      <c r="BN23" s="27">
        <f t="shared" si="6"/>
        <v>1335.1351764311676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1.6812640078295877</v>
      </c>
      <c r="BT23" s="66">
        <f t="shared" si="7"/>
        <v>0.16726491866871099</v>
      </c>
      <c r="BU23" s="66">
        <f t="shared" si="7"/>
        <v>7.2166899963302153E-2</v>
      </c>
      <c r="BV23" s="66">
        <f t="shared" si="7"/>
        <v>1.5614985026312511</v>
      </c>
      <c r="BW23" s="66">
        <f t="shared" si="7"/>
        <v>4.5784104801828569</v>
      </c>
      <c r="BX23" s="66">
        <f t="shared" si="7"/>
        <v>5.4764632226887544</v>
      </c>
      <c r="BY23" s="66">
        <f t="shared" si="7"/>
        <v>3.1248653208969164</v>
      </c>
      <c r="BZ23" s="66">
        <f t="shared" si="7"/>
        <v>0</v>
      </c>
      <c r="CA23" s="66">
        <f t="shared" si="7"/>
        <v>380.26681563025323</v>
      </c>
      <c r="CB23" s="66">
        <f t="shared" si="7"/>
        <v>0.67341570862221345</v>
      </c>
      <c r="CC23" s="66">
        <f t="shared" si="7"/>
        <v>362.30543752472914</v>
      </c>
      <c r="CD23" s="66">
        <f t="shared" si="7"/>
        <v>0.96178884207575077</v>
      </c>
      <c r="CE23" s="66">
        <f t="shared" si="7"/>
        <v>0</v>
      </c>
      <c r="CF23" s="66">
        <f t="shared" si="7"/>
        <v>0.38847918613414073</v>
      </c>
      <c r="CG23" s="66">
        <f t="shared" si="7"/>
        <v>0</v>
      </c>
      <c r="CH23" s="66">
        <f t="shared" si="10"/>
        <v>1.7088185579394945E-3</v>
      </c>
      <c r="CI23" s="66">
        <f t="shared" si="4"/>
        <v>1.8910104948259019E-3</v>
      </c>
      <c r="CJ23" s="66">
        <f t="shared" si="4"/>
        <v>30.66054395086158</v>
      </c>
      <c r="CK23" s="66">
        <f t="shared" si="4"/>
        <v>80.882322594411178</v>
      </c>
      <c r="CL23" s="91">
        <f t="shared" si="4"/>
        <v>1.6089128225352647</v>
      </c>
      <c r="CM23" s="91">
        <f t="shared" si="4"/>
        <v>0</v>
      </c>
      <c r="CN23" s="91">
        <f t="shared" si="4"/>
        <v>139.02730151864188</v>
      </c>
      <c r="CO23" s="91">
        <f t="shared" si="4"/>
        <v>34.692718838255487</v>
      </c>
      <c r="CP23" s="65">
        <f t="shared" si="4"/>
        <v>97.285448672733537</v>
      </c>
      <c r="CQ23" s="66">
        <f t="shared" si="4"/>
        <v>0</v>
      </c>
      <c r="CR23" s="66">
        <f t="shared" si="4"/>
        <v>0</v>
      </c>
      <c r="CS23" s="66">
        <f t="shared" si="4"/>
        <v>189.71645795999999</v>
      </c>
      <c r="CT23" s="36">
        <v>0</v>
      </c>
      <c r="CU23" s="27">
        <f t="shared" si="8"/>
        <v>1335.1351764311676</v>
      </c>
      <c r="CX23" s="46" t="s">
        <v>112</v>
      </c>
      <c r="CY23" s="94">
        <f>SUM(BR27:CO27)+SUM(CY4:CY9)-SUM(CY10:CY12)</f>
        <v>3306552.2689124253</v>
      </c>
      <c r="DA23" s="105">
        <v>0.45562744953929862</v>
      </c>
    </row>
    <row r="24" spans="2:105" x14ac:dyDescent="0.25">
      <c r="B24" s="53" t="s">
        <v>42</v>
      </c>
      <c r="C24" s="64" t="s">
        <v>43</v>
      </c>
      <c r="D24" s="90">
        <v>6434.3241087631177</v>
      </c>
      <c r="E24" s="91">
        <v>1524.7507336030305</v>
      </c>
      <c r="F24" s="91">
        <v>289.06403187357</v>
      </c>
      <c r="G24" s="91">
        <v>34.723775376445332</v>
      </c>
      <c r="H24" s="91">
        <v>257.24050044134486</v>
      </c>
      <c r="I24" s="91">
        <v>67.754907116506374</v>
      </c>
      <c r="J24" s="91">
        <v>102.00484415593388</v>
      </c>
      <c r="K24" s="91">
        <v>10212.514584250383</v>
      </c>
      <c r="L24" s="91">
        <v>202.14282206099003</v>
      </c>
      <c r="M24" s="91">
        <v>1308.2795999081575</v>
      </c>
      <c r="N24" s="91">
        <v>3.2118183292665927</v>
      </c>
      <c r="O24" s="91">
        <v>2624.1820536699288</v>
      </c>
      <c r="P24" s="91">
        <v>11914.858894145254</v>
      </c>
      <c r="Q24" s="91">
        <v>151.56611142212432</v>
      </c>
      <c r="R24" s="91">
        <v>2410.8034792499693</v>
      </c>
      <c r="S24" s="91">
        <v>15859.293054216763</v>
      </c>
      <c r="T24" s="91">
        <v>2880.8785976143049</v>
      </c>
      <c r="U24" s="91">
        <v>5996.1737502199512</v>
      </c>
      <c r="V24" s="91">
        <v>6216.9058883634834</v>
      </c>
      <c r="W24" s="91">
        <v>389.64202863081493</v>
      </c>
      <c r="X24" s="91">
        <v>2.5516319660469373E-2</v>
      </c>
      <c r="Y24" s="91">
        <v>35048.062513944584</v>
      </c>
      <c r="Z24" s="91">
        <v>30.155178363046776</v>
      </c>
      <c r="AA24" s="91">
        <v>5039.128139544956</v>
      </c>
      <c r="AB24" s="65">
        <f>'[5]TES 2035 (value)'!CK27</f>
        <v>50993.45211585088</v>
      </c>
      <c r="AC24" s="66">
        <f>'[5]TES 2035 (value)'!CL27</f>
        <v>0</v>
      </c>
      <c r="AD24" s="66">
        <f>'[5]TES 2035 (value)'!CM27</f>
        <v>0</v>
      </c>
      <c r="AE24" s="66">
        <f>'[5]TES 2035 (value)'!CN27</f>
        <v>38558.222775397444</v>
      </c>
      <c r="AF24" s="67">
        <f>'[5]TES 2035 (value)'!CO27</f>
        <v>-930.13879099149028</v>
      </c>
      <c r="AG24" s="27">
        <f t="shared" si="5"/>
        <v>197619.2230318404</v>
      </c>
      <c r="AI24" s="53" t="s">
        <v>42</v>
      </c>
      <c r="AJ24" s="64" t="s">
        <v>43</v>
      </c>
      <c r="AK24" s="65">
        <f t="shared" si="11"/>
        <v>6434.4350352480315</v>
      </c>
      <c r="AL24" s="66">
        <f t="shared" si="11"/>
        <v>1524.8022696556777</v>
      </c>
      <c r="AM24" s="66">
        <f t="shared" si="11"/>
        <v>289.06416305994827</v>
      </c>
      <c r="AN24" s="66">
        <f t="shared" si="11"/>
        <v>34.722716542601532</v>
      </c>
      <c r="AO24" s="66">
        <f t="shared" si="11"/>
        <v>257.24024967544506</v>
      </c>
      <c r="AP24" s="66">
        <f t="shared" si="11"/>
        <v>67.754500893494793</v>
      </c>
      <c r="AQ24" s="66">
        <f t="shared" si="11"/>
        <v>102.00830129441412</v>
      </c>
      <c r="AR24" s="66">
        <f t="shared" si="11"/>
        <v>10214.768475522711</v>
      </c>
      <c r="AS24" s="66">
        <f t="shared" si="11"/>
        <v>202.16939019520069</v>
      </c>
      <c r="AT24" s="66">
        <f t="shared" si="11"/>
        <v>1308.2931055725694</v>
      </c>
      <c r="AU24" s="66">
        <f t="shared" si="11"/>
        <v>3.211820061763579</v>
      </c>
      <c r="AV24" s="66">
        <f t="shared" si="11"/>
        <v>2624.2450128582068</v>
      </c>
      <c r="AW24" s="66">
        <f t="shared" si="11"/>
        <v>11915.125886818549</v>
      </c>
      <c r="AX24" s="66">
        <f t="shared" si="11"/>
        <v>151.56040175674798</v>
      </c>
      <c r="AY24" s="66">
        <f t="shared" si="11"/>
        <v>2410.7723817029228</v>
      </c>
      <c r="AZ24" s="66">
        <f t="shared" si="9"/>
        <v>15859.622632357923</v>
      </c>
      <c r="BA24" s="66">
        <f t="shared" si="1"/>
        <v>2880.8278618023564</v>
      </c>
      <c r="BB24" s="66">
        <f t="shared" si="1"/>
        <v>5996.1664924708493</v>
      </c>
      <c r="BC24" s="66">
        <f t="shared" si="1"/>
        <v>6217.0726484633033</v>
      </c>
      <c r="BD24" s="66">
        <f t="shared" si="1"/>
        <v>389.64204196480836</v>
      </c>
      <c r="BE24" s="91">
        <f t="shared" si="1"/>
        <v>3.1837814226481381E-2</v>
      </c>
      <c r="BF24" s="91">
        <f t="shared" si="1"/>
        <v>35415.27907026685</v>
      </c>
      <c r="BG24" s="91">
        <f t="shared" si="1"/>
        <v>30.156504850234349</v>
      </c>
      <c r="BH24" s="91">
        <f t="shared" si="1"/>
        <v>5052.0412917533795</v>
      </c>
      <c r="BI24" s="65">
        <f t="shared" si="2"/>
        <v>50993.45211585088</v>
      </c>
      <c r="BJ24" s="66">
        <f t="shared" si="2"/>
        <v>0</v>
      </c>
      <c r="BK24" s="66">
        <f t="shared" si="2"/>
        <v>0</v>
      </c>
      <c r="BL24" s="66">
        <f t="shared" si="2"/>
        <v>38558.222775397444</v>
      </c>
      <c r="BM24" s="36">
        <v>0</v>
      </c>
      <c r="BN24" s="27">
        <f t="shared" si="6"/>
        <v>198932.68898385056</v>
      </c>
      <c r="BP24" s="53" t="s">
        <v>42</v>
      </c>
      <c r="BQ24" s="64" t="s">
        <v>43</v>
      </c>
      <c r="BR24" s="65">
        <f t="shared" si="7"/>
        <v>6434.4350352480315</v>
      </c>
      <c r="BS24" s="66">
        <f t="shared" si="7"/>
        <v>1524.8022696556777</v>
      </c>
      <c r="BT24" s="66">
        <f t="shared" si="7"/>
        <v>289.06416305994827</v>
      </c>
      <c r="BU24" s="66">
        <f t="shared" si="7"/>
        <v>34.722716542601532</v>
      </c>
      <c r="BV24" s="66">
        <f t="shared" si="7"/>
        <v>257.24024967544506</v>
      </c>
      <c r="BW24" s="66">
        <f t="shared" si="7"/>
        <v>67.754500893494793</v>
      </c>
      <c r="BX24" s="66">
        <f t="shared" si="7"/>
        <v>102.00830129441412</v>
      </c>
      <c r="BY24" s="66">
        <f t="shared" si="7"/>
        <v>10214.768475522711</v>
      </c>
      <c r="BZ24" s="66">
        <f t="shared" si="7"/>
        <v>202.16939019520069</v>
      </c>
      <c r="CA24" s="66">
        <f t="shared" si="7"/>
        <v>1308.2931055725694</v>
      </c>
      <c r="CB24" s="66">
        <f t="shared" si="7"/>
        <v>3.211820061763579</v>
      </c>
      <c r="CC24" s="66">
        <f t="shared" si="7"/>
        <v>2624.2450128582068</v>
      </c>
      <c r="CD24" s="66">
        <f t="shared" si="7"/>
        <v>11915.125886818549</v>
      </c>
      <c r="CE24" s="66">
        <f t="shared" si="7"/>
        <v>151.56040175674798</v>
      </c>
      <c r="CF24" s="66">
        <f t="shared" si="7"/>
        <v>2410.7723817029228</v>
      </c>
      <c r="CG24" s="66">
        <f t="shared" si="7"/>
        <v>15859.622632357923</v>
      </c>
      <c r="CH24" s="66">
        <f t="shared" si="10"/>
        <v>2880.8278618023564</v>
      </c>
      <c r="CI24" s="66">
        <f t="shared" si="4"/>
        <v>5996.1664924708493</v>
      </c>
      <c r="CJ24" s="66">
        <f t="shared" si="4"/>
        <v>6217.0726484633033</v>
      </c>
      <c r="CK24" s="66">
        <f t="shared" si="4"/>
        <v>389.64204196480836</v>
      </c>
      <c r="CL24" s="91">
        <f t="shared" si="4"/>
        <v>3.1837814226481381E-2</v>
      </c>
      <c r="CM24" s="91">
        <f t="shared" si="4"/>
        <v>35415.27907026685</v>
      </c>
      <c r="CN24" s="91">
        <f t="shared" si="4"/>
        <v>30.156504850234349</v>
      </c>
      <c r="CO24" s="91">
        <f t="shared" si="4"/>
        <v>5052.0412917533795</v>
      </c>
      <c r="CP24" s="65">
        <f t="shared" si="4"/>
        <v>50993.45211585088</v>
      </c>
      <c r="CQ24" s="66">
        <f t="shared" si="4"/>
        <v>0</v>
      </c>
      <c r="CR24" s="66">
        <f t="shared" si="4"/>
        <v>0</v>
      </c>
      <c r="CS24" s="66">
        <f t="shared" si="4"/>
        <v>38558.222775397444</v>
      </c>
      <c r="CT24" s="36">
        <v>0</v>
      </c>
      <c r="CU24" s="27">
        <f t="shared" si="8"/>
        <v>198932.68898385056</v>
      </c>
      <c r="CX24" s="46" t="s">
        <v>113</v>
      </c>
      <c r="CY24" s="100">
        <f>1-SUM(CP3:CP26)/CY23</f>
        <v>1.4009046860388064E-2</v>
      </c>
      <c r="DA24" s="105">
        <v>1.1150735259494966</v>
      </c>
    </row>
    <row r="25" spans="2:105" x14ac:dyDescent="0.25">
      <c r="B25" s="53" t="s">
        <v>44</v>
      </c>
      <c r="C25" s="64" t="s">
        <v>45</v>
      </c>
      <c r="D25" s="90">
        <v>1141.0245841604133</v>
      </c>
      <c r="E25" s="91">
        <v>2687.5138155712857</v>
      </c>
      <c r="F25" s="91">
        <v>890.83718554563688</v>
      </c>
      <c r="G25" s="91">
        <v>300.93003130976047</v>
      </c>
      <c r="H25" s="91">
        <v>632.22571315531036</v>
      </c>
      <c r="I25" s="91">
        <v>908.14217958904555</v>
      </c>
      <c r="J25" s="91">
        <v>541.08312797949054</v>
      </c>
      <c r="K25" s="91">
        <v>1285.5421639753076</v>
      </c>
      <c r="L25" s="91">
        <v>581.28108633018678</v>
      </c>
      <c r="M25" s="91">
        <v>969.19070781978962</v>
      </c>
      <c r="N25" s="91">
        <v>269.87992314284634</v>
      </c>
      <c r="O25" s="91">
        <v>5220.5635695216661</v>
      </c>
      <c r="P25" s="91">
        <v>1691.8534562506891</v>
      </c>
      <c r="Q25" s="91">
        <v>1203.7543715662755</v>
      </c>
      <c r="R25" s="91">
        <v>751.94524443968339</v>
      </c>
      <c r="S25" s="91">
        <v>433.48658270842975</v>
      </c>
      <c r="T25" s="91">
        <v>47.826057301823809</v>
      </c>
      <c r="U25" s="91">
        <v>131.23130521848014</v>
      </c>
      <c r="V25" s="91">
        <v>10389.739190523635</v>
      </c>
      <c r="W25" s="91">
        <v>2888.6228087510858</v>
      </c>
      <c r="X25" s="91">
        <v>0.53188642941190045</v>
      </c>
      <c r="Y25" s="91">
        <v>145.21334970627183</v>
      </c>
      <c r="Z25" s="91">
        <v>16384.7197404914</v>
      </c>
      <c r="AA25" s="91">
        <v>53.054864682862203</v>
      </c>
      <c r="AB25" s="65">
        <f>'[5]TES 2035 (value)'!CK28</f>
        <v>31599.936038941807</v>
      </c>
      <c r="AC25" s="66">
        <f>'[5]TES 2035 (value)'!CL28</f>
        <v>0</v>
      </c>
      <c r="AD25" s="66">
        <f>'[5]TES 2035 (value)'!CM28</f>
        <v>0</v>
      </c>
      <c r="AE25" s="66">
        <f>'[5]TES 2035 (value)'!CN28</f>
        <v>3684.3759291351962</v>
      </c>
      <c r="AF25" s="67">
        <f>'[5]TES 2035 (value)'!CO28</f>
        <v>0</v>
      </c>
      <c r="AG25" s="27">
        <f t="shared" si="5"/>
        <v>84834.50491424778</v>
      </c>
      <c r="AI25" s="53" t="s">
        <v>44</v>
      </c>
      <c r="AJ25" s="64" t="s">
        <v>45</v>
      </c>
      <c r="AK25" s="65">
        <f t="shared" si="11"/>
        <v>1141.0442552003208</v>
      </c>
      <c r="AL25" s="66">
        <f t="shared" si="11"/>
        <v>2687.6046526179171</v>
      </c>
      <c r="AM25" s="66">
        <f t="shared" si="11"/>
        <v>890.83758983565951</v>
      </c>
      <c r="AN25" s="66">
        <f t="shared" si="11"/>
        <v>300.92085503505206</v>
      </c>
      <c r="AO25" s="66">
        <f t="shared" si="11"/>
        <v>632.22509684236752</v>
      </c>
      <c r="AP25" s="66">
        <f t="shared" si="11"/>
        <v>908.13673484316905</v>
      </c>
      <c r="AQ25" s="66">
        <f t="shared" si="11"/>
        <v>541.10146631742168</v>
      </c>
      <c r="AR25" s="66">
        <f t="shared" si="11"/>
        <v>1285.8258817844417</v>
      </c>
      <c r="AS25" s="66">
        <f t="shared" si="11"/>
        <v>581.35748555009616</v>
      </c>
      <c r="AT25" s="66">
        <f t="shared" si="11"/>
        <v>969.20071299334109</v>
      </c>
      <c r="AU25" s="66">
        <f t="shared" si="11"/>
        <v>269.88006871962108</v>
      </c>
      <c r="AV25" s="66">
        <f t="shared" si="11"/>
        <v>5220.688820909706</v>
      </c>
      <c r="AW25" s="66">
        <f t="shared" si="11"/>
        <v>1691.8913679440727</v>
      </c>
      <c r="AX25" s="66">
        <f t="shared" si="11"/>
        <v>1203.7090247892652</v>
      </c>
      <c r="AY25" s="66">
        <f t="shared" si="11"/>
        <v>751.93554491302484</v>
      </c>
      <c r="AZ25" s="66">
        <f t="shared" si="9"/>
        <v>433.49559116181149</v>
      </c>
      <c r="BA25" s="66">
        <f t="shared" si="1"/>
        <v>47.825215026189042</v>
      </c>
      <c r="BB25" s="66">
        <f t="shared" si="1"/>
        <v>131.2311463765374</v>
      </c>
      <c r="BC25" s="66">
        <f t="shared" si="1"/>
        <v>10390.017881238216</v>
      </c>
      <c r="BD25" s="66">
        <f t="shared" si="1"/>
        <v>2888.622907603044</v>
      </c>
      <c r="BE25" s="91">
        <f t="shared" si="1"/>
        <v>0.66365767299260614</v>
      </c>
      <c r="BF25" s="91">
        <f t="shared" si="1"/>
        <v>146.73482457210619</v>
      </c>
      <c r="BG25" s="91">
        <f t="shared" si="1"/>
        <v>16385.440483063241</v>
      </c>
      <c r="BH25" s="91">
        <f t="shared" si="1"/>
        <v>53.190821841337829</v>
      </c>
      <c r="BI25" s="65">
        <f t="shared" si="2"/>
        <v>31599.936038941807</v>
      </c>
      <c r="BJ25" s="66">
        <f t="shared" si="2"/>
        <v>0</v>
      </c>
      <c r="BK25" s="66">
        <f t="shared" si="2"/>
        <v>0</v>
      </c>
      <c r="BL25" s="66">
        <f t="shared" si="2"/>
        <v>3684.3759291351962</v>
      </c>
      <c r="BM25" s="36">
        <v>0</v>
      </c>
      <c r="BN25" s="27">
        <f t="shared" si="6"/>
        <v>84837.89405492795</v>
      </c>
      <c r="BP25" s="53" t="s">
        <v>44</v>
      </c>
      <c r="BQ25" s="64" t="s">
        <v>45</v>
      </c>
      <c r="BR25" s="65">
        <f t="shared" si="7"/>
        <v>1141.0442552003208</v>
      </c>
      <c r="BS25" s="66">
        <f t="shared" si="7"/>
        <v>2687.6046526179171</v>
      </c>
      <c r="BT25" s="66">
        <f t="shared" si="7"/>
        <v>890.83758983565951</v>
      </c>
      <c r="BU25" s="66">
        <f t="shared" si="7"/>
        <v>300.92085503505206</v>
      </c>
      <c r="BV25" s="66">
        <f t="shared" si="7"/>
        <v>632.22509684236752</v>
      </c>
      <c r="BW25" s="66">
        <f t="shared" si="7"/>
        <v>908.13673484316905</v>
      </c>
      <c r="BX25" s="66">
        <f t="shared" si="7"/>
        <v>541.10146631742168</v>
      </c>
      <c r="BY25" s="66">
        <f t="shared" si="7"/>
        <v>1285.8258817844417</v>
      </c>
      <c r="BZ25" s="66">
        <f t="shared" si="7"/>
        <v>581.35748555009616</v>
      </c>
      <c r="CA25" s="66">
        <f t="shared" si="7"/>
        <v>969.20071299334109</v>
      </c>
      <c r="CB25" s="66">
        <f t="shared" si="7"/>
        <v>269.88006871962108</v>
      </c>
      <c r="CC25" s="66">
        <f t="shared" si="7"/>
        <v>5220.688820909706</v>
      </c>
      <c r="CD25" s="66">
        <f t="shared" si="7"/>
        <v>1691.8913679440727</v>
      </c>
      <c r="CE25" s="66">
        <f t="shared" si="7"/>
        <v>1203.7090247892652</v>
      </c>
      <c r="CF25" s="66">
        <f t="shared" si="7"/>
        <v>751.93554491302484</v>
      </c>
      <c r="CG25" s="66">
        <f t="shared" si="7"/>
        <v>433.49559116181149</v>
      </c>
      <c r="CH25" s="66">
        <f t="shared" si="10"/>
        <v>47.825215026189042</v>
      </c>
      <c r="CI25" s="66">
        <f t="shared" si="4"/>
        <v>131.2311463765374</v>
      </c>
      <c r="CJ25" s="66">
        <f t="shared" si="4"/>
        <v>10390.017881238216</v>
      </c>
      <c r="CK25" s="66">
        <f t="shared" si="4"/>
        <v>2888.622907603044</v>
      </c>
      <c r="CL25" s="91">
        <f t="shared" si="4"/>
        <v>0.66365767299260614</v>
      </c>
      <c r="CM25" s="91">
        <f t="shared" si="4"/>
        <v>146.73482457210619</v>
      </c>
      <c r="CN25" s="91">
        <f t="shared" si="4"/>
        <v>16385.440483063241</v>
      </c>
      <c r="CO25" s="91">
        <f t="shared" si="4"/>
        <v>53.190821841337829</v>
      </c>
      <c r="CP25" s="65">
        <f t="shared" si="4"/>
        <v>31599.936038941807</v>
      </c>
      <c r="CQ25" s="66">
        <f t="shared" si="4"/>
        <v>0</v>
      </c>
      <c r="CR25" s="66">
        <f t="shared" si="4"/>
        <v>0</v>
      </c>
      <c r="CS25" s="66">
        <f t="shared" si="4"/>
        <v>3684.3759291351962</v>
      </c>
      <c r="CT25" s="36">
        <v>0</v>
      </c>
      <c r="CU25" s="27">
        <f t="shared" si="8"/>
        <v>84837.89405492795</v>
      </c>
      <c r="CX25" s="52" t="s">
        <v>114</v>
      </c>
      <c r="CY25" s="100">
        <f>(SUM(CS3:CS26)-SUM(BR32:CO32))/(SUM(CP3:CS26)-SUM(BR32:CO32))</f>
        <v>-3.8555241204139792E-2</v>
      </c>
      <c r="DA25" s="106">
        <v>0.49028996605714043</v>
      </c>
    </row>
    <row r="26" spans="2:105" x14ac:dyDescent="0.25">
      <c r="B26" s="53" t="s">
        <v>46</v>
      </c>
      <c r="C26" s="68" t="s">
        <v>47</v>
      </c>
      <c r="D26" s="92">
        <v>284.24336617934017</v>
      </c>
      <c r="E26" s="93">
        <v>2327.3666355006649</v>
      </c>
      <c r="F26" s="93">
        <v>515.70533222157019</v>
      </c>
      <c r="G26" s="93">
        <v>345.59384611235646</v>
      </c>
      <c r="H26" s="93">
        <v>689.93713382304145</v>
      </c>
      <c r="I26" s="93">
        <v>678.49141971249094</v>
      </c>
      <c r="J26" s="93">
        <v>854.08064606529035</v>
      </c>
      <c r="K26" s="93">
        <v>1979.37667416261</v>
      </c>
      <c r="L26" s="93">
        <v>125.19207409591787</v>
      </c>
      <c r="M26" s="93">
        <v>691.28018579555498</v>
      </c>
      <c r="N26" s="93">
        <v>122.77203446464095</v>
      </c>
      <c r="O26" s="93">
        <v>3418.3611959164323</v>
      </c>
      <c r="P26" s="93">
        <v>178.82207429832818</v>
      </c>
      <c r="Q26" s="93">
        <v>190.64427775338433</v>
      </c>
      <c r="R26" s="93">
        <v>432.39884694605576</v>
      </c>
      <c r="S26" s="93">
        <v>436.17035418697566</v>
      </c>
      <c r="T26" s="93">
        <v>19.459065892410649</v>
      </c>
      <c r="U26" s="93">
        <v>26.85248201579039</v>
      </c>
      <c r="V26" s="93">
        <v>7343.4838609758644</v>
      </c>
      <c r="W26" s="93">
        <v>2645.4761727909627</v>
      </c>
      <c r="X26" s="93">
        <v>3.8071460638857593E-2</v>
      </c>
      <c r="Y26" s="93">
        <v>6841.0648706509965</v>
      </c>
      <c r="Z26" s="93">
        <v>1120.089150441999</v>
      </c>
      <c r="AA26" s="93">
        <v>4766.0728359434879</v>
      </c>
      <c r="AB26" s="69">
        <f>'[5]TES 2035 (value)'!CK29</f>
        <v>11918.334863828053</v>
      </c>
      <c r="AC26" s="70">
        <f>'[5]TES 2035 (value)'!CL29</f>
        <v>19.875570102250624</v>
      </c>
      <c r="AD26" s="70">
        <f>'[5]TES 2035 (value)'!CM29</f>
        <v>0</v>
      </c>
      <c r="AE26" s="70">
        <f>'[5]TES 2035 (value)'!CN29</f>
        <v>1013.1001136327665</v>
      </c>
      <c r="AF26" s="71">
        <f>'[5]TES 2035 (value)'!CO29</f>
        <v>-8.6433235078387991</v>
      </c>
      <c r="AG26" s="28">
        <f t="shared" si="5"/>
        <v>48975.639831462046</v>
      </c>
      <c r="AI26" s="53" t="s">
        <v>46</v>
      </c>
      <c r="AJ26" s="68" t="s">
        <v>47</v>
      </c>
      <c r="AK26" s="69">
        <f t="shared" si="11"/>
        <v>284.24826647919099</v>
      </c>
      <c r="AL26" s="70">
        <f t="shared" si="11"/>
        <v>2327.4452996959417</v>
      </c>
      <c r="AM26" s="70">
        <f t="shared" si="11"/>
        <v>515.70556626492157</v>
      </c>
      <c r="AN26" s="70">
        <f t="shared" si="11"/>
        <v>345.58330790167787</v>
      </c>
      <c r="AO26" s="70">
        <f t="shared" si="11"/>
        <v>689.93646125124235</v>
      </c>
      <c r="AP26" s="70">
        <f t="shared" si="11"/>
        <v>678.48735183254576</v>
      </c>
      <c r="AQ26" s="70">
        <f t="shared" si="11"/>
        <v>854.10959248534698</v>
      </c>
      <c r="AR26" s="70">
        <f t="shared" si="11"/>
        <v>1979.8135205214319</v>
      </c>
      <c r="AS26" s="70">
        <f t="shared" si="11"/>
        <v>125.20852840180309</v>
      </c>
      <c r="AT26" s="70">
        <f t="shared" si="11"/>
        <v>691.28732203631307</v>
      </c>
      <c r="AU26" s="70">
        <f t="shared" si="11"/>
        <v>122.77210068948865</v>
      </c>
      <c r="AV26" s="70">
        <f t="shared" si="11"/>
        <v>3418.4432089939301</v>
      </c>
      <c r="AW26" s="70">
        <f t="shared" si="11"/>
        <v>178.82608141113454</v>
      </c>
      <c r="AX26" s="70">
        <f t="shared" si="11"/>
        <v>190.63709596966186</v>
      </c>
      <c r="AY26" s="70">
        <f t="shared" si="11"/>
        <v>432.39326932697503</v>
      </c>
      <c r="AZ26" s="70">
        <f t="shared" si="9"/>
        <v>436.17941841285699</v>
      </c>
      <c r="BA26" s="70">
        <f t="shared" si="1"/>
        <v>19.458723194350195</v>
      </c>
      <c r="BB26" s="70">
        <f t="shared" si="1"/>
        <v>26.852449513633957</v>
      </c>
      <c r="BC26" s="70">
        <f t="shared" si="1"/>
        <v>7343.6808400075033</v>
      </c>
      <c r="BD26" s="70">
        <f t="shared" si="1"/>
        <v>2645.4762633221667</v>
      </c>
      <c r="BE26" s="93">
        <f t="shared" si="1"/>
        <v>4.7503405948804825E-2</v>
      </c>
      <c r="BF26" s="93">
        <f t="shared" si="1"/>
        <v>6912.7422217849762</v>
      </c>
      <c r="BG26" s="93">
        <f t="shared" si="1"/>
        <v>1120.1384217110697</v>
      </c>
      <c r="BH26" s="93">
        <f t="shared" si="1"/>
        <v>4778.2862630012341</v>
      </c>
      <c r="BI26" s="69">
        <f t="shared" si="2"/>
        <v>11918.334863828053</v>
      </c>
      <c r="BJ26" s="70">
        <f t="shared" si="2"/>
        <v>19.875570102250624</v>
      </c>
      <c r="BK26" s="70">
        <f t="shared" si="2"/>
        <v>0</v>
      </c>
      <c r="BL26" s="70">
        <f t="shared" si="2"/>
        <v>1013.1001136327665</v>
      </c>
      <c r="BM26" s="37">
        <v>0</v>
      </c>
      <c r="BN26" s="28">
        <f t="shared" si="6"/>
        <v>49069.06962517841</v>
      </c>
      <c r="BP26" s="53" t="s">
        <v>46</v>
      </c>
      <c r="BQ26" s="68" t="s">
        <v>47</v>
      </c>
      <c r="BR26" s="69">
        <f t="shared" si="7"/>
        <v>284.24826647919099</v>
      </c>
      <c r="BS26" s="70">
        <f t="shared" si="7"/>
        <v>2327.4452996959417</v>
      </c>
      <c r="BT26" s="70">
        <f t="shared" si="7"/>
        <v>515.70556626492157</v>
      </c>
      <c r="BU26" s="70">
        <f t="shared" si="7"/>
        <v>345.58330790167787</v>
      </c>
      <c r="BV26" s="70">
        <f t="shared" si="7"/>
        <v>689.93646125124235</v>
      </c>
      <c r="BW26" s="70">
        <f t="shared" si="7"/>
        <v>678.48735183254576</v>
      </c>
      <c r="BX26" s="70">
        <f t="shared" si="7"/>
        <v>854.10959248534698</v>
      </c>
      <c r="BY26" s="70">
        <f t="shared" si="7"/>
        <v>1979.8135205214319</v>
      </c>
      <c r="BZ26" s="70">
        <f t="shared" si="7"/>
        <v>125.20852840180309</v>
      </c>
      <c r="CA26" s="70">
        <f t="shared" si="7"/>
        <v>691.28732203631307</v>
      </c>
      <c r="CB26" s="70">
        <f t="shared" si="7"/>
        <v>122.77210068948865</v>
      </c>
      <c r="CC26" s="70">
        <f t="shared" si="7"/>
        <v>3418.4432089939301</v>
      </c>
      <c r="CD26" s="70">
        <f t="shared" si="7"/>
        <v>178.82608141113454</v>
      </c>
      <c r="CE26" s="70">
        <f t="shared" si="7"/>
        <v>190.63709596966186</v>
      </c>
      <c r="CF26" s="70">
        <f t="shared" si="7"/>
        <v>432.39326932697503</v>
      </c>
      <c r="CG26" s="70">
        <f t="shared" si="7"/>
        <v>436.17941841285699</v>
      </c>
      <c r="CH26" s="70">
        <f t="shared" si="10"/>
        <v>19.458723194350195</v>
      </c>
      <c r="CI26" s="70">
        <f t="shared" si="4"/>
        <v>26.852449513633957</v>
      </c>
      <c r="CJ26" s="70">
        <f t="shared" si="4"/>
        <v>7343.6808400075033</v>
      </c>
      <c r="CK26" s="70">
        <f t="shared" ref="CK26:CS37" si="12">BD26</f>
        <v>2645.4762633221667</v>
      </c>
      <c r="CL26" s="93">
        <f t="shared" si="12"/>
        <v>4.7503405948804825E-2</v>
      </c>
      <c r="CM26" s="93">
        <f t="shared" si="12"/>
        <v>6912.7422217849762</v>
      </c>
      <c r="CN26" s="93">
        <f t="shared" si="12"/>
        <v>1120.1384217110697</v>
      </c>
      <c r="CO26" s="93">
        <f t="shared" si="12"/>
        <v>4778.2862630012341</v>
      </c>
      <c r="CP26" s="69">
        <f t="shared" si="12"/>
        <v>11918.334863828053</v>
      </c>
      <c r="CQ26" s="70">
        <f t="shared" si="12"/>
        <v>19.875570102250624</v>
      </c>
      <c r="CR26" s="70">
        <f t="shared" si="12"/>
        <v>0</v>
      </c>
      <c r="CS26" s="70">
        <f t="shared" si="12"/>
        <v>1013.1001136327665</v>
      </c>
      <c r="CT26" s="37">
        <v>0</v>
      </c>
      <c r="CU26" s="28">
        <f t="shared" si="8"/>
        <v>49069.06962517841</v>
      </c>
    </row>
    <row r="27" spans="2:105" x14ac:dyDescent="0.25">
      <c r="B27" s="53" t="s">
        <v>56</v>
      </c>
      <c r="C27" s="72" t="s">
        <v>60</v>
      </c>
      <c r="D27" s="61">
        <f>'[5]TES 2035 (value)'!D102+'[5]TES 2035 (value)'!D103</f>
        <v>34612.732054834189</v>
      </c>
      <c r="E27" s="62">
        <f>'[5]TES 2035 (value)'!E102+'[5]TES 2035 (value)'!E103</f>
        <v>33511.328640041254</v>
      </c>
      <c r="F27" s="62">
        <f>'[5]TES 2035 (value)'!F102+'[5]TES 2035 (value)'!F103</f>
        <v>18749.896788331884</v>
      </c>
      <c r="G27" s="62">
        <f>'[5]TES 2035 (value)'!G102+'[5]TES 2035 (value)'!G103</f>
        <v>3620.2282777654782</v>
      </c>
      <c r="H27" s="62">
        <f>'[5]TES 2035 (value)'!H102+'[5]TES 2035 (value)'!H103</f>
        <v>6729.2343361274588</v>
      </c>
      <c r="I27" s="62">
        <f>'[5]TES 2035 (value)'!I102+'[5]TES 2035 (value)'!I103</f>
        <v>6023.1241058025844</v>
      </c>
      <c r="J27" s="62">
        <f>'[5]TES 2035 (value)'!J102+'[5]TES 2035 (value)'!J103</f>
        <v>2428.3304167308088</v>
      </c>
      <c r="K27" s="62">
        <f>'[5]TES 2035 (value)'!K102+'[5]TES 2035 (value)'!K103</f>
        <v>3894.0440150882614</v>
      </c>
      <c r="L27" s="62">
        <f>'[5]TES 2035 (value)'!L102+'[5]TES 2035 (value)'!L103</f>
        <v>9166.0183232621202</v>
      </c>
      <c r="M27" s="62">
        <f>'[5]TES 2035 (value)'!M102+'[5]TES 2035 (value)'!M103</f>
        <v>4278.4084318180094</v>
      </c>
      <c r="N27" s="62">
        <f>'[5]TES 2035 (value)'!N102+'[5]TES 2035 (value)'!N103</f>
        <v>2255.1769211228416</v>
      </c>
      <c r="O27" s="62">
        <f>'[5]TES 2035 (value)'!O102+'[5]TES 2035 (value)'!O103</f>
        <v>145453.61336128518</v>
      </c>
      <c r="P27" s="62">
        <f>'[5]TES 2035 (value)'!P102+'[5]TES 2035 (value)'!P103</f>
        <v>107914.86801816548</v>
      </c>
      <c r="Q27" s="62">
        <f>'[5]TES 2035 (value)'!Q102+'[5]TES 2035 (value)'!Q103</f>
        <v>9465.9520173806959</v>
      </c>
      <c r="R27" s="62">
        <f>'[5]TES 2035 (value)'!R102+'[5]TES 2035 (value)'!R103</f>
        <v>11579.729224524781</v>
      </c>
      <c r="S27" s="62">
        <f>'[5]TES 2035 (value)'!S102+'[5]TES 2035 (value)'!S103</f>
        <v>20824.656260531629</v>
      </c>
      <c r="T27" s="62">
        <f>'[5]TES 2035 (value)'!T102+'[5]TES 2035 (value)'!T103</f>
        <v>3355.6044421236707</v>
      </c>
      <c r="U27" s="62">
        <f>'[5]TES 2035 (value)'!U102+'[5]TES 2035 (value)'!U103</f>
        <v>9648.906687836934</v>
      </c>
      <c r="V27" s="62">
        <f>'[5]TES 2035 (value)'!V102+'[5]TES 2035 (value)'!V103</f>
        <v>1064829.0157636486</v>
      </c>
      <c r="W27" s="62">
        <f>'[5]TES 2035 (value)'!W102+'[5]TES 2035 (value)'!W103</f>
        <v>446703.94665825571</v>
      </c>
      <c r="X27" s="62">
        <f>'[5]TES 2035 (value)'!X102+'[5]TES 2035 (value)'!X103</f>
        <v>4.4145146693021786</v>
      </c>
      <c r="Y27" s="62">
        <f>'[5]TES 2035 (value)'!Y102+'[5]TES 2035 (value)'!Y103</f>
        <v>1384.499937550017</v>
      </c>
      <c r="Z27" s="62">
        <f>'[5]TES 2035 (value)'!Z102+'[5]TES 2035 (value)'!Z103</f>
        <v>8591.7409310647308</v>
      </c>
      <c r="AA27" s="63">
        <f>'[5]TES 2035 (value)'!AA102+'[5]TES 2035 (value)'!AA103</f>
        <v>2651.5426025646711</v>
      </c>
      <c r="AI27" s="53" t="s">
        <v>56</v>
      </c>
      <c r="AJ27" s="72" t="s">
        <v>60</v>
      </c>
      <c r="AK27" s="61">
        <f t="shared" si="11"/>
        <v>34613.328771542147</v>
      </c>
      <c r="AL27" s="62">
        <f t="shared" si="11"/>
        <v>33512.46131147338</v>
      </c>
      <c r="AM27" s="62">
        <f t="shared" si="11"/>
        <v>18749.905297626647</v>
      </c>
      <c r="AN27" s="62">
        <f t="shared" si="11"/>
        <v>3620.1178859609804</v>
      </c>
      <c r="AO27" s="62">
        <f t="shared" si="11"/>
        <v>6729.2277762642161</v>
      </c>
      <c r="AP27" s="62">
        <f t="shared" si="11"/>
        <v>6023.0879942983775</v>
      </c>
      <c r="AQ27" s="62">
        <f t="shared" si="11"/>
        <v>2428.4127174744244</v>
      </c>
      <c r="AR27" s="62">
        <f t="shared" si="11"/>
        <v>3894.9034265238352</v>
      </c>
      <c r="AS27" s="62">
        <f t="shared" si="11"/>
        <v>9167.2230358633733</v>
      </c>
      <c r="AT27" s="62">
        <f t="shared" si="11"/>
        <v>4278.4525987900397</v>
      </c>
      <c r="AU27" s="62">
        <f t="shared" si="11"/>
        <v>2255.178137594889</v>
      </c>
      <c r="AV27" s="62">
        <f t="shared" si="11"/>
        <v>145457.10307398118</v>
      </c>
      <c r="AW27" s="62">
        <f t="shared" si="11"/>
        <v>107917.28621542289</v>
      </c>
      <c r="AX27" s="62">
        <f t="shared" si="11"/>
        <v>9465.5954243535289</v>
      </c>
      <c r="AY27" s="62">
        <f t="shared" si="11"/>
        <v>11579.579854749332</v>
      </c>
      <c r="AZ27" s="62">
        <f t="shared" si="9"/>
        <v>20825.089025818022</v>
      </c>
      <c r="BA27" s="62">
        <f t="shared" si="1"/>
        <v>3355.5453458062871</v>
      </c>
      <c r="BB27" s="62">
        <f t="shared" si="1"/>
        <v>9648.8950088318288</v>
      </c>
      <c r="BC27" s="62">
        <f t="shared" si="1"/>
        <v>1064857.5783631389</v>
      </c>
      <c r="BD27" s="62">
        <f t="shared" si="1"/>
        <v>446703.96194497286</v>
      </c>
      <c r="BE27" s="62">
        <f t="shared" si="1"/>
        <v>5.5081806393522141</v>
      </c>
      <c r="BF27" s="62">
        <f t="shared" si="1"/>
        <v>1399.006054659721</v>
      </c>
      <c r="BG27" s="62">
        <f t="shared" si="1"/>
        <v>8592.1188706055545</v>
      </c>
      <c r="BH27" s="63">
        <f t="shared" si="1"/>
        <v>2658.33738377798</v>
      </c>
      <c r="BP27" s="53" t="s">
        <v>56</v>
      </c>
      <c r="BQ27" s="72" t="s">
        <v>60</v>
      </c>
      <c r="BR27" s="61">
        <f t="shared" si="7"/>
        <v>34613.328771542147</v>
      </c>
      <c r="BS27" s="62">
        <f t="shared" si="7"/>
        <v>33512.46131147338</v>
      </c>
      <c r="BT27" s="62">
        <f t="shared" si="7"/>
        <v>18749.905297626647</v>
      </c>
      <c r="BU27" s="62">
        <f t="shared" si="7"/>
        <v>3620.1178859609804</v>
      </c>
      <c r="BV27" s="62">
        <f t="shared" si="7"/>
        <v>6729.2277762642161</v>
      </c>
      <c r="BW27" s="62">
        <f t="shared" si="7"/>
        <v>6023.0879942983775</v>
      </c>
      <c r="BX27" s="62">
        <f t="shared" si="7"/>
        <v>2428.4127174744244</v>
      </c>
      <c r="BY27" s="62">
        <f t="shared" si="7"/>
        <v>3894.9034265238352</v>
      </c>
      <c r="BZ27" s="62">
        <f t="shared" si="7"/>
        <v>9167.2230358633733</v>
      </c>
      <c r="CA27" s="62">
        <f t="shared" si="7"/>
        <v>4278.4525987900397</v>
      </c>
      <c r="CB27" s="62">
        <f t="shared" si="7"/>
        <v>2255.178137594889</v>
      </c>
      <c r="CC27" s="62">
        <f t="shared" si="7"/>
        <v>145457.10307398118</v>
      </c>
      <c r="CD27" s="62">
        <f t="shared" si="7"/>
        <v>107917.28621542289</v>
      </c>
      <c r="CE27" s="62">
        <f t="shared" si="7"/>
        <v>9465.5954243535289</v>
      </c>
      <c r="CF27" s="62">
        <f t="shared" si="7"/>
        <v>11579.579854749332</v>
      </c>
      <c r="CG27" s="62">
        <f t="shared" si="7"/>
        <v>20825.089025818022</v>
      </c>
      <c r="CH27" s="62">
        <f t="shared" si="10"/>
        <v>3355.5453458062871</v>
      </c>
      <c r="CI27" s="62">
        <f t="shared" si="10"/>
        <v>9648.8950088318288</v>
      </c>
      <c r="CJ27" s="62">
        <f t="shared" si="10"/>
        <v>1064857.5783631389</v>
      </c>
      <c r="CK27" s="62">
        <f t="shared" si="12"/>
        <v>446703.96194497286</v>
      </c>
      <c r="CL27" s="62">
        <f t="shared" si="12"/>
        <v>5.5081806393522141</v>
      </c>
      <c r="CM27" s="62">
        <f t="shared" si="12"/>
        <v>1399.006054659721</v>
      </c>
      <c r="CN27" s="62">
        <f t="shared" si="12"/>
        <v>8592.1188706055545</v>
      </c>
      <c r="CO27" s="63">
        <f t="shared" si="12"/>
        <v>2658.33738377798</v>
      </c>
    </row>
    <row r="28" spans="2:105" x14ac:dyDescent="0.25">
      <c r="B28" s="53" t="s">
        <v>57</v>
      </c>
      <c r="C28" s="72" t="s">
        <v>75</v>
      </c>
      <c r="D28" s="65">
        <f>'[5]TES 2035 (value)'!D104</f>
        <v>10686.582476175099</v>
      </c>
      <c r="E28" s="66">
        <f>'[5]TES 2035 (value)'!E104</f>
        <v>19690.639375915245</v>
      </c>
      <c r="F28" s="66">
        <f>'[5]TES 2035 (value)'!F104</f>
        <v>11109.053403410264</v>
      </c>
      <c r="G28" s="66">
        <f>'[5]TES 2035 (value)'!G104</f>
        <v>1823.0444594654514</v>
      </c>
      <c r="H28" s="66">
        <f>'[5]TES 2035 (value)'!H104</f>
        <v>3932.8121849998115</v>
      </c>
      <c r="I28" s="66">
        <f>'[5]TES 2035 (value)'!I104</f>
        <v>3379.073332707816</v>
      </c>
      <c r="J28" s="66">
        <f>'[5]TES 2035 (value)'!J104</f>
        <v>1292.858007968299</v>
      </c>
      <c r="K28" s="66">
        <f>'[5]TES 2035 (value)'!K104</f>
        <v>2200.8370052153132</v>
      </c>
      <c r="L28" s="66">
        <f>'[5]TES 2035 (value)'!L104</f>
        <v>5220.8161681871579</v>
      </c>
      <c r="M28" s="66">
        <f>'[5]TES 2035 (value)'!M104</f>
        <v>2391.8627881613174</v>
      </c>
      <c r="N28" s="66">
        <f>'[5]TES 2035 (value)'!N104</f>
        <v>1112.2602241462869</v>
      </c>
      <c r="O28" s="66">
        <f>'[5]TES 2035 (value)'!O104</f>
        <v>93727.827014241193</v>
      </c>
      <c r="P28" s="66">
        <f>'[5]TES 2035 (value)'!P104</f>
        <v>73236.315130013798</v>
      </c>
      <c r="Q28" s="66">
        <f>'[5]TES 2035 (value)'!Q104</f>
        <v>6111.5455632272269</v>
      </c>
      <c r="R28" s="66">
        <f>'[5]TES 2035 (value)'!R104</f>
        <v>7643.9357402082906</v>
      </c>
      <c r="S28" s="66">
        <f>'[5]TES 2035 (value)'!S104</f>
        <v>11991.732837223881</v>
      </c>
      <c r="T28" s="66">
        <f>'[5]TES 2035 (value)'!T104</f>
        <v>1676.5348056125647</v>
      </c>
      <c r="U28" s="66">
        <f>'[5]TES 2035 (value)'!U104</f>
        <v>6209.9538173169776</v>
      </c>
      <c r="V28" s="66">
        <f>'[5]TES 2035 (value)'!V104</f>
        <v>574050.18173986161</v>
      </c>
      <c r="W28" s="66">
        <f>'[5]TES 2035 (value)'!W104</f>
        <v>200972.14794465288</v>
      </c>
      <c r="X28" s="66">
        <f>'[5]TES 2035 (value)'!X104</f>
        <v>2.7467232674145485</v>
      </c>
      <c r="Y28" s="66">
        <f>'[5]TES 2035 (value)'!Y104</f>
        <v>1114.7065288513168</v>
      </c>
      <c r="Z28" s="66">
        <f>'[5]TES 2035 (value)'!Z104</f>
        <v>6663.9730753954682</v>
      </c>
      <c r="AA28" s="67">
        <f>'[5]TES 2035 (value)'!AA104</f>
        <v>1917.6221994275716</v>
      </c>
      <c r="AI28" s="53" t="s">
        <v>57</v>
      </c>
      <c r="AJ28" s="72" t="s">
        <v>75</v>
      </c>
      <c r="AK28" s="65">
        <f t="shared" si="11"/>
        <v>10686.766710759772</v>
      </c>
      <c r="AL28" s="66">
        <f t="shared" si="11"/>
        <v>19691.304912783122</v>
      </c>
      <c r="AM28" s="66">
        <f t="shared" si="11"/>
        <v>11109.058445049213</v>
      </c>
      <c r="AN28" s="66">
        <f t="shared" si="11"/>
        <v>1822.9888692782811</v>
      </c>
      <c r="AO28" s="66">
        <f t="shared" si="11"/>
        <v>3932.8083511743262</v>
      </c>
      <c r="AP28" s="66">
        <f t="shared" si="11"/>
        <v>3379.0530735501552</v>
      </c>
      <c r="AQ28" s="66">
        <f t="shared" si="11"/>
        <v>1292.9018253889894</v>
      </c>
      <c r="AR28" s="66">
        <f t="shared" si="11"/>
        <v>2201.3227276372445</v>
      </c>
      <c r="AS28" s="66">
        <f t="shared" si="11"/>
        <v>5221.5023530500748</v>
      </c>
      <c r="AT28" s="66">
        <f t="shared" si="11"/>
        <v>2391.8874798985717</v>
      </c>
      <c r="AU28" s="66">
        <f t="shared" si="11"/>
        <v>1112.2608241140586</v>
      </c>
      <c r="AV28" s="66">
        <f t="shared" si="11"/>
        <v>93730.07572556808</v>
      </c>
      <c r="AW28" s="66">
        <f t="shared" si="11"/>
        <v>73237.956237116494</v>
      </c>
      <c r="AX28" s="66">
        <f t="shared" si="11"/>
        <v>6111.3153344526618</v>
      </c>
      <c r="AY28" s="66">
        <f t="shared" si="11"/>
        <v>7643.8371392010549</v>
      </c>
      <c r="AZ28" s="66">
        <f t="shared" si="9"/>
        <v>11991.982042090975</v>
      </c>
      <c r="BA28" s="66">
        <f t="shared" si="1"/>
        <v>1676.5052797746162</v>
      </c>
      <c r="BB28" s="66">
        <f t="shared" si="1"/>
        <v>6209.9463008091816</v>
      </c>
      <c r="BC28" s="66">
        <f t="shared" si="1"/>
        <v>574065.57986029761</v>
      </c>
      <c r="BD28" s="66">
        <f t="shared" si="1"/>
        <v>200972.15482214838</v>
      </c>
      <c r="BE28" s="66">
        <f t="shared" si="1"/>
        <v>3.4272052663996804</v>
      </c>
      <c r="BF28" s="66">
        <f t="shared" si="1"/>
        <v>1126.3858818161737</v>
      </c>
      <c r="BG28" s="66">
        <f t="shared" si="1"/>
        <v>6664.266214928467</v>
      </c>
      <c r="BH28" s="67">
        <f t="shared" si="1"/>
        <v>1922.5362533380353</v>
      </c>
      <c r="BP28" s="53" t="s">
        <v>57</v>
      </c>
      <c r="BQ28" s="72" t="s">
        <v>75</v>
      </c>
      <c r="BR28" s="65">
        <f t="shared" si="7"/>
        <v>10686.766710759772</v>
      </c>
      <c r="BS28" s="66">
        <f t="shared" si="7"/>
        <v>19691.304912783122</v>
      </c>
      <c r="BT28" s="66">
        <f t="shared" si="7"/>
        <v>11109.058445049213</v>
      </c>
      <c r="BU28" s="66">
        <f t="shared" si="7"/>
        <v>1822.9888692782811</v>
      </c>
      <c r="BV28" s="66">
        <f t="shared" si="7"/>
        <v>3932.8083511743262</v>
      </c>
      <c r="BW28" s="66">
        <f t="shared" si="7"/>
        <v>3379.0530735501552</v>
      </c>
      <c r="BX28" s="66">
        <f t="shared" si="7"/>
        <v>1292.9018253889894</v>
      </c>
      <c r="BY28" s="66">
        <f t="shared" si="7"/>
        <v>2201.3227276372445</v>
      </c>
      <c r="BZ28" s="66">
        <f t="shared" si="7"/>
        <v>5221.5023530500748</v>
      </c>
      <c r="CA28" s="66">
        <f t="shared" si="7"/>
        <v>2391.8874798985717</v>
      </c>
      <c r="CB28" s="66">
        <f t="shared" si="7"/>
        <v>1112.2608241140586</v>
      </c>
      <c r="CC28" s="66">
        <f t="shared" si="7"/>
        <v>93730.07572556808</v>
      </c>
      <c r="CD28" s="66">
        <f t="shared" si="7"/>
        <v>73237.956237116494</v>
      </c>
      <c r="CE28" s="66">
        <f t="shared" si="7"/>
        <v>6111.3153344526618</v>
      </c>
      <c r="CF28" s="66">
        <f t="shared" si="7"/>
        <v>7643.8371392010549</v>
      </c>
      <c r="CG28" s="66">
        <f t="shared" si="7"/>
        <v>11991.982042090975</v>
      </c>
      <c r="CH28" s="66">
        <f t="shared" si="10"/>
        <v>1676.5052797746162</v>
      </c>
      <c r="CI28" s="66">
        <f t="shared" si="10"/>
        <v>6209.9463008091816</v>
      </c>
      <c r="CJ28" s="66">
        <f t="shared" si="10"/>
        <v>574065.57986029761</v>
      </c>
      <c r="CK28" s="66">
        <f t="shared" si="12"/>
        <v>200972.15482214838</v>
      </c>
      <c r="CL28" s="66">
        <f t="shared" si="12"/>
        <v>3.4272052663996804</v>
      </c>
      <c r="CM28" s="66">
        <f t="shared" si="12"/>
        <v>1126.3858818161737</v>
      </c>
      <c r="CN28" s="66">
        <f t="shared" si="12"/>
        <v>6664.266214928467</v>
      </c>
      <c r="CO28" s="67">
        <f t="shared" si="12"/>
        <v>1922.5362533380353</v>
      </c>
    </row>
    <row r="29" spans="2:105" x14ac:dyDescent="0.25">
      <c r="B29" s="53" t="s">
        <v>64</v>
      </c>
      <c r="C29" s="72" t="s">
        <v>61</v>
      </c>
      <c r="D29" s="65">
        <f>'[5]TES 2035 (value)'!D105+'[5]TES 2035 (value)'!D106</f>
        <v>-13462.453469128608</v>
      </c>
      <c r="E29" s="66">
        <f>'[5]TES 2035 (value)'!E105+'[5]TES 2035 (value)'!E106</f>
        <v>4037.6725032398481</v>
      </c>
      <c r="F29" s="66">
        <f>'[5]TES 2035 (value)'!F105+'[5]TES 2035 (value)'!F106</f>
        <v>2845.2883474474875</v>
      </c>
      <c r="G29" s="66">
        <f>'[5]TES 2035 (value)'!G105+'[5]TES 2035 (value)'!G106</f>
        <v>434.87815116238079</v>
      </c>
      <c r="H29" s="66">
        <f>'[5]TES 2035 (value)'!H105+'[5]TES 2035 (value)'!H106</f>
        <v>1247.8799430570086</v>
      </c>
      <c r="I29" s="66">
        <f>'[5]TES 2035 (value)'!I105+'[5]TES 2035 (value)'!I106</f>
        <v>1042.6757514243957</v>
      </c>
      <c r="J29" s="66">
        <f>'[5]TES 2035 (value)'!J105+'[5]TES 2035 (value)'!J106</f>
        <v>304.06681446171513</v>
      </c>
      <c r="K29" s="66">
        <f>'[5]TES 2035 (value)'!K105+'[5]TES 2035 (value)'!K106</f>
        <v>1217.6280677088771</v>
      </c>
      <c r="L29" s="66">
        <f>'[5]TES 2035 (value)'!L105+'[5]TES 2035 (value)'!L106</f>
        <v>1341.9457527440043</v>
      </c>
      <c r="M29" s="66">
        <f>'[5]TES 2035 (value)'!M105+'[5]TES 2035 (value)'!M106</f>
        <v>819.74423635571861</v>
      </c>
      <c r="N29" s="66">
        <f>'[5]TES 2035 (value)'!N105+'[5]TES 2035 (value)'!N106</f>
        <v>346.31943697312755</v>
      </c>
      <c r="O29" s="66">
        <f>'[5]TES 2035 (value)'!O105+'[5]TES 2035 (value)'!O106</f>
        <v>16651.947593630757</v>
      </c>
      <c r="P29" s="66">
        <f>'[5]TES 2035 (value)'!P105+'[5]TES 2035 (value)'!P106</f>
        <v>7231.4395235821758</v>
      </c>
      <c r="Q29" s="66">
        <f>'[5]TES 2035 (value)'!Q105+'[5]TES 2035 (value)'!Q106</f>
        <v>-2416.4898495149091</v>
      </c>
      <c r="R29" s="66">
        <f>'[5]TES 2035 (value)'!R105+'[5]TES 2035 (value)'!R106</f>
        <v>-3392.0214772404543</v>
      </c>
      <c r="S29" s="66">
        <f>'[5]TES 2035 (value)'!S105+'[5]TES 2035 (value)'!S106</f>
        <v>2460.6395852736273</v>
      </c>
      <c r="T29" s="66">
        <f>'[5]TES 2035 (value)'!T105+'[5]TES 2035 (value)'!T106</f>
        <v>361.89085984494773</v>
      </c>
      <c r="U29" s="66">
        <f>'[5]TES 2035 (value)'!U105+'[5]TES 2035 (value)'!U106</f>
        <v>593.83444161074203</v>
      </c>
      <c r="V29" s="66">
        <f>'[5]TES 2035 (value)'!V105+'[5]TES 2035 (value)'!V106</f>
        <v>102326.00444246802</v>
      </c>
      <c r="W29" s="66">
        <f>'[5]TES 2035 (value)'!W105+'[5]TES 2035 (value)'!W106</f>
        <v>10928.839964363786</v>
      </c>
      <c r="X29" s="66">
        <f>'[5]TES 2035 (value)'!X105+'[5]TES 2035 (value)'!X106</f>
        <v>0.42966427093021348</v>
      </c>
      <c r="Y29" s="66">
        <f>'[5]TES 2035 (value)'!Y105+'[5]TES 2035 (value)'!Y106</f>
        <v>493.42324806581973</v>
      </c>
      <c r="Z29" s="66">
        <f>'[5]TES 2035 (value)'!Z105+'[5]TES 2035 (value)'!Z106</f>
        <v>3371.2886359395466</v>
      </c>
      <c r="AA29" s="67">
        <f>'[5]TES 2035 (value)'!AA105+'[5]TES 2035 (value)'!AA106</f>
        <v>229.72926481746578</v>
      </c>
      <c r="AI29" s="53" t="s">
        <v>64</v>
      </c>
      <c r="AJ29" s="72" t="s">
        <v>61</v>
      </c>
      <c r="AK29" s="65">
        <f t="shared" si="11"/>
        <v>-13462.685559184441</v>
      </c>
      <c r="AL29" s="66">
        <f t="shared" si="11"/>
        <v>4037.8089751877624</v>
      </c>
      <c r="AM29" s="66">
        <f t="shared" si="11"/>
        <v>2845.2896387291144</v>
      </c>
      <c r="AN29" s="66">
        <f t="shared" si="11"/>
        <v>434.86489040085962</v>
      </c>
      <c r="AO29" s="66">
        <f t="shared" si="11"/>
        <v>1247.878726585511</v>
      </c>
      <c r="AP29" s="66">
        <f t="shared" si="11"/>
        <v>1042.6695000855352</v>
      </c>
      <c r="AQ29" s="66">
        <f t="shared" si="11"/>
        <v>304.07711986528238</v>
      </c>
      <c r="AR29" s="66">
        <f t="shared" si="11"/>
        <v>1217.8967969480973</v>
      </c>
      <c r="AS29" s="66">
        <f t="shared" si="11"/>
        <v>1342.1221280142158</v>
      </c>
      <c r="AT29" s="66">
        <f t="shared" si="11"/>
        <v>819.75269875974948</v>
      </c>
      <c r="AU29" s="66">
        <f t="shared" si="11"/>
        <v>346.31962378237995</v>
      </c>
      <c r="AV29" s="66">
        <f t="shared" si="11"/>
        <v>16652.347105967288</v>
      </c>
      <c r="AW29" s="66">
        <f t="shared" si="11"/>
        <v>7231.601568419409</v>
      </c>
      <c r="AX29" s="66">
        <f t="shared" si="11"/>
        <v>-2416.3988176325402</v>
      </c>
      <c r="AY29" s="66">
        <f t="shared" si="11"/>
        <v>-3391.9777227211084</v>
      </c>
      <c r="AZ29" s="66">
        <f t="shared" si="9"/>
        <v>2460.6907207824929</v>
      </c>
      <c r="BA29" s="66">
        <f t="shared" si="1"/>
        <v>361.88448650223688</v>
      </c>
      <c r="BB29" s="66">
        <f t="shared" si="1"/>
        <v>593.83372283547556</v>
      </c>
      <c r="BC29" s="66">
        <f t="shared" si="1"/>
        <v>102328.7491992685</v>
      </c>
      <c r="BD29" s="66">
        <f t="shared" si="1"/>
        <v>10928.84033836112</v>
      </c>
      <c r="BE29" s="66">
        <f t="shared" si="1"/>
        <v>0.53611067033407223</v>
      </c>
      <c r="BF29" s="66">
        <f t="shared" si="1"/>
        <v>498.59309692385534</v>
      </c>
      <c r="BG29" s="66">
        <f t="shared" si="1"/>
        <v>3371.4369345543764</v>
      </c>
      <c r="BH29" s="67">
        <f t="shared" si="1"/>
        <v>230.3179636719436</v>
      </c>
      <c r="BP29" s="53" t="s">
        <v>64</v>
      </c>
      <c r="BQ29" s="72" t="s">
        <v>61</v>
      </c>
      <c r="BR29" s="49">
        <f>AK29+AK38-BR38</f>
        <v>-13462.685559184441</v>
      </c>
      <c r="BS29" s="50">
        <f t="shared" ref="BS29:CO29" si="13">AL29+AL38-BS38</f>
        <v>4037.8089751877706</v>
      </c>
      <c r="BT29" s="50">
        <f t="shared" si="13"/>
        <v>3086.668246090514</v>
      </c>
      <c r="BU29" s="50">
        <f t="shared" si="13"/>
        <v>434.86489040085939</v>
      </c>
      <c r="BV29" s="50">
        <f t="shared" si="13"/>
        <v>1247.8787265855112</v>
      </c>
      <c r="BW29" s="50">
        <f t="shared" si="13"/>
        <v>1042.6695000855357</v>
      </c>
      <c r="BX29" s="50">
        <f t="shared" si="13"/>
        <v>304.07711986528238</v>
      </c>
      <c r="BY29" s="50">
        <f t="shared" si="13"/>
        <v>1413.5873086268514</v>
      </c>
      <c r="BZ29" s="50">
        <f t="shared" si="13"/>
        <v>1342.1221280142163</v>
      </c>
      <c r="CA29" s="50">
        <f t="shared" si="13"/>
        <v>830.12550869425615</v>
      </c>
      <c r="CB29" s="50">
        <f t="shared" si="13"/>
        <v>346.3196216598655</v>
      </c>
      <c r="CC29" s="50">
        <f t="shared" si="13"/>
        <v>16652.347105967303</v>
      </c>
      <c r="CD29" s="50">
        <f t="shared" si="13"/>
        <v>7231.6015684194062</v>
      </c>
      <c r="CE29" s="50">
        <f t="shared" si="13"/>
        <v>-2416.3988176325402</v>
      </c>
      <c r="CF29" s="50">
        <f t="shared" si="13"/>
        <v>-3391.9777227211084</v>
      </c>
      <c r="CG29" s="50">
        <f t="shared" si="13"/>
        <v>2460.6907207824929</v>
      </c>
      <c r="CH29" s="50">
        <f t="shared" si="13"/>
        <v>361.88448650223688</v>
      </c>
      <c r="CI29" s="50">
        <f t="shared" si="13"/>
        <v>593.83372283547556</v>
      </c>
      <c r="CJ29" s="50">
        <f t="shared" si="13"/>
        <v>102328.74919926848</v>
      </c>
      <c r="CK29" s="50">
        <f t="shared" si="13"/>
        <v>10928.84033836112</v>
      </c>
      <c r="CL29" s="50">
        <f t="shared" si="13"/>
        <v>0.53611067033407522</v>
      </c>
      <c r="CM29" s="50">
        <f t="shared" si="13"/>
        <v>498.59309692385432</v>
      </c>
      <c r="CN29" s="50">
        <f t="shared" si="13"/>
        <v>3371.4369345543755</v>
      </c>
      <c r="CO29" s="50">
        <f t="shared" si="13"/>
        <v>230.3179636719442</v>
      </c>
    </row>
    <row r="30" spans="2:105" x14ac:dyDescent="0.25">
      <c r="B30" s="53" t="s">
        <v>58</v>
      </c>
      <c r="C30" s="72" t="s">
        <v>53</v>
      </c>
      <c r="D30" s="65">
        <f>'[5]TES 2035 (value)'!D109</f>
        <v>15796.514146601343</v>
      </c>
      <c r="E30" s="66">
        <f>'[5]TES 2035 (value)'!E109</f>
        <v>11338.366510893742</v>
      </c>
      <c r="F30" s="66">
        <f>'[5]TES 2035 (value)'!F109</f>
        <v>15360.62253549689</v>
      </c>
      <c r="G30" s="66">
        <f>'[5]TES 2035 (value)'!G109</f>
        <v>768.07919115666334</v>
      </c>
      <c r="H30" s="66">
        <f>'[5]TES 2035 (value)'!H109</f>
        <v>2456.0871593764491</v>
      </c>
      <c r="I30" s="66">
        <f>'[5]TES 2035 (value)'!I109</f>
        <v>1545.3221185083726</v>
      </c>
      <c r="J30" s="66">
        <f>'[5]TES 2035 (value)'!J109</f>
        <v>546.72994447142162</v>
      </c>
      <c r="K30" s="66">
        <f>'[5]TES 2035 (value)'!K109</f>
        <v>3194.6406535988967</v>
      </c>
      <c r="L30" s="66">
        <f>'[5]TES 2035 (value)'!L109</f>
        <v>1877.2485059999999</v>
      </c>
      <c r="M30" s="66">
        <f>'[5]TES 2035 (value)'!M109</f>
        <v>1958.549253233158</v>
      </c>
      <c r="N30" s="66">
        <f>'[5]TES 2035 (value)'!N109</f>
        <v>880.24941322023562</v>
      </c>
      <c r="O30" s="66">
        <f>'[5]TES 2035 (value)'!O109</f>
        <v>30577.788511727766</v>
      </c>
      <c r="P30" s="66">
        <f>'[5]TES 2035 (value)'!P109</f>
        <v>10379.635149329837</v>
      </c>
      <c r="Q30" s="66">
        <f>'[5]TES 2035 (value)'!Q109</f>
        <v>2060.4112738480476</v>
      </c>
      <c r="R30" s="66">
        <f>'[5]TES 2035 (value)'!R109</f>
        <v>3632.321422148751</v>
      </c>
      <c r="S30" s="66">
        <f>'[5]TES 2035 (value)'!S109</f>
        <v>11883.7446</v>
      </c>
      <c r="T30" s="66">
        <f>'[5]TES 2035 (value)'!T109</f>
        <v>3102.064633291589</v>
      </c>
      <c r="U30" s="66">
        <f>'[5]TES 2035 (value)'!U109</f>
        <v>4993.6396763671491</v>
      </c>
      <c r="V30" s="66">
        <f>'[5]TES 2035 (value)'!V109</f>
        <v>341403.8155625083</v>
      </c>
      <c r="W30" s="66">
        <f>'[5]TES 2035 (value)'!W109</f>
        <v>100065.43296470707</v>
      </c>
      <c r="X30" s="66">
        <f>'[5]TES 2035 (value)'!X109</f>
        <v>0.92343673641708057</v>
      </c>
      <c r="Y30" s="66">
        <f>'[5]TES 2035 (value)'!Y109</f>
        <v>626.46092316524948</v>
      </c>
      <c r="Z30" s="66">
        <f>'[5]TES 2035 (value)'!Z109</f>
        <v>5313.3963863880572</v>
      </c>
      <c r="AA30" s="67">
        <f>'[5]TES 2035 (value)'!AA109</f>
        <v>1748.0331757977688</v>
      </c>
      <c r="AI30" s="53" t="s">
        <v>58</v>
      </c>
      <c r="AJ30" s="72" t="s">
        <v>53</v>
      </c>
      <c r="AK30" s="65">
        <f t="shared" si="11"/>
        <v>15796.786475405201</v>
      </c>
      <c r="AL30" s="66">
        <f t="shared" si="11"/>
        <v>11338.749743799002</v>
      </c>
      <c r="AM30" s="66">
        <f t="shared" si="11"/>
        <v>15360.629506632056</v>
      </c>
      <c r="AN30" s="66">
        <f t="shared" si="11"/>
        <v>768.05577007892919</v>
      </c>
      <c r="AO30" s="66">
        <f t="shared" si="11"/>
        <v>2456.0847651076401</v>
      </c>
      <c r="AP30" s="66">
        <f t="shared" si="11"/>
        <v>1545.3128535645988</v>
      </c>
      <c r="AQ30" s="66">
        <f t="shared" si="11"/>
        <v>546.74847419072046</v>
      </c>
      <c r="AR30" s="66">
        <f t="shared" si="11"/>
        <v>3195.345707445133</v>
      </c>
      <c r="AS30" s="66">
        <f t="shared" si="11"/>
        <v>1877.4952374433708</v>
      </c>
      <c r="AT30" s="66">
        <f t="shared" si="11"/>
        <v>1958.569471777382</v>
      </c>
      <c r="AU30" s="66">
        <f t="shared" si="11"/>
        <v>880.24988803832912</v>
      </c>
      <c r="AV30" s="66">
        <f t="shared" si="11"/>
        <v>30578.522131844307</v>
      </c>
      <c r="AW30" s="66">
        <f t="shared" si="11"/>
        <v>10379.867740127676</v>
      </c>
      <c r="AX30" s="66">
        <f t="shared" si="11"/>
        <v>2060.3336558449137</v>
      </c>
      <c r="AY30" s="66">
        <f t="shared" si="11"/>
        <v>3632.274567941311</v>
      </c>
      <c r="AZ30" s="66">
        <f t="shared" si="9"/>
        <v>11883.991560721508</v>
      </c>
      <c r="BA30" s="66">
        <f t="shared" si="1"/>
        <v>3102.0100021217727</v>
      </c>
      <c r="BB30" s="66">
        <f t="shared" si="1"/>
        <v>4993.6336320820128</v>
      </c>
      <c r="BC30" s="66">
        <f t="shared" si="1"/>
        <v>341412.97325853654</v>
      </c>
      <c r="BD30" s="66">
        <f t="shared" si="1"/>
        <v>100065.43638906001</v>
      </c>
      <c r="BE30" s="66">
        <f t="shared" si="1"/>
        <v>1.1522119041917682</v>
      </c>
      <c r="BF30" s="66">
        <f t="shared" si="1"/>
        <v>633.02467609121175</v>
      </c>
      <c r="BG30" s="66">
        <f t="shared" si="1"/>
        <v>5313.630115804086</v>
      </c>
      <c r="BH30" s="67">
        <f t="shared" si="1"/>
        <v>1752.512644832761</v>
      </c>
      <c r="BP30" s="53" t="s">
        <v>58</v>
      </c>
      <c r="BQ30" s="72" t="s">
        <v>53</v>
      </c>
      <c r="BR30" s="65">
        <f t="shared" si="7"/>
        <v>15796.786475405201</v>
      </c>
      <c r="BS30" s="66">
        <f t="shared" si="7"/>
        <v>11338.749743799002</v>
      </c>
      <c r="BT30" s="66">
        <f t="shared" si="7"/>
        <v>15360.629506632056</v>
      </c>
      <c r="BU30" s="66">
        <f t="shared" si="7"/>
        <v>768.05577007892919</v>
      </c>
      <c r="BV30" s="66">
        <f t="shared" si="7"/>
        <v>2456.0847651076401</v>
      </c>
      <c r="BW30" s="66">
        <f t="shared" si="7"/>
        <v>1545.3128535645988</v>
      </c>
      <c r="BX30" s="66">
        <f t="shared" si="7"/>
        <v>546.74847419072046</v>
      </c>
      <c r="BY30" s="66">
        <f t="shared" si="7"/>
        <v>3195.345707445133</v>
      </c>
      <c r="BZ30" s="66">
        <f t="shared" si="7"/>
        <v>1877.4952374433708</v>
      </c>
      <c r="CA30" s="66">
        <f t="shared" si="7"/>
        <v>1958.569471777382</v>
      </c>
      <c r="CB30" s="66">
        <f t="shared" si="7"/>
        <v>880.24988803832912</v>
      </c>
      <c r="CC30" s="66">
        <f t="shared" si="7"/>
        <v>30578.522131844307</v>
      </c>
      <c r="CD30" s="66">
        <f t="shared" si="7"/>
        <v>10379.867740127676</v>
      </c>
      <c r="CE30" s="66">
        <f t="shared" si="7"/>
        <v>2060.3336558449137</v>
      </c>
      <c r="CF30" s="66">
        <f t="shared" si="7"/>
        <v>3632.274567941311</v>
      </c>
      <c r="CG30" s="66">
        <f t="shared" si="7"/>
        <v>11883.991560721508</v>
      </c>
      <c r="CH30" s="66">
        <f t="shared" si="10"/>
        <v>3102.0100021217727</v>
      </c>
      <c r="CI30" s="66">
        <f t="shared" si="10"/>
        <v>4993.6336320820128</v>
      </c>
      <c r="CJ30" s="66">
        <f t="shared" si="10"/>
        <v>341412.97325853654</v>
      </c>
      <c r="CK30" s="66">
        <f t="shared" si="12"/>
        <v>100065.43638906001</v>
      </c>
      <c r="CL30" s="66">
        <f t="shared" si="12"/>
        <v>1.1522119041917682</v>
      </c>
      <c r="CM30" s="66">
        <f t="shared" si="12"/>
        <v>633.02467609121175</v>
      </c>
      <c r="CN30" s="66">
        <f t="shared" si="12"/>
        <v>5313.630115804086</v>
      </c>
      <c r="CO30" s="67">
        <f t="shared" si="12"/>
        <v>1752.512644832761</v>
      </c>
    </row>
    <row r="31" spans="2:105" x14ac:dyDescent="0.25">
      <c r="B31" s="53" t="s">
        <v>59</v>
      </c>
      <c r="C31" s="72" t="s">
        <v>62</v>
      </c>
      <c r="D31" s="69">
        <f>D41-SUM(D3:D30,D32:D40)</f>
        <v>33402.088260934514</v>
      </c>
      <c r="E31" s="70">
        <f t="shared" ref="E31:AA31" si="14">E41-SUM(E3:E30,E32:E40)</f>
        <v>25032.06616826239</v>
      </c>
      <c r="F31" s="70">
        <f t="shared" si="14"/>
        <v>-12481.541621212615</v>
      </c>
      <c r="G31" s="70">
        <f t="shared" si="14"/>
        <v>-800.98476072501944</v>
      </c>
      <c r="H31" s="70">
        <f t="shared" si="14"/>
        <v>2041.7860728169762</v>
      </c>
      <c r="I31" s="70">
        <f t="shared" si="14"/>
        <v>-800.03462634181778</v>
      </c>
      <c r="J31" s="70">
        <f t="shared" si="14"/>
        <v>-2599.8611653475018</v>
      </c>
      <c r="K31" s="70">
        <f t="shared" si="14"/>
        <v>7916.3967848141183</v>
      </c>
      <c r="L31" s="70">
        <f t="shared" si="14"/>
        <v>-1079.6014178788173</v>
      </c>
      <c r="M31" s="70">
        <f t="shared" si="14"/>
        <v>1471.7135550324456</v>
      </c>
      <c r="N31" s="70">
        <f t="shared" si="14"/>
        <v>-82.326704168350261</v>
      </c>
      <c r="O31" s="70">
        <f t="shared" si="14"/>
        <v>57669.524176592007</v>
      </c>
      <c r="P31" s="70">
        <f t="shared" si="14"/>
        <v>87620.627340560779</v>
      </c>
      <c r="Q31" s="70">
        <f t="shared" si="14"/>
        <v>3727.1197032336968</v>
      </c>
      <c r="R31" s="70">
        <f t="shared" si="14"/>
        <v>6011.6142415847353</v>
      </c>
      <c r="S31" s="70">
        <f t="shared" si="14"/>
        <v>10389.152280854505</v>
      </c>
      <c r="T31" s="70">
        <f t="shared" si="14"/>
        <v>3274.7865338842676</v>
      </c>
      <c r="U31" s="70">
        <f t="shared" si="14"/>
        <v>1442.4157786927899</v>
      </c>
      <c r="V31" s="70">
        <f t="shared" si="14"/>
        <v>752035.8121943539</v>
      </c>
      <c r="W31" s="70">
        <f t="shared" si="14"/>
        <v>-6827.3511949838139</v>
      </c>
      <c r="X31" s="70">
        <f t="shared" si="14"/>
        <v>-3.5102958483926159</v>
      </c>
      <c r="Y31" s="70">
        <f t="shared" si="14"/>
        <v>-1466.6829674749752</v>
      </c>
      <c r="Z31" s="70">
        <f t="shared" si="14"/>
        <v>1588.8538445383019</v>
      </c>
      <c r="AA31" s="71">
        <f t="shared" si="14"/>
        <v>7018.1733942205392</v>
      </c>
      <c r="AI31" s="53" t="s">
        <v>59</v>
      </c>
      <c r="AJ31" s="72" t="s">
        <v>62</v>
      </c>
      <c r="AK31" s="69">
        <f t="shared" si="11"/>
        <v>33402.664106381053</v>
      </c>
      <c r="AL31" s="70">
        <f t="shared" si="11"/>
        <v>25032.912243526684</v>
      </c>
      <c r="AM31" s="70">
        <f t="shared" si="11"/>
        <v>-12481.547285730021</v>
      </c>
      <c r="AN31" s="70">
        <f t="shared" si="11"/>
        <v>-800.96033625608334</v>
      </c>
      <c r="AO31" s="70">
        <f t="shared" si="11"/>
        <v>2041.7840824215255</v>
      </c>
      <c r="AP31" s="70">
        <f t="shared" si="11"/>
        <v>-800.02982975232908</v>
      </c>
      <c r="AQ31" s="70">
        <f t="shared" si="11"/>
        <v>-2599.9492795949418</v>
      </c>
      <c r="AR31" s="70">
        <f t="shared" si="11"/>
        <v>7918.1439252930259</v>
      </c>
      <c r="AS31" s="70">
        <f t="shared" si="11"/>
        <v>-1079.7433125801567</v>
      </c>
      <c r="AT31" s="70">
        <f t="shared" si="11"/>
        <v>1471.7287478623161</v>
      </c>
      <c r="AU31" s="70">
        <f t="shared" si="11"/>
        <v>-82.326748576455657</v>
      </c>
      <c r="AV31" s="70">
        <f t="shared" si="11"/>
        <v>57670.907779694338</v>
      </c>
      <c r="AW31" s="70">
        <f t="shared" si="11"/>
        <v>87622.590776782483</v>
      </c>
      <c r="AX31" s="70">
        <f t="shared" si="11"/>
        <v>3726.97929845506</v>
      </c>
      <c r="AY31" s="70">
        <f t="shared" si="11"/>
        <v>6011.5366962939997</v>
      </c>
      <c r="AZ31" s="70">
        <f t="shared" si="9"/>
        <v>10389.368181871356</v>
      </c>
      <c r="BA31" s="70">
        <f t="shared" si="1"/>
        <v>3274.7288608695521</v>
      </c>
      <c r="BB31" s="70">
        <f t="shared" si="1"/>
        <v>1442.4140327974476</v>
      </c>
      <c r="BC31" s="70">
        <f t="shared" si="1"/>
        <v>752055.98453882255</v>
      </c>
      <c r="BD31" s="70">
        <f t="shared" si="1"/>
        <v>-6827.3514286235377</v>
      </c>
      <c r="BE31" s="70">
        <f t="shared" si="1"/>
        <v>-4.3799477584635786</v>
      </c>
      <c r="BF31" s="70">
        <f t="shared" si="1"/>
        <v>-1482.0501584093784</v>
      </c>
      <c r="BG31" s="70">
        <f t="shared" si="1"/>
        <v>1588.9237361583193</v>
      </c>
      <c r="BH31" s="71">
        <f t="shared" si="1"/>
        <v>7036.1580016278158</v>
      </c>
      <c r="BP31" s="53" t="s">
        <v>59</v>
      </c>
      <c r="BQ31" s="72" t="s">
        <v>62</v>
      </c>
      <c r="BR31" s="69">
        <f t="shared" si="7"/>
        <v>33402.664106381053</v>
      </c>
      <c r="BS31" s="70">
        <f t="shared" si="7"/>
        <v>25032.912243526684</v>
      </c>
      <c r="BT31" s="70">
        <f t="shared" si="7"/>
        <v>-12481.547285730021</v>
      </c>
      <c r="BU31" s="70">
        <f t="shared" si="7"/>
        <v>-800.96033625608334</v>
      </c>
      <c r="BV31" s="70">
        <f t="shared" si="7"/>
        <v>2041.7840824215255</v>
      </c>
      <c r="BW31" s="70">
        <f t="shared" si="7"/>
        <v>-800.02982975232908</v>
      </c>
      <c r="BX31" s="70">
        <f t="shared" si="7"/>
        <v>-2599.9492795949418</v>
      </c>
      <c r="BY31" s="70">
        <f t="shared" si="7"/>
        <v>7918.1439252930259</v>
      </c>
      <c r="BZ31" s="70">
        <f t="shared" si="7"/>
        <v>-1079.7433125801567</v>
      </c>
      <c r="CA31" s="70">
        <f t="shared" si="7"/>
        <v>1471.7287478623161</v>
      </c>
      <c r="CB31" s="70">
        <f t="shared" si="7"/>
        <v>-82.326748576455657</v>
      </c>
      <c r="CC31" s="70">
        <f t="shared" si="7"/>
        <v>57670.907779694338</v>
      </c>
      <c r="CD31" s="70">
        <f t="shared" si="7"/>
        <v>87622.590776782483</v>
      </c>
      <c r="CE31" s="70">
        <f t="shared" si="7"/>
        <v>3726.97929845506</v>
      </c>
      <c r="CF31" s="70">
        <f t="shared" si="7"/>
        <v>6011.5366962939997</v>
      </c>
      <c r="CG31" s="70">
        <f t="shared" si="7"/>
        <v>10389.368181871356</v>
      </c>
      <c r="CH31" s="70">
        <f t="shared" si="10"/>
        <v>3274.7288608695521</v>
      </c>
      <c r="CI31" s="70">
        <f t="shared" si="10"/>
        <v>1442.4140327974476</v>
      </c>
      <c r="CJ31" s="70">
        <f t="shared" si="10"/>
        <v>752055.98453882255</v>
      </c>
      <c r="CK31" s="70">
        <f t="shared" si="12"/>
        <v>-6827.3514286235377</v>
      </c>
      <c r="CL31" s="70">
        <f t="shared" si="12"/>
        <v>-4.3799477584635786</v>
      </c>
      <c r="CM31" s="70">
        <f t="shared" si="12"/>
        <v>-1482.0501584093784</v>
      </c>
      <c r="CN31" s="70">
        <f t="shared" si="12"/>
        <v>1588.9237361583193</v>
      </c>
      <c r="CO31" s="71">
        <f t="shared" si="12"/>
        <v>7036.1580016278158</v>
      </c>
    </row>
    <row r="32" spans="2:105" x14ac:dyDescent="0.25">
      <c r="B32" s="53" t="s">
        <v>63</v>
      </c>
      <c r="C32" s="73" t="s">
        <v>52</v>
      </c>
      <c r="D32" s="74">
        <f t="array" ref="D32:AA32">TRANSPOSE('[5]TES 2035 (value)'!$AO$6:$AO$29)</f>
        <v>25522.475803705147</v>
      </c>
      <c r="E32" s="75">
        <v>89108.2476873259</v>
      </c>
      <c r="F32" s="75">
        <v>205112.66228745054</v>
      </c>
      <c r="G32" s="75">
        <v>6474.1005540826218</v>
      </c>
      <c r="H32" s="75">
        <v>10755.212603536591</v>
      </c>
      <c r="I32" s="75">
        <v>21518.136884024058</v>
      </c>
      <c r="J32" s="75">
        <v>12919.523756855724</v>
      </c>
      <c r="K32" s="75">
        <v>62033.908703026442</v>
      </c>
      <c r="L32" s="75">
        <v>31058.563510956323</v>
      </c>
      <c r="M32" s="75">
        <v>31652.836493662253</v>
      </c>
      <c r="N32" s="75">
        <v>25946.44522017791</v>
      </c>
      <c r="O32" s="75">
        <v>649222.52354849002</v>
      </c>
      <c r="P32" s="75">
        <v>0</v>
      </c>
      <c r="Q32" s="75">
        <v>4622.6156498354912</v>
      </c>
      <c r="R32" s="75">
        <v>0</v>
      </c>
      <c r="S32" s="75">
        <v>45366.076572521895</v>
      </c>
      <c r="T32" s="75">
        <v>4880.2215738309715</v>
      </c>
      <c r="U32" s="75">
        <v>20381.096050597989</v>
      </c>
      <c r="V32" s="75">
        <v>369658.93189881794</v>
      </c>
      <c r="W32" s="75">
        <v>0</v>
      </c>
      <c r="X32" s="75">
        <v>708.13501992366741</v>
      </c>
      <c r="Y32" s="75">
        <v>65076.613804037333</v>
      </c>
      <c r="Z32" s="75">
        <v>928.88384099157668</v>
      </c>
      <c r="AA32" s="76">
        <v>8243.9288003993624</v>
      </c>
      <c r="AI32" s="53" t="s">
        <v>63</v>
      </c>
      <c r="AJ32" s="73" t="s">
        <v>52</v>
      </c>
      <c r="AK32" s="74">
        <f t="shared" si="11"/>
        <v>25522.915806179277</v>
      </c>
      <c r="AL32" s="75">
        <f t="shared" si="11"/>
        <v>89111.259515582744</v>
      </c>
      <c r="AM32" s="75">
        <f t="shared" si="11"/>
        <v>205112.75537404843</v>
      </c>
      <c r="AN32" s="75">
        <f t="shared" si="11"/>
        <v>6473.9031390060491</v>
      </c>
      <c r="AO32" s="75">
        <f t="shared" si="11"/>
        <v>10755.202119026719</v>
      </c>
      <c r="AP32" s="75">
        <f t="shared" si="11"/>
        <v>21518.007872521561</v>
      </c>
      <c r="AQ32" s="75">
        <f t="shared" si="11"/>
        <v>12919.961624126596</v>
      </c>
      <c r="AR32" s="75">
        <f t="shared" si="11"/>
        <v>62047.599521703924</v>
      </c>
      <c r="AS32" s="75">
        <f t="shared" si="11"/>
        <v>31062.645615259291</v>
      </c>
      <c r="AT32" s="75">
        <f t="shared" si="11"/>
        <v>31653.163253008952</v>
      </c>
      <c r="AU32" s="75">
        <f t="shared" si="11"/>
        <v>25946.459216031206</v>
      </c>
      <c r="AV32" s="75">
        <f t="shared" si="11"/>
        <v>649238.09964887425</v>
      </c>
      <c r="AW32" s="75">
        <f t="shared" si="11"/>
        <v>0</v>
      </c>
      <c r="AX32" s="75">
        <f t="shared" si="11"/>
        <v>4622.4415107203795</v>
      </c>
      <c r="AY32" s="75">
        <f t="shared" si="11"/>
        <v>0</v>
      </c>
      <c r="AZ32" s="75">
        <f t="shared" si="9"/>
        <v>45367.019342614949</v>
      </c>
      <c r="BA32" s="75">
        <f t="shared" si="1"/>
        <v>4880.135627132544</v>
      </c>
      <c r="BB32" s="75">
        <f t="shared" si="1"/>
        <v>20381.071381385969</v>
      </c>
      <c r="BC32" s="75">
        <f t="shared" si="1"/>
        <v>369668.84750016202</v>
      </c>
      <c r="BD32" s="75">
        <f t="shared" si="1"/>
        <v>0</v>
      </c>
      <c r="BE32" s="75">
        <f t="shared" si="1"/>
        <v>883.57065249200173</v>
      </c>
      <c r="BF32" s="75">
        <f t="shared" si="1"/>
        <v>65758.454918898526</v>
      </c>
      <c r="BG32" s="75">
        <f t="shared" si="1"/>
        <v>928.92470138706119</v>
      </c>
      <c r="BH32" s="76">
        <f t="shared" si="1"/>
        <v>8265.0545000138536</v>
      </c>
      <c r="BP32" s="53" t="s">
        <v>63</v>
      </c>
      <c r="BQ32" s="73" t="s">
        <v>52</v>
      </c>
      <c r="BR32" s="74">
        <f t="shared" si="7"/>
        <v>25522.915806179277</v>
      </c>
      <c r="BS32" s="75">
        <f t="shared" si="7"/>
        <v>89111.259515582744</v>
      </c>
      <c r="BT32" s="75">
        <f t="shared" si="7"/>
        <v>205112.75537404843</v>
      </c>
      <c r="BU32" s="75">
        <f t="shared" si="7"/>
        <v>6473.9031390060491</v>
      </c>
      <c r="BV32" s="75">
        <f t="shared" si="7"/>
        <v>10755.202119026719</v>
      </c>
      <c r="BW32" s="75">
        <f t="shared" si="7"/>
        <v>21518.007872521561</v>
      </c>
      <c r="BX32" s="75">
        <f t="shared" si="7"/>
        <v>12919.961624126596</v>
      </c>
      <c r="BY32" s="75">
        <f t="shared" si="7"/>
        <v>62047.599521703924</v>
      </c>
      <c r="BZ32" s="75">
        <f t="shared" si="7"/>
        <v>31062.645615259291</v>
      </c>
      <c r="CA32" s="75">
        <f t="shared" si="7"/>
        <v>31653.163253008952</v>
      </c>
      <c r="CB32" s="75">
        <f t="shared" si="7"/>
        <v>25946.459216031206</v>
      </c>
      <c r="CC32" s="75">
        <f t="shared" si="7"/>
        <v>649238.09964887425</v>
      </c>
      <c r="CD32" s="75">
        <f t="shared" si="7"/>
        <v>0</v>
      </c>
      <c r="CE32" s="75">
        <f t="shared" si="7"/>
        <v>4622.4415107203795</v>
      </c>
      <c r="CF32" s="75">
        <f t="shared" si="7"/>
        <v>0</v>
      </c>
      <c r="CG32" s="75">
        <f t="shared" si="7"/>
        <v>45367.019342614949</v>
      </c>
      <c r="CH32" s="75">
        <f t="shared" si="10"/>
        <v>4880.135627132544</v>
      </c>
      <c r="CI32" s="75">
        <f t="shared" si="10"/>
        <v>20381.071381385969</v>
      </c>
      <c r="CJ32" s="75">
        <f t="shared" si="10"/>
        <v>369668.84750016202</v>
      </c>
      <c r="CK32" s="75">
        <f t="shared" si="12"/>
        <v>0</v>
      </c>
      <c r="CL32" s="75">
        <f t="shared" si="12"/>
        <v>883.57065249200173</v>
      </c>
      <c r="CM32" s="75">
        <f t="shared" si="12"/>
        <v>65758.454918898526</v>
      </c>
      <c r="CN32" s="75">
        <f t="shared" si="12"/>
        <v>928.92470138706119</v>
      </c>
      <c r="CO32" s="76">
        <f t="shared" si="12"/>
        <v>8265.0545000138536</v>
      </c>
    </row>
    <row r="33" spans="2:98" x14ac:dyDescent="0.25">
      <c r="B33" s="53" t="s">
        <v>65</v>
      </c>
      <c r="C33" s="77" t="s">
        <v>66</v>
      </c>
      <c r="D33" s="61">
        <f>'[5]TES 2035 (value)'!D44</f>
        <v>240.36791829316954</v>
      </c>
      <c r="E33" s="62">
        <f>'[5]TES 2035 (value)'!E44</f>
        <v>487.33406685351417</v>
      </c>
      <c r="F33" s="62">
        <f>'[5]TES 2035 (value)'!F44</f>
        <v>938.9259688051186</v>
      </c>
      <c r="G33" s="62">
        <f>'[5]TES 2035 (value)'!G44</f>
        <v>93.761515693579085</v>
      </c>
      <c r="H33" s="62">
        <f>'[5]TES 2035 (value)'!H44</f>
        <v>219.46374551955219</v>
      </c>
      <c r="I33" s="62">
        <f>'[5]TES 2035 (value)'!I44</f>
        <v>220.48707436066798</v>
      </c>
      <c r="J33" s="62">
        <f>'[5]TES 2035 (value)'!J44</f>
        <v>239.17425311133593</v>
      </c>
      <c r="K33" s="62">
        <f>'[5]TES 2035 (value)'!K44</f>
        <v>154.87196445160143</v>
      </c>
      <c r="L33" s="62">
        <f>'[5]TES 2035 (value)'!L44</f>
        <v>254.08541139553444</v>
      </c>
      <c r="M33" s="62">
        <f>'[5]TES 2035 (value)'!M44</f>
        <v>161.59114740534886</v>
      </c>
      <c r="N33" s="62">
        <f>'[5]TES 2035 (value)'!N44</f>
        <v>62.645519816289529</v>
      </c>
      <c r="O33" s="62">
        <f>'[5]TES 2035 (value)'!O44</f>
        <v>3598.982582840491</v>
      </c>
      <c r="P33" s="62">
        <f>'[5]TES 2035 (value)'!P44</f>
        <v>0</v>
      </c>
      <c r="Q33" s="33">
        <f>-SUM(D33:P33,R33:AA33)</f>
        <v>-7120.0899694284217</v>
      </c>
      <c r="R33" s="62">
        <f>'[5]TES 2035 (value)'!R44</f>
        <v>0</v>
      </c>
      <c r="S33" s="62">
        <f>'[5]TES 2035 (value)'!S44</f>
        <v>0</v>
      </c>
      <c r="T33" s="62">
        <f>'[5]TES 2035 (value)'!T44</f>
        <v>0</v>
      </c>
      <c r="U33" s="62">
        <f>'[5]TES 2035 (value)'!U44</f>
        <v>0</v>
      </c>
      <c r="V33" s="62">
        <f>'[5]TES 2035 (value)'!V44</f>
        <v>0</v>
      </c>
      <c r="W33" s="62">
        <f>'[5]TES 2035 (value)'!W44</f>
        <v>0</v>
      </c>
      <c r="X33" s="62">
        <f>'[5]TES 2035 (value)'!X44</f>
        <v>2.5614600445736717</v>
      </c>
      <c r="Y33" s="62">
        <f>'[5]TES 2035 (value)'!Y44</f>
        <v>265.68499693019652</v>
      </c>
      <c r="Z33" s="62">
        <f>'[5]TES 2035 (value)'!Z44</f>
        <v>0</v>
      </c>
      <c r="AA33" s="63">
        <f>'[5]TES 2035 (value)'!AA44</f>
        <v>180.15234390744993</v>
      </c>
      <c r="AI33" s="53" t="s">
        <v>65</v>
      </c>
      <c r="AJ33" s="77" t="s">
        <v>66</v>
      </c>
      <c r="AK33" s="61">
        <f>D33</f>
        <v>240.36791829316954</v>
      </c>
      <c r="AL33" s="62">
        <f t="shared" ref="AL33:BA40" si="15">E33</f>
        <v>487.33406685351417</v>
      </c>
      <c r="AM33" s="62">
        <f t="shared" si="15"/>
        <v>938.9259688051186</v>
      </c>
      <c r="AN33" s="62">
        <f t="shared" si="15"/>
        <v>93.761515693579085</v>
      </c>
      <c r="AO33" s="62">
        <f t="shared" si="15"/>
        <v>219.46374551955219</v>
      </c>
      <c r="AP33" s="62">
        <f t="shared" si="15"/>
        <v>220.48707436066798</v>
      </c>
      <c r="AQ33" s="62">
        <f t="shared" si="15"/>
        <v>239.17425311133593</v>
      </c>
      <c r="AR33" s="62">
        <f t="shared" si="15"/>
        <v>154.87196445160143</v>
      </c>
      <c r="AS33" s="62">
        <f t="shared" si="15"/>
        <v>254.08541139553444</v>
      </c>
      <c r="AT33" s="62">
        <f t="shared" si="15"/>
        <v>161.59114740534886</v>
      </c>
      <c r="AU33" s="62">
        <f t="shared" si="15"/>
        <v>62.645519816289529</v>
      </c>
      <c r="AV33" s="62">
        <f t="shared" si="15"/>
        <v>3598.982582840491</v>
      </c>
      <c r="AW33" s="62">
        <f t="shared" si="15"/>
        <v>0</v>
      </c>
      <c r="AX33" s="33">
        <f t="shared" si="15"/>
        <v>-7120.0899694284217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2.5614600445736717</v>
      </c>
      <c r="BF33" s="62">
        <f t="shared" si="16"/>
        <v>265.68499693019652</v>
      </c>
      <c r="BG33" s="62">
        <f t="shared" si="16"/>
        <v>0</v>
      </c>
      <c r="BH33" s="63">
        <f t="shared" si="16"/>
        <v>180.15234390744993</v>
      </c>
      <c r="BP33" s="53" t="s">
        <v>65</v>
      </c>
      <c r="BQ33" s="77" t="s">
        <v>66</v>
      </c>
      <c r="BR33" s="61">
        <f t="shared" si="7"/>
        <v>240.36791829316954</v>
      </c>
      <c r="BS33" s="62">
        <f t="shared" si="7"/>
        <v>487.33406685351417</v>
      </c>
      <c r="BT33" s="62">
        <f t="shared" si="7"/>
        <v>938.9259688051186</v>
      </c>
      <c r="BU33" s="62">
        <f t="shared" si="7"/>
        <v>93.761515693579085</v>
      </c>
      <c r="BV33" s="62">
        <f t="shared" si="7"/>
        <v>219.46374551955219</v>
      </c>
      <c r="BW33" s="62">
        <f t="shared" si="7"/>
        <v>220.48707436066798</v>
      </c>
      <c r="BX33" s="62">
        <f t="shared" si="7"/>
        <v>239.17425311133593</v>
      </c>
      <c r="BY33" s="62">
        <f t="shared" si="7"/>
        <v>154.87196445160143</v>
      </c>
      <c r="BZ33" s="62">
        <f t="shared" si="7"/>
        <v>254.08541139553444</v>
      </c>
      <c r="CA33" s="62">
        <f t="shared" si="7"/>
        <v>161.59114740534886</v>
      </c>
      <c r="CB33" s="62">
        <f t="shared" si="7"/>
        <v>62.645519816289529</v>
      </c>
      <c r="CC33" s="62">
        <f t="shared" si="7"/>
        <v>3598.982582840491</v>
      </c>
      <c r="CD33" s="62">
        <f t="shared" si="7"/>
        <v>0</v>
      </c>
      <c r="CE33" s="33">
        <f t="shared" si="7"/>
        <v>-7120.0899694284217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2.5614600445736717</v>
      </c>
      <c r="CM33" s="62">
        <f t="shared" si="12"/>
        <v>265.68499693019652</v>
      </c>
      <c r="CN33" s="62">
        <f t="shared" si="12"/>
        <v>0</v>
      </c>
      <c r="CO33" s="63">
        <f t="shared" si="12"/>
        <v>180.15234390744993</v>
      </c>
    </row>
    <row r="34" spans="2:98" x14ac:dyDescent="0.25">
      <c r="B34" s="53" t="s">
        <v>67</v>
      </c>
      <c r="C34" s="72" t="s">
        <v>68</v>
      </c>
      <c r="D34" s="65">
        <f>'[5]TES 2035 (value)'!D45</f>
        <v>3848.929714566093</v>
      </c>
      <c r="E34" s="66">
        <f>'[5]TES 2035 (value)'!E45</f>
        <v>23833.292974616095</v>
      </c>
      <c r="F34" s="66">
        <f>'[5]TES 2035 (value)'!F45</f>
        <v>8287.3033733461598</v>
      </c>
      <c r="G34" s="66">
        <f>'[5]TES 2035 (value)'!G45</f>
        <v>1281.0565842912083</v>
      </c>
      <c r="H34" s="66">
        <f>'[5]TES 2035 (value)'!H45</f>
        <v>3011.9310697583951</v>
      </c>
      <c r="I34" s="66">
        <f>'[5]TES 2035 (value)'!I45</f>
        <v>3010.3633932345315</v>
      </c>
      <c r="J34" s="66">
        <f>'[5]TES 2035 (value)'!J45</f>
        <v>3243.6172180937633</v>
      </c>
      <c r="K34" s="66">
        <f>'[5]TES 2035 (value)'!K45</f>
        <v>2101.6089380168937</v>
      </c>
      <c r="L34" s="66">
        <f>'[5]TES 2035 (value)'!L45</f>
        <v>3465.0257050917985</v>
      </c>
      <c r="M34" s="66">
        <f>'[5]TES 2035 (value)'!M45</f>
        <v>2202.2251226640501</v>
      </c>
      <c r="N34" s="66">
        <f>'[5]TES 2035 (value)'!N45</f>
        <v>849.55206529930945</v>
      </c>
      <c r="O34" s="66">
        <f>'[5]TES 2035 (value)'!O45</f>
        <v>49066.766294218207</v>
      </c>
      <c r="P34" s="66">
        <f>'[5]TES 2035 (value)'!P45</f>
        <v>0</v>
      </c>
      <c r="Q34" s="66">
        <f>'[5]TES 2035 (value)'!Q45</f>
        <v>0</v>
      </c>
      <c r="R34" s="66">
        <f>'[5]TES 2035 (value)'!R45</f>
        <v>0</v>
      </c>
      <c r="S34" s="34">
        <f>-SUM(D34:R34,T34:AA34)</f>
        <v>-108125.94223444324</v>
      </c>
      <c r="T34" s="66">
        <f>'[5]TES 2035 (value)'!T45</f>
        <v>0</v>
      </c>
      <c r="U34" s="66">
        <f>'[5]TES 2035 (value)'!U45</f>
        <v>0</v>
      </c>
      <c r="V34" s="66">
        <f>'[5]TES 2035 (value)'!V45</f>
        <v>0</v>
      </c>
      <c r="W34" s="66">
        <f>'[5]TES 2035 (value)'!W45</f>
        <v>0</v>
      </c>
      <c r="X34" s="66">
        <f>'[5]TES 2035 (value)'!X45</f>
        <v>23.264351102868186</v>
      </c>
      <c r="Y34" s="66">
        <f>'[5]TES 2035 (value)'!Y45</f>
        <v>2338.6004765367561</v>
      </c>
      <c r="Z34" s="66">
        <f>'[5]TES 2035 (value)'!Z45</f>
        <v>0</v>
      </c>
      <c r="AA34" s="67">
        <f>'[5]TES 2035 (value)'!AA45</f>
        <v>1562.4049536071022</v>
      </c>
      <c r="AI34" s="53" t="s">
        <v>67</v>
      </c>
      <c r="AJ34" s="72" t="s">
        <v>68</v>
      </c>
      <c r="AK34" s="65">
        <f t="shared" ref="AK34:AK40" si="17">D34</f>
        <v>3848.929714566093</v>
      </c>
      <c r="AL34" s="66">
        <f t="shared" si="15"/>
        <v>23833.292974616095</v>
      </c>
      <c r="AM34" s="66">
        <f t="shared" si="15"/>
        <v>8287.3033733461598</v>
      </c>
      <c r="AN34" s="66">
        <f t="shared" si="15"/>
        <v>1281.0565842912083</v>
      </c>
      <c r="AO34" s="66">
        <f t="shared" si="15"/>
        <v>3011.9310697583951</v>
      </c>
      <c r="AP34" s="66">
        <f t="shared" si="15"/>
        <v>3010.3633932345315</v>
      </c>
      <c r="AQ34" s="66">
        <f t="shared" si="15"/>
        <v>3243.6172180937633</v>
      </c>
      <c r="AR34" s="66">
        <f t="shared" si="15"/>
        <v>2101.6089380168937</v>
      </c>
      <c r="AS34" s="66">
        <f t="shared" si="15"/>
        <v>3465.0257050917985</v>
      </c>
      <c r="AT34" s="66">
        <f t="shared" si="15"/>
        <v>2202.2251226640501</v>
      </c>
      <c r="AU34" s="66">
        <f t="shared" si="15"/>
        <v>849.55206529930945</v>
      </c>
      <c r="AV34" s="66">
        <f t="shared" si="15"/>
        <v>49066.766294218207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-108125.94223444324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23.264351102868186</v>
      </c>
      <c r="BF34" s="66">
        <f t="shared" si="16"/>
        <v>2338.6004765367561</v>
      </c>
      <c r="BG34" s="66">
        <f t="shared" si="16"/>
        <v>0</v>
      </c>
      <c r="BH34" s="67">
        <f t="shared" si="16"/>
        <v>1562.4049536071022</v>
      </c>
      <c r="BP34" s="53" t="s">
        <v>67</v>
      </c>
      <c r="BQ34" s="72" t="s">
        <v>68</v>
      </c>
      <c r="BR34" s="65">
        <f t="shared" si="7"/>
        <v>3848.929714566093</v>
      </c>
      <c r="BS34" s="66">
        <f t="shared" si="7"/>
        <v>23833.292974616095</v>
      </c>
      <c r="BT34" s="66">
        <f t="shared" si="7"/>
        <v>8287.3033733461598</v>
      </c>
      <c r="BU34" s="66">
        <f t="shared" si="7"/>
        <v>1281.0565842912083</v>
      </c>
      <c r="BV34" s="66">
        <f t="shared" si="7"/>
        <v>3011.9310697583951</v>
      </c>
      <c r="BW34" s="66">
        <f t="shared" si="7"/>
        <v>3010.3633932345315</v>
      </c>
      <c r="BX34" s="66">
        <f t="shared" si="7"/>
        <v>3243.6172180937633</v>
      </c>
      <c r="BY34" s="66">
        <f t="shared" si="7"/>
        <v>2101.6089380168937</v>
      </c>
      <c r="BZ34" s="66">
        <f t="shared" si="7"/>
        <v>3465.0257050917985</v>
      </c>
      <c r="CA34" s="66">
        <f t="shared" si="7"/>
        <v>2202.2251226640501</v>
      </c>
      <c r="CB34" s="66">
        <f t="shared" si="7"/>
        <v>849.55206529930945</v>
      </c>
      <c r="CC34" s="66">
        <f t="shared" si="7"/>
        <v>49066.766294218207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-108125.94223444324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23.264351102868186</v>
      </c>
      <c r="CM34" s="66">
        <f t="shared" si="12"/>
        <v>2338.6004765367561</v>
      </c>
      <c r="CN34" s="66">
        <f t="shared" si="12"/>
        <v>0</v>
      </c>
      <c r="CO34" s="67">
        <f t="shared" si="12"/>
        <v>1562.4049536071022</v>
      </c>
    </row>
    <row r="35" spans="2:98" x14ac:dyDescent="0.25">
      <c r="B35" s="53" t="s">
        <v>69</v>
      </c>
      <c r="C35" s="72" t="s">
        <v>70</v>
      </c>
      <c r="D35" s="65">
        <f>'[5]TES 2035 (value)'!D46</f>
        <v>466.56604268052888</v>
      </c>
      <c r="E35" s="66">
        <f>'[5]TES 2035 (value)'!E46</f>
        <v>924.59643701892765</v>
      </c>
      <c r="F35" s="66">
        <f>'[5]TES 2035 (value)'!F46</f>
        <v>624.96824156154707</v>
      </c>
      <c r="G35" s="66">
        <f>'[5]TES 2035 (value)'!G46</f>
        <v>180.63092826384639</v>
      </c>
      <c r="H35" s="66">
        <f>'[5]TES 2035 (value)'!H46</f>
        <v>319.73590670151771</v>
      </c>
      <c r="I35" s="66">
        <f>'[5]TES 2035 (value)'!I46</f>
        <v>441.16990015059076</v>
      </c>
      <c r="J35" s="66">
        <f>'[5]TES 2035 (value)'!J46</f>
        <v>646.71247823080387</v>
      </c>
      <c r="K35" s="66">
        <f>'[5]TES 2035 (value)'!K46</f>
        <v>408.95486990717615</v>
      </c>
      <c r="L35" s="66">
        <f>'[5]TES 2035 (value)'!L46</f>
        <v>539.61867438144873</v>
      </c>
      <c r="M35" s="66">
        <f>'[5]TES 2035 (value)'!M46</f>
        <v>354.19468971972219</v>
      </c>
      <c r="N35" s="66">
        <f>'[5]TES 2035 (value)'!N46</f>
        <v>169.61789465953945</v>
      </c>
      <c r="O35" s="66">
        <f>'[5]TES 2035 (value)'!O46</f>
        <v>7746.7472635091108</v>
      </c>
      <c r="P35" s="66">
        <f>'[5]TES 2035 (value)'!P46</f>
        <v>0</v>
      </c>
      <c r="Q35" s="66">
        <f>'[5]TES 2035 (value)'!Q46</f>
        <v>0</v>
      </c>
      <c r="R35" s="66">
        <f>'[5]TES 2035 (value)'!R46</f>
        <v>0</v>
      </c>
      <c r="S35" s="66">
        <f>'[5]TES 2035 (value)'!S46</f>
        <v>0</v>
      </c>
      <c r="T35" s="34">
        <f>-SUM(D35:S35,U35:AA35)</f>
        <v>-15236.328871368922</v>
      </c>
      <c r="U35" s="66">
        <f>'[5]TES 2035 (value)'!U46</f>
        <v>0</v>
      </c>
      <c r="V35" s="66">
        <f>'[5]TES 2035 (value)'!V46</f>
        <v>0</v>
      </c>
      <c r="W35" s="66">
        <f>'[5]TES 2035 (value)'!W46</f>
        <v>0</v>
      </c>
      <c r="X35" s="66">
        <f>'[5]TES 2035 (value)'!X46</f>
        <v>25.868127675709193</v>
      </c>
      <c r="Y35" s="66">
        <f>'[5]TES 2035 (value)'!Y46</f>
        <v>1620.7253418450248</v>
      </c>
      <c r="Z35" s="66">
        <f>'[5]TES 2035 (value)'!Z46</f>
        <v>0</v>
      </c>
      <c r="AA35" s="67">
        <f>'[5]TES 2035 (value)'!AA46</f>
        <v>766.22207506342875</v>
      </c>
      <c r="AI35" s="53" t="s">
        <v>69</v>
      </c>
      <c r="AJ35" s="72" t="s">
        <v>70</v>
      </c>
      <c r="AK35" s="65">
        <f t="shared" si="17"/>
        <v>466.56604268052888</v>
      </c>
      <c r="AL35" s="66">
        <f t="shared" si="15"/>
        <v>924.59643701892765</v>
      </c>
      <c r="AM35" s="66">
        <f t="shared" si="15"/>
        <v>624.96824156154707</v>
      </c>
      <c r="AN35" s="66">
        <f t="shared" si="15"/>
        <v>180.63092826384639</v>
      </c>
      <c r="AO35" s="66">
        <f t="shared" si="15"/>
        <v>319.73590670151771</v>
      </c>
      <c r="AP35" s="66">
        <f t="shared" si="15"/>
        <v>441.16990015059076</v>
      </c>
      <c r="AQ35" s="66">
        <f t="shared" si="15"/>
        <v>646.71247823080387</v>
      </c>
      <c r="AR35" s="66">
        <f t="shared" si="15"/>
        <v>408.95486990717615</v>
      </c>
      <c r="AS35" s="66">
        <f t="shared" si="15"/>
        <v>539.61867438144873</v>
      </c>
      <c r="AT35" s="66">
        <f t="shared" si="15"/>
        <v>354.19468971972219</v>
      </c>
      <c r="AU35" s="66">
        <f t="shared" si="15"/>
        <v>169.61789465953945</v>
      </c>
      <c r="AV35" s="66">
        <f t="shared" si="15"/>
        <v>7746.7472635091108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-15236.328871368922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25.868127675709193</v>
      </c>
      <c r="BF35" s="66">
        <f t="shared" si="16"/>
        <v>1620.7253418450248</v>
      </c>
      <c r="BG35" s="66">
        <f t="shared" si="16"/>
        <v>0</v>
      </c>
      <c r="BH35" s="67">
        <f t="shared" si="16"/>
        <v>766.22207506342875</v>
      </c>
      <c r="BP35" s="53" t="s">
        <v>69</v>
      </c>
      <c r="BQ35" s="72" t="s">
        <v>70</v>
      </c>
      <c r="BR35" s="65">
        <f t="shared" ref="BR35:CG37" si="18">AK35</f>
        <v>466.56604268052888</v>
      </c>
      <c r="BS35" s="66">
        <f t="shared" si="18"/>
        <v>924.59643701892765</v>
      </c>
      <c r="BT35" s="66">
        <f t="shared" si="18"/>
        <v>624.96824156154707</v>
      </c>
      <c r="BU35" s="66">
        <f t="shared" si="18"/>
        <v>180.63092826384639</v>
      </c>
      <c r="BV35" s="66">
        <f t="shared" si="18"/>
        <v>319.73590670151771</v>
      </c>
      <c r="BW35" s="66">
        <f t="shared" si="18"/>
        <v>441.16990015059076</v>
      </c>
      <c r="BX35" s="66">
        <f t="shared" si="18"/>
        <v>646.71247823080387</v>
      </c>
      <c r="BY35" s="66">
        <f t="shared" si="18"/>
        <v>408.95486990717615</v>
      </c>
      <c r="BZ35" s="66">
        <f t="shared" si="18"/>
        <v>539.61867438144873</v>
      </c>
      <c r="CA35" s="66">
        <f t="shared" si="18"/>
        <v>354.19468971972219</v>
      </c>
      <c r="CB35" s="66">
        <f t="shared" si="18"/>
        <v>169.61789465953945</v>
      </c>
      <c r="CC35" s="66">
        <f t="shared" si="18"/>
        <v>7746.7472635091108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-15236.328871368922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25.868127675709193</v>
      </c>
      <c r="CM35" s="66">
        <f t="shared" si="12"/>
        <v>1620.7253418450248</v>
      </c>
      <c r="CN35" s="66">
        <f t="shared" si="12"/>
        <v>0</v>
      </c>
      <c r="CO35" s="67">
        <f t="shared" si="12"/>
        <v>766.22207506342875</v>
      </c>
    </row>
    <row r="36" spans="2:98" x14ac:dyDescent="0.25">
      <c r="B36" s="53" t="s">
        <v>71</v>
      </c>
      <c r="C36" s="72" t="s">
        <v>72</v>
      </c>
      <c r="D36" s="65">
        <f>'[5]TES 2035 (value)'!D47</f>
        <v>120.17802518318986</v>
      </c>
      <c r="E36" s="66">
        <f>'[5]TES 2035 (value)'!E47</f>
        <v>711.36917535044847</v>
      </c>
      <c r="F36" s="66">
        <f>'[5]TES 2035 (value)'!F47</f>
        <v>1766.434414399637</v>
      </c>
      <c r="G36" s="66">
        <f>'[5]TES 2035 (value)'!G47</f>
        <v>151.31484317448599</v>
      </c>
      <c r="H36" s="66">
        <f>'[5]TES 2035 (value)'!H47</f>
        <v>264.14670561553226</v>
      </c>
      <c r="I36" s="66">
        <f>'[5]TES 2035 (value)'!I47</f>
        <v>370.15715080723135</v>
      </c>
      <c r="J36" s="66">
        <f>'[5]TES 2035 (value)'!J47</f>
        <v>548.42178766582219</v>
      </c>
      <c r="K36" s="66">
        <f>'[5]TES 2035 (value)'!K47</f>
        <v>346.54911823782544</v>
      </c>
      <c r="L36" s="66">
        <f>'[5]TES 2035 (value)'!L47</f>
        <v>453.83742071711436</v>
      </c>
      <c r="M36" s="66">
        <f>'[5]TES 2035 (value)'!M47</f>
        <v>298.24793638583566</v>
      </c>
      <c r="N36" s="66">
        <f>'[5]TES 2035 (value)'!N47</f>
        <v>143.84432747728138</v>
      </c>
      <c r="O36" s="66">
        <f>'[5]TES 2035 (value)'!O47</f>
        <v>6518.6368938909045</v>
      </c>
      <c r="P36" s="66">
        <f>'[5]TES 2035 (value)'!P47</f>
        <v>0</v>
      </c>
      <c r="Q36" s="66">
        <f>'[5]TES 2035 (value)'!Q47</f>
        <v>0</v>
      </c>
      <c r="R36" s="66">
        <f>'[5]TES 2035 (value)'!R47</f>
        <v>0</v>
      </c>
      <c r="S36" s="66">
        <f>'[5]TES 2035 (value)'!S47</f>
        <v>0</v>
      </c>
      <c r="T36" s="66">
        <f>'[5]TES 2035 (value)'!T47</f>
        <v>0</v>
      </c>
      <c r="U36" s="34">
        <f>-SUM(D36:T36,V36:AA36)</f>
        <v>-11732.114975787661</v>
      </c>
      <c r="V36" s="66">
        <f>'[5]TES 2035 (value)'!V47</f>
        <v>0</v>
      </c>
      <c r="W36" s="66">
        <f>'[5]TES 2035 (value)'!W47</f>
        <v>0</v>
      </c>
      <c r="X36" s="66">
        <f>'[5]TES 2035 (value)'!X47</f>
        <v>0.42681844164088056</v>
      </c>
      <c r="Y36" s="66">
        <f>'[5]TES 2035 (value)'!Y47</f>
        <v>26.32290717125823</v>
      </c>
      <c r="Z36" s="66">
        <f>'[5]TES 2035 (value)'!Z47</f>
        <v>0</v>
      </c>
      <c r="AA36" s="67">
        <f>'[5]TES 2035 (value)'!AA47</f>
        <v>12.227451269453233</v>
      </c>
      <c r="AI36" s="53" t="s">
        <v>71</v>
      </c>
      <c r="AJ36" s="72" t="s">
        <v>72</v>
      </c>
      <c r="AK36" s="65">
        <f t="shared" si="17"/>
        <v>120.17802518318986</v>
      </c>
      <c r="AL36" s="66">
        <f t="shared" si="15"/>
        <v>711.36917535044847</v>
      </c>
      <c r="AM36" s="66">
        <f t="shared" si="15"/>
        <v>1766.434414399637</v>
      </c>
      <c r="AN36" s="66">
        <f t="shared" si="15"/>
        <v>151.31484317448599</v>
      </c>
      <c r="AO36" s="66">
        <f t="shared" si="15"/>
        <v>264.14670561553226</v>
      </c>
      <c r="AP36" s="66">
        <f t="shared" si="15"/>
        <v>370.15715080723135</v>
      </c>
      <c r="AQ36" s="66">
        <f t="shared" si="15"/>
        <v>548.42178766582219</v>
      </c>
      <c r="AR36" s="66">
        <f t="shared" si="15"/>
        <v>346.54911823782544</v>
      </c>
      <c r="AS36" s="66">
        <f t="shared" si="15"/>
        <v>453.83742071711436</v>
      </c>
      <c r="AT36" s="66">
        <f t="shared" si="15"/>
        <v>298.24793638583566</v>
      </c>
      <c r="AU36" s="66">
        <f t="shared" si="15"/>
        <v>143.84432747728138</v>
      </c>
      <c r="AV36" s="66">
        <f t="shared" si="15"/>
        <v>6518.6368938909045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-11732.114975787661</v>
      </c>
      <c r="BC36" s="66">
        <f t="shared" si="16"/>
        <v>0</v>
      </c>
      <c r="BD36" s="66">
        <f t="shared" si="16"/>
        <v>0</v>
      </c>
      <c r="BE36" s="66">
        <f t="shared" si="16"/>
        <v>0.42681844164088056</v>
      </c>
      <c r="BF36" s="66">
        <f t="shared" si="16"/>
        <v>26.32290717125823</v>
      </c>
      <c r="BG36" s="66">
        <f t="shared" si="16"/>
        <v>0</v>
      </c>
      <c r="BH36" s="67">
        <f t="shared" si="16"/>
        <v>12.227451269453233</v>
      </c>
      <c r="BP36" s="53" t="s">
        <v>71</v>
      </c>
      <c r="BQ36" s="72" t="s">
        <v>72</v>
      </c>
      <c r="BR36" s="65">
        <f t="shared" si="18"/>
        <v>120.17802518318986</v>
      </c>
      <c r="BS36" s="66">
        <f t="shared" si="18"/>
        <v>711.36917535044847</v>
      </c>
      <c r="BT36" s="66">
        <f t="shared" si="18"/>
        <v>1766.434414399637</v>
      </c>
      <c r="BU36" s="66">
        <f t="shared" si="18"/>
        <v>151.31484317448599</v>
      </c>
      <c r="BV36" s="66">
        <f t="shared" si="18"/>
        <v>264.14670561553226</v>
      </c>
      <c r="BW36" s="66">
        <f t="shared" si="18"/>
        <v>370.15715080723135</v>
      </c>
      <c r="BX36" s="66">
        <f t="shared" si="18"/>
        <v>548.42178766582219</v>
      </c>
      <c r="BY36" s="66">
        <f t="shared" si="18"/>
        <v>346.54911823782544</v>
      </c>
      <c r="BZ36" s="66">
        <f t="shared" si="18"/>
        <v>453.83742071711436</v>
      </c>
      <c r="CA36" s="66">
        <f t="shared" si="18"/>
        <v>298.24793638583566</v>
      </c>
      <c r="CB36" s="66">
        <f t="shared" si="18"/>
        <v>143.84432747728138</v>
      </c>
      <c r="CC36" s="66">
        <f t="shared" si="18"/>
        <v>6518.6368938909045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-11732.114975787661</v>
      </c>
      <c r="CJ36" s="66">
        <f t="shared" si="10"/>
        <v>0</v>
      </c>
      <c r="CK36" s="66">
        <f t="shared" si="12"/>
        <v>0</v>
      </c>
      <c r="CL36" s="66">
        <f t="shared" si="12"/>
        <v>0.42681844164088056</v>
      </c>
      <c r="CM36" s="66">
        <f t="shared" si="12"/>
        <v>26.32290717125823</v>
      </c>
      <c r="CN36" s="66">
        <f t="shared" si="12"/>
        <v>0</v>
      </c>
      <c r="CO36" s="67">
        <f t="shared" si="12"/>
        <v>12.227451269453233</v>
      </c>
    </row>
    <row r="37" spans="2:98" x14ac:dyDescent="0.25">
      <c r="B37" s="53" t="s">
        <v>73</v>
      </c>
      <c r="C37" s="72" t="s">
        <v>74</v>
      </c>
      <c r="D37" s="65">
        <f>'[5]TES 2035 (value)'!D48</f>
        <v>47390.454148728997</v>
      </c>
      <c r="E37" s="66">
        <f>'[5]TES 2035 (value)'!E48</f>
        <v>176833.49040045889</v>
      </c>
      <c r="F37" s="66">
        <f>'[5]TES 2035 (value)'!F48</f>
        <v>64957.456425970588</v>
      </c>
      <c r="G37" s="66">
        <f>'[5]TES 2035 (value)'!G48</f>
        <v>1139.7621644317851</v>
      </c>
      <c r="H37" s="66">
        <f>'[5]TES 2035 (value)'!H48</f>
        <v>19202.381127310073</v>
      </c>
      <c r="I37" s="66">
        <f>'[5]TES 2035 (value)'!I48</f>
        <v>8588.0140821016594</v>
      </c>
      <c r="J37" s="66">
        <f>'[5]TES 2035 (value)'!J48</f>
        <v>2829.1819583547694</v>
      </c>
      <c r="K37" s="66">
        <f>'[5]TES 2035 (value)'!K48</f>
        <v>7047.5524767890547</v>
      </c>
      <c r="L37" s="66">
        <f>'[5]TES 2035 (value)'!L48</f>
        <v>5393.808992505672</v>
      </c>
      <c r="M37" s="66">
        <f>'[5]TES 2035 (value)'!M48</f>
        <v>4939.0985752333909</v>
      </c>
      <c r="N37" s="66">
        <f>'[5]TES 2035 (value)'!N48</f>
        <v>3465.1954256832651</v>
      </c>
      <c r="O37" s="66">
        <f>'[5]TES 2035 (value)'!O48</f>
        <v>379361.10721761768</v>
      </c>
      <c r="P37" s="66">
        <f>'[5]TES 2035 (value)'!P48</f>
        <v>0</v>
      </c>
      <c r="Q37" s="66">
        <f>'[5]TES 2035 (value)'!Q48</f>
        <v>0</v>
      </c>
      <c r="R37" s="66">
        <f>'[5]TES 2035 (value)'!R48</f>
        <v>0</v>
      </c>
      <c r="S37" s="66">
        <f>'[5]TES 2035 (value)'!S48</f>
        <v>0</v>
      </c>
      <c r="T37" s="66">
        <f>'[5]TES 2035 (value)'!T48</f>
        <v>0</v>
      </c>
      <c r="U37" s="66">
        <f>'[5]TES 2035 (value)'!U48</f>
        <v>0</v>
      </c>
      <c r="V37" s="34">
        <f>-SUM(D37:U37,W37:AA37)</f>
        <v>-733198.97727671277</v>
      </c>
      <c r="W37" s="66">
        <f>'[5]TES 2035 (value)'!W48</f>
        <v>0</v>
      </c>
      <c r="X37" s="66">
        <f>'[5]TES 2035 (value)'!X48</f>
        <v>19.506042998316794</v>
      </c>
      <c r="Y37" s="66">
        <f>'[5]TES 2035 (value)'!Y48</f>
        <v>12020.9632645989</v>
      </c>
      <c r="Z37" s="66">
        <f>'[5]TES 2035 (value)'!Z48</f>
        <v>0</v>
      </c>
      <c r="AA37" s="67">
        <f>'[5]TES 2035 (value)'!AA48</f>
        <v>11.004973929809058</v>
      </c>
      <c r="AI37" s="53" t="s">
        <v>73</v>
      </c>
      <c r="AJ37" s="72" t="s">
        <v>74</v>
      </c>
      <c r="AK37" s="65">
        <f t="shared" si="17"/>
        <v>47390.454148728997</v>
      </c>
      <c r="AL37" s="66">
        <f t="shared" si="15"/>
        <v>176833.49040045889</v>
      </c>
      <c r="AM37" s="66">
        <f t="shared" si="15"/>
        <v>64957.456425970588</v>
      </c>
      <c r="AN37" s="66">
        <f t="shared" si="15"/>
        <v>1139.7621644317851</v>
      </c>
      <c r="AO37" s="66">
        <f t="shared" si="15"/>
        <v>19202.381127310073</v>
      </c>
      <c r="AP37" s="66">
        <f t="shared" si="15"/>
        <v>8588.0140821016594</v>
      </c>
      <c r="AQ37" s="66">
        <f t="shared" si="15"/>
        <v>2829.1819583547694</v>
      </c>
      <c r="AR37" s="66">
        <f t="shared" si="15"/>
        <v>7047.5524767890547</v>
      </c>
      <c r="AS37" s="66">
        <f t="shared" si="15"/>
        <v>5393.808992505672</v>
      </c>
      <c r="AT37" s="66">
        <f t="shared" si="15"/>
        <v>4939.0985752333909</v>
      </c>
      <c r="AU37" s="66">
        <f t="shared" si="15"/>
        <v>3465.1954256832651</v>
      </c>
      <c r="AV37" s="66">
        <f t="shared" si="15"/>
        <v>379361.10721761768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-733198.97727671277</v>
      </c>
      <c r="BD37" s="66">
        <f t="shared" si="16"/>
        <v>0</v>
      </c>
      <c r="BE37" s="66">
        <f t="shared" si="16"/>
        <v>19.506042998316794</v>
      </c>
      <c r="BF37" s="66">
        <f t="shared" si="16"/>
        <v>12020.9632645989</v>
      </c>
      <c r="BG37" s="66">
        <f t="shared" si="16"/>
        <v>0</v>
      </c>
      <c r="BH37" s="67">
        <f t="shared" si="16"/>
        <v>11.004973929809058</v>
      </c>
      <c r="BP37" s="53" t="s">
        <v>73</v>
      </c>
      <c r="BQ37" s="72" t="s">
        <v>74</v>
      </c>
      <c r="BR37" s="65">
        <f t="shared" si="18"/>
        <v>47390.454148728997</v>
      </c>
      <c r="BS37" s="66">
        <f t="shared" si="18"/>
        <v>176833.49040045889</v>
      </c>
      <c r="BT37" s="66">
        <f t="shared" si="18"/>
        <v>64957.456425970588</v>
      </c>
      <c r="BU37" s="66">
        <f t="shared" si="18"/>
        <v>1139.7621644317851</v>
      </c>
      <c r="BV37" s="66">
        <f t="shared" si="18"/>
        <v>19202.381127310073</v>
      </c>
      <c r="BW37" s="66">
        <f t="shared" si="18"/>
        <v>8588.0140821016594</v>
      </c>
      <c r="BX37" s="66">
        <f t="shared" si="18"/>
        <v>2829.1819583547694</v>
      </c>
      <c r="BY37" s="66">
        <f t="shared" si="18"/>
        <v>7047.5524767890547</v>
      </c>
      <c r="BZ37" s="66">
        <f t="shared" si="18"/>
        <v>5393.808992505672</v>
      </c>
      <c r="CA37" s="66">
        <f t="shared" si="18"/>
        <v>4939.0985752333909</v>
      </c>
      <c r="CB37" s="66">
        <f t="shared" si="18"/>
        <v>3465.1954256832651</v>
      </c>
      <c r="CC37" s="66">
        <f t="shared" si="18"/>
        <v>379361.10721761768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-733198.97727671277</v>
      </c>
      <c r="CK37" s="66">
        <f t="shared" si="12"/>
        <v>0</v>
      </c>
      <c r="CL37" s="66">
        <f t="shared" si="12"/>
        <v>19.506042998316794</v>
      </c>
      <c r="CM37" s="66">
        <f t="shared" si="12"/>
        <v>12020.9632645989</v>
      </c>
      <c r="CN37" s="66">
        <f t="shared" si="12"/>
        <v>0</v>
      </c>
      <c r="CO37" s="67">
        <f t="shared" si="12"/>
        <v>11.004973929809058</v>
      </c>
    </row>
    <row r="38" spans="2:98" x14ac:dyDescent="0.25">
      <c r="B38" s="53" t="s">
        <v>76</v>
      </c>
      <c r="C38" s="72" t="s">
        <v>54</v>
      </c>
      <c r="D38" s="65">
        <f t="array" ref="D38:AA38">TRANSPOSE('[5]TES 2035 (value)'!$AV$6:$AV$29)</f>
        <v>4026.884353826681</v>
      </c>
      <c r="E38" s="66">
        <v>34659.61306968578</v>
      </c>
      <c r="F38" s="66">
        <v>39270.596757010382</v>
      </c>
      <c r="G38" s="66">
        <v>999.92373436092259</v>
      </c>
      <c r="H38" s="66">
        <v>769.27313083880699</v>
      </c>
      <c r="I38" s="66">
        <v>2494.9419676681946</v>
      </c>
      <c r="J38" s="66">
        <v>37.256795972131933</v>
      </c>
      <c r="K38" s="66">
        <v>195.69051167875401</v>
      </c>
      <c r="L38" s="66">
        <v>2352.319122605139</v>
      </c>
      <c r="M38" s="66">
        <v>10.372809934506693</v>
      </c>
      <c r="N38" s="66">
        <v>-2.1225144265304476E-6</v>
      </c>
      <c r="O38" s="66">
        <v>94264.728310472026</v>
      </c>
      <c r="P38" s="66">
        <v>60180.846855110816</v>
      </c>
      <c r="Q38" s="66">
        <v>999.79616709047332</v>
      </c>
      <c r="R38" s="66">
        <v>1564.0456645367021</v>
      </c>
      <c r="S38" s="66">
        <v>745.3797500172559</v>
      </c>
      <c r="T38" s="66">
        <v>42.883682915099449</v>
      </c>
      <c r="U38" s="66">
        <v>639.58103897186879</v>
      </c>
      <c r="V38" s="66">
        <v>119891.72032236918</v>
      </c>
      <c r="W38" s="66">
        <v>0</v>
      </c>
      <c r="X38" s="66">
        <v>26.475831783031687</v>
      </c>
      <c r="Y38" s="66">
        <v>11104.82994644186</v>
      </c>
      <c r="Z38" s="66">
        <v>5718.6911681570446</v>
      </c>
      <c r="AA38" s="67">
        <v>2132.9139070601177</v>
      </c>
      <c r="AI38" s="53" t="s">
        <v>76</v>
      </c>
      <c r="AJ38" s="72" t="s">
        <v>54</v>
      </c>
      <c r="AK38" s="65">
        <f t="shared" si="17"/>
        <v>4026.884353826681</v>
      </c>
      <c r="AL38" s="66">
        <f t="shared" si="15"/>
        <v>34659.61306968578</v>
      </c>
      <c r="AM38" s="66">
        <f t="shared" si="15"/>
        <v>39270.596757010382</v>
      </c>
      <c r="AN38" s="66">
        <f t="shared" si="15"/>
        <v>999.92373436092259</v>
      </c>
      <c r="AO38" s="66">
        <f t="shared" si="15"/>
        <v>769.27313083880699</v>
      </c>
      <c r="AP38" s="66">
        <f t="shared" si="15"/>
        <v>2494.9419676681946</v>
      </c>
      <c r="AQ38" s="66">
        <f t="shared" si="15"/>
        <v>37.256795972131933</v>
      </c>
      <c r="AR38" s="66">
        <f t="shared" si="15"/>
        <v>195.69051167875401</v>
      </c>
      <c r="AS38" s="66">
        <f t="shared" si="15"/>
        <v>2352.319122605139</v>
      </c>
      <c r="AT38" s="66">
        <f t="shared" si="15"/>
        <v>10.372809934506693</v>
      </c>
      <c r="AU38" s="66">
        <f t="shared" si="15"/>
        <v>-2.1225144265304476E-6</v>
      </c>
      <c r="AV38" s="66">
        <f t="shared" si="15"/>
        <v>94264.728310472026</v>
      </c>
      <c r="AW38" s="66">
        <f t="shared" si="15"/>
        <v>60180.846855110816</v>
      </c>
      <c r="AX38" s="66">
        <f t="shared" si="15"/>
        <v>999.79616709047332</v>
      </c>
      <c r="AY38" s="66">
        <f t="shared" si="15"/>
        <v>1564.0456645367021</v>
      </c>
      <c r="AZ38" s="66">
        <f t="shared" si="15"/>
        <v>745.3797500172559</v>
      </c>
      <c r="BA38" s="66">
        <f t="shared" si="15"/>
        <v>42.883682915099449</v>
      </c>
      <c r="BB38" s="66">
        <f t="shared" si="16"/>
        <v>639.58103897186879</v>
      </c>
      <c r="BC38" s="66">
        <f t="shared" si="16"/>
        <v>119891.72032236918</v>
      </c>
      <c r="BD38" s="66">
        <f t="shared" si="16"/>
        <v>0</v>
      </c>
      <c r="BE38" s="66">
        <f t="shared" si="16"/>
        <v>26.475831783031687</v>
      </c>
      <c r="BF38" s="66">
        <f t="shared" si="16"/>
        <v>11104.82994644186</v>
      </c>
      <c r="BG38" s="66">
        <f t="shared" si="16"/>
        <v>5718.6911681570446</v>
      </c>
      <c r="BH38" s="67">
        <f t="shared" si="16"/>
        <v>2132.9139070601177</v>
      </c>
      <c r="BP38" s="53" t="s">
        <v>76</v>
      </c>
      <c r="BQ38" s="72" t="s">
        <v>54</v>
      </c>
      <c r="BR38" s="49">
        <f t="array" ref="BR38:CO38">AK47:BH47/(1+AK47:BH47)*TRANSPOSE(CP3:CP26+CQ3:CQ26+CR3:CR26)</f>
        <v>4026.8843538266815</v>
      </c>
      <c r="BS38" s="50">
        <v>34659.613069685773</v>
      </c>
      <c r="BT38" s="50">
        <v>39029.218149648979</v>
      </c>
      <c r="BU38" s="50">
        <v>999.92373436092271</v>
      </c>
      <c r="BV38" s="50">
        <v>769.27313083880688</v>
      </c>
      <c r="BW38" s="50">
        <v>2494.9419676681941</v>
      </c>
      <c r="BX38" s="50">
        <v>37.256795972131933</v>
      </c>
      <c r="BY38" s="50">
        <v>0</v>
      </c>
      <c r="BZ38" s="50">
        <v>2352.3191226051385</v>
      </c>
      <c r="CA38" s="50">
        <v>0</v>
      </c>
      <c r="CB38" s="50">
        <v>0</v>
      </c>
      <c r="CC38" s="50">
        <v>94264.728310472012</v>
      </c>
      <c r="CD38" s="50">
        <v>60180.846855110816</v>
      </c>
      <c r="CE38" s="50">
        <v>999.79616709047332</v>
      </c>
      <c r="CF38" s="50">
        <v>1564.0456645367021</v>
      </c>
      <c r="CG38" s="50">
        <v>745.3797500172559</v>
      </c>
      <c r="CH38" s="50">
        <v>42.883682915099449</v>
      </c>
      <c r="CI38" s="50">
        <v>639.58103897186879</v>
      </c>
      <c r="CJ38" s="50">
        <v>119891.72032236918</v>
      </c>
      <c r="CK38" s="50">
        <v>0</v>
      </c>
      <c r="CL38" s="50">
        <v>26.475831783031683</v>
      </c>
      <c r="CM38" s="50">
        <v>11104.829946441861</v>
      </c>
      <c r="CN38" s="50">
        <v>5718.6911681570446</v>
      </c>
      <c r="CO38" s="51">
        <v>2132.9139070601173</v>
      </c>
    </row>
    <row r="39" spans="2:98" x14ac:dyDescent="0.25">
      <c r="B39" s="53" t="s">
        <v>77</v>
      </c>
      <c r="C39" s="72" t="s">
        <v>78</v>
      </c>
      <c r="D39" s="65">
        <f t="array" ref="D39:AA39">TRANSPOSE('[5]TES 2035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324.64565862158241</v>
      </c>
      <c r="Y39" s="66">
        <v>44881.635074900158</v>
      </c>
      <c r="Z39" s="66">
        <v>1366.9908230000001</v>
      </c>
      <c r="AA39" s="67">
        <v>7827.2649523472128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324.64565862158241</v>
      </c>
      <c r="BF39" s="66">
        <f t="shared" si="16"/>
        <v>44881.635074900158</v>
      </c>
      <c r="BG39" s="66">
        <f t="shared" si="16"/>
        <v>1366.9908230000001</v>
      </c>
      <c r="BH39" s="67">
        <f t="shared" si="16"/>
        <v>7827.2649523472128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324.64565862158241</v>
      </c>
      <c r="CM39" s="66">
        <f t="shared" si="20"/>
        <v>44881.635074900158</v>
      </c>
      <c r="CN39" s="66">
        <f t="shared" si="20"/>
        <v>1366.9908230000001</v>
      </c>
      <c r="CO39" s="67">
        <f t="shared" si="20"/>
        <v>7827.2649523472128</v>
      </c>
    </row>
    <row r="40" spans="2:98" x14ac:dyDescent="0.25">
      <c r="B40" s="53" t="s">
        <v>79</v>
      </c>
      <c r="C40" s="78" t="s">
        <v>80</v>
      </c>
      <c r="D40" s="69">
        <f t="array" ref="D40:AA40">TRANSPOSE('[5]TES 2035 (value)'!$AX$6:$AX$29)+TRANSPOSE('[5]TES 2035 (value)'!$AY$6:$AY$29)</f>
        <v>-6412.4289425189163</v>
      </c>
      <c r="E40" s="70">
        <v>38376.235254444531</v>
      </c>
      <c r="F40" s="70">
        <v>1343.8397584612853</v>
      </c>
      <c r="G40" s="70">
        <v>15.187774017864857</v>
      </c>
      <c r="H40" s="70">
        <v>32.436608808257375</v>
      </c>
      <c r="I40" s="70">
        <v>39.396058842726241</v>
      </c>
      <c r="J40" s="70">
        <v>112.26275306547936</v>
      </c>
      <c r="K40" s="70">
        <v>161.68398728331579</v>
      </c>
      <c r="L40" s="70">
        <v>171.96510920084106</v>
      </c>
      <c r="M40" s="70">
        <v>6.4457874126274017</v>
      </c>
      <c r="N40" s="70">
        <v>24.846730913991674</v>
      </c>
      <c r="O40" s="70">
        <v>6401.8355025118717</v>
      </c>
      <c r="P40" s="70">
        <v>2211.2192477696653</v>
      </c>
      <c r="Q40" s="70">
        <v>-4978.4072464389637</v>
      </c>
      <c r="R40" s="70">
        <v>-7824.1552104844095</v>
      </c>
      <c r="S40" s="70">
        <v>0</v>
      </c>
      <c r="T40" s="70">
        <v>-333.68539758940028</v>
      </c>
      <c r="U40" s="70">
        <v>898.36156589110874</v>
      </c>
      <c r="V40" s="70">
        <v>78839.139123174697</v>
      </c>
      <c r="W40" s="70">
        <v>0</v>
      </c>
      <c r="X40" s="70">
        <v>0.27635173141638647</v>
      </c>
      <c r="Y40" s="70">
        <v>0</v>
      </c>
      <c r="Z40" s="70">
        <v>703.11703534948811</v>
      </c>
      <c r="AA40" s="71">
        <v>24.132735316489402</v>
      </c>
      <c r="AI40" s="53" t="s">
        <v>79</v>
      </c>
      <c r="AJ40" s="78" t="s">
        <v>80</v>
      </c>
      <c r="AK40" s="69">
        <f t="shared" si="17"/>
        <v>-6412.4289425189163</v>
      </c>
      <c r="AL40" s="70">
        <f t="shared" si="15"/>
        <v>38376.235254444531</v>
      </c>
      <c r="AM40" s="70">
        <f t="shared" si="15"/>
        <v>1343.8397584612853</v>
      </c>
      <c r="AN40" s="70">
        <f t="shared" si="15"/>
        <v>15.187774017864857</v>
      </c>
      <c r="AO40" s="70">
        <f t="shared" si="15"/>
        <v>32.436608808257375</v>
      </c>
      <c r="AP40" s="70">
        <f t="shared" si="15"/>
        <v>39.396058842726241</v>
      </c>
      <c r="AQ40" s="70">
        <f t="shared" si="15"/>
        <v>112.26275306547936</v>
      </c>
      <c r="AR40" s="70">
        <f t="shared" si="15"/>
        <v>161.68398728331579</v>
      </c>
      <c r="AS40" s="70">
        <f t="shared" si="15"/>
        <v>171.96510920084106</v>
      </c>
      <c r="AT40" s="70">
        <f t="shared" si="15"/>
        <v>6.4457874126274017</v>
      </c>
      <c r="AU40" s="70">
        <f t="shared" si="15"/>
        <v>24.846730913991674</v>
      </c>
      <c r="AV40" s="70">
        <f t="shared" si="15"/>
        <v>6401.8355025118717</v>
      </c>
      <c r="AW40" s="70">
        <f t="shared" si="15"/>
        <v>2211.2192477696653</v>
      </c>
      <c r="AX40" s="70">
        <f t="shared" si="15"/>
        <v>-4978.4072464389637</v>
      </c>
      <c r="AY40" s="70">
        <f t="shared" si="15"/>
        <v>-7824.1552104844095</v>
      </c>
      <c r="AZ40" s="70">
        <f t="shared" si="15"/>
        <v>0</v>
      </c>
      <c r="BA40" s="70">
        <f t="shared" si="15"/>
        <v>-333.68539758940028</v>
      </c>
      <c r="BB40" s="70">
        <f t="shared" si="16"/>
        <v>898.36156589110874</v>
      </c>
      <c r="BC40" s="70">
        <f t="shared" si="16"/>
        <v>78839.139123174697</v>
      </c>
      <c r="BD40" s="70">
        <f t="shared" si="16"/>
        <v>0</v>
      </c>
      <c r="BE40" s="70">
        <f t="shared" si="16"/>
        <v>0.27635173141638647</v>
      </c>
      <c r="BF40" s="70">
        <f t="shared" si="16"/>
        <v>0</v>
      </c>
      <c r="BG40" s="70">
        <f t="shared" si="16"/>
        <v>703.11703534948811</v>
      </c>
      <c r="BH40" s="71">
        <f t="shared" si="16"/>
        <v>24.132735316489402</v>
      </c>
      <c r="BP40" s="53" t="s">
        <v>79</v>
      </c>
      <c r="BQ40" s="78" t="s">
        <v>80</v>
      </c>
      <c r="BR40" s="69">
        <f t="shared" si="19"/>
        <v>-6412.4289425189163</v>
      </c>
      <c r="BS40" s="70">
        <f t="shared" si="19"/>
        <v>38376.235254444531</v>
      </c>
      <c r="BT40" s="49">
        <f>AM40-CY19</f>
        <v>-479.29752219399779</v>
      </c>
      <c r="BU40" s="70">
        <f t="shared" si="19"/>
        <v>15.187774017864857</v>
      </c>
      <c r="BV40" s="70">
        <f t="shared" si="19"/>
        <v>32.436608808257375</v>
      </c>
      <c r="BW40" s="70">
        <f t="shared" si="19"/>
        <v>39.396058842726241</v>
      </c>
      <c r="BX40" s="70">
        <f t="shared" si="19"/>
        <v>112.26275306547936</v>
      </c>
      <c r="BY40" s="70">
        <f t="shared" si="19"/>
        <v>161.68398728331579</v>
      </c>
      <c r="BZ40" s="70">
        <f t="shared" si="19"/>
        <v>171.96510920084106</v>
      </c>
      <c r="CA40" s="70">
        <f t="shared" si="19"/>
        <v>6.4457874126274017</v>
      </c>
      <c r="CB40" s="70">
        <f t="shared" si="19"/>
        <v>24.846730913991674</v>
      </c>
      <c r="CC40" s="70">
        <f t="shared" si="19"/>
        <v>6401.8355025118717</v>
      </c>
      <c r="CD40" s="70">
        <f t="shared" si="19"/>
        <v>2211.2192477696653</v>
      </c>
      <c r="CE40" s="70">
        <f t="shared" si="19"/>
        <v>-4978.4072464389637</v>
      </c>
      <c r="CF40" s="70">
        <f t="shared" si="19"/>
        <v>-7824.1552104844095</v>
      </c>
      <c r="CG40" s="70">
        <f t="shared" si="19"/>
        <v>0</v>
      </c>
      <c r="CH40" s="70">
        <f t="shared" si="20"/>
        <v>-333.68539758940028</v>
      </c>
      <c r="CI40" s="70">
        <f t="shared" si="20"/>
        <v>898.36156589110874</v>
      </c>
      <c r="CJ40" s="70">
        <f t="shared" si="20"/>
        <v>78839.139123174697</v>
      </c>
      <c r="CK40" s="70">
        <f t="shared" si="20"/>
        <v>0</v>
      </c>
      <c r="CL40" s="70">
        <f t="shared" si="20"/>
        <v>0.27635173141638647</v>
      </c>
      <c r="CM40" s="70">
        <f t="shared" si="20"/>
        <v>0</v>
      </c>
      <c r="CN40" s="70">
        <f t="shared" si="20"/>
        <v>703.11703534948811</v>
      </c>
      <c r="CO40" s="71">
        <f t="shared" si="20"/>
        <v>24.132735316489402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252909.64883823952</v>
      </c>
      <c r="E41" s="31">
        <v>735277.09959432553</v>
      </c>
      <c r="F41" s="31">
        <v>589847.30096378713</v>
      </c>
      <c r="G41" s="31">
        <v>26684.400491000604</v>
      </c>
      <c r="H41" s="31">
        <v>86379.325510407973</v>
      </c>
      <c r="I41" s="31">
        <v>84387.504381228486</v>
      </c>
      <c r="J41" s="31">
        <v>34247.623182499883</v>
      </c>
      <c r="K41" s="31">
        <v>133783.86520341365</v>
      </c>
      <c r="L41" s="31">
        <v>106584.97071691942</v>
      </c>
      <c r="M41" s="31">
        <v>97616.411610435622</v>
      </c>
      <c r="N41" s="31">
        <v>56274.259770979741</v>
      </c>
      <c r="O41" s="31">
        <v>2301472.7660428029</v>
      </c>
      <c r="P41" s="31">
        <v>753262.38885859936</v>
      </c>
      <c r="Q41" s="31">
        <v>24169.358540433252</v>
      </c>
      <c r="R41" s="31">
        <v>33395.755843644489</v>
      </c>
      <c r="S41" s="31">
        <v>68781.34843443516</v>
      </c>
      <c r="T41" s="31">
        <v>20819.45674937106</v>
      </c>
      <c r="U41" s="31">
        <v>64882.547755339292</v>
      </c>
      <c r="V41" s="31">
        <v>4543707.6489018938</v>
      </c>
      <c r="W41" s="31">
        <v>964702.36985193577</v>
      </c>
      <c r="X41" s="31">
        <v>1154.0328638336641</v>
      </c>
      <c r="Y41" s="31">
        <v>197619.2230318404</v>
      </c>
      <c r="Z41" s="31">
        <v>84834.50491424778</v>
      </c>
      <c r="AA41" s="32">
        <v>48975.639831462046</v>
      </c>
      <c r="AI41" s="29" t="s">
        <v>81</v>
      </c>
      <c r="AJ41" s="30" t="s">
        <v>83</v>
      </c>
      <c r="AK41" s="31">
        <f>SUM(AK3:AK40)</f>
        <v>252913.15246110267</v>
      </c>
      <c r="AL41" s="31">
        <f t="shared" ref="AL41:BH41" si="21">SUM(AL3:AL40)</f>
        <v>735292.6288864729</v>
      </c>
      <c r="AM41" s="31">
        <f t="shared" si="21"/>
        <v>589847.51547079929</v>
      </c>
      <c r="AN41" s="31">
        <f t="shared" si="21"/>
        <v>26683.704555332457</v>
      </c>
      <c r="AO41" s="31">
        <f t="shared" si="21"/>
        <v>86379.264525050181</v>
      </c>
      <c r="AP41" s="31">
        <f t="shared" si="21"/>
        <v>84387.089356450655</v>
      </c>
      <c r="AQ41" s="31">
        <f t="shared" si="21"/>
        <v>34248.524402006144</v>
      </c>
      <c r="AR41" s="31">
        <f t="shared" si="21"/>
        <v>133811.09216080263</v>
      </c>
      <c r="AS41" s="31">
        <f t="shared" si="21"/>
        <v>106597.31936575971</v>
      </c>
      <c r="AT41" s="31">
        <f t="shared" si="21"/>
        <v>97617.337028031179</v>
      </c>
      <c r="AU41" s="31">
        <f t="shared" si="21"/>
        <v>56274.287582342913</v>
      </c>
      <c r="AV41" s="31">
        <f t="shared" si="21"/>
        <v>2301514.8602163815</v>
      </c>
      <c r="AW41" s="31">
        <f t="shared" si="21"/>
        <v>753277.87014260027</v>
      </c>
      <c r="AX41" s="31">
        <f t="shared" si="21"/>
        <v>24168.029953080593</v>
      </c>
      <c r="AY41" s="31">
        <f t="shared" si="21"/>
        <v>33395.244312882969</v>
      </c>
      <c r="AZ41" s="31">
        <f t="shared" si="21"/>
        <v>68785.009323665552</v>
      </c>
      <c r="BA41" s="31">
        <f t="shared" si="21"/>
        <v>20818.816641307672</v>
      </c>
      <c r="BB41" s="31">
        <f t="shared" si="21"/>
        <v>64882.456882722719</v>
      </c>
      <c r="BC41" s="31">
        <f t="shared" si="21"/>
        <v>4543843.8641049173</v>
      </c>
      <c r="BD41" s="31">
        <f t="shared" si="21"/>
        <v>964702.40286514803</v>
      </c>
      <c r="BE41" s="31">
        <f t="shared" si="21"/>
        <v>1335.1351764319634</v>
      </c>
      <c r="BF41" s="31">
        <f t="shared" si="21"/>
        <v>198932.68898385059</v>
      </c>
      <c r="BG41" s="31">
        <f t="shared" si="21"/>
        <v>84837.894054928271</v>
      </c>
      <c r="BH41" s="32">
        <f t="shared" si="21"/>
        <v>49069.06962517908</v>
      </c>
      <c r="BP41" s="29" t="s">
        <v>81</v>
      </c>
      <c r="BQ41" s="30" t="s">
        <v>83</v>
      </c>
      <c r="BR41" s="31">
        <f>SUM(BR3:BR40)</f>
        <v>252913.15246110267</v>
      </c>
      <c r="BS41" s="31">
        <f t="shared" ref="BS41:CO41" si="22">SUM(BS3:BS40)</f>
        <v>735292.6288864729</v>
      </c>
      <c r="BT41" s="31">
        <f t="shared" si="22"/>
        <v>588024.37819014397</v>
      </c>
      <c r="BU41" s="31">
        <f t="shared" si="22"/>
        <v>26683.704555332457</v>
      </c>
      <c r="BV41" s="31">
        <f t="shared" si="22"/>
        <v>86379.264525050181</v>
      </c>
      <c r="BW41" s="31">
        <f t="shared" si="22"/>
        <v>84387.089356450655</v>
      </c>
      <c r="BX41" s="31">
        <f t="shared" si="22"/>
        <v>34248.524402006144</v>
      </c>
      <c r="BY41" s="31">
        <f t="shared" si="22"/>
        <v>133811.09216080265</v>
      </c>
      <c r="BZ41" s="31">
        <f t="shared" si="22"/>
        <v>106597.31936575971</v>
      </c>
      <c r="CA41" s="31">
        <f t="shared" si="22"/>
        <v>97617.337028031179</v>
      </c>
      <c r="CB41" s="31">
        <f t="shared" si="22"/>
        <v>56274.287582342913</v>
      </c>
      <c r="CC41" s="31">
        <f t="shared" si="22"/>
        <v>2301514.8602163815</v>
      </c>
      <c r="CD41" s="31">
        <f t="shared" si="22"/>
        <v>753277.87014260027</v>
      </c>
      <c r="CE41" s="31">
        <f t="shared" si="22"/>
        <v>24168.029953080593</v>
      </c>
      <c r="CF41" s="31">
        <f t="shared" si="22"/>
        <v>33395.244312882969</v>
      </c>
      <c r="CG41" s="31">
        <f t="shared" si="22"/>
        <v>68785.009323665552</v>
      </c>
      <c r="CH41" s="31">
        <f t="shared" si="22"/>
        <v>20818.816641307672</v>
      </c>
      <c r="CI41" s="31">
        <f t="shared" si="22"/>
        <v>64882.456882722719</v>
      </c>
      <c r="CJ41" s="31">
        <f t="shared" si="22"/>
        <v>4543843.8641049173</v>
      </c>
      <c r="CK41" s="31">
        <f t="shared" si="22"/>
        <v>964702.40286514803</v>
      </c>
      <c r="CL41" s="31">
        <f t="shared" si="22"/>
        <v>1335.1351764319634</v>
      </c>
      <c r="CM41" s="31">
        <f t="shared" si="22"/>
        <v>198932.68898385059</v>
      </c>
      <c r="CN41" s="31">
        <f t="shared" si="22"/>
        <v>84837.894054928271</v>
      </c>
      <c r="CO41" s="32">
        <f t="shared" si="22"/>
        <v>49069.06962517908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177706.22177377465</v>
      </c>
      <c r="E43" s="31">
        <f t="shared" ref="E43:AA43" si="23">SUM(E3:E31)</f>
        <v>370342.92052857135</v>
      </c>
      <c r="F43" s="31">
        <f t="shared" si="23"/>
        <v>267545.11373678193</v>
      </c>
      <c r="G43" s="31">
        <f t="shared" si="23"/>
        <v>16348.662392684291</v>
      </c>
      <c r="H43" s="31">
        <f t="shared" si="23"/>
        <v>51804.744612319257</v>
      </c>
      <c r="I43" s="31">
        <f t="shared" si="23"/>
        <v>47704.83787003882</v>
      </c>
      <c r="J43" s="31">
        <f t="shared" si="23"/>
        <v>13671.472181150053</v>
      </c>
      <c r="K43" s="31">
        <f t="shared" si="23"/>
        <v>61333.044634022561</v>
      </c>
      <c r="L43" s="31">
        <f t="shared" si="23"/>
        <v>62895.74677006554</v>
      </c>
      <c r="M43" s="31">
        <f t="shared" si="23"/>
        <v>57991.399048017905</v>
      </c>
      <c r="N43" s="31">
        <f t="shared" si="23"/>
        <v>25612.112589074684</v>
      </c>
      <c r="O43" s="31">
        <f t="shared" si="23"/>
        <v>1105291.4384292527</v>
      </c>
      <c r="P43" s="31">
        <f t="shared" si="23"/>
        <v>690870.32275571884</v>
      </c>
      <c r="Q43" s="31">
        <f t="shared" si="23"/>
        <v>30645.443939374676</v>
      </c>
      <c r="R43" s="31">
        <f t="shared" si="23"/>
        <v>39655.865389592196</v>
      </c>
      <c r="S43" s="31">
        <f t="shared" si="23"/>
        <v>130795.83434633925</v>
      </c>
      <c r="T43" s="31">
        <f t="shared" si="23"/>
        <v>31466.365761583311</v>
      </c>
      <c r="U43" s="31">
        <f t="shared" si="23"/>
        <v>54695.624075665997</v>
      </c>
      <c r="V43" s="31">
        <f t="shared" si="23"/>
        <v>4708516.8348342441</v>
      </c>
      <c r="W43" s="31">
        <f t="shared" si="23"/>
        <v>964702.36985193577</v>
      </c>
      <c r="X43" s="31">
        <f t="shared" si="23"/>
        <v>22.873201510857601</v>
      </c>
      <c r="Y43" s="31">
        <f t="shared" si="23"/>
        <v>60283.847219378906</v>
      </c>
      <c r="Z43" s="31">
        <f t="shared" si="23"/>
        <v>76116.822046749672</v>
      </c>
      <c r="AA43" s="32">
        <f t="shared" si="23"/>
        <v>28215.38763856162</v>
      </c>
      <c r="AJ43" s="79" t="s">
        <v>86</v>
      </c>
      <c r="AK43" s="38">
        <f t="array" ref="AK43:BH43">TRANSPOSE(BN3:BN26)-AK41:BH41</f>
        <v>-2.5611370801925659E-9</v>
      </c>
      <c r="AL43" s="39">
        <v>-2.3283064365386963E-10</v>
      </c>
      <c r="AM43" s="39">
        <v>4.6566128730773926E-10</v>
      </c>
      <c r="AN43" s="39">
        <v>-9.4587448984384537E-10</v>
      </c>
      <c r="AO43" s="39">
        <v>-6.1118043959140778E-10</v>
      </c>
      <c r="AP43" s="39">
        <v>-7.2759576141834259E-10</v>
      </c>
      <c r="AQ43" s="39">
        <v>-8.440110832452774E-10</v>
      </c>
      <c r="AR43" s="39">
        <v>-2.6193447411060333E-9</v>
      </c>
      <c r="AS43" s="39">
        <v>-7.2759576141834259E-10</v>
      </c>
      <c r="AT43" s="39">
        <v>3.4924596548080444E-10</v>
      </c>
      <c r="AU43" s="39">
        <v>6.0390448197722435E-10</v>
      </c>
      <c r="AV43" s="39">
        <v>-1.862645149230957E-9</v>
      </c>
      <c r="AW43" s="39">
        <v>-4.6566128730773926E-10</v>
      </c>
      <c r="AX43" s="39">
        <v>-3.0195224098861217E-10</v>
      </c>
      <c r="AY43" s="39">
        <v>6.5483618527650833E-10</v>
      </c>
      <c r="AZ43" s="39">
        <v>7.2759576141834259E-10</v>
      </c>
      <c r="BA43" s="39">
        <v>-5.4205884225666523E-10</v>
      </c>
      <c r="BB43" s="39">
        <v>-8.5856299847364426E-10</v>
      </c>
      <c r="BC43" s="39">
        <v>-9.3132257461547852E-10</v>
      </c>
      <c r="BD43" s="39">
        <v>-1.1641532182693481E-10</v>
      </c>
      <c r="BE43" s="39">
        <v>-7.9580786405131221E-10</v>
      </c>
      <c r="BF43" s="39">
        <v>-2.9103830456733704E-11</v>
      </c>
      <c r="BG43" s="39">
        <v>-3.2014213502407074E-10</v>
      </c>
      <c r="BH43" s="40">
        <v>-6.6938810050487518E-10</v>
      </c>
      <c r="BJ43" s="45">
        <f>SUMSQ(AK43:BH43)</f>
        <v>2.5049749545140365E-17</v>
      </c>
      <c r="BQ43" s="79" t="s">
        <v>86</v>
      </c>
      <c r="BR43" s="38">
        <f t="array" ref="BR43:CO43">TRANSPOSE(CU3:CU26)-BR41:CO41</f>
        <v>-2.5611370801925659E-9</v>
      </c>
      <c r="BS43" s="39">
        <v>-2.3283064365386963E-10</v>
      </c>
      <c r="BT43" s="39">
        <v>4.6566128730773926E-10</v>
      </c>
      <c r="BU43" s="39">
        <v>-9.4587448984384537E-10</v>
      </c>
      <c r="BV43" s="39">
        <v>-6.1118043959140778E-10</v>
      </c>
      <c r="BW43" s="39">
        <v>-7.2759576141834259E-10</v>
      </c>
      <c r="BX43" s="39">
        <v>-8.440110832452774E-10</v>
      </c>
      <c r="BY43" s="39">
        <v>-2.648448571562767E-9</v>
      </c>
      <c r="BZ43" s="39">
        <v>-7.2759576141834259E-10</v>
      </c>
      <c r="CA43" s="39">
        <v>3.4924596548080444E-10</v>
      </c>
      <c r="CB43" s="39">
        <v>6.0390448197722435E-10</v>
      </c>
      <c r="CC43" s="39">
        <v>-1.862645149230957E-9</v>
      </c>
      <c r="CD43" s="39">
        <v>-4.6566128730773926E-10</v>
      </c>
      <c r="CE43" s="39">
        <v>-3.0195224098861217E-10</v>
      </c>
      <c r="CF43" s="39">
        <v>6.5483618527650833E-10</v>
      </c>
      <c r="CG43" s="39">
        <v>7.2759576141834259E-10</v>
      </c>
      <c r="CH43" s="39">
        <v>-5.4205884225666523E-10</v>
      </c>
      <c r="CI43" s="39">
        <v>-8.5856299847364426E-10</v>
      </c>
      <c r="CJ43" s="39">
        <v>-9.3132257461547852E-10</v>
      </c>
      <c r="CK43" s="39">
        <v>-1.1641532182693481E-10</v>
      </c>
      <c r="CL43" s="39">
        <v>-7.9580786405131221E-10</v>
      </c>
      <c r="CM43" s="39">
        <v>-2.9103830456733704E-11</v>
      </c>
      <c r="CN43" s="39">
        <v>-3.2014213502407074E-10</v>
      </c>
      <c r="CO43" s="40">
        <v>-6.6938810050487518E-10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'[5]TES 2035 (value)'!$D$112:$AA$112</f>
        <v>718.3906403697697</v>
      </c>
      <c r="E45" s="31">
        <v>609.05360634084445</v>
      </c>
      <c r="F45" s="31">
        <v>243.34413212032928</v>
      </c>
      <c r="G45" s="31">
        <v>43.707668393055947</v>
      </c>
      <c r="H45" s="31">
        <v>89.044099076814206</v>
      </c>
      <c r="I45" s="31">
        <v>77.764109165598768</v>
      </c>
      <c r="J45" s="31">
        <v>22.005041393719022</v>
      </c>
      <c r="K45" s="31">
        <v>31.042074624173118</v>
      </c>
      <c r="L45" s="31">
        <v>143.65533065</v>
      </c>
      <c r="M45" s="31">
        <v>45.858628978388211</v>
      </c>
      <c r="N45" s="31">
        <v>23.005557292380868</v>
      </c>
      <c r="O45" s="31">
        <v>1973.3514775889162</v>
      </c>
      <c r="P45" s="31">
        <v>1934.7667618665289</v>
      </c>
      <c r="Q45" s="31">
        <v>116.86408396241964</v>
      </c>
      <c r="R45" s="31">
        <v>175.12766268359297</v>
      </c>
      <c r="S45" s="31">
        <v>345.49060930000002</v>
      </c>
      <c r="T45" s="31">
        <v>45.602282823115431</v>
      </c>
      <c r="U45" s="31">
        <v>86.427434187498619</v>
      </c>
      <c r="V45" s="31">
        <v>13934.694265234517</v>
      </c>
      <c r="W45" s="31">
        <v>5965.6678229743284</v>
      </c>
      <c r="X45" s="31">
        <v>6.8198688456076559E-2</v>
      </c>
      <c r="Y45" s="31">
        <v>20.614667521225428</v>
      </c>
      <c r="Z45" s="31">
        <v>79.782059075957918</v>
      </c>
      <c r="AA45" s="32">
        <v>28.488895659170719</v>
      </c>
      <c r="AI45" s="80" t="s">
        <v>84</v>
      </c>
      <c r="AJ45" s="79" t="s">
        <v>85</v>
      </c>
      <c r="AK45" s="41">
        <v>1.7239803752296282E-5</v>
      </c>
      <c r="AL45" s="42">
        <v>3.379965755138739E-5</v>
      </c>
      <c r="AM45" s="42">
        <v>4.5383155205645157E-7</v>
      </c>
      <c r="AN45" s="42">
        <v>-3.0493050721705486E-5</v>
      </c>
      <c r="AO45" s="42">
        <v>-9.7483055510075071E-7</v>
      </c>
      <c r="AP45" s="42">
        <v>-5.9954773590593103E-6</v>
      </c>
      <c r="AQ45" s="42">
        <v>3.3891904927140869E-5</v>
      </c>
      <c r="AR45" s="42">
        <v>2.2069895261677308E-4</v>
      </c>
      <c r="AS45" s="42">
        <v>1.3143248886990635E-4</v>
      </c>
      <c r="AT45" s="42">
        <v>1.0323224800436003E-5</v>
      </c>
      <c r="AU45" s="42">
        <v>5.3941313262570543E-7</v>
      </c>
      <c r="AV45" s="42">
        <v>2.3991928528778132E-5</v>
      </c>
      <c r="AW45" s="42">
        <v>2.2408378954822522E-5</v>
      </c>
      <c r="AX45" s="42">
        <v>-3.767112135272269E-5</v>
      </c>
      <c r="AY45" s="42">
        <v>-1.2899245962753543E-5</v>
      </c>
      <c r="AZ45" s="42">
        <v>2.0781389184968533E-5</v>
      </c>
      <c r="BA45" s="42">
        <v>-1.7611228737747294E-5</v>
      </c>
      <c r="BB45" s="42">
        <v>-1.2103967302431907E-6</v>
      </c>
      <c r="BC45" s="42">
        <v>2.6823648743196991E-5</v>
      </c>
      <c r="BD45" s="42">
        <v>3.4221137470019118E-8</v>
      </c>
      <c r="BE45" s="42">
        <v>0.24774319534041012</v>
      </c>
      <c r="BF45" s="42">
        <v>1.0477513733495626E-2</v>
      </c>
      <c r="BG45" s="42">
        <v>4.3988703087816198E-5</v>
      </c>
      <c r="BH45" s="43">
        <v>2.5625766701756246E-3</v>
      </c>
      <c r="BP45" s="80" t="s">
        <v>109</v>
      </c>
      <c r="BQ45" s="60" t="s">
        <v>41</v>
      </c>
      <c r="BR45" s="61">
        <f t="array" ref="BR45:CO48">'[5]TES 2035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'[5]TES 2035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'[5]TES 2035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0.23147007260164454</v>
      </c>
      <c r="E47" s="87">
        <f t="shared" ref="E47:AA47" si="24">E31/(E43-E31)</f>
        <v>7.24913968158762E-2</v>
      </c>
      <c r="F47" s="87">
        <f t="shared" si="24"/>
        <v>-4.4572691143476444E-2</v>
      </c>
      <c r="G47" s="87">
        <f t="shared" si="24"/>
        <v>-4.6705611699176301E-2</v>
      </c>
      <c r="H47" s="87">
        <f t="shared" si="24"/>
        <v>4.1030238810986053E-2</v>
      </c>
      <c r="I47" s="87">
        <f t="shared" si="24"/>
        <v>-1.6493902265210886E-2</v>
      </c>
      <c r="J47" s="87">
        <f t="shared" si="24"/>
        <v>-0.15978169151743968</v>
      </c>
      <c r="K47" s="87">
        <f t="shared" si="24"/>
        <v>0.14820092805451901</v>
      </c>
      <c r="L47" s="87">
        <f t="shared" si="24"/>
        <v>-1.6875272248729388E-2</v>
      </c>
      <c r="M47" s="87">
        <f t="shared" si="24"/>
        <v>2.6038955139180611E-2</v>
      </c>
      <c r="N47" s="87">
        <f t="shared" si="24"/>
        <v>-3.2040669667385982E-3</v>
      </c>
      <c r="O47" s="87">
        <f t="shared" si="24"/>
        <v>5.5048031538870168E-2</v>
      </c>
      <c r="P47" s="87">
        <f t="shared" si="24"/>
        <v>0.14524769429060388</v>
      </c>
      <c r="Q47" s="87">
        <f t="shared" si="24"/>
        <v>0.13846031686584728</v>
      </c>
      <c r="R47" s="87">
        <f t="shared" si="24"/>
        <v>0.17868176691282267</v>
      </c>
      <c r="S47" s="87">
        <f t="shared" si="24"/>
        <v>8.6283851549071242E-2</v>
      </c>
      <c r="T47" s="87">
        <f t="shared" si="24"/>
        <v>0.11616186902600671</v>
      </c>
      <c r="U47" s="87">
        <f t="shared" si="24"/>
        <v>2.7085988334242268E-2</v>
      </c>
      <c r="V47" s="87">
        <f t="shared" si="24"/>
        <v>0.19007694157789026</v>
      </c>
      <c r="W47" s="87">
        <f t="shared" si="24"/>
        <v>-7.0274239141409553E-3</v>
      </c>
      <c r="X47" s="87">
        <f t="shared" si="24"/>
        <v>-0.13304892071717264</v>
      </c>
      <c r="Y47" s="87">
        <f t="shared" si="24"/>
        <v>-2.3751746957262863E-2</v>
      </c>
      <c r="Z47" s="87">
        <f t="shared" si="24"/>
        <v>2.1318893871189123E-2</v>
      </c>
      <c r="AA47" s="87">
        <f t="shared" si="24"/>
        <v>0.33108942115326062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5.9343173742929752E-2</v>
      </c>
      <c r="AL47" s="47">
        <v>8.3655330011600262E-2</v>
      </c>
      <c r="AM47" s="47">
        <v>0.15260141223613555</v>
      </c>
      <c r="AN47" s="47">
        <v>0.20928639302696003</v>
      </c>
      <c r="AO47" s="47">
        <v>0.15947283208579854</v>
      </c>
      <c r="AP47" s="47">
        <v>0.26306208793292279</v>
      </c>
      <c r="AQ47" s="47">
        <v>0.14238293355458648</v>
      </c>
      <c r="AR47" s="47">
        <v>0</v>
      </c>
      <c r="AS47" s="47">
        <v>0.18310129438874992</v>
      </c>
      <c r="AT47" s="47">
        <v>0</v>
      </c>
      <c r="AU47" s="47">
        <v>0</v>
      </c>
      <c r="AV47" s="47">
        <v>0.11851093860133469</v>
      </c>
      <c r="AW47" s="47">
        <v>0.11522712811760295</v>
      </c>
      <c r="AX47" s="47">
        <v>7.2658840284026582E-2</v>
      </c>
      <c r="AY47" s="47">
        <v>7.0090103906076964E-2</v>
      </c>
      <c r="AZ47" s="47">
        <v>0.51374991480189358</v>
      </c>
      <c r="BA47" s="47">
        <v>3.9213690128442544E-2</v>
      </c>
      <c r="BB47" s="47">
        <v>2.2463337088277375E-2</v>
      </c>
      <c r="BC47" s="47">
        <v>6.4152376083344134E-2</v>
      </c>
      <c r="BD47" s="47">
        <v>0</v>
      </c>
      <c r="BE47" s="47">
        <v>0.37390163859059344</v>
      </c>
      <c r="BF47" s="47">
        <v>0.27839592702097049</v>
      </c>
      <c r="BG47" s="47">
        <v>0.2209588911471724</v>
      </c>
      <c r="BH47" s="48">
        <v>0.2175267113253673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residentiel'!$AF$29:$AF$49)</f>
        <v>0</v>
      </c>
      <c r="BS50" s="62">
        <v>0</v>
      </c>
      <c r="BT50" s="62">
        <v>0</v>
      </c>
      <c r="BU50" s="62">
        <v>0</v>
      </c>
      <c r="BV50" s="62">
        <v>213252.00510000001</v>
      </c>
      <c r="BW50" s="62">
        <v>105026.8858</v>
      </c>
      <c r="BX50" s="62">
        <v>298833.17</v>
      </c>
      <c r="BY50" s="62">
        <v>77360.656690000003</v>
      </c>
      <c r="BZ50" s="62">
        <v>0</v>
      </c>
      <c r="CA50" s="62">
        <v>7673254.6900000004</v>
      </c>
      <c r="CB50" s="62">
        <v>0</v>
      </c>
      <c r="CC50" s="62">
        <v>331120.08270000003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residentiel'!$AF$50:$AF$51)</f>
        <v>0</v>
      </c>
      <c r="CN50" s="89">
        <f>SUM('[3]AMS ss residentiel'!$AF$52:$AF$59)</f>
        <v>1440845.0660000001</v>
      </c>
      <c r="CO50" s="89">
        <f>SUM('[3]AMS ss residentiel'!$AF$60:$AF$65)</f>
        <v>0</v>
      </c>
      <c r="CP50" s="101">
        <f t="array" ref="CP50:CP51">'[3]AMS ss residentiel'!$AF$3:$AF$4</f>
        <v>395616.16279999999</v>
      </c>
    </row>
    <row r="51" spans="68:94" x14ac:dyDescent="0.25">
      <c r="BQ51" s="64" t="s">
        <v>43</v>
      </c>
      <c r="BR51" s="65">
        <f t="array" ref="BR51:CL51">TRANSPOSE('[3]AMS ss residentiel'!$AF$68:$AF$88)</f>
        <v>3667700.5430000001</v>
      </c>
      <c r="BS51" s="66">
        <v>978641.59809999994</v>
      </c>
      <c r="BT51" s="66">
        <v>85265.635580000002</v>
      </c>
      <c r="BU51" s="66">
        <v>701566.57149999996</v>
      </c>
      <c r="BV51" s="66">
        <v>3123931.9929999998</v>
      </c>
      <c r="BW51" s="66">
        <v>1474282.87</v>
      </c>
      <c r="BX51" s="66">
        <v>912614.28980000003</v>
      </c>
      <c r="BY51" s="66">
        <v>3807614.0219999999</v>
      </c>
      <c r="BZ51" s="66">
        <v>146711.34030000001</v>
      </c>
      <c r="CA51" s="66">
        <v>0</v>
      </c>
      <c r="CB51" s="66">
        <v>0</v>
      </c>
      <c r="CC51" s="66">
        <v>1226426.774</v>
      </c>
      <c r="CD51" s="66">
        <v>4.1723483889999997</v>
      </c>
      <c r="CE51" s="66">
        <v>154149.4093</v>
      </c>
      <c r="CF51" s="66">
        <v>1593183.65</v>
      </c>
      <c r="CG51" s="66">
        <v>17809370.800000001</v>
      </c>
      <c r="CH51" s="66">
        <v>4369947.2810000004</v>
      </c>
      <c r="CI51" s="66">
        <v>8348524.4019999998</v>
      </c>
      <c r="CJ51" s="66">
        <v>1412984.513</v>
      </c>
      <c r="CK51" s="66">
        <v>99028.738410000005</v>
      </c>
      <c r="CL51" s="91">
        <v>0</v>
      </c>
      <c r="CM51" s="91">
        <f>SUM('[3]AMS ss residentiel'!$AF$89:$AF$90)</f>
        <v>3186548.1719999998</v>
      </c>
      <c r="CN51" s="91">
        <f>SUM('[3]AMS ss residentiel'!$AF$91:$AF$98)</f>
        <v>103692.61930000001</v>
      </c>
      <c r="CO51" s="91">
        <f>SUM('[3]AMS ss residentiel'!$AF$99:$AF$104)</f>
        <v>0</v>
      </c>
      <c r="CP51" s="102">
        <v>41908616.460000001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residentiel'!$AF$119:$AF$139)</f>
        <v>210979.1827</v>
      </c>
      <c r="BS53" s="70">
        <v>1620616.8729999999</v>
      </c>
      <c r="BT53" s="70">
        <v>303571.56689999998</v>
      </c>
      <c r="BU53" s="70">
        <v>545164.98270000005</v>
      </c>
      <c r="BV53" s="70">
        <v>875858.8334</v>
      </c>
      <c r="BW53" s="70">
        <v>746039.14469999995</v>
      </c>
      <c r="BX53" s="70">
        <v>1454940.7520000001</v>
      </c>
      <c r="BY53" s="70">
        <v>1944601.0290000001</v>
      </c>
      <c r="BZ53" s="70">
        <v>92647.326719999997</v>
      </c>
      <c r="CA53" s="70">
        <v>570132.82479999994</v>
      </c>
      <c r="CB53" s="70">
        <v>97371.90681</v>
      </c>
      <c r="CC53" s="70">
        <v>2364574.6779999998</v>
      </c>
      <c r="CD53" s="70">
        <v>207744.18169999999</v>
      </c>
      <c r="CE53" s="70">
        <v>27961.08425</v>
      </c>
      <c r="CF53" s="70">
        <v>62961.392260000001</v>
      </c>
      <c r="CG53" s="70">
        <v>63942.000260000001</v>
      </c>
      <c r="CH53" s="70">
        <v>2849.575366</v>
      </c>
      <c r="CI53" s="70">
        <v>4208.7483990000001</v>
      </c>
      <c r="CJ53" s="70">
        <v>3562283.7179999999</v>
      </c>
      <c r="CK53" s="70">
        <v>1462338.855</v>
      </c>
      <c r="CL53" s="93">
        <v>0</v>
      </c>
      <c r="CM53" s="93">
        <f>SUM('[3]AMS ss residentiel'!$AF$140:$AF$141)</f>
        <v>0.1874297291</v>
      </c>
      <c r="CN53" s="93">
        <f>SUM('[3]AMS ss residentiel'!$AF$142:$AF$149)</f>
        <v>3721889.8960000002</v>
      </c>
      <c r="CO53" s="93">
        <f>SUM('[3]AMS ss residentiel'!$AF$150:$AF$155)</f>
        <v>205778.99849999999</v>
      </c>
      <c r="CP53" s="103">
        <f>'[3]AMS ss residentiel'!$AF$5</f>
        <v>7350063.3550000004</v>
      </c>
    </row>
    <row r="57" spans="68:94" x14ac:dyDescent="0.25">
      <c r="BZ57" s="8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6"/>
  <dimension ref="B1:DA56"/>
  <sheetViews>
    <sheetView showGridLines="0" topLeftCell="BS23" workbookViewId="0">
      <selection activeCell="CB56" sqref="CB56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TCO'!$G$1080</f>
        <v>0.11991463250000001</v>
      </c>
      <c r="DA2" s="104">
        <f t="array" ref="DA2:DA25">IFERROR('[6]TES 2010 (volume)'!$CK$6:$CK$29/'[6]TES 2010 (volume)'!$CK$6:$CK$29,1)</f>
        <v>1</v>
      </c>
    </row>
    <row r="3" spans="2:105" x14ac:dyDescent="0.25">
      <c r="B3" s="53" t="s">
        <v>20</v>
      </c>
      <c r="C3" s="60" t="s">
        <v>0</v>
      </c>
      <c r="D3" s="88">
        <f t="array" ref="D3:AA26">'[6]TES 2010 (value)'!$D$77:$AA$100</f>
        <v>14278.277602528953</v>
      </c>
      <c r="E3" s="89">
        <v>35468.299746766272</v>
      </c>
      <c r="F3" s="89">
        <v>1.4926890467141098</v>
      </c>
      <c r="G3" s="89">
        <v>0.64119483299418201</v>
      </c>
      <c r="H3" s="89">
        <v>0.28817157637600493</v>
      </c>
      <c r="I3" s="89">
        <v>257.76384192440639</v>
      </c>
      <c r="J3" s="89">
        <v>0.12748722340129365</v>
      </c>
      <c r="K3" s="89">
        <v>62.805512390490733</v>
      </c>
      <c r="L3" s="89">
        <v>0</v>
      </c>
      <c r="M3" s="89">
        <v>15.434261022887695</v>
      </c>
      <c r="N3" s="89">
        <v>7.5477513651580761</v>
      </c>
      <c r="O3" s="89">
        <v>3160.3673988288733</v>
      </c>
      <c r="P3" s="89">
        <v>2091.3219069612451</v>
      </c>
      <c r="Q3" s="89">
        <v>0</v>
      </c>
      <c r="R3" s="89">
        <v>3.9493787476345754</v>
      </c>
      <c r="S3" s="89">
        <v>0</v>
      </c>
      <c r="T3" s="89">
        <v>24.574547782811756</v>
      </c>
      <c r="U3" s="89">
        <v>1.4175607617542592E-2</v>
      </c>
      <c r="V3" s="89">
        <v>2632.4688363159935</v>
      </c>
      <c r="W3" s="89">
        <v>550.9647269377989</v>
      </c>
      <c r="X3" s="89">
        <v>0.57770014116729695</v>
      </c>
      <c r="Y3" s="89">
        <v>40.214904900743626</v>
      </c>
      <c r="Z3" s="89">
        <v>268.48860360203827</v>
      </c>
      <c r="AA3" s="89">
        <v>266.64227925998091</v>
      </c>
      <c r="AB3" s="61">
        <f>'[6]TES 2010 (value)'!CK6</f>
        <v>34114.805700928169</v>
      </c>
      <c r="AC3" s="62">
        <f>'[6]TES 2010 (value)'!CL6</f>
        <v>0</v>
      </c>
      <c r="AD3" s="62">
        <f>'[6]TES 2010 (value)'!CM6</f>
        <v>1586.4330060830105</v>
      </c>
      <c r="AE3" s="62">
        <f>'[6]TES 2010 (value)'!CN6</f>
        <v>12908.623906072005</v>
      </c>
      <c r="AF3" s="63">
        <f>'[6]TES 2010 (value)'!CO6</f>
        <v>1.086195298</v>
      </c>
      <c r="AG3" s="26">
        <f>SUM(D3:AF3)</f>
        <v>107743.21152614475</v>
      </c>
      <c r="AI3" s="53" t="s">
        <v>20</v>
      </c>
      <c r="AJ3" s="60" t="s">
        <v>0</v>
      </c>
      <c r="AK3" s="61">
        <f t="shared" ref="AK3:AZ18" si="0">D3*(1+AK$45)</f>
        <v>14278.169508444427</v>
      </c>
      <c r="AL3" s="62">
        <f t="shared" si="0"/>
        <v>35468.279343920767</v>
      </c>
      <c r="AM3" s="62">
        <f t="shared" si="0"/>
        <v>1.4926802538873403</v>
      </c>
      <c r="AN3" s="62">
        <f t="shared" si="0"/>
        <v>0.64112247930940047</v>
      </c>
      <c r="AO3" s="62">
        <f t="shared" si="0"/>
        <v>0.28815821892187143</v>
      </c>
      <c r="AP3" s="62">
        <f t="shared" si="0"/>
        <v>257.75441597286402</v>
      </c>
      <c r="AQ3" s="62">
        <f t="shared" si="0"/>
        <v>0.12747727217233551</v>
      </c>
      <c r="AR3" s="62">
        <f t="shared" si="0"/>
        <v>62.811152215928146</v>
      </c>
      <c r="AS3" s="62">
        <f t="shared" si="0"/>
        <v>0</v>
      </c>
      <c r="AT3" s="62">
        <f t="shared" si="0"/>
        <v>15.433973853089807</v>
      </c>
      <c r="AU3" s="62">
        <f t="shared" si="0"/>
        <v>7.5474426231650167</v>
      </c>
      <c r="AV3" s="62">
        <f t="shared" si="0"/>
        <v>3160.3996619542309</v>
      </c>
      <c r="AW3" s="62">
        <f t="shared" si="0"/>
        <v>2091.339822091184</v>
      </c>
      <c r="AX3" s="62">
        <f t="shared" si="0"/>
        <v>0</v>
      </c>
      <c r="AY3" s="62">
        <f t="shared" si="0"/>
        <v>3.9491920763783561</v>
      </c>
      <c r="AZ3" s="62">
        <f t="shared" si="0"/>
        <v>0</v>
      </c>
      <c r="BA3" s="62">
        <f t="shared" ref="BA3:BH32" si="1">T3*(1+BA$45)</f>
        <v>24.573427167433131</v>
      </c>
      <c r="BB3" s="62">
        <f t="shared" si="1"/>
        <v>1.4175196511522711E-2</v>
      </c>
      <c r="BC3" s="62">
        <f t="shared" si="1"/>
        <v>2632.5035373696533</v>
      </c>
      <c r="BD3" s="62">
        <f t="shared" si="1"/>
        <v>550.96357193317726</v>
      </c>
      <c r="BE3" s="89">
        <f t="shared" si="1"/>
        <v>0.59029694352417783</v>
      </c>
      <c r="BF3" s="89">
        <f t="shared" si="1"/>
        <v>40.36438071542068</v>
      </c>
      <c r="BG3" s="89">
        <f t="shared" si="1"/>
        <v>268.49569913220785</v>
      </c>
      <c r="BH3" s="89">
        <f t="shared" si="1"/>
        <v>266.95802430633239</v>
      </c>
      <c r="BI3" s="61">
        <f t="shared" ref="BI3:BL26" si="2">AB3*(1+AB$43)</f>
        <v>34114.805700928169</v>
      </c>
      <c r="BJ3" s="62">
        <f t="shared" si="2"/>
        <v>0</v>
      </c>
      <c r="BK3" s="62">
        <f t="shared" si="2"/>
        <v>1586.4330060830105</v>
      </c>
      <c r="BL3" s="62">
        <f t="shared" si="2"/>
        <v>12908.623906072005</v>
      </c>
      <c r="BM3" s="35">
        <v>0</v>
      </c>
      <c r="BN3" s="26">
        <f>SUM(AK3:BM3)</f>
        <v>107742.55967722379</v>
      </c>
      <c r="BP3" s="53" t="s">
        <v>20</v>
      </c>
      <c r="BQ3" s="60" t="s">
        <v>0</v>
      </c>
      <c r="BR3" s="61">
        <f>AK3</f>
        <v>14278.169508444427</v>
      </c>
      <c r="BS3" s="62">
        <f t="shared" ref="BS3:CH18" si="3">AL3</f>
        <v>35468.279343920767</v>
      </c>
      <c r="BT3" s="62">
        <f t="shared" si="3"/>
        <v>1.4926802538873403</v>
      </c>
      <c r="BU3" s="62">
        <f t="shared" si="3"/>
        <v>0.64112247930940047</v>
      </c>
      <c r="BV3" s="62">
        <f t="shared" si="3"/>
        <v>0.28815821892187143</v>
      </c>
      <c r="BW3" s="62">
        <f t="shared" si="3"/>
        <v>257.75441597286402</v>
      </c>
      <c r="BX3" s="62">
        <f t="shared" si="3"/>
        <v>0.12747727217233551</v>
      </c>
      <c r="BY3" s="62">
        <f t="shared" si="3"/>
        <v>62.811152215928146</v>
      </c>
      <c r="BZ3" s="62">
        <f t="shared" si="3"/>
        <v>0</v>
      </c>
      <c r="CA3" s="62">
        <f t="shared" si="3"/>
        <v>15.433973853089807</v>
      </c>
      <c r="CB3" s="62">
        <f t="shared" si="3"/>
        <v>7.5474426231650167</v>
      </c>
      <c r="CC3" s="62">
        <f t="shared" si="3"/>
        <v>3160.3996619542309</v>
      </c>
      <c r="CD3" s="62">
        <f t="shared" si="3"/>
        <v>2091.339822091184</v>
      </c>
      <c r="CE3" s="62">
        <f t="shared" si="3"/>
        <v>0</v>
      </c>
      <c r="CF3" s="62">
        <f t="shared" si="3"/>
        <v>3.9491920763783561</v>
      </c>
      <c r="CG3" s="62">
        <f t="shared" si="3"/>
        <v>0</v>
      </c>
      <c r="CH3" s="62">
        <f t="shared" si="3"/>
        <v>24.573427167433131</v>
      </c>
      <c r="CI3" s="62">
        <f t="shared" ref="CI3:CS26" si="4">BB3</f>
        <v>1.4175196511522711E-2</v>
      </c>
      <c r="CJ3" s="62">
        <f t="shared" si="4"/>
        <v>2632.5035373696533</v>
      </c>
      <c r="CK3" s="62">
        <f t="shared" si="4"/>
        <v>550.96357193317726</v>
      </c>
      <c r="CL3" s="89">
        <f t="shared" si="4"/>
        <v>0.59029694352417783</v>
      </c>
      <c r="CM3" s="89">
        <f t="shared" si="4"/>
        <v>40.36438071542068</v>
      </c>
      <c r="CN3" s="89">
        <f t="shared" si="4"/>
        <v>268.49569913220785</v>
      </c>
      <c r="CO3" s="89">
        <f t="shared" si="4"/>
        <v>266.95802430633239</v>
      </c>
      <c r="CP3" s="61">
        <f t="shared" si="4"/>
        <v>34114.805700928169</v>
      </c>
      <c r="CQ3" s="62">
        <f t="shared" si="4"/>
        <v>0</v>
      </c>
      <c r="CR3" s="62">
        <f t="shared" si="4"/>
        <v>1586.4330060830105</v>
      </c>
      <c r="CS3" s="62">
        <f t="shared" si="4"/>
        <v>12908.623906072005</v>
      </c>
      <c r="CT3" s="35">
        <v>0</v>
      </c>
      <c r="CU3" s="26">
        <f>SUM(BR3:CT3)</f>
        <v>107742.55967722379</v>
      </c>
      <c r="DA3" s="105">
        <v>1</v>
      </c>
    </row>
    <row r="4" spans="2:105" x14ac:dyDescent="0.25">
      <c r="B4" s="53" t="s">
        <v>21</v>
      </c>
      <c r="C4" s="64" t="s">
        <v>1</v>
      </c>
      <c r="D4" s="90">
        <v>6052.544818488228</v>
      </c>
      <c r="E4" s="91">
        <v>30600.156410025076</v>
      </c>
      <c r="F4" s="91">
        <v>69.292757557062714</v>
      </c>
      <c r="G4" s="91">
        <v>5.9913802014782158</v>
      </c>
      <c r="H4" s="91">
        <v>7.8041137250768609</v>
      </c>
      <c r="I4" s="91">
        <v>220.58217403664028</v>
      </c>
      <c r="J4" s="91">
        <v>13.029933991162585</v>
      </c>
      <c r="K4" s="91">
        <v>475.72178617781253</v>
      </c>
      <c r="L4" s="91">
        <v>60.230680101416212</v>
      </c>
      <c r="M4" s="91">
        <v>56.708722471040161</v>
      </c>
      <c r="N4" s="91">
        <v>29.804306046365816</v>
      </c>
      <c r="O4" s="91">
        <v>3022.4045026626036</v>
      </c>
      <c r="P4" s="91">
        <v>160.01424396560205</v>
      </c>
      <c r="Q4" s="91">
        <v>6.438908904147449</v>
      </c>
      <c r="R4" s="91">
        <v>24.209329645062923</v>
      </c>
      <c r="S4" s="91">
        <v>67.926899887856592</v>
      </c>
      <c r="T4" s="91">
        <v>66.09535992023082</v>
      </c>
      <c r="U4" s="91">
        <v>226.21190237574675</v>
      </c>
      <c r="V4" s="91">
        <v>29163.172531845408</v>
      </c>
      <c r="W4" s="91">
        <v>3246.6795902746335</v>
      </c>
      <c r="X4" s="91">
        <v>0.55244113160223751</v>
      </c>
      <c r="Y4" s="91">
        <v>121.6273035739885</v>
      </c>
      <c r="Z4" s="91">
        <v>28.675819972318934</v>
      </c>
      <c r="AA4" s="91">
        <v>121.12123922285375</v>
      </c>
      <c r="AB4" s="65">
        <f>'[6]TES 2010 (value)'!CK7</f>
        <v>161336.41975763132</v>
      </c>
      <c r="AC4" s="66">
        <f>'[6]TES 2010 (value)'!CL7</f>
        <v>0</v>
      </c>
      <c r="AD4" s="66">
        <f>'[6]TES 2010 (value)'!CM7</f>
        <v>0</v>
      </c>
      <c r="AE4" s="66">
        <f>'[6]TES 2010 (value)'!CN7</f>
        <v>36609.082412057222</v>
      </c>
      <c r="AF4" s="67">
        <f>'[6]TES 2010 (value)'!CO7</f>
        <v>1.0739290720000001</v>
      </c>
      <c r="AG4" s="27">
        <f t="shared" ref="AG4:AG26" si="5">SUM(D4:AF4)</f>
        <v>271793.57325496397</v>
      </c>
      <c r="AI4" s="53" t="s">
        <v>21</v>
      </c>
      <c r="AJ4" s="64" t="s">
        <v>1</v>
      </c>
      <c r="AK4" s="65">
        <f t="shared" si="0"/>
        <v>6052.4989975349299</v>
      </c>
      <c r="AL4" s="66">
        <f t="shared" si="0"/>
        <v>30600.138807538686</v>
      </c>
      <c r="AM4" s="66">
        <f t="shared" si="0"/>
        <v>69.292349381485266</v>
      </c>
      <c r="AN4" s="66">
        <f t="shared" si="0"/>
        <v>5.9907041223643525</v>
      </c>
      <c r="AO4" s="66">
        <f t="shared" si="0"/>
        <v>7.8037519854061879</v>
      </c>
      <c r="AP4" s="66">
        <f t="shared" si="0"/>
        <v>220.57410775058534</v>
      </c>
      <c r="AQ4" s="66">
        <f t="shared" si="0"/>
        <v>13.02891691781989</v>
      </c>
      <c r="AR4" s="66">
        <f t="shared" si="0"/>
        <v>475.76450516423108</v>
      </c>
      <c r="AS4" s="66">
        <f t="shared" si="0"/>
        <v>60.233122636471485</v>
      </c>
      <c r="AT4" s="66">
        <f t="shared" si="0"/>
        <v>56.707667348780248</v>
      </c>
      <c r="AU4" s="66">
        <f t="shared" si="0"/>
        <v>29.803086896395801</v>
      </c>
      <c r="AV4" s="66">
        <f t="shared" si="0"/>
        <v>3022.4353573712642</v>
      </c>
      <c r="AW4" s="66">
        <f t="shared" si="0"/>
        <v>160.01561471391352</v>
      </c>
      <c r="AX4" s="66">
        <f t="shared" si="0"/>
        <v>6.4383924560104351</v>
      </c>
      <c r="AY4" s="66">
        <f t="shared" si="0"/>
        <v>24.208185367376267</v>
      </c>
      <c r="AZ4" s="66">
        <f t="shared" si="0"/>
        <v>67.926760259051804</v>
      </c>
      <c r="BA4" s="66">
        <f t="shared" si="1"/>
        <v>66.092345928785818</v>
      </c>
      <c r="BB4" s="66">
        <f t="shared" si="1"/>
        <v>226.20534201675935</v>
      </c>
      <c r="BC4" s="66">
        <f t="shared" si="1"/>
        <v>29163.556959117996</v>
      </c>
      <c r="BD4" s="66">
        <f t="shared" si="1"/>
        <v>3246.672784158473</v>
      </c>
      <c r="BE4" s="91">
        <f t="shared" si="1"/>
        <v>0.56448715903533409</v>
      </c>
      <c r="BF4" s="91">
        <f t="shared" si="1"/>
        <v>122.0793832278772</v>
      </c>
      <c r="BG4" s="91">
        <f t="shared" si="1"/>
        <v>28.676577807634924</v>
      </c>
      <c r="BH4" s="91">
        <f t="shared" si="1"/>
        <v>121.26466520690514</v>
      </c>
      <c r="BI4" s="65">
        <f t="shared" si="2"/>
        <v>161336.41975763132</v>
      </c>
      <c r="BJ4" s="66">
        <f t="shared" si="2"/>
        <v>0</v>
      </c>
      <c r="BK4" s="66">
        <f t="shared" si="2"/>
        <v>0</v>
      </c>
      <c r="BL4" s="66">
        <f t="shared" si="2"/>
        <v>36609.082412057222</v>
      </c>
      <c r="BM4" s="36">
        <v>0</v>
      </c>
      <c r="BN4" s="27">
        <f t="shared" ref="BN4:BN26" si="6">SUM(AK4:BM4)</f>
        <v>271793.47504175681</v>
      </c>
      <c r="BP4" s="53" t="s">
        <v>21</v>
      </c>
      <c r="BQ4" s="64" t="s">
        <v>1</v>
      </c>
      <c r="BR4" s="65">
        <f t="shared" ref="BR4:CG34" si="7">AK4</f>
        <v>6052.4989975349299</v>
      </c>
      <c r="BS4" s="66">
        <f t="shared" si="3"/>
        <v>30600.138807538686</v>
      </c>
      <c r="BT4" s="66">
        <f t="shared" si="3"/>
        <v>69.292349381485266</v>
      </c>
      <c r="BU4" s="66">
        <f t="shared" si="3"/>
        <v>5.9907041223643525</v>
      </c>
      <c r="BV4" s="66">
        <f t="shared" si="3"/>
        <v>7.8037519854061879</v>
      </c>
      <c r="BW4" s="66">
        <f t="shared" si="3"/>
        <v>220.57410775058534</v>
      </c>
      <c r="BX4" s="66">
        <f t="shared" si="3"/>
        <v>13.02891691781989</v>
      </c>
      <c r="BY4" s="66">
        <f t="shared" si="3"/>
        <v>475.76450516423108</v>
      </c>
      <c r="BZ4" s="66">
        <f t="shared" si="3"/>
        <v>60.233122636471485</v>
      </c>
      <c r="CA4" s="66">
        <f t="shared" si="3"/>
        <v>56.707667348780248</v>
      </c>
      <c r="CB4" s="66">
        <f t="shared" si="3"/>
        <v>29.803086896395801</v>
      </c>
      <c r="CC4" s="66">
        <f t="shared" si="3"/>
        <v>3022.4353573712642</v>
      </c>
      <c r="CD4" s="66">
        <f t="shared" si="3"/>
        <v>160.01561471391352</v>
      </c>
      <c r="CE4" s="66">
        <f t="shared" si="3"/>
        <v>6.4383924560104351</v>
      </c>
      <c r="CF4" s="66">
        <f t="shared" si="3"/>
        <v>24.208185367376267</v>
      </c>
      <c r="CG4" s="66">
        <f t="shared" si="3"/>
        <v>67.926760259051804</v>
      </c>
      <c r="CH4" s="66">
        <f t="shared" si="3"/>
        <v>66.092345928785818</v>
      </c>
      <c r="CI4" s="66">
        <f t="shared" si="4"/>
        <v>226.20534201675935</v>
      </c>
      <c r="CJ4" s="66">
        <f t="shared" si="4"/>
        <v>29163.556959117996</v>
      </c>
      <c r="CK4" s="66">
        <f t="shared" si="4"/>
        <v>3246.672784158473</v>
      </c>
      <c r="CL4" s="91">
        <f t="shared" si="4"/>
        <v>0.56448715903533409</v>
      </c>
      <c r="CM4" s="91">
        <f t="shared" si="4"/>
        <v>122.0793832278772</v>
      </c>
      <c r="CN4" s="91">
        <f t="shared" si="4"/>
        <v>28.676577807634924</v>
      </c>
      <c r="CO4" s="91">
        <f t="shared" si="4"/>
        <v>121.26466520690514</v>
      </c>
      <c r="CP4" s="65">
        <f t="shared" si="4"/>
        <v>161336.41975763132</v>
      </c>
      <c r="CQ4" s="66">
        <f t="shared" si="4"/>
        <v>0</v>
      </c>
      <c r="CR4" s="66">
        <f t="shared" si="4"/>
        <v>0</v>
      </c>
      <c r="CS4" s="66">
        <f t="shared" si="4"/>
        <v>36609.082412057222</v>
      </c>
      <c r="CT4" s="36">
        <v>0</v>
      </c>
      <c r="CU4" s="27">
        <f t="shared" ref="CU4:CU26" si="8">SUM(BR4:CT4)</f>
        <v>271793.47504175681</v>
      </c>
      <c r="CX4" s="59" t="s">
        <v>94</v>
      </c>
      <c r="CY4" s="81">
        <f>'[1]scen AMS ss TCO'!$G$465*(1-'[1]scen AMS ss TCO'!$G$1081)</f>
        <v>8512.6479026741144</v>
      </c>
      <c r="DA4" s="105">
        <v>1</v>
      </c>
    </row>
    <row r="5" spans="2:105" x14ac:dyDescent="0.25">
      <c r="B5" s="53" t="s">
        <v>22</v>
      </c>
      <c r="C5" s="64" t="s">
        <v>2</v>
      </c>
      <c r="D5" s="90">
        <v>157.89160860680448</v>
      </c>
      <c r="E5" s="91">
        <v>241.32599736032429</v>
      </c>
      <c r="F5" s="91">
        <v>25380.34811875919</v>
      </c>
      <c r="G5" s="91">
        <v>12.731375120152311</v>
      </c>
      <c r="H5" s="91">
        <v>69.245174551266743</v>
      </c>
      <c r="I5" s="91">
        <v>20.341370972097319</v>
      </c>
      <c r="J5" s="91">
        <v>5.9714162753252946</v>
      </c>
      <c r="K5" s="91">
        <v>19.098728764544045</v>
      </c>
      <c r="L5" s="91">
        <v>10.041889546370287</v>
      </c>
      <c r="M5" s="91">
        <v>24.620549708100004</v>
      </c>
      <c r="N5" s="91">
        <v>17.611367520502572</v>
      </c>
      <c r="O5" s="91">
        <v>739.63137216102928</v>
      </c>
      <c r="P5" s="91">
        <v>86.548785959885024</v>
      </c>
      <c r="Q5" s="91">
        <v>4.8670495162215417</v>
      </c>
      <c r="R5" s="91">
        <v>50.162132738272923</v>
      </c>
      <c r="S5" s="91">
        <v>484.11031062360797</v>
      </c>
      <c r="T5" s="91">
        <v>53.0175869690365</v>
      </c>
      <c r="U5" s="91">
        <v>72.860162315644985</v>
      </c>
      <c r="V5" s="91">
        <v>7547.0792082096905</v>
      </c>
      <c r="W5" s="91">
        <v>268.44463940936731</v>
      </c>
      <c r="X5" s="91">
        <v>0.13517702785664462</v>
      </c>
      <c r="Y5" s="91">
        <v>62.394772777074238</v>
      </c>
      <c r="Z5" s="91">
        <v>67.534936698148243</v>
      </c>
      <c r="AA5" s="91">
        <v>6.8188004304472596</v>
      </c>
      <c r="AB5" s="65">
        <f>'[6]TES 2010 (value)'!CK8</f>
        <v>72567.895980936679</v>
      </c>
      <c r="AC5" s="66">
        <f>'[6]TES 2010 (value)'!CL8</f>
        <v>94.655865360210001</v>
      </c>
      <c r="AD5" s="66">
        <f>'[6]TES 2010 (value)'!CM8</f>
        <v>24986.464023209981</v>
      </c>
      <c r="AE5" s="66">
        <f>'[6]TES 2010 (value)'!CN8</f>
        <v>49110.353726351772</v>
      </c>
      <c r="AF5" s="67">
        <f>'[6]TES 2010 (value)'!CO8</f>
        <v>1.029765051</v>
      </c>
      <c r="AG5" s="27">
        <f t="shared" si="5"/>
        <v>182163.23189293061</v>
      </c>
      <c r="AI5" s="53" t="s">
        <v>22</v>
      </c>
      <c r="AJ5" s="64" t="s">
        <v>2</v>
      </c>
      <c r="AK5" s="65">
        <f t="shared" si="0"/>
        <v>157.89041328413589</v>
      </c>
      <c r="AL5" s="66">
        <f t="shared" si="0"/>
        <v>241.32585853954419</v>
      </c>
      <c r="AM5" s="66">
        <f t="shared" si="0"/>
        <v>25380.198613405177</v>
      </c>
      <c r="AN5" s="66">
        <f t="shared" si="0"/>
        <v>12.72993848676901</v>
      </c>
      <c r="AO5" s="66">
        <f t="shared" si="0"/>
        <v>69.241964868845358</v>
      </c>
      <c r="AP5" s="66">
        <f t="shared" si="0"/>
        <v>20.340627125421008</v>
      </c>
      <c r="AQ5" s="66">
        <f t="shared" si="0"/>
        <v>5.970950166416694</v>
      </c>
      <c r="AR5" s="66">
        <f t="shared" si="0"/>
        <v>19.100443797066013</v>
      </c>
      <c r="AS5" s="66">
        <f t="shared" si="0"/>
        <v>10.042296775164598</v>
      </c>
      <c r="AT5" s="66">
        <f t="shared" si="0"/>
        <v>24.620091618252157</v>
      </c>
      <c r="AU5" s="66">
        <f t="shared" si="0"/>
        <v>17.610647124659398</v>
      </c>
      <c r="AV5" s="66">
        <f t="shared" si="0"/>
        <v>739.63892280836455</v>
      </c>
      <c r="AW5" s="66">
        <f t="shared" si="0"/>
        <v>86.549527372644746</v>
      </c>
      <c r="AX5" s="66">
        <f t="shared" si="0"/>
        <v>4.866659142837972</v>
      </c>
      <c r="AY5" s="66">
        <f t="shared" si="0"/>
        <v>50.159761775918781</v>
      </c>
      <c r="AZ5" s="66">
        <f t="shared" si="0"/>
        <v>484.10931549878745</v>
      </c>
      <c r="BA5" s="66">
        <f t="shared" si="1"/>
        <v>53.015169332552603</v>
      </c>
      <c r="BB5" s="66">
        <f t="shared" si="1"/>
        <v>72.858049302069432</v>
      </c>
      <c r="BC5" s="66">
        <f t="shared" si="1"/>
        <v>7547.178693376226</v>
      </c>
      <c r="BD5" s="66">
        <f t="shared" si="1"/>
        <v>268.44407666045794</v>
      </c>
      <c r="BE5" s="91">
        <f t="shared" si="1"/>
        <v>0.13812457483085874</v>
      </c>
      <c r="BF5" s="91">
        <f t="shared" si="1"/>
        <v>62.626689513305791</v>
      </c>
      <c r="BG5" s="91">
        <f t="shared" si="1"/>
        <v>67.536721489660479</v>
      </c>
      <c r="BH5" s="91">
        <f t="shared" si="1"/>
        <v>6.8268749280998762</v>
      </c>
      <c r="BI5" s="65">
        <f t="shared" si="2"/>
        <v>72567.895980936679</v>
      </c>
      <c r="BJ5" s="66">
        <f t="shared" si="2"/>
        <v>94.655865360210001</v>
      </c>
      <c r="BK5" s="66">
        <f t="shared" si="2"/>
        <v>24986.464023209981</v>
      </c>
      <c r="BL5" s="66">
        <f t="shared" si="2"/>
        <v>49110.353726351772</v>
      </c>
      <c r="BM5" s="36">
        <v>0</v>
      </c>
      <c r="BN5" s="27">
        <f t="shared" si="6"/>
        <v>182162.39002682586</v>
      </c>
      <c r="BP5" s="53" t="s">
        <v>22</v>
      </c>
      <c r="BQ5" s="64" t="s">
        <v>2</v>
      </c>
      <c r="BR5" s="65">
        <f t="shared" si="7"/>
        <v>157.89041328413589</v>
      </c>
      <c r="BS5" s="66">
        <f t="shared" si="3"/>
        <v>241.32585853954419</v>
      </c>
      <c r="BT5" s="66">
        <f t="shared" si="3"/>
        <v>25380.198613405177</v>
      </c>
      <c r="BU5" s="66">
        <f t="shared" si="3"/>
        <v>12.72993848676901</v>
      </c>
      <c r="BV5" s="66">
        <f t="shared" si="3"/>
        <v>69.241964868845358</v>
      </c>
      <c r="BW5" s="66">
        <f t="shared" si="3"/>
        <v>20.340627125421008</v>
      </c>
      <c r="BX5" s="66">
        <f t="shared" si="3"/>
        <v>5.970950166416694</v>
      </c>
      <c r="BY5" s="66">
        <f t="shared" si="3"/>
        <v>19.100443797066013</v>
      </c>
      <c r="BZ5" s="66">
        <f t="shared" si="3"/>
        <v>10.042296775164598</v>
      </c>
      <c r="CA5" s="66">
        <f t="shared" si="3"/>
        <v>24.620091618252157</v>
      </c>
      <c r="CB5" s="66">
        <f t="shared" si="3"/>
        <v>17.610647124659398</v>
      </c>
      <c r="CC5" s="66">
        <f t="shared" si="3"/>
        <v>739.63892280836455</v>
      </c>
      <c r="CD5" s="66">
        <f t="shared" si="3"/>
        <v>86.549527372644746</v>
      </c>
      <c r="CE5" s="66">
        <f t="shared" si="3"/>
        <v>4.866659142837972</v>
      </c>
      <c r="CF5" s="66">
        <f t="shared" si="3"/>
        <v>50.159761775918781</v>
      </c>
      <c r="CG5" s="66">
        <f t="shared" si="3"/>
        <v>484.10931549878745</v>
      </c>
      <c r="CH5" s="66">
        <f t="shared" si="3"/>
        <v>53.015169332552603</v>
      </c>
      <c r="CI5" s="66">
        <f t="shared" si="4"/>
        <v>72.858049302069432</v>
      </c>
      <c r="CJ5" s="66">
        <f t="shared" si="4"/>
        <v>7547.178693376226</v>
      </c>
      <c r="CK5" s="66">
        <f t="shared" si="4"/>
        <v>268.44407666045794</v>
      </c>
      <c r="CL5" s="91">
        <f t="shared" si="4"/>
        <v>0.13812457483085874</v>
      </c>
      <c r="CM5" s="91">
        <f t="shared" si="4"/>
        <v>62.626689513305791</v>
      </c>
      <c r="CN5" s="91">
        <f t="shared" si="4"/>
        <v>67.536721489660479</v>
      </c>
      <c r="CO5" s="91">
        <f t="shared" si="4"/>
        <v>6.8268749280998762</v>
      </c>
      <c r="CP5" s="49">
        <f>BI5-CY19</f>
        <v>73044.694735996687</v>
      </c>
      <c r="CQ5" s="66">
        <f t="shared" si="4"/>
        <v>94.655865360210001</v>
      </c>
      <c r="CR5" s="66">
        <f t="shared" si="4"/>
        <v>24986.464023209981</v>
      </c>
      <c r="CS5" s="66">
        <f t="shared" si="4"/>
        <v>49110.353726351772</v>
      </c>
      <c r="CT5" s="36">
        <v>0</v>
      </c>
      <c r="CU5" s="27">
        <f t="shared" si="8"/>
        <v>182639.18878188587</v>
      </c>
      <c r="CX5" s="85" t="s">
        <v>103</v>
      </c>
      <c r="CY5" s="81">
        <f>'[1]scen AMS ss TCO'!$G$1161</f>
        <v>263458.3823</v>
      </c>
      <c r="DA5" s="105">
        <v>1</v>
      </c>
    </row>
    <row r="6" spans="2:105" x14ac:dyDescent="0.25">
      <c r="B6" s="53" t="s">
        <v>23</v>
      </c>
      <c r="C6" s="64" t="s">
        <v>3</v>
      </c>
      <c r="D6" s="90">
        <v>275.23526386593363</v>
      </c>
      <c r="E6" s="91">
        <v>832.73663884433938</v>
      </c>
      <c r="F6" s="91">
        <v>710.57421302810212</v>
      </c>
      <c r="G6" s="91">
        <v>323.60361868843097</v>
      </c>
      <c r="H6" s="91">
        <v>69.550685251844385</v>
      </c>
      <c r="I6" s="91">
        <v>45.09149364080394</v>
      </c>
      <c r="J6" s="91">
        <v>5.7669243720881891</v>
      </c>
      <c r="K6" s="91">
        <v>34.087088696947546</v>
      </c>
      <c r="L6" s="91">
        <v>90.329040774366092</v>
      </c>
      <c r="M6" s="91">
        <v>14.160557779253621</v>
      </c>
      <c r="N6" s="91">
        <v>5.5716845904350025</v>
      </c>
      <c r="O6" s="91">
        <v>1536.7062371873649</v>
      </c>
      <c r="P6" s="91">
        <v>586.61958009599005</v>
      </c>
      <c r="Q6" s="91">
        <v>2.9018026230220979</v>
      </c>
      <c r="R6" s="91">
        <v>1.9225029407924903</v>
      </c>
      <c r="S6" s="91">
        <v>23.360479048320766</v>
      </c>
      <c r="T6" s="91">
        <v>9.39653634016158</v>
      </c>
      <c r="U6" s="91">
        <v>4.2880849793937408</v>
      </c>
      <c r="V6" s="91">
        <v>572.55155843891328</v>
      </c>
      <c r="W6" s="91">
        <v>290.48636284209329</v>
      </c>
      <c r="X6" s="91">
        <v>0.2809025971109495</v>
      </c>
      <c r="Y6" s="91">
        <v>0.77520274292321845</v>
      </c>
      <c r="Z6" s="91">
        <v>7.1966779661593854E-3</v>
      </c>
      <c r="AA6" s="91">
        <v>5.1399307488556021</v>
      </c>
      <c r="AB6" s="65">
        <f>'[6]TES 2010 (value)'!CK9</f>
        <v>1990.6181723064753</v>
      </c>
      <c r="AC6" s="66">
        <f>'[6]TES 2010 (value)'!CL9</f>
        <v>0</v>
      </c>
      <c r="AD6" s="66">
        <f>'[6]TES 2010 (value)'!CM9</f>
        <v>0</v>
      </c>
      <c r="AE6" s="66">
        <f>'[6]TES 2010 (value)'!CN9</f>
        <v>2830.5324755574097</v>
      </c>
      <c r="AF6" s="67">
        <f>'[6]TES 2010 (value)'!CO9</f>
        <v>1</v>
      </c>
      <c r="AG6" s="27">
        <f t="shared" si="5"/>
        <v>10263.294234659337</v>
      </c>
      <c r="AI6" s="53" t="s">
        <v>23</v>
      </c>
      <c r="AJ6" s="64" t="s">
        <v>3</v>
      </c>
      <c r="AK6" s="65">
        <f t="shared" si="0"/>
        <v>275.23318018996758</v>
      </c>
      <c r="AL6" s="66">
        <f t="shared" si="0"/>
        <v>832.73615981948888</v>
      </c>
      <c r="AM6" s="66">
        <f t="shared" si="0"/>
        <v>710.57002732313174</v>
      </c>
      <c r="AN6" s="66">
        <f t="shared" si="0"/>
        <v>323.56710262027832</v>
      </c>
      <c r="AO6" s="66">
        <f t="shared" si="0"/>
        <v>69.547461408258243</v>
      </c>
      <c r="AP6" s="66">
        <f t="shared" si="0"/>
        <v>45.08984472747747</v>
      </c>
      <c r="AQ6" s="66">
        <f t="shared" si="0"/>
        <v>5.7664742251379311</v>
      </c>
      <c r="AR6" s="66">
        <f t="shared" si="0"/>
        <v>34.090149658041618</v>
      </c>
      <c r="AS6" s="66">
        <f t="shared" si="0"/>
        <v>90.332703888384216</v>
      </c>
      <c r="AT6" s="66">
        <f t="shared" si="0"/>
        <v>14.160294307973109</v>
      </c>
      <c r="AU6" s="66">
        <f t="shared" si="0"/>
        <v>5.5714566797736778</v>
      </c>
      <c r="AV6" s="66">
        <f t="shared" si="0"/>
        <v>1536.7219249032889</v>
      </c>
      <c r="AW6" s="66">
        <f t="shared" si="0"/>
        <v>586.62460532236344</v>
      </c>
      <c r="AX6" s="66">
        <f t="shared" si="0"/>
        <v>2.9015698769806564</v>
      </c>
      <c r="AY6" s="66">
        <f t="shared" si="0"/>
        <v>1.9224120718072715</v>
      </c>
      <c r="AZ6" s="66">
        <f t="shared" si="0"/>
        <v>23.360431029115205</v>
      </c>
      <c r="BA6" s="66">
        <f t="shared" si="1"/>
        <v>9.3961078519866739</v>
      </c>
      <c r="BB6" s="66">
        <f t="shared" si="1"/>
        <v>4.2879606208761833</v>
      </c>
      <c r="BC6" s="66">
        <f t="shared" si="1"/>
        <v>572.55910578081466</v>
      </c>
      <c r="BD6" s="66">
        <f t="shared" si="1"/>
        <v>290.48575388642843</v>
      </c>
      <c r="BE6" s="91">
        <f t="shared" si="1"/>
        <v>0.28702770293175017</v>
      </c>
      <c r="BF6" s="91">
        <f t="shared" si="1"/>
        <v>0.77808411394285226</v>
      </c>
      <c r="BG6" s="91">
        <f t="shared" si="1"/>
        <v>7.1968681576421688E-3</v>
      </c>
      <c r="BH6" s="91">
        <f t="shared" si="1"/>
        <v>5.1460172092513234</v>
      </c>
      <c r="BI6" s="65">
        <f t="shared" si="2"/>
        <v>1990.6181723064753</v>
      </c>
      <c r="BJ6" s="66">
        <f t="shared" si="2"/>
        <v>0</v>
      </c>
      <c r="BK6" s="66">
        <f t="shared" si="2"/>
        <v>0</v>
      </c>
      <c r="BL6" s="66">
        <f t="shared" si="2"/>
        <v>2830.5324755574097</v>
      </c>
      <c r="BM6" s="36">
        <v>0</v>
      </c>
      <c r="BN6" s="27">
        <f t="shared" si="6"/>
        <v>10262.293699949743</v>
      </c>
      <c r="BP6" s="53" t="s">
        <v>23</v>
      </c>
      <c r="BQ6" s="64" t="s">
        <v>3</v>
      </c>
      <c r="BR6" s="65">
        <f t="shared" si="7"/>
        <v>275.23318018996758</v>
      </c>
      <c r="BS6" s="66">
        <f t="shared" si="3"/>
        <v>832.73615981948888</v>
      </c>
      <c r="BT6" s="66">
        <f t="shared" si="3"/>
        <v>710.57002732313174</v>
      </c>
      <c r="BU6" s="66">
        <f t="shared" si="3"/>
        <v>323.56710262027832</v>
      </c>
      <c r="BV6" s="66">
        <f t="shared" si="3"/>
        <v>69.547461408258243</v>
      </c>
      <c r="BW6" s="66">
        <f t="shared" si="3"/>
        <v>45.08984472747747</v>
      </c>
      <c r="BX6" s="66">
        <f t="shared" si="3"/>
        <v>5.7664742251379311</v>
      </c>
      <c r="BY6" s="66">
        <f t="shared" si="3"/>
        <v>34.090149658041618</v>
      </c>
      <c r="BZ6" s="66">
        <f t="shared" si="3"/>
        <v>90.332703888384216</v>
      </c>
      <c r="CA6" s="66">
        <f t="shared" si="3"/>
        <v>14.160294307973109</v>
      </c>
      <c r="CB6" s="66">
        <f t="shared" si="3"/>
        <v>5.5714566797736778</v>
      </c>
      <c r="CC6" s="66">
        <f t="shared" si="3"/>
        <v>1536.7219249032889</v>
      </c>
      <c r="CD6" s="66">
        <f t="shared" si="3"/>
        <v>586.62460532236344</v>
      </c>
      <c r="CE6" s="66">
        <f t="shared" si="3"/>
        <v>2.9015698769806564</v>
      </c>
      <c r="CF6" s="66">
        <f t="shared" si="3"/>
        <v>1.9224120718072715</v>
      </c>
      <c r="CG6" s="66">
        <f t="shared" si="3"/>
        <v>23.360431029115205</v>
      </c>
      <c r="CH6" s="66">
        <f t="shared" si="3"/>
        <v>9.3961078519866739</v>
      </c>
      <c r="CI6" s="66">
        <f t="shared" si="4"/>
        <v>4.2879606208761833</v>
      </c>
      <c r="CJ6" s="66">
        <f t="shared" si="4"/>
        <v>572.55910578081466</v>
      </c>
      <c r="CK6" s="66">
        <f t="shared" si="4"/>
        <v>290.48575388642843</v>
      </c>
      <c r="CL6" s="91">
        <f t="shared" si="4"/>
        <v>0.28702770293175017</v>
      </c>
      <c r="CM6" s="91">
        <f t="shared" si="4"/>
        <v>0.77808411394285226</v>
      </c>
      <c r="CN6" s="91">
        <f t="shared" si="4"/>
        <v>7.1968681576421688E-3</v>
      </c>
      <c r="CO6" s="91">
        <f t="shared" si="4"/>
        <v>5.1460172092513234</v>
      </c>
      <c r="CP6" s="65">
        <f t="shared" si="4"/>
        <v>1990.6181723064753</v>
      </c>
      <c r="CQ6" s="66">
        <f t="shared" si="4"/>
        <v>0</v>
      </c>
      <c r="CR6" s="66">
        <f t="shared" si="4"/>
        <v>0</v>
      </c>
      <c r="CS6" s="66">
        <f t="shared" si="4"/>
        <v>2830.5324755574097</v>
      </c>
      <c r="CT6" s="36">
        <v>0</v>
      </c>
      <c r="CU6" s="27">
        <f t="shared" si="8"/>
        <v>10262.293699949743</v>
      </c>
      <c r="CX6" s="86" t="s">
        <v>104</v>
      </c>
      <c r="CY6" s="81">
        <f>'[1]scen AMS ss TCO'!$G$1162</f>
        <v>12572.568289999999</v>
      </c>
      <c r="DA6" s="105">
        <v>1</v>
      </c>
    </row>
    <row r="7" spans="2:105" x14ac:dyDescent="0.25">
      <c r="B7" s="53" t="s">
        <v>24</v>
      </c>
      <c r="C7" s="64" t="s">
        <v>4</v>
      </c>
      <c r="D7" s="90">
        <v>51.95139590050006</v>
      </c>
      <c r="E7" s="91">
        <v>61.444354501105529</v>
      </c>
      <c r="F7" s="91">
        <v>480.94965251886185</v>
      </c>
      <c r="G7" s="91">
        <v>463.17848619833103</v>
      </c>
      <c r="H7" s="91">
        <v>3662.0876893479881</v>
      </c>
      <c r="I7" s="91">
        <v>85.321422964441823</v>
      </c>
      <c r="J7" s="91">
        <v>39.035148953789914</v>
      </c>
      <c r="K7" s="91">
        <v>77.093601134317908</v>
      </c>
      <c r="L7" s="91">
        <v>83.630310855812056</v>
      </c>
      <c r="M7" s="91">
        <v>110.64127738143164</v>
      </c>
      <c r="N7" s="91">
        <v>28.915965923356097</v>
      </c>
      <c r="O7" s="91">
        <v>1761.5559634078145</v>
      </c>
      <c r="P7" s="91">
        <v>16667.174564041779</v>
      </c>
      <c r="Q7" s="91">
        <v>2.3114822714407564</v>
      </c>
      <c r="R7" s="91">
        <v>43.067829397843539</v>
      </c>
      <c r="S7" s="91">
        <v>156.52645275951622</v>
      </c>
      <c r="T7" s="91">
        <v>4.5994985204105472</v>
      </c>
      <c r="U7" s="91">
        <v>0.98722112431292575</v>
      </c>
      <c r="V7" s="91">
        <v>2462.3774472188588</v>
      </c>
      <c r="W7" s="91">
        <v>378.99546732334653</v>
      </c>
      <c r="X7" s="91">
        <v>0.32200405848759728</v>
      </c>
      <c r="Y7" s="91">
        <v>27.460567100025237</v>
      </c>
      <c r="Z7" s="91">
        <v>28.618221132883519</v>
      </c>
      <c r="AA7" s="91">
        <v>0.97017574523088379</v>
      </c>
      <c r="AB7" s="65">
        <f>'[6]TES 2010 (value)'!CK10</f>
        <v>1890.6859462026134</v>
      </c>
      <c r="AC7" s="66">
        <f>'[6]TES 2010 (value)'!CL10</f>
        <v>0</v>
      </c>
      <c r="AD7" s="66">
        <f>'[6]TES 2010 (value)'!CM10</f>
        <v>6.6027467499673929</v>
      </c>
      <c r="AE7" s="66">
        <f>'[6]TES 2010 (value)'!CN10</f>
        <v>2386.1973399394283</v>
      </c>
      <c r="AF7" s="67">
        <f>'[6]TES 2010 (value)'!CO10</f>
        <v>1.1127234909999999</v>
      </c>
      <c r="AG7" s="27">
        <f t="shared" si="5"/>
        <v>30963.814956164904</v>
      </c>
      <c r="AI7" s="53" t="s">
        <v>24</v>
      </c>
      <c r="AJ7" s="64" t="s">
        <v>4</v>
      </c>
      <c r="AK7" s="65">
        <f t="shared" si="0"/>
        <v>51.951002601060452</v>
      </c>
      <c r="AL7" s="66">
        <f t="shared" si="0"/>
        <v>61.444319155749795</v>
      </c>
      <c r="AM7" s="66">
        <f t="shared" si="0"/>
        <v>480.94681943920017</v>
      </c>
      <c r="AN7" s="66">
        <f t="shared" si="0"/>
        <v>463.12622022789031</v>
      </c>
      <c r="AO7" s="66">
        <f t="shared" si="0"/>
        <v>3661.9179426680466</v>
      </c>
      <c r="AP7" s="66">
        <f t="shared" si="0"/>
        <v>85.318302916290818</v>
      </c>
      <c r="AQ7" s="66">
        <f t="shared" si="0"/>
        <v>39.032101999794911</v>
      </c>
      <c r="AR7" s="66">
        <f t="shared" si="0"/>
        <v>77.100524005196434</v>
      </c>
      <c r="AS7" s="66">
        <f t="shared" si="0"/>
        <v>83.633702316204079</v>
      </c>
      <c r="AT7" s="66">
        <f t="shared" si="0"/>
        <v>110.63921879027417</v>
      </c>
      <c r="AU7" s="66">
        <f t="shared" si="0"/>
        <v>28.914783111082812</v>
      </c>
      <c r="AV7" s="66">
        <f t="shared" si="0"/>
        <v>1761.5739465387926</v>
      </c>
      <c r="AW7" s="66">
        <f t="shared" si="0"/>
        <v>16667.317341964696</v>
      </c>
      <c r="AX7" s="66">
        <f t="shared" si="0"/>
        <v>2.3112968734594217</v>
      </c>
      <c r="AY7" s="66">
        <f t="shared" si="0"/>
        <v>43.065793754687981</v>
      </c>
      <c r="AZ7" s="66">
        <f t="shared" si="0"/>
        <v>156.52613100772786</v>
      </c>
      <c r="BA7" s="66">
        <f t="shared" si="1"/>
        <v>4.599288780283425</v>
      </c>
      <c r="BB7" s="66">
        <f t="shared" si="1"/>
        <v>0.98719249396718611</v>
      </c>
      <c r="BC7" s="66">
        <f t="shared" si="1"/>
        <v>2462.4099061375546</v>
      </c>
      <c r="BD7" s="66">
        <f t="shared" si="1"/>
        <v>378.99467282327248</v>
      </c>
      <c r="BE7" s="91">
        <f t="shared" si="1"/>
        <v>0.32902538528645492</v>
      </c>
      <c r="BF7" s="91">
        <f t="shared" si="1"/>
        <v>27.562635988386432</v>
      </c>
      <c r="BG7" s="91">
        <f t="shared" si="1"/>
        <v>28.61897744599597</v>
      </c>
      <c r="BH7" s="91">
        <f t="shared" si="1"/>
        <v>0.97132458099127839</v>
      </c>
      <c r="BI7" s="65">
        <f t="shared" si="2"/>
        <v>1890.6859462026134</v>
      </c>
      <c r="BJ7" s="66">
        <f t="shared" si="2"/>
        <v>0</v>
      </c>
      <c r="BK7" s="66">
        <f t="shared" si="2"/>
        <v>6.6027467499673929</v>
      </c>
      <c r="BL7" s="66">
        <f t="shared" si="2"/>
        <v>2386.1973399394283</v>
      </c>
      <c r="BM7" s="36">
        <v>0</v>
      </c>
      <c r="BN7" s="27">
        <f t="shared" si="6"/>
        <v>30962.778503897905</v>
      </c>
      <c r="BP7" s="53" t="s">
        <v>24</v>
      </c>
      <c r="BQ7" s="64" t="s">
        <v>4</v>
      </c>
      <c r="BR7" s="65">
        <f t="shared" si="7"/>
        <v>51.951002601060452</v>
      </c>
      <c r="BS7" s="66">
        <f t="shared" si="3"/>
        <v>61.444319155749795</v>
      </c>
      <c r="BT7" s="66">
        <f t="shared" si="3"/>
        <v>480.94681943920017</v>
      </c>
      <c r="BU7" s="66">
        <f t="shared" si="3"/>
        <v>463.12622022789031</v>
      </c>
      <c r="BV7" s="66">
        <f t="shared" si="3"/>
        <v>3661.9179426680466</v>
      </c>
      <c r="BW7" s="66">
        <f t="shared" si="3"/>
        <v>85.318302916290818</v>
      </c>
      <c r="BX7" s="66">
        <f t="shared" si="3"/>
        <v>39.032101999794911</v>
      </c>
      <c r="BY7" s="66">
        <f t="shared" si="3"/>
        <v>77.100524005196434</v>
      </c>
      <c r="BZ7" s="66">
        <f t="shared" si="3"/>
        <v>83.633702316204079</v>
      </c>
      <c r="CA7" s="66">
        <f t="shared" si="3"/>
        <v>110.63921879027417</v>
      </c>
      <c r="CB7" s="66">
        <f t="shared" si="3"/>
        <v>28.914783111082812</v>
      </c>
      <c r="CC7" s="66">
        <f t="shared" si="3"/>
        <v>1761.5739465387926</v>
      </c>
      <c r="CD7" s="66">
        <f t="shared" si="3"/>
        <v>16667.317341964696</v>
      </c>
      <c r="CE7" s="66">
        <f t="shared" si="3"/>
        <v>2.3112968734594217</v>
      </c>
      <c r="CF7" s="66">
        <f t="shared" si="3"/>
        <v>43.065793754687981</v>
      </c>
      <c r="CG7" s="66">
        <f t="shared" si="3"/>
        <v>156.52613100772786</v>
      </c>
      <c r="CH7" s="66">
        <f t="shared" si="3"/>
        <v>4.599288780283425</v>
      </c>
      <c r="CI7" s="66">
        <f t="shared" si="4"/>
        <v>0.98719249396718611</v>
      </c>
      <c r="CJ7" s="66">
        <f t="shared" si="4"/>
        <v>2462.4099061375546</v>
      </c>
      <c r="CK7" s="66">
        <f t="shared" si="4"/>
        <v>378.99467282327248</v>
      </c>
      <c r="CL7" s="91">
        <f t="shared" si="4"/>
        <v>0.32902538528645492</v>
      </c>
      <c r="CM7" s="91">
        <f t="shared" si="4"/>
        <v>27.562635988386432</v>
      </c>
      <c r="CN7" s="91">
        <f t="shared" si="4"/>
        <v>28.61897744599597</v>
      </c>
      <c r="CO7" s="91">
        <f t="shared" si="4"/>
        <v>0.97132458099127839</v>
      </c>
      <c r="CP7" s="65">
        <f t="shared" si="4"/>
        <v>1890.6859462026134</v>
      </c>
      <c r="CQ7" s="66">
        <f t="shared" si="4"/>
        <v>0</v>
      </c>
      <c r="CR7" s="66">
        <f t="shared" si="4"/>
        <v>6.6027467499673929</v>
      </c>
      <c r="CS7" s="66">
        <f t="shared" si="4"/>
        <v>2386.1973399394283</v>
      </c>
      <c r="CT7" s="36">
        <v>0</v>
      </c>
      <c r="CU7" s="27">
        <f t="shared" si="8"/>
        <v>30962.778503897905</v>
      </c>
      <c r="CX7" s="59" t="s">
        <v>95</v>
      </c>
      <c r="CY7" s="81">
        <f>'[1]scen AMS ss TCO'!$G$463</f>
        <v>34822.639360000001</v>
      </c>
      <c r="DA7" s="105">
        <v>1</v>
      </c>
    </row>
    <row r="8" spans="2:105" x14ac:dyDescent="0.25">
      <c r="B8" s="53" t="s">
        <v>25</v>
      </c>
      <c r="C8" s="64" t="s">
        <v>5</v>
      </c>
      <c r="D8" s="90">
        <v>123.0897290747313</v>
      </c>
      <c r="E8" s="91">
        <v>2198.0536516058223</v>
      </c>
      <c r="F8" s="91">
        <v>122.07828903090252</v>
      </c>
      <c r="G8" s="91">
        <v>214.40223728764104</v>
      </c>
      <c r="H8" s="91">
        <v>121.26860206822711</v>
      </c>
      <c r="I8" s="91">
        <v>6724.2543973804723</v>
      </c>
      <c r="J8" s="91">
        <v>31.767060048258113</v>
      </c>
      <c r="K8" s="91">
        <v>228.1401365286585</v>
      </c>
      <c r="L8" s="91">
        <v>515.82586373484082</v>
      </c>
      <c r="M8" s="91">
        <v>38.86211140432718</v>
      </c>
      <c r="N8" s="91">
        <v>58.732048988583628</v>
      </c>
      <c r="O8" s="91">
        <v>7912.9397014780661</v>
      </c>
      <c r="P8" s="91">
        <v>420.67317809705804</v>
      </c>
      <c r="Q8" s="91">
        <v>2.1763849410347684</v>
      </c>
      <c r="R8" s="91">
        <v>22.468444043241302</v>
      </c>
      <c r="S8" s="91">
        <v>67.56103078349787</v>
      </c>
      <c r="T8" s="91">
        <v>35.205062619357719</v>
      </c>
      <c r="U8" s="91">
        <v>7.303198393637361</v>
      </c>
      <c r="V8" s="91">
        <v>4849.6980593953058</v>
      </c>
      <c r="W8" s="91">
        <v>815.16668178572354</v>
      </c>
      <c r="X8" s="91">
        <v>1.4464275499808719</v>
      </c>
      <c r="Y8" s="91">
        <v>17.310054787939197</v>
      </c>
      <c r="Z8" s="91">
        <v>27.798199307171163</v>
      </c>
      <c r="AA8" s="91">
        <v>5.5498974869444133</v>
      </c>
      <c r="AB8" s="65">
        <f>'[6]TES 2010 (value)'!CK11</f>
        <v>4166.5192576996033</v>
      </c>
      <c r="AC8" s="66">
        <f>'[6]TES 2010 (value)'!CL11</f>
        <v>0</v>
      </c>
      <c r="AD8" s="66">
        <f>'[6]TES 2010 (value)'!CM11</f>
        <v>0</v>
      </c>
      <c r="AE8" s="66">
        <f>'[6]TES 2010 (value)'!CN11</f>
        <v>6929.989168365184</v>
      </c>
      <c r="AF8" s="67">
        <f>'[6]TES 2010 (value)'!CO11</f>
        <v>1.0807688980000001</v>
      </c>
      <c r="AG8" s="27">
        <f t="shared" si="5"/>
        <v>35659.359642784213</v>
      </c>
      <c r="AI8" s="53" t="s">
        <v>25</v>
      </c>
      <c r="AJ8" s="64" t="s">
        <v>5</v>
      </c>
      <c r="AK8" s="65">
        <f t="shared" si="0"/>
        <v>123.08879722062751</v>
      </c>
      <c r="AL8" s="66">
        <f t="shared" si="0"/>
        <v>2198.0523871936748</v>
      </c>
      <c r="AM8" s="66">
        <f t="shared" si="0"/>
        <v>122.07756991713256</v>
      </c>
      <c r="AN8" s="66">
        <f t="shared" si="0"/>
        <v>214.37804371792569</v>
      </c>
      <c r="AO8" s="66">
        <f t="shared" si="0"/>
        <v>121.26298097328662</v>
      </c>
      <c r="AP8" s="66">
        <f t="shared" si="0"/>
        <v>6724.0085037142571</v>
      </c>
      <c r="AQ8" s="66">
        <f t="shared" si="0"/>
        <v>31.764580417127767</v>
      </c>
      <c r="AR8" s="66">
        <f t="shared" si="0"/>
        <v>228.16062311488821</v>
      </c>
      <c r="AS8" s="66">
        <f t="shared" si="0"/>
        <v>515.84678202353473</v>
      </c>
      <c r="AT8" s="66">
        <f t="shared" si="0"/>
        <v>38.861388336040271</v>
      </c>
      <c r="AU8" s="66">
        <f t="shared" si="0"/>
        <v>58.729646544599461</v>
      </c>
      <c r="AV8" s="66">
        <f t="shared" si="0"/>
        <v>7913.0204820118834</v>
      </c>
      <c r="AW8" s="66">
        <f t="shared" si="0"/>
        <v>420.67678175779639</v>
      </c>
      <c r="AX8" s="66">
        <f t="shared" si="0"/>
        <v>2.1762103788589471</v>
      </c>
      <c r="AY8" s="66">
        <f t="shared" si="0"/>
        <v>22.467382050218387</v>
      </c>
      <c r="AZ8" s="66">
        <f t="shared" si="0"/>
        <v>67.560891906764283</v>
      </c>
      <c r="BA8" s="66">
        <f t="shared" si="1"/>
        <v>35.203457245581347</v>
      </c>
      <c r="BB8" s="66">
        <f t="shared" si="1"/>
        <v>7.3029865939808651</v>
      </c>
      <c r="BC8" s="66">
        <f t="shared" si="1"/>
        <v>4849.76198783779</v>
      </c>
      <c r="BD8" s="66">
        <f t="shared" si="1"/>
        <v>815.16497292626514</v>
      </c>
      <c r="BE8" s="91">
        <f t="shared" si="1"/>
        <v>1.4779670298463961</v>
      </c>
      <c r="BF8" s="91">
        <f t="shared" si="1"/>
        <v>17.374394975934614</v>
      </c>
      <c r="BG8" s="91">
        <f t="shared" si="1"/>
        <v>27.798933949011442</v>
      </c>
      <c r="BH8" s="91">
        <f t="shared" si="1"/>
        <v>5.5564694103622765</v>
      </c>
      <c r="BI8" s="65">
        <f t="shared" si="2"/>
        <v>4166.5192576996033</v>
      </c>
      <c r="BJ8" s="66">
        <f t="shared" si="2"/>
        <v>0</v>
      </c>
      <c r="BK8" s="66">
        <f t="shared" si="2"/>
        <v>0</v>
      </c>
      <c r="BL8" s="66">
        <f t="shared" si="2"/>
        <v>6929.989168365184</v>
      </c>
      <c r="BM8" s="36">
        <v>0</v>
      </c>
      <c r="BN8" s="27">
        <f t="shared" si="6"/>
        <v>35658.282647312168</v>
      </c>
      <c r="BP8" s="53" t="s">
        <v>25</v>
      </c>
      <c r="BQ8" s="64" t="s">
        <v>5</v>
      </c>
      <c r="BR8" s="65">
        <f t="shared" si="7"/>
        <v>123.08879722062751</v>
      </c>
      <c r="BS8" s="66">
        <f t="shared" si="3"/>
        <v>2198.0523871936748</v>
      </c>
      <c r="BT8" s="66">
        <f t="shared" si="3"/>
        <v>122.07756991713256</v>
      </c>
      <c r="BU8" s="66">
        <f t="shared" si="3"/>
        <v>214.37804371792569</v>
      </c>
      <c r="BV8" s="66">
        <f t="shared" si="3"/>
        <v>121.26298097328662</v>
      </c>
      <c r="BW8" s="66">
        <f t="shared" si="3"/>
        <v>6724.0085037142571</v>
      </c>
      <c r="BX8" s="66">
        <f t="shared" si="3"/>
        <v>31.764580417127767</v>
      </c>
      <c r="BY8" s="66">
        <f t="shared" si="3"/>
        <v>228.16062311488821</v>
      </c>
      <c r="BZ8" s="66">
        <f t="shared" si="3"/>
        <v>515.84678202353473</v>
      </c>
      <c r="CA8" s="66">
        <f t="shared" si="3"/>
        <v>38.861388336040271</v>
      </c>
      <c r="CB8" s="66">
        <f t="shared" si="3"/>
        <v>58.729646544599461</v>
      </c>
      <c r="CC8" s="66">
        <f t="shared" si="3"/>
        <v>7913.0204820118834</v>
      </c>
      <c r="CD8" s="66">
        <f t="shared" si="3"/>
        <v>420.67678175779639</v>
      </c>
      <c r="CE8" s="66">
        <f t="shared" si="3"/>
        <v>2.1762103788589471</v>
      </c>
      <c r="CF8" s="66">
        <f t="shared" si="3"/>
        <v>22.467382050218387</v>
      </c>
      <c r="CG8" s="66">
        <f t="shared" si="3"/>
        <v>67.560891906764283</v>
      </c>
      <c r="CH8" s="66">
        <f t="shared" si="3"/>
        <v>35.203457245581347</v>
      </c>
      <c r="CI8" s="66">
        <f t="shared" si="4"/>
        <v>7.3029865939808651</v>
      </c>
      <c r="CJ8" s="66">
        <f t="shared" si="4"/>
        <v>4849.76198783779</v>
      </c>
      <c r="CK8" s="66">
        <f t="shared" si="4"/>
        <v>815.16497292626514</v>
      </c>
      <c r="CL8" s="91">
        <f t="shared" si="4"/>
        <v>1.4779670298463961</v>
      </c>
      <c r="CM8" s="91">
        <f t="shared" si="4"/>
        <v>17.374394975934614</v>
      </c>
      <c r="CN8" s="91">
        <f t="shared" si="4"/>
        <v>27.798933949011442</v>
      </c>
      <c r="CO8" s="91">
        <f t="shared" si="4"/>
        <v>5.5564694103622765</v>
      </c>
      <c r="CP8" s="65">
        <f t="shared" si="4"/>
        <v>4166.5192576996033</v>
      </c>
      <c r="CQ8" s="66">
        <f t="shared" si="4"/>
        <v>0</v>
      </c>
      <c r="CR8" s="66">
        <f t="shared" si="4"/>
        <v>0</v>
      </c>
      <c r="CS8" s="66">
        <f t="shared" si="4"/>
        <v>6929.989168365184</v>
      </c>
      <c r="CT8" s="36">
        <v>0</v>
      </c>
      <c r="CU8" s="27">
        <f t="shared" si="8"/>
        <v>35658.282647312168</v>
      </c>
      <c r="CX8" s="59" t="s">
        <v>96</v>
      </c>
      <c r="CY8" s="81">
        <f>'[1]scen AMS ss TCO'!$G$462-CY7</f>
        <v>379659.49853999994</v>
      </c>
      <c r="DA8" s="105">
        <v>1</v>
      </c>
    </row>
    <row r="9" spans="2:105" x14ac:dyDescent="0.25">
      <c r="B9" s="53" t="s">
        <v>26</v>
      </c>
      <c r="C9" s="64" t="s">
        <v>6</v>
      </c>
      <c r="D9" s="90">
        <v>2859.6430121733747</v>
      </c>
      <c r="E9" s="91">
        <v>298.88869990723748</v>
      </c>
      <c r="F9" s="91">
        <v>237.27694440430852</v>
      </c>
      <c r="G9" s="91">
        <v>219.64139511631259</v>
      </c>
      <c r="H9" s="91">
        <v>47.729468329346936</v>
      </c>
      <c r="I9" s="91">
        <v>193.81626278098241</v>
      </c>
      <c r="J9" s="91">
        <v>1871.1867165639117</v>
      </c>
      <c r="K9" s="91">
        <v>1282.8442312928305</v>
      </c>
      <c r="L9" s="91">
        <v>106.86499763411891</v>
      </c>
      <c r="M9" s="91">
        <v>238.42499841704117</v>
      </c>
      <c r="N9" s="91">
        <v>64.402166062408412</v>
      </c>
      <c r="O9" s="91">
        <v>2559.2456207839764</v>
      </c>
      <c r="P9" s="91">
        <v>147.61001271840843</v>
      </c>
      <c r="Q9" s="91">
        <v>1.1790001964269679</v>
      </c>
      <c r="R9" s="91">
        <v>5.3577107529727375</v>
      </c>
      <c r="S9" s="91">
        <v>4.4037797486772439</v>
      </c>
      <c r="T9" s="91">
        <v>3.9057774184388481</v>
      </c>
      <c r="U9" s="91">
        <v>2.4087805544597405</v>
      </c>
      <c r="V9" s="91">
        <v>340.24914562872982</v>
      </c>
      <c r="W9" s="91">
        <v>26.658436552530603</v>
      </c>
      <c r="X9" s="91">
        <v>0.46777728372855931</v>
      </c>
      <c r="Y9" s="91">
        <v>33.627874576124356</v>
      </c>
      <c r="Z9" s="91">
        <v>1.1984376454695253E-2</v>
      </c>
      <c r="AA9" s="91">
        <v>59.939033947211549</v>
      </c>
      <c r="AB9" s="65">
        <f>'[6]TES 2010 (value)'!CK12</f>
        <v>119.41118511719358</v>
      </c>
      <c r="AC9" s="66">
        <f>'[6]TES 2010 (value)'!CL12</f>
        <v>0</v>
      </c>
      <c r="AD9" s="66">
        <f>'[6]TES 2010 (value)'!CM12</f>
        <v>0</v>
      </c>
      <c r="AE9" s="66">
        <f>'[6]TES 2010 (value)'!CN12</f>
        <v>3163.6774496572202</v>
      </c>
      <c r="AF9" s="67">
        <f>'[6]TES 2010 (value)'!CO12</f>
        <v>1</v>
      </c>
      <c r="AG9" s="27">
        <f t="shared" si="5"/>
        <v>13889.87246199443</v>
      </c>
      <c r="AI9" s="53" t="s">
        <v>26</v>
      </c>
      <c r="AJ9" s="64" t="s">
        <v>6</v>
      </c>
      <c r="AK9" s="65">
        <f t="shared" si="0"/>
        <v>2859.6213631690566</v>
      </c>
      <c r="AL9" s="66">
        <f t="shared" si="0"/>
        <v>298.88852797398977</v>
      </c>
      <c r="AM9" s="66">
        <f t="shared" si="0"/>
        <v>237.27554670190483</v>
      </c>
      <c r="AN9" s="66">
        <f t="shared" si="0"/>
        <v>219.61661034973389</v>
      </c>
      <c r="AO9" s="66">
        <f t="shared" si="0"/>
        <v>47.727255952290029</v>
      </c>
      <c r="AP9" s="66">
        <f t="shared" si="0"/>
        <v>193.80917527527384</v>
      </c>
      <c r="AQ9" s="66">
        <f t="shared" si="0"/>
        <v>1871.0406579476585</v>
      </c>
      <c r="AR9" s="66">
        <f t="shared" si="0"/>
        <v>1282.9594284666534</v>
      </c>
      <c r="AS9" s="66">
        <f t="shared" si="0"/>
        <v>106.86933133087385</v>
      </c>
      <c r="AT9" s="66">
        <f t="shared" si="0"/>
        <v>238.42056228248924</v>
      </c>
      <c r="AU9" s="66">
        <f t="shared" si="0"/>
        <v>64.399531681366227</v>
      </c>
      <c r="AV9" s="66">
        <f t="shared" si="0"/>
        <v>2559.271747259751</v>
      </c>
      <c r="AW9" s="66">
        <f t="shared" si="0"/>
        <v>147.61127720693565</v>
      </c>
      <c r="AX9" s="66">
        <f t="shared" si="0"/>
        <v>1.1789056318875331</v>
      </c>
      <c r="AY9" s="66">
        <f t="shared" si="0"/>
        <v>5.3574575155243629</v>
      </c>
      <c r="AZ9" s="66">
        <f t="shared" si="0"/>
        <v>4.40377069637979</v>
      </c>
      <c r="BA9" s="66">
        <f t="shared" si="1"/>
        <v>3.9055993124456365</v>
      </c>
      <c r="BB9" s="66">
        <f t="shared" si="1"/>
        <v>2.4087106975468497</v>
      </c>
      <c r="BC9" s="66">
        <f t="shared" si="1"/>
        <v>340.25363077351</v>
      </c>
      <c r="BD9" s="66">
        <f t="shared" si="1"/>
        <v>26.658380667614711</v>
      </c>
      <c r="BE9" s="91">
        <f t="shared" si="1"/>
        <v>0.47797720851698139</v>
      </c>
      <c r="BF9" s="91">
        <f t="shared" si="1"/>
        <v>33.752866888316319</v>
      </c>
      <c r="BG9" s="91">
        <f t="shared" si="1"/>
        <v>1.1984693173928609E-2</v>
      </c>
      <c r="BH9" s="91">
        <f t="shared" si="1"/>
        <v>60.01001088719439</v>
      </c>
      <c r="BI9" s="65">
        <f t="shared" si="2"/>
        <v>119.41118511719358</v>
      </c>
      <c r="BJ9" s="66">
        <f t="shared" si="2"/>
        <v>0</v>
      </c>
      <c r="BK9" s="66">
        <f t="shared" si="2"/>
        <v>0</v>
      </c>
      <c r="BL9" s="66">
        <f t="shared" si="2"/>
        <v>3163.6774496572202</v>
      </c>
      <c r="BM9" s="36">
        <v>0</v>
      </c>
      <c r="BN9" s="27">
        <f t="shared" si="6"/>
        <v>13889.018945344498</v>
      </c>
      <c r="BP9" s="53" t="s">
        <v>26</v>
      </c>
      <c r="BQ9" s="64" t="s">
        <v>6</v>
      </c>
      <c r="BR9" s="65">
        <f t="shared" si="7"/>
        <v>2859.6213631690566</v>
      </c>
      <c r="BS9" s="66">
        <f t="shared" si="3"/>
        <v>298.88852797398977</v>
      </c>
      <c r="BT9" s="66">
        <f t="shared" si="3"/>
        <v>237.27554670190483</v>
      </c>
      <c r="BU9" s="66">
        <f t="shared" si="3"/>
        <v>219.61661034973389</v>
      </c>
      <c r="BV9" s="66">
        <f t="shared" si="3"/>
        <v>47.727255952290029</v>
      </c>
      <c r="BW9" s="66">
        <f t="shared" si="3"/>
        <v>193.80917527527384</v>
      </c>
      <c r="BX9" s="66">
        <f t="shared" si="3"/>
        <v>1871.0406579476585</v>
      </c>
      <c r="BY9" s="66">
        <f t="shared" si="3"/>
        <v>1282.9594284666534</v>
      </c>
      <c r="BZ9" s="66">
        <f t="shared" si="3"/>
        <v>106.86933133087385</v>
      </c>
      <c r="CA9" s="66">
        <f t="shared" si="3"/>
        <v>238.42056228248924</v>
      </c>
      <c r="CB9" s="66">
        <f t="shared" si="3"/>
        <v>64.399531681366227</v>
      </c>
      <c r="CC9" s="66">
        <f t="shared" si="3"/>
        <v>2559.271747259751</v>
      </c>
      <c r="CD9" s="66">
        <f t="shared" si="3"/>
        <v>147.61127720693565</v>
      </c>
      <c r="CE9" s="66">
        <f t="shared" si="3"/>
        <v>1.1789056318875331</v>
      </c>
      <c r="CF9" s="66">
        <f t="shared" si="3"/>
        <v>5.3574575155243629</v>
      </c>
      <c r="CG9" s="66">
        <f t="shared" si="3"/>
        <v>4.40377069637979</v>
      </c>
      <c r="CH9" s="66">
        <f t="shared" si="3"/>
        <v>3.9055993124456365</v>
      </c>
      <c r="CI9" s="66">
        <f t="shared" si="4"/>
        <v>2.4087106975468497</v>
      </c>
      <c r="CJ9" s="66">
        <f t="shared" si="4"/>
        <v>340.25363077351</v>
      </c>
      <c r="CK9" s="66">
        <f t="shared" si="4"/>
        <v>26.658380667614711</v>
      </c>
      <c r="CL9" s="91">
        <f t="shared" si="4"/>
        <v>0.47797720851698139</v>
      </c>
      <c r="CM9" s="91">
        <f t="shared" si="4"/>
        <v>33.752866888316319</v>
      </c>
      <c r="CN9" s="91">
        <f t="shared" si="4"/>
        <v>1.1984693173928609E-2</v>
      </c>
      <c r="CO9" s="91">
        <f t="shared" si="4"/>
        <v>60.01001088719439</v>
      </c>
      <c r="CP9" s="65">
        <f t="shared" si="4"/>
        <v>119.41118511719358</v>
      </c>
      <c r="CQ9" s="66">
        <f t="shared" si="4"/>
        <v>0</v>
      </c>
      <c r="CR9" s="66">
        <f t="shared" si="4"/>
        <v>0</v>
      </c>
      <c r="CS9" s="66">
        <f t="shared" si="4"/>
        <v>3163.6774496572202</v>
      </c>
      <c r="CT9" s="36">
        <v>0</v>
      </c>
      <c r="CU9" s="27">
        <f t="shared" si="8"/>
        <v>13889.018945344498</v>
      </c>
      <c r="CX9" s="59" t="s">
        <v>108</v>
      </c>
      <c r="CY9" s="81">
        <f>'[1]scen AMS ss TCO'!$G$1261</f>
        <v>0</v>
      </c>
      <c r="DA9" s="105">
        <v>1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220.55137830105721</v>
      </c>
      <c r="F10" s="91">
        <v>418.3950351743253</v>
      </c>
      <c r="G10" s="91">
        <v>66.251693553092835</v>
      </c>
      <c r="H10" s="91">
        <v>114.49820614609854</v>
      </c>
      <c r="I10" s="91">
        <v>785.05861119039298</v>
      </c>
      <c r="J10" s="91">
        <v>116.1576665495033</v>
      </c>
      <c r="K10" s="91">
        <v>4740.2418501319262</v>
      </c>
      <c r="L10" s="91">
        <v>8983.0476559099661</v>
      </c>
      <c r="M10" s="91">
        <v>111.39171842803728</v>
      </c>
      <c r="N10" s="91">
        <v>65.636986517948117</v>
      </c>
      <c r="O10" s="91">
        <v>9529.3829005253774</v>
      </c>
      <c r="P10" s="91">
        <v>92.779675596639095</v>
      </c>
      <c r="Q10" s="91">
        <v>1.2040221254437466</v>
      </c>
      <c r="R10" s="91">
        <v>15.12504119758324</v>
      </c>
      <c r="S10" s="91">
        <v>5.1162804814400156</v>
      </c>
      <c r="T10" s="91">
        <v>4.1297832696776666</v>
      </c>
      <c r="U10" s="91">
        <v>2.5022981898098813</v>
      </c>
      <c r="V10" s="91">
        <v>1281.6380986579752</v>
      </c>
      <c r="W10" s="91">
        <v>207.867229956963</v>
      </c>
      <c r="X10" s="91">
        <v>1.7418923369741277</v>
      </c>
      <c r="Y10" s="91">
        <v>1124.5668839966875</v>
      </c>
      <c r="Z10" s="91">
        <v>18.123124729147133</v>
      </c>
      <c r="AA10" s="91">
        <v>5.3972610776600414</v>
      </c>
      <c r="AB10" s="65">
        <f>'[6]TES 2010 (value)'!CK13</f>
        <v>24.126590260881965</v>
      </c>
      <c r="AC10" s="66">
        <f>'[6]TES 2010 (value)'!CL13</f>
        <v>0</v>
      </c>
      <c r="AD10" s="66">
        <f>'[6]TES 2010 (value)'!CM13</f>
        <v>0</v>
      </c>
      <c r="AE10" s="66">
        <f>'[6]TES 2010 (value)'!CN13</f>
        <v>21457.723682443415</v>
      </c>
      <c r="AF10" s="67">
        <f>'[6]TES 2010 (value)'!CO13</f>
        <v>1</v>
      </c>
      <c r="AG10" s="27">
        <f t="shared" si="5"/>
        <v>49393.655566748021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220.55125143070458</v>
      </c>
      <c r="AM10" s="66">
        <f t="shared" si="0"/>
        <v>418.39257057858538</v>
      </c>
      <c r="AN10" s="66">
        <f t="shared" si="0"/>
        <v>66.244217581820266</v>
      </c>
      <c r="AO10" s="66">
        <f t="shared" si="0"/>
        <v>114.4928988754919</v>
      </c>
      <c r="AP10" s="66">
        <f t="shared" si="0"/>
        <v>785.02990303500633</v>
      </c>
      <c r="AQ10" s="66">
        <f t="shared" si="0"/>
        <v>116.14859966809952</v>
      </c>
      <c r="AR10" s="66">
        <f t="shared" si="0"/>
        <v>4740.667515579883</v>
      </c>
      <c r="AS10" s="66">
        <f t="shared" si="0"/>
        <v>8983.4119454840802</v>
      </c>
      <c r="AT10" s="66">
        <f t="shared" si="0"/>
        <v>111.38964587417675</v>
      </c>
      <c r="AU10" s="66">
        <f t="shared" si="0"/>
        <v>65.634301626375048</v>
      </c>
      <c r="AV10" s="66">
        <f t="shared" si="0"/>
        <v>9529.4801827828815</v>
      </c>
      <c r="AW10" s="66">
        <f t="shared" si="0"/>
        <v>92.780470385781058</v>
      </c>
      <c r="AX10" s="66">
        <f t="shared" si="0"/>
        <v>1.2039255539604619</v>
      </c>
      <c r="AY10" s="66">
        <f t="shared" si="0"/>
        <v>15.124326297691097</v>
      </c>
      <c r="AZ10" s="66">
        <f t="shared" si="0"/>
        <v>5.1162699645442089</v>
      </c>
      <c r="BA10" s="66">
        <f t="shared" si="1"/>
        <v>4.1295949488717953</v>
      </c>
      <c r="BB10" s="66">
        <f t="shared" si="1"/>
        <v>2.5022256207971711</v>
      </c>
      <c r="BC10" s="66">
        <f t="shared" si="1"/>
        <v>1281.6549931380998</v>
      </c>
      <c r="BD10" s="66">
        <f t="shared" si="1"/>
        <v>207.86679419837529</v>
      </c>
      <c r="BE10" s="91">
        <f t="shared" si="1"/>
        <v>1.7798744524908248</v>
      </c>
      <c r="BF10" s="91">
        <f t="shared" si="1"/>
        <v>1128.7468155807387</v>
      </c>
      <c r="BG10" s="91">
        <f t="shared" si="1"/>
        <v>18.123603681238794</v>
      </c>
      <c r="BH10" s="91">
        <f t="shared" si="1"/>
        <v>5.40365225633533</v>
      </c>
      <c r="BI10" s="65">
        <f t="shared" si="2"/>
        <v>24.126590260881965</v>
      </c>
      <c r="BJ10" s="66">
        <f t="shared" si="2"/>
        <v>0</v>
      </c>
      <c r="BK10" s="66">
        <f t="shared" si="2"/>
        <v>0</v>
      </c>
      <c r="BL10" s="66">
        <f t="shared" si="2"/>
        <v>21457.723682443415</v>
      </c>
      <c r="BM10" s="36">
        <v>0</v>
      </c>
      <c r="BN10" s="27">
        <f t="shared" si="6"/>
        <v>49397.725851300325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220.55125143070458</v>
      </c>
      <c r="BT10" s="66">
        <f t="shared" si="3"/>
        <v>418.39257057858538</v>
      </c>
      <c r="BU10" s="66">
        <f t="shared" si="3"/>
        <v>66.244217581820266</v>
      </c>
      <c r="BV10" s="66">
        <f t="shared" si="3"/>
        <v>114.4928988754919</v>
      </c>
      <c r="BW10" s="66">
        <f t="shared" si="3"/>
        <v>785.02990303500633</v>
      </c>
      <c r="BX10" s="66">
        <f t="shared" si="3"/>
        <v>116.14859966809952</v>
      </c>
      <c r="BY10" s="66">
        <f t="shared" si="3"/>
        <v>4740.667515579883</v>
      </c>
      <c r="BZ10" s="66">
        <f t="shared" si="3"/>
        <v>8983.4119454840802</v>
      </c>
      <c r="CA10" s="66">
        <f t="shared" si="3"/>
        <v>111.38964587417675</v>
      </c>
      <c r="CB10" s="66">
        <f t="shared" si="3"/>
        <v>65.634301626375048</v>
      </c>
      <c r="CC10" s="66">
        <f t="shared" si="3"/>
        <v>9529.4801827828815</v>
      </c>
      <c r="CD10" s="66">
        <f t="shared" si="3"/>
        <v>92.780470385781058</v>
      </c>
      <c r="CE10" s="66">
        <f t="shared" si="3"/>
        <v>1.2039255539604619</v>
      </c>
      <c r="CF10" s="66">
        <f t="shared" si="3"/>
        <v>15.124326297691097</v>
      </c>
      <c r="CG10" s="66">
        <f t="shared" si="3"/>
        <v>5.1162699645442089</v>
      </c>
      <c r="CH10" s="66">
        <f t="shared" si="3"/>
        <v>4.1295949488717953</v>
      </c>
      <c r="CI10" s="66">
        <f t="shared" si="4"/>
        <v>2.5022256207971711</v>
      </c>
      <c r="CJ10" s="66">
        <f t="shared" si="4"/>
        <v>1281.6549931380998</v>
      </c>
      <c r="CK10" s="66">
        <f t="shared" si="4"/>
        <v>207.86679419837529</v>
      </c>
      <c r="CL10" s="91">
        <f t="shared" si="4"/>
        <v>1.7798744524908248</v>
      </c>
      <c r="CM10" s="91">
        <f t="shared" si="4"/>
        <v>1128.7468155807387</v>
      </c>
      <c r="CN10" s="91">
        <f t="shared" si="4"/>
        <v>18.123603681238794</v>
      </c>
      <c r="CO10" s="91">
        <f t="shared" si="4"/>
        <v>5.40365225633533</v>
      </c>
      <c r="CP10" s="65">
        <f t="shared" si="4"/>
        <v>24.126590260881965</v>
      </c>
      <c r="CQ10" s="66">
        <f t="shared" si="4"/>
        <v>0</v>
      </c>
      <c r="CR10" s="66">
        <f t="shared" si="4"/>
        <v>0</v>
      </c>
      <c r="CS10" s="66">
        <f t="shared" si="4"/>
        <v>21457.723682443415</v>
      </c>
      <c r="CT10" s="36">
        <v>0</v>
      </c>
      <c r="CU10" s="27">
        <f t="shared" si="8"/>
        <v>49397.725851300325</v>
      </c>
      <c r="CX10" s="59" t="s">
        <v>97</v>
      </c>
      <c r="CY10" s="81">
        <f>'[1]scen AMS ss TCO'!$G$466</f>
        <v>7995.3099406253205</v>
      </c>
      <c r="DA10" s="105">
        <v>1</v>
      </c>
    </row>
    <row r="11" spans="2:105" x14ac:dyDescent="0.25">
      <c r="B11" s="53" t="s">
        <v>28</v>
      </c>
      <c r="C11" s="64" t="s">
        <v>8</v>
      </c>
      <c r="D11" s="90">
        <v>231.2607693693474</v>
      </c>
      <c r="E11" s="91">
        <v>2833.8940919772576</v>
      </c>
      <c r="F11" s="91">
        <v>3683.6968875097673</v>
      </c>
      <c r="G11" s="91">
        <v>44.163811335339581</v>
      </c>
      <c r="H11" s="91">
        <v>154.135014400545</v>
      </c>
      <c r="I11" s="91">
        <v>291.14481228999745</v>
      </c>
      <c r="J11" s="91">
        <v>143.35218083104641</v>
      </c>
      <c r="K11" s="91">
        <v>332.78375168996462</v>
      </c>
      <c r="L11" s="91">
        <v>1831.2367696998285</v>
      </c>
      <c r="M11" s="91">
        <v>137.0304578231196</v>
      </c>
      <c r="N11" s="91">
        <v>110.88761171825006</v>
      </c>
      <c r="O11" s="91">
        <v>8243.2583309284673</v>
      </c>
      <c r="P11" s="91">
        <v>3718.6475392655079</v>
      </c>
      <c r="Q11" s="91">
        <v>1.9988600569209449</v>
      </c>
      <c r="R11" s="91">
        <v>11.338921131693166</v>
      </c>
      <c r="S11" s="91">
        <v>29.843344539235247</v>
      </c>
      <c r="T11" s="91">
        <v>18.763526728971218</v>
      </c>
      <c r="U11" s="91">
        <v>31.344013433806261</v>
      </c>
      <c r="V11" s="91">
        <v>4416.9760099134373</v>
      </c>
      <c r="W11" s="91">
        <v>0.94794061585930023</v>
      </c>
      <c r="X11" s="91">
        <v>1.5068010225697226</v>
      </c>
      <c r="Y11" s="91">
        <v>594.77433254706011</v>
      </c>
      <c r="Z11" s="91">
        <v>364.92683877975122</v>
      </c>
      <c r="AA11" s="91">
        <v>8.7280475532022841</v>
      </c>
      <c r="AB11" s="65">
        <f>'[6]TES 2010 (value)'!CK14</f>
        <v>5949.6842615829728</v>
      </c>
      <c r="AC11" s="66">
        <f>'[6]TES 2010 (value)'!CL14</f>
        <v>0</v>
      </c>
      <c r="AD11" s="66">
        <f>'[6]TES 2010 (value)'!CM14</f>
        <v>0</v>
      </c>
      <c r="AE11" s="66">
        <f>'[6]TES 2010 (value)'!CN14</f>
        <v>7923.3775358159082</v>
      </c>
      <c r="AF11" s="67">
        <f>'[6]TES 2010 (value)'!CO14</f>
        <v>1</v>
      </c>
      <c r="AG11" s="27">
        <f t="shared" si="5"/>
        <v>41110.702462559821</v>
      </c>
      <c r="AI11" s="53" t="s">
        <v>28</v>
      </c>
      <c r="AJ11" s="64" t="s">
        <v>8</v>
      </c>
      <c r="AK11" s="65">
        <f t="shared" si="0"/>
        <v>231.2590186034744</v>
      </c>
      <c r="AL11" s="66">
        <f t="shared" si="0"/>
        <v>2833.892461803166</v>
      </c>
      <c r="AM11" s="66">
        <f t="shared" si="0"/>
        <v>3683.6751883429683</v>
      </c>
      <c r="AN11" s="66">
        <f t="shared" si="0"/>
        <v>44.158827804094969</v>
      </c>
      <c r="AO11" s="66">
        <f t="shared" si="0"/>
        <v>154.12786986737794</v>
      </c>
      <c r="AP11" s="66">
        <f t="shared" si="0"/>
        <v>291.13416565751413</v>
      </c>
      <c r="AQ11" s="66">
        <f t="shared" si="0"/>
        <v>143.3409912362381</v>
      </c>
      <c r="AR11" s="66">
        <f t="shared" si="0"/>
        <v>332.81363509026664</v>
      </c>
      <c r="AS11" s="66">
        <f t="shared" si="0"/>
        <v>1831.311031853219</v>
      </c>
      <c r="AT11" s="66">
        <f t="shared" si="0"/>
        <v>137.02790823497804</v>
      </c>
      <c r="AU11" s="66">
        <f t="shared" si="0"/>
        <v>110.88307584251818</v>
      </c>
      <c r="AV11" s="66">
        <f t="shared" si="0"/>
        <v>8243.3424835738169</v>
      </c>
      <c r="AW11" s="66">
        <f t="shared" si="0"/>
        <v>3718.679394741052</v>
      </c>
      <c r="AX11" s="66">
        <f t="shared" si="0"/>
        <v>1.9986997335543752</v>
      </c>
      <c r="AY11" s="66">
        <f t="shared" si="0"/>
        <v>11.338385186475683</v>
      </c>
      <c r="AZ11" s="66">
        <f t="shared" si="0"/>
        <v>29.84328319401655</v>
      </c>
      <c r="BA11" s="66">
        <f t="shared" si="1"/>
        <v>18.762671099936025</v>
      </c>
      <c r="BB11" s="66">
        <f t="shared" si="1"/>
        <v>31.343104427789903</v>
      </c>
      <c r="BC11" s="66">
        <f t="shared" si="1"/>
        <v>4417.0342342386111</v>
      </c>
      <c r="BD11" s="66">
        <f t="shared" si="1"/>
        <v>0.94793862866168332</v>
      </c>
      <c r="BE11" s="91">
        <f t="shared" si="1"/>
        <v>1.5396569513117584</v>
      </c>
      <c r="BF11" s="91">
        <f t="shared" si="1"/>
        <v>596.98506456609391</v>
      </c>
      <c r="BG11" s="91">
        <f t="shared" si="1"/>
        <v>364.93648294847759</v>
      </c>
      <c r="BH11" s="91">
        <f t="shared" si="1"/>
        <v>8.7383828900696852</v>
      </c>
      <c r="BI11" s="65">
        <f t="shared" si="2"/>
        <v>5949.6842615829728</v>
      </c>
      <c r="BJ11" s="66">
        <f t="shared" si="2"/>
        <v>0</v>
      </c>
      <c r="BK11" s="66">
        <f t="shared" si="2"/>
        <v>0</v>
      </c>
      <c r="BL11" s="66">
        <f t="shared" si="2"/>
        <v>7923.3775358159082</v>
      </c>
      <c r="BM11" s="36">
        <v>0</v>
      </c>
      <c r="BN11" s="27">
        <f t="shared" si="6"/>
        <v>41112.175753914562</v>
      </c>
      <c r="BP11" s="53" t="s">
        <v>28</v>
      </c>
      <c r="BQ11" s="64" t="s">
        <v>8</v>
      </c>
      <c r="BR11" s="65">
        <f t="shared" si="7"/>
        <v>231.2590186034744</v>
      </c>
      <c r="BS11" s="66">
        <f t="shared" si="3"/>
        <v>2833.892461803166</v>
      </c>
      <c r="BT11" s="66">
        <f t="shared" si="3"/>
        <v>3683.6751883429683</v>
      </c>
      <c r="BU11" s="66">
        <f t="shared" si="3"/>
        <v>44.158827804094969</v>
      </c>
      <c r="BV11" s="66">
        <f t="shared" si="3"/>
        <v>154.12786986737794</v>
      </c>
      <c r="BW11" s="66">
        <f t="shared" si="3"/>
        <v>291.13416565751413</v>
      </c>
      <c r="BX11" s="66">
        <f t="shared" si="3"/>
        <v>143.3409912362381</v>
      </c>
      <c r="BY11" s="66">
        <f t="shared" si="3"/>
        <v>332.81363509026664</v>
      </c>
      <c r="BZ11" s="66">
        <f t="shared" si="3"/>
        <v>1831.311031853219</v>
      </c>
      <c r="CA11" s="66">
        <f t="shared" si="3"/>
        <v>137.02790823497804</v>
      </c>
      <c r="CB11" s="66">
        <f t="shared" si="3"/>
        <v>110.88307584251818</v>
      </c>
      <c r="CC11" s="66">
        <f t="shared" si="3"/>
        <v>8243.3424835738169</v>
      </c>
      <c r="CD11" s="66">
        <f t="shared" si="3"/>
        <v>3718.679394741052</v>
      </c>
      <c r="CE11" s="66">
        <f t="shared" si="3"/>
        <v>1.9986997335543752</v>
      </c>
      <c r="CF11" s="66">
        <f t="shared" si="3"/>
        <v>11.338385186475683</v>
      </c>
      <c r="CG11" s="66">
        <f t="shared" si="3"/>
        <v>29.84328319401655</v>
      </c>
      <c r="CH11" s="66">
        <f t="shared" si="3"/>
        <v>18.762671099936025</v>
      </c>
      <c r="CI11" s="66">
        <f t="shared" si="4"/>
        <v>31.343104427789903</v>
      </c>
      <c r="CJ11" s="66">
        <f t="shared" si="4"/>
        <v>4417.0342342386111</v>
      </c>
      <c r="CK11" s="66">
        <f t="shared" si="4"/>
        <v>0.94793862866168332</v>
      </c>
      <c r="CL11" s="91">
        <f t="shared" si="4"/>
        <v>1.5396569513117584</v>
      </c>
      <c r="CM11" s="91">
        <f t="shared" si="4"/>
        <v>596.98506456609391</v>
      </c>
      <c r="CN11" s="91">
        <f t="shared" si="4"/>
        <v>364.93648294847759</v>
      </c>
      <c r="CO11" s="91">
        <f t="shared" si="4"/>
        <v>8.7383828900696852</v>
      </c>
      <c r="CP11" s="65">
        <f t="shared" si="4"/>
        <v>5949.6842615829728</v>
      </c>
      <c r="CQ11" s="66">
        <f t="shared" si="4"/>
        <v>0</v>
      </c>
      <c r="CR11" s="66">
        <f t="shared" si="4"/>
        <v>0</v>
      </c>
      <c r="CS11" s="66">
        <f t="shared" si="4"/>
        <v>7923.3775358159082</v>
      </c>
      <c r="CT11" s="36">
        <v>0</v>
      </c>
      <c r="CU11" s="27">
        <f t="shared" si="8"/>
        <v>41112.175753914562</v>
      </c>
      <c r="CX11" s="59" t="s">
        <v>98</v>
      </c>
      <c r="CY11" s="81">
        <f>'[1]scen AMS ss TCO'!$G$505</f>
        <v>180284.69930000001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21.135790572940969</v>
      </c>
      <c r="E12" s="91">
        <v>58.324468650142393</v>
      </c>
      <c r="F12" s="91">
        <v>3296.1730893262115</v>
      </c>
      <c r="G12" s="91">
        <v>16.10014319244064</v>
      </c>
      <c r="H12" s="91">
        <v>257.82300204931306</v>
      </c>
      <c r="I12" s="91">
        <v>18.429218688530955</v>
      </c>
      <c r="J12" s="91">
        <v>0.49577969836450048</v>
      </c>
      <c r="K12" s="91">
        <v>101.14971810526625</v>
      </c>
      <c r="L12" s="91">
        <v>120.64349376085319</v>
      </c>
      <c r="M12" s="91">
        <v>7233.2751677092974</v>
      </c>
      <c r="N12" s="91">
        <v>30.259242905430842</v>
      </c>
      <c r="O12" s="91">
        <v>12290.370076895788</v>
      </c>
      <c r="P12" s="91">
        <v>2100.9909620648377</v>
      </c>
      <c r="Q12" s="91">
        <v>9.1977781012120072</v>
      </c>
      <c r="R12" s="91">
        <v>15.36537345855684</v>
      </c>
      <c r="S12" s="91">
        <v>29.615428723648151</v>
      </c>
      <c r="T12" s="91">
        <v>11.382247440452691</v>
      </c>
      <c r="U12" s="91">
        <v>3.4326965004879924</v>
      </c>
      <c r="V12" s="91">
        <v>450.12205421301991</v>
      </c>
      <c r="W12" s="91">
        <v>0</v>
      </c>
      <c r="X12" s="91">
        <v>2.2465937690987903</v>
      </c>
      <c r="Y12" s="91">
        <v>94.029020697394799</v>
      </c>
      <c r="Z12" s="91">
        <v>51.18603722571919</v>
      </c>
      <c r="AA12" s="91">
        <v>4.8116078668470088</v>
      </c>
      <c r="AB12" s="65">
        <f>'[6]TES 2010 (value)'!CK15</f>
        <v>0</v>
      </c>
      <c r="AC12" s="66">
        <f>'[6]TES 2010 (value)'!CL15</f>
        <v>0</v>
      </c>
      <c r="AD12" s="66">
        <f>'[6]TES 2010 (value)'!CM15</f>
        <v>0</v>
      </c>
      <c r="AE12" s="66">
        <f>'[6]TES 2010 (value)'!CN15</f>
        <v>15186.406097803749</v>
      </c>
      <c r="AF12" s="67">
        <f>'[6]TES 2010 (value)'!CO15</f>
        <v>1.1058793140000001</v>
      </c>
      <c r="AG12" s="27">
        <f t="shared" si="5"/>
        <v>41404.070968733598</v>
      </c>
      <c r="AI12" s="53" t="s">
        <v>29</v>
      </c>
      <c r="AJ12" s="64" t="s">
        <v>9</v>
      </c>
      <c r="AK12" s="65">
        <f t="shared" si="0"/>
        <v>21.135630563870105</v>
      </c>
      <c r="AL12" s="66">
        <f t="shared" si="0"/>
        <v>58.324435099475139</v>
      </c>
      <c r="AM12" s="66">
        <f t="shared" si="0"/>
        <v>3296.1536729051954</v>
      </c>
      <c r="AN12" s="66">
        <f t="shared" si="0"/>
        <v>16.098326420649069</v>
      </c>
      <c r="AO12" s="66">
        <f t="shared" si="0"/>
        <v>257.81105132548475</v>
      </c>
      <c r="AP12" s="66">
        <f t="shared" si="0"/>
        <v>18.428544765761085</v>
      </c>
      <c r="AQ12" s="66">
        <f t="shared" si="0"/>
        <v>0.49574099944895744</v>
      </c>
      <c r="AR12" s="66">
        <f t="shared" si="0"/>
        <v>101.15880117347864</v>
      </c>
      <c r="AS12" s="66">
        <f t="shared" si="0"/>
        <v>120.64838621702678</v>
      </c>
      <c r="AT12" s="66">
        <f t="shared" si="0"/>
        <v>7233.1405854209133</v>
      </c>
      <c r="AU12" s="66">
        <f t="shared" si="0"/>
        <v>30.258005146194865</v>
      </c>
      <c r="AV12" s="66">
        <f t="shared" si="0"/>
        <v>12290.495545140597</v>
      </c>
      <c r="AW12" s="66">
        <f t="shared" si="0"/>
        <v>2101.0089600239085</v>
      </c>
      <c r="AX12" s="66">
        <f t="shared" si="0"/>
        <v>9.1970403713519087</v>
      </c>
      <c r="AY12" s="66">
        <f t="shared" si="0"/>
        <v>15.364647199124898</v>
      </c>
      <c r="AZ12" s="66">
        <f t="shared" si="0"/>
        <v>29.615367846927398</v>
      </c>
      <c r="BA12" s="66">
        <f t="shared" si="1"/>
        <v>11.381728402558776</v>
      </c>
      <c r="BB12" s="66">
        <f t="shared" si="1"/>
        <v>3.4325969490448478</v>
      </c>
      <c r="BC12" s="66">
        <f t="shared" si="1"/>
        <v>450.12798769619786</v>
      </c>
      <c r="BD12" s="66">
        <f t="shared" si="1"/>
        <v>0</v>
      </c>
      <c r="BE12" s="91">
        <f t="shared" si="1"/>
        <v>2.2955809437052479</v>
      </c>
      <c r="BF12" s="91">
        <f t="shared" si="1"/>
        <v>94.378519583609219</v>
      </c>
      <c r="BG12" s="91">
        <f t="shared" si="1"/>
        <v>51.187389953792277</v>
      </c>
      <c r="BH12" s="91">
        <f t="shared" si="1"/>
        <v>4.8173055429738367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15186.406097803749</v>
      </c>
      <c r="BM12" s="36">
        <v>0</v>
      </c>
      <c r="BN12" s="27">
        <f t="shared" si="6"/>
        <v>41403.361947495032</v>
      </c>
      <c r="BP12" s="53" t="s">
        <v>29</v>
      </c>
      <c r="BQ12" s="64" t="s">
        <v>9</v>
      </c>
      <c r="BR12" s="65">
        <f t="shared" si="7"/>
        <v>21.135630563870105</v>
      </c>
      <c r="BS12" s="66">
        <f t="shared" si="3"/>
        <v>58.324435099475139</v>
      </c>
      <c r="BT12" s="66">
        <f t="shared" si="3"/>
        <v>3296.1536729051954</v>
      </c>
      <c r="BU12" s="66">
        <f t="shared" si="3"/>
        <v>16.098326420649069</v>
      </c>
      <c r="BV12" s="66">
        <f t="shared" si="3"/>
        <v>257.81105132548475</v>
      </c>
      <c r="BW12" s="66">
        <f t="shared" si="3"/>
        <v>18.428544765761085</v>
      </c>
      <c r="BX12" s="66">
        <f t="shared" si="3"/>
        <v>0.49574099944895744</v>
      </c>
      <c r="BY12" s="66">
        <f t="shared" si="3"/>
        <v>101.15880117347864</v>
      </c>
      <c r="BZ12" s="66">
        <f t="shared" si="3"/>
        <v>120.64838621702678</v>
      </c>
      <c r="CA12" s="66">
        <f t="shared" si="3"/>
        <v>7233.1405854209133</v>
      </c>
      <c r="CB12" s="66">
        <f t="shared" si="3"/>
        <v>30.258005146194865</v>
      </c>
      <c r="CC12" s="66">
        <f t="shared" si="3"/>
        <v>12290.495545140597</v>
      </c>
      <c r="CD12" s="66">
        <f t="shared" si="3"/>
        <v>2101.0089600239085</v>
      </c>
      <c r="CE12" s="66">
        <f t="shared" si="3"/>
        <v>9.1970403713519087</v>
      </c>
      <c r="CF12" s="66">
        <f t="shared" si="3"/>
        <v>15.364647199124898</v>
      </c>
      <c r="CG12" s="66">
        <f t="shared" si="3"/>
        <v>29.615367846927398</v>
      </c>
      <c r="CH12" s="66">
        <f t="shared" si="3"/>
        <v>11.381728402558776</v>
      </c>
      <c r="CI12" s="66">
        <f t="shared" si="4"/>
        <v>3.4325969490448478</v>
      </c>
      <c r="CJ12" s="66">
        <f t="shared" si="4"/>
        <v>450.12798769619786</v>
      </c>
      <c r="CK12" s="66">
        <f t="shared" si="4"/>
        <v>0</v>
      </c>
      <c r="CL12" s="91">
        <f t="shared" si="4"/>
        <v>2.2955809437052479</v>
      </c>
      <c r="CM12" s="91">
        <f t="shared" si="4"/>
        <v>94.378519583609219</v>
      </c>
      <c r="CN12" s="91">
        <f t="shared" si="4"/>
        <v>51.187389953792277</v>
      </c>
      <c r="CO12" s="91">
        <f t="shared" si="4"/>
        <v>4.8173055429738367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15186.406097803749</v>
      </c>
      <c r="CT12" s="36">
        <v>0</v>
      </c>
      <c r="CU12" s="27">
        <f t="shared" si="8"/>
        <v>41403.361947495032</v>
      </c>
      <c r="CX12" s="59" t="s">
        <v>99</v>
      </c>
      <c r="CY12" s="82">
        <f>'[1]scen AMS ss TCO'!$G$1083</f>
        <v>19506.414239999998</v>
      </c>
      <c r="DA12" s="105">
        <v>1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113.55176045990029</v>
      </c>
      <c r="F13" s="91">
        <v>423.71616703625199</v>
      </c>
      <c r="G13" s="91">
        <v>127.5710722945156</v>
      </c>
      <c r="H13" s="91">
        <v>98.999568862036512</v>
      </c>
      <c r="I13" s="91">
        <v>19.759390776253866</v>
      </c>
      <c r="J13" s="91">
        <v>87.880160898495916</v>
      </c>
      <c r="K13" s="91">
        <v>18.77367147162937</v>
      </c>
      <c r="L13" s="91">
        <v>35.741032567549873</v>
      </c>
      <c r="M13" s="91">
        <v>769.07963327062419</v>
      </c>
      <c r="N13" s="91">
        <v>4456.0303917594556</v>
      </c>
      <c r="O13" s="91">
        <v>7814.3431619935209</v>
      </c>
      <c r="P13" s="91">
        <v>1113.3614321950095</v>
      </c>
      <c r="Q13" s="91">
        <v>0</v>
      </c>
      <c r="R13" s="91">
        <v>9.7652572995586322</v>
      </c>
      <c r="S13" s="91">
        <v>0</v>
      </c>
      <c r="T13" s="91">
        <v>3.8453395377713438E-2</v>
      </c>
      <c r="U13" s="91">
        <v>3.5050691414642489E-2</v>
      </c>
      <c r="V13" s="91">
        <v>346.12699015996316</v>
      </c>
      <c r="W13" s="91">
        <v>0</v>
      </c>
      <c r="X13" s="91">
        <v>1.4284247931067207</v>
      </c>
      <c r="Y13" s="91">
        <v>75.580676921465042</v>
      </c>
      <c r="Z13" s="91">
        <v>3.6596006375856353E-2</v>
      </c>
      <c r="AA13" s="91">
        <v>0</v>
      </c>
      <c r="AB13" s="65">
        <f>'[6]TES 2010 (value)'!CK16</f>
        <v>161.51557430508973</v>
      </c>
      <c r="AC13" s="66">
        <f>'[6]TES 2010 (value)'!CL16</f>
        <v>0</v>
      </c>
      <c r="AD13" s="66">
        <f>'[6]TES 2010 (value)'!CM16</f>
        <v>0</v>
      </c>
      <c r="AE13" s="66">
        <f>'[6]TES 2010 (value)'!CN16</f>
        <v>8449.247580235693</v>
      </c>
      <c r="AF13" s="67">
        <f>'[6]TES 2010 (value)'!CO16</f>
        <v>1.0881834859999999</v>
      </c>
      <c r="AG13" s="27">
        <f t="shared" si="5"/>
        <v>24123.670230879292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113.5516951401911</v>
      </c>
      <c r="AM13" s="66">
        <f t="shared" si="0"/>
        <v>423.71367109587885</v>
      </c>
      <c r="AN13" s="66">
        <f t="shared" si="0"/>
        <v>127.55667692406487</v>
      </c>
      <c r="AO13" s="66">
        <f t="shared" si="0"/>
        <v>98.994979991000221</v>
      </c>
      <c r="AP13" s="66">
        <f t="shared" si="0"/>
        <v>19.758668211527279</v>
      </c>
      <c r="AQ13" s="66">
        <f t="shared" si="0"/>
        <v>87.873301265203679</v>
      </c>
      <c r="AR13" s="66">
        <f t="shared" si="0"/>
        <v>18.775357314573554</v>
      </c>
      <c r="AS13" s="66">
        <f t="shared" si="0"/>
        <v>35.742481973812779</v>
      </c>
      <c r="AT13" s="66">
        <f t="shared" si="0"/>
        <v>769.06532377809197</v>
      </c>
      <c r="AU13" s="66">
        <f t="shared" si="0"/>
        <v>4455.848117113972</v>
      </c>
      <c r="AV13" s="66">
        <f t="shared" si="0"/>
        <v>7814.4229359885057</v>
      </c>
      <c r="AW13" s="66">
        <f t="shared" si="0"/>
        <v>1113.3709697103293</v>
      </c>
      <c r="AX13" s="66">
        <f t="shared" si="0"/>
        <v>0</v>
      </c>
      <c r="AY13" s="66">
        <f t="shared" si="0"/>
        <v>9.7647957351040962</v>
      </c>
      <c r="AZ13" s="66">
        <f t="shared" si="0"/>
        <v>0</v>
      </c>
      <c r="BA13" s="66">
        <f t="shared" si="1"/>
        <v>3.84516418778484E-2</v>
      </c>
      <c r="BB13" s="66">
        <f t="shared" si="1"/>
        <v>3.5049674911461083E-2</v>
      </c>
      <c r="BC13" s="66">
        <f t="shared" si="1"/>
        <v>346.1315527861538</v>
      </c>
      <c r="BD13" s="66">
        <f t="shared" si="1"/>
        <v>0</v>
      </c>
      <c r="BE13" s="91">
        <f t="shared" si="1"/>
        <v>1.4595717212761965</v>
      </c>
      <c r="BF13" s="91">
        <f t="shared" si="1"/>
        <v>75.861604684058605</v>
      </c>
      <c r="BG13" s="91">
        <f t="shared" si="1"/>
        <v>3.6596973523302621E-2</v>
      </c>
      <c r="BH13" s="91">
        <f t="shared" si="1"/>
        <v>0</v>
      </c>
      <c r="BI13" s="65">
        <f t="shared" si="2"/>
        <v>161.51557430508973</v>
      </c>
      <c r="BJ13" s="66">
        <f t="shared" si="2"/>
        <v>0</v>
      </c>
      <c r="BK13" s="66">
        <f t="shared" si="2"/>
        <v>0</v>
      </c>
      <c r="BL13" s="66">
        <f t="shared" si="2"/>
        <v>8449.247580235693</v>
      </c>
      <c r="BM13" s="36">
        <v>0</v>
      </c>
      <c r="BN13" s="27">
        <f t="shared" si="6"/>
        <v>24122.764956264837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113.5516951401911</v>
      </c>
      <c r="BT13" s="66">
        <f t="shared" si="3"/>
        <v>423.71367109587885</v>
      </c>
      <c r="BU13" s="66">
        <f t="shared" si="3"/>
        <v>127.55667692406487</v>
      </c>
      <c r="BV13" s="66">
        <f t="shared" si="3"/>
        <v>98.994979991000221</v>
      </c>
      <c r="BW13" s="66">
        <f t="shared" si="3"/>
        <v>19.758668211527279</v>
      </c>
      <c r="BX13" s="66">
        <f t="shared" si="3"/>
        <v>87.873301265203679</v>
      </c>
      <c r="BY13" s="66">
        <f t="shared" si="3"/>
        <v>18.775357314573554</v>
      </c>
      <c r="BZ13" s="66">
        <f t="shared" si="3"/>
        <v>35.742481973812779</v>
      </c>
      <c r="CA13" s="66">
        <f t="shared" si="3"/>
        <v>769.06532377809197</v>
      </c>
      <c r="CB13" s="66">
        <f t="shared" si="3"/>
        <v>4455.848117113972</v>
      </c>
      <c r="CC13" s="66">
        <f t="shared" si="3"/>
        <v>7814.4229359885057</v>
      </c>
      <c r="CD13" s="66">
        <f t="shared" si="3"/>
        <v>1113.3709697103293</v>
      </c>
      <c r="CE13" s="66">
        <f t="shared" si="3"/>
        <v>0</v>
      </c>
      <c r="CF13" s="66">
        <f t="shared" si="3"/>
        <v>9.7647957351040962</v>
      </c>
      <c r="CG13" s="66">
        <f t="shared" si="3"/>
        <v>0</v>
      </c>
      <c r="CH13" s="66">
        <f t="shared" si="3"/>
        <v>3.84516418778484E-2</v>
      </c>
      <c r="CI13" s="66">
        <f t="shared" si="4"/>
        <v>3.5049674911461083E-2</v>
      </c>
      <c r="CJ13" s="66">
        <f t="shared" si="4"/>
        <v>346.1315527861538</v>
      </c>
      <c r="CK13" s="66">
        <f t="shared" si="4"/>
        <v>0</v>
      </c>
      <c r="CL13" s="91">
        <f t="shared" si="4"/>
        <v>1.4595717212761965</v>
      </c>
      <c r="CM13" s="91">
        <f t="shared" si="4"/>
        <v>75.861604684058605</v>
      </c>
      <c r="CN13" s="91">
        <f t="shared" si="4"/>
        <v>3.6596973523302621E-2</v>
      </c>
      <c r="CO13" s="91">
        <f t="shared" si="4"/>
        <v>0</v>
      </c>
      <c r="CP13" s="65">
        <f t="shared" si="4"/>
        <v>161.51557430508973</v>
      </c>
      <c r="CQ13" s="66">
        <f t="shared" si="4"/>
        <v>0</v>
      </c>
      <c r="CR13" s="66">
        <f t="shared" si="4"/>
        <v>0</v>
      </c>
      <c r="CS13" s="66">
        <f t="shared" si="4"/>
        <v>8449.247580235693</v>
      </c>
      <c r="CT13" s="36">
        <v>0</v>
      </c>
      <c r="CU13" s="27">
        <f t="shared" si="8"/>
        <v>24122.764956264837</v>
      </c>
      <c r="DA13" s="105">
        <v>1</v>
      </c>
    </row>
    <row r="14" spans="2:105" x14ac:dyDescent="0.25">
      <c r="B14" s="53" t="s">
        <v>31</v>
      </c>
      <c r="C14" s="64" t="s">
        <v>11</v>
      </c>
      <c r="D14" s="90">
        <v>7906.4070966452909</v>
      </c>
      <c r="E14" s="91">
        <v>5889.9887019383823</v>
      </c>
      <c r="F14" s="91">
        <v>27146.6599637051</v>
      </c>
      <c r="G14" s="91">
        <v>800.46184671250523</v>
      </c>
      <c r="H14" s="91">
        <v>3569.2333767990908</v>
      </c>
      <c r="I14" s="91">
        <v>2026.5467389110747</v>
      </c>
      <c r="J14" s="91">
        <v>928.74874836332492</v>
      </c>
      <c r="K14" s="91">
        <v>1878.6274517599584</v>
      </c>
      <c r="L14" s="91">
        <v>1992.8320242882528</v>
      </c>
      <c r="M14" s="91">
        <v>6021.3809039627276</v>
      </c>
      <c r="N14" s="91">
        <v>2503.2066361559951</v>
      </c>
      <c r="O14" s="91">
        <v>156895.52245645292</v>
      </c>
      <c r="P14" s="91">
        <v>32444.898791407788</v>
      </c>
      <c r="Q14" s="91">
        <v>64.281192440710598</v>
      </c>
      <c r="R14" s="91">
        <v>416.72296671277513</v>
      </c>
      <c r="S14" s="91">
        <v>1258.0557783679251</v>
      </c>
      <c r="T14" s="91">
        <v>918.74362939278342</v>
      </c>
      <c r="U14" s="91">
        <v>1711.0377789503675</v>
      </c>
      <c r="V14" s="91">
        <v>61656.176063284867</v>
      </c>
      <c r="W14" s="91">
        <v>22369.086394380422</v>
      </c>
      <c r="X14" s="91">
        <v>28.678652361196445</v>
      </c>
      <c r="Y14" s="91">
        <v>1310.5978930891386</v>
      </c>
      <c r="Z14" s="91">
        <v>4961.9166687768939</v>
      </c>
      <c r="AA14" s="91">
        <v>325.06959194600347</v>
      </c>
      <c r="AB14" s="65">
        <f>'[6]TES 2010 (value)'!CK17</f>
        <v>203030.02325651771</v>
      </c>
      <c r="AC14" s="66">
        <f>'[6]TES 2010 (value)'!CL17</f>
        <v>35499.03684901433</v>
      </c>
      <c r="AD14" s="66">
        <f>'[6]TES 2010 (value)'!CM17</f>
        <v>78289.192175201708</v>
      </c>
      <c r="AE14" s="66">
        <f>'[6]TES 2010 (value)'!CN17</f>
        <v>214737.90757903061</v>
      </c>
      <c r="AF14" s="67">
        <f>'[6]TES 2010 (value)'!CO17</f>
        <v>1.0701522779999999</v>
      </c>
      <c r="AG14" s="27">
        <f t="shared" si="5"/>
        <v>876582.11135884793</v>
      </c>
      <c r="AI14" s="53" t="s">
        <v>31</v>
      </c>
      <c r="AJ14" s="64" t="s">
        <v>11</v>
      </c>
      <c r="AK14" s="65">
        <f t="shared" si="0"/>
        <v>7906.3472409777669</v>
      </c>
      <c r="AL14" s="66">
        <f t="shared" si="0"/>
        <v>5889.9853137711925</v>
      </c>
      <c r="AM14" s="66">
        <f t="shared" si="0"/>
        <v>27146.500053723208</v>
      </c>
      <c r="AN14" s="66">
        <f t="shared" si="0"/>
        <v>800.37152102496611</v>
      </c>
      <c r="AO14" s="66">
        <f t="shared" si="0"/>
        <v>3569.0679341425944</v>
      </c>
      <c r="AP14" s="66">
        <f t="shared" si="0"/>
        <v>2026.4726318089431</v>
      </c>
      <c r="AQ14" s="66">
        <f t="shared" si="0"/>
        <v>928.67625332270063</v>
      </c>
      <c r="AR14" s="66">
        <f t="shared" si="0"/>
        <v>1878.7961492275308</v>
      </c>
      <c r="AS14" s="66">
        <f t="shared" si="0"/>
        <v>1992.9128396147676</v>
      </c>
      <c r="AT14" s="66">
        <f t="shared" si="0"/>
        <v>6021.2688701740908</v>
      </c>
      <c r="AU14" s="66">
        <f t="shared" si="0"/>
        <v>2503.1042420827807</v>
      </c>
      <c r="AV14" s="66">
        <f t="shared" si="0"/>
        <v>156897.12414994935</v>
      </c>
      <c r="AW14" s="66">
        <f t="shared" si="0"/>
        <v>32445.176727853519</v>
      </c>
      <c r="AX14" s="66">
        <f t="shared" si="0"/>
        <v>64.276036613446195</v>
      </c>
      <c r="AY14" s="66">
        <f t="shared" si="0"/>
        <v>416.70326989343658</v>
      </c>
      <c r="AZ14" s="66">
        <f t="shared" si="0"/>
        <v>1258.0531923405194</v>
      </c>
      <c r="BA14" s="66">
        <f t="shared" si="1"/>
        <v>918.70173408511755</v>
      </c>
      <c r="BB14" s="66">
        <f t="shared" si="1"/>
        <v>1710.9881572374823</v>
      </c>
      <c r="BC14" s="66">
        <f t="shared" si="1"/>
        <v>61656.988811471863</v>
      </c>
      <c r="BD14" s="66">
        <f t="shared" si="1"/>
        <v>22369.039501363673</v>
      </c>
      <c r="BE14" s="91">
        <f t="shared" si="1"/>
        <v>29.303992896730552</v>
      </c>
      <c r="BF14" s="91">
        <f t="shared" si="1"/>
        <v>1315.4692881171025</v>
      </c>
      <c r="BG14" s="91">
        <f t="shared" si="1"/>
        <v>4962.0478007093106</v>
      </c>
      <c r="BH14" s="91">
        <f t="shared" si="1"/>
        <v>325.45452382425361</v>
      </c>
      <c r="BI14" s="65">
        <f t="shared" si="2"/>
        <v>203030.02325651771</v>
      </c>
      <c r="BJ14" s="66">
        <f t="shared" si="2"/>
        <v>35499.03684901433</v>
      </c>
      <c r="BK14" s="66">
        <f t="shared" si="2"/>
        <v>78289.192175201708</v>
      </c>
      <c r="BL14" s="66">
        <f t="shared" si="2"/>
        <v>214737.90757903061</v>
      </c>
      <c r="BM14" s="36">
        <v>0</v>
      </c>
      <c r="BN14" s="27">
        <f t="shared" si="6"/>
        <v>876588.99009599071</v>
      </c>
      <c r="BP14" s="53" t="s">
        <v>31</v>
      </c>
      <c r="BQ14" s="64" t="s">
        <v>11</v>
      </c>
      <c r="BR14" s="65">
        <f t="shared" si="7"/>
        <v>7906.3472409777669</v>
      </c>
      <c r="BS14" s="66">
        <f t="shared" si="3"/>
        <v>5889.9853137711925</v>
      </c>
      <c r="BT14" s="66">
        <f t="shared" si="3"/>
        <v>27146.500053723208</v>
      </c>
      <c r="BU14" s="66">
        <f t="shared" si="3"/>
        <v>800.37152102496611</v>
      </c>
      <c r="BV14" s="66">
        <f t="shared" si="3"/>
        <v>3569.0679341425944</v>
      </c>
      <c r="BW14" s="66">
        <f t="shared" si="3"/>
        <v>2026.4726318089431</v>
      </c>
      <c r="BX14" s="66">
        <f t="shared" si="3"/>
        <v>928.67625332270063</v>
      </c>
      <c r="BY14" s="66">
        <f t="shared" si="3"/>
        <v>1878.7961492275308</v>
      </c>
      <c r="BZ14" s="66">
        <f t="shared" si="3"/>
        <v>1992.9128396147676</v>
      </c>
      <c r="CA14" s="66">
        <f t="shared" si="3"/>
        <v>6021.2688701740908</v>
      </c>
      <c r="CB14" s="66">
        <f t="shared" si="3"/>
        <v>2503.1042420827807</v>
      </c>
      <c r="CC14" s="66">
        <f t="shared" si="3"/>
        <v>156897.12414994935</v>
      </c>
      <c r="CD14" s="66">
        <f t="shared" si="3"/>
        <v>32445.176727853519</v>
      </c>
      <c r="CE14" s="66">
        <f t="shared" si="3"/>
        <v>64.276036613446195</v>
      </c>
      <c r="CF14" s="66">
        <f t="shared" si="3"/>
        <v>416.70326989343658</v>
      </c>
      <c r="CG14" s="66">
        <f t="shared" si="3"/>
        <v>1258.0531923405194</v>
      </c>
      <c r="CH14" s="66">
        <f t="shared" si="3"/>
        <v>918.70173408511755</v>
      </c>
      <c r="CI14" s="66">
        <f t="shared" si="4"/>
        <v>1710.9881572374823</v>
      </c>
      <c r="CJ14" s="66">
        <f t="shared" si="4"/>
        <v>61656.988811471863</v>
      </c>
      <c r="CK14" s="66">
        <f t="shared" si="4"/>
        <v>22369.039501363673</v>
      </c>
      <c r="CL14" s="91">
        <f t="shared" si="4"/>
        <v>29.303992896730552</v>
      </c>
      <c r="CM14" s="91">
        <f t="shared" si="4"/>
        <v>1315.4692881171025</v>
      </c>
      <c r="CN14" s="91">
        <f t="shared" si="4"/>
        <v>4962.0478007093106</v>
      </c>
      <c r="CO14" s="91">
        <f t="shared" si="4"/>
        <v>325.45452382425361</v>
      </c>
      <c r="CP14" s="65">
        <f t="shared" si="4"/>
        <v>203030.02325651771</v>
      </c>
      <c r="CQ14" s="66">
        <f t="shared" si="4"/>
        <v>35499.03684901433</v>
      </c>
      <c r="CR14" s="66">
        <f t="shared" si="4"/>
        <v>78289.192175201708</v>
      </c>
      <c r="CS14" s="66">
        <f t="shared" si="4"/>
        <v>214737.90757903061</v>
      </c>
      <c r="CT14" s="36">
        <v>0</v>
      </c>
      <c r="CU14" s="27">
        <f t="shared" si="8"/>
        <v>876588.99009599071</v>
      </c>
      <c r="CX14" s="59" t="s">
        <v>100</v>
      </c>
      <c r="CY14" s="83">
        <f>'[1]scen AMS ss TCO'!$G$2</f>
        <v>64495.304459011699</v>
      </c>
      <c r="DA14" s="105">
        <v>1</v>
      </c>
    </row>
    <row r="15" spans="2:105" x14ac:dyDescent="0.25">
      <c r="B15" s="53" t="s">
        <v>32</v>
      </c>
      <c r="C15" s="64" t="s">
        <v>12</v>
      </c>
      <c r="D15" s="90">
        <v>237.68586653816652</v>
      </c>
      <c r="E15" s="91">
        <v>224.59752309024907</v>
      </c>
      <c r="F15" s="91">
        <v>168.51694489897343</v>
      </c>
      <c r="G15" s="91">
        <v>35.854411119221005</v>
      </c>
      <c r="H15" s="91">
        <v>69.075150191034851</v>
      </c>
      <c r="I15" s="91">
        <v>49.588008911845556</v>
      </c>
      <c r="J15" s="91">
        <v>25.130684822367357</v>
      </c>
      <c r="K15" s="91">
        <v>67.768556387717467</v>
      </c>
      <c r="L15" s="91">
        <v>44.900537217426681</v>
      </c>
      <c r="M15" s="91">
        <v>74.739317635566437</v>
      </c>
      <c r="N15" s="91">
        <v>56.349461291613714</v>
      </c>
      <c r="O15" s="91">
        <v>1740.7832675887446</v>
      </c>
      <c r="P15" s="91">
        <v>30762.114171988524</v>
      </c>
      <c r="Q15" s="91">
        <v>32.386323464420755</v>
      </c>
      <c r="R15" s="91">
        <v>65.886077789281913</v>
      </c>
      <c r="S15" s="91">
        <v>164.913603173665</v>
      </c>
      <c r="T15" s="91">
        <v>166.88707722059831</v>
      </c>
      <c r="U15" s="91">
        <v>139.10905046516925</v>
      </c>
      <c r="V15" s="91">
        <v>13145.890152567716</v>
      </c>
      <c r="W15" s="91">
        <v>6243.4597234029461</v>
      </c>
      <c r="X15" s="91">
        <v>0.3168373513168285</v>
      </c>
      <c r="Y15" s="91">
        <v>606.75467350614463</v>
      </c>
      <c r="Z15" s="91">
        <v>2610.3049082651428</v>
      </c>
      <c r="AA15" s="91">
        <v>224.63252284142121</v>
      </c>
      <c r="AB15" s="65">
        <f>'[6]TES 2010 (value)'!CK18</f>
        <v>85472.089402906451</v>
      </c>
      <c r="AC15" s="66">
        <f>'[6]TES 2010 (value)'!CL18</f>
        <v>0</v>
      </c>
      <c r="AD15" s="66">
        <f>'[6]TES 2010 (value)'!CM18</f>
        <v>113565.67826219057</v>
      </c>
      <c r="AE15" s="66">
        <f>'[6]TES 2010 (value)'!CN18</f>
        <v>0</v>
      </c>
      <c r="AF15" s="67">
        <f>'[6]TES 2010 (value)'!CO18</f>
        <v>1</v>
      </c>
      <c r="AG15" s="27">
        <f t="shared" si="5"/>
        <v>255996.4125168263</v>
      </c>
      <c r="AI15" s="53" t="s">
        <v>32</v>
      </c>
      <c r="AJ15" s="64" t="s">
        <v>12</v>
      </c>
      <c r="AK15" s="65">
        <f t="shared" si="0"/>
        <v>237.68406713092264</v>
      </c>
      <c r="AL15" s="66">
        <f t="shared" si="0"/>
        <v>224.59739389238516</v>
      </c>
      <c r="AM15" s="66">
        <f t="shared" si="0"/>
        <v>168.51595223388523</v>
      </c>
      <c r="AN15" s="66">
        <f t="shared" si="0"/>
        <v>35.850365237023176</v>
      </c>
      <c r="AO15" s="66">
        <f t="shared" si="0"/>
        <v>69.071948389656498</v>
      </c>
      <c r="AP15" s="66">
        <f t="shared" si="0"/>
        <v>49.586195569192078</v>
      </c>
      <c r="AQ15" s="66">
        <f t="shared" si="0"/>
        <v>25.128723204631317</v>
      </c>
      <c r="AR15" s="66">
        <f t="shared" si="0"/>
        <v>67.774641885846933</v>
      </c>
      <c r="AS15" s="66">
        <f t="shared" si="0"/>
        <v>44.902358069125007</v>
      </c>
      <c r="AT15" s="66">
        <f t="shared" si="0"/>
        <v>74.737927036126152</v>
      </c>
      <c r="AU15" s="66">
        <f t="shared" si="0"/>
        <v>56.347156307765502</v>
      </c>
      <c r="AV15" s="66">
        <f t="shared" si="0"/>
        <v>1740.8010386582739</v>
      </c>
      <c r="AW15" s="66">
        <f t="shared" si="0"/>
        <v>30762.377693003986</v>
      </c>
      <c r="AX15" s="66">
        <f t="shared" si="0"/>
        <v>32.383725841645386</v>
      </c>
      <c r="AY15" s="66">
        <f t="shared" si="0"/>
        <v>65.882963619258177</v>
      </c>
      <c r="AZ15" s="66">
        <f t="shared" si="0"/>
        <v>164.91326418146392</v>
      </c>
      <c r="BA15" s="66">
        <f t="shared" si="1"/>
        <v>166.87946706122204</v>
      </c>
      <c r="BB15" s="66">
        <f t="shared" si="1"/>
        <v>139.10501617121804</v>
      </c>
      <c r="BC15" s="66">
        <f t="shared" si="1"/>
        <v>13146.063440939946</v>
      </c>
      <c r="BD15" s="66">
        <f t="shared" si="1"/>
        <v>6243.4466350426883</v>
      </c>
      <c r="BE15" s="91">
        <f t="shared" si="1"/>
        <v>0.32374601761168392</v>
      </c>
      <c r="BF15" s="91">
        <f t="shared" si="1"/>
        <v>609.0099355627201</v>
      </c>
      <c r="BG15" s="91">
        <f t="shared" si="1"/>
        <v>2610.3738925608627</v>
      </c>
      <c r="BH15" s="91">
        <f t="shared" si="1"/>
        <v>224.89852194153937</v>
      </c>
      <c r="BI15" s="65">
        <f t="shared" si="2"/>
        <v>85472.089402906451</v>
      </c>
      <c r="BJ15" s="66">
        <f t="shared" si="2"/>
        <v>0</v>
      </c>
      <c r="BK15" s="66">
        <f t="shared" si="2"/>
        <v>113565.67826219057</v>
      </c>
      <c r="BL15" s="66">
        <f t="shared" si="2"/>
        <v>0</v>
      </c>
      <c r="BM15" s="36">
        <v>0</v>
      </c>
      <c r="BN15" s="27">
        <f t="shared" si="6"/>
        <v>255998.42373465601</v>
      </c>
      <c r="BP15" s="53" t="s">
        <v>32</v>
      </c>
      <c r="BQ15" s="64" t="s">
        <v>12</v>
      </c>
      <c r="BR15" s="65">
        <f t="shared" si="7"/>
        <v>237.68406713092264</v>
      </c>
      <c r="BS15" s="66">
        <f t="shared" si="3"/>
        <v>224.59739389238516</v>
      </c>
      <c r="BT15" s="66">
        <f t="shared" si="3"/>
        <v>168.51595223388523</v>
      </c>
      <c r="BU15" s="66">
        <f t="shared" si="3"/>
        <v>35.850365237023176</v>
      </c>
      <c r="BV15" s="66">
        <f t="shared" si="3"/>
        <v>69.071948389656498</v>
      </c>
      <c r="BW15" s="66">
        <f t="shared" si="3"/>
        <v>49.586195569192078</v>
      </c>
      <c r="BX15" s="66">
        <f t="shared" si="3"/>
        <v>25.128723204631317</v>
      </c>
      <c r="BY15" s="66">
        <f t="shared" si="3"/>
        <v>67.774641885846933</v>
      </c>
      <c r="BZ15" s="66">
        <f t="shared" si="3"/>
        <v>44.902358069125007</v>
      </c>
      <c r="CA15" s="66">
        <f t="shared" si="3"/>
        <v>74.737927036126152</v>
      </c>
      <c r="CB15" s="66">
        <f t="shared" si="3"/>
        <v>56.347156307765502</v>
      </c>
      <c r="CC15" s="66">
        <f t="shared" si="3"/>
        <v>1740.8010386582739</v>
      </c>
      <c r="CD15" s="66">
        <f t="shared" si="3"/>
        <v>30762.377693003986</v>
      </c>
      <c r="CE15" s="66">
        <f t="shared" si="3"/>
        <v>32.383725841645386</v>
      </c>
      <c r="CF15" s="66">
        <f t="shared" si="3"/>
        <v>65.882963619258177</v>
      </c>
      <c r="CG15" s="66">
        <f t="shared" si="3"/>
        <v>164.91326418146392</v>
      </c>
      <c r="CH15" s="66">
        <f t="shared" si="3"/>
        <v>166.87946706122204</v>
      </c>
      <c r="CI15" s="66">
        <f t="shared" si="4"/>
        <v>139.10501617121804</v>
      </c>
      <c r="CJ15" s="66">
        <f t="shared" si="4"/>
        <v>13146.063440939946</v>
      </c>
      <c r="CK15" s="66">
        <f t="shared" si="4"/>
        <v>6243.4466350426883</v>
      </c>
      <c r="CL15" s="91">
        <f t="shared" si="4"/>
        <v>0.32374601761168392</v>
      </c>
      <c r="CM15" s="91">
        <f t="shared" si="4"/>
        <v>609.0099355627201</v>
      </c>
      <c r="CN15" s="91">
        <f t="shared" si="4"/>
        <v>2610.3738925608627</v>
      </c>
      <c r="CO15" s="91">
        <f t="shared" si="4"/>
        <v>224.89852194153937</v>
      </c>
      <c r="CP15" s="65">
        <f t="shared" si="4"/>
        <v>85472.089402906451</v>
      </c>
      <c r="CQ15" s="66">
        <f t="shared" si="4"/>
        <v>0</v>
      </c>
      <c r="CR15" s="66">
        <f t="shared" si="4"/>
        <v>113565.67826219057</v>
      </c>
      <c r="CS15" s="66">
        <f t="shared" si="4"/>
        <v>0</v>
      </c>
      <c r="CT15" s="36">
        <v>0</v>
      </c>
      <c r="CU15" s="27">
        <f t="shared" si="8"/>
        <v>255998.42373465601</v>
      </c>
      <c r="CX15" s="59" t="s">
        <v>101</v>
      </c>
      <c r="CY15" s="81">
        <f>SUM(D45:AA45)</f>
        <v>24152.393910980605</v>
      </c>
      <c r="DA15" s="105">
        <v>1</v>
      </c>
    </row>
    <row r="16" spans="2:105" x14ac:dyDescent="0.25">
      <c r="B16" s="53" t="s">
        <v>33</v>
      </c>
      <c r="C16" s="64" t="s">
        <v>13</v>
      </c>
      <c r="D16" s="90">
        <v>0.97094092347616667</v>
      </c>
      <c r="E16" s="91">
        <v>27.388493813801031</v>
      </c>
      <c r="F16" s="91">
        <v>9.0001576759570554</v>
      </c>
      <c r="G16" s="91">
        <v>2.5250236417963436</v>
      </c>
      <c r="H16" s="91">
        <v>4.3876349934897938</v>
      </c>
      <c r="I16" s="91">
        <v>8.0734516522263959</v>
      </c>
      <c r="J16" s="91">
        <v>2.5426923925164799</v>
      </c>
      <c r="K16" s="91">
        <v>5.8937105502875422</v>
      </c>
      <c r="L16" s="91">
        <v>6.1118945309712087</v>
      </c>
      <c r="M16" s="91">
        <v>11.546879247785292</v>
      </c>
      <c r="N16" s="91">
        <v>3.7908746242687612</v>
      </c>
      <c r="O16" s="91">
        <v>160.40877670733872</v>
      </c>
      <c r="P16" s="91">
        <v>46.667920783988826</v>
      </c>
      <c r="Q16" s="91">
        <v>21.375947587815737</v>
      </c>
      <c r="R16" s="91">
        <v>2.3391776733505267</v>
      </c>
      <c r="S16" s="91">
        <v>46.922218988572133</v>
      </c>
      <c r="T16" s="91">
        <v>18.487710764495382</v>
      </c>
      <c r="U16" s="91">
        <v>16.383474331205125</v>
      </c>
      <c r="V16" s="91">
        <v>1182.8396289516759</v>
      </c>
      <c r="W16" s="91">
        <v>770.41664049938242</v>
      </c>
      <c r="X16" s="91">
        <v>2.9311478874562039E-2</v>
      </c>
      <c r="Y16" s="91">
        <v>28.106180407430855</v>
      </c>
      <c r="Z16" s="91">
        <v>17.330110125088297</v>
      </c>
      <c r="AA16" s="91">
        <v>1.7035904736289613</v>
      </c>
      <c r="AB16" s="65">
        <f>'[6]TES 2010 (value)'!CK19</f>
        <v>5047.841043782013</v>
      </c>
      <c r="AC16" s="66">
        <f>'[6]TES 2010 (value)'!CL19</f>
        <v>254.01307153328531</v>
      </c>
      <c r="AD16" s="66">
        <f>'[6]TES 2010 (value)'!CM19</f>
        <v>0</v>
      </c>
      <c r="AE16" s="66">
        <f>'[6]TES 2010 (value)'!CN19</f>
        <v>1104.2588118375259</v>
      </c>
      <c r="AF16" s="67">
        <f>'[6]TES 2010 (value)'!CO19</f>
        <v>1.1009293339999999</v>
      </c>
      <c r="AG16" s="27">
        <f t="shared" si="5"/>
        <v>8802.4562993062464</v>
      </c>
      <c r="AI16" s="53" t="s">
        <v>33</v>
      </c>
      <c r="AJ16" s="64" t="s">
        <v>13</v>
      </c>
      <c r="AK16" s="65">
        <f t="shared" si="0"/>
        <v>0.97093357294179738</v>
      </c>
      <c r="AL16" s="66">
        <f t="shared" si="0"/>
        <v>27.388478058796935</v>
      </c>
      <c r="AM16" s="66">
        <f t="shared" si="0"/>
        <v>9.0001046596724397</v>
      </c>
      <c r="AN16" s="66">
        <f t="shared" si="0"/>
        <v>2.5247387131674097</v>
      </c>
      <c r="AO16" s="66">
        <f t="shared" si="0"/>
        <v>4.387431615925923</v>
      </c>
      <c r="AP16" s="66">
        <f t="shared" si="0"/>
        <v>8.0731564208879529</v>
      </c>
      <c r="AQ16" s="66">
        <f t="shared" si="0"/>
        <v>2.5424939183988942</v>
      </c>
      <c r="AR16" s="66">
        <f t="shared" si="0"/>
        <v>5.8942397952123446</v>
      </c>
      <c r="AS16" s="66">
        <f t="shared" si="0"/>
        <v>6.1121423866590554</v>
      </c>
      <c r="AT16" s="66">
        <f t="shared" si="0"/>
        <v>11.546664406596918</v>
      </c>
      <c r="AU16" s="66">
        <f t="shared" si="0"/>
        <v>3.7907195579277659</v>
      </c>
      <c r="AV16" s="66">
        <f t="shared" si="0"/>
        <v>160.41041426646342</v>
      </c>
      <c r="AW16" s="66">
        <f t="shared" si="0"/>
        <v>46.668320560733875</v>
      </c>
      <c r="AX16" s="66">
        <f t="shared" si="0"/>
        <v>21.374233078653862</v>
      </c>
      <c r="AY16" s="66">
        <f t="shared" si="0"/>
        <v>2.339067109825804</v>
      </c>
      <c r="AZ16" s="66">
        <f t="shared" si="0"/>
        <v>46.922122536454246</v>
      </c>
      <c r="BA16" s="66">
        <f t="shared" si="1"/>
        <v>18.486867712847744</v>
      </c>
      <c r="BB16" s="66">
        <f t="shared" si="1"/>
        <v>16.382999194963642</v>
      </c>
      <c r="BC16" s="66">
        <f t="shared" si="1"/>
        <v>1182.8552210760229</v>
      </c>
      <c r="BD16" s="66">
        <f t="shared" si="1"/>
        <v>770.41502545083779</v>
      </c>
      <c r="BE16" s="91">
        <f t="shared" si="1"/>
        <v>2.9950618247844313E-2</v>
      </c>
      <c r="BF16" s="91">
        <f t="shared" si="1"/>
        <v>28.210648992504726</v>
      </c>
      <c r="BG16" s="91">
        <f t="shared" si="1"/>
        <v>17.330568119645921</v>
      </c>
      <c r="BH16" s="91">
        <f t="shared" si="1"/>
        <v>1.7056077840665735</v>
      </c>
      <c r="BI16" s="65">
        <f t="shared" si="2"/>
        <v>5047.841043782013</v>
      </c>
      <c r="BJ16" s="66">
        <f t="shared" si="2"/>
        <v>254.01307153328531</v>
      </c>
      <c r="BK16" s="66">
        <f t="shared" si="2"/>
        <v>0</v>
      </c>
      <c r="BL16" s="66">
        <f t="shared" si="2"/>
        <v>1104.2588118375259</v>
      </c>
      <c r="BM16" s="36">
        <v>0</v>
      </c>
      <c r="BN16" s="27">
        <f t="shared" si="6"/>
        <v>8801.47507676028</v>
      </c>
      <c r="BP16" s="53" t="s">
        <v>33</v>
      </c>
      <c r="BQ16" s="64" t="s">
        <v>13</v>
      </c>
      <c r="BR16" s="65">
        <f t="shared" si="7"/>
        <v>0.97093357294179738</v>
      </c>
      <c r="BS16" s="66">
        <f t="shared" si="3"/>
        <v>27.388478058796935</v>
      </c>
      <c r="BT16" s="66">
        <f t="shared" si="3"/>
        <v>9.0001046596724397</v>
      </c>
      <c r="BU16" s="66">
        <f t="shared" si="3"/>
        <v>2.5247387131674097</v>
      </c>
      <c r="BV16" s="66">
        <f t="shared" si="3"/>
        <v>4.387431615925923</v>
      </c>
      <c r="BW16" s="66">
        <f t="shared" si="3"/>
        <v>8.0731564208879529</v>
      </c>
      <c r="BX16" s="66">
        <f t="shared" si="3"/>
        <v>2.5424939183988942</v>
      </c>
      <c r="BY16" s="66">
        <f t="shared" si="3"/>
        <v>5.8942397952123446</v>
      </c>
      <c r="BZ16" s="66">
        <f t="shared" si="3"/>
        <v>6.1121423866590554</v>
      </c>
      <c r="CA16" s="66">
        <f t="shared" si="3"/>
        <v>11.546664406596918</v>
      </c>
      <c r="CB16" s="66">
        <f t="shared" si="3"/>
        <v>3.7907195579277659</v>
      </c>
      <c r="CC16" s="66">
        <f t="shared" si="3"/>
        <v>160.41041426646342</v>
      </c>
      <c r="CD16" s="66">
        <f t="shared" si="3"/>
        <v>46.668320560733875</v>
      </c>
      <c r="CE16" s="66">
        <f t="shared" si="3"/>
        <v>21.374233078653862</v>
      </c>
      <c r="CF16" s="66">
        <f t="shared" si="3"/>
        <v>2.339067109825804</v>
      </c>
      <c r="CG16" s="66">
        <f t="shared" si="3"/>
        <v>46.922122536454246</v>
      </c>
      <c r="CH16" s="66">
        <f t="shared" si="3"/>
        <v>18.486867712847744</v>
      </c>
      <c r="CI16" s="66">
        <f t="shared" si="4"/>
        <v>16.382999194963642</v>
      </c>
      <c r="CJ16" s="66">
        <f t="shared" si="4"/>
        <v>1182.8552210760229</v>
      </c>
      <c r="CK16" s="66">
        <f t="shared" si="4"/>
        <v>770.41502545083779</v>
      </c>
      <c r="CL16" s="91">
        <f t="shared" si="4"/>
        <v>2.9950618247844313E-2</v>
      </c>
      <c r="CM16" s="91">
        <f t="shared" si="4"/>
        <v>28.210648992504726</v>
      </c>
      <c r="CN16" s="91">
        <f t="shared" si="4"/>
        <v>17.330568119645921</v>
      </c>
      <c r="CO16" s="91">
        <f t="shared" si="4"/>
        <v>1.7056077840665735</v>
      </c>
      <c r="CP16" s="65">
        <f t="shared" si="4"/>
        <v>5047.841043782013</v>
      </c>
      <c r="CQ16" s="66">
        <f t="shared" si="4"/>
        <v>254.01307153328531</v>
      </c>
      <c r="CR16" s="66">
        <f t="shared" si="4"/>
        <v>0</v>
      </c>
      <c r="CS16" s="66">
        <f t="shared" si="4"/>
        <v>1104.2588118375259</v>
      </c>
      <c r="CT16" s="36">
        <v>0</v>
      </c>
      <c r="CU16" s="27">
        <f t="shared" si="8"/>
        <v>8801.47507676028</v>
      </c>
      <c r="DA16" s="105">
        <v>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93.404842823497745</v>
      </c>
      <c r="F17" s="91">
        <v>24.481596701923465</v>
      </c>
      <c r="G17" s="91">
        <v>2.0740272624308265</v>
      </c>
      <c r="H17" s="91">
        <v>8.1467994563347172</v>
      </c>
      <c r="I17" s="91">
        <v>4.3747523578318868</v>
      </c>
      <c r="J17" s="91">
        <v>1.0243486455102992</v>
      </c>
      <c r="K17" s="91">
        <v>12.429106272990071</v>
      </c>
      <c r="L17" s="91">
        <v>11.175862417731546</v>
      </c>
      <c r="M17" s="91">
        <v>4.3337282238672277</v>
      </c>
      <c r="N17" s="91">
        <v>1.5110010393892859</v>
      </c>
      <c r="O17" s="91">
        <v>207.34071364603324</v>
      </c>
      <c r="P17" s="91">
        <v>61.461730810509756</v>
      </c>
      <c r="Q17" s="91">
        <v>2.628530186006695</v>
      </c>
      <c r="R17" s="91">
        <v>403.60799511745415</v>
      </c>
      <c r="S17" s="91">
        <v>27.605111590805759</v>
      </c>
      <c r="T17" s="91">
        <v>20.159914534499165</v>
      </c>
      <c r="U17" s="91">
        <v>26.821499304336889</v>
      </c>
      <c r="V17" s="91">
        <v>1604.0364966122818</v>
      </c>
      <c r="W17" s="91">
        <v>1728.4827659522759</v>
      </c>
      <c r="X17" s="91">
        <v>3.7888025449284414E-2</v>
      </c>
      <c r="Y17" s="91">
        <v>21.255291795117696</v>
      </c>
      <c r="Z17" s="91">
        <v>14.272380424873496</v>
      </c>
      <c r="AA17" s="91">
        <v>2.0694684561854797</v>
      </c>
      <c r="AB17" s="65">
        <f>'[6]TES 2010 (value)'!CK20</f>
        <v>10452.462649566145</v>
      </c>
      <c r="AC17" s="66">
        <f>'[6]TES 2010 (value)'!CL20</f>
        <v>1681.5804828400001</v>
      </c>
      <c r="AD17" s="66">
        <f>'[6]TES 2010 (value)'!CM20</f>
        <v>0</v>
      </c>
      <c r="AE17" s="66">
        <f>'[6]TES 2010 (value)'!CN20</f>
        <v>0</v>
      </c>
      <c r="AF17" s="67">
        <f>'[6]TES 2010 (value)'!CO20</f>
        <v>1</v>
      </c>
      <c r="AG17" s="27">
        <f t="shared" si="5"/>
        <v>16417.778984063483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93.40478909313596</v>
      </c>
      <c r="AM17" s="66">
        <f t="shared" si="0"/>
        <v>24.481452490750137</v>
      </c>
      <c r="AN17" s="66">
        <f t="shared" si="0"/>
        <v>2.0737932251194628</v>
      </c>
      <c r="AO17" s="66">
        <f t="shared" si="0"/>
        <v>8.1464218323461157</v>
      </c>
      <c r="AP17" s="66">
        <f t="shared" si="0"/>
        <v>4.3745923811515777</v>
      </c>
      <c r="AQ17" s="66">
        <f t="shared" si="0"/>
        <v>1.0242686882594276</v>
      </c>
      <c r="AR17" s="66">
        <f t="shared" si="0"/>
        <v>12.430222385048625</v>
      </c>
      <c r="AS17" s="66">
        <f t="shared" si="0"/>
        <v>11.176315632533077</v>
      </c>
      <c r="AT17" s="66">
        <f t="shared" si="0"/>
        <v>4.3336475905375007</v>
      </c>
      <c r="AU17" s="66">
        <f t="shared" si="0"/>
        <v>1.5109392316468409</v>
      </c>
      <c r="AV17" s="66">
        <f t="shared" si="0"/>
        <v>207.34283031748055</v>
      </c>
      <c r="AW17" s="66">
        <f t="shared" si="0"/>
        <v>61.462257317160919</v>
      </c>
      <c r="AX17" s="66">
        <f t="shared" si="0"/>
        <v>2.6283193584367051</v>
      </c>
      <c r="AY17" s="66">
        <f t="shared" si="0"/>
        <v>403.58891819009847</v>
      </c>
      <c r="AZ17" s="66">
        <f t="shared" si="0"/>
        <v>27.605054846441686</v>
      </c>
      <c r="BA17" s="66">
        <f t="shared" si="1"/>
        <v>20.158995229270896</v>
      </c>
      <c r="BB17" s="66">
        <f t="shared" si="1"/>
        <v>26.820721455505026</v>
      </c>
      <c r="BC17" s="66">
        <f t="shared" si="1"/>
        <v>1604.0576409296516</v>
      </c>
      <c r="BD17" s="66">
        <f t="shared" si="1"/>
        <v>1728.4791424796913</v>
      </c>
      <c r="BE17" s="91">
        <f t="shared" si="1"/>
        <v>3.8714177174490411E-2</v>
      </c>
      <c r="BF17" s="91">
        <f t="shared" si="1"/>
        <v>21.334296136048387</v>
      </c>
      <c r="BG17" s="91">
        <f t="shared" si="1"/>
        <v>14.272757610737393</v>
      </c>
      <c r="BH17" s="91">
        <f t="shared" si="1"/>
        <v>2.0719190218475894</v>
      </c>
      <c r="BI17" s="65">
        <f t="shared" si="2"/>
        <v>10452.462649566145</v>
      </c>
      <c r="BJ17" s="66">
        <f t="shared" si="2"/>
        <v>1681.5804828400001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16416.86114202622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93.40478909313596</v>
      </c>
      <c r="BT17" s="66">
        <f t="shared" si="3"/>
        <v>24.481452490750137</v>
      </c>
      <c r="BU17" s="66">
        <f t="shared" si="3"/>
        <v>2.0737932251194628</v>
      </c>
      <c r="BV17" s="66">
        <f t="shared" si="3"/>
        <v>8.1464218323461157</v>
      </c>
      <c r="BW17" s="66">
        <f t="shared" si="3"/>
        <v>4.3745923811515777</v>
      </c>
      <c r="BX17" s="66">
        <f t="shared" si="3"/>
        <v>1.0242686882594276</v>
      </c>
      <c r="BY17" s="66">
        <f t="shared" si="3"/>
        <v>12.430222385048625</v>
      </c>
      <c r="BZ17" s="66">
        <f t="shared" si="3"/>
        <v>11.176315632533077</v>
      </c>
      <c r="CA17" s="66">
        <f t="shared" si="3"/>
        <v>4.3336475905375007</v>
      </c>
      <c r="CB17" s="66">
        <f t="shared" si="3"/>
        <v>1.5109392316468409</v>
      </c>
      <c r="CC17" s="66">
        <f t="shared" si="3"/>
        <v>207.34283031748055</v>
      </c>
      <c r="CD17" s="66">
        <f t="shared" si="3"/>
        <v>61.462257317160919</v>
      </c>
      <c r="CE17" s="66">
        <f t="shared" si="3"/>
        <v>2.6283193584367051</v>
      </c>
      <c r="CF17" s="66">
        <f t="shared" si="3"/>
        <v>403.58891819009847</v>
      </c>
      <c r="CG17" s="66">
        <f t="shared" si="3"/>
        <v>27.605054846441686</v>
      </c>
      <c r="CH17" s="66">
        <f t="shared" si="3"/>
        <v>20.158995229270896</v>
      </c>
      <c r="CI17" s="66">
        <f t="shared" si="4"/>
        <v>26.820721455505026</v>
      </c>
      <c r="CJ17" s="66">
        <f t="shared" si="4"/>
        <v>1604.0576409296516</v>
      </c>
      <c r="CK17" s="66">
        <f t="shared" si="4"/>
        <v>1728.4791424796913</v>
      </c>
      <c r="CL17" s="91">
        <f t="shared" si="4"/>
        <v>3.8714177174490411E-2</v>
      </c>
      <c r="CM17" s="91">
        <f t="shared" si="4"/>
        <v>21.334296136048387</v>
      </c>
      <c r="CN17" s="91">
        <f t="shared" si="4"/>
        <v>14.272757610737393</v>
      </c>
      <c r="CO17" s="91">
        <f t="shared" si="4"/>
        <v>2.0719190218475894</v>
      </c>
      <c r="CP17" s="65">
        <f t="shared" si="4"/>
        <v>10452.462649566145</v>
      </c>
      <c r="CQ17" s="66">
        <f t="shared" si="4"/>
        <v>1681.5804828400001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16416.86114202622</v>
      </c>
      <c r="CX17" s="52" t="s">
        <v>105</v>
      </c>
      <c r="CY17" s="94">
        <f>'[1]scen AMS ss TCO'!$G$461</f>
        <v>1266717.3019999999</v>
      </c>
      <c r="DA17" s="105">
        <v>1</v>
      </c>
    </row>
    <row r="18" spans="2:105" x14ac:dyDescent="0.25">
      <c r="B18" s="53" t="s">
        <v>35</v>
      </c>
      <c r="C18" s="64" t="s">
        <v>15</v>
      </c>
      <c r="D18" s="90">
        <v>35.510744301427685</v>
      </c>
      <c r="E18" s="91">
        <v>321.70475349971576</v>
      </c>
      <c r="F18" s="91">
        <v>134.48309520539362</v>
      </c>
      <c r="G18" s="91">
        <v>33.513009341547772</v>
      </c>
      <c r="H18" s="91">
        <v>74.969852483663232</v>
      </c>
      <c r="I18" s="91">
        <v>58.144788141322934</v>
      </c>
      <c r="J18" s="91">
        <v>9.2768632908074746</v>
      </c>
      <c r="K18" s="91">
        <v>34.78510858130219</v>
      </c>
      <c r="L18" s="91">
        <v>44.69144685149034</v>
      </c>
      <c r="M18" s="91">
        <v>145.19928249889358</v>
      </c>
      <c r="N18" s="91">
        <v>30.905334855891699</v>
      </c>
      <c r="O18" s="91">
        <v>995.28450804629142</v>
      </c>
      <c r="P18" s="91">
        <v>357.96657086406799</v>
      </c>
      <c r="Q18" s="91">
        <v>41.665989489987943</v>
      </c>
      <c r="R18" s="91">
        <v>54.255508847327945</v>
      </c>
      <c r="S18" s="91">
        <v>5530.4718893271756</v>
      </c>
      <c r="T18" s="91">
        <v>371.31822000075118</v>
      </c>
      <c r="U18" s="91">
        <v>263.82005336164946</v>
      </c>
      <c r="V18" s="91">
        <v>11378.098275899742</v>
      </c>
      <c r="W18" s="91">
        <v>751.89375598744994</v>
      </c>
      <c r="X18" s="91">
        <v>0.18184654971737332</v>
      </c>
      <c r="Y18" s="91">
        <v>220.16687276747956</v>
      </c>
      <c r="Z18" s="91">
        <v>217.23454497166759</v>
      </c>
      <c r="AA18" s="91">
        <v>14.60711188745818</v>
      </c>
      <c r="AB18" s="65">
        <f>'[6]TES 2010 (value)'!CK21</f>
        <v>808.97815404949779</v>
      </c>
      <c r="AC18" s="66">
        <f>'[6]TES 2010 (value)'!CL21</f>
        <v>4.3511104879999998</v>
      </c>
      <c r="AD18" s="66">
        <f>'[6]TES 2010 (value)'!CM21</f>
        <v>0</v>
      </c>
      <c r="AE18" s="66">
        <f>'[6]TES 2010 (value)'!CN21</f>
        <v>3271.3339454378483</v>
      </c>
      <c r="AF18" s="67">
        <f>'[6]TES 2010 (value)'!CO21</f>
        <v>1.0871550290000001</v>
      </c>
      <c r="AG18" s="27">
        <f t="shared" si="5"/>
        <v>25205.899792056567</v>
      </c>
      <c r="AI18" s="53" t="s">
        <v>35</v>
      </c>
      <c r="AJ18" s="64" t="s">
        <v>15</v>
      </c>
      <c r="AK18" s="65">
        <f t="shared" si="0"/>
        <v>35.510475466383085</v>
      </c>
      <c r="AL18" s="66">
        <f t="shared" si="0"/>
        <v>321.7045684417223</v>
      </c>
      <c r="AM18" s="66">
        <f t="shared" si="0"/>
        <v>134.48230301993331</v>
      </c>
      <c r="AN18" s="66">
        <f t="shared" si="0"/>
        <v>33.509227667726947</v>
      </c>
      <c r="AO18" s="66">
        <f t="shared" si="0"/>
        <v>74.96637744848266</v>
      </c>
      <c r="AP18" s="66">
        <f t="shared" si="0"/>
        <v>58.142661892926839</v>
      </c>
      <c r="AQ18" s="66">
        <f t="shared" si="0"/>
        <v>9.2761391696904152</v>
      </c>
      <c r="AR18" s="66">
        <f t="shared" si="0"/>
        <v>34.788232223364055</v>
      </c>
      <c r="AS18" s="66">
        <f t="shared" si="0"/>
        <v>44.693259223946072</v>
      </c>
      <c r="AT18" s="66">
        <f t="shared" si="0"/>
        <v>145.19658092163328</v>
      </c>
      <c r="AU18" s="66">
        <f t="shared" si="0"/>
        <v>30.904070668159758</v>
      </c>
      <c r="AV18" s="66">
        <f t="shared" si="0"/>
        <v>995.2946685703057</v>
      </c>
      <c r="AW18" s="66">
        <f t="shared" si="0"/>
        <v>357.96963735402795</v>
      </c>
      <c r="AX18" s="66">
        <f t="shared" si="0"/>
        <v>41.662647569335036</v>
      </c>
      <c r="AY18" s="66">
        <f t="shared" si="0"/>
        <v>54.252944407541207</v>
      </c>
      <c r="AZ18" s="66">
        <f t="shared" ref="AZ18:AZ32" si="9">S18*(1+AZ$45)</f>
        <v>5530.4605210300633</v>
      </c>
      <c r="BA18" s="66">
        <f t="shared" si="1"/>
        <v>371.30128764816533</v>
      </c>
      <c r="BB18" s="66">
        <f t="shared" si="1"/>
        <v>263.81240233073572</v>
      </c>
      <c r="BC18" s="66">
        <f t="shared" si="1"/>
        <v>11378.248261340546</v>
      </c>
      <c r="BD18" s="66">
        <f t="shared" si="1"/>
        <v>751.89217976900852</v>
      </c>
      <c r="BE18" s="91">
        <f t="shared" si="1"/>
        <v>0.18581172971792156</v>
      </c>
      <c r="BF18" s="91">
        <f t="shared" si="1"/>
        <v>220.98521668133549</v>
      </c>
      <c r="BG18" s="91">
        <f t="shared" si="1"/>
        <v>217.24028597611633</v>
      </c>
      <c r="BH18" s="91">
        <f t="shared" si="1"/>
        <v>14.624408931395722</v>
      </c>
      <c r="BI18" s="65">
        <f t="shared" si="2"/>
        <v>808.97815404949779</v>
      </c>
      <c r="BJ18" s="66">
        <f t="shared" si="2"/>
        <v>4.3511104879999998</v>
      </c>
      <c r="BK18" s="66">
        <f t="shared" si="2"/>
        <v>0</v>
      </c>
      <c r="BL18" s="66">
        <f t="shared" si="2"/>
        <v>3271.3339454378483</v>
      </c>
      <c r="BM18" s="36">
        <v>0</v>
      </c>
      <c r="BN18" s="27">
        <f t="shared" si="6"/>
        <v>25205.767379457615</v>
      </c>
      <c r="BP18" s="53" t="s">
        <v>35</v>
      </c>
      <c r="BQ18" s="64" t="s">
        <v>15</v>
      </c>
      <c r="BR18" s="65">
        <f t="shared" si="7"/>
        <v>35.510475466383085</v>
      </c>
      <c r="BS18" s="66">
        <f t="shared" si="3"/>
        <v>321.7045684417223</v>
      </c>
      <c r="BT18" s="66">
        <f t="shared" si="3"/>
        <v>134.48230301993331</v>
      </c>
      <c r="BU18" s="66">
        <f t="shared" si="3"/>
        <v>33.509227667726947</v>
      </c>
      <c r="BV18" s="66">
        <f t="shared" si="3"/>
        <v>74.96637744848266</v>
      </c>
      <c r="BW18" s="66">
        <f t="shared" si="3"/>
        <v>58.142661892926839</v>
      </c>
      <c r="BX18" s="66">
        <f t="shared" si="3"/>
        <v>9.2761391696904152</v>
      </c>
      <c r="BY18" s="66">
        <f t="shared" si="3"/>
        <v>34.788232223364055</v>
      </c>
      <c r="BZ18" s="66">
        <f t="shared" si="3"/>
        <v>44.693259223946072</v>
      </c>
      <c r="CA18" s="66">
        <f t="shared" si="3"/>
        <v>145.19658092163328</v>
      </c>
      <c r="CB18" s="66">
        <f t="shared" si="3"/>
        <v>30.904070668159758</v>
      </c>
      <c r="CC18" s="66">
        <f t="shared" si="3"/>
        <v>995.2946685703057</v>
      </c>
      <c r="CD18" s="66">
        <f t="shared" si="3"/>
        <v>357.96963735402795</v>
      </c>
      <c r="CE18" s="66">
        <f t="shared" si="3"/>
        <v>41.662647569335036</v>
      </c>
      <c r="CF18" s="66">
        <f t="shared" si="3"/>
        <v>54.252944407541207</v>
      </c>
      <c r="CG18" s="66">
        <f t="shared" si="3"/>
        <v>5530.4605210300633</v>
      </c>
      <c r="CH18" s="66">
        <f t="shared" ref="CH18:CJ37" si="10">BA18</f>
        <v>371.30128764816533</v>
      </c>
      <c r="CI18" s="66">
        <f t="shared" si="4"/>
        <v>263.81240233073572</v>
      </c>
      <c r="CJ18" s="66">
        <f t="shared" si="4"/>
        <v>11378.248261340546</v>
      </c>
      <c r="CK18" s="66">
        <f t="shared" si="4"/>
        <v>751.89217976900852</v>
      </c>
      <c r="CL18" s="91">
        <f t="shared" si="4"/>
        <v>0.18581172971792156</v>
      </c>
      <c r="CM18" s="91">
        <f t="shared" si="4"/>
        <v>220.98521668133549</v>
      </c>
      <c r="CN18" s="91">
        <f t="shared" si="4"/>
        <v>217.24028597611633</v>
      </c>
      <c r="CO18" s="91">
        <f t="shared" si="4"/>
        <v>14.624408931395722</v>
      </c>
      <c r="CP18" s="65">
        <f t="shared" si="4"/>
        <v>808.97815404949779</v>
      </c>
      <c r="CQ18" s="66">
        <f t="shared" si="4"/>
        <v>4.3511104879999998</v>
      </c>
      <c r="CR18" s="66">
        <f t="shared" si="4"/>
        <v>0</v>
      </c>
      <c r="CS18" s="66">
        <f t="shared" si="4"/>
        <v>3271.3339454378483</v>
      </c>
      <c r="CT18" s="36">
        <v>0</v>
      </c>
      <c r="CU18" s="27">
        <f t="shared" si="8"/>
        <v>25205.767379457615</v>
      </c>
      <c r="DA18" s="105">
        <v>1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59.219084367767714</v>
      </c>
      <c r="F19" s="91">
        <v>24.421867980904096</v>
      </c>
      <c r="G19" s="91">
        <v>6.0986608290782423</v>
      </c>
      <c r="H19" s="91">
        <v>14.146582316314687</v>
      </c>
      <c r="I19" s="91">
        <v>10.64594430282817</v>
      </c>
      <c r="J19" s="91">
        <v>1.5850372463116587</v>
      </c>
      <c r="K19" s="91">
        <v>6.1027137381311229</v>
      </c>
      <c r="L19" s="91">
        <v>7.6377546845393294</v>
      </c>
      <c r="M19" s="91">
        <v>27.908176401710797</v>
      </c>
      <c r="N19" s="91">
        <v>5.7727850440427195</v>
      </c>
      <c r="O19" s="91">
        <v>181.04337434870192</v>
      </c>
      <c r="P19" s="91">
        <v>64.675863237638467</v>
      </c>
      <c r="Q19" s="91">
        <v>9.6085942096633818</v>
      </c>
      <c r="R19" s="91">
        <v>4.7180959436415479</v>
      </c>
      <c r="S19" s="91">
        <v>231.73862904861494</v>
      </c>
      <c r="T19" s="91">
        <v>1223.1394357933161</v>
      </c>
      <c r="U19" s="91">
        <v>56.006877765076879</v>
      </c>
      <c r="V19" s="91">
        <v>1447.461116905605</v>
      </c>
      <c r="W19" s="91">
        <v>12.172992587367032</v>
      </c>
      <c r="X19" s="91">
        <v>3.3071778814439977E-2</v>
      </c>
      <c r="Y19" s="91">
        <v>60.401276252836531</v>
      </c>
      <c r="Z19" s="91">
        <v>60.257833249525156</v>
      </c>
      <c r="AA19" s="91">
        <v>3.5515117162893963</v>
      </c>
      <c r="AB19" s="65">
        <f>'[6]TES 2010 (value)'!CK22</f>
        <v>401.15256162172403</v>
      </c>
      <c r="AC19" s="66">
        <f>'[6]TES 2010 (value)'!CL22</f>
        <v>0</v>
      </c>
      <c r="AD19" s="66">
        <f>'[6]TES 2010 (value)'!CM22</f>
        <v>0</v>
      </c>
      <c r="AE19" s="66">
        <f>'[6]TES 2010 (value)'!CN22</f>
        <v>5063.9975500732144</v>
      </c>
      <c r="AF19" s="67">
        <f>'[6]TES 2010 (value)'!CO22</f>
        <v>1.036154118</v>
      </c>
      <c r="AG19" s="27">
        <f t="shared" si="5"/>
        <v>8984.5335455616569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59.219050302480184</v>
      </c>
      <c r="AM19" s="66">
        <f t="shared" si="11"/>
        <v>24.421724121568477</v>
      </c>
      <c r="AN19" s="66">
        <f t="shared" si="11"/>
        <v>6.0979726442075748</v>
      </c>
      <c r="AO19" s="66">
        <f t="shared" si="11"/>
        <v>14.145926587783745</v>
      </c>
      <c r="AP19" s="66">
        <f t="shared" si="11"/>
        <v>10.645555000145636</v>
      </c>
      <c r="AQ19" s="66">
        <f t="shared" si="11"/>
        <v>1.5849135235720428</v>
      </c>
      <c r="AR19" s="66">
        <f t="shared" si="11"/>
        <v>6.1032617511775511</v>
      </c>
      <c r="AS19" s="66">
        <f t="shared" si="11"/>
        <v>7.638064418441207</v>
      </c>
      <c r="AT19" s="66">
        <f t="shared" si="11"/>
        <v>27.907657142294045</v>
      </c>
      <c r="AU19" s="66">
        <f t="shared" si="11"/>
        <v>5.772548907334742</v>
      </c>
      <c r="AV19" s="66">
        <f t="shared" si="11"/>
        <v>181.04522255947765</v>
      </c>
      <c r="AW19" s="66">
        <f t="shared" si="11"/>
        <v>64.676417277879693</v>
      </c>
      <c r="AX19" s="66">
        <f t="shared" si="11"/>
        <v>9.6078235293116681</v>
      </c>
      <c r="AY19" s="66">
        <f t="shared" si="11"/>
        <v>4.7178729382138487</v>
      </c>
      <c r="AZ19" s="66">
        <f t="shared" si="9"/>
        <v>231.73815269259322</v>
      </c>
      <c r="BA19" s="66">
        <f t="shared" si="1"/>
        <v>1223.0836598386957</v>
      </c>
      <c r="BB19" s="66">
        <f t="shared" si="1"/>
        <v>56.005253512683247</v>
      </c>
      <c r="BC19" s="66">
        <f t="shared" si="1"/>
        <v>1447.4801972552734</v>
      </c>
      <c r="BD19" s="66">
        <f t="shared" si="1"/>
        <v>12.172967068741228</v>
      </c>
      <c r="BE19" s="91">
        <f t="shared" si="1"/>
        <v>3.3792911858434402E-2</v>
      </c>
      <c r="BF19" s="91">
        <f t="shared" si="1"/>
        <v>60.62578331054835</v>
      </c>
      <c r="BG19" s="91">
        <f t="shared" si="1"/>
        <v>60.259425724095912</v>
      </c>
      <c r="BH19" s="91">
        <f t="shared" si="1"/>
        <v>3.5557172467648699</v>
      </c>
      <c r="BI19" s="65">
        <f t="shared" si="2"/>
        <v>401.15256162172403</v>
      </c>
      <c r="BJ19" s="66">
        <f t="shared" si="2"/>
        <v>0</v>
      </c>
      <c r="BK19" s="66">
        <f t="shared" si="2"/>
        <v>0</v>
      </c>
      <c r="BL19" s="66">
        <f t="shared" si="2"/>
        <v>5063.9975500732144</v>
      </c>
      <c r="BM19" s="36">
        <v>0</v>
      </c>
      <c r="BN19" s="27">
        <f t="shared" si="6"/>
        <v>8983.6890719600815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59.219050302480184</v>
      </c>
      <c r="BT19" s="66">
        <f t="shared" si="7"/>
        <v>24.421724121568477</v>
      </c>
      <c r="BU19" s="66">
        <f t="shared" si="7"/>
        <v>6.0979726442075748</v>
      </c>
      <c r="BV19" s="66">
        <f t="shared" si="7"/>
        <v>14.145926587783745</v>
      </c>
      <c r="BW19" s="66">
        <f t="shared" si="7"/>
        <v>10.645555000145636</v>
      </c>
      <c r="BX19" s="66">
        <f t="shared" si="7"/>
        <v>1.5849135235720428</v>
      </c>
      <c r="BY19" s="66">
        <f t="shared" si="7"/>
        <v>6.1032617511775511</v>
      </c>
      <c r="BZ19" s="66">
        <f t="shared" si="7"/>
        <v>7.638064418441207</v>
      </c>
      <c r="CA19" s="66">
        <f t="shared" si="7"/>
        <v>27.907657142294045</v>
      </c>
      <c r="CB19" s="66">
        <f t="shared" si="7"/>
        <v>5.772548907334742</v>
      </c>
      <c r="CC19" s="66">
        <f t="shared" si="7"/>
        <v>181.04522255947765</v>
      </c>
      <c r="CD19" s="66">
        <f t="shared" si="7"/>
        <v>64.676417277879693</v>
      </c>
      <c r="CE19" s="66">
        <f t="shared" si="7"/>
        <v>9.6078235293116681</v>
      </c>
      <c r="CF19" s="66">
        <f t="shared" si="7"/>
        <v>4.7178729382138487</v>
      </c>
      <c r="CG19" s="66">
        <f t="shared" si="7"/>
        <v>231.73815269259322</v>
      </c>
      <c r="CH19" s="66">
        <f t="shared" si="10"/>
        <v>1223.0836598386957</v>
      </c>
      <c r="CI19" s="66">
        <f t="shared" si="4"/>
        <v>56.005253512683247</v>
      </c>
      <c r="CJ19" s="66">
        <f t="shared" si="4"/>
        <v>1447.4801972552734</v>
      </c>
      <c r="CK19" s="66">
        <f t="shared" si="4"/>
        <v>12.172967068741228</v>
      </c>
      <c r="CL19" s="91">
        <f t="shared" si="4"/>
        <v>3.3792911858434402E-2</v>
      </c>
      <c r="CM19" s="91">
        <f t="shared" si="4"/>
        <v>60.62578331054835</v>
      </c>
      <c r="CN19" s="91">
        <f t="shared" si="4"/>
        <v>60.259425724095912</v>
      </c>
      <c r="CO19" s="91">
        <f t="shared" si="4"/>
        <v>3.5557172467648699</v>
      </c>
      <c r="CP19" s="65">
        <f t="shared" si="4"/>
        <v>401.15256162172403</v>
      </c>
      <c r="CQ19" s="66">
        <f t="shared" si="4"/>
        <v>0</v>
      </c>
      <c r="CR19" s="66">
        <f t="shared" si="4"/>
        <v>0</v>
      </c>
      <c r="CS19" s="66">
        <f t="shared" si="4"/>
        <v>5063.9975500732144</v>
      </c>
      <c r="CT19" s="36">
        <v>0</v>
      </c>
      <c r="CU19" s="27">
        <f t="shared" si="8"/>
        <v>8983.6890719600815</v>
      </c>
      <c r="CX19" s="59" t="s">
        <v>117</v>
      </c>
      <c r="CY19" s="94">
        <f t="array" ref="CY19">SUM('[1]scen AMS ss TCO'!$G$1263:$G$1268*'[1]scen AMS ss TCO'!$G$293:$G$298,'[1]scen AMS ss TCO'!$G$299*'[1]scen AMS ss TCO'!$G$1269,'[1]scen AMS ss TCO'!$G$1262*('[1]scen AMS ss TCO'!$G$292-'[1]scen AMS ss TCO'!$G$299))</f>
        <v>-476.79875506001156</v>
      </c>
      <c r="DA19" s="105">
        <v>1</v>
      </c>
    </row>
    <row r="20" spans="2:105" x14ac:dyDescent="0.25">
      <c r="B20" s="53" t="s">
        <v>37</v>
      </c>
      <c r="C20" s="64" t="s">
        <v>17</v>
      </c>
      <c r="D20" s="90">
        <v>6.9487319335292792</v>
      </c>
      <c r="E20" s="91">
        <v>150.7843818635252</v>
      </c>
      <c r="F20" s="91">
        <v>47.724947915928809</v>
      </c>
      <c r="G20" s="91">
        <v>13.097613801343504</v>
      </c>
      <c r="H20" s="91">
        <v>39.859254072857468</v>
      </c>
      <c r="I20" s="91">
        <v>20.781674693103756</v>
      </c>
      <c r="J20" s="91">
        <v>11.056001230103575</v>
      </c>
      <c r="K20" s="91">
        <v>23.820381545812261</v>
      </c>
      <c r="L20" s="91">
        <v>26.624653944183954</v>
      </c>
      <c r="M20" s="91">
        <v>29.436855912217958</v>
      </c>
      <c r="N20" s="91">
        <v>12.091545913286581</v>
      </c>
      <c r="O20" s="91">
        <v>473.29254922403948</v>
      </c>
      <c r="P20" s="91">
        <v>148.99889864996442</v>
      </c>
      <c r="Q20" s="91">
        <v>11.027520998716826</v>
      </c>
      <c r="R20" s="91">
        <v>15.4920386621645</v>
      </c>
      <c r="S20" s="91">
        <v>226.64401951661944</v>
      </c>
      <c r="T20" s="91">
        <v>92.377672028302072</v>
      </c>
      <c r="U20" s="91">
        <v>2096.3875075941492</v>
      </c>
      <c r="V20" s="91">
        <v>4199.5860390287544</v>
      </c>
      <c r="W20" s="91">
        <v>251.3735059377812</v>
      </c>
      <c r="X20" s="91">
        <v>8.6480526783190612E-2</v>
      </c>
      <c r="Y20" s="91">
        <v>78.331589441409363</v>
      </c>
      <c r="Z20" s="91">
        <v>52.163185632746263</v>
      </c>
      <c r="AA20" s="91">
        <v>5.7733633367916317</v>
      </c>
      <c r="AB20" s="65">
        <f>'[6]TES 2010 (value)'!CK23</f>
        <v>8242.4757314577782</v>
      </c>
      <c r="AC20" s="66">
        <f>'[6]TES 2010 (value)'!CL23</f>
        <v>0</v>
      </c>
      <c r="AD20" s="66">
        <f>'[6]TES 2010 (value)'!CM23</f>
        <v>0</v>
      </c>
      <c r="AE20" s="66">
        <f>'[6]TES 2010 (value)'!CN23</f>
        <v>8035.0653567149138</v>
      </c>
      <c r="AF20" s="67">
        <f>'[6]TES 2010 (value)'!CO23</f>
        <v>1.069560877</v>
      </c>
      <c r="AG20" s="27">
        <f t="shared" si="5"/>
        <v>24312.371062453807</v>
      </c>
      <c r="AI20" s="53" t="s">
        <v>37</v>
      </c>
      <c r="AJ20" s="64" t="s">
        <v>17</v>
      </c>
      <c r="AK20" s="65">
        <f t="shared" si="11"/>
        <v>6.9486793279673282</v>
      </c>
      <c r="AL20" s="66">
        <f t="shared" si="11"/>
        <v>150.78429512605908</v>
      </c>
      <c r="AM20" s="66">
        <f t="shared" si="11"/>
        <v>47.724666787584944</v>
      </c>
      <c r="AN20" s="66">
        <f t="shared" si="11"/>
        <v>13.096135840867829</v>
      </c>
      <c r="AO20" s="66">
        <f t="shared" si="11"/>
        <v>39.857406499391793</v>
      </c>
      <c r="AP20" s="66">
        <f t="shared" si="11"/>
        <v>20.780914745326889</v>
      </c>
      <c r="AQ20" s="66">
        <f t="shared" si="11"/>
        <v>11.055138235391894</v>
      </c>
      <c r="AR20" s="66">
        <f t="shared" si="11"/>
        <v>23.822520574516233</v>
      </c>
      <c r="AS20" s="66">
        <f t="shared" si="11"/>
        <v>26.625733653901388</v>
      </c>
      <c r="AT20" s="66">
        <f t="shared" si="11"/>
        <v>29.436308210196444</v>
      </c>
      <c r="AU20" s="66">
        <f t="shared" si="11"/>
        <v>12.091051306640994</v>
      </c>
      <c r="AV20" s="66">
        <f t="shared" si="11"/>
        <v>473.29738090811901</v>
      </c>
      <c r="AW20" s="66">
        <f t="shared" si="11"/>
        <v>149.00017503626398</v>
      </c>
      <c r="AX20" s="66">
        <f t="shared" si="11"/>
        <v>11.026636509937678</v>
      </c>
      <c r="AY20" s="66">
        <f t="shared" si="11"/>
        <v>15.491306415777599</v>
      </c>
      <c r="AZ20" s="66">
        <f t="shared" si="9"/>
        <v>226.64355363294726</v>
      </c>
      <c r="BA20" s="66">
        <f t="shared" si="1"/>
        <v>92.373459546313342</v>
      </c>
      <c r="BB20" s="66">
        <f t="shared" si="1"/>
        <v>2096.3267103748954</v>
      </c>
      <c r="BC20" s="66">
        <f t="shared" si="1"/>
        <v>4199.6413977317634</v>
      </c>
      <c r="BD20" s="66">
        <f t="shared" si="1"/>
        <v>251.37297897562388</v>
      </c>
      <c r="BE20" s="91">
        <f t="shared" si="1"/>
        <v>8.8366242271169557E-2</v>
      </c>
      <c r="BF20" s="91">
        <f t="shared" si="1"/>
        <v>78.622742141523958</v>
      </c>
      <c r="BG20" s="91">
        <f t="shared" si="1"/>
        <v>52.164564184582105</v>
      </c>
      <c r="BH20" s="91">
        <f t="shared" si="1"/>
        <v>5.7801998777911994</v>
      </c>
      <c r="BI20" s="65">
        <f t="shared" si="2"/>
        <v>8242.4757314577782</v>
      </c>
      <c r="BJ20" s="66">
        <f t="shared" si="2"/>
        <v>0</v>
      </c>
      <c r="BK20" s="66">
        <f t="shared" si="2"/>
        <v>0</v>
      </c>
      <c r="BL20" s="66">
        <f t="shared" si="2"/>
        <v>8035.0653567149138</v>
      </c>
      <c r="BM20" s="36">
        <v>0</v>
      </c>
      <c r="BN20" s="27">
        <f t="shared" si="6"/>
        <v>24311.593410058347</v>
      </c>
      <c r="BP20" s="53" t="s">
        <v>37</v>
      </c>
      <c r="BQ20" s="64" t="s">
        <v>17</v>
      </c>
      <c r="BR20" s="65">
        <f t="shared" si="7"/>
        <v>6.9486793279673282</v>
      </c>
      <c r="BS20" s="66">
        <f t="shared" si="7"/>
        <v>150.78429512605908</v>
      </c>
      <c r="BT20" s="66">
        <f t="shared" si="7"/>
        <v>47.724666787584944</v>
      </c>
      <c r="BU20" s="66">
        <f t="shared" si="7"/>
        <v>13.096135840867829</v>
      </c>
      <c r="BV20" s="66">
        <f t="shared" si="7"/>
        <v>39.857406499391793</v>
      </c>
      <c r="BW20" s="66">
        <f t="shared" si="7"/>
        <v>20.780914745326889</v>
      </c>
      <c r="BX20" s="66">
        <f t="shared" si="7"/>
        <v>11.055138235391894</v>
      </c>
      <c r="BY20" s="66">
        <f t="shared" si="7"/>
        <v>23.822520574516233</v>
      </c>
      <c r="BZ20" s="66">
        <f t="shared" si="7"/>
        <v>26.625733653901388</v>
      </c>
      <c r="CA20" s="66">
        <f t="shared" si="7"/>
        <v>29.436308210196444</v>
      </c>
      <c r="CB20" s="66">
        <f t="shared" si="7"/>
        <v>12.091051306640994</v>
      </c>
      <c r="CC20" s="66">
        <f t="shared" si="7"/>
        <v>473.29738090811901</v>
      </c>
      <c r="CD20" s="66">
        <f t="shared" si="7"/>
        <v>149.00017503626398</v>
      </c>
      <c r="CE20" s="66">
        <f t="shared" si="7"/>
        <v>11.026636509937678</v>
      </c>
      <c r="CF20" s="66">
        <f t="shared" si="7"/>
        <v>15.491306415777599</v>
      </c>
      <c r="CG20" s="66">
        <f t="shared" si="7"/>
        <v>226.64355363294726</v>
      </c>
      <c r="CH20" s="66">
        <f t="shared" si="10"/>
        <v>92.373459546313342</v>
      </c>
      <c r="CI20" s="66">
        <f t="shared" si="4"/>
        <v>2096.3267103748954</v>
      </c>
      <c r="CJ20" s="66">
        <f t="shared" si="4"/>
        <v>4199.6413977317634</v>
      </c>
      <c r="CK20" s="66">
        <f t="shared" si="4"/>
        <v>251.37297897562388</v>
      </c>
      <c r="CL20" s="91">
        <f t="shared" si="4"/>
        <v>8.8366242271169557E-2</v>
      </c>
      <c r="CM20" s="91">
        <f t="shared" si="4"/>
        <v>78.622742141523958</v>
      </c>
      <c r="CN20" s="91">
        <f t="shared" si="4"/>
        <v>52.164564184582105</v>
      </c>
      <c r="CO20" s="91">
        <f t="shared" si="4"/>
        <v>5.7801998777911994</v>
      </c>
      <c r="CP20" s="65">
        <f t="shared" si="4"/>
        <v>8242.4757314577782</v>
      </c>
      <c r="CQ20" s="66">
        <f t="shared" si="4"/>
        <v>0</v>
      </c>
      <c r="CR20" s="66">
        <f t="shared" si="4"/>
        <v>0</v>
      </c>
      <c r="CS20" s="66">
        <f t="shared" si="4"/>
        <v>8035.0653567149138</v>
      </c>
      <c r="CT20" s="36">
        <v>0</v>
      </c>
      <c r="CU20" s="27">
        <f t="shared" si="8"/>
        <v>24311.593410058347</v>
      </c>
      <c r="DA20" s="105">
        <v>1</v>
      </c>
    </row>
    <row r="21" spans="2:105" x14ac:dyDescent="0.25">
      <c r="B21" s="53" t="s">
        <v>38</v>
      </c>
      <c r="C21" s="64" t="s">
        <v>18</v>
      </c>
      <c r="D21" s="90">
        <v>5641.4650962181804</v>
      </c>
      <c r="E21" s="91">
        <v>21843.190840930321</v>
      </c>
      <c r="F21" s="91">
        <v>13425.654164029704</v>
      </c>
      <c r="G21" s="91">
        <v>1449.1851314094365</v>
      </c>
      <c r="H21" s="91">
        <v>3769.1305706053972</v>
      </c>
      <c r="I21" s="91">
        <v>3688.7250824505463</v>
      </c>
      <c r="J21" s="91">
        <v>992.15519423595879</v>
      </c>
      <c r="K21" s="91">
        <v>2825.946414620108</v>
      </c>
      <c r="L21" s="91">
        <v>4009.2277232273918</v>
      </c>
      <c r="M21" s="91">
        <v>4385.9092134205157</v>
      </c>
      <c r="N21" s="91">
        <v>2003.1919746166573</v>
      </c>
      <c r="O21" s="91">
        <v>85172.645476950129</v>
      </c>
      <c r="P21" s="91">
        <v>37807.629451131972</v>
      </c>
      <c r="Q21" s="91">
        <v>3196.8909911993223</v>
      </c>
      <c r="R21" s="91">
        <v>3333.7086691476165</v>
      </c>
      <c r="S21" s="91">
        <v>15087.562209443991</v>
      </c>
      <c r="T21" s="91">
        <v>4894.3574034906223</v>
      </c>
      <c r="U21" s="91">
        <v>4587.351141713526</v>
      </c>
      <c r="V21" s="91">
        <v>529169.25273933879</v>
      </c>
      <c r="W21" s="91">
        <v>43891.384217366714</v>
      </c>
      <c r="X21" s="91">
        <v>38.557205087699828</v>
      </c>
      <c r="Y21" s="91">
        <v>4194.1106816746615</v>
      </c>
      <c r="Z21" s="91">
        <v>6716.1795500047738</v>
      </c>
      <c r="AA21" s="91">
        <v>1455.8927540333341</v>
      </c>
      <c r="AB21" s="65">
        <f>'[6]TES 2010 (value)'!CK24</f>
        <v>537787.0418116597</v>
      </c>
      <c r="AC21" s="66">
        <f>'[6]TES 2010 (value)'!CL24</f>
        <v>102379.39932142965</v>
      </c>
      <c r="AD21" s="66">
        <f>'[6]TES 2010 (value)'!CM24</f>
        <v>66481.740033942915</v>
      </c>
      <c r="AE21" s="66">
        <f>'[6]TES 2010 (value)'!CN24</f>
        <v>102243.60927354467</v>
      </c>
      <c r="AF21" s="67">
        <f>'[6]TES 2010 (value)'!CO24</f>
        <v>1.0650017409999999</v>
      </c>
      <c r="AG21" s="27">
        <f t="shared" si="5"/>
        <v>1612472.1593386654</v>
      </c>
      <c r="AI21" s="53" t="s">
        <v>38</v>
      </c>
      <c r="AJ21" s="64" t="s">
        <v>18</v>
      </c>
      <c r="AK21" s="65">
        <f t="shared" si="11"/>
        <v>5641.4223873549736</v>
      </c>
      <c r="AL21" s="66">
        <f t="shared" si="11"/>
        <v>21843.178275815808</v>
      </c>
      <c r="AM21" s="66">
        <f t="shared" si="11"/>
        <v>13425.575078937205</v>
      </c>
      <c r="AN21" s="66">
        <f t="shared" si="11"/>
        <v>1449.0216025118336</v>
      </c>
      <c r="AO21" s="66">
        <f t="shared" si="11"/>
        <v>3768.955862227308</v>
      </c>
      <c r="AP21" s="66">
        <f t="shared" si="11"/>
        <v>3688.5901925310727</v>
      </c>
      <c r="AQ21" s="66">
        <f t="shared" si="11"/>
        <v>992.07774989889947</v>
      </c>
      <c r="AR21" s="66">
        <f t="shared" si="11"/>
        <v>2826.2001796777809</v>
      </c>
      <c r="AS21" s="66">
        <f t="shared" si="11"/>
        <v>4009.3903094582311</v>
      </c>
      <c r="AT21" s="66">
        <f t="shared" si="11"/>
        <v>4385.8276092115093</v>
      </c>
      <c r="AU21" s="66">
        <f t="shared" si="11"/>
        <v>2003.1100337242242</v>
      </c>
      <c r="AV21" s="66">
        <f t="shared" si="11"/>
        <v>85173.514975774568</v>
      </c>
      <c r="AW21" s="66">
        <f t="shared" si="11"/>
        <v>37807.953326950439</v>
      </c>
      <c r="AX21" s="66">
        <f t="shared" si="11"/>
        <v>3196.6345768873293</v>
      </c>
      <c r="AY21" s="66">
        <f t="shared" si="11"/>
        <v>3333.5510981409079</v>
      </c>
      <c r="AZ21" s="66">
        <f t="shared" si="9"/>
        <v>15087.531195835509</v>
      </c>
      <c r="BA21" s="66">
        <f t="shared" si="1"/>
        <v>4894.1342176064582</v>
      </c>
      <c r="BB21" s="66">
        <f t="shared" si="1"/>
        <v>4587.2181041943913</v>
      </c>
      <c r="BC21" s="66">
        <f t="shared" si="1"/>
        <v>529176.22821816732</v>
      </c>
      <c r="BD21" s="66">
        <f t="shared" si="1"/>
        <v>43891.292206482634</v>
      </c>
      <c r="BE21" s="91">
        <f t="shared" si="1"/>
        <v>39.39794833374107</v>
      </c>
      <c r="BF21" s="91">
        <f t="shared" si="1"/>
        <v>4209.6998795737081</v>
      </c>
      <c r="BG21" s="91">
        <f t="shared" si="1"/>
        <v>6716.3570430304808</v>
      </c>
      <c r="BH21" s="91">
        <f t="shared" si="1"/>
        <v>1457.6167526669371</v>
      </c>
      <c r="BI21" s="65">
        <f t="shared" si="2"/>
        <v>537787.0418116597</v>
      </c>
      <c r="BJ21" s="66">
        <f t="shared" si="2"/>
        <v>102379.39932142965</v>
      </c>
      <c r="BK21" s="66">
        <f t="shared" si="2"/>
        <v>66481.740033942915</v>
      </c>
      <c r="BL21" s="66">
        <f t="shared" si="2"/>
        <v>102243.60927354467</v>
      </c>
      <c r="BM21" s="36">
        <v>0</v>
      </c>
      <c r="BN21" s="27">
        <f t="shared" si="6"/>
        <v>1612496.2692655702</v>
      </c>
      <c r="BP21" s="53" t="s">
        <v>38</v>
      </c>
      <c r="BQ21" s="64" t="s">
        <v>18</v>
      </c>
      <c r="BR21" s="65">
        <f t="shared" si="7"/>
        <v>5641.4223873549736</v>
      </c>
      <c r="BS21" s="66">
        <f t="shared" si="7"/>
        <v>21843.178275815808</v>
      </c>
      <c r="BT21" s="66">
        <f t="shared" si="7"/>
        <v>13425.575078937205</v>
      </c>
      <c r="BU21" s="66">
        <f t="shared" si="7"/>
        <v>1449.0216025118336</v>
      </c>
      <c r="BV21" s="66">
        <f t="shared" si="7"/>
        <v>3768.955862227308</v>
      </c>
      <c r="BW21" s="66">
        <f t="shared" si="7"/>
        <v>3688.5901925310727</v>
      </c>
      <c r="BX21" s="66">
        <f t="shared" si="7"/>
        <v>992.07774989889947</v>
      </c>
      <c r="BY21" s="66">
        <f t="shared" si="7"/>
        <v>2826.2001796777809</v>
      </c>
      <c r="BZ21" s="66">
        <f t="shared" si="7"/>
        <v>4009.3903094582311</v>
      </c>
      <c r="CA21" s="66">
        <f t="shared" si="7"/>
        <v>4385.8276092115093</v>
      </c>
      <c r="CB21" s="66">
        <f t="shared" si="7"/>
        <v>2003.1100337242242</v>
      </c>
      <c r="CC21" s="66">
        <f t="shared" si="7"/>
        <v>85173.514975774568</v>
      </c>
      <c r="CD21" s="66">
        <f t="shared" si="7"/>
        <v>37807.953326950439</v>
      </c>
      <c r="CE21" s="66">
        <f t="shared" si="7"/>
        <v>3196.6345768873293</v>
      </c>
      <c r="CF21" s="66">
        <f t="shared" si="7"/>
        <v>3333.5510981409079</v>
      </c>
      <c r="CG21" s="66">
        <f t="shared" si="7"/>
        <v>15087.531195835509</v>
      </c>
      <c r="CH21" s="66">
        <f t="shared" si="10"/>
        <v>4894.1342176064582</v>
      </c>
      <c r="CI21" s="66">
        <f t="shared" si="4"/>
        <v>4587.2181041943913</v>
      </c>
      <c r="CJ21" s="66">
        <f t="shared" si="4"/>
        <v>529176.22821816732</v>
      </c>
      <c r="CK21" s="66">
        <f t="shared" si="4"/>
        <v>43891.292206482634</v>
      </c>
      <c r="CL21" s="91">
        <f t="shared" si="4"/>
        <v>39.39794833374107</v>
      </c>
      <c r="CM21" s="91">
        <f t="shared" si="4"/>
        <v>4209.6998795737081</v>
      </c>
      <c r="CN21" s="91">
        <f t="shared" si="4"/>
        <v>6716.3570430304808</v>
      </c>
      <c r="CO21" s="91">
        <f t="shared" si="4"/>
        <v>1457.6167526669371</v>
      </c>
      <c r="CP21" s="65">
        <f t="shared" si="4"/>
        <v>537787.0418116597</v>
      </c>
      <c r="CQ21" s="66">
        <f t="shared" si="4"/>
        <v>102379.39932142965</v>
      </c>
      <c r="CR21" s="66">
        <f t="shared" si="4"/>
        <v>66481.740033942915</v>
      </c>
      <c r="CS21" s="66">
        <f t="shared" si="4"/>
        <v>102243.60927354467</v>
      </c>
      <c r="CT21" s="36">
        <v>0</v>
      </c>
      <c r="CU21" s="27">
        <f t="shared" si="8"/>
        <v>1612496.2692655702</v>
      </c>
      <c r="CX21" s="46" t="s">
        <v>111</v>
      </c>
      <c r="CY21" s="84">
        <f>1-SUM(CP3:CP26)/(SUM(BR27:CO27,CY4:CY9)-SUM(CY10:CY12))</f>
        <v>2.5558316703415795E-2</v>
      </c>
      <c r="DA21" s="105">
        <v>1</v>
      </c>
    </row>
    <row r="22" spans="2:105" x14ac:dyDescent="0.25">
      <c r="B22" s="53" t="s">
        <v>39</v>
      </c>
      <c r="C22" s="64" t="s">
        <v>19</v>
      </c>
      <c r="D22" s="90">
        <v>13.010732604979935</v>
      </c>
      <c r="E22" s="91">
        <v>67.119586505240648</v>
      </c>
      <c r="F22" s="91">
        <v>20.078461855889007</v>
      </c>
      <c r="G22" s="91">
        <v>23.968033908957135</v>
      </c>
      <c r="H22" s="91">
        <v>5.2374914012487483</v>
      </c>
      <c r="I22" s="91">
        <v>8.1207120052046058</v>
      </c>
      <c r="J22" s="91">
        <v>18.689538865363492</v>
      </c>
      <c r="K22" s="91">
        <v>13.101936201775494</v>
      </c>
      <c r="L22" s="91">
        <v>15.555300847574859</v>
      </c>
      <c r="M22" s="91">
        <v>13.714337294168301</v>
      </c>
      <c r="N22" s="91">
        <v>13.816461851574198</v>
      </c>
      <c r="O22" s="91">
        <v>574.93518037815738</v>
      </c>
      <c r="P22" s="91">
        <v>82.280486695936204</v>
      </c>
      <c r="Q22" s="91">
        <v>5.6708744765060715</v>
      </c>
      <c r="R22" s="91">
        <v>23.536652139272849</v>
      </c>
      <c r="S22" s="91">
        <v>82.586128424250347</v>
      </c>
      <c r="T22" s="91">
        <v>39.042140817535483</v>
      </c>
      <c r="U22" s="91">
        <v>9.5887153956432503</v>
      </c>
      <c r="V22" s="91">
        <v>1700.9354529530974</v>
      </c>
      <c r="W22" s="91">
        <v>0</v>
      </c>
      <c r="X22" s="91">
        <v>0.10502894584005221</v>
      </c>
      <c r="Y22" s="91">
        <v>41.852783817303887</v>
      </c>
      <c r="Z22" s="91">
        <v>3.1613303338569088</v>
      </c>
      <c r="AA22" s="91">
        <v>10.93029610209677</v>
      </c>
      <c r="AB22" s="65">
        <f>'[6]TES 2010 (value)'!CK25</f>
        <v>11443.469646223404</v>
      </c>
      <c r="AC22" s="66">
        <f>'[6]TES 2010 (value)'!CL25</f>
        <v>371151.62039681454</v>
      </c>
      <c r="AD22" s="66">
        <f>'[6]TES 2010 (value)'!CM25</f>
        <v>0</v>
      </c>
      <c r="AE22" s="66">
        <f>'[6]TES 2010 (value)'!CN25</f>
        <v>0</v>
      </c>
      <c r="AF22" s="67">
        <f>'[6]TES 2010 (value)'!CO25</f>
        <v>1</v>
      </c>
      <c r="AG22" s="27">
        <f t="shared" si="5"/>
        <v>385383.12770685944</v>
      </c>
      <c r="AI22" s="53" t="s">
        <v>39</v>
      </c>
      <c r="AJ22" s="64" t="s">
        <v>19</v>
      </c>
      <c r="AK22" s="65">
        <f t="shared" si="11"/>
        <v>13.010634106878898</v>
      </c>
      <c r="AL22" s="66">
        <f t="shared" si="11"/>
        <v>67.11954789525474</v>
      </c>
      <c r="AM22" s="66">
        <f t="shared" si="11"/>
        <v>20.078343581800183</v>
      </c>
      <c r="AN22" s="66">
        <f t="shared" si="11"/>
        <v>23.965329308918196</v>
      </c>
      <c r="AO22" s="66">
        <f t="shared" si="11"/>
        <v>5.2372486307713588</v>
      </c>
      <c r="AP22" s="66">
        <f t="shared" si="11"/>
        <v>8.1204150456416233</v>
      </c>
      <c r="AQ22" s="66">
        <f t="shared" si="11"/>
        <v>18.688080022073873</v>
      </c>
      <c r="AR22" s="66">
        <f t="shared" si="11"/>
        <v>13.103112732787784</v>
      </c>
      <c r="AS22" s="66">
        <f t="shared" si="11"/>
        <v>15.555931661763767</v>
      </c>
      <c r="AT22" s="66">
        <f t="shared" si="11"/>
        <v>13.714082125264321</v>
      </c>
      <c r="AU22" s="66">
        <f t="shared" si="11"/>
        <v>13.815896686962553</v>
      </c>
      <c r="AV22" s="66">
        <f t="shared" si="11"/>
        <v>574.9410496975928</v>
      </c>
      <c r="AW22" s="66">
        <f t="shared" si="11"/>
        <v>82.281191544675977</v>
      </c>
      <c r="AX22" s="66">
        <f t="shared" si="11"/>
        <v>5.6704196304130097</v>
      </c>
      <c r="AY22" s="66">
        <f t="shared" si="11"/>
        <v>23.535539656347613</v>
      </c>
      <c r="AZ22" s="66">
        <f t="shared" si="9"/>
        <v>82.585958662308855</v>
      </c>
      <c r="BA22" s="66">
        <f t="shared" si="1"/>
        <v>39.040360470495074</v>
      </c>
      <c r="BB22" s="66">
        <f t="shared" si="1"/>
        <v>9.5884373138333956</v>
      </c>
      <c r="BC22" s="66">
        <f t="shared" si="1"/>
        <v>1700.9578745869685</v>
      </c>
      <c r="BD22" s="66">
        <f t="shared" si="1"/>
        <v>0</v>
      </c>
      <c r="BE22" s="91">
        <f t="shared" si="1"/>
        <v>0.10731911123593628</v>
      </c>
      <c r="BF22" s="91">
        <f t="shared" si="1"/>
        <v>42.008347506265352</v>
      </c>
      <c r="BG22" s="91">
        <f t="shared" si="1"/>
        <v>3.16141388047475</v>
      </c>
      <c r="BH22" s="91">
        <f t="shared" si="1"/>
        <v>10.943239236467546</v>
      </c>
      <c r="BI22" s="65">
        <f t="shared" si="2"/>
        <v>11443.469646223404</v>
      </c>
      <c r="BJ22" s="66">
        <f t="shared" si="2"/>
        <v>371151.62039681454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385382.31981613312</v>
      </c>
      <c r="BP22" s="53" t="s">
        <v>39</v>
      </c>
      <c r="BQ22" s="64" t="s">
        <v>19</v>
      </c>
      <c r="BR22" s="65">
        <f t="shared" si="7"/>
        <v>13.010634106878898</v>
      </c>
      <c r="BS22" s="66">
        <f t="shared" si="7"/>
        <v>67.11954789525474</v>
      </c>
      <c r="BT22" s="66">
        <f t="shared" si="7"/>
        <v>20.078343581800183</v>
      </c>
      <c r="BU22" s="66">
        <f t="shared" si="7"/>
        <v>23.965329308918196</v>
      </c>
      <c r="BV22" s="66">
        <f t="shared" si="7"/>
        <v>5.2372486307713588</v>
      </c>
      <c r="BW22" s="66">
        <f t="shared" si="7"/>
        <v>8.1204150456416233</v>
      </c>
      <c r="BX22" s="66">
        <f t="shared" si="7"/>
        <v>18.688080022073873</v>
      </c>
      <c r="BY22" s="66">
        <f t="shared" si="7"/>
        <v>13.103112732787784</v>
      </c>
      <c r="BZ22" s="66">
        <f t="shared" si="7"/>
        <v>15.555931661763767</v>
      </c>
      <c r="CA22" s="66">
        <f t="shared" si="7"/>
        <v>13.714082125264321</v>
      </c>
      <c r="CB22" s="66">
        <f t="shared" si="7"/>
        <v>13.815896686962553</v>
      </c>
      <c r="CC22" s="66">
        <f t="shared" si="7"/>
        <v>574.9410496975928</v>
      </c>
      <c r="CD22" s="66">
        <f t="shared" si="7"/>
        <v>82.281191544675977</v>
      </c>
      <c r="CE22" s="66">
        <f t="shared" si="7"/>
        <v>5.6704196304130097</v>
      </c>
      <c r="CF22" s="66">
        <f t="shared" si="7"/>
        <v>23.535539656347613</v>
      </c>
      <c r="CG22" s="66">
        <f t="shared" si="7"/>
        <v>82.585958662308855</v>
      </c>
      <c r="CH22" s="66">
        <f t="shared" si="10"/>
        <v>39.040360470495074</v>
      </c>
      <c r="CI22" s="66">
        <f t="shared" si="4"/>
        <v>9.5884373138333956</v>
      </c>
      <c r="CJ22" s="66">
        <f t="shared" si="4"/>
        <v>1700.9578745869685</v>
      </c>
      <c r="CK22" s="66">
        <f t="shared" si="4"/>
        <v>0</v>
      </c>
      <c r="CL22" s="91">
        <f t="shared" si="4"/>
        <v>0.10731911123593628</v>
      </c>
      <c r="CM22" s="91">
        <f t="shared" si="4"/>
        <v>42.008347506265352</v>
      </c>
      <c r="CN22" s="91">
        <f t="shared" si="4"/>
        <v>3.16141388047475</v>
      </c>
      <c r="CO22" s="91">
        <f t="shared" si="4"/>
        <v>10.943239236467546</v>
      </c>
      <c r="CP22" s="65">
        <f t="shared" si="4"/>
        <v>11443.469646223404</v>
      </c>
      <c r="CQ22" s="66">
        <f t="shared" si="4"/>
        <v>371151.62039681454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385382.31981613312</v>
      </c>
      <c r="DA22" s="105">
        <v>1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2.2942830880442222</v>
      </c>
      <c r="F23" s="91">
        <v>0.23642910399933856</v>
      </c>
      <c r="G23" s="91">
        <v>0.10155974560645042</v>
      </c>
      <c r="H23" s="91">
        <v>2.0414988009877959</v>
      </c>
      <c r="I23" s="91">
        <v>8.4656085904813381</v>
      </c>
      <c r="J23" s="91">
        <v>10.977066325639996</v>
      </c>
      <c r="K23" s="91">
        <v>4.0858450131418955</v>
      </c>
      <c r="L23" s="91">
        <v>0</v>
      </c>
      <c r="M23" s="91">
        <v>392.07665821042002</v>
      </c>
      <c r="N23" s="91">
        <v>1.1954988859886033</v>
      </c>
      <c r="O23" s="91">
        <v>502.70983655698285</v>
      </c>
      <c r="P23" s="91">
        <v>1.2135340034415769</v>
      </c>
      <c r="Q23" s="91">
        <v>0</v>
      </c>
      <c r="R23" s="91">
        <v>0.62554761871720932</v>
      </c>
      <c r="S23" s="91">
        <v>0</v>
      </c>
      <c r="T23" s="91">
        <v>2.463266370995385E-3</v>
      </c>
      <c r="U23" s="91">
        <v>2.2452942995994938E-3</v>
      </c>
      <c r="V23" s="91">
        <v>52.038628371331285</v>
      </c>
      <c r="W23" s="91">
        <v>108.20166643317704</v>
      </c>
      <c r="X23" s="91">
        <v>5.3994195504436435</v>
      </c>
      <c r="Y23" s="91">
        <v>0</v>
      </c>
      <c r="Z23" s="91">
        <v>731.010899329003</v>
      </c>
      <c r="AA23" s="91">
        <v>57.867094669697842</v>
      </c>
      <c r="AB23" s="65">
        <f>'[6]TES 2010 (value)'!CK26</f>
        <v>69.546244833365463</v>
      </c>
      <c r="AC23" s="66">
        <f>'[6]TES 2010 (value)'!CL26</f>
        <v>0</v>
      </c>
      <c r="AD23" s="66">
        <f>'[6]TES 2010 (value)'!CM26</f>
        <v>0</v>
      </c>
      <c r="AE23" s="66">
        <f>'[6]TES 2010 (value)'!CN26</f>
        <v>12.88353936</v>
      </c>
      <c r="AF23" s="67">
        <f>'[6]TES 2010 (value)'!CO26</f>
        <v>-36.782607979893655</v>
      </c>
      <c r="AG23" s="27">
        <f t="shared" si="5"/>
        <v>1926.1929590712466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2.2942817682768886</v>
      </c>
      <c r="AM23" s="66">
        <f t="shared" si="11"/>
        <v>0.23642771129121939</v>
      </c>
      <c r="AN23" s="66">
        <f t="shared" si="11"/>
        <v>0.10154828540521051</v>
      </c>
      <c r="AO23" s="66">
        <f t="shared" si="11"/>
        <v>2.0414041725482366</v>
      </c>
      <c r="AP23" s="66">
        <f t="shared" si="11"/>
        <v>8.4652990186819927</v>
      </c>
      <c r="AQ23" s="66">
        <f t="shared" si="11"/>
        <v>10.976209492324619</v>
      </c>
      <c r="AR23" s="66">
        <f t="shared" si="11"/>
        <v>4.0862119148956015</v>
      </c>
      <c r="AS23" s="66">
        <f t="shared" si="11"/>
        <v>0</v>
      </c>
      <c r="AT23" s="66">
        <f t="shared" si="11"/>
        <v>392.06936323371019</v>
      </c>
      <c r="AU23" s="66">
        <f t="shared" si="11"/>
        <v>1.1954499839128852</v>
      </c>
      <c r="AV23" s="66">
        <f t="shared" si="11"/>
        <v>502.71496855223171</v>
      </c>
      <c r="AW23" s="66">
        <f t="shared" si="11"/>
        <v>1.2135443990766459</v>
      </c>
      <c r="AX23" s="66">
        <f t="shared" si="11"/>
        <v>0</v>
      </c>
      <c r="AY23" s="66">
        <f t="shared" si="11"/>
        <v>0.62551805159608154</v>
      </c>
      <c r="AZ23" s="66">
        <f t="shared" si="9"/>
        <v>0</v>
      </c>
      <c r="BA23" s="66">
        <f t="shared" si="1"/>
        <v>2.4631540444451112E-3</v>
      </c>
      <c r="BB23" s="66">
        <f t="shared" si="1"/>
        <v>2.2452291839425232E-3</v>
      </c>
      <c r="BC23" s="66">
        <f t="shared" si="1"/>
        <v>52.039314341554594</v>
      </c>
      <c r="BD23" s="66">
        <f t="shared" si="1"/>
        <v>108.20143960663317</v>
      </c>
      <c r="BE23" s="91">
        <f t="shared" si="1"/>
        <v>5.5171543683396296</v>
      </c>
      <c r="BF23" s="91">
        <f t="shared" si="1"/>
        <v>0</v>
      </c>
      <c r="BG23" s="91">
        <f t="shared" si="1"/>
        <v>731.03021824913924</v>
      </c>
      <c r="BH23" s="91">
        <f t="shared" si="1"/>
        <v>57.935618118190021</v>
      </c>
      <c r="BI23" s="65">
        <f t="shared" si="2"/>
        <v>69.546244833365463</v>
      </c>
      <c r="BJ23" s="66">
        <f t="shared" si="2"/>
        <v>0</v>
      </c>
      <c r="BK23" s="66">
        <f t="shared" si="2"/>
        <v>0</v>
      </c>
      <c r="BL23" s="66">
        <f t="shared" si="2"/>
        <v>12.88353936</v>
      </c>
      <c r="BM23" s="36">
        <v>0</v>
      </c>
      <c r="BN23" s="27">
        <f t="shared" si="6"/>
        <v>1963.1784638444019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2.2942817682768886</v>
      </c>
      <c r="BT23" s="66">
        <f t="shared" si="7"/>
        <v>0.23642771129121939</v>
      </c>
      <c r="BU23" s="66">
        <f t="shared" si="7"/>
        <v>0.10154828540521051</v>
      </c>
      <c r="BV23" s="66">
        <f t="shared" si="7"/>
        <v>2.0414041725482366</v>
      </c>
      <c r="BW23" s="66">
        <f t="shared" si="7"/>
        <v>8.4652990186819927</v>
      </c>
      <c r="BX23" s="66">
        <f t="shared" si="7"/>
        <v>10.976209492324619</v>
      </c>
      <c r="BY23" s="66">
        <f t="shared" si="7"/>
        <v>4.0862119148956015</v>
      </c>
      <c r="BZ23" s="66">
        <f t="shared" si="7"/>
        <v>0</v>
      </c>
      <c r="CA23" s="66">
        <f t="shared" si="7"/>
        <v>392.06936323371019</v>
      </c>
      <c r="CB23" s="66">
        <f t="shared" si="7"/>
        <v>1.1954499839128852</v>
      </c>
      <c r="CC23" s="66">
        <f t="shared" si="7"/>
        <v>502.71496855223171</v>
      </c>
      <c r="CD23" s="66">
        <f t="shared" si="7"/>
        <v>1.2135443990766459</v>
      </c>
      <c r="CE23" s="66">
        <f t="shared" si="7"/>
        <v>0</v>
      </c>
      <c r="CF23" s="66">
        <f t="shared" si="7"/>
        <v>0.62551805159608154</v>
      </c>
      <c r="CG23" s="66">
        <f t="shared" si="7"/>
        <v>0</v>
      </c>
      <c r="CH23" s="66">
        <f t="shared" si="10"/>
        <v>2.4631540444451112E-3</v>
      </c>
      <c r="CI23" s="66">
        <f t="shared" si="4"/>
        <v>2.2452291839425232E-3</v>
      </c>
      <c r="CJ23" s="66">
        <f t="shared" si="4"/>
        <v>52.039314341554594</v>
      </c>
      <c r="CK23" s="66">
        <f t="shared" si="4"/>
        <v>108.20143960663317</v>
      </c>
      <c r="CL23" s="91">
        <f t="shared" si="4"/>
        <v>5.5171543683396296</v>
      </c>
      <c r="CM23" s="91">
        <f t="shared" si="4"/>
        <v>0</v>
      </c>
      <c r="CN23" s="91">
        <f t="shared" si="4"/>
        <v>731.03021824913924</v>
      </c>
      <c r="CO23" s="91">
        <f t="shared" si="4"/>
        <v>57.935618118190021</v>
      </c>
      <c r="CP23" s="65">
        <f t="shared" si="4"/>
        <v>69.546244833365463</v>
      </c>
      <c r="CQ23" s="66">
        <f t="shared" si="4"/>
        <v>0</v>
      </c>
      <c r="CR23" s="66">
        <f t="shared" si="4"/>
        <v>0</v>
      </c>
      <c r="CS23" s="66">
        <f t="shared" si="4"/>
        <v>12.88353936</v>
      </c>
      <c r="CT23" s="36">
        <v>0</v>
      </c>
      <c r="CU23" s="27">
        <f t="shared" si="8"/>
        <v>1963.1784638444019</v>
      </c>
      <c r="CX23" s="46" t="s">
        <v>112</v>
      </c>
      <c r="CY23" s="94">
        <f>SUM(BR27:CO27)+SUM(CY4:CY9)-SUM(CY10:CY12)</f>
        <v>1249956.4527568361</v>
      </c>
      <c r="DA23" s="105">
        <v>1</v>
      </c>
    </row>
    <row r="24" spans="2:105" x14ac:dyDescent="0.25">
      <c r="B24" s="53" t="s">
        <v>42</v>
      </c>
      <c r="C24" s="64" t="s">
        <v>43</v>
      </c>
      <c r="D24" s="90">
        <v>3738.5988215443026</v>
      </c>
      <c r="E24" s="91">
        <v>1397.47267806829</v>
      </c>
      <c r="F24" s="91">
        <v>480.03459493408337</v>
      </c>
      <c r="G24" s="91">
        <v>81.835872365010928</v>
      </c>
      <c r="H24" s="91">
        <v>474.81509729747324</v>
      </c>
      <c r="I24" s="91">
        <v>204.69899808889116</v>
      </c>
      <c r="J24" s="91">
        <v>131.36872914500671</v>
      </c>
      <c r="K24" s="91">
        <v>6843.5429077338958</v>
      </c>
      <c r="L24" s="91">
        <v>158.05876490935862</v>
      </c>
      <c r="M24" s="91">
        <v>471.47884267602728</v>
      </c>
      <c r="N24" s="91">
        <v>6.894882973429155</v>
      </c>
      <c r="O24" s="91">
        <v>3161.6020040638623</v>
      </c>
      <c r="P24" s="91">
        <v>3883.7679308297129</v>
      </c>
      <c r="Q24" s="91">
        <v>129.80063490076299</v>
      </c>
      <c r="R24" s="91">
        <v>1458.0530803813583</v>
      </c>
      <c r="S24" s="91">
        <v>6303.9392190608469</v>
      </c>
      <c r="T24" s="91">
        <v>949.86272500737118</v>
      </c>
      <c r="U24" s="91">
        <v>2257.3078207085305</v>
      </c>
      <c r="V24" s="91">
        <v>19849.192046658623</v>
      </c>
      <c r="W24" s="91">
        <v>1689.392152125655</v>
      </c>
      <c r="X24" s="91">
        <v>0.52773000518659685</v>
      </c>
      <c r="Y24" s="91">
        <v>32120.31601983522</v>
      </c>
      <c r="Z24" s="91">
        <v>349.07067393918646</v>
      </c>
      <c r="AA24" s="91">
        <v>7513.218147536606</v>
      </c>
      <c r="AB24" s="65">
        <f>'[6]TES 2010 (value)'!CK27</f>
        <v>43725.746569173054</v>
      </c>
      <c r="AC24" s="66">
        <f>'[6]TES 2010 (value)'!CL27</f>
        <v>0</v>
      </c>
      <c r="AD24" s="66">
        <f>'[6]TES 2010 (value)'!CM27</f>
        <v>0</v>
      </c>
      <c r="AE24" s="66">
        <f>'[6]TES 2010 (value)'!CN27</f>
        <v>14827.625581591938</v>
      </c>
      <c r="AF24" s="67">
        <f>'[6]TES 2010 (value)'!CO27</f>
        <v>-246.12671758367793</v>
      </c>
      <c r="AG24" s="27">
        <f t="shared" si="5"/>
        <v>151962.09580797001</v>
      </c>
      <c r="AI24" s="53" t="s">
        <v>42</v>
      </c>
      <c r="AJ24" s="64" t="s">
        <v>43</v>
      </c>
      <c r="AK24" s="65">
        <f t="shared" si="11"/>
        <v>3738.5705183813952</v>
      </c>
      <c r="AL24" s="66">
        <f t="shared" si="11"/>
        <v>1397.4718741837128</v>
      </c>
      <c r="AM24" s="66">
        <f t="shared" si="11"/>
        <v>480.03176724465538</v>
      </c>
      <c r="AN24" s="66">
        <f t="shared" si="11"/>
        <v>81.826637844381253</v>
      </c>
      <c r="AO24" s="66">
        <f t="shared" si="11"/>
        <v>474.79308846175178</v>
      </c>
      <c r="AP24" s="66">
        <f t="shared" si="11"/>
        <v>204.69151262148674</v>
      </c>
      <c r="AQ24" s="66">
        <f t="shared" si="11"/>
        <v>131.3584749386103</v>
      </c>
      <c r="AR24" s="66">
        <f t="shared" si="11"/>
        <v>6844.1574459472477</v>
      </c>
      <c r="AS24" s="66">
        <f t="shared" si="11"/>
        <v>158.06517466720021</v>
      </c>
      <c r="AT24" s="66">
        <f t="shared" si="11"/>
        <v>471.47007034259587</v>
      </c>
      <c r="AU24" s="66">
        <f t="shared" si="11"/>
        <v>6.8946009371234869</v>
      </c>
      <c r="AV24" s="66">
        <f t="shared" si="11"/>
        <v>3161.6342797928887</v>
      </c>
      <c r="AW24" s="66">
        <f t="shared" si="11"/>
        <v>3883.8012007949446</v>
      </c>
      <c r="AX24" s="66">
        <f t="shared" si="11"/>
        <v>129.79022392942053</v>
      </c>
      <c r="AY24" s="66">
        <f t="shared" si="11"/>
        <v>1457.9841640738728</v>
      </c>
      <c r="AZ24" s="66">
        <f t="shared" si="9"/>
        <v>6303.9262608439976</v>
      </c>
      <c r="BA24" s="66">
        <f t="shared" si="1"/>
        <v>949.81941064868465</v>
      </c>
      <c r="BB24" s="66">
        <f t="shared" si="1"/>
        <v>2257.2423566480925</v>
      </c>
      <c r="BC24" s="66">
        <f t="shared" si="1"/>
        <v>19849.453697573084</v>
      </c>
      <c r="BD24" s="66">
        <f t="shared" si="1"/>
        <v>1689.3886105999491</v>
      </c>
      <c r="BE24" s="91">
        <f t="shared" si="1"/>
        <v>0.53923720433613997</v>
      </c>
      <c r="BF24" s="91">
        <f t="shared" si="1"/>
        <v>32239.704848842757</v>
      </c>
      <c r="BG24" s="91">
        <f t="shared" si="1"/>
        <v>349.07989906630553</v>
      </c>
      <c r="BH24" s="91">
        <f t="shared" si="1"/>
        <v>7522.1149414690099</v>
      </c>
      <c r="BI24" s="65">
        <f t="shared" si="2"/>
        <v>43725.746569173054</v>
      </c>
      <c r="BJ24" s="66">
        <f t="shared" si="2"/>
        <v>0</v>
      </c>
      <c r="BK24" s="66">
        <f t="shared" si="2"/>
        <v>0</v>
      </c>
      <c r="BL24" s="66">
        <f t="shared" si="2"/>
        <v>14827.625581591938</v>
      </c>
      <c r="BM24" s="36">
        <v>0</v>
      </c>
      <c r="BN24" s="27">
        <f t="shared" si="6"/>
        <v>152337.1824478225</v>
      </c>
      <c r="BP24" s="53" t="s">
        <v>42</v>
      </c>
      <c r="BQ24" s="64" t="s">
        <v>43</v>
      </c>
      <c r="BR24" s="65">
        <f t="shared" si="7"/>
        <v>3738.5705183813952</v>
      </c>
      <c r="BS24" s="66">
        <f t="shared" si="7"/>
        <v>1397.4718741837128</v>
      </c>
      <c r="BT24" s="66">
        <f t="shared" si="7"/>
        <v>480.03176724465538</v>
      </c>
      <c r="BU24" s="66">
        <f t="shared" si="7"/>
        <v>81.826637844381253</v>
      </c>
      <c r="BV24" s="66">
        <f t="shared" si="7"/>
        <v>474.79308846175178</v>
      </c>
      <c r="BW24" s="66">
        <f t="shared" si="7"/>
        <v>204.69151262148674</v>
      </c>
      <c r="BX24" s="66">
        <f t="shared" si="7"/>
        <v>131.3584749386103</v>
      </c>
      <c r="BY24" s="66">
        <f t="shared" si="7"/>
        <v>6844.1574459472477</v>
      </c>
      <c r="BZ24" s="66">
        <f t="shared" si="7"/>
        <v>158.06517466720021</v>
      </c>
      <c r="CA24" s="66">
        <f t="shared" si="7"/>
        <v>471.47007034259587</v>
      </c>
      <c r="CB24" s="66">
        <f t="shared" si="7"/>
        <v>6.8946009371234869</v>
      </c>
      <c r="CC24" s="66">
        <f t="shared" si="7"/>
        <v>3161.6342797928887</v>
      </c>
      <c r="CD24" s="66">
        <f t="shared" si="7"/>
        <v>3883.8012007949446</v>
      </c>
      <c r="CE24" s="66">
        <f t="shared" si="7"/>
        <v>129.79022392942053</v>
      </c>
      <c r="CF24" s="66">
        <f t="shared" si="7"/>
        <v>1457.9841640738728</v>
      </c>
      <c r="CG24" s="66">
        <f t="shared" si="7"/>
        <v>6303.9262608439976</v>
      </c>
      <c r="CH24" s="66">
        <f t="shared" si="10"/>
        <v>949.81941064868465</v>
      </c>
      <c r="CI24" s="66">
        <f t="shared" si="4"/>
        <v>2257.2423566480925</v>
      </c>
      <c r="CJ24" s="66">
        <f t="shared" si="4"/>
        <v>19849.453697573084</v>
      </c>
      <c r="CK24" s="66">
        <f t="shared" si="4"/>
        <v>1689.3886105999491</v>
      </c>
      <c r="CL24" s="91">
        <f t="shared" si="4"/>
        <v>0.53923720433613997</v>
      </c>
      <c r="CM24" s="91">
        <f t="shared" si="4"/>
        <v>32239.704848842757</v>
      </c>
      <c r="CN24" s="91">
        <f t="shared" si="4"/>
        <v>349.07989906630553</v>
      </c>
      <c r="CO24" s="91">
        <f t="shared" si="4"/>
        <v>7522.1149414690099</v>
      </c>
      <c r="CP24" s="65">
        <f t="shared" si="4"/>
        <v>43725.746569173054</v>
      </c>
      <c r="CQ24" s="66">
        <f t="shared" si="4"/>
        <v>0</v>
      </c>
      <c r="CR24" s="66">
        <f t="shared" si="4"/>
        <v>0</v>
      </c>
      <c r="CS24" s="66">
        <f t="shared" si="4"/>
        <v>14827.625581591938</v>
      </c>
      <c r="CT24" s="36">
        <v>0</v>
      </c>
      <c r="CU24" s="27">
        <f t="shared" si="8"/>
        <v>152337.1824478225</v>
      </c>
      <c r="CX24" s="46" t="s">
        <v>113</v>
      </c>
      <c r="CY24" s="100">
        <f>1-SUM(CP3:CP26)/CY23</f>
        <v>2.5558316703415795E-2</v>
      </c>
      <c r="DA24" s="105">
        <v>1</v>
      </c>
    </row>
    <row r="25" spans="2:105" x14ac:dyDescent="0.25">
      <c r="B25" s="53" t="s">
        <v>44</v>
      </c>
      <c r="C25" s="64" t="s">
        <v>45</v>
      </c>
      <c r="D25" s="90">
        <v>742.45362876861009</v>
      </c>
      <c r="E25" s="91">
        <v>1464.3923512537456</v>
      </c>
      <c r="F25" s="91">
        <v>386.91368587815401</v>
      </c>
      <c r="G25" s="91">
        <v>164.23414624903205</v>
      </c>
      <c r="H25" s="91">
        <v>269.8832197087624</v>
      </c>
      <c r="I25" s="91">
        <v>642.66631202464896</v>
      </c>
      <c r="J25" s="91">
        <v>350.52207591260702</v>
      </c>
      <c r="K25" s="91">
        <v>426.2531831867376</v>
      </c>
      <c r="L25" s="91">
        <v>379.96075657835712</v>
      </c>
      <c r="M25" s="91">
        <v>497.36217901365796</v>
      </c>
      <c r="N25" s="91">
        <v>246.37991700229165</v>
      </c>
      <c r="O25" s="91">
        <v>2848.4300118621545</v>
      </c>
      <c r="P25" s="91">
        <v>585.23100935192087</v>
      </c>
      <c r="Q25" s="91">
        <v>409.70458413184713</v>
      </c>
      <c r="R25" s="91">
        <v>151.08255168568667</v>
      </c>
      <c r="S25" s="91">
        <v>73.462691288531104</v>
      </c>
      <c r="T25" s="91">
        <v>9.066017620695332</v>
      </c>
      <c r="U25" s="91">
        <v>12.183053731852693</v>
      </c>
      <c r="V25" s="91">
        <v>8198.3261708517475</v>
      </c>
      <c r="W25" s="91">
        <v>3022.0495042800444</v>
      </c>
      <c r="X25" s="91">
        <v>3.0977852872406739</v>
      </c>
      <c r="Y25" s="91">
        <v>205.00784568285806</v>
      </c>
      <c r="Z25" s="91">
        <v>11345.167418738112</v>
      </c>
      <c r="AA25" s="91">
        <v>113.29907613390473</v>
      </c>
      <c r="AB25" s="65">
        <f>'[6]TES 2010 (value)'!CK28</f>
        <v>18611.079545821038</v>
      </c>
      <c r="AC25" s="66">
        <f>'[6]TES 2010 (value)'!CL28</f>
        <v>0</v>
      </c>
      <c r="AD25" s="66">
        <f>'[6]TES 2010 (value)'!CM28</f>
        <v>0</v>
      </c>
      <c r="AE25" s="66">
        <f>'[6]TES 2010 (value)'!CN28</f>
        <v>3359.699070868</v>
      </c>
      <c r="AF25" s="67">
        <f>'[6]TES 2010 (value)'!CO28</f>
        <v>0</v>
      </c>
      <c r="AG25" s="27">
        <f t="shared" si="5"/>
        <v>54517.907792912243</v>
      </c>
      <c r="AI25" s="53" t="s">
        <v>44</v>
      </c>
      <c r="AJ25" s="64" t="s">
        <v>45</v>
      </c>
      <c r="AK25" s="65">
        <f t="shared" si="11"/>
        <v>742.44800800344933</v>
      </c>
      <c r="AL25" s="66">
        <f t="shared" si="11"/>
        <v>1464.391508874181</v>
      </c>
      <c r="AM25" s="66">
        <f t="shared" si="11"/>
        <v>386.9114067262957</v>
      </c>
      <c r="AN25" s="66">
        <f t="shared" si="11"/>
        <v>164.21561374528028</v>
      </c>
      <c r="AO25" s="66">
        <f t="shared" si="11"/>
        <v>269.87070996448438</v>
      </c>
      <c r="AP25" s="66">
        <f t="shared" si="11"/>
        <v>642.64281089481688</v>
      </c>
      <c r="AQ25" s="66">
        <f t="shared" si="11"/>
        <v>350.49471532431255</v>
      </c>
      <c r="AR25" s="66">
        <f t="shared" si="11"/>
        <v>426.29145997891419</v>
      </c>
      <c r="AS25" s="66">
        <f t="shared" si="11"/>
        <v>379.9761651287173</v>
      </c>
      <c r="AT25" s="66">
        <f t="shared" si="11"/>
        <v>497.35292509497583</v>
      </c>
      <c r="AU25" s="66">
        <f t="shared" si="11"/>
        <v>246.36983879184922</v>
      </c>
      <c r="AV25" s="66">
        <f t="shared" si="11"/>
        <v>2848.4590905238883</v>
      </c>
      <c r="AW25" s="66">
        <f t="shared" si="11"/>
        <v>585.2360226832219</v>
      </c>
      <c r="AX25" s="66">
        <f t="shared" si="11"/>
        <v>409.67172279270557</v>
      </c>
      <c r="AY25" s="66">
        <f t="shared" si="11"/>
        <v>151.07541062084633</v>
      </c>
      <c r="AZ25" s="66">
        <f t="shared" si="9"/>
        <v>73.462540280494551</v>
      </c>
      <c r="BA25" s="66">
        <f t="shared" si="1"/>
        <v>9.0656042043892242</v>
      </c>
      <c r="BB25" s="66">
        <f t="shared" si="1"/>
        <v>12.182700411778885</v>
      </c>
      <c r="BC25" s="66">
        <f t="shared" si="1"/>
        <v>8198.4342407185013</v>
      </c>
      <c r="BD25" s="66">
        <f t="shared" si="1"/>
        <v>3022.0431690629721</v>
      </c>
      <c r="BE25" s="91">
        <f t="shared" si="1"/>
        <v>3.1653327677183074</v>
      </c>
      <c r="BF25" s="91">
        <f t="shared" si="1"/>
        <v>205.76984461893079</v>
      </c>
      <c r="BG25" s="91">
        <f t="shared" si="1"/>
        <v>11345.467245161351</v>
      </c>
      <c r="BH25" s="91">
        <f t="shared" si="1"/>
        <v>113.43323948618615</v>
      </c>
      <c r="BI25" s="65">
        <f t="shared" si="2"/>
        <v>18611.079545821038</v>
      </c>
      <c r="BJ25" s="66">
        <f t="shared" si="2"/>
        <v>0</v>
      </c>
      <c r="BK25" s="66">
        <f t="shared" si="2"/>
        <v>0</v>
      </c>
      <c r="BL25" s="66">
        <f t="shared" si="2"/>
        <v>3359.699070868</v>
      </c>
      <c r="BM25" s="36">
        <v>0</v>
      </c>
      <c r="BN25" s="27">
        <f t="shared" si="6"/>
        <v>54519.2099425493</v>
      </c>
      <c r="BP25" s="53" t="s">
        <v>44</v>
      </c>
      <c r="BQ25" s="64" t="s">
        <v>45</v>
      </c>
      <c r="BR25" s="65">
        <f t="shared" si="7"/>
        <v>742.44800800344933</v>
      </c>
      <c r="BS25" s="66">
        <f t="shared" si="7"/>
        <v>1464.391508874181</v>
      </c>
      <c r="BT25" s="66">
        <f t="shared" si="7"/>
        <v>386.9114067262957</v>
      </c>
      <c r="BU25" s="66">
        <f t="shared" si="7"/>
        <v>164.21561374528028</v>
      </c>
      <c r="BV25" s="66">
        <f t="shared" si="7"/>
        <v>269.87070996448438</v>
      </c>
      <c r="BW25" s="66">
        <f t="shared" si="7"/>
        <v>642.64281089481688</v>
      </c>
      <c r="BX25" s="66">
        <f t="shared" si="7"/>
        <v>350.49471532431255</v>
      </c>
      <c r="BY25" s="66">
        <f t="shared" si="7"/>
        <v>426.29145997891419</v>
      </c>
      <c r="BZ25" s="66">
        <f t="shared" si="7"/>
        <v>379.9761651287173</v>
      </c>
      <c r="CA25" s="66">
        <f t="shared" si="7"/>
        <v>497.35292509497583</v>
      </c>
      <c r="CB25" s="66">
        <f t="shared" si="7"/>
        <v>246.36983879184922</v>
      </c>
      <c r="CC25" s="66">
        <f t="shared" si="7"/>
        <v>2848.4590905238883</v>
      </c>
      <c r="CD25" s="66">
        <f t="shared" si="7"/>
        <v>585.2360226832219</v>
      </c>
      <c r="CE25" s="66">
        <f t="shared" si="7"/>
        <v>409.67172279270557</v>
      </c>
      <c r="CF25" s="66">
        <f t="shared" si="7"/>
        <v>151.07541062084633</v>
      </c>
      <c r="CG25" s="66">
        <f t="shared" si="7"/>
        <v>73.462540280494551</v>
      </c>
      <c r="CH25" s="66">
        <f t="shared" si="10"/>
        <v>9.0656042043892242</v>
      </c>
      <c r="CI25" s="66">
        <f t="shared" si="4"/>
        <v>12.182700411778885</v>
      </c>
      <c r="CJ25" s="66">
        <f t="shared" si="4"/>
        <v>8198.4342407185013</v>
      </c>
      <c r="CK25" s="66">
        <f t="shared" si="4"/>
        <v>3022.0431690629721</v>
      </c>
      <c r="CL25" s="91">
        <f t="shared" si="4"/>
        <v>3.1653327677183074</v>
      </c>
      <c r="CM25" s="91">
        <f t="shared" si="4"/>
        <v>205.76984461893079</v>
      </c>
      <c r="CN25" s="91">
        <f t="shared" si="4"/>
        <v>11345.467245161351</v>
      </c>
      <c r="CO25" s="91">
        <f t="shared" si="4"/>
        <v>113.43323948618615</v>
      </c>
      <c r="CP25" s="65">
        <f t="shared" si="4"/>
        <v>18611.079545821038</v>
      </c>
      <c r="CQ25" s="66">
        <f t="shared" si="4"/>
        <v>0</v>
      </c>
      <c r="CR25" s="66">
        <f t="shared" si="4"/>
        <v>0</v>
      </c>
      <c r="CS25" s="66">
        <f t="shared" si="4"/>
        <v>3359.699070868</v>
      </c>
      <c r="CT25" s="36">
        <v>0</v>
      </c>
      <c r="CU25" s="27">
        <f t="shared" si="8"/>
        <v>54519.2099425493</v>
      </c>
      <c r="CX25" s="52" t="s">
        <v>114</v>
      </c>
      <c r="CY25" s="100">
        <f>(SUM(CS3:CS26)-SUM(BR32:CO32))/(SUM(CP3:CS26)-SUM(BR32:CO32))</f>
        <v>-2.1755886346975725E-2</v>
      </c>
      <c r="DA25" s="106">
        <v>1</v>
      </c>
    </row>
    <row r="26" spans="2:105" x14ac:dyDescent="0.25">
      <c r="B26" s="53" t="s">
        <v>46</v>
      </c>
      <c r="C26" s="68" t="s">
        <v>47</v>
      </c>
      <c r="D26" s="92">
        <v>164.40998146962471</v>
      </c>
      <c r="E26" s="93">
        <v>1105.3480977691959</v>
      </c>
      <c r="F26" s="93">
        <v>197.93406726638071</v>
      </c>
      <c r="G26" s="93">
        <v>174.94927029031345</v>
      </c>
      <c r="H26" s="93">
        <v>272.89897779478275</v>
      </c>
      <c r="I26" s="93">
        <v>444.06461472374883</v>
      </c>
      <c r="J26" s="93">
        <v>581.76096523552155</v>
      </c>
      <c r="K26" s="93">
        <v>808.91194710021341</v>
      </c>
      <c r="L26" s="93">
        <v>74.190199166448764</v>
      </c>
      <c r="M26" s="93">
        <v>397.88120337332236</v>
      </c>
      <c r="N26" s="93">
        <v>96.414123997289281</v>
      </c>
      <c r="O26" s="93">
        <v>1492.8710919497835</v>
      </c>
      <c r="P26" s="93">
        <v>51.508017757089206</v>
      </c>
      <c r="Q26" s="93">
        <v>49.226397137355335</v>
      </c>
      <c r="R26" s="93">
        <v>65.852417575313339</v>
      </c>
      <c r="S26" s="93">
        <v>56.076647382872267</v>
      </c>
      <c r="T26" s="93">
        <v>2.7996093237046842</v>
      </c>
      <c r="U26" s="93">
        <v>1.8468400848598017</v>
      </c>
      <c r="V26" s="93">
        <v>3619.6593736013078</v>
      </c>
      <c r="W26" s="93">
        <v>1730.2424184872516</v>
      </c>
      <c r="X26" s="93">
        <v>0.2150088211167355</v>
      </c>
      <c r="Y26" s="93">
        <v>7296.8830165135068</v>
      </c>
      <c r="Z26" s="93">
        <v>421.37624671213638</v>
      </c>
      <c r="AA26" s="93">
        <v>8586.074451524908</v>
      </c>
      <c r="AB26" s="69">
        <f>'[6]TES 2010 (value)'!CK29</f>
        <v>10119.282072155916</v>
      </c>
      <c r="AC26" s="70">
        <f>'[6]TES 2010 (value)'!CL29</f>
        <v>5.6524420451762314</v>
      </c>
      <c r="AD26" s="70">
        <f>'[6]TES 2010 (value)'!CM29</f>
        <v>0</v>
      </c>
      <c r="AE26" s="70">
        <f>'[6]TES 2010 (value)'!CN29</f>
        <v>457.53324538184222</v>
      </c>
      <c r="AF26" s="71">
        <f>'[6]TES 2010 (value)'!CO29</f>
        <v>-2.5362989378672429</v>
      </c>
      <c r="AG26" s="28">
        <f t="shared" si="5"/>
        <v>38273.326445703111</v>
      </c>
      <c r="AI26" s="53" t="s">
        <v>46</v>
      </c>
      <c r="AJ26" s="68" t="s">
        <v>47</v>
      </c>
      <c r="AK26" s="69">
        <f t="shared" si="11"/>
        <v>164.40873679943908</v>
      </c>
      <c r="AL26" s="70">
        <f t="shared" si="11"/>
        <v>1105.3474619268627</v>
      </c>
      <c r="AM26" s="70">
        <f t="shared" si="11"/>
        <v>197.93290131693593</v>
      </c>
      <c r="AN26" s="70">
        <f t="shared" si="11"/>
        <v>174.92952867091168</v>
      </c>
      <c r="AO26" s="70">
        <f t="shared" si="11"/>
        <v>272.88632826277541</v>
      </c>
      <c r="AP26" s="70">
        <f t="shared" si="11"/>
        <v>444.04837609420008</v>
      </c>
      <c r="AQ26" s="70">
        <f t="shared" si="11"/>
        <v>581.71555490804315</v>
      </c>
      <c r="AR26" s="70">
        <f t="shared" si="11"/>
        <v>808.98458598177399</v>
      </c>
      <c r="AS26" s="70">
        <f t="shared" si="11"/>
        <v>74.19320780194677</v>
      </c>
      <c r="AT26" s="70">
        <f t="shared" si="11"/>
        <v>397.87380039726884</v>
      </c>
      <c r="AU26" s="70">
        <f t="shared" si="11"/>
        <v>96.410180161918731</v>
      </c>
      <c r="AV26" s="70">
        <f t="shared" si="11"/>
        <v>1492.8863321674874</v>
      </c>
      <c r="AW26" s="70">
        <f t="shared" si="11"/>
        <v>51.508458996110292</v>
      </c>
      <c r="AX26" s="70">
        <f t="shared" si="11"/>
        <v>49.222448816067995</v>
      </c>
      <c r="AY26" s="70">
        <f t="shared" si="11"/>
        <v>65.849304996272593</v>
      </c>
      <c r="AZ26" s="70">
        <f t="shared" si="9"/>
        <v>56.076532113144609</v>
      </c>
      <c r="BA26" s="70">
        <f t="shared" si="1"/>
        <v>2.7994816596967844</v>
      </c>
      <c r="BB26" s="70">
        <f t="shared" si="1"/>
        <v>1.846786524751683</v>
      </c>
      <c r="BC26" s="70">
        <f t="shared" si="1"/>
        <v>3619.7070877441765</v>
      </c>
      <c r="BD26" s="70">
        <f t="shared" si="1"/>
        <v>1730.2387913258522</v>
      </c>
      <c r="BE26" s="93">
        <f t="shared" si="1"/>
        <v>0.21969710736004652</v>
      </c>
      <c r="BF26" s="93">
        <f t="shared" si="1"/>
        <v>7324.0049887322284</v>
      </c>
      <c r="BG26" s="93">
        <f t="shared" si="1"/>
        <v>421.38738270759825</v>
      </c>
      <c r="BH26" s="93">
        <f t="shared" si="1"/>
        <v>8596.241670629086</v>
      </c>
      <c r="BI26" s="69">
        <f t="shared" si="2"/>
        <v>10119.282072155916</v>
      </c>
      <c r="BJ26" s="70">
        <f t="shared" si="2"/>
        <v>5.6524420451762314</v>
      </c>
      <c r="BK26" s="70">
        <f t="shared" si="2"/>
        <v>0</v>
      </c>
      <c r="BL26" s="70">
        <f t="shared" si="2"/>
        <v>457.53324538184222</v>
      </c>
      <c r="BM26" s="37">
        <v>0</v>
      </c>
      <c r="BN26" s="28">
        <f t="shared" si="6"/>
        <v>38313.187385424841</v>
      </c>
      <c r="BP26" s="53" t="s">
        <v>46</v>
      </c>
      <c r="BQ26" s="68" t="s">
        <v>47</v>
      </c>
      <c r="BR26" s="69">
        <f t="shared" si="7"/>
        <v>164.40873679943908</v>
      </c>
      <c r="BS26" s="70">
        <f t="shared" si="7"/>
        <v>1105.3474619268627</v>
      </c>
      <c r="BT26" s="70">
        <f t="shared" si="7"/>
        <v>197.93290131693593</v>
      </c>
      <c r="BU26" s="70">
        <f t="shared" si="7"/>
        <v>174.92952867091168</v>
      </c>
      <c r="BV26" s="70">
        <f t="shared" si="7"/>
        <v>272.88632826277541</v>
      </c>
      <c r="BW26" s="70">
        <f t="shared" si="7"/>
        <v>444.04837609420008</v>
      </c>
      <c r="BX26" s="70">
        <f t="shared" si="7"/>
        <v>581.71555490804315</v>
      </c>
      <c r="BY26" s="70">
        <f t="shared" si="7"/>
        <v>808.98458598177399</v>
      </c>
      <c r="BZ26" s="70">
        <f t="shared" si="7"/>
        <v>74.19320780194677</v>
      </c>
      <c r="CA26" s="70">
        <f t="shared" si="7"/>
        <v>397.87380039726884</v>
      </c>
      <c r="CB26" s="70">
        <f t="shared" si="7"/>
        <v>96.410180161918731</v>
      </c>
      <c r="CC26" s="70">
        <f t="shared" si="7"/>
        <v>1492.8863321674874</v>
      </c>
      <c r="CD26" s="70">
        <f t="shared" si="7"/>
        <v>51.508458996110292</v>
      </c>
      <c r="CE26" s="70">
        <f t="shared" si="7"/>
        <v>49.222448816067995</v>
      </c>
      <c r="CF26" s="70">
        <f t="shared" si="7"/>
        <v>65.849304996272593</v>
      </c>
      <c r="CG26" s="70">
        <f t="shared" si="7"/>
        <v>56.076532113144609</v>
      </c>
      <c r="CH26" s="70">
        <f t="shared" si="10"/>
        <v>2.7994816596967844</v>
      </c>
      <c r="CI26" s="70">
        <f t="shared" si="4"/>
        <v>1.846786524751683</v>
      </c>
      <c r="CJ26" s="70">
        <f t="shared" si="4"/>
        <v>3619.7070877441765</v>
      </c>
      <c r="CK26" s="70">
        <f t="shared" ref="CK26:CS37" si="12">BD26</f>
        <v>1730.2387913258522</v>
      </c>
      <c r="CL26" s="93">
        <f t="shared" si="12"/>
        <v>0.21969710736004652</v>
      </c>
      <c r="CM26" s="93">
        <f t="shared" si="12"/>
        <v>7324.0049887322284</v>
      </c>
      <c r="CN26" s="93">
        <f t="shared" si="12"/>
        <v>421.38738270759825</v>
      </c>
      <c r="CO26" s="93">
        <f t="shared" si="12"/>
        <v>8596.241670629086</v>
      </c>
      <c r="CP26" s="69">
        <f t="shared" si="12"/>
        <v>10119.282072155916</v>
      </c>
      <c r="CQ26" s="70">
        <f t="shared" si="12"/>
        <v>5.6524420451762314</v>
      </c>
      <c r="CR26" s="70">
        <f t="shared" si="12"/>
        <v>0</v>
      </c>
      <c r="CS26" s="70">
        <f t="shared" si="12"/>
        <v>457.53324538184222</v>
      </c>
      <c r="CT26" s="37">
        <v>0</v>
      </c>
      <c r="CU26" s="28">
        <f t="shared" si="8"/>
        <v>38313.187385424841</v>
      </c>
    </row>
    <row r="27" spans="2:105" x14ac:dyDescent="0.25">
      <c r="B27" s="53" t="s">
        <v>56</v>
      </c>
      <c r="C27" s="72" t="s">
        <v>60</v>
      </c>
      <c r="D27" s="61">
        <f>'[6]TES 2010 (value)'!D102+'[6]TES 2010 (value)'!D103</f>
        <v>15292.231802797545</v>
      </c>
      <c r="E27" s="62">
        <f>'[6]TES 2010 (value)'!E102+'[6]TES 2010 (value)'!E103</f>
        <v>12974.47077735892</v>
      </c>
      <c r="F27" s="62">
        <f>'[6]TES 2010 (value)'!F102+'[6]TES 2010 (value)'!F103</f>
        <v>7508.8525302719472</v>
      </c>
      <c r="G27" s="62">
        <f>'[6]TES 2010 (value)'!G102+'[6]TES 2010 (value)'!G103</f>
        <v>1506.3600013229552</v>
      </c>
      <c r="H27" s="62">
        <f>'[6]TES 2010 (value)'!H102+'[6]TES 2010 (value)'!H103</f>
        <v>2637.9276595665165</v>
      </c>
      <c r="I27" s="62">
        <f>'[6]TES 2010 (value)'!I102+'[6]TES 2010 (value)'!I103</f>
        <v>2754.9512987767635</v>
      </c>
      <c r="J27" s="62">
        <f>'[6]TES 2010 (value)'!J102+'[6]TES 2010 (value)'!J103</f>
        <v>1159.7713594052234</v>
      </c>
      <c r="K27" s="62">
        <f>'[6]TES 2010 (value)'!K102+'[6]TES 2010 (value)'!K103</f>
        <v>1709.3939580960966</v>
      </c>
      <c r="L27" s="62">
        <f>'[6]TES 2010 (value)'!L102+'[6]TES 2010 (value)'!L103</f>
        <v>4134.9258148170893</v>
      </c>
      <c r="M27" s="62">
        <f>'[6]TES 2010 (value)'!M102+'[6]TES 2010 (value)'!M103</f>
        <v>2056.1885789783091</v>
      </c>
      <c r="N27" s="62">
        <f>'[6]TES 2010 (value)'!N102+'[6]TES 2010 (value)'!N103</f>
        <v>1162.3272172978548</v>
      </c>
      <c r="O27" s="62">
        <f>'[6]TES 2010 (value)'!O102+'[6]TES 2010 (value)'!O103</f>
        <v>59300.731266756433</v>
      </c>
      <c r="P27" s="62">
        <f>'[6]TES 2010 (value)'!P102+'[6]TES 2010 (value)'!P103</f>
        <v>39866.366404711953</v>
      </c>
      <c r="Q27" s="62">
        <f>'[6]TES 2010 (value)'!Q102+'[6]TES 2010 (value)'!Q103</f>
        <v>3343.6073751174076</v>
      </c>
      <c r="R27" s="62">
        <f>'[6]TES 2010 (value)'!R102+'[6]TES 2010 (value)'!R103</f>
        <v>5337.3626609019666</v>
      </c>
      <c r="S27" s="62">
        <f>'[6]TES 2010 (value)'!S102+'[6]TES 2010 (value)'!S103</f>
        <v>9952.025635384869</v>
      </c>
      <c r="T27" s="62">
        <f>'[6]TES 2010 (value)'!T102+'[6]TES 2010 (value)'!T103</f>
        <v>1362.842468282422</v>
      </c>
      <c r="U27" s="62">
        <f>'[6]TES 2010 (value)'!U102+'[6]TES 2010 (value)'!U103</f>
        <v>3344.1833945173312</v>
      </c>
      <c r="V27" s="62">
        <f>'[6]TES 2010 (value)'!V102+'[6]TES 2010 (value)'!V103</f>
        <v>399415.42931246123</v>
      </c>
      <c r="W27" s="62">
        <f>'[6]TES 2010 (value)'!W102+'[6]TES 2010 (value)'!W103</f>
        <v>177644.73119995237</v>
      </c>
      <c r="X27" s="62">
        <f>'[6]TES 2010 (value)'!X102+'[6]TES 2010 (value)'!X103</f>
        <v>22.68485999825679</v>
      </c>
      <c r="Y27" s="62">
        <f>'[6]TES 2010 (value)'!Y102+'[6]TES 2010 (value)'!Y103</f>
        <v>490.45335486882266</v>
      </c>
      <c r="Z27" s="62">
        <f>'[6]TES 2010 (value)'!Z102+'[6]TES 2010 (value)'!Z103</f>
        <v>4235.2793056830533</v>
      </c>
      <c r="AA27" s="63">
        <f>'[6]TES 2010 (value)'!AA102+'[6]TES 2010 (value)'!AA103</f>
        <v>1495.1177016774654</v>
      </c>
      <c r="AI27" s="53" t="s">
        <v>56</v>
      </c>
      <c r="AJ27" s="72" t="s">
        <v>60</v>
      </c>
      <c r="AK27" s="61">
        <f t="shared" si="11"/>
        <v>15292.116032545482</v>
      </c>
      <c r="AL27" s="62">
        <f t="shared" si="11"/>
        <v>12974.463313902126</v>
      </c>
      <c r="AM27" s="62">
        <f t="shared" si="11"/>
        <v>7508.8082986621002</v>
      </c>
      <c r="AN27" s="62">
        <f t="shared" si="11"/>
        <v>1506.1900207006936</v>
      </c>
      <c r="AO27" s="62">
        <f t="shared" si="11"/>
        <v>2637.8053851973254</v>
      </c>
      <c r="AP27" s="62">
        <f t="shared" si="11"/>
        <v>2754.8505552541264</v>
      </c>
      <c r="AQ27" s="62">
        <f t="shared" si="11"/>
        <v>1159.680831507379</v>
      </c>
      <c r="AR27" s="62">
        <f t="shared" si="11"/>
        <v>1709.5474586911955</v>
      </c>
      <c r="AS27" s="62">
        <f t="shared" si="11"/>
        <v>4135.093498483232</v>
      </c>
      <c r="AT27" s="62">
        <f t="shared" si="11"/>
        <v>2056.1503215419621</v>
      </c>
      <c r="AU27" s="62">
        <f t="shared" si="11"/>
        <v>1162.2796721146215</v>
      </c>
      <c r="AV27" s="62">
        <f t="shared" si="11"/>
        <v>59301.336647930584</v>
      </c>
      <c r="AW27" s="62">
        <f t="shared" si="11"/>
        <v>39866.707916524145</v>
      </c>
      <c r="AX27" s="62">
        <f t="shared" si="11"/>
        <v>3343.3391930658377</v>
      </c>
      <c r="AY27" s="62">
        <f t="shared" si="11"/>
        <v>5337.1103852261012</v>
      </c>
      <c r="AZ27" s="62">
        <f t="shared" si="9"/>
        <v>9952.005178254527</v>
      </c>
      <c r="BA27" s="62">
        <f t="shared" si="1"/>
        <v>1362.7803217785638</v>
      </c>
      <c r="BB27" s="62">
        <f t="shared" si="1"/>
        <v>3344.0864100379235</v>
      </c>
      <c r="BC27" s="62">
        <f t="shared" si="1"/>
        <v>399420.69438380946</v>
      </c>
      <c r="BD27" s="62">
        <f t="shared" si="1"/>
        <v>177644.35879773583</v>
      </c>
      <c r="BE27" s="62">
        <f t="shared" si="1"/>
        <v>23.179505364474213</v>
      </c>
      <c r="BF27" s="62">
        <f t="shared" si="1"/>
        <v>492.27633356194781</v>
      </c>
      <c r="BG27" s="62">
        <f t="shared" si="1"/>
        <v>4235.3912342777376</v>
      </c>
      <c r="BH27" s="63">
        <f t="shared" si="1"/>
        <v>1496.8881486198154</v>
      </c>
      <c r="BP27" s="53" t="s">
        <v>56</v>
      </c>
      <c r="BQ27" s="72" t="s">
        <v>60</v>
      </c>
      <c r="BR27" s="61">
        <f t="shared" si="7"/>
        <v>15292.116032545482</v>
      </c>
      <c r="BS27" s="62">
        <f t="shared" si="7"/>
        <v>12974.463313902126</v>
      </c>
      <c r="BT27" s="62">
        <f t="shared" si="7"/>
        <v>7508.8082986621002</v>
      </c>
      <c r="BU27" s="62">
        <f t="shared" si="7"/>
        <v>1506.1900207006936</v>
      </c>
      <c r="BV27" s="62">
        <f t="shared" si="7"/>
        <v>2637.8053851973254</v>
      </c>
      <c r="BW27" s="62">
        <f t="shared" si="7"/>
        <v>2754.8505552541264</v>
      </c>
      <c r="BX27" s="62">
        <f t="shared" si="7"/>
        <v>1159.680831507379</v>
      </c>
      <c r="BY27" s="62">
        <f t="shared" si="7"/>
        <v>1709.5474586911955</v>
      </c>
      <c r="BZ27" s="62">
        <f t="shared" si="7"/>
        <v>4135.093498483232</v>
      </c>
      <c r="CA27" s="62">
        <f t="shared" si="7"/>
        <v>2056.1503215419621</v>
      </c>
      <c r="CB27" s="62">
        <f t="shared" si="7"/>
        <v>1162.2796721146215</v>
      </c>
      <c r="CC27" s="62">
        <f t="shared" si="7"/>
        <v>59301.336647930584</v>
      </c>
      <c r="CD27" s="62">
        <f t="shared" si="7"/>
        <v>39866.707916524145</v>
      </c>
      <c r="CE27" s="62">
        <f t="shared" si="7"/>
        <v>3343.3391930658377</v>
      </c>
      <c r="CF27" s="62">
        <f t="shared" si="7"/>
        <v>5337.1103852261012</v>
      </c>
      <c r="CG27" s="62">
        <f t="shared" si="7"/>
        <v>9952.005178254527</v>
      </c>
      <c r="CH27" s="62">
        <f t="shared" si="10"/>
        <v>1362.7803217785638</v>
      </c>
      <c r="CI27" s="62">
        <f t="shared" si="10"/>
        <v>3344.0864100379235</v>
      </c>
      <c r="CJ27" s="62">
        <f t="shared" si="10"/>
        <v>399420.69438380946</v>
      </c>
      <c r="CK27" s="62">
        <f t="shared" si="12"/>
        <v>177644.35879773583</v>
      </c>
      <c r="CL27" s="62">
        <f t="shared" si="12"/>
        <v>23.179505364474213</v>
      </c>
      <c r="CM27" s="62">
        <f t="shared" si="12"/>
        <v>492.27633356194781</v>
      </c>
      <c r="CN27" s="62">
        <f t="shared" si="12"/>
        <v>4235.3912342777376</v>
      </c>
      <c r="CO27" s="63">
        <f t="shared" si="12"/>
        <v>1496.8881486198154</v>
      </c>
    </row>
    <row r="28" spans="2:105" x14ac:dyDescent="0.25">
      <c r="B28" s="53" t="s">
        <v>57</v>
      </c>
      <c r="C28" s="72" t="s">
        <v>75</v>
      </c>
      <c r="D28" s="65">
        <f>'[6]TES 2010 (value)'!D104</f>
        <v>4684.9029397886698</v>
      </c>
      <c r="E28" s="66">
        <f>'[6]TES 2010 (value)'!E104</f>
        <v>7594.3213770045968</v>
      </c>
      <c r="F28" s="66">
        <f>'[6]TES 2010 (value)'!F104</f>
        <v>4431.6432312838824</v>
      </c>
      <c r="G28" s="66">
        <f>'[6]TES 2010 (value)'!G104</f>
        <v>754.83343310534917</v>
      </c>
      <c r="H28" s="66">
        <f>'[6]TES 2010 (value)'!H104</f>
        <v>1535.3148092866425</v>
      </c>
      <c r="I28" s="66">
        <f>'[6]TES 2010 (value)'!I104</f>
        <v>1539.041064899505</v>
      </c>
      <c r="J28" s="66">
        <f>'[6]TES 2010 (value)'!J104</f>
        <v>614.38974916757286</v>
      </c>
      <c r="K28" s="66">
        <f>'[6]TES 2010 (value)'!K104</f>
        <v>962.00138309217527</v>
      </c>
      <c r="L28" s="66">
        <f>'[6]TES 2010 (value)'!L104</f>
        <v>2345.5602029401821</v>
      </c>
      <c r="M28" s="66">
        <f>'[6]TES 2010 (value)'!M104</f>
        <v>1144.546175967917</v>
      </c>
      <c r="N28" s="66">
        <f>'[6]TES 2010 (value)'!N104</f>
        <v>570.26333914895622</v>
      </c>
      <c r="O28" s="66">
        <f>'[6]TES 2010 (value)'!O104</f>
        <v>38076.273980563143</v>
      </c>
      <c r="P28" s="66">
        <f>'[6]TES 2010 (value)'!P104</f>
        <v>26953.835592340729</v>
      </c>
      <c r="Q28" s="66">
        <f>'[6]TES 2010 (value)'!Q104</f>
        <v>2151.1221094617099</v>
      </c>
      <c r="R28" s="66">
        <f>'[6]TES 2010 (value)'!R104</f>
        <v>3510.9698796636831</v>
      </c>
      <c r="S28" s="66">
        <f>'[6]TES 2010 (value)'!S104</f>
        <v>5709.0679558665724</v>
      </c>
      <c r="T28" s="66">
        <f>'[6]TES 2010 (value)'!T104</f>
        <v>678.07501290417383</v>
      </c>
      <c r="U28" s="66">
        <f>'[6]TES 2010 (value)'!U104</f>
        <v>2144.6696870126684</v>
      </c>
      <c r="V28" s="66">
        <f>'[6]TES 2010 (value)'!V104</f>
        <v>214391.02315097846</v>
      </c>
      <c r="W28" s="66">
        <f>'[6]TES 2010 (value)'!W104</f>
        <v>79561.190482317397</v>
      </c>
      <c r="X28" s="66">
        <f>'[6]TES 2010 (value)'!X104</f>
        <v>14.046149833564884</v>
      </c>
      <c r="Y28" s="66">
        <f>'[6]TES 2010 (value)'!Y104</f>
        <v>379.26801953921057</v>
      </c>
      <c r="Z28" s="66">
        <f>'[6]TES 2010 (value)'!Z104</f>
        <v>3274.5621687690932</v>
      </c>
      <c r="AA28" s="67">
        <f>'[6]TES 2010 (value)'!AA104</f>
        <v>1022.6714174479882</v>
      </c>
      <c r="AI28" s="53" t="s">
        <v>57</v>
      </c>
      <c r="AJ28" s="72" t="s">
        <v>75</v>
      </c>
      <c r="AK28" s="65">
        <f t="shared" si="11"/>
        <v>4684.8674726049894</v>
      </c>
      <c r="AL28" s="66">
        <f t="shared" si="11"/>
        <v>7594.3170084341591</v>
      </c>
      <c r="AM28" s="66">
        <f t="shared" si="11"/>
        <v>4431.6171262680236</v>
      </c>
      <c r="AN28" s="66">
        <f t="shared" si="11"/>
        <v>754.74825621765274</v>
      </c>
      <c r="AO28" s="66">
        <f t="shared" si="11"/>
        <v>1535.2436437074293</v>
      </c>
      <c r="AP28" s="66">
        <f t="shared" si="11"/>
        <v>1538.9847849868875</v>
      </c>
      <c r="AQ28" s="66">
        <f t="shared" si="11"/>
        <v>614.34179194566161</v>
      </c>
      <c r="AR28" s="66">
        <f t="shared" si="11"/>
        <v>962.08776913799647</v>
      </c>
      <c r="AS28" s="66">
        <f t="shared" si="11"/>
        <v>2345.6553224541954</v>
      </c>
      <c r="AT28" s="66">
        <f t="shared" si="11"/>
        <v>1144.5248805464166</v>
      </c>
      <c r="AU28" s="66">
        <f t="shared" si="11"/>
        <v>570.24001243463033</v>
      </c>
      <c r="AV28" s="66">
        <f t="shared" si="11"/>
        <v>38076.662688408011</v>
      </c>
      <c r="AW28" s="66">
        <f t="shared" si="11"/>
        <v>26954.066490064019</v>
      </c>
      <c r="AX28" s="66">
        <f t="shared" si="11"/>
        <v>2150.9495735519063</v>
      </c>
      <c r="AY28" s="66">
        <f t="shared" si="11"/>
        <v>3510.803930232174</v>
      </c>
      <c r="AZ28" s="66">
        <f t="shared" si="9"/>
        <v>5709.0562204519356</v>
      </c>
      <c r="BA28" s="66">
        <f t="shared" si="1"/>
        <v>678.04409224211179</v>
      </c>
      <c r="BB28" s="66">
        <f t="shared" si="1"/>
        <v>2144.6074895645747</v>
      </c>
      <c r="BC28" s="66">
        <f t="shared" si="1"/>
        <v>214393.84924118547</v>
      </c>
      <c r="BD28" s="66">
        <f t="shared" si="1"/>
        <v>79561.023695700729</v>
      </c>
      <c r="BE28" s="66">
        <f t="shared" si="1"/>
        <v>14.35242736531524</v>
      </c>
      <c r="BF28" s="66">
        <f t="shared" si="1"/>
        <v>380.67773059886616</v>
      </c>
      <c r="BG28" s="66">
        <f t="shared" si="1"/>
        <v>3274.6487078413252</v>
      </c>
      <c r="BH28" s="67">
        <f t="shared" si="1"/>
        <v>1023.882416075065</v>
      </c>
      <c r="BP28" s="53" t="s">
        <v>57</v>
      </c>
      <c r="BQ28" s="72" t="s">
        <v>75</v>
      </c>
      <c r="BR28" s="65">
        <f t="shared" si="7"/>
        <v>4684.8674726049894</v>
      </c>
      <c r="BS28" s="66">
        <f t="shared" si="7"/>
        <v>7594.3170084341591</v>
      </c>
      <c r="BT28" s="66">
        <f t="shared" si="7"/>
        <v>4431.6171262680236</v>
      </c>
      <c r="BU28" s="66">
        <f t="shared" si="7"/>
        <v>754.74825621765274</v>
      </c>
      <c r="BV28" s="66">
        <f t="shared" si="7"/>
        <v>1535.2436437074293</v>
      </c>
      <c r="BW28" s="66">
        <f t="shared" si="7"/>
        <v>1538.9847849868875</v>
      </c>
      <c r="BX28" s="66">
        <f t="shared" si="7"/>
        <v>614.34179194566161</v>
      </c>
      <c r="BY28" s="66">
        <f t="shared" si="7"/>
        <v>962.08776913799647</v>
      </c>
      <c r="BZ28" s="66">
        <f t="shared" si="7"/>
        <v>2345.6553224541954</v>
      </c>
      <c r="CA28" s="66">
        <f t="shared" si="7"/>
        <v>1144.5248805464166</v>
      </c>
      <c r="CB28" s="66">
        <f t="shared" si="7"/>
        <v>570.24001243463033</v>
      </c>
      <c r="CC28" s="66">
        <f t="shared" si="7"/>
        <v>38076.662688408011</v>
      </c>
      <c r="CD28" s="66">
        <f t="shared" si="7"/>
        <v>26954.066490064019</v>
      </c>
      <c r="CE28" s="66">
        <f t="shared" si="7"/>
        <v>2150.9495735519063</v>
      </c>
      <c r="CF28" s="66">
        <f t="shared" si="7"/>
        <v>3510.803930232174</v>
      </c>
      <c r="CG28" s="66">
        <f t="shared" si="7"/>
        <v>5709.0562204519356</v>
      </c>
      <c r="CH28" s="66">
        <f t="shared" si="10"/>
        <v>678.04409224211179</v>
      </c>
      <c r="CI28" s="66">
        <f t="shared" si="10"/>
        <v>2144.6074895645747</v>
      </c>
      <c r="CJ28" s="66">
        <f t="shared" si="10"/>
        <v>214393.84924118547</v>
      </c>
      <c r="CK28" s="66">
        <f t="shared" si="12"/>
        <v>79561.023695700729</v>
      </c>
      <c r="CL28" s="66">
        <f t="shared" si="12"/>
        <v>14.35242736531524</v>
      </c>
      <c r="CM28" s="66">
        <f t="shared" si="12"/>
        <v>380.67773059886616</v>
      </c>
      <c r="CN28" s="66">
        <f t="shared" si="12"/>
        <v>3274.6487078413252</v>
      </c>
      <c r="CO28" s="67">
        <f t="shared" si="12"/>
        <v>1023.882416075065</v>
      </c>
    </row>
    <row r="29" spans="2:105" x14ac:dyDescent="0.25">
      <c r="B29" s="53" t="s">
        <v>64</v>
      </c>
      <c r="C29" s="72" t="s">
        <v>61</v>
      </c>
      <c r="D29" s="65">
        <f>'[6]TES 2010 (value)'!D105+'[6]TES 2010 (value)'!D106</f>
        <v>-5702.4120128469003</v>
      </c>
      <c r="E29" s="66">
        <f>'[6]TES 2010 (value)'!E105+'[6]TES 2010 (value)'!E106</f>
        <v>1567.5812852249683</v>
      </c>
      <c r="F29" s="66">
        <f>'[6]TES 2010 (value)'!F105+'[6]TES 2010 (value)'!F106</f>
        <v>988.87844164728483</v>
      </c>
      <c r="G29" s="66">
        <f>'[6]TES 2010 (value)'!G105+'[6]TES 2010 (value)'!G106</f>
        <v>171.15039388034756</v>
      </c>
      <c r="H29" s="66">
        <f>'[6]TES 2010 (value)'!H105+'[6]TES 2010 (value)'!H106</f>
        <v>448.7122120649272</v>
      </c>
      <c r="I29" s="66">
        <f>'[6]TES 2010 (value)'!I105+'[6]TES 2010 (value)'!I106</f>
        <v>453.729680202785</v>
      </c>
      <c r="J29" s="66">
        <f>'[6]TES 2010 (value)'!J105+'[6]TES 2010 (value)'!J106</f>
        <v>137.27952690102435</v>
      </c>
      <c r="K29" s="66">
        <f>'[6]TES 2010 (value)'!K105+'[6]TES 2010 (value)'!K106</f>
        <v>484.53766224577589</v>
      </c>
      <c r="L29" s="66">
        <f>'[6]TES 2010 (value)'!L105+'[6]TES 2010 (value)'!L106</f>
        <v>547.90396572676013</v>
      </c>
      <c r="M29" s="66">
        <f>'[6]TES 2010 (value)'!M105+'[6]TES 2010 (value)'!M106</f>
        <v>369.18841160914189</v>
      </c>
      <c r="N29" s="66">
        <f>'[6]TES 2010 (value)'!N105+'[6]TES 2010 (value)'!N106</f>
        <v>162.71921780215652</v>
      </c>
      <c r="O29" s="66">
        <f>'[6]TES 2010 (value)'!O105+'[6]TES 2010 (value)'!O106</f>
        <v>6733.9077801160256</v>
      </c>
      <c r="P29" s="66">
        <f>'[6]TES 2010 (value)'!P105+'[6]TES 2010 (value)'!P106</f>
        <v>2457.7852488663339</v>
      </c>
      <c r="Q29" s="66">
        <f>'[6]TES 2010 (value)'!Q105+'[6]TES 2010 (value)'!Q106</f>
        <v>224.99438414686591</v>
      </c>
      <c r="R29" s="66">
        <f>'[6]TES 2010 (value)'!R105+'[6]TES 2010 (value)'!R106</f>
        <v>160.36312975090493</v>
      </c>
      <c r="S29" s="66">
        <f>'[6]TES 2010 (value)'!S105+'[6]TES 2010 (value)'!S106</f>
        <v>999.02751654043823</v>
      </c>
      <c r="T29" s="66">
        <f>'[6]TES 2010 (value)'!T105+'[6]TES 2010 (value)'!T106</f>
        <v>149.16325706297778</v>
      </c>
      <c r="U29" s="66">
        <f>'[6]TES 2010 (value)'!U105+'[6]TES 2010 (value)'!U106</f>
        <v>204.56556502557427</v>
      </c>
      <c r="V29" s="66">
        <f>'[6]TES 2010 (value)'!V105+'[6]TES 2010 (value)'!V106</f>
        <v>37896.521816746012</v>
      </c>
      <c r="W29" s="66">
        <f>'[6]TES 2010 (value)'!W105+'[6]TES 2010 (value)'!W106</f>
        <v>4365.8937446708524</v>
      </c>
      <c r="X29" s="66">
        <f>'[6]TES 2010 (value)'!X105+'[6]TES 2010 (value)'!X106</f>
        <v>2.1049074015432083</v>
      </c>
      <c r="Y29" s="66">
        <f>'[6]TES 2010 (value)'!Y105+'[6]TES 2010 (value)'!Y106</f>
        <v>407.81437504725318</v>
      </c>
      <c r="Z29" s="66">
        <f>'[6]TES 2010 (value)'!Z105+'[6]TES 2010 (value)'!Z106</f>
        <v>2156.5688127603212</v>
      </c>
      <c r="AA29" s="67">
        <f>'[6]TES 2010 (value)'!AA105+'[6]TES 2010 (value)'!AA106</f>
        <v>196.0900081792733</v>
      </c>
      <c r="AI29" s="53" t="s">
        <v>64</v>
      </c>
      <c r="AJ29" s="72" t="s">
        <v>61</v>
      </c>
      <c r="AK29" s="65">
        <f t="shared" si="11"/>
        <v>-5702.3688425834225</v>
      </c>
      <c r="AL29" s="66">
        <f t="shared" si="11"/>
        <v>1567.5803834868245</v>
      </c>
      <c r="AM29" s="66">
        <f t="shared" si="11"/>
        <v>988.87261656479177</v>
      </c>
      <c r="AN29" s="66">
        <f t="shared" si="11"/>
        <v>171.13108093362396</v>
      </c>
      <c r="AO29" s="66">
        <f t="shared" si="11"/>
        <v>448.69141316148506</v>
      </c>
      <c r="AP29" s="66">
        <f t="shared" si="11"/>
        <v>453.7130881394956</v>
      </c>
      <c r="AQ29" s="66">
        <f t="shared" si="11"/>
        <v>137.2688113173995</v>
      </c>
      <c r="AR29" s="66">
        <f t="shared" si="11"/>
        <v>484.58117288248445</v>
      </c>
      <c r="AS29" s="66">
        <f t="shared" si="11"/>
        <v>547.92618487887592</v>
      </c>
      <c r="AT29" s="66">
        <f t="shared" si="11"/>
        <v>369.18154249105538</v>
      </c>
      <c r="AU29" s="66">
        <f t="shared" si="11"/>
        <v>162.71256174617602</v>
      </c>
      <c r="AV29" s="66">
        <f t="shared" si="11"/>
        <v>6733.9765243104312</v>
      </c>
      <c r="AW29" s="66">
        <f t="shared" si="11"/>
        <v>2457.8063032730938</v>
      </c>
      <c r="AX29" s="66">
        <f t="shared" si="11"/>
        <v>224.97633793247445</v>
      </c>
      <c r="AY29" s="66">
        <f t="shared" si="11"/>
        <v>160.35555003044897</v>
      </c>
      <c r="AZ29" s="66">
        <f t="shared" si="9"/>
        <v>999.02546296492812</v>
      </c>
      <c r="BA29" s="66">
        <f t="shared" si="1"/>
        <v>149.15645512134012</v>
      </c>
      <c r="BB29" s="66">
        <f t="shared" si="1"/>
        <v>204.55963243083045</v>
      </c>
      <c r="BC29" s="66">
        <f t="shared" si="1"/>
        <v>37897.02136652945</v>
      </c>
      <c r="BD29" s="66">
        <f t="shared" si="1"/>
        <v>4365.8845923109893</v>
      </c>
      <c r="BE29" s="66">
        <f t="shared" si="1"/>
        <v>2.1508050924511579</v>
      </c>
      <c r="BF29" s="66">
        <f t="shared" si="1"/>
        <v>409.33019079013894</v>
      </c>
      <c r="BG29" s="66">
        <f t="shared" si="1"/>
        <v>2156.6258058649387</v>
      </c>
      <c r="BH29" s="67">
        <f t="shared" si="1"/>
        <v>196.32220859735199</v>
      </c>
      <c r="BP29" s="53" t="s">
        <v>64</v>
      </c>
      <c r="BQ29" s="72" t="s">
        <v>61</v>
      </c>
      <c r="BR29" s="49">
        <f>AK29+AK38-BR38</f>
        <v>-5702.3688425834225</v>
      </c>
      <c r="BS29" s="50">
        <f t="shared" ref="BS29:CO29" si="13">AL29+AL38-BS38</f>
        <v>1567.5803834868238</v>
      </c>
      <c r="BT29" s="50">
        <f t="shared" si="13"/>
        <v>925.02434823581279</v>
      </c>
      <c r="BU29" s="50">
        <f t="shared" si="13"/>
        <v>171.13108093362405</v>
      </c>
      <c r="BV29" s="50">
        <f t="shared" si="13"/>
        <v>448.691413161485</v>
      </c>
      <c r="BW29" s="50">
        <f t="shared" si="13"/>
        <v>453.71308813949565</v>
      </c>
      <c r="BX29" s="50">
        <f t="shared" si="13"/>
        <v>137.2688113173995</v>
      </c>
      <c r="BY29" s="50">
        <f t="shared" si="13"/>
        <v>560.07298746520303</v>
      </c>
      <c r="BZ29" s="50">
        <f t="shared" si="13"/>
        <v>547.92618487887592</v>
      </c>
      <c r="CA29" s="50">
        <f t="shared" si="13"/>
        <v>373.71553573855061</v>
      </c>
      <c r="CB29" s="50">
        <f t="shared" si="13"/>
        <v>162.71204515605515</v>
      </c>
      <c r="CC29" s="50">
        <f t="shared" si="13"/>
        <v>6733.9765243104339</v>
      </c>
      <c r="CD29" s="50">
        <f t="shared" si="13"/>
        <v>2457.8063032730934</v>
      </c>
      <c r="CE29" s="50">
        <f t="shared" si="13"/>
        <v>224.97633793247445</v>
      </c>
      <c r="CF29" s="50">
        <f t="shared" si="13"/>
        <v>160.35555003044885</v>
      </c>
      <c r="CG29" s="50">
        <f t="shared" si="13"/>
        <v>999.02546296492812</v>
      </c>
      <c r="CH29" s="50">
        <f t="shared" si="13"/>
        <v>149.15645512134012</v>
      </c>
      <c r="CI29" s="50">
        <f t="shared" si="13"/>
        <v>204.55963243083048</v>
      </c>
      <c r="CJ29" s="50">
        <f t="shared" si="13"/>
        <v>37897.02136652945</v>
      </c>
      <c r="CK29" s="50">
        <f t="shared" si="13"/>
        <v>4365.8845923109893</v>
      </c>
      <c r="CL29" s="50">
        <f t="shared" si="13"/>
        <v>2.1508050924511615</v>
      </c>
      <c r="CM29" s="50">
        <f t="shared" si="13"/>
        <v>409.33019079013866</v>
      </c>
      <c r="CN29" s="50">
        <f t="shared" si="13"/>
        <v>2156.6258058649387</v>
      </c>
      <c r="CO29" s="50">
        <f t="shared" si="13"/>
        <v>196.32220859735207</v>
      </c>
    </row>
    <row r="30" spans="2:105" x14ac:dyDescent="0.25">
      <c r="B30" s="53" t="s">
        <v>58</v>
      </c>
      <c r="C30" s="72" t="s">
        <v>53</v>
      </c>
      <c r="D30" s="65">
        <f>'[6]TES 2010 (value)'!D109</f>
        <v>6861.8562192757672</v>
      </c>
      <c r="E30" s="66">
        <f>'[6]TES 2010 (value)'!E109</f>
        <v>4437.8846212133531</v>
      </c>
      <c r="F30" s="66">
        <f>'[6]TES 2010 (value)'!F109</f>
        <v>3380.4325771087356</v>
      </c>
      <c r="G30" s="66">
        <f>'[6]TES 2010 (value)'!G109</f>
        <v>306.96289759221912</v>
      </c>
      <c r="H30" s="66">
        <f>'[6]TES 2010 (value)'!H109</f>
        <v>887.69671024109095</v>
      </c>
      <c r="I30" s="66">
        <f>'[6]TES 2010 (value)'!I109</f>
        <v>779.07913194465232</v>
      </c>
      <c r="J30" s="66">
        <f>'[6]TES 2010 (value)'!J109</f>
        <v>202.63660983646844</v>
      </c>
      <c r="K30" s="66">
        <f>'[6]TES 2010 (value)'!K109</f>
        <v>815.63472367599434</v>
      </c>
      <c r="L30" s="66">
        <f>'[6]TES 2010 (value)'!L109</f>
        <v>815.41390460000002</v>
      </c>
      <c r="M30" s="66">
        <f>'[6]TES 2010 (value)'!M109</f>
        <v>880.38437788282204</v>
      </c>
      <c r="N30" s="66">
        <f>'[6]TES 2010 (value)'!N109</f>
        <v>405.84451114643389</v>
      </c>
      <c r="O30" s="66">
        <f>'[6]TES 2010 (value)'!O109</f>
        <v>12340.401310359901</v>
      </c>
      <c r="P30" s="66">
        <f>'[6]TES 2010 (value)'!P109</f>
        <v>3905.7001219431836</v>
      </c>
      <c r="Q30" s="66">
        <f>'[6]TES 2010 (value)'!Q109</f>
        <v>492.41214029461742</v>
      </c>
      <c r="R30" s="66">
        <f>'[6]TES 2010 (value)'!R109</f>
        <v>1432.4752645778094</v>
      </c>
      <c r="S30" s="66">
        <f>'[6]TES 2010 (value)'!S109</f>
        <v>4004.3929290000001</v>
      </c>
      <c r="T30" s="66">
        <f>'[6]TES 2010 (value)'!T109</f>
        <v>911.1075146436408</v>
      </c>
      <c r="U30" s="66">
        <f>'[6]TES 2010 (value)'!U109</f>
        <v>1654.5966859021319</v>
      </c>
      <c r="V30" s="66">
        <f>'[6]TES 2010 (value)'!V109</f>
        <v>124415.2945621391</v>
      </c>
      <c r="W30" s="66">
        <f>'[6]TES 2010 (value)'!W109</f>
        <v>45133.755304285558</v>
      </c>
      <c r="X30" s="66">
        <f>'[6]TES 2010 (value)'!X109</f>
        <v>3.6148094757611995</v>
      </c>
      <c r="Y30" s="66">
        <f>'[6]TES 2010 (value)'!Y109</f>
        <v>430.85508308906918</v>
      </c>
      <c r="Z30" s="66">
        <f>'[6]TES 2010 (value)'!Z109</f>
        <v>1942.2349195386842</v>
      </c>
      <c r="AA30" s="67">
        <f>'[6]TES 2010 (value)'!AA109</f>
        <v>991.06824675200266</v>
      </c>
      <c r="AI30" s="53" t="s">
        <v>58</v>
      </c>
      <c r="AJ30" s="72" t="s">
        <v>53</v>
      </c>
      <c r="AK30" s="65">
        <f t="shared" si="11"/>
        <v>6861.8042714087478</v>
      </c>
      <c r="AL30" s="66">
        <f t="shared" si="11"/>
        <v>4437.882068357002</v>
      </c>
      <c r="AM30" s="66">
        <f t="shared" si="11"/>
        <v>3380.4126643491945</v>
      </c>
      <c r="AN30" s="66">
        <f t="shared" si="11"/>
        <v>306.92825929573081</v>
      </c>
      <c r="AO30" s="66">
        <f t="shared" si="11"/>
        <v>887.65556333742813</v>
      </c>
      <c r="AP30" s="66">
        <f t="shared" si="11"/>
        <v>779.05064244786888</v>
      </c>
      <c r="AQ30" s="66">
        <f t="shared" si="11"/>
        <v>202.62079269616225</v>
      </c>
      <c r="AR30" s="66">
        <f t="shared" si="11"/>
        <v>815.70796625116236</v>
      </c>
      <c r="AS30" s="66">
        <f t="shared" si="11"/>
        <v>815.44697208393325</v>
      </c>
      <c r="AT30" s="66">
        <f t="shared" si="11"/>
        <v>880.36799745466385</v>
      </c>
      <c r="AU30" s="66">
        <f t="shared" si="11"/>
        <v>405.82791001091925</v>
      </c>
      <c r="AV30" s="66">
        <f t="shared" si="11"/>
        <v>12340.527289356705</v>
      </c>
      <c r="AW30" s="66">
        <f t="shared" si="11"/>
        <v>3905.7335797886512</v>
      </c>
      <c r="AX30" s="66">
        <f t="shared" si="11"/>
        <v>492.37264519750022</v>
      </c>
      <c r="AY30" s="66">
        <f t="shared" si="11"/>
        <v>1432.4075572308498</v>
      </c>
      <c r="AZ30" s="66">
        <f t="shared" si="9"/>
        <v>4004.3846976719178</v>
      </c>
      <c r="BA30" s="66">
        <f t="shared" si="1"/>
        <v>911.06596754777911</v>
      </c>
      <c r="BB30" s="66">
        <f t="shared" si="1"/>
        <v>1654.548701034294</v>
      </c>
      <c r="BC30" s="66">
        <f t="shared" si="1"/>
        <v>124416.9345974372</v>
      </c>
      <c r="BD30" s="66">
        <f t="shared" si="1"/>
        <v>45133.660688980039</v>
      </c>
      <c r="BE30" s="66">
        <f t="shared" si="1"/>
        <v>3.6936307141149518</v>
      </c>
      <c r="BF30" s="66">
        <f t="shared" si="1"/>
        <v>432.45653943246828</v>
      </c>
      <c r="BG30" s="66">
        <f t="shared" si="1"/>
        <v>1942.2862482963412</v>
      </c>
      <c r="BH30" s="67">
        <f t="shared" si="1"/>
        <v>992.2418224144094</v>
      </c>
      <c r="BP30" s="53" t="s">
        <v>58</v>
      </c>
      <c r="BQ30" s="72" t="s">
        <v>53</v>
      </c>
      <c r="BR30" s="65">
        <f t="shared" si="7"/>
        <v>6861.8042714087478</v>
      </c>
      <c r="BS30" s="66">
        <f t="shared" si="7"/>
        <v>4437.882068357002</v>
      </c>
      <c r="BT30" s="66">
        <f t="shared" si="7"/>
        <v>3380.4126643491945</v>
      </c>
      <c r="BU30" s="66">
        <f t="shared" si="7"/>
        <v>306.92825929573081</v>
      </c>
      <c r="BV30" s="66">
        <f t="shared" si="7"/>
        <v>887.65556333742813</v>
      </c>
      <c r="BW30" s="66">
        <f t="shared" si="7"/>
        <v>779.05064244786888</v>
      </c>
      <c r="BX30" s="66">
        <f t="shared" si="7"/>
        <v>202.62079269616225</v>
      </c>
      <c r="BY30" s="66">
        <f t="shared" si="7"/>
        <v>815.70796625116236</v>
      </c>
      <c r="BZ30" s="66">
        <f t="shared" si="7"/>
        <v>815.44697208393325</v>
      </c>
      <c r="CA30" s="66">
        <f t="shared" si="7"/>
        <v>880.36799745466385</v>
      </c>
      <c r="CB30" s="66">
        <f t="shared" si="7"/>
        <v>405.82791001091925</v>
      </c>
      <c r="CC30" s="66">
        <f t="shared" si="7"/>
        <v>12340.527289356705</v>
      </c>
      <c r="CD30" s="66">
        <f t="shared" si="7"/>
        <v>3905.7335797886512</v>
      </c>
      <c r="CE30" s="66">
        <f t="shared" si="7"/>
        <v>492.37264519750022</v>
      </c>
      <c r="CF30" s="66">
        <f t="shared" si="7"/>
        <v>1432.4075572308498</v>
      </c>
      <c r="CG30" s="66">
        <f t="shared" si="7"/>
        <v>4004.3846976719178</v>
      </c>
      <c r="CH30" s="66">
        <f t="shared" si="10"/>
        <v>911.06596754777911</v>
      </c>
      <c r="CI30" s="66">
        <f t="shared" si="10"/>
        <v>1654.548701034294</v>
      </c>
      <c r="CJ30" s="66">
        <f t="shared" si="10"/>
        <v>124416.9345974372</v>
      </c>
      <c r="CK30" s="66">
        <f t="shared" si="12"/>
        <v>45133.660688980039</v>
      </c>
      <c r="CL30" s="66">
        <f t="shared" si="12"/>
        <v>3.6936307141149518</v>
      </c>
      <c r="CM30" s="66">
        <f t="shared" si="12"/>
        <v>432.45653943246828</v>
      </c>
      <c r="CN30" s="66">
        <f t="shared" si="12"/>
        <v>1942.2862482963412</v>
      </c>
      <c r="CO30" s="67">
        <f t="shared" si="12"/>
        <v>992.2418224144094</v>
      </c>
    </row>
    <row r="31" spans="2:105" x14ac:dyDescent="0.25">
      <c r="B31" s="53" t="s">
        <v>59</v>
      </c>
      <c r="C31" s="72" t="s">
        <v>62</v>
      </c>
      <c r="D31" s="69">
        <f>D41-SUM(D3:D30,D32:D40)</f>
        <v>11597.545730563608</v>
      </c>
      <c r="E31" s="70">
        <f t="shared" ref="E31:AA31" si="14">E41-SUM(E3:E30,E32:E40)</f>
        <v>9725.1235762414872</v>
      </c>
      <c r="F31" s="70">
        <f t="shared" si="14"/>
        <v>-227.55205032409867</v>
      </c>
      <c r="G31" s="70">
        <f t="shared" si="14"/>
        <v>-586.00373393018708</v>
      </c>
      <c r="H31" s="70">
        <f t="shared" si="14"/>
        <v>-58.165179234507377</v>
      </c>
      <c r="I31" s="70">
        <f t="shared" si="14"/>
        <v>-593.38654626328935</v>
      </c>
      <c r="J31" s="70">
        <f t="shared" si="14"/>
        <v>-1320.6990565188462</v>
      </c>
      <c r="K31" s="70">
        <f t="shared" si="14"/>
        <v>126.97319122899353</v>
      </c>
      <c r="L31" s="70">
        <f t="shared" si="14"/>
        <v>-772.37996797703818</v>
      </c>
      <c r="M31" s="70">
        <f t="shared" si="14"/>
        <v>377.91707513381698</v>
      </c>
      <c r="N31" s="70">
        <f t="shared" si="14"/>
        <v>-134.83151321025434</v>
      </c>
      <c r="O31" s="70">
        <f t="shared" si="14"/>
        <v>17523.377318107989</v>
      </c>
      <c r="P31" s="70">
        <f t="shared" si="14"/>
        <v>28111.581465556141</v>
      </c>
      <c r="Q31" s="70">
        <f t="shared" si="14"/>
        <v>747.20908774287909</v>
      </c>
      <c r="R31" s="70">
        <f t="shared" si="14"/>
        <v>2778.8773221784813</v>
      </c>
      <c r="S31" s="70">
        <f t="shared" si="14"/>
        <v>2480.5695302376116</v>
      </c>
      <c r="T31" s="70">
        <f t="shared" si="14"/>
        <v>931.18235897981594</v>
      </c>
      <c r="U31" s="70">
        <f t="shared" si="14"/>
        <v>-35.557448521878541</v>
      </c>
      <c r="V31" s="70">
        <f t="shared" si="14"/>
        <v>256654.75689846836</v>
      </c>
      <c r="W31" s="70">
        <f t="shared" si="14"/>
        <v>-9676.8098375055124</v>
      </c>
      <c r="X31" s="70">
        <f t="shared" si="14"/>
        <v>-18.217267694548127</v>
      </c>
      <c r="Y31" s="70">
        <f t="shared" si="14"/>
        <v>62.569584386947099</v>
      </c>
      <c r="Z31" s="70">
        <f t="shared" si="14"/>
        <v>8727.2595592212456</v>
      </c>
      <c r="AA31" s="71">
        <f t="shared" si="14"/>
        <v>2270.8866145785214</v>
      </c>
      <c r="AI31" s="53" t="s">
        <v>59</v>
      </c>
      <c r="AJ31" s="72" t="s">
        <v>62</v>
      </c>
      <c r="AK31" s="69">
        <f t="shared" si="11"/>
        <v>11597.457931031802</v>
      </c>
      <c r="AL31" s="70">
        <f t="shared" si="11"/>
        <v>9725.1179819447425</v>
      </c>
      <c r="AM31" s="70">
        <f t="shared" si="11"/>
        <v>-227.55070990710831</v>
      </c>
      <c r="AN31" s="70">
        <f t="shared" si="11"/>
        <v>-585.93760811746392</v>
      </c>
      <c r="AO31" s="70">
        <f t="shared" si="11"/>
        <v>-58.162483136843747</v>
      </c>
      <c r="AP31" s="70">
        <f t="shared" si="11"/>
        <v>-593.36484720422345</v>
      </c>
      <c r="AQ31" s="70">
        <f t="shared" si="11"/>
        <v>-1320.5959671398043</v>
      </c>
      <c r="AR31" s="70">
        <f t="shared" si="11"/>
        <v>126.98459320003884</v>
      </c>
      <c r="AS31" s="70">
        <f t="shared" si="11"/>
        <v>-772.41129030553589</v>
      </c>
      <c r="AT31" s="70">
        <f t="shared" si="11"/>
        <v>377.91004361025239</v>
      </c>
      <c r="AU31" s="70">
        <f t="shared" si="11"/>
        <v>-134.8259979053507</v>
      </c>
      <c r="AV31" s="70">
        <f t="shared" si="11"/>
        <v>17523.556208359583</v>
      </c>
      <c r="AW31" s="70">
        <f t="shared" si="11"/>
        <v>28111.822281010263</v>
      </c>
      <c r="AX31" s="70">
        <f t="shared" si="11"/>
        <v>747.14915604527789</v>
      </c>
      <c r="AY31" s="70">
        <f t="shared" si="11"/>
        <v>2778.7459758190266</v>
      </c>
      <c r="AZ31" s="70">
        <f t="shared" si="9"/>
        <v>2480.5644312420841</v>
      </c>
      <c r="BA31" s="70">
        <f t="shared" si="1"/>
        <v>931.13989645798245</v>
      </c>
      <c r="BB31" s="70">
        <f t="shared" si="1"/>
        <v>-35.556417322262035</v>
      </c>
      <c r="BC31" s="70">
        <f t="shared" si="1"/>
        <v>256658.14010679672</v>
      </c>
      <c r="BD31" s="70">
        <f t="shared" si="1"/>
        <v>-9676.7895517058259</v>
      </c>
      <c r="BE31" s="70">
        <f t="shared" si="1"/>
        <v>-18.614496817890437</v>
      </c>
      <c r="BF31" s="70">
        <f t="shared" si="1"/>
        <v>62.802150884948951</v>
      </c>
      <c r="BG31" s="70">
        <f t="shared" si="1"/>
        <v>8727.4902004204232</v>
      </c>
      <c r="BH31" s="71">
        <f t="shared" si="1"/>
        <v>2273.5756899996022</v>
      </c>
      <c r="BP31" s="53" t="s">
        <v>59</v>
      </c>
      <c r="BQ31" s="72" t="s">
        <v>62</v>
      </c>
      <c r="BR31" s="69">
        <f t="shared" si="7"/>
        <v>11597.457931031802</v>
      </c>
      <c r="BS31" s="70">
        <f t="shared" si="7"/>
        <v>9725.1179819447425</v>
      </c>
      <c r="BT31" s="70">
        <f t="shared" si="7"/>
        <v>-227.55070990710831</v>
      </c>
      <c r="BU31" s="70">
        <f t="shared" si="7"/>
        <v>-585.93760811746392</v>
      </c>
      <c r="BV31" s="70">
        <f t="shared" si="7"/>
        <v>-58.162483136843747</v>
      </c>
      <c r="BW31" s="70">
        <f t="shared" si="7"/>
        <v>-593.36484720422345</v>
      </c>
      <c r="BX31" s="70">
        <f t="shared" si="7"/>
        <v>-1320.5959671398043</v>
      </c>
      <c r="BY31" s="70">
        <f t="shared" si="7"/>
        <v>126.98459320003884</v>
      </c>
      <c r="BZ31" s="70">
        <f t="shared" si="7"/>
        <v>-772.41129030553589</v>
      </c>
      <c r="CA31" s="70">
        <f t="shared" si="7"/>
        <v>377.91004361025239</v>
      </c>
      <c r="CB31" s="70">
        <f t="shared" si="7"/>
        <v>-134.8259979053507</v>
      </c>
      <c r="CC31" s="70">
        <f t="shared" si="7"/>
        <v>17523.556208359583</v>
      </c>
      <c r="CD31" s="70">
        <f t="shared" si="7"/>
        <v>28111.822281010263</v>
      </c>
      <c r="CE31" s="70">
        <f t="shared" si="7"/>
        <v>747.14915604527789</v>
      </c>
      <c r="CF31" s="70">
        <f t="shared" si="7"/>
        <v>2778.7459758190266</v>
      </c>
      <c r="CG31" s="70">
        <f t="shared" si="7"/>
        <v>2480.5644312420841</v>
      </c>
      <c r="CH31" s="70">
        <f t="shared" si="10"/>
        <v>931.13989645798245</v>
      </c>
      <c r="CI31" s="70">
        <f t="shared" si="10"/>
        <v>-35.556417322262035</v>
      </c>
      <c r="CJ31" s="70">
        <f t="shared" si="10"/>
        <v>256658.14010679672</v>
      </c>
      <c r="CK31" s="70">
        <f t="shared" si="12"/>
        <v>-9676.7895517058259</v>
      </c>
      <c r="CL31" s="70">
        <f t="shared" si="12"/>
        <v>-18.614496817890437</v>
      </c>
      <c r="CM31" s="70">
        <f t="shared" si="12"/>
        <v>62.802150884948951</v>
      </c>
      <c r="CN31" s="70">
        <f t="shared" si="12"/>
        <v>8727.4902004204232</v>
      </c>
      <c r="CO31" s="71">
        <f t="shared" si="12"/>
        <v>2273.5756899996022</v>
      </c>
    </row>
    <row r="32" spans="2:105" x14ac:dyDescent="0.25">
      <c r="B32" s="53" t="s">
        <v>63</v>
      </c>
      <c r="C32" s="73" t="s">
        <v>52</v>
      </c>
      <c r="D32" s="74">
        <f t="array" ref="D32:AA32">TRANSPOSE('[6]TES 2010 (value)'!$AO$6:$AO$29)</f>
        <v>10830.891302927583</v>
      </c>
      <c r="E32" s="75">
        <v>28860.292694932705</v>
      </c>
      <c r="F32" s="75">
        <v>49944.598923278922</v>
      </c>
      <c r="G32" s="75">
        <v>2431.2118864520285</v>
      </c>
      <c r="H32" s="75">
        <v>3731.5137867025187</v>
      </c>
      <c r="I32" s="75">
        <v>8681.8462407690768</v>
      </c>
      <c r="J32" s="75">
        <v>4761.5892465042634</v>
      </c>
      <c r="K32" s="75">
        <v>20904.438985062134</v>
      </c>
      <c r="L32" s="75">
        <v>10650.034517481739</v>
      </c>
      <c r="M32" s="75">
        <v>12056.315457343982</v>
      </c>
      <c r="N32" s="75">
        <v>10107.817635860654</v>
      </c>
      <c r="O32" s="75">
        <v>226861.95676849617</v>
      </c>
      <c r="P32" s="75">
        <v>0</v>
      </c>
      <c r="Q32" s="75">
        <v>1267.6784449072852</v>
      </c>
      <c r="R32" s="75">
        <v>0</v>
      </c>
      <c r="S32" s="75">
        <v>11312.819867443981</v>
      </c>
      <c r="T32" s="75">
        <v>5549.170526339617</v>
      </c>
      <c r="U32" s="75">
        <v>7973.0343155788933</v>
      </c>
      <c r="V32" s="75">
        <v>84972.666745385839</v>
      </c>
      <c r="W32" s="75">
        <v>0</v>
      </c>
      <c r="X32" s="75">
        <v>1583.981048530432</v>
      </c>
      <c r="Y32" s="75">
        <v>50766.032111643013</v>
      </c>
      <c r="Z32" s="75">
        <v>581.43573152743375</v>
      </c>
      <c r="AA32" s="76">
        <v>8886.3653142313051</v>
      </c>
      <c r="AI32" s="53" t="s">
        <v>63</v>
      </c>
      <c r="AJ32" s="73" t="s">
        <v>52</v>
      </c>
      <c r="AK32" s="74">
        <f t="shared" si="11"/>
        <v>10830.809307373736</v>
      </c>
      <c r="AL32" s="75">
        <f t="shared" si="11"/>
        <v>28860.276093288499</v>
      </c>
      <c r="AM32" s="75">
        <f t="shared" si="11"/>
        <v>49944.304719869731</v>
      </c>
      <c r="AN32" s="75">
        <f t="shared" si="11"/>
        <v>2430.93754372589</v>
      </c>
      <c r="AO32" s="75">
        <f t="shared" si="11"/>
        <v>3731.3408219539433</v>
      </c>
      <c r="AP32" s="75">
        <f t="shared" si="11"/>
        <v>8681.5287615549514</v>
      </c>
      <c r="AQ32" s="75">
        <f t="shared" si="11"/>
        <v>4761.2175726727028</v>
      </c>
      <c r="AR32" s="75">
        <f t="shared" si="11"/>
        <v>20906.316167211524</v>
      </c>
      <c r="AS32" s="75">
        <f t="shared" si="11"/>
        <v>10650.466408381943</v>
      </c>
      <c r="AT32" s="75">
        <f t="shared" si="11"/>
        <v>12056.091137587564</v>
      </c>
      <c r="AU32" s="75">
        <f t="shared" si="11"/>
        <v>10107.404173941813</v>
      </c>
      <c r="AV32" s="75">
        <f t="shared" si="11"/>
        <v>226864.27272573355</v>
      </c>
      <c r="AW32" s="75">
        <f t="shared" si="11"/>
        <v>0</v>
      </c>
      <c r="AX32" s="75">
        <f t="shared" si="11"/>
        <v>1267.5767677161723</v>
      </c>
      <c r="AY32" s="75">
        <f t="shared" si="11"/>
        <v>0</v>
      </c>
      <c r="AZ32" s="75">
        <f t="shared" si="9"/>
        <v>11312.796613099685</v>
      </c>
      <c r="BA32" s="75">
        <f t="shared" si="1"/>
        <v>5548.9174805507228</v>
      </c>
      <c r="BB32" s="75">
        <f t="shared" si="1"/>
        <v>7972.8030900475233</v>
      </c>
      <c r="BC32" s="75">
        <f t="shared" si="1"/>
        <v>84973.786850219622</v>
      </c>
      <c r="BD32" s="75">
        <f t="shared" si="1"/>
        <v>0</v>
      </c>
      <c r="BE32" s="75">
        <f t="shared" si="1"/>
        <v>1618.5198945225166</v>
      </c>
      <c r="BF32" s="75">
        <f t="shared" si="1"/>
        <v>50954.725682510289</v>
      </c>
      <c r="BG32" s="75">
        <f t="shared" si="1"/>
        <v>581.45109752330609</v>
      </c>
      <c r="BH32" s="76">
        <f t="shared" si="1"/>
        <v>8896.88812342655</v>
      </c>
      <c r="BP32" s="53" t="s">
        <v>63</v>
      </c>
      <c r="BQ32" s="73" t="s">
        <v>52</v>
      </c>
      <c r="BR32" s="74">
        <f t="shared" si="7"/>
        <v>10830.809307373736</v>
      </c>
      <c r="BS32" s="75">
        <f t="shared" si="7"/>
        <v>28860.276093288499</v>
      </c>
      <c r="BT32" s="75">
        <f t="shared" si="7"/>
        <v>49944.304719869731</v>
      </c>
      <c r="BU32" s="75">
        <f t="shared" si="7"/>
        <v>2430.93754372589</v>
      </c>
      <c r="BV32" s="75">
        <f t="shared" si="7"/>
        <v>3731.3408219539433</v>
      </c>
      <c r="BW32" s="75">
        <f t="shared" si="7"/>
        <v>8681.5287615549514</v>
      </c>
      <c r="BX32" s="75">
        <f t="shared" si="7"/>
        <v>4761.2175726727028</v>
      </c>
      <c r="BY32" s="75">
        <f t="shared" si="7"/>
        <v>20906.316167211524</v>
      </c>
      <c r="BZ32" s="75">
        <f t="shared" si="7"/>
        <v>10650.466408381943</v>
      </c>
      <c r="CA32" s="75">
        <f t="shared" si="7"/>
        <v>12056.091137587564</v>
      </c>
      <c r="CB32" s="75">
        <f t="shared" si="7"/>
        <v>10107.404173941813</v>
      </c>
      <c r="CC32" s="75">
        <f t="shared" si="7"/>
        <v>226864.27272573355</v>
      </c>
      <c r="CD32" s="75">
        <f t="shared" si="7"/>
        <v>0</v>
      </c>
      <c r="CE32" s="75">
        <f t="shared" si="7"/>
        <v>1267.5767677161723</v>
      </c>
      <c r="CF32" s="75">
        <f t="shared" si="7"/>
        <v>0</v>
      </c>
      <c r="CG32" s="75">
        <f t="shared" si="7"/>
        <v>11312.796613099685</v>
      </c>
      <c r="CH32" s="75">
        <f t="shared" si="10"/>
        <v>5548.9174805507228</v>
      </c>
      <c r="CI32" s="75">
        <f t="shared" si="10"/>
        <v>7972.8030900475233</v>
      </c>
      <c r="CJ32" s="75">
        <f t="shared" si="10"/>
        <v>84973.786850219622</v>
      </c>
      <c r="CK32" s="75">
        <f t="shared" si="12"/>
        <v>0</v>
      </c>
      <c r="CL32" s="75">
        <f t="shared" si="12"/>
        <v>1618.5198945225166</v>
      </c>
      <c r="CM32" s="75">
        <f t="shared" si="12"/>
        <v>50954.725682510289</v>
      </c>
      <c r="CN32" s="75">
        <f t="shared" si="12"/>
        <v>581.45109752330609</v>
      </c>
      <c r="CO32" s="76">
        <f t="shared" si="12"/>
        <v>8896.88812342655</v>
      </c>
    </row>
    <row r="33" spans="2:98" x14ac:dyDescent="0.25">
      <c r="B33" s="53" t="s">
        <v>65</v>
      </c>
      <c r="C33" s="77" t="s">
        <v>66</v>
      </c>
      <c r="D33" s="61">
        <f>'[6]TES 2010 (value)'!D44</f>
        <v>66.117658366227374</v>
      </c>
      <c r="E33" s="62">
        <f>'[6]TES 2010 (value)'!E44</f>
        <v>112.00038204357854</v>
      </c>
      <c r="F33" s="62">
        <f>'[6]TES 2010 (value)'!F44</f>
        <v>211.95411131803732</v>
      </c>
      <c r="G33" s="62">
        <f>'[6]TES 2010 (value)'!G44</f>
        <v>22.76513395257038</v>
      </c>
      <c r="H33" s="62">
        <f>'[6]TES 2010 (value)'!H44</f>
        <v>51.438392932863742</v>
      </c>
      <c r="I33" s="62">
        <f>'[6]TES 2010 (value)'!I44</f>
        <v>59.097790652605134</v>
      </c>
      <c r="J33" s="62">
        <f>'[6]TES 2010 (value)'!J44</f>
        <v>58.83222604831488</v>
      </c>
      <c r="K33" s="62">
        <f>'[6]TES 2010 (value)'!K44</f>
        <v>37.410880178279392</v>
      </c>
      <c r="L33" s="62">
        <f>'[6]TES 2010 (value)'!L44</f>
        <v>61.962915951688288</v>
      </c>
      <c r="M33" s="62">
        <f>'[6]TES 2010 (value)'!M44</f>
        <v>42.632943273937336</v>
      </c>
      <c r="N33" s="62">
        <f>'[6]TES 2010 (value)'!N44</f>
        <v>16.225495206250908</v>
      </c>
      <c r="O33" s="62">
        <f>'[6]TES 2010 (value)'!O44</f>
        <v>834.58204341162616</v>
      </c>
      <c r="P33" s="62">
        <f>'[6]TES 2010 (value)'!P44</f>
        <v>0</v>
      </c>
      <c r="Q33" s="33">
        <f>-SUM(D33:P33,R33:AA33)</f>
        <v>-1874.4610293290855</v>
      </c>
      <c r="R33" s="62">
        <f>'[6]TES 2010 (value)'!R44</f>
        <v>0</v>
      </c>
      <c r="S33" s="62">
        <f>'[6]TES 2010 (value)'!S44</f>
        <v>0</v>
      </c>
      <c r="T33" s="62">
        <f>'[6]TES 2010 (value)'!T44</f>
        <v>0</v>
      </c>
      <c r="U33" s="62">
        <f>'[6]TES 2010 (value)'!U44</f>
        <v>0</v>
      </c>
      <c r="V33" s="62">
        <f>'[6]TES 2010 (value)'!V44</f>
        <v>0</v>
      </c>
      <c r="W33" s="62">
        <f>'[6]TES 2010 (value)'!W44</f>
        <v>0</v>
      </c>
      <c r="X33" s="62">
        <f>'[6]TES 2010 (value)'!X44</f>
        <v>4.1621391634102602</v>
      </c>
      <c r="Y33" s="62">
        <f>'[6]TES 2010 (value)'!Y44</f>
        <v>179.27659874726552</v>
      </c>
      <c r="Z33" s="62">
        <f>'[6]TES 2010 (value)'!Z44</f>
        <v>0</v>
      </c>
      <c r="AA33" s="63">
        <f>'[6]TES 2010 (value)'!AA44</f>
        <v>116.00231808242997</v>
      </c>
      <c r="AI33" s="53" t="s">
        <v>65</v>
      </c>
      <c r="AJ33" s="77" t="s">
        <v>66</v>
      </c>
      <c r="AK33" s="61">
        <f>D33</f>
        <v>66.117658366227374</v>
      </c>
      <c r="AL33" s="62">
        <f t="shared" ref="AL33:BA40" si="15">E33</f>
        <v>112.00038204357854</v>
      </c>
      <c r="AM33" s="62">
        <f t="shared" si="15"/>
        <v>211.95411131803732</v>
      </c>
      <c r="AN33" s="62">
        <f t="shared" si="15"/>
        <v>22.76513395257038</v>
      </c>
      <c r="AO33" s="62">
        <f t="shared" si="15"/>
        <v>51.438392932863742</v>
      </c>
      <c r="AP33" s="62">
        <f t="shared" si="15"/>
        <v>59.097790652605134</v>
      </c>
      <c r="AQ33" s="62">
        <f t="shared" si="15"/>
        <v>58.83222604831488</v>
      </c>
      <c r="AR33" s="62">
        <f t="shared" si="15"/>
        <v>37.410880178279392</v>
      </c>
      <c r="AS33" s="62">
        <f t="shared" si="15"/>
        <v>61.962915951688288</v>
      </c>
      <c r="AT33" s="62">
        <f t="shared" si="15"/>
        <v>42.632943273937336</v>
      </c>
      <c r="AU33" s="62">
        <f t="shared" si="15"/>
        <v>16.225495206250908</v>
      </c>
      <c r="AV33" s="62">
        <f t="shared" si="15"/>
        <v>834.58204341162616</v>
      </c>
      <c r="AW33" s="62">
        <f t="shared" si="15"/>
        <v>0</v>
      </c>
      <c r="AX33" s="33">
        <f t="shared" si="15"/>
        <v>-1874.4610293290855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4.1621391634102602</v>
      </c>
      <c r="BF33" s="62">
        <f t="shared" si="16"/>
        <v>179.27659874726552</v>
      </c>
      <c r="BG33" s="62">
        <f t="shared" si="16"/>
        <v>0</v>
      </c>
      <c r="BH33" s="63">
        <f t="shared" si="16"/>
        <v>116.00231808242997</v>
      </c>
      <c r="BP33" s="53" t="s">
        <v>65</v>
      </c>
      <c r="BQ33" s="77" t="s">
        <v>66</v>
      </c>
      <c r="BR33" s="61">
        <f t="shared" si="7"/>
        <v>66.117658366227374</v>
      </c>
      <c r="BS33" s="62">
        <f t="shared" si="7"/>
        <v>112.00038204357854</v>
      </c>
      <c r="BT33" s="62">
        <f t="shared" si="7"/>
        <v>211.95411131803732</v>
      </c>
      <c r="BU33" s="62">
        <f t="shared" si="7"/>
        <v>22.76513395257038</v>
      </c>
      <c r="BV33" s="62">
        <f t="shared" si="7"/>
        <v>51.438392932863742</v>
      </c>
      <c r="BW33" s="62">
        <f t="shared" si="7"/>
        <v>59.097790652605134</v>
      </c>
      <c r="BX33" s="62">
        <f t="shared" si="7"/>
        <v>58.83222604831488</v>
      </c>
      <c r="BY33" s="62">
        <f t="shared" si="7"/>
        <v>37.410880178279392</v>
      </c>
      <c r="BZ33" s="62">
        <f t="shared" si="7"/>
        <v>61.962915951688288</v>
      </c>
      <c r="CA33" s="62">
        <f t="shared" si="7"/>
        <v>42.632943273937336</v>
      </c>
      <c r="CB33" s="62">
        <f t="shared" si="7"/>
        <v>16.225495206250908</v>
      </c>
      <c r="CC33" s="62">
        <f t="shared" si="7"/>
        <v>834.58204341162616</v>
      </c>
      <c r="CD33" s="62">
        <f t="shared" si="7"/>
        <v>0</v>
      </c>
      <c r="CE33" s="33">
        <f t="shared" si="7"/>
        <v>-1874.4610293290855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4.1621391634102602</v>
      </c>
      <c r="CM33" s="62">
        <f t="shared" si="12"/>
        <v>179.27659874726552</v>
      </c>
      <c r="CN33" s="62">
        <f t="shared" si="12"/>
        <v>0</v>
      </c>
      <c r="CO33" s="63">
        <f t="shared" si="12"/>
        <v>116.00231808242997</v>
      </c>
    </row>
    <row r="34" spans="2:98" x14ac:dyDescent="0.25">
      <c r="B34" s="53" t="s">
        <v>67</v>
      </c>
      <c r="C34" s="72" t="s">
        <v>68</v>
      </c>
      <c r="D34" s="65">
        <f>'[6]TES 2010 (value)'!D45</f>
        <v>1519.5242730000177</v>
      </c>
      <c r="E34" s="66">
        <f>'[6]TES 2010 (value)'!E45</f>
        <v>7938.4952995710619</v>
      </c>
      <c r="F34" s="66">
        <f>'[6]TES 2010 (value)'!F45</f>
        <v>2564.8598101451989</v>
      </c>
      <c r="G34" s="66">
        <f>'[6]TES 2010 (value)'!G45</f>
        <v>451.20673270944792</v>
      </c>
      <c r="H34" s="66">
        <f>'[6]TES 2010 (value)'!H45</f>
        <v>1002.5244670466628</v>
      </c>
      <c r="I34" s="66">
        <f>'[6]TES 2010 (value)'!I45</f>
        <v>1172.4374935701355</v>
      </c>
      <c r="J34" s="66">
        <f>'[6]TES 2010 (value)'!J45</f>
        <v>1193.1007017337954</v>
      </c>
      <c r="K34" s="66">
        <f>'[6]TES 2010 (value)'!K45</f>
        <v>758.08904633844486</v>
      </c>
      <c r="L34" s="66">
        <f>'[6]TES 2010 (value)'!L45</f>
        <v>1229.6303592563415</v>
      </c>
      <c r="M34" s="66">
        <f>'[6]TES 2010 (value)'!M45</f>
        <v>848.81766880342684</v>
      </c>
      <c r="N34" s="66">
        <f>'[6]TES 2010 (value)'!N45</f>
        <v>328.90927611298639</v>
      </c>
      <c r="O34" s="66">
        <f>'[6]TES 2010 (value)'!O45</f>
        <v>16638.109914848563</v>
      </c>
      <c r="P34" s="66">
        <f>'[6]TES 2010 (value)'!P45</f>
        <v>0</v>
      </c>
      <c r="Q34" s="66">
        <f>'[6]TES 2010 (value)'!Q45</f>
        <v>0</v>
      </c>
      <c r="R34" s="66">
        <f>'[6]TES 2010 (value)'!R45</f>
        <v>0</v>
      </c>
      <c r="S34" s="34">
        <f>-SUM(D34:R34,T34:AA34)</f>
        <v>-39484.658167437075</v>
      </c>
      <c r="T34" s="66">
        <f>'[6]TES 2010 (value)'!T45</f>
        <v>0</v>
      </c>
      <c r="U34" s="66">
        <f>'[6]TES 2010 (value)'!U45</f>
        <v>0</v>
      </c>
      <c r="V34" s="66">
        <f>'[6]TES 2010 (value)'!V45</f>
        <v>0</v>
      </c>
      <c r="W34" s="66">
        <f>'[6]TES 2010 (value)'!W45</f>
        <v>0</v>
      </c>
      <c r="X34" s="66">
        <f>'[6]TES 2010 (value)'!X45</f>
        <v>56.481193352379584</v>
      </c>
      <c r="Y34" s="66">
        <f>'[6]TES 2010 (value)'!Y45</f>
        <v>2318.0968531484168</v>
      </c>
      <c r="Z34" s="66">
        <f>'[6]TES 2010 (value)'!Z45</f>
        <v>0</v>
      </c>
      <c r="AA34" s="67">
        <f>'[6]TES 2010 (value)'!AA45</f>
        <v>1464.3750778001925</v>
      </c>
      <c r="AI34" s="53" t="s">
        <v>67</v>
      </c>
      <c r="AJ34" s="72" t="s">
        <v>68</v>
      </c>
      <c r="AK34" s="65">
        <f t="shared" ref="AK34:AK40" si="17">D34</f>
        <v>1519.5242730000177</v>
      </c>
      <c r="AL34" s="66">
        <f t="shared" si="15"/>
        <v>7938.4952995710619</v>
      </c>
      <c r="AM34" s="66">
        <f t="shared" si="15"/>
        <v>2564.8598101451989</v>
      </c>
      <c r="AN34" s="66">
        <f t="shared" si="15"/>
        <v>451.20673270944792</v>
      </c>
      <c r="AO34" s="66">
        <f t="shared" si="15"/>
        <v>1002.5244670466628</v>
      </c>
      <c r="AP34" s="66">
        <f t="shared" si="15"/>
        <v>1172.4374935701355</v>
      </c>
      <c r="AQ34" s="66">
        <f t="shared" si="15"/>
        <v>1193.1007017337954</v>
      </c>
      <c r="AR34" s="66">
        <f t="shared" si="15"/>
        <v>758.08904633844486</v>
      </c>
      <c r="AS34" s="66">
        <f t="shared" si="15"/>
        <v>1229.6303592563415</v>
      </c>
      <c r="AT34" s="66">
        <f t="shared" si="15"/>
        <v>848.81766880342684</v>
      </c>
      <c r="AU34" s="66">
        <f t="shared" si="15"/>
        <v>328.90927611298639</v>
      </c>
      <c r="AV34" s="66">
        <f t="shared" si="15"/>
        <v>16638.109914848563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-39484.658167437075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56.481193352379584</v>
      </c>
      <c r="BF34" s="66">
        <f t="shared" si="16"/>
        <v>2318.0968531484168</v>
      </c>
      <c r="BG34" s="66">
        <f t="shared" si="16"/>
        <v>0</v>
      </c>
      <c r="BH34" s="67">
        <f t="shared" si="16"/>
        <v>1464.3750778001925</v>
      </c>
      <c r="BP34" s="53" t="s">
        <v>67</v>
      </c>
      <c r="BQ34" s="72" t="s">
        <v>68</v>
      </c>
      <c r="BR34" s="65">
        <f t="shared" si="7"/>
        <v>1519.5242730000177</v>
      </c>
      <c r="BS34" s="66">
        <f t="shared" si="7"/>
        <v>7938.4952995710619</v>
      </c>
      <c r="BT34" s="66">
        <f t="shared" si="7"/>
        <v>2564.8598101451989</v>
      </c>
      <c r="BU34" s="66">
        <f t="shared" si="7"/>
        <v>451.20673270944792</v>
      </c>
      <c r="BV34" s="66">
        <f t="shared" si="7"/>
        <v>1002.5244670466628</v>
      </c>
      <c r="BW34" s="66">
        <f t="shared" si="7"/>
        <v>1172.4374935701355</v>
      </c>
      <c r="BX34" s="66">
        <f t="shared" si="7"/>
        <v>1193.1007017337954</v>
      </c>
      <c r="BY34" s="66">
        <f t="shared" si="7"/>
        <v>758.08904633844486</v>
      </c>
      <c r="BZ34" s="66">
        <f t="shared" si="7"/>
        <v>1229.6303592563415</v>
      </c>
      <c r="CA34" s="66">
        <f t="shared" si="7"/>
        <v>848.81766880342684</v>
      </c>
      <c r="CB34" s="66">
        <f t="shared" si="7"/>
        <v>328.90927611298639</v>
      </c>
      <c r="CC34" s="66">
        <f t="shared" si="7"/>
        <v>16638.109914848563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-39484.658167437075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56.481193352379584</v>
      </c>
      <c r="CM34" s="66">
        <f t="shared" si="12"/>
        <v>2318.0968531484168</v>
      </c>
      <c r="CN34" s="66">
        <f t="shared" si="12"/>
        <v>0</v>
      </c>
      <c r="CO34" s="67">
        <f t="shared" si="12"/>
        <v>1464.3750778001925</v>
      </c>
    </row>
    <row r="35" spans="2:98" x14ac:dyDescent="0.25">
      <c r="B35" s="53" t="s">
        <v>69</v>
      </c>
      <c r="C35" s="72" t="s">
        <v>70</v>
      </c>
      <c r="D35" s="65">
        <f>'[6]TES 2010 (value)'!D46</f>
        <v>253.87936539248551</v>
      </c>
      <c r="E35" s="66">
        <f>'[6]TES 2010 (value)'!E46</f>
        <v>427.09200764316068</v>
      </c>
      <c r="F35" s="66">
        <f>'[6]TES 2010 (value)'!F46</f>
        <v>281.57876570816808</v>
      </c>
      <c r="G35" s="66">
        <f>'[6]TES 2010 (value)'!G46</f>
        <v>90.926436691470442</v>
      </c>
      <c r="H35" s="66">
        <f>'[6]TES 2010 (value)'!H46</f>
        <v>153.51901074405237</v>
      </c>
      <c r="I35" s="66">
        <f>'[6]TES 2010 (value)'!I46</f>
        <v>239.45043473265747</v>
      </c>
      <c r="J35" s="66">
        <f>'[6]TES 2010 (value)'!J46</f>
        <v>317.6442459017245</v>
      </c>
      <c r="K35" s="66">
        <f>'[6]TES 2010 (value)'!K46</f>
        <v>200.17470545437209</v>
      </c>
      <c r="L35" s="66">
        <f>'[6]TES 2010 (value)'!L46</f>
        <v>252.13471350885652</v>
      </c>
      <c r="M35" s="66">
        <f>'[6]TES 2010 (value)'!M46</f>
        <v>181.98661589485752</v>
      </c>
      <c r="N35" s="66">
        <f>'[6]TES 2010 (value)'!N46</f>
        <v>87.178670173584791</v>
      </c>
      <c r="O35" s="66">
        <f>'[6]TES 2010 (value)'!O46</f>
        <v>3628.792830846452</v>
      </c>
      <c r="P35" s="66">
        <f>'[6]TES 2010 (value)'!P46</f>
        <v>0</v>
      </c>
      <c r="Q35" s="66">
        <f>'[6]TES 2010 (value)'!Q46</f>
        <v>0</v>
      </c>
      <c r="R35" s="66">
        <f>'[6]TES 2010 (value)'!R46</f>
        <v>0</v>
      </c>
      <c r="S35" s="66">
        <f>'[6]TES 2010 (value)'!S46</f>
        <v>0</v>
      </c>
      <c r="T35" s="34">
        <f>-SUM(D35:S35,U35:AA35)</f>
        <v>-9404.2004398907375</v>
      </c>
      <c r="U35" s="66">
        <f>'[6]TES 2010 (value)'!U46</f>
        <v>0</v>
      </c>
      <c r="V35" s="66">
        <f>'[6]TES 2010 (value)'!V46</f>
        <v>0</v>
      </c>
      <c r="W35" s="66">
        <f>'[6]TES 2010 (value)'!W46</f>
        <v>0</v>
      </c>
      <c r="X35" s="66">
        <f>'[6]TES 2010 (value)'!X46</f>
        <v>78.576417501632733</v>
      </c>
      <c r="Y35" s="66">
        <f>'[6]TES 2010 (value)'!Y46</f>
        <v>2176.9881251867587</v>
      </c>
      <c r="Z35" s="66">
        <f>'[6]TES 2010 (value)'!Z46</f>
        <v>0</v>
      </c>
      <c r="AA35" s="67">
        <f>'[6]TES 2010 (value)'!AA46</f>
        <v>1034.2780945105048</v>
      </c>
      <c r="AI35" s="53" t="s">
        <v>69</v>
      </c>
      <c r="AJ35" s="72" t="s">
        <v>70</v>
      </c>
      <c r="AK35" s="65">
        <f t="shared" si="17"/>
        <v>253.87936539248551</v>
      </c>
      <c r="AL35" s="66">
        <f t="shared" si="15"/>
        <v>427.09200764316068</v>
      </c>
      <c r="AM35" s="66">
        <f t="shared" si="15"/>
        <v>281.57876570816808</v>
      </c>
      <c r="AN35" s="66">
        <f t="shared" si="15"/>
        <v>90.926436691470442</v>
      </c>
      <c r="AO35" s="66">
        <f t="shared" si="15"/>
        <v>153.51901074405237</v>
      </c>
      <c r="AP35" s="66">
        <f t="shared" si="15"/>
        <v>239.45043473265747</v>
      </c>
      <c r="AQ35" s="66">
        <f t="shared" si="15"/>
        <v>317.6442459017245</v>
      </c>
      <c r="AR35" s="66">
        <f t="shared" si="15"/>
        <v>200.17470545437209</v>
      </c>
      <c r="AS35" s="66">
        <f t="shared" si="15"/>
        <v>252.13471350885652</v>
      </c>
      <c r="AT35" s="66">
        <f t="shared" si="15"/>
        <v>181.98661589485752</v>
      </c>
      <c r="AU35" s="66">
        <f t="shared" si="15"/>
        <v>87.178670173584791</v>
      </c>
      <c r="AV35" s="66">
        <f t="shared" si="15"/>
        <v>3628.792830846452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-9404.2004398907375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78.576417501632733</v>
      </c>
      <c r="BF35" s="66">
        <f t="shared" si="16"/>
        <v>2176.9881251867587</v>
      </c>
      <c r="BG35" s="66">
        <f t="shared" si="16"/>
        <v>0</v>
      </c>
      <c r="BH35" s="67">
        <f t="shared" si="16"/>
        <v>1034.2780945105048</v>
      </c>
      <c r="BP35" s="53" t="s">
        <v>69</v>
      </c>
      <c r="BQ35" s="72" t="s">
        <v>70</v>
      </c>
      <c r="BR35" s="65">
        <f t="shared" ref="BR35:CG37" si="18">AK35</f>
        <v>253.87936539248551</v>
      </c>
      <c r="BS35" s="66">
        <f t="shared" si="18"/>
        <v>427.09200764316068</v>
      </c>
      <c r="BT35" s="66">
        <f t="shared" si="18"/>
        <v>281.57876570816808</v>
      </c>
      <c r="BU35" s="66">
        <f t="shared" si="18"/>
        <v>90.926436691470442</v>
      </c>
      <c r="BV35" s="66">
        <f t="shared" si="18"/>
        <v>153.51901074405237</v>
      </c>
      <c r="BW35" s="66">
        <f t="shared" si="18"/>
        <v>239.45043473265747</v>
      </c>
      <c r="BX35" s="66">
        <f t="shared" si="18"/>
        <v>317.6442459017245</v>
      </c>
      <c r="BY35" s="66">
        <f t="shared" si="18"/>
        <v>200.17470545437209</v>
      </c>
      <c r="BZ35" s="66">
        <f t="shared" si="18"/>
        <v>252.13471350885652</v>
      </c>
      <c r="CA35" s="66">
        <f t="shared" si="18"/>
        <v>181.98661589485752</v>
      </c>
      <c r="CB35" s="66">
        <f t="shared" si="18"/>
        <v>87.178670173584791</v>
      </c>
      <c r="CC35" s="66">
        <f t="shared" si="18"/>
        <v>3628.792830846452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-9404.2004398907375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78.576417501632733</v>
      </c>
      <c r="CM35" s="66">
        <f t="shared" si="12"/>
        <v>2176.9881251867587</v>
      </c>
      <c r="CN35" s="66">
        <f t="shared" si="12"/>
        <v>0</v>
      </c>
      <c r="CO35" s="67">
        <f t="shared" si="12"/>
        <v>1034.2780945105048</v>
      </c>
    </row>
    <row r="36" spans="2:98" x14ac:dyDescent="0.25">
      <c r="B36" s="53" t="s">
        <v>71</v>
      </c>
      <c r="C36" s="72" t="s">
        <v>72</v>
      </c>
      <c r="D36" s="65">
        <f>'[6]TES 2010 (value)'!D47</f>
        <v>35.057474045651496</v>
      </c>
      <c r="E36" s="66">
        <f>'[6]TES 2010 (value)'!E47</f>
        <v>170.73929065009895</v>
      </c>
      <c r="F36" s="66">
        <f>'[6]TES 2010 (value)'!F47</f>
        <v>400.37948703224373</v>
      </c>
      <c r="G36" s="66">
        <f>'[6]TES 2010 (value)'!G47</f>
        <v>41.362098896701873</v>
      </c>
      <c r="H36" s="66">
        <f>'[6]TES 2010 (value)'!H47</f>
        <v>67.41026825980255</v>
      </c>
      <c r="I36" s="66">
        <f>'[6]TES 2010 (value)'!I47</f>
        <v>109.08422405841631</v>
      </c>
      <c r="J36" s="66">
        <f>'[6]TES 2010 (value)'!J47</f>
        <v>148.3551127497368</v>
      </c>
      <c r="K36" s="66">
        <f>'[6]TES 2010 (value)'!K47</f>
        <v>93.428591016381588</v>
      </c>
      <c r="L36" s="66">
        <f>'[6]TES 2010 (value)'!L47</f>
        <v>114.91218821298851</v>
      </c>
      <c r="M36" s="66">
        <f>'[6]TES 2010 (value)'!M47</f>
        <v>83.331650907210701</v>
      </c>
      <c r="N36" s="66">
        <f>'[6]TES 2010 (value)'!N47</f>
        <v>40.701933788066484</v>
      </c>
      <c r="O36" s="66">
        <f>'[6]TES 2010 (value)'!O47</f>
        <v>1664.5173028642905</v>
      </c>
      <c r="P36" s="66">
        <f>'[6]TES 2010 (value)'!P47</f>
        <v>0</v>
      </c>
      <c r="Q36" s="66">
        <f>'[6]TES 2010 (value)'!Q47</f>
        <v>0</v>
      </c>
      <c r="R36" s="66">
        <f>'[6]TES 2010 (value)'!R47</f>
        <v>0</v>
      </c>
      <c r="S36" s="66">
        <f>'[6]TES 2010 (value)'!S47</f>
        <v>0</v>
      </c>
      <c r="T36" s="66">
        <f>'[6]TES 2010 (value)'!T47</f>
        <v>0</v>
      </c>
      <c r="U36" s="34">
        <f>-SUM(D36:T36,V36:AA36)</f>
        <v>-3000.6114414137378</v>
      </c>
      <c r="V36" s="66">
        <f>'[6]TES 2010 (value)'!V47</f>
        <v>0</v>
      </c>
      <c r="W36" s="66">
        <f>'[6]TES 2010 (value)'!W47</f>
        <v>0</v>
      </c>
      <c r="X36" s="66">
        <f>'[6]TES 2010 (value)'!X47</f>
        <v>0.77314385541352471</v>
      </c>
      <c r="Y36" s="66">
        <f>'[6]TES 2010 (value)'!Y47</f>
        <v>20.889735017531148</v>
      </c>
      <c r="Z36" s="66">
        <f>'[6]TES 2010 (value)'!Z47</f>
        <v>0</v>
      </c>
      <c r="AA36" s="67">
        <f>'[6]TES 2010 (value)'!AA47</f>
        <v>9.6689400592040045</v>
      </c>
      <c r="AI36" s="53" t="s">
        <v>71</v>
      </c>
      <c r="AJ36" s="72" t="s">
        <v>72</v>
      </c>
      <c r="AK36" s="65">
        <f t="shared" si="17"/>
        <v>35.057474045651496</v>
      </c>
      <c r="AL36" s="66">
        <f t="shared" si="15"/>
        <v>170.73929065009895</v>
      </c>
      <c r="AM36" s="66">
        <f t="shared" si="15"/>
        <v>400.37948703224373</v>
      </c>
      <c r="AN36" s="66">
        <f t="shared" si="15"/>
        <v>41.362098896701873</v>
      </c>
      <c r="AO36" s="66">
        <f t="shared" si="15"/>
        <v>67.41026825980255</v>
      </c>
      <c r="AP36" s="66">
        <f t="shared" si="15"/>
        <v>109.08422405841631</v>
      </c>
      <c r="AQ36" s="66">
        <f t="shared" si="15"/>
        <v>148.3551127497368</v>
      </c>
      <c r="AR36" s="66">
        <f t="shared" si="15"/>
        <v>93.428591016381588</v>
      </c>
      <c r="AS36" s="66">
        <f t="shared" si="15"/>
        <v>114.91218821298851</v>
      </c>
      <c r="AT36" s="66">
        <f t="shared" si="15"/>
        <v>83.331650907210701</v>
      </c>
      <c r="AU36" s="66">
        <f t="shared" si="15"/>
        <v>40.701933788066484</v>
      </c>
      <c r="AV36" s="66">
        <f t="shared" si="15"/>
        <v>1664.5173028642905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-3000.6114414137378</v>
      </c>
      <c r="BC36" s="66">
        <f t="shared" si="16"/>
        <v>0</v>
      </c>
      <c r="BD36" s="66">
        <f t="shared" si="16"/>
        <v>0</v>
      </c>
      <c r="BE36" s="66">
        <f t="shared" si="16"/>
        <v>0.77314385541352471</v>
      </c>
      <c r="BF36" s="66">
        <f t="shared" si="16"/>
        <v>20.889735017531148</v>
      </c>
      <c r="BG36" s="66">
        <f t="shared" si="16"/>
        <v>0</v>
      </c>
      <c r="BH36" s="67">
        <f t="shared" si="16"/>
        <v>9.6689400592040045</v>
      </c>
      <c r="BP36" s="53" t="s">
        <v>71</v>
      </c>
      <c r="BQ36" s="72" t="s">
        <v>72</v>
      </c>
      <c r="BR36" s="65">
        <f t="shared" si="18"/>
        <v>35.057474045651496</v>
      </c>
      <c r="BS36" s="66">
        <f t="shared" si="18"/>
        <v>170.73929065009895</v>
      </c>
      <c r="BT36" s="66">
        <f t="shared" si="18"/>
        <v>400.37948703224373</v>
      </c>
      <c r="BU36" s="66">
        <f t="shared" si="18"/>
        <v>41.362098896701873</v>
      </c>
      <c r="BV36" s="66">
        <f t="shared" si="18"/>
        <v>67.41026825980255</v>
      </c>
      <c r="BW36" s="66">
        <f t="shared" si="18"/>
        <v>109.08422405841631</v>
      </c>
      <c r="BX36" s="66">
        <f t="shared" si="18"/>
        <v>148.3551127497368</v>
      </c>
      <c r="BY36" s="66">
        <f t="shared" si="18"/>
        <v>93.428591016381588</v>
      </c>
      <c r="BZ36" s="66">
        <f t="shared" si="18"/>
        <v>114.91218821298851</v>
      </c>
      <c r="CA36" s="66">
        <f t="shared" si="18"/>
        <v>83.331650907210701</v>
      </c>
      <c r="CB36" s="66">
        <f t="shared" si="18"/>
        <v>40.701933788066484</v>
      </c>
      <c r="CC36" s="66">
        <f t="shared" si="18"/>
        <v>1664.5173028642905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-3000.6114414137378</v>
      </c>
      <c r="CJ36" s="66">
        <f t="shared" si="10"/>
        <v>0</v>
      </c>
      <c r="CK36" s="66">
        <f t="shared" si="12"/>
        <v>0</v>
      </c>
      <c r="CL36" s="66">
        <f t="shared" si="12"/>
        <v>0.77314385541352471</v>
      </c>
      <c r="CM36" s="66">
        <f t="shared" si="12"/>
        <v>20.889735017531148</v>
      </c>
      <c r="CN36" s="66">
        <f t="shared" si="12"/>
        <v>0</v>
      </c>
      <c r="CO36" s="67">
        <f t="shared" si="12"/>
        <v>9.6689400592040045</v>
      </c>
    </row>
    <row r="37" spans="2:98" x14ac:dyDescent="0.25">
      <c r="B37" s="53" t="s">
        <v>73</v>
      </c>
      <c r="C37" s="72" t="s">
        <v>74</v>
      </c>
      <c r="D37" s="65">
        <f>'[6]TES 2010 (value)'!D48</f>
        <v>20786.703773889443</v>
      </c>
      <c r="E37" s="66">
        <f>'[6]TES 2010 (value)'!E48</f>
        <v>65994.460807510273</v>
      </c>
      <c r="F37" s="66">
        <f>'[6]TES 2010 (value)'!F48</f>
        <v>22304.927135591661</v>
      </c>
      <c r="G37" s="66">
        <f>'[6]TES 2010 (value)'!G48</f>
        <v>443.73553106132147</v>
      </c>
      <c r="H37" s="66">
        <f>'[6]TES 2010 (value)'!H48</f>
        <v>7060.5331344479355</v>
      </c>
      <c r="I37" s="66">
        <f>'[6]TES 2010 (value)'!I48</f>
        <v>3714.5737825604533</v>
      </c>
      <c r="J37" s="66">
        <f>'[6]TES 2010 (value)'!J48</f>
        <v>1176.5795939039444</v>
      </c>
      <c r="K37" s="66">
        <f>'[6]TES 2010 (value)'!K48</f>
        <v>2842.6662727678081</v>
      </c>
      <c r="L37" s="66">
        <f>'[6]TES 2010 (value)'!L48</f>
        <v>2150.3687832649025</v>
      </c>
      <c r="M37" s="66">
        <f>'[6]TES 2010 (value)'!M48</f>
        <v>2132.8909272884457</v>
      </c>
      <c r="N37" s="66">
        <f>'[6]TES 2010 (value)'!N48</f>
        <v>1508.9297003516369</v>
      </c>
      <c r="O37" s="66">
        <f>'[6]TES 2010 (value)'!O48</f>
        <v>143073.94145128259</v>
      </c>
      <c r="P37" s="66">
        <f>'[6]TES 2010 (value)'!P48</f>
        <v>0</v>
      </c>
      <c r="Q37" s="66">
        <f>'[6]TES 2010 (value)'!Q48</f>
        <v>0</v>
      </c>
      <c r="R37" s="66">
        <f>'[6]TES 2010 (value)'!R48</f>
        <v>0</v>
      </c>
      <c r="S37" s="66">
        <f>'[6]TES 2010 (value)'!S48</f>
        <v>0</v>
      </c>
      <c r="T37" s="66">
        <f>'[6]TES 2010 (value)'!T48</f>
        <v>0</v>
      </c>
      <c r="U37" s="66">
        <f>'[6]TES 2010 (value)'!U48</f>
        <v>0</v>
      </c>
      <c r="V37" s="34">
        <f>-SUM(D37:U37,W37:AA37)</f>
        <v>-286590.78847699822</v>
      </c>
      <c r="W37" s="66">
        <f>'[6]TES 2010 (value)'!W48</f>
        <v>0</v>
      </c>
      <c r="X37" s="66">
        <f>'[6]TES 2010 (value)'!X48</f>
        <v>55.70679694868516</v>
      </c>
      <c r="Y37" s="66">
        <f>'[6]TES 2010 (value)'!Y48</f>
        <v>13333.419357125014</v>
      </c>
      <c r="Z37" s="66">
        <f>'[6]TES 2010 (value)'!Z48</f>
        <v>0</v>
      </c>
      <c r="AA37" s="67">
        <f>'[6]TES 2010 (value)'!AA48</f>
        <v>11.351429004101313</v>
      </c>
      <c r="AI37" s="53" t="s">
        <v>73</v>
      </c>
      <c r="AJ37" s="72" t="s">
        <v>74</v>
      </c>
      <c r="AK37" s="65">
        <f t="shared" si="17"/>
        <v>20786.703773889443</v>
      </c>
      <c r="AL37" s="66">
        <f t="shared" si="15"/>
        <v>65994.460807510273</v>
      </c>
      <c r="AM37" s="66">
        <f t="shared" si="15"/>
        <v>22304.927135591661</v>
      </c>
      <c r="AN37" s="66">
        <f t="shared" si="15"/>
        <v>443.73553106132147</v>
      </c>
      <c r="AO37" s="66">
        <f t="shared" si="15"/>
        <v>7060.5331344479355</v>
      </c>
      <c r="AP37" s="66">
        <f t="shared" si="15"/>
        <v>3714.5737825604533</v>
      </c>
      <c r="AQ37" s="66">
        <f t="shared" si="15"/>
        <v>1176.5795939039444</v>
      </c>
      <c r="AR37" s="66">
        <f t="shared" si="15"/>
        <v>2842.6662727678081</v>
      </c>
      <c r="AS37" s="66">
        <f t="shared" si="15"/>
        <v>2150.3687832649025</v>
      </c>
      <c r="AT37" s="66">
        <f t="shared" si="15"/>
        <v>2132.8909272884457</v>
      </c>
      <c r="AU37" s="66">
        <f t="shared" si="15"/>
        <v>1508.9297003516369</v>
      </c>
      <c r="AV37" s="66">
        <f t="shared" si="15"/>
        <v>143073.94145128259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-286590.78847699822</v>
      </c>
      <c r="BD37" s="66">
        <f t="shared" si="16"/>
        <v>0</v>
      </c>
      <c r="BE37" s="66">
        <f t="shared" si="16"/>
        <v>55.70679694868516</v>
      </c>
      <c r="BF37" s="66">
        <f t="shared" si="16"/>
        <v>13333.419357125014</v>
      </c>
      <c r="BG37" s="66">
        <f t="shared" si="16"/>
        <v>0</v>
      </c>
      <c r="BH37" s="67">
        <f t="shared" si="16"/>
        <v>11.351429004101313</v>
      </c>
      <c r="BP37" s="53" t="s">
        <v>73</v>
      </c>
      <c r="BQ37" s="72" t="s">
        <v>74</v>
      </c>
      <c r="BR37" s="65">
        <f t="shared" si="18"/>
        <v>20786.703773889443</v>
      </c>
      <c r="BS37" s="66">
        <f t="shared" si="18"/>
        <v>65994.460807510273</v>
      </c>
      <c r="BT37" s="66">
        <f t="shared" si="18"/>
        <v>22304.927135591661</v>
      </c>
      <c r="BU37" s="66">
        <f t="shared" si="18"/>
        <v>443.73553106132147</v>
      </c>
      <c r="BV37" s="66">
        <f t="shared" si="18"/>
        <v>7060.5331344479355</v>
      </c>
      <c r="BW37" s="66">
        <f t="shared" si="18"/>
        <v>3714.5737825604533</v>
      </c>
      <c r="BX37" s="66">
        <f t="shared" si="18"/>
        <v>1176.5795939039444</v>
      </c>
      <c r="BY37" s="66">
        <f t="shared" si="18"/>
        <v>2842.6662727678081</v>
      </c>
      <c r="BZ37" s="66">
        <f t="shared" si="18"/>
        <v>2150.3687832649025</v>
      </c>
      <c r="CA37" s="66">
        <f t="shared" si="18"/>
        <v>2132.8909272884457</v>
      </c>
      <c r="CB37" s="66">
        <f t="shared" si="18"/>
        <v>1508.9297003516369</v>
      </c>
      <c r="CC37" s="66">
        <f t="shared" si="18"/>
        <v>143073.94145128259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-286590.78847699822</v>
      </c>
      <c r="CK37" s="66">
        <f t="shared" si="12"/>
        <v>0</v>
      </c>
      <c r="CL37" s="66">
        <f t="shared" si="12"/>
        <v>55.70679694868516</v>
      </c>
      <c r="CM37" s="66">
        <f t="shared" si="12"/>
        <v>13333.419357125014</v>
      </c>
      <c r="CN37" s="66">
        <f t="shared" si="12"/>
        <v>0</v>
      </c>
      <c r="CO37" s="67">
        <f t="shared" si="12"/>
        <v>11.351429004101313</v>
      </c>
    </row>
    <row r="38" spans="2:98" x14ac:dyDescent="0.25">
      <c r="B38" s="53" t="s">
        <v>76</v>
      </c>
      <c r="C38" s="72" t="s">
        <v>54</v>
      </c>
      <c r="D38" s="65">
        <f t="array" ref="D38:AA38">TRANSPOSE('[6]TES 2010 (value)'!$AV$6:$AV$29)</f>
        <v>2000.8848049492765</v>
      </c>
      <c r="E38" s="66">
        <v>12224.524692143181</v>
      </c>
      <c r="F38" s="66">
        <v>13076.209828844916</v>
      </c>
      <c r="G38" s="66">
        <v>340.70807300922667</v>
      </c>
      <c r="H38" s="66">
        <v>256.54095013257586</v>
      </c>
      <c r="I38" s="66">
        <v>896.23385145564828</v>
      </c>
      <c r="J38" s="66">
        <v>14.621767242099372</v>
      </c>
      <c r="K38" s="66">
        <v>75.49181458271859</v>
      </c>
      <c r="L38" s="66">
        <v>905.18177255076262</v>
      </c>
      <c r="M38" s="66">
        <v>4.5339932474952516</v>
      </c>
      <c r="N38" s="66">
        <v>-5.1659012085341011E-4</v>
      </c>
      <c r="O38" s="66">
        <v>34474.083602149294</v>
      </c>
      <c r="P38" s="66">
        <v>20473.194112621906</v>
      </c>
      <c r="Q38" s="66">
        <v>351.76896969532157</v>
      </c>
      <c r="R38" s="66">
        <v>796.55052004338484</v>
      </c>
      <c r="S38" s="66">
        <v>274.21237281049105</v>
      </c>
      <c r="T38" s="66">
        <v>14.844511268900597</v>
      </c>
      <c r="U38" s="66">
        <v>177.54217158345133</v>
      </c>
      <c r="V38" s="66">
        <v>41788.728371451049</v>
      </c>
      <c r="W38" s="66">
        <v>0</v>
      </c>
      <c r="X38" s="66">
        <v>29.451103076610181</v>
      </c>
      <c r="Y38" s="66">
        <v>9361.1299407661772</v>
      </c>
      <c r="Z38" s="66">
        <v>3341.0110164875346</v>
      </c>
      <c r="AA38" s="67">
        <v>1768.6749138147948</v>
      </c>
      <c r="AI38" s="53" t="s">
        <v>76</v>
      </c>
      <c r="AJ38" s="72" t="s">
        <v>54</v>
      </c>
      <c r="AK38" s="65">
        <f t="shared" si="17"/>
        <v>2000.8848049492765</v>
      </c>
      <c r="AL38" s="66">
        <f t="shared" si="15"/>
        <v>12224.524692143181</v>
      </c>
      <c r="AM38" s="66">
        <f t="shared" si="15"/>
        <v>13076.209828844916</v>
      </c>
      <c r="AN38" s="66">
        <f t="shared" si="15"/>
        <v>340.70807300922667</v>
      </c>
      <c r="AO38" s="66">
        <f t="shared" si="15"/>
        <v>256.54095013257586</v>
      </c>
      <c r="AP38" s="66">
        <f t="shared" si="15"/>
        <v>896.23385145564828</v>
      </c>
      <c r="AQ38" s="66">
        <f t="shared" si="15"/>
        <v>14.621767242099372</v>
      </c>
      <c r="AR38" s="66">
        <f t="shared" si="15"/>
        <v>75.49181458271859</v>
      </c>
      <c r="AS38" s="66">
        <f t="shared" si="15"/>
        <v>905.18177255076262</v>
      </c>
      <c r="AT38" s="66">
        <f t="shared" si="15"/>
        <v>4.5339932474952516</v>
      </c>
      <c r="AU38" s="66">
        <f t="shared" si="15"/>
        <v>-5.1659012085341011E-4</v>
      </c>
      <c r="AV38" s="66">
        <f t="shared" si="15"/>
        <v>34474.083602149294</v>
      </c>
      <c r="AW38" s="66">
        <f t="shared" si="15"/>
        <v>20473.194112621906</v>
      </c>
      <c r="AX38" s="66">
        <f t="shared" si="15"/>
        <v>351.76896969532157</v>
      </c>
      <c r="AY38" s="66">
        <f t="shared" si="15"/>
        <v>796.55052004338484</v>
      </c>
      <c r="AZ38" s="66">
        <f t="shared" si="15"/>
        <v>274.21237281049105</v>
      </c>
      <c r="BA38" s="66">
        <f t="shared" si="15"/>
        <v>14.844511268900597</v>
      </c>
      <c r="BB38" s="66">
        <f t="shared" si="16"/>
        <v>177.54217158345133</v>
      </c>
      <c r="BC38" s="66">
        <f t="shared" si="16"/>
        <v>41788.728371451049</v>
      </c>
      <c r="BD38" s="66">
        <f t="shared" si="16"/>
        <v>0</v>
      </c>
      <c r="BE38" s="66">
        <f t="shared" si="16"/>
        <v>29.451103076610181</v>
      </c>
      <c r="BF38" s="66">
        <f t="shared" si="16"/>
        <v>9361.1299407661772</v>
      </c>
      <c r="BG38" s="66">
        <f t="shared" si="16"/>
        <v>3341.0110164875346</v>
      </c>
      <c r="BH38" s="67">
        <f t="shared" si="16"/>
        <v>1768.6749138147948</v>
      </c>
      <c r="BP38" s="53" t="s">
        <v>76</v>
      </c>
      <c r="BQ38" s="72" t="s">
        <v>54</v>
      </c>
      <c r="BR38" s="49">
        <f t="array" ref="BR38:CO38">AK47:BH47/(1+AK47:BH47)*TRANSPOSE(CP3:CP26+CQ3:CQ26+CR3:CR26)</f>
        <v>2000.8848049492765</v>
      </c>
      <c r="BS38" s="50">
        <v>12224.524692143181</v>
      </c>
      <c r="BT38" s="50">
        <v>13140.058097173895</v>
      </c>
      <c r="BU38" s="50">
        <v>340.70807300922661</v>
      </c>
      <c r="BV38" s="50">
        <v>256.54095013257586</v>
      </c>
      <c r="BW38" s="50">
        <v>896.23385145564828</v>
      </c>
      <c r="BX38" s="50">
        <v>14.621767242099372</v>
      </c>
      <c r="BY38" s="50">
        <v>0</v>
      </c>
      <c r="BZ38" s="50">
        <v>905.18177255076273</v>
      </c>
      <c r="CA38" s="50">
        <v>0</v>
      </c>
      <c r="CB38" s="50">
        <v>0</v>
      </c>
      <c r="CC38" s="50">
        <v>34474.083602149294</v>
      </c>
      <c r="CD38" s="50">
        <v>20473.194112621906</v>
      </c>
      <c r="CE38" s="50">
        <v>351.76896969532157</v>
      </c>
      <c r="CF38" s="50">
        <v>796.55052004338495</v>
      </c>
      <c r="CG38" s="50">
        <v>274.21237281049105</v>
      </c>
      <c r="CH38" s="50">
        <v>14.844511268900598</v>
      </c>
      <c r="CI38" s="50">
        <v>177.54217158345133</v>
      </c>
      <c r="CJ38" s="50">
        <v>41788.728371451049</v>
      </c>
      <c r="CK38" s="50">
        <v>0</v>
      </c>
      <c r="CL38" s="50">
        <v>29.451103076610178</v>
      </c>
      <c r="CM38" s="50">
        <v>9361.1299407661772</v>
      </c>
      <c r="CN38" s="50">
        <v>3341.0110164875346</v>
      </c>
      <c r="CO38" s="51">
        <v>1768.6749138147948</v>
      </c>
    </row>
    <row r="39" spans="2:98" x14ac:dyDescent="0.25">
      <c r="B39" s="53" t="s">
        <v>77</v>
      </c>
      <c r="C39" s="72" t="s">
        <v>78</v>
      </c>
      <c r="D39" s="65">
        <f t="array" ref="D39:AA39">TRANSPOSE('[6]TES 2010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4.2140204380000004</v>
      </c>
      <c r="Y39" s="66">
        <v>23659.156950000001</v>
      </c>
      <c r="Z39" s="66">
        <v>1341.586589</v>
      </c>
      <c r="AA39" s="67">
        <v>184.68794399999999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4.2140204380000004</v>
      </c>
      <c r="BF39" s="66">
        <f t="shared" si="16"/>
        <v>23659.156950000001</v>
      </c>
      <c r="BG39" s="66">
        <f t="shared" si="16"/>
        <v>1341.586589</v>
      </c>
      <c r="BH39" s="67">
        <f t="shared" si="16"/>
        <v>184.68794399999999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4.2140204380000004</v>
      </c>
      <c r="CM39" s="66">
        <f t="shared" si="20"/>
        <v>23659.156950000001</v>
      </c>
      <c r="CN39" s="66">
        <f t="shared" si="20"/>
        <v>1341.586589</v>
      </c>
      <c r="CO39" s="67">
        <f t="shared" si="20"/>
        <v>184.68794399999999</v>
      </c>
    </row>
    <row r="40" spans="2:98" x14ac:dyDescent="0.25">
      <c r="B40" s="53" t="s">
        <v>79</v>
      </c>
      <c r="C40" s="78" t="s">
        <v>80</v>
      </c>
      <c r="D40" s="69">
        <f t="array" ref="D40:AA40">TRANSPOSE('[6]TES 2010 (value)'!$AX$6:$AX$29)+TRANSPOSE('[6]TES 2010 (value)'!$AY$6:$AY$29)</f>
        <v>-3022.4634375330193</v>
      </c>
      <c r="E40" s="70">
        <v>14192.453626016289</v>
      </c>
      <c r="F40" s="70">
        <v>406.33528047961266</v>
      </c>
      <c r="G40" s="70">
        <v>5.9003354188752919</v>
      </c>
      <c r="H40" s="70">
        <v>11.593531744264023</v>
      </c>
      <c r="I40" s="70">
        <v>16.761511926026891</v>
      </c>
      <c r="J40" s="70">
        <v>46.162958002721027</v>
      </c>
      <c r="K40" s="70">
        <v>59.405013932397686</v>
      </c>
      <c r="L40" s="70">
        <v>66.494638976694631</v>
      </c>
      <c r="M40" s="70">
        <v>2.7400591161905639</v>
      </c>
      <c r="N40" s="70">
        <v>10.6652421414767</v>
      </c>
      <c r="O40" s="70">
        <v>2454.3612744173565</v>
      </c>
      <c r="P40" s="70">
        <v>743.79331231153049</v>
      </c>
      <c r="Q40" s="70">
        <v>-1908.418051689742</v>
      </c>
      <c r="R40" s="70">
        <v>-3797.4324936999196</v>
      </c>
      <c r="S40" s="70">
        <v>0</v>
      </c>
      <c r="T40" s="70">
        <v>-145.00406369512658</v>
      </c>
      <c r="U40" s="70">
        <v>320.714489902369</v>
      </c>
      <c r="V40" s="70">
        <v>28262.574833010836</v>
      </c>
      <c r="W40" s="70">
        <v>0</v>
      </c>
      <c r="X40" s="70">
        <v>0.641229708741893</v>
      </c>
      <c r="Y40" s="70">
        <v>0</v>
      </c>
      <c r="Z40" s="70">
        <v>563.11638091389364</v>
      </c>
      <c r="AA40" s="71">
        <v>22.281171567783446</v>
      </c>
      <c r="AI40" s="53" t="s">
        <v>79</v>
      </c>
      <c r="AJ40" s="78" t="s">
        <v>80</v>
      </c>
      <c r="AK40" s="69">
        <f t="shared" si="17"/>
        <v>-3022.4634375330193</v>
      </c>
      <c r="AL40" s="70">
        <f t="shared" si="15"/>
        <v>14192.453626016289</v>
      </c>
      <c r="AM40" s="70">
        <f t="shared" si="15"/>
        <v>406.33528047961266</v>
      </c>
      <c r="AN40" s="70">
        <f t="shared" si="15"/>
        <v>5.9003354188752919</v>
      </c>
      <c r="AO40" s="70">
        <f t="shared" si="15"/>
        <v>11.593531744264023</v>
      </c>
      <c r="AP40" s="70">
        <f t="shared" si="15"/>
        <v>16.761511926026891</v>
      </c>
      <c r="AQ40" s="70">
        <f t="shared" si="15"/>
        <v>46.162958002721027</v>
      </c>
      <c r="AR40" s="70">
        <f t="shared" si="15"/>
        <v>59.405013932397686</v>
      </c>
      <c r="AS40" s="70">
        <f t="shared" si="15"/>
        <v>66.494638976694631</v>
      </c>
      <c r="AT40" s="70">
        <f t="shared" si="15"/>
        <v>2.7400591161905639</v>
      </c>
      <c r="AU40" s="70">
        <f t="shared" si="15"/>
        <v>10.6652421414767</v>
      </c>
      <c r="AV40" s="70">
        <f t="shared" si="15"/>
        <v>2454.3612744173565</v>
      </c>
      <c r="AW40" s="70">
        <f t="shared" si="15"/>
        <v>743.79331231153049</v>
      </c>
      <c r="AX40" s="70">
        <f t="shared" si="15"/>
        <v>-1908.418051689742</v>
      </c>
      <c r="AY40" s="70">
        <f t="shared" si="15"/>
        <v>-3797.4324936999196</v>
      </c>
      <c r="AZ40" s="70">
        <f t="shared" si="15"/>
        <v>0</v>
      </c>
      <c r="BA40" s="70">
        <f t="shared" si="15"/>
        <v>-145.00406369512658</v>
      </c>
      <c r="BB40" s="70">
        <f t="shared" si="16"/>
        <v>320.714489902369</v>
      </c>
      <c r="BC40" s="70">
        <f t="shared" si="16"/>
        <v>28262.574833010836</v>
      </c>
      <c r="BD40" s="70">
        <f t="shared" si="16"/>
        <v>0</v>
      </c>
      <c r="BE40" s="70">
        <f t="shared" si="16"/>
        <v>0.641229708741893</v>
      </c>
      <c r="BF40" s="70">
        <f t="shared" si="16"/>
        <v>0</v>
      </c>
      <c r="BG40" s="70">
        <f t="shared" si="16"/>
        <v>563.11638091389364</v>
      </c>
      <c r="BH40" s="71">
        <f t="shared" si="16"/>
        <v>22.281171567783446</v>
      </c>
      <c r="BP40" s="53" t="s">
        <v>79</v>
      </c>
      <c r="BQ40" s="78" t="s">
        <v>80</v>
      </c>
      <c r="BR40" s="69">
        <f t="shared" si="19"/>
        <v>-3022.4634375330193</v>
      </c>
      <c r="BS40" s="70">
        <f t="shared" si="19"/>
        <v>14192.453626016289</v>
      </c>
      <c r="BT40" s="49">
        <f>AM40-CY19</f>
        <v>883.13403553962416</v>
      </c>
      <c r="BU40" s="70">
        <f t="shared" si="19"/>
        <v>5.9003354188752919</v>
      </c>
      <c r="BV40" s="70">
        <f t="shared" si="19"/>
        <v>11.593531744264023</v>
      </c>
      <c r="BW40" s="70">
        <f t="shared" si="19"/>
        <v>16.761511926026891</v>
      </c>
      <c r="BX40" s="70">
        <f t="shared" si="19"/>
        <v>46.162958002721027</v>
      </c>
      <c r="BY40" s="70">
        <f t="shared" si="19"/>
        <v>59.405013932397686</v>
      </c>
      <c r="BZ40" s="70">
        <f t="shared" si="19"/>
        <v>66.494638976694631</v>
      </c>
      <c r="CA40" s="70">
        <f t="shared" si="19"/>
        <v>2.7400591161905639</v>
      </c>
      <c r="CB40" s="70">
        <f t="shared" si="19"/>
        <v>10.6652421414767</v>
      </c>
      <c r="CC40" s="70">
        <f t="shared" si="19"/>
        <v>2454.3612744173565</v>
      </c>
      <c r="CD40" s="70">
        <f t="shared" si="19"/>
        <v>743.79331231153049</v>
      </c>
      <c r="CE40" s="70">
        <f t="shared" si="19"/>
        <v>-1908.418051689742</v>
      </c>
      <c r="CF40" s="70">
        <f t="shared" si="19"/>
        <v>-3797.4324936999196</v>
      </c>
      <c r="CG40" s="70">
        <f t="shared" si="19"/>
        <v>0</v>
      </c>
      <c r="CH40" s="70">
        <f t="shared" si="20"/>
        <v>-145.00406369512658</v>
      </c>
      <c r="CI40" s="70">
        <f t="shared" si="20"/>
        <v>320.714489902369</v>
      </c>
      <c r="CJ40" s="70">
        <f t="shared" si="20"/>
        <v>28262.574833010836</v>
      </c>
      <c r="CK40" s="70">
        <f t="shared" si="20"/>
        <v>0</v>
      </c>
      <c r="CL40" s="70">
        <f t="shared" si="20"/>
        <v>0.641229708741893</v>
      </c>
      <c r="CM40" s="70">
        <f t="shared" si="20"/>
        <v>0</v>
      </c>
      <c r="CN40" s="70">
        <f t="shared" si="20"/>
        <v>563.11638091389364</v>
      </c>
      <c r="CO40" s="71">
        <f t="shared" si="20"/>
        <v>22.281171567783446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107743.21152614475</v>
      </c>
      <c r="E41" s="31">
        <v>271793.57325496397</v>
      </c>
      <c r="F41" s="31">
        <v>182163.23189293061</v>
      </c>
      <c r="G41" s="31">
        <v>10263.294234659337</v>
      </c>
      <c r="H41" s="31">
        <v>30963.814956164904</v>
      </c>
      <c r="I41" s="31">
        <v>35659.359642784213</v>
      </c>
      <c r="J41" s="31">
        <v>13889.87246199443</v>
      </c>
      <c r="K41" s="31">
        <v>49393.655566748021</v>
      </c>
      <c r="L41" s="31">
        <v>41110.702462559821</v>
      </c>
      <c r="M41" s="31">
        <v>41404.070968733598</v>
      </c>
      <c r="N41" s="31">
        <v>24123.670230879292</v>
      </c>
      <c r="O41" s="31">
        <v>876582.11135884793</v>
      </c>
      <c r="P41" s="31">
        <v>255996.4125168263</v>
      </c>
      <c r="Q41" s="31">
        <v>8802.4562993062464</v>
      </c>
      <c r="R41" s="31">
        <v>16417.778984063483</v>
      </c>
      <c r="S41" s="31">
        <v>25205.899792056567</v>
      </c>
      <c r="T41" s="31">
        <v>8984.5335455616569</v>
      </c>
      <c r="U41" s="31">
        <v>24312.371062453807</v>
      </c>
      <c r="V41" s="31">
        <v>1612472.1593386654</v>
      </c>
      <c r="W41" s="31">
        <v>385383.12770685944</v>
      </c>
      <c r="X41" s="31">
        <v>1926.1929590712466</v>
      </c>
      <c r="Y41" s="31">
        <v>151962.09580797001</v>
      </c>
      <c r="Z41" s="31">
        <v>54517.907792912243</v>
      </c>
      <c r="AA41" s="32">
        <v>38273.326445703111</v>
      </c>
      <c r="AI41" s="29" t="s">
        <v>81</v>
      </c>
      <c r="AJ41" s="30" t="s">
        <v>83</v>
      </c>
      <c r="AK41" s="31">
        <f>SUM(AK3:AK40)</f>
        <v>107742.55967722509</v>
      </c>
      <c r="AL41" s="31">
        <f t="shared" ref="AL41:BH41" si="21">SUM(AL3:AL40)</f>
        <v>271793.47504175623</v>
      </c>
      <c r="AM41" s="31">
        <f t="shared" si="21"/>
        <v>182162.39002682592</v>
      </c>
      <c r="AN41" s="31">
        <f t="shared" si="21"/>
        <v>10262.293699950453</v>
      </c>
      <c r="AO41" s="31">
        <f t="shared" si="21"/>
        <v>30962.778503899164</v>
      </c>
      <c r="AP41" s="31">
        <f t="shared" si="21"/>
        <v>35658.282647311506</v>
      </c>
      <c r="AQ41" s="31">
        <f t="shared" si="21"/>
        <v>13889.018945343869</v>
      </c>
      <c r="AR41" s="31">
        <f t="shared" si="21"/>
        <v>49397.725851301097</v>
      </c>
      <c r="AS41" s="31">
        <f t="shared" si="21"/>
        <v>41112.175753914889</v>
      </c>
      <c r="AT41" s="31">
        <f t="shared" si="21"/>
        <v>41403.361947495345</v>
      </c>
      <c r="AU41" s="31">
        <f t="shared" si="21"/>
        <v>24122.764956265037</v>
      </c>
      <c r="AV41" s="31">
        <f t="shared" si="21"/>
        <v>876588.99009599071</v>
      </c>
      <c r="AW41" s="31">
        <f t="shared" si="21"/>
        <v>255998.42373465624</v>
      </c>
      <c r="AX41" s="31">
        <f t="shared" si="21"/>
        <v>8801.4750767612677</v>
      </c>
      <c r="AY41" s="31">
        <f t="shared" si="21"/>
        <v>16416.861142026366</v>
      </c>
      <c r="AZ41" s="31">
        <f t="shared" si="21"/>
        <v>25205.767379457749</v>
      </c>
      <c r="BA41" s="31">
        <f t="shared" si="21"/>
        <v>8983.689071959252</v>
      </c>
      <c r="BB41" s="31">
        <f t="shared" si="21"/>
        <v>24311.59341005874</v>
      </c>
      <c r="BC41" s="31">
        <f t="shared" si="21"/>
        <v>1612496.2692655707</v>
      </c>
      <c r="BD41" s="31">
        <f t="shared" si="21"/>
        <v>385382.31981613283</v>
      </c>
      <c r="BE41" s="31">
        <f t="shared" si="21"/>
        <v>1963.1784638449544</v>
      </c>
      <c r="BF41" s="31">
        <f t="shared" si="21"/>
        <v>152337.18244782317</v>
      </c>
      <c r="BG41" s="31">
        <f t="shared" si="21"/>
        <v>54519.209942549081</v>
      </c>
      <c r="BH41" s="32">
        <f t="shared" si="21"/>
        <v>38313.187385423844</v>
      </c>
      <c r="BP41" s="29" t="s">
        <v>81</v>
      </c>
      <c r="BQ41" s="30" t="s">
        <v>83</v>
      </c>
      <c r="BR41" s="31">
        <f>SUM(BR3:BR40)</f>
        <v>107742.55967722509</v>
      </c>
      <c r="BS41" s="31">
        <f t="shared" ref="BS41:CO41" si="22">SUM(BS3:BS40)</f>
        <v>271793.47504175623</v>
      </c>
      <c r="BT41" s="31">
        <f t="shared" si="22"/>
        <v>182639.18878188595</v>
      </c>
      <c r="BU41" s="31">
        <f t="shared" si="22"/>
        <v>10262.293699950453</v>
      </c>
      <c r="BV41" s="31">
        <f t="shared" si="22"/>
        <v>30962.778503899164</v>
      </c>
      <c r="BW41" s="31">
        <f t="shared" si="22"/>
        <v>35658.282647311506</v>
      </c>
      <c r="BX41" s="31">
        <f t="shared" si="22"/>
        <v>13889.018945343869</v>
      </c>
      <c r="BY41" s="31">
        <f t="shared" si="22"/>
        <v>49397.725851301097</v>
      </c>
      <c r="BZ41" s="31">
        <f t="shared" si="22"/>
        <v>41112.175753914889</v>
      </c>
      <c r="CA41" s="31">
        <f t="shared" si="22"/>
        <v>41403.361947495338</v>
      </c>
      <c r="CB41" s="31">
        <f t="shared" si="22"/>
        <v>24122.764956265037</v>
      </c>
      <c r="CC41" s="31">
        <f t="shared" si="22"/>
        <v>876588.99009599071</v>
      </c>
      <c r="CD41" s="31">
        <f t="shared" si="22"/>
        <v>255998.42373465624</v>
      </c>
      <c r="CE41" s="31">
        <f t="shared" si="22"/>
        <v>8801.4750767612677</v>
      </c>
      <c r="CF41" s="31">
        <f t="shared" si="22"/>
        <v>16416.861142026366</v>
      </c>
      <c r="CG41" s="31">
        <f t="shared" si="22"/>
        <v>25205.767379457749</v>
      </c>
      <c r="CH41" s="31">
        <f t="shared" si="22"/>
        <v>8983.689071959252</v>
      </c>
      <c r="CI41" s="31">
        <f t="shared" si="22"/>
        <v>24311.59341005874</v>
      </c>
      <c r="CJ41" s="31">
        <f t="shared" si="22"/>
        <v>1612496.2692655707</v>
      </c>
      <c r="CK41" s="31">
        <f t="shared" si="22"/>
        <v>385382.31981613283</v>
      </c>
      <c r="CL41" s="31">
        <f t="shared" si="22"/>
        <v>1963.1784638449544</v>
      </c>
      <c r="CM41" s="31">
        <f t="shared" si="22"/>
        <v>152337.18244782317</v>
      </c>
      <c r="CN41" s="31">
        <f t="shared" si="22"/>
        <v>54519.209942549081</v>
      </c>
      <c r="CO41" s="32">
        <f t="shared" si="22"/>
        <v>38313.187385423844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75272.616311107078</v>
      </c>
      <c r="E43" s="31">
        <f t="shared" ref="E43:AA43" si="23">SUM(E3:E31)</f>
        <v>141873.51445445366</v>
      </c>
      <c r="F43" s="31">
        <f t="shared" si="23"/>
        <v>92972.388550531861</v>
      </c>
      <c r="G43" s="31">
        <f t="shared" si="23"/>
        <v>6435.4780064676925</v>
      </c>
      <c r="H43" s="31">
        <f t="shared" si="23"/>
        <v>18628.741414154225</v>
      </c>
      <c r="I43" s="31">
        <f t="shared" si="23"/>
        <v>20769.87431305919</v>
      </c>
      <c r="J43" s="31">
        <f t="shared" si="23"/>
        <v>6172.9866099078281</v>
      </c>
      <c r="K43" s="31">
        <f t="shared" si="23"/>
        <v>24422.550257415496</v>
      </c>
      <c r="L43" s="31">
        <f t="shared" si="23"/>
        <v>25679.982573355839</v>
      </c>
      <c r="M43" s="31">
        <f t="shared" si="23"/>
        <v>26050.821652858049</v>
      </c>
      <c r="N43" s="31">
        <f t="shared" si="23"/>
        <v>12023.242793834757</v>
      </c>
      <c r="O43" s="31">
        <f t="shared" si="23"/>
        <v>446951.76617053145</v>
      </c>
      <c r="P43" s="31">
        <f t="shared" si="23"/>
        <v>234779.42509189286</v>
      </c>
      <c r="Q43" s="31">
        <f t="shared" si="23"/>
        <v>10965.887965722468</v>
      </c>
      <c r="R43" s="31">
        <f t="shared" si="23"/>
        <v>19418.660957720022</v>
      </c>
      <c r="S43" s="31">
        <f t="shared" si="23"/>
        <v>53103.525719239165</v>
      </c>
      <c r="T43" s="31">
        <f t="shared" si="23"/>
        <v>12969.723011539001</v>
      </c>
      <c r="U43" s="31">
        <f t="shared" si="23"/>
        <v>18841.691526802828</v>
      </c>
      <c r="V43" s="31">
        <f t="shared" si="23"/>
        <v>1744038.9778658159</v>
      </c>
      <c r="W43" s="31">
        <f t="shared" si="23"/>
        <v>385383.12770685944</v>
      </c>
      <c r="X43" s="31">
        <f t="shared" si="23"/>
        <v>112.20586649594111</v>
      </c>
      <c r="Y43" s="31">
        <f t="shared" si="23"/>
        <v>50147.106136335824</v>
      </c>
      <c r="Z43" s="31">
        <f t="shared" si="23"/>
        <v>48690.75807498338</v>
      </c>
      <c r="AA43" s="32">
        <f t="shared" si="23"/>
        <v>24775.641242632806</v>
      </c>
      <c r="AJ43" s="79" t="s">
        <v>86</v>
      </c>
      <c r="AK43" s="38">
        <f t="array" ref="AK43:BH43">TRANSPOSE(BN3:BN26)-AK41:BH41</f>
        <v>-1.2951204553246498E-9</v>
      </c>
      <c r="AL43" s="39">
        <v>5.8207660913467407E-10</v>
      </c>
      <c r="AM43" s="39">
        <v>-5.8207660913467407E-11</v>
      </c>
      <c r="AN43" s="39">
        <v>-7.0940586738288403E-10</v>
      </c>
      <c r="AO43" s="39">
        <v>-1.2587406672537327E-9</v>
      </c>
      <c r="AP43" s="39">
        <v>6.6211214289069176E-10</v>
      </c>
      <c r="AQ43" s="39">
        <v>6.2937033362686634E-10</v>
      </c>
      <c r="AR43" s="39">
        <v>-7.7125150710344315E-10</v>
      </c>
      <c r="AS43" s="39">
        <v>-3.2741809263825417E-10</v>
      </c>
      <c r="AT43" s="39">
        <v>-3.1286617740988731E-10</v>
      </c>
      <c r="AU43" s="39">
        <v>-2.0008883439004421E-10</v>
      </c>
      <c r="AV43" s="39">
        <v>0</v>
      </c>
      <c r="AW43" s="39">
        <v>-2.3283064365386963E-10</v>
      </c>
      <c r="AX43" s="39">
        <v>-9.8771124612540007E-10</v>
      </c>
      <c r="AY43" s="39">
        <v>-1.4551915228366852E-10</v>
      </c>
      <c r="AZ43" s="39">
        <v>-1.3460521586239338E-10</v>
      </c>
      <c r="BA43" s="39">
        <v>8.2945916801691055E-10</v>
      </c>
      <c r="BB43" s="39">
        <v>-3.92901711165905E-10</v>
      </c>
      <c r="BC43" s="39">
        <v>-4.6566128730773926E-10</v>
      </c>
      <c r="BD43" s="39">
        <v>2.9103830456733704E-10</v>
      </c>
      <c r="BE43" s="39">
        <v>-5.525180313270539E-10</v>
      </c>
      <c r="BF43" s="39">
        <v>-6.6938810050487518E-10</v>
      </c>
      <c r="BG43" s="39">
        <v>2.1827872842550278E-10</v>
      </c>
      <c r="BH43" s="40">
        <v>9.9680619314312935E-10</v>
      </c>
      <c r="BJ43" s="45">
        <f>SUMSQ(AK43:BH43)</f>
        <v>9.7892956358335609E-18</v>
      </c>
      <c r="BQ43" s="79" t="s">
        <v>86</v>
      </c>
      <c r="BR43" s="38">
        <f t="array" ref="BR43:CO43">TRANSPOSE(CU3:CU26)-BR41:CO41</f>
        <v>-1.2951204553246498E-9</v>
      </c>
      <c r="BS43" s="39">
        <v>5.8207660913467407E-10</v>
      </c>
      <c r="BT43" s="39">
        <v>-8.7311491370201111E-11</v>
      </c>
      <c r="BU43" s="39">
        <v>-7.0940586738288403E-10</v>
      </c>
      <c r="BV43" s="39">
        <v>-1.2587406672537327E-9</v>
      </c>
      <c r="BW43" s="39">
        <v>6.6211214289069176E-10</v>
      </c>
      <c r="BX43" s="39">
        <v>6.2937033362686634E-10</v>
      </c>
      <c r="BY43" s="39">
        <v>-7.7125150710344315E-10</v>
      </c>
      <c r="BZ43" s="39">
        <v>-3.2741809263825417E-10</v>
      </c>
      <c r="CA43" s="39">
        <v>-3.0559021979570389E-10</v>
      </c>
      <c r="CB43" s="39">
        <v>-2.0008883439004421E-10</v>
      </c>
      <c r="CC43" s="39">
        <v>0</v>
      </c>
      <c r="CD43" s="39">
        <v>-2.3283064365386963E-10</v>
      </c>
      <c r="CE43" s="39">
        <v>-9.8771124612540007E-10</v>
      </c>
      <c r="CF43" s="39">
        <v>-1.4551915228366852E-10</v>
      </c>
      <c r="CG43" s="39">
        <v>-1.3460521586239338E-10</v>
      </c>
      <c r="CH43" s="39">
        <v>8.2945916801691055E-10</v>
      </c>
      <c r="CI43" s="39">
        <v>-3.92901711165905E-10</v>
      </c>
      <c r="CJ43" s="39">
        <v>-4.6566128730773926E-10</v>
      </c>
      <c r="CK43" s="39">
        <v>2.9103830456733704E-10</v>
      </c>
      <c r="CL43" s="39">
        <v>-5.525180313270539E-10</v>
      </c>
      <c r="CM43" s="39">
        <v>-6.6938810050487518E-10</v>
      </c>
      <c r="CN43" s="39">
        <v>2.1827872842550278E-10</v>
      </c>
      <c r="CO43" s="40">
        <v>9.9680619314312935E-10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97">
        <f t="array" ref="D45:AA45">'[6]TES 2010 (value)'!$D$112:$AA$112</f>
        <v>738.20563421987288</v>
      </c>
      <c r="E45" s="97">
        <v>548.59940194768706</v>
      </c>
      <c r="F45" s="97">
        <v>226.74843720813158</v>
      </c>
      <c r="G45" s="97">
        <v>42.306613965780265</v>
      </c>
      <c r="H45" s="97">
        <v>81.210759688924924</v>
      </c>
      <c r="I45" s="97">
        <v>82.7534094750946</v>
      </c>
      <c r="J45" s="97">
        <v>24.446341845386065</v>
      </c>
      <c r="K45" s="97">
        <v>31.740118425937922</v>
      </c>
      <c r="L45" s="97">
        <v>150.77842348999999</v>
      </c>
      <c r="M45" s="97">
        <v>51.278282366840109</v>
      </c>
      <c r="N45" s="97">
        <v>27.579464733697176</v>
      </c>
      <c r="O45" s="97">
        <v>1872.0372149436855</v>
      </c>
      <c r="P45" s="97">
        <v>1662.9295515468152</v>
      </c>
      <c r="Q45" s="97">
        <v>96.051644427859799</v>
      </c>
      <c r="R45" s="97">
        <v>187.82315690957736</v>
      </c>
      <c r="S45" s="97">
        <v>384.18699659999999</v>
      </c>
      <c r="T45" s="97">
        <v>43.095730490355436</v>
      </c>
      <c r="U45" s="97">
        <v>69.700556030161692</v>
      </c>
      <c r="V45" s="97">
        <v>12160.51118928779</v>
      </c>
      <c r="W45" s="97">
        <v>5520.2314173208306</v>
      </c>
      <c r="X45" s="97">
        <v>0.818887242130241</v>
      </c>
      <c r="Y45" s="97">
        <v>17.386839692387156</v>
      </c>
      <c r="Z45" s="97">
        <v>91.512572416285991</v>
      </c>
      <c r="AA45" s="98">
        <v>40.461266705369781</v>
      </c>
      <c r="AI45" s="80" t="s">
        <v>84</v>
      </c>
      <c r="AJ45" s="79" t="s">
        <v>85</v>
      </c>
      <c r="AK45" s="41">
        <v>-7.5705268895323621E-6</v>
      </c>
      <c r="AL45" s="42">
        <v>-5.7524171292514042E-7</v>
      </c>
      <c r="AM45" s="42">
        <v>-5.8905950900053047E-6</v>
      </c>
      <c r="AN45" s="42">
        <v>-1.1284196481079228E-4</v>
      </c>
      <c r="AO45" s="42">
        <v>-4.6352434551260433E-5</v>
      </c>
      <c r="AP45" s="42">
        <v>-3.6568168258229526E-5</v>
      </c>
      <c r="AQ45" s="42">
        <v>-7.8056676525296449E-5</v>
      </c>
      <c r="AR45" s="42">
        <v>8.9798255324381547E-5</v>
      </c>
      <c r="AS45" s="42">
        <v>4.0553004733904976E-5</v>
      </c>
      <c r="AT45" s="42">
        <v>-1.8605995937343154E-5</v>
      </c>
      <c r="AU45" s="42">
        <v>-4.0905162097034873E-5</v>
      </c>
      <c r="AV45" s="42">
        <v>1.0208662881985027E-5</v>
      </c>
      <c r="AW45" s="42">
        <v>8.566414323441794E-6</v>
      </c>
      <c r="AX45" s="42">
        <v>-8.020739921960239E-5</v>
      </c>
      <c r="AY45" s="42">
        <v>-4.7265979828099661E-5</v>
      </c>
      <c r="AZ45" s="42">
        <v>-2.0555745224059613E-6</v>
      </c>
      <c r="BA45" s="42">
        <v>-4.5600651069077391E-5</v>
      </c>
      <c r="BB45" s="42">
        <v>-2.9000945213339534E-5</v>
      </c>
      <c r="BC45" s="42">
        <v>1.3181942813872912E-5</v>
      </c>
      <c r="BD45" s="42">
        <v>-2.096331335233989E-6</v>
      </c>
      <c r="BE45" s="42">
        <v>2.1805087898070827E-2</v>
      </c>
      <c r="BF45" s="42">
        <v>3.7169257280597811E-3</v>
      </c>
      <c r="BG45" s="42">
        <v>2.6427677280684243E-5</v>
      </c>
      <c r="BH45" s="43">
        <v>1.184152217824421E-3</v>
      </c>
      <c r="BP45" s="80" t="s">
        <v>109</v>
      </c>
      <c r="BQ45" s="60" t="s">
        <v>41</v>
      </c>
      <c r="BR45" s="61">
        <f t="array" ref="BR45:CO48">'[6]TES 2010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'[6]TES 2010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'[6]TES 2010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0.18213636239152203</v>
      </c>
      <c r="E47" s="87">
        <f t="shared" ref="E47:AA47" si="24">E31/(E43-E31)</f>
        <v>7.3592447941376385E-2</v>
      </c>
      <c r="F47" s="87">
        <f t="shared" si="24"/>
        <v>-2.4415471604067613E-3</v>
      </c>
      <c r="G47" s="87">
        <f t="shared" si="24"/>
        <v>-8.3458699402240502E-2</v>
      </c>
      <c r="H47" s="87">
        <f t="shared" si="24"/>
        <v>-3.1126167910041206E-3</v>
      </c>
      <c r="I47" s="87">
        <f t="shared" si="24"/>
        <v>-2.7776028677024178E-2</v>
      </c>
      <c r="J47" s="87">
        <f t="shared" si="24"/>
        <v>-0.17624158729206676</v>
      </c>
      <c r="K47" s="87">
        <f t="shared" si="24"/>
        <v>5.2261854444984202E-3</v>
      </c>
      <c r="L47" s="87">
        <f t="shared" si="24"/>
        <v>-2.9198903000447068E-2</v>
      </c>
      <c r="M47" s="87">
        <f t="shared" si="24"/>
        <v>1.4720464292993424E-2</v>
      </c>
      <c r="N47" s="87">
        <f t="shared" si="24"/>
        <v>-1.1089874087389484E-2</v>
      </c>
      <c r="O47" s="87">
        <f t="shared" si="24"/>
        <v>4.08062852224007E-2</v>
      </c>
      <c r="P47" s="87">
        <f t="shared" si="24"/>
        <v>0.13602300663853126</v>
      </c>
      <c r="Q47" s="87">
        <f t="shared" si="24"/>
        <v>7.3121887541945665E-2</v>
      </c>
      <c r="R47" s="87">
        <f t="shared" si="24"/>
        <v>0.16700201054555616</v>
      </c>
      <c r="S47" s="87">
        <f t="shared" si="24"/>
        <v>4.9000882543808161E-2</v>
      </c>
      <c r="T47" s="87">
        <f t="shared" si="24"/>
        <v>7.7350102961347117E-2</v>
      </c>
      <c r="U47" s="87">
        <f t="shared" si="24"/>
        <v>-1.8836138977854913E-3</v>
      </c>
      <c r="V47" s="87">
        <f t="shared" si="24"/>
        <v>0.17255444375465287</v>
      </c>
      <c r="W47" s="87">
        <f t="shared" si="24"/>
        <v>-2.4494535937141976E-2</v>
      </c>
      <c r="X47" s="87">
        <f t="shared" si="24"/>
        <v>-0.13967819288824124</v>
      </c>
      <c r="Y47" s="87">
        <f t="shared" si="24"/>
        <v>1.2492794921252477E-3</v>
      </c>
      <c r="Z47" s="87">
        <f t="shared" si="24"/>
        <v>0.21838076953595789</v>
      </c>
      <c r="AA47" s="87">
        <f t="shared" si="24"/>
        <v>0.10090697064289021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5.9372812842385471E-2</v>
      </c>
      <c r="AL47" s="47">
        <v>8.1982223395218184E-2</v>
      </c>
      <c r="AM47" s="47">
        <v>0.15461482763807052</v>
      </c>
      <c r="AN47" s="47">
        <v>0.20650099248095125</v>
      </c>
      <c r="AO47" s="47">
        <v>0.15635611949198897</v>
      </c>
      <c r="AP47" s="47">
        <v>0.27405371095271047</v>
      </c>
      <c r="AQ47" s="47">
        <v>0.13953476924099409</v>
      </c>
      <c r="AR47" s="47">
        <v>0</v>
      </c>
      <c r="AS47" s="47">
        <v>0.17943925580744874</v>
      </c>
      <c r="AT47" s="47">
        <v>0</v>
      </c>
      <c r="AU47" s="47">
        <v>0</v>
      </c>
      <c r="AV47" s="47">
        <v>0.12209950629932778</v>
      </c>
      <c r="AW47" s="47">
        <v>0.1146542883916748</v>
      </c>
      <c r="AX47" s="47">
        <v>7.1063215954291228E-2</v>
      </c>
      <c r="AY47" s="47">
        <v>7.0258085035028034E-2</v>
      </c>
      <c r="AZ47" s="47">
        <v>0.50863250070328769</v>
      </c>
      <c r="BA47" s="47">
        <v>3.8426616414912365E-2</v>
      </c>
      <c r="BB47" s="47">
        <v>2.2014089795702907E-2</v>
      </c>
      <c r="BC47" s="47">
        <v>6.2853477070588443E-2</v>
      </c>
      <c r="BD47" s="47">
        <v>0</v>
      </c>
      <c r="BE47" s="47">
        <v>0.73453046394699972</v>
      </c>
      <c r="BF47" s="47">
        <v>0.27240606353885444</v>
      </c>
      <c r="BG47" s="47">
        <v>0.21879476245109952</v>
      </c>
      <c r="BH47" s="48">
        <v>0.21165868443496316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TCO'!$G$29:$G$49)</f>
        <v>0</v>
      </c>
      <c r="BS50" s="62">
        <v>0</v>
      </c>
      <c r="BT50" s="62">
        <v>0</v>
      </c>
      <c r="BU50" s="62">
        <v>0</v>
      </c>
      <c r="BV50" s="62">
        <v>581452.71230000001</v>
      </c>
      <c r="BW50" s="62">
        <v>411513.5846</v>
      </c>
      <c r="BX50" s="62">
        <v>1249991.8770000001</v>
      </c>
      <c r="BY50" s="62">
        <v>205222.68059999999</v>
      </c>
      <c r="BZ50" s="62">
        <v>0</v>
      </c>
      <c r="CA50" s="62">
        <v>16475713.720000001</v>
      </c>
      <c r="CB50" s="62">
        <v>0</v>
      </c>
      <c r="CC50" s="62">
        <v>1642289.5619999999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TCO'!$G$50:$G$51)</f>
        <v>0</v>
      </c>
      <c r="CN50" s="89">
        <f>SUM('[3]AMS ss TCO'!$G$52:$G$59)</f>
        <v>15815555.66</v>
      </c>
      <c r="CO50" s="89">
        <f>SUM('[3]AMS ss TCO'!$G$60:$G$65)</f>
        <v>0</v>
      </c>
      <c r="CP50" s="101">
        <f t="array" ref="CP50:CP51">'[3]AMS ss TCO'!$G$3:$G$4</f>
        <v>912854.60069999995</v>
      </c>
    </row>
    <row r="51" spans="68:94" x14ac:dyDescent="0.25">
      <c r="BQ51" s="64" t="s">
        <v>43</v>
      </c>
      <c r="BR51" s="65">
        <f t="array" ref="BR51:CL51">TRANSPOSE('[3]AMS ss TCO'!$G$68:$G$88)</f>
        <v>6762049.6540000001</v>
      </c>
      <c r="BS51" s="66">
        <v>6384427.5369999995</v>
      </c>
      <c r="BT51" s="66">
        <v>399606.9166</v>
      </c>
      <c r="BU51" s="66">
        <v>4061659.642</v>
      </c>
      <c r="BV51" s="66">
        <v>14130199.65</v>
      </c>
      <c r="BW51" s="66">
        <v>11047296.74</v>
      </c>
      <c r="BX51" s="66">
        <v>3023551.372</v>
      </c>
      <c r="BY51" s="66">
        <v>6313867.3629999999</v>
      </c>
      <c r="BZ51" s="66">
        <v>281031.23479999998</v>
      </c>
      <c r="CA51" s="66">
        <v>0</v>
      </c>
      <c r="CB51" s="66">
        <v>0</v>
      </c>
      <c r="CC51" s="66">
        <v>7498449.4539999999</v>
      </c>
      <c r="CD51" s="66">
        <v>3.3341230130000001</v>
      </c>
      <c r="CE51" s="66">
        <v>591418.67810000002</v>
      </c>
      <c r="CF51" s="66">
        <v>3344045.963</v>
      </c>
      <c r="CG51" s="66">
        <v>34861438.289999999</v>
      </c>
      <c r="CH51" s="66">
        <v>10905120.99</v>
      </c>
      <c r="CI51" s="66">
        <v>7709755.9550000001</v>
      </c>
      <c r="CJ51" s="66">
        <v>12423458.73</v>
      </c>
      <c r="CK51" s="66">
        <v>1167507.574</v>
      </c>
      <c r="CL51" s="91">
        <v>0</v>
      </c>
      <c r="CM51" s="91">
        <f>SUM('[3]AMS ss TCO'!$G$89:$G$90)</f>
        <v>16749210.49</v>
      </c>
      <c r="CN51" s="91">
        <f>SUM('[3]AMS ss TCO'!$G$91:$G$98)</f>
        <v>2941553.142</v>
      </c>
      <c r="CO51" s="91">
        <f>SUM('[3]AMS ss TCO'!$G$99:$G$104)</f>
        <v>0</v>
      </c>
      <c r="CP51" s="102">
        <v>110961412.59999999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TCO'!$G$119:$G$139)</f>
        <v>764512.6629</v>
      </c>
      <c r="BS53" s="70">
        <v>4967902.5839999998</v>
      </c>
      <c r="BT53" s="70">
        <v>697895.49950000003</v>
      </c>
      <c r="BU53" s="70">
        <v>1219208.943</v>
      </c>
      <c r="BV53" s="70">
        <v>1530247.3160000001</v>
      </c>
      <c r="BW53" s="70">
        <v>2158921.71</v>
      </c>
      <c r="BX53" s="70">
        <v>4382337.9249999998</v>
      </c>
      <c r="BY53" s="70">
        <v>3527191.4780000001</v>
      </c>
      <c r="BZ53" s="70">
        <v>242523.36629999999</v>
      </c>
      <c r="CA53" s="70">
        <v>1700718.253</v>
      </c>
      <c r="CB53" s="70">
        <v>539749.34970000002</v>
      </c>
      <c r="CC53" s="70">
        <v>8215466.8969999999</v>
      </c>
      <c r="CD53" s="70">
        <v>562277.10290000006</v>
      </c>
      <c r="CE53" s="70">
        <v>34125.69124</v>
      </c>
      <c r="CF53" s="70">
        <v>44575.565560000003</v>
      </c>
      <c r="CG53" s="70">
        <v>38850.939890000001</v>
      </c>
      <c r="CH53" s="70">
        <v>1934.6556479999999</v>
      </c>
      <c r="CI53" s="70">
        <v>1275.628115</v>
      </c>
      <c r="CJ53" s="70">
        <v>9906228.6710000001</v>
      </c>
      <c r="CK53" s="70">
        <v>5415121.9129999997</v>
      </c>
      <c r="CL53" s="93">
        <v>0</v>
      </c>
      <c r="CM53" s="93">
        <f>SUM('[3]AMS ss TCO'!$G$140:$G$141)</f>
        <v>0.91227496939999997</v>
      </c>
      <c r="CN53" s="93">
        <f>SUM('[3]AMS ss TCO'!$G$142:$G$149)</f>
        <v>6948979.5839999998</v>
      </c>
      <c r="CO53" s="93">
        <f>SUM('[3]AMS ss TCO'!$G$150:$G$155)</f>
        <v>523728.89689999999</v>
      </c>
      <c r="CP53" s="103">
        <f>'[3]AMS ss TCO'!$G$5</f>
        <v>34859840.670000002</v>
      </c>
    </row>
    <row r="56" spans="68:94" x14ac:dyDescent="0.25">
      <c r="CB56" s="8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/>
  <dimension ref="B1:DA57"/>
  <sheetViews>
    <sheetView showGridLines="0" topLeftCell="BM25" workbookViewId="0">
      <selection activeCell="BU57" sqref="BU57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TCO'!$V$1080</f>
        <v>0.1157627458</v>
      </c>
      <c r="DA2" s="104">
        <f t="array" ref="DA2:DA25">IFERROR('[6]TES 2025 (volume)'!$CK$6:$CK$29/'[6]TES 2010 (volume)'!$CK$6:$CK$29,1)</f>
        <v>1.0535386195642451</v>
      </c>
    </row>
    <row r="3" spans="2:105" x14ac:dyDescent="0.25">
      <c r="B3" s="53" t="s">
        <v>20</v>
      </c>
      <c r="C3" s="60" t="s">
        <v>0</v>
      </c>
      <c r="D3" s="88">
        <f t="array" ref="D3:AA26">'[6]TES 2025 (value)'!$D$77:$AA$100</f>
        <v>21722.388817259838</v>
      </c>
      <c r="E3" s="89">
        <v>57098.391630702186</v>
      </c>
      <c r="F3" s="89">
        <v>2.1936563877671662</v>
      </c>
      <c r="G3" s="89">
        <v>1.0186882384307887</v>
      </c>
      <c r="H3" s="89">
        <v>0.49316156773427933</v>
      </c>
      <c r="I3" s="89">
        <v>409.67455915015688</v>
      </c>
      <c r="J3" s="89">
        <v>0.17513340419266127</v>
      </c>
      <c r="K3" s="89">
        <v>95.711026427798458</v>
      </c>
      <c r="L3" s="89">
        <v>0</v>
      </c>
      <c r="M3" s="89">
        <v>21.33496342714977</v>
      </c>
      <c r="N3" s="89">
        <v>9.7888450111434864</v>
      </c>
      <c r="O3" s="89">
        <v>5024.9509043557764</v>
      </c>
      <c r="P3" s="89">
        <v>4007.7466493499778</v>
      </c>
      <c r="Q3" s="89">
        <v>0</v>
      </c>
      <c r="R3" s="89">
        <v>5.6997487110346672</v>
      </c>
      <c r="S3" s="89">
        <v>0</v>
      </c>
      <c r="T3" s="89">
        <v>41.220943192438448</v>
      </c>
      <c r="U3" s="89">
        <v>2.5194531092866252E-2</v>
      </c>
      <c r="V3" s="89">
        <v>4269.4505482437335</v>
      </c>
      <c r="W3" s="89">
        <v>864.40342722134721</v>
      </c>
      <c r="X3" s="89">
        <v>0.20307758259469258</v>
      </c>
      <c r="Y3" s="89">
        <v>39.935947603371197</v>
      </c>
      <c r="Z3" s="89">
        <v>395.72027805998624</v>
      </c>
      <c r="AA3" s="89">
        <v>337.22130766735052</v>
      </c>
      <c r="AB3" s="61">
        <f>'[6]TES 2025 (value)'!CK6</f>
        <v>48802.021396138429</v>
      </c>
      <c r="AC3" s="62">
        <f>'[6]TES 2025 (value)'!CL6</f>
        <v>0</v>
      </c>
      <c r="AD3" s="62">
        <f>'[6]TES 2025 (value)'!CM6</f>
        <v>2552.5458277180028</v>
      </c>
      <c r="AE3" s="62">
        <f>'[6]TES 2025 (value)'!CN6</f>
        <v>20666.278076569</v>
      </c>
      <c r="AF3" s="63">
        <f>'[6]TES 2025 (value)'!CO6</f>
        <v>1.4720871069999999</v>
      </c>
      <c r="AG3" s="26">
        <f>SUM(D3:AF3)</f>
        <v>166370.06589562754</v>
      </c>
      <c r="AI3" s="53" t="s">
        <v>20</v>
      </c>
      <c r="AJ3" s="60" t="s">
        <v>0</v>
      </c>
      <c r="AK3" s="61">
        <f t="shared" ref="AK3:AZ18" si="0">D3*(1+AK$45)</f>
        <v>21722.377089342386</v>
      </c>
      <c r="AL3" s="62">
        <f t="shared" si="0"/>
        <v>57098.898113772993</v>
      </c>
      <c r="AM3" s="62">
        <f t="shared" si="0"/>
        <v>2.193649193574688</v>
      </c>
      <c r="AN3" s="62">
        <f t="shared" si="0"/>
        <v>1.0186244328886429</v>
      </c>
      <c r="AO3" s="62">
        <f t="shared" si="0"/>
        <v>0.49314930504801213</v>
      </c>
      <c r="AP3" s="62">
        <f t="shared" si="0"/>
        <v>409.66373299291126</v>
      </c>
      <c r="AQ3" s="62">
        <f t="shared" si="0"/>
        <v>0.17512929573102329</v>
      </c>
      <c r="AR3" s="62">
        <f t="shared" si="0"/>
        <v>95.722726428256053</v>
      </c>
      <c r="AS3" s="62">
        <f t="shared" si="0"/>
        <v>0</v>
      </c>
      <c r="AT3" s="62">
        <f t="shared" si="0"/>
        <v>21.334763918724608</v>
      </c>
      <c r="AU3" s="62">
        <f t="shared" si="0"/>
        <v>9.7885866024905308</v>
      </c>
      <c r="AV3" s="62">
        <f t="shared" si="0"/>
        <v>5025.0168718890445</v>
      </c>
      <c r="AW3" s="62">
        <f t="shared" si="0"/>
        <v>4007.7944666904405</v>
      </c>
      <c r="AX3" s="62">
        <f t="shared" si="0"/>
        <v>0</v>
      </c>
      <c r="AY3" s="62">
        <f t="shared" si="0"/>
        <v>5.6995765630643014</v>
      </c>
      <c r="AZ3" s="62">
        <f t="shared" si="0"/>
        <v>0</v>
      </c>
      <c r="BA3" s="62">
        <f t="shared" ref="BA3:BH32" si="1">T3*(1+BA$45)</f>
        <v>41.219551326029666</v>
      </c>
      <c r="BB3" s="62">
        <f t="shared" si="1"/>
        <v>2.5194100496317172E-2</v>
      </c>
      <c r="BC3" s="62">
        <f t="shared" si="1"/>
        <v>4269.5176124026066</v>
      </c>
      <c r="BD3" s="62">
        <f t="shared" si="1"/>
        <v>864.40257612838104</v>
      </c>
      <c r="BE3" s="89">
        <f t="shared" si="1"/>
        <v>0.22029799058578728</v>
      </c>
      <c r="BF3" s="89">
        <f t="shared" si="1"/>
        <v>40.174984207037348</v>
      </c>
      <c r="BG3" s="89">
        <f t="shared" si="1"/>
        <v>395.73289359716358</v>
      </c>
      <c r="BH3" s="89">
        <f t="shared" si="1"/>
        <v>337.67890405570051</v>
      </c>
      <c r="BI3" s="61">
        <f t="shared" ref="BI3:BL26" si="2">AB3*(1+AB$43)</f>
        <v>48802.021396138429</v>
      </c>
      <c r="BJ3" s="62">
        <f t="shared" si="2"/>
        <v>0</v>
      </c>
      <c r="BK3" s="62">
        <f t="shared" si="2"/>
        <v>2552.5458277180028</v>
      </c>
      <c r="BL3" s="62">
        <f t="shared" si="2"/>
        <v>20666.278076569</v>
      </c>
      <c r="BM3" s="35">
        <v>0</v>
      </c>
      <c r="BN3" s="26">
        <f>SUM(AK3:BM3)</f>
        <v>166369.99379466102</v>
      </c>
      <c r="BP3" s="53" t="s">
        <v>20</v>
      </c>
      <c r="BQ3" s="60" t="s">
        <v>0</v>
      </c>
      <c r="BR3" s="61">
        <f>AK3</f>
        <v>21722.377089342386</v>
      </c>
      <c r="BS3" s="62">
        <f t="shared" ref="BS3:CH18" si="3">AL3</f>
        <v>57098.898113772993</v>
      </c>
      <c r="BT3" s="62">
        <f t="shared" si="3"/>
        <v>2.193649193574688</v>
      </c>
      <c r="BU3" s="62">
        <f t="shared" si="3"/>
        <v>1.0186244328886429</v>
      </c>
      <c r="BV3" s="62">
        <f t="shared" si="3"/>
        <v>0.49314930504801213</v>
      </c>
      <c r="BW3" s="62">
        <f t="shared" si="3"/>
        <v>409.66373299291126</v>
      </c>
      <c r="BX3" s="62">
        <f t="shared" si="3"/>
        <v>0.17512929573102329</v>
      </c>
      <c r="BY3" s="62">
        <f t="shared" si="3"/>
        <v>95.722726428256053</v>
      </c>
      <c r="BZ3" s="62">
        <f t="shared" si="3"/>
        <v>0</v>
      </c>
      <c r="CA3" s="62">
        <f t="shared" si="3"/>
        <v>21.334763918724608</v>
      </c>
      <c r="CB3" s="62">
        <f t="shared" si="3"/>
        <v>9.7885866024905308</v>
      </c>
      <c r="CC3" s="62">
        <f t="shared" si="3"/>
        <v>5025.0168718890445</v>
      </c>
      <c r="CD3" s="62">
        <f t="shared" si="3"/>
        <v>4007.7944666904405</v>
      </c>
      <c r="CE3" s="62">
        <f t="shared" si="3"/>
        <v>0</v>
      </c>
      <c r="CF3" s="62">
        <f t="shared" si="3"/>
        <v>5.6995765630643014</v>
      </c>
      <c r="CG3" s="62">
        <f t="shared" si="3"/>
        <v>0</v>
      </c>
      <c r="CH3" s="62">
        <f t="shared" si="3"/>
        <v>41.219551326029666</v>
      </c>
      <c r="CI3" s="62">
        <f t="shared" ref="CI3:CS26" si="4">BB3</f>
        <v>2.5194100496317172E-2</v>
      </c>
      <c r="CJ3" s="62">
        <f t="shared" si="4"/>
        <v>4269.5176124026066</v>
      </c>
      <c r="CK3" s="62">
        <f t="shared" si="4"/>
        <v>864.40257612838104</v>
      </c>
      <c r="CL3" s="89">
        <f t="shared" si="4"/>
        <v>0.22029799058578728</v>
      </c>
      <c r="CM3" s="89">
        <f t="shared" si="4"/>
        <v>40.174984207037348</v>
      </c>
      <c r="CN3" s="89">
        <f t="shared" si="4"/>
        <v>395.73289359716358</v>
      </c>
      <c r="CO3" s="89">
        <f t="shared" si="4"/>
        <v>337.67890405570051</v>
      </c>
      <c r="CP3" s="61">
        <f t="shared" si="4"/>
        <v>48802.021396138429</v>
      </c>
      <c r="CQ3" s="62">
        <f t="shared" si="4"/>
        <v>0</v>
      </c>
      <c r="CR3" s="62">
        <f t="shared" si="4"/>
        <v>2552.5458277180028</v>
      </c>
      <c r="CS3" s="62">
        <f t="shared" si="4"/>
        <v>20666.278076569</v>
      </c>
      <c r="CT3" s="35">
        <v>0</v>
      </c>
      <c r="CU3" s="26">
        <f>SUM(BR3:CT3)</f>
        <v>166369.99379466102</v>
      </c>
      <c r="DA3" s="105">
        <v>1.2547937249682752</v>
      </c>
    </row>
    <row r="4" spans="2:105" x14ac:dyDescent="0.25">
      <c r="B4" s="53" t="s">
        <v>21</v>
      </c>
      <c r="C4" s="64" t="s">
        <v>1</v>
      </c>
      <c r="D4" s="90">
        <v>9658.5225615599138</v>
      </c>
      <c r="E4" s="91">
        <v>51734.245040151909</v>
      </c>
      <c r="F4" s="91">
        <v>116.80432511591468</v>
      </c>
      <c r="G4" s="91">
        <v>10.17067751109578</v>
      </c>
      <c r="H4" s="91">
        <v>14.683923059753512</v>
      </c>
      <c r="I4" s="91">
        <v>367.76414826908461</v>
      </c>
      <c r="J4" s="91">
        <v>21.212312777101673</v>
      </c>
      <c r="K4" s="91">
        <v>763.67032933596363</v>
      </c>
      <c r="L4" s="91">
        <v>101.03757703312957</v>
      </c>
      <c r="M4" s="91">
        <v>90.100234970436446</v>
      </c>
      <c r="N4" s="91">
        <v>46.358533698189291</v>
      </c>
      <c r="O4" s="91">
        <v>5047.313793143564</v>
      </c>
      <c r="P4" s="91">
        <v>321.34874050624683</v>
      </c>
      <c r="Q4" s="91">
        <v>11.260995463687523</v>
      </c>
      <c r="R4" s="91">
        <v>37.934446492460935</v>
      </c>
      <c r="S4" s="91">
        <v>110.82328428244959</v>
      </c>
      <c r="T4" s="91">
        <v>116.15291562488767</v>
      </c>
      <c r="U4" s="91">
        <v>398.12193864969811</v>
      </c>
      <c r="V4" s="91">
        <v>49680.975707337355</v>
      </c>
      <c r="W4" s="91">
        <v>5352.5526105757144</v>
      </c>
      <c r="X4" s="91">
        <v>0.20396676863614557</v>
      </c>
      <c r="Y4" s="91">
        <v>394.50361068081259</v>
      </c>
      <c r="Z4" s="91">
        <v>41.95740213109557</v>
      </c>
      <c r="AA4" s="91">
        <v>177.96280265346752</v>
      </c>
      <c r="AB4" s="65">
        <f>'[6]TES 2025 (value)'!CK7</f>
        <v>272680.46779160626</v>
      </c>
      <c r="AC4" s="66">
        <f>'[6]TES 2025 (value)'!CL7</f>
        <v>0</v>
      </c>
      <c r="AD4" s="66">
        <f>'[6]TES 2025 (value)'!CM7</f>
        <v>0</v>
      </c>
      <c r="AE4" s="66">
        <f>'[6]TES 2025 (value)'!CN7</f>
        <v>60694.318758552072</v>
      </c>
      <c r="AF4" s="67">
        <f>'[6]TES 2025 (value)'!CO7</f>
        <v>1.4434584669999999</v>
      </c>
      <c r="AG4" s="27">
        <f t="shared" ref="AG4:AG26" si="5">SUM(D4:AF4)</f>
        <v>457991.91188641795</v>
      </c>
      <c r="AI4" s="53" t="s">
        <v>21</v>
      </c>
      <c r="AJ4" s="64" t="s">
        <v>1</v>
      </c>
      <c r="AK4" s="65">
        <f t="shared" si="0"/>
        <v>9658.5173469237034</v>
      </c>
      <c r="AL4" s="66">
        <f t="shared" si="0"/>
        <v>51734.703941331878</v>
      </c>
      <c r="AM4" s="66">
        <f t="shared" si="0"/>
        <v>116.80394205099994</v>
      </c>
      <c r="AN4" s="66">
        <f t="shared" si="0"/>
        <v>10.170040470666626</v>
      </c>
      <c r="AO4" s="66">
        <f t="shared" si="0"/>
        <v>14.683557937340424</v>
      </c>
      <c r="AP4" s="66">
        <f t="shared" si="0"/>
        <v>367.75442964631554</v>
      </c>
      <c r="AQ4" s="66">
        <f t="shared" si="0"/>
        <v>21.211815156595183</v>
      </c>
      <c r="AR4" s="66">
        <f t="shared" si="0"/>
        <v>763.76368266771817</v>
      </c>
      <c r="AS4" s="66">
        <f t="shared" si="0"/>
        <v>101.04442615746328</v>
      </c>
      <c r="AT4" s="66">
        <f t="shared" si="0"/>
        <v>90.09939242125435</v>
      </c>
      <c r="AU4" s="66">
        <f t="shared" si="0"/>
        <v>46.35730991272407</v>
      </c>
      <c r="AV4" s="66">
        <f t="shared" si="0"/>
        <v>5047.3800542567378</v>
      </c>
      <c r="AW4" s="66">
        <f t="shared" si="0"/>
        <v>321.3525745914514</v>
      </c>
      <c r="AX4" s="66">
        <f t="shared" si="0"/>
        <v>11.260335137387706</v>
      </c>
      <c r="AY4" s="66">
        <f t="shared" si="0"/>
        <v>37.933300768622622</v>
      </c>
      <c r="AZ4" s="66">
        <f t="shared" si="0"/>
        <v>110.823802127714</v>
      </c>
      <c r="BA4" s="66">
        <f t="shared" si="1"/>
        <v>116.14899360542331</v>
      </c>
      <c r="BB4" s="66">
        <f t="shared" si="1"/>
        <v>398.11513439792361</v>
      </c>
      <c r="BC4" s="66">
        <f t="shared" si="1"/>
        <v>49681.756091794363</v>
      </c>
      <c r="BD4" s="66">
        <f t="shared" si="1"/>
        <v>5352.5473404440445</v>
      </c>
      <c r="BE4" s="91">
        <f t="shared" si="1"/>
        <v>0.22126257710334485</v>
      </c>
      <c r="BF4" s="91">
        <f t="shared" si="1"/>
        <v>396.86491193670707</v>
      </c>
      <c r="BG4" s="91">
        <f t="shared" si="1"/>
        <v>41.958739730394363</v>
      </c>
      <c r="BH4" s="91">
        <f t="shared" si="1"/>
        <v>178.20429135511031</v>
      </c>
      <c r="BI4" s="65">
        <f t="shared" si="2"/>
        <v>272680.46779160626</v>
      </c>
      <c r="BJ4" s="66">
        <f t="shared" si="2"/>
        <v>0</v>
      </c>
      <c r="BK4" s="66">
        <f t="shared" si="2"/>
        <v>0</v>
      </c>
      <c r="BL4" s="66">
        <f t="shared" si="2"/>
        <v>60694.318758552072</v>
      </c>
      <c r="BM4" s="36">
        <v>0</v>
      </c>
      <c r="BN4" s="27">
        <f t="shared" ref="BN4:BN26" si="6">SUM(AK4:BM4)</f>
        <v>457994.46326755802</v>
      </c>
      <c r="BP4" s="53" t="s">
        <v>21</v>
      </c>
      <c r="BQ4" s="64" t="s">
        <v>1</v>
      </c>
      <c r="BR4" s="65">
        <f t="shared" ref="BR4:CG34" si="7">AK4</f>
        <v>9658.5173469237034</v>
      </c>
      <c r="BS4" s="66">
        <f t="shared" si="3"/>
        <v>51734.703941331878</v>
      </c>
      <c r="BT4" s="66">
        <f t="shared" si="3"/>
        <v>116.80394205099994</v>
      </c>
      <c r="BU4" s="66">
        <f t="shared" si="3"/>
        <v>10.170040470666626</v>
      </c>
      <c r="BV4" s="66">
        <f t="shared" si="3"/>
        <v>14.683557937340424</v>
      </c>
      <c r="BW4" s="66">
        <f t="shared" si="3"/>
        <v>367.75442964631554</v>
      </c>
      <c r="BX4" s="66">
        <f t="shared" si="3"/>
        <v>21.211815156595183</v>
      </c>
      <c r="BY4" s="66">
        <f t="shared" si="3"/>
        <v>763.76368266771817</v>
      </c>
      <c r="BZ4" s="66">
        <f t="shared" si="3"/>
        <v>101.04442615746328</v>
      </c>
      <c r="CA4" s="66">
        <f t="shared" si="3"/>
        <v>90.09939242125435</v>
      </c>
      <c r="CB4" s="66">
        <f t="shared" si="3"/>
        <v>46.35730991272407</v>
      </c>
      <c r="CC4" s="66">
        <f t="shared" si="3"/>
        <v>5047.3800542567378</v>
      </c>
      <c r="CD4" s="66">
        <f t="shared" si="3"/>
        <v>321.3525745914514</v>
      </c>
      <c r="CE4" s="66">
        <f t="shared" si="3"/>
        <v>11.260335137387706</v>
      </c>
      <c r="CF4" s="66">
        <f t="shared" si="3"/>
        <v>37.933300768622622</v>
      </c>
      <c r="CG4" s="66">
        <f t="shared" si="3"/>
        <v>110.823802127714</v>
      </c>
      <c r="CH4" s="66">
        <f t="shared" si="3"/>
        <v>116.14899360542331</v>
      </c>
      <c r="CI4" s="66">
        <f t="shared" si="4"/>
        <v>398.11513439792361</v>
      </c>
      <c r="CJ4" s="66">
        <f t="shared" si="4"/>
        <v>49681.756091794363</v>
      </c>
      <c r="CK4" s="66">
        <f t="shared" si="4"/>
        <v>5352.5473404440445</v>
      </c>
      <c r="CL4" s="91">
        <f t="shared" si="4"/>
        <v>0.22126257710334485</v>
      </c>
      <c r="CM4" s="91">
        <f t="shared" si="4"/>
        <v>396.86491193670707</v>
      </c>
      <c r="CN4" s="91">
        <f t="shared" si="4"/>
        <v>41.958739730394363</v>
      </c>
      <c r="CO4" s="91">
        <f t="shared" si="4"/>
        <v>178.20429135511031</v>
      </c>
      <c r="CP4" s="65">
        <f t="shared" si="4"/>
        <v>272680.46779160626</v>
      </c>
      <c r="CQ4" s="66">
        <f t="shared" si="4"/>
        <v>0</v>
      </c>
      <c r="CR4" s="66">
        <f t="shared" si="4"/>
        <v>0</v>
      </c>
      <c r="CS4" s="66">
        <f t="shared" si="4"/>
        <v>60694.318758552072</v>
      </c>
      <c r="CT4" s="36">
        <v>0</v>
      </c>
      <c r="CU4" s="27">
        <f t="shared" ref="CU4:CU26" si="8">SUM(BR4:CT4)</f>
        <v>457994.46326755802</v>
      </c>
      <c r="CX4" s="59" t="s">
        <v>94</v>
      </c>
      <c r="CY4" s="81">
        <f>'[1]scen AMS ss TCO'!$V$465*(1-'[1]scen AMS ss TCO'!$V$1081)</f>
        <v>14528.648911898525</v>
      </c>
      <c r="DA4" s="105">
        <v>0.99505919493871553</v>
      </c>
    </row>
    <row r="5" spans="2:105" x14ac:dyDescent="0.25">
      <c r="B5" s="53" t="s">
        <v>22</v>
      </c>
      <c r="C5" s="64" t="s">
        <v>2</v>
      </c>
      <c r="D5" s="90">
        <v>338.19864040614692</v>
      </c>
      <c r="E5" s="91">
        <v>546.51716764365642</v>
      </c>
      <c r="F5" s="91">
        <v>57385.542019958972</v>
      </c>
      <c r="G5" s="91">
        <v>28.948237554426228</v>
      </c>
      <c r="H5" s="91">
        <v>174.49783522290662</v>
      </c>
      <c r="I5" s="91">
        <v>45.255454159459241</v>
      </c>
      <c r="J5" s="91">
        <v>13.009125321060166</v>
      </c>
      <c r="K5" s="91">
        <v>40.852656500215922</v>
      </c>
      <c r="L5" s="91">
        <v>22.45144251294801</v>
      </c>
      <c r="M5" s="91">
        <v>52.497018573215946</v>
      </c>
      <c r="N5" s="91">
        <v>37.507002164361467</v>
      </c>
      <c r="O5" s="91">
        <v>1653.8179505822416</v>
      </c>
      <c r="P5" s="91">
        <v>232.92721142968006</v>
      </c>
      <c r="Q5" s="91">
        <v>11.384577288804479</v>
      </c>
      <c r="R5" s="91">
        <v>105.83909128809758</v>
      </c>
      <c r="S5" s="91">
        <v>1057.8649799662394</v>
      </c>
      <c r="T5" s="91">
        <v>124.76502651575532</v>
      </c>
      <c r="U5" s="91">
        <v>171.6473383356778</v>
      </c>
      <c r="V5" s="91">
        <v>17213.271876762043</v>
      </c>
      <c r="W5" s="91">
        <v>592.74224833459994</v>
      </c>
      <c r="X5" s="91">
        <v>6.6827659615036478E-2</v>
      </c>
      <c r="Y5" s="91">
        <v>81.55999623688659</v>
      </c>
      <c r="Z5" s="91">
        <v>107.31928738838609</v>
      </c>
      <c r="AA5" s="91">
        <v>12.74624168529942</v>
      </c>
      <c r="AB5" s="65">
        <f>'[6]TES 2025 (value)'!CK8</f>
        <v>106175.09055143532</v>
      </c>
      <c r="AC5" s="66">
        <f>'[6]TES 2025 (value)'!CL8</f>
        <v>174.65363784500184</v>
      </c>
      <c r="AD5" s="66">
        <f>'[6]TES 2025 (value)'!CM8</f>
        <v>51323.347165662708</v>
      </c>
      <c r="AE5" s="66">
        <f>'[6]TES 2025 (value)'!CN8</f>
        <v>103031.2448863734</v>
      </c>
      <c r="AF5" s="67">
        <f>'[6]TES 2025 (value)'!CO8</f>
        <v>1.5187320470000001</v>
      </c>
      <c r="AG5" s="27">
        <f t="shared" si="5"/>
        <v>340757.08422685409</v>
      </c>
      <c r="AI5" s="53" t="s">
        <v>22</v>
      </c>
      <c r="AJ5" s="64" t="s">
        <v>2</v>
      </c>
      <c r="AK5" s="65">
        <f t="shared" si="0"/>
        <v>338.19845781270516</v>
      </c>
      <c r="AL5" s="66">
        <f t="shared" si="0"/>
        <v>546.52201544558932</v>
      </c>
      <c r="AM5" s="66">
        <f t="shared" si="0"/>
        <v>57385.353821553312</v>
      </c>
      <c r="AN5" s="66">
        <f t="shared" si="0"/>
        <v>28.946424381443915</v>
      </c>
      <c r="AO5" s="66">
        <f t="shared" si="0"/>
        <v>174.49349625501529</v>
      </c>
      <c r="AP5" s="66">
        <f t="shared" si="0"/>
        <v>45.254258228074171</v>
      </c>
      <c r="AQ5" s="66">
        <f t="shared" si="0"/>
        <v>13.008820139461191</v>
      </c>
      <c r="AR5" s="66">
        <f t="shared" si="0"/>
        <v>40.857650450417751</v>
      </c>
      <c r="AS5" s="66">
        <f t="shared" si="0"/>
        <v>22.452964448902513</v>
      </c>
      <c r="AT5" s="66">
        <f t="shared" si="0"/>
        <v>52.496527660844009</v>
      </c>
      <c r="AU5" s="66">
        <f t="shared" si="0"/>
        <v>37.506012044087356</v>
      </c>
      <c r="AV5" s="66">
        <f t="shared" si="0"/>
        <v>1653.8396618969891</v>
      </c>
      <c r="AW5" s="66">
        <f t="shared" si="0"/>
        <v>232.92999053742975</v>
      </c>
      <c r="AX5" s="66">
        <f t="shared" si="0"/>
        <v>11.383909715869178</v>
      </c>
      <c r="AY5" s="66">
        <f t="shared" si="0"/>
        <v>105.83589465861893</v>
      </c>
      <c r="AZ5" s="66">
        <f t="shared" si="0"/>
        <v>1057.8699230643781</v>
      </c>
      <c r="BA5" s="66">
        <f t="shared" si="1"/>
        <v>124.76081369974607</v>
      </c>
      <c r="BB5" s="66">
        <f t="shared" si="1"/>
        <v>171.6444047326957</v>
      </c>
      <c r="BC5" s="66">
        <f t="shared" si="1"/>
        <v>17213.54226134358</v>
      </c>
      <c r="BD5" s="66">
        <f t="shared" si="1"/>
        <v>592.74166471965532</v>
      </c>
      <c r="BE5" s="91">
        <f t="shared" si="1"/>
        <v>7.2494457244579494E-2</v>
      </c>
      <c r="BF5" s="91">
        <f t="shared" si="1"/>
        <v>82.048173572481957</v>
      </c>
      <c r="BG5" s="91">
        <f t="shared" si="1"/>
        <v>107.32270872041015</v>
      </c>
      <c r="BH5" s="91">
        <f t="shared" si="1"/>
        <v>12.763537846685471</v>
      </c>
      <c r="BI5" s="65">
        <f t="shared" si="2"/>
        <v>106175.09055143532</v>
      </c>
      <c r="BJ5" s="66">
        <f t="shared" si="2"/>
        <v>174.65363784500184</v>
      </c>
      <c r="BK5" s="66">
        <f t="shared" si="2"/>
        <v>51323.347165662708</v>
      </c>
      <c r="BL5" s="66">
        <f t="shared" si="2"/>
        <v>103031.2448863734</v>
      </c>
      <c r="BM5" s="36">
        <v>0</v>
      </c>
      <c r="BN5" s="27">
        <f t="shared" si="6"/>
        <v>340756.18212870206</v>
      </c>
      <c r="BP5" s="53" t="s">
        <v>22</v>
      </c>
      <c r="BQ5" s="64" t="s">
        <v>2</v>
      </c>
      <c r="BR5" s="65">
        <f t="shared" si="7"/>
        <v>338.19845781270516</v>
      </c>
      <c r="BS5" s="66">
        <f t="shared" si="3"/>
        <v>546.52201544558932</v>
      </c>
      <c r="BT5" s="66">
        <f t="shared" si="3"/>
        <v>57385.353821553312</v>
      </c>
      <c r="BU5" s="66">
        <f t="shared" si="3"/>
        <v>28.946424381443915</v>
      </c>
      <c r="BV5" s="66">
        <f t="shared" si="3"/>
        <v>174.49349625501529</v>
      </c>
      <c r="BW5" s="66">
        <f t="shared" si="3"/>
        <v>45.254258228074171</v>
      </c>
      <c r="BX5" s="66">
        <f t="shared" si="3"/>
        <v>13.008820139461191</v>
      </c>
      <c r="BY5" s="66">
        <f t="shared" si="3"/>
        <v>40.857650450417751</v>
      </c>
      <c r="BZ5" s="66">
        <f t="shared" si="3"/>
        <v>22.452964448902513</v>
      </c>
      <c r="CA5" s="66">
        <f t="shared" si="3"/>
        <v>52.496527660844009</v>
      </c>
      <c r="CB5" s="66">
        <f t="shared" si="3"/>
        <v>37.506012044087356</v>
      </c>
      <c r="CC5" s="66">
        <f t="shared" si="3"/>
        <v>1653.8396618969891</v>
      </c>
      <c r="CD5" s="66">
        <f t="shared" si="3"/>
        <v>232.92999053742975</v>
      </c>
      <c r="CE5" s="66">
        <f t="shared" si="3"/>
        <v>11.383909715869178</v>
      </c>
      <c r="CF5" s="66">
        <f t="shared" si="3"/>
        <v>105.83589465861893</v>
      </c>
      <c r="CG5" s="66">
        <f t="shared" si="3"/>
        <v>1057.8699230643781</v>
      </c>
      <c r="CH5" s="66">
        <f t="shared" si="3"/>
        <v>124.76081369974607</v>
      </c>
      <c r="CI5" s="66">
        <f t="shared" si="4"/>
        <v>171.6444047326957</v>
      </c>
      <c r="CJ5" s="66">
        <f t="shared" si="4"/>
        <v>17213.54226134358</v>
      </c>
      <c r="CK5" s="66">
        <f t="shared" si="4"/>
        <v>592.74166471965532</v>
      </c>
      <c r="CL5" s="91">
        <f t="shared" si="4"/>
        <v>7.2494457244579494E-2</v>
      </c>
      <c r="CM5" s="91">
        <f t="shared" si="4"/>
        <v>82.048173572481957</v>
      </c>
      <c r="CN5" s="91">
        <f t="shared" si="4"/>
        <v>107.32270872041015</v>
      </c>
      <c r="CO5" s="91">
        <f t="shared" si="4"/>
        <v>12.763537846685471</v>
      </c>
      <c r="CP5" s="50">
        <f>BI5-CY19</f>
        <v>108463.96070926322</v>
      </c>
      <c r="CQ5" s="66">
        <f t="shared" si="4"/>
        <v>174.65363784500184</v>
      </c>
      <c r="CR5" s="66">
        <f t="shared" si="4"/>
        <v>51323.347165662708</v>
      </c>
      <c r="CS5" s="66">
        <f t="shared" si="4"/>
        <v>103031.2448863734</v>
      </c>
      <c r="CT5" s="36">
        <v>0</v>
      </c>
      <c r="CU5" s="27">
        <f t="shared" si="8"/>
        <v>343045.05228652991</v>
      </c>
      <c r="CX5" s="85" t="s">
        <v>103</v>
      </c>
      <c r="CY5" s="81">
        <f>'[1]scen AMS ss TCO'!$V$1161</f>
        <v>469553.38</v>
      </c>
      <c r="DA5" s="105">
        <v>1.2957661823841431</v>
      </c>
    </row>
    <row r="6" spans="2:105" x14ac:dyDescent="0.25">
      <c r="B6" s="53" t="s">
        <v>23</v>
      </c>
      <c r="C6" s="64" t="s">
        <v>3</v>
      </c>
      <c r="D6" s="90">
        <v>418.07841535239896</v>
      </c>
      <c r="E6" s="91">
        <v>1338.1181095158461</v>
      </c>
      <c r="F6" s="91">
        <v>1139.1335820924583</v>
      </c>
      <c r="G6" s="91">
        <v>522.33523441541479</v>
      </c>
      <c r="H6" s="91">
        <v>124.44372377439875</v>
      </c>
      <c r="I6" s="91">
        <v>71.279062349581721</v>
      </c>
      <c r="J6" s="91">
        <v>8.9078021661151237</v>
      </c>
      <c r="K6" s="91">
        <v>51.797351039886173</v>
      </c>
      <c r="L6" s="91">
        <v>143.85146242577068</v>
      </c>
      <c r="M6" s="91">
        <v>20.698358130339578</v>
      </c>
      <c r="N6" s="91">
        <v>7.6716435456064067</v>
      </c>
      <c r="O6" s="91">
        <v>2439.4374622010841</v>
      </c>
      <c r="P6" s="91">
        <v>1122.2274206510251</v>
      </c>
      <c r="Q6" s="91">
        <v>4.8210626990376717</v>
      </c>
      <c r="R6" s="91">
        <v>2.770189752148871</v>
      </c>
      <c r="S6" s="91">
        <v>36.238297616329888</v>
      </c>
      <c r="T6" s="91">
        <v>15.706623992163246</v>
      </c>
      <c r="U6" s="91">
        <v>7.1708971574637497</v>
      </c>
      <c r="V6" s="91">
        <v>926.84627057628245</v>
      </c>
      <c r="W6" s="91">
        <v>455.02608529097677</v>
      </c>
      <c r="X6" s="91">
        <v>9.8587045355070999E-2</v>
      </c>
      <c r="Y6" s="91">
        <v>0.76862438243198794</v>
      </c>
      <c r="Z6" s="91">
        <v>9.4172515861929065E-3</v>
      </c>
      <c r="AA6" s="91">
        <v>6.490305975031994</v>
      </c>
      <c r="AB6" s="65">
        <f>'[6]TES 2025 (value)'!CK9</f>
        <v>3513.3611088897383</v>
      </c>
      <c r="AC6" s="66">
        <f>'[6]TES 2025 (value)'!CL9</f>
        <v>0</v>
      </c>
      <c r="AD6" s="66">
        <f>'[6]TES 2025 (value)'!CM9</f>
        <v>0</v>
      </c>
      <c r="AE6" s="66">
        <f>'[6]TES 2025 (value)'!CN9</f>
        <v>4930.6029249063686</v>
      </c>
      <c r="AF6" s="67">
        <f>'[6]TES 2025 (value)'!CO9</f>
        <v>1</v>
      </c>
      <c r="AG6" s="27">
        <f t="shared" si="5"/>
        <v>17308.890023194836</v>
      </c>
      <c r="AI6" s="53" t="s">
        <v>23</v>
      </c>
      <c r="AJ6" s="64" t="s">
        <v>3</v>
      </c>
      <c r="AK6" s="65">
        <f t="shared" si="0"/>
        <v>418.0781896318677</v>
      </c>
      <c r="AL6" s="66">
        <f t="shared" si="0"/>
        <v>1338.1299791000822</v>
      </c>
      <c r="AM6" s="66">
        <f t="shared" si="0"/>
        <v>1139.1298462538405</v>
      </c>
      <c r="AN6" s="66">
        <f t="shared" si="0"/>
        <v>522.30251794578612</v>
      </c>
      <c r="AO6" s="66">
        <f t="shared" si="0"/>
        <v>124.44062942471214</v>
      </c>
      <c r="AP6" s="66">
        <f t="shared" si="0"/>
        <v>71.27717871214297</v>
      </c>
      <c r="AQ6" s="66">
        <f t="shared" si="0"/>
        <v>8.9075931976225231</v>
      </c>
      <c r="AR6" s="66">
        <f t="shared" si="0"/>
        <v>51.803682902091474</v>
      </c>
      <c r="AS6" s="66">
        <f t="shared" si="0"/>
        <v>143.86121381313242</v>
      </c>
      <c r="AT6" s="66">
        <f t="shared" si="0"/>
        <v>20.698164574965176</v>
      </c>
      <c r="AU6" s="66">
        <f t="shared" si="0"/>
        <v>7.6714410274265488</v>
      </c>
      <c r="AV6" s="66">
        <f t="shared" si="0"/>
        <v>2439.4694871253087</v>
      </c>
      <c r="AW6" s="66">
        <f t="shared" si="0"/>
        <v>1122.2408102026473</v>
      </c>
      <c r="AX6" s="66">
        <f t="shared" si="0"/>
        <v>4.8207799998301715</v>
      </c>
      <c r="AY6" s="66">
        <f t="shared" si="0"/>
        <v>2.7701060848562347</v>
      </c>
      <c r="AZ6" s="66">
        <f t="shared" si="0"/>
        <v>36.238466947449538</v>
      </c>
      <c r="BA6" s="66">
        <f t="shared" si="1"/>
        <v>15.706093642281926</v>
      </c>
      <c r="BB6" s="66">
        <f t="shared" si="1"/>
        <v>7.1707746005660473</v>
      </c>
      <c r="BC6" s="66">
        <f t="shared" si="1"/>
        <v>926.86082939710468</v>
      </c>
      <c r="BD6" s="66">
        <f t="shared" si="1"/>
        <v>455.02563727158167</v>
      </c>
      <c r="BE6" s="91">
        <f t="shared" si="1"/>
        <v>0.10694694959442376</v>
      </c>
      <c r="BF6" s="91">
        <f t="shared" si="1"/>
        <v>0.77322498346683177</v>
      </c>
      <c r="BG6" s="91">
        <f t="shared" si="1"/>
        <v>9.4175518075716967E-3</v>
      </c>
      <c r="BH6" s="91">
        <f t="shared" si="1"/>
        <v>6.4991130714577956</v>
      </c>
      <c r="BI6" s="65">
        <f t="shared" si="2"/>
        <v>3513.3611088897383</v>
      </c>
      <c r="BJ6" s="66">
        <f t="shared" si="2"/>
        <v>0</v>
      </c>
      <c r="BK6" s="66">
        <f t="shared" si="2"/>
        <v>0</v>
      </c>
      <c r="BL6" s="66">
        <f t="shared" si="2"/>
        <v>4930.6029249063686</v>
      </c>
      <c r="BM6" s="36">
        <v>0</v>
      </c>
      <c r="BN6" s="27">
        <f t="shared" si="6"/>
        <v>17307.956158207729</v>
      </c>
      <c r="BP6" s="53" t="s">
        <v>23</v>
      </c>
      <c r="BQ6" s="64" t="s">
        <v>3</v>
      </c>
      <c r="BR6" s="65">
        <f t="shared" si="7"/>
        <v>418.0781896318677</v>
      </c>
      <c r="BS6" s="66">
        <f t="shared" si="3"/>
        <v>1338.1299791000822</v>
      </c>
      <c r="BT6" s="66">
        <f t="shared" si="3"/>
        <v>1139.1298462538405</v>
      </c>
      <c r="BU6" s="66">
        <f t="shared" si="3"/>
        <v>522.30251794578612</v>
      </c>
      <c r="BV6" s="66">
        <f t="shared" si="3"/>
        <v>124.44062942471214</v>
      </c>
      <c r="BW6" s="66">
        <f t="shared" si="3"/>
        <v>71.27717871214297</v>
      </c>
      <c r="BX6" s="66">
        <f t="shared" si="3"/>
        <v>8.9075931976225231</v>
      </c>
      <c r="BY6" s="66">
        <f t="shared" si="3"/>
        <v>51.803682902091474</v>
      </c>
      <c r="BZ6" s="66">
        <f t="shared" si="3"/>
        <v>143.86121381313242</v>
      </c>
      <c r="CA6" s="66">
        <f t="shared" si="3"/>
        <v>20.698164574965176</v>
      </c>
      <c r="CB6" s="66">
        <f t="shared" si="3"/>
        <v>7.6714410274265488</v>
      </c>
      <c r="CC6" s="66">
        <f t="shared" si="3"/>
        <v>2439.4694871253087</v>
      </c>
      <c r="CD6" s="66">
        <f t="shared" si="3"/>
        <v>1122.2408102026473</v>
      </c>
      <c r="CE6" s="66">
        <f t="shared" si="3"/>
        <v>4.8207799998301715</v>
      </c>
      <c r="CF6" s="66">
        <f t="shared" si="3"/>
        <v>2.7701060848562347</v>
      </c>
      <c r="CG6" s="66">
        <f t="shared" si="3"/>
        <v>36.238466947449538</v>
      </c>
      <c r="CH6" s="66">
        <f t="shared" si="3"/>
        <v>15.706093642281926</v>
      </c>
      <c r="CI6" s="66">
        <f t="shared" si="4"/>
        <v>7.1707746005660473</v>
      </c>
      <c r="CJ6" s="66">
        <f t="shared" si="4"/>
        <v>926.86082939710468</v>
      </c>
      <c r="CK6" s="66">
        <f t="shared" si="4"/>
        <v>455.02563727158167</v>
      </c>
      <c r="CL6" s="91">
        <f t="shared" si="4"/>
        <v>0.10694694959442376</v>
      </c>
      <c r="CM6" s="91">
        <f t="shared" si="4"/>
        <v>0.77322498346683177</v>
      </c>
      <c r="CN6" s="91">
        <f t="shared" si="4"/>
        <v>9.4175518075716967E-3</v>
      </c>
      <c r="CO6" s="91">
        <f t="shared" si="4"/>
        <v>6.4991130714577956</v>
      </c>
      <c r="CP6" s="65">
        <f t="shared" si="4"/>
        <v>3513.3611088897383</v>
      </c>
      <c r="CQ6" s="66">
        <f t="shared" si="4"/>
        <v>0</v>
      </c>
      <c r="CR6" s="66">
        <f t="shared" si="4"/>
        <v>0</v>
      </c>
      <c r="CS6" s="66">
        <f t="shared" si="4"/>
        <v>4930.6029249063686</v>
      </c>
      <c r="CT6" s="36">
        <v>0</v>
      </c>
      <c r="CU6" s="27">
        <f t="shared" si="8"/>
        <v>17307.956158207729</v>
      </c>
      <c r="CX6" s="86" t="s">
        <v>104</v>
      </c>
      <c r="CY6" s="81">
        <f>'[1]scen AMS ss TCO'!$V$1162</f>
        <v>30857.056530000002</v>
      </c>
      <c r="DA6" s="105">
        <v>1.3051549685050332</v>
      </c>
    </row>
    <row r="7" spans="2:105" x14ac:dyDescent="0.25">
      <c r="B7" s="53" t="s">
        <v>24</v>
      </c>
      <c r="C7" s="64" t="s">
        <v>4</v>
      </c>
      <c r="D7" s="90">
        <v>79.921698661992252</v>
      </c>
      <c r="E7" s="91">
        <v>99.868957713599897</v>
      </c>
      <c r="F7" s="91">
        <v>780.82739749914242</v>
      </c>
      <c r="G7" s="91">
        <v>757.18510963643803</v>
      </c>
      <c r="H7" s="91">
        <v>6636.973635753704</v>
      </c>
      <c r="I7" s="91">
        <v>136.91712958696476</v>
      </c>
      <c r="J7" s="91">
        <v>61.127229668115014</v>
      </c>
      <c r="K7" s="91">
        <v>118.79199560960254</v>
      </c>
      <c r="L7" s="91">
        <v>134.88534969062451</v>
      </c>
      <c r="M7" s="91">
        <v>172.54725994657065</v>
      </c>
      <c r="N7" s="91">
        <v>43.936249839249207</v>
      </c>
      <c r="O7" s="91">
        <v>2832.1668864051289</v>
      </c>
      <c r="P7" s="91">
        <v>32309.981733890301</v>
      </c>
      <c r="Q7" s="91">
        <v>3.8893647969942391</v>
      </c>
      <c r="R7" s="91">
        <v>65.236188748226013</v>
      </c>
      <c r="S7" s="91">
        <v>245.91671398060873</v>
      </c>
      <c r="T7" s="91">
        <v>7.7871891759542535</v>
      </c>
      <c r="U7" s="91">
        <v>1.6726626378209479</v>
      </c>
      <c r="V7" s="91">
        <v>4036.1574948173757</v>
      </c>
      <c r="W7" s="91">
        <v>601.25644274200477</v>
      </c>
      <c r="X7" s="91">
        <v>0.11445875108895774</v>
      </c>
      <c r="Y7" s="91">
        <v>33.784233320459656</v>
      </c>
      <c r="Z7" s="91">
        <v>42.863431118144057</v>
      </c>
      <c r="AA7" s="91">
        <v>1.2407152804657664</v>
      </c>
      <c r="AB7" s="65">
        <f>'[6]TES 2025 (value)'!CK10</f>
        <v>3390.9697828292697</v>
      </c>
      <c r="AC7" s="66">
        <f>'[6]TES 2025 (value)'!CL10</f>
        <v>0</v>
      </c>
      <c r="AD7" s="66">
        <f>'[6]TES 2025 (value)'!CM10</f>
        <v>13.036314695892077</v>
      </c>
      <c r="AE7" s="66">
        <f>'[6]TES 2025 (value)'!CN10</f>
        <v>4217.9365584695652</v>
      </c>
      <c r="AF7" s="67">
        <f>'[6]TES 2025 (value)'!CO10</f>
        <v>1.5308167690000001</v>
      </c>
      <c r="AG7" s="27">
        <f t="shared" si="5"/>
        <v>56828.523002034308</v>
      </c>
      <c r="AI7" s="53" t="s">
        <v>24</v>
      </c>
      <c r="AJ7" s="64" t="s">
        <v>4</v>
      </c>
      <c r="AK7" s="65">
        <f t="shared" si="0"/>
        <v>79.921655512268131</v>
      </c>
      <c r="AL7" s="66">
        <f t="shared" si="0"/>
        <v>99.869843586825681</v>
      </c>
      <c r="AM7" s="66">
        <f t="shared" si="0"/>
        <v>780.82483674139519</v>
      </c>
      <c r="AN7" s="66">
        <f t="shared" si="0"/>
        <v>757.13768334387623</v>
      </c>
      <c r="AO7" s="66">
        <f t="shared" si="0"/>
        <v>6636.8086043911981</v>
      </c>
      <c r="AP7" s="66">
        <f t="shared" si="0"/>
        <v>136.9135113823645</v>
      </c>
      <c r="AQ7" s="66">
        <f t="shared" si="0"/>
        <v>61.125795681952951</v>
      </c>
      <c r="AR7" s="66">
        <f t="shared" si="0"/>
        <v>118.80651709636184</v>
      </c>
      <c r="AS7" s="66">
        <f t="shared" si="0"/>
        <v>134.8944932841068</v>
      </c>
      <c r="AT7" s="66">
        <f t="shared" si="0"/>
        <v>172.54564641523203</v>
      </c>
      <c r="AU7" s="66">
        <f t="shared" si="0"/>
        <v>43.93508999790695</v>
      </c>
      <c r="AV7" s="66">
        <f t="shared" si="0"/>
        <v>2832.2040670794991</v>
      </c>
      <c r="AW7" s="66">
        <f t="shared" si="0"/>
        <v>32310.367231660515</v>
      </c>
      <c r="AX7" s="66">
        <f t="shared" si="0"/>
        <v>3.8891367310232221</v>
      </c>
      <c r="AY7" s="66">
        <f t="shared" si="0"/>
        <v>65.234218437242717</v>
      </c>
      <c r="AZ7" s="66">
        <f t="shared" si="0"/>
        <v>245.91786307853161</v>
      </c>
      <c r="BA7" s="66">
        <f t="shared" si="1"/>
        <v>7.7869262337168035</v>
      </c>
      <c r="BB7" s="66">
        <f t="shared" si="1"/>
        <v>1.6726340505550461</v>
      </c>
      <c r="BC7" s="66">
        <f t="shared" si="1"/>
        <v>4036.220894429202</v>
      </c>
      <c r="BD7" s="66">
        <f t="shared" si="1"/>
        <v>601.255850743971</v>
      </c>
      <c r="BE7" s="91">
        <f t="shared" si="1"/>
        <v>0.1241645313465297</v>
      </c>
      <c r="BF7" s="91">
        <f t="shared" si="1"/>
        <v>33.986448839935797</v>
      </c>
      <c r="BG7" s="91">
        <f t="shared" si="1"/>
        <v>42.864797601589061</v>
      </c>
      <c r="BH7" s="91">
        <f t="shared" si="1"/>
        <v>1.2423988835430424</v>
      </c>
      <c r="BI7" s="65">
        <f t="shared" si="2"/>
        <v>3390.9697828292697</v>
      </c>
      <c r="BJ7" s="66">
        <f t="shared" si="2"/>
        <v>0</v>
      </c>
      <c r="BK7" s="66">
        <f t="shared" si="2"/>
        <v>13.036314695892077</v>
      </c>
      <c r="BL7" s="66">
        <f t="shared" si="2"/>
        <v>4217.9365584695652</v>
      </c>
      <c r="BM7" s="36">
        <v>0</v>
      </c>
      <c r="BN7" s="27">
        <f t="shared" si="6"/>
        <v>56827.492965728874</v>
      </c>
      <c r="BP7" s="53" t="s">
        <v>24</v>
      </c>
      <c r="BQ7" s="64" t="s">
        <v>4</v>
      </c>
      <c r="BR7" s="65">
        <f t="shared" si="7"/>
        <v>79.921655512268131</v>
      </c>
      <c r="BS7" s="66">
        <f t="shared" si="3"/>
        <v>99.869843586825681</v>
      </c>
      <c r="BT7" s="66">
        <f t="shared" si="3"/>
        <v>780.82483674139519</v>
      </c>
      <c r="BU7" s="66">
        <f t="shared" si="3"/>
        <v>757.13768334387623</v>
      </c>
      <c r="BV7" s="66">
        <f t="shared" si="3"/>
        <v>6636.8086043911981</v>
      </c>
      <c r="BW7" s="66">
        <f t="shared" si="3"/>
        <v>136.9135113823645</v>
      </c>
      <c r="BX7" s="66">
        <f t="shared" si="3"/>
        <v>61.125795681952951</v>
      </c>
      <c r="BY7" s="66">
        <f t="shared" si="3"/>
        <v>118.80651709636184</v>
      </c>
      <c r="BZ7" s="66">
        <f t="shared" si="3"/>
        <v>134.8944932841068</v>
      </c>
      <c r="CA7" s="66">
        <f t="shared" si="3"/>
        <v>172.54564641523203</v>
      </c>
      <c r="CB7" s="66">
        <f t="shared" si="3"/>
        <v>43.93508999790695</v>
      </c>
      <c r="CC7" s="66">
        <f t="shared" si="3"/>
        <v>2832.2040670794991</v>
      </c>
      <c r="CD7" s="66">
        <f t="shared" si="3"/>
        <v>32310.367231660515</v>
      </c>
      <c r="CE7" s="66">
        <f t="shared" si="3"/>
        <v>3.8891367310232221</v>
      </c>
      <c r="CF7" s="66">
        <f t="shared" si="3"/>
        <v>65.234218437242717</v>
      </c>
      <c r="CG7" s="66">
        <f t="shared" si="3"/>
        <v>245.91786307853161</v>
      </c>
      <c r="CH7" s="66">
        <f t="shared" si="3"/>
        <v>7.7869262337168035</v>
      </c>
      <c r="CI7" s="66">
        <f t="shared" si="4"/>
        <v>1.6726340505550461</v>
      </c>
      <c r="CJ7" s="66">
        <f t="shared" si="4"/>
        <v>4036.220894429202</v>
      </c>
      <c r="CK7" s="66">
        <f t="shared" si="4"/>
        <v>601.255850743971</v>
      </c>
      <c r="CL7" s="91">
        <f t="shared" si="4"/>
        <v>0.1241645313465297</v>
      </c>
      <c r="CM7" s="91">
        <f t="shared" si="4"/>
        <v>33.986448839935797</v>
      </c>
      <c r="CN7" s="91">
        <f t="shared" si="4"/>
        <v>42.864797601589061</v>
      </c>
      <c r="CO7" s="91">
        <f t="shared" si="4"/>
        <v>1.2423988835430424</v>
      </c>
      <c r="CP7" s="65">
        <f t="shared" si="4"/>
        <v>3390.9697828292697</v>
      </c>
      <c r="CQ7" s="66">
        <f t="shared" si="4"/>
        <v>0</v>
      </c>
      <c r="CR7" s="66">
        <f t="shared" si="4"/>
        <v>13.036314695892077</v>
      </c>
      <c r="CS7" s="66">
        <f t="shared" si="4"/>
        <v>4217.9365584695652</v>
      </c>
      <c r="CT7" s="36">
        <v>0</v>
      </c>
      <c r="CU7" s="27">
        <f t="shared" si="8"/>
        <v>56827.492965728874</v>
      </c>
      <c r="CX7" s="59" t="s">
        <v>95</v>
      </c>
      <c r="CY7" s="81">
        <f>'[1]scen AMS ss TCO'!$V$463</f>
        <v>54331.649519999999</v>
      </c>
      <c r="DA7" s="105">
        <v>1.2678011092970494</v>
      </c>
    </row>
    <row r="8" spans="2:105" x14ac:dyDescent="0.25">
      <c r="B8" s="53" t="s">
        <v>25</v>
      </c>
      <c r="C8" s="64" t="s">
        <v>5</v>
      </c>
      <c r="D8" s="90">
        <v>176.64455584579028</v>
      </c>
      <c r="E8" s="91">
        <v>3326.9576988089534</v>
      </c>
      <c r="F8" s="91">
        <v>183.46200112134585</v>
      </c>
      <c r="G8" s="91">
        <v>325.58210373160853</v>
      </c>
      <c r="H8" s="91">
        <v>204.03073320264875</v>
      </c>
      <c r="I8" s="91">
        <v>10039.910583912939</v>
      </c>
      <c r="J8" s="91">
        <v>46.173780727228042</v>
      </c>
      <c r="K8" s="91">
        <v>326.27226113328908</v>
      </c>
      <c r="L8" s="91">
        <v>775.22472238436023</v>
      </c>
      <c r="M8" s="91">
        <v>50.514152608023196</v>
      </c>
      <c r="N8" s="91">
        <v>80.580552756287148</v>
      </c>
      <c r="O8" s="91">
        <v>11822.428917547195</v>
      </c>
      <c r="P8" s="91">
        <v>755.60081934685138</v>
      </c>
      <c r="Q8" s="91">
        <v>3.4156462147745144</v>
      </c>
      <c r="R8" s="91">
        <v>31.131388655857979</v>
      </c>
      <c r="S8" s="91">
        <v>98.798365518029726</v>
      </c>
      <c r="T8" s="91">
        <v>55.37528877009494</v>
      </c>
      <c r="U8" s="91">
        <v>11.539378573506502</v>
      </c>
      <c r="V8" s="91">
        <v>7384.1916700575339</v>
      </c>
      <c r="W8" s="91">
        <v>1206.3617220419571</v>
      </c>
      <c r="X8" s="91">
        <v>0.47778228730737371</v>
      </c>
      <c r="Y8" s="91">
        <v>21.217081386025367</v>
      </c>
      <c r="Z8" s="91">
        <v>41.592968974743393</v>
      </c>
      <c r="AA8" s="91">
        <v>8.681470677466125</v>
      </c>
      <c r="AB8" s="65">
        <f>'[6]TES 2025 (value)'!CK11</f>
        <v>7308.1126494283762</v>
      </c>
      <c r="AC8" s="66">
        <f>'[6]TES 2025 (value)'!CL11</f>
        <v>0</v>
      </c>
      <c r="AD8" s="66">
        <f>'[6]TES 2025 (value)'!CM11</f>
        <v>0</v>
      </c>
      <c r="AE8" s="66">
        <f>'[6]TES 2025 (value)'!CN11</f>
        <v>10970.520199031447</v>
      </c>
      <c r="AF8" s="67">
        <f>'[6]TES 2025 (value)'!CO11</f>
        <v>1.4902175769999999</v>
      </c>
      <c r="AG8" s="27">
        <f t="shared" si="5"/>
        <v>55256.288712320631</v>
      </c>
      <c r="AI8" s="53" t="s">
        <v>25</v>
      </c>
      <c r="AJ8" s="64" t="s">
        <v>5</v>
      </c>
      <c r="AK8" s="65">
        <f t="shared" si="0"/>
        <v>176.64446047539676</v>
      </c>
      <c r="AL8" s="66">
        <f t="shared" si="0"/>
        <v>3326.9872101087221</v>
      </c>
      <c r="AM8" s="66">
        <f t="shared" si="0"/>
        <v>183.46139944965478</v>
      </c>
      <c r="AN8" s="66">
        <f t="shared" si="0"/>
        <v>325.56171089515686</v>
      </c>
      <c r="AO8" s="66">
        <f t="shared" si="0"/>
        <v>204.0256598858418</v>
      </c>
      <c r="AP8" s="66">
        <f t="shared" si="0"/>
        <v>10039.645266850197</v>
      </c>
      <c r="AQ8" s="66">
        <f t="shared" si="0"/>
        <v>46.172697534631673</v>
      </c>
      <c r="AR8" s="66">
        <f t="shared" si="0"/>
        <v>326.31214562462759</v>
      </c>
      <c r="AS8" s="66">
        <f t="shared" si="0"/>
        <v>775.27727323391639</v>
      </c>
      <c r="AT8" s="66">
        <f t="shared" si="0"/>
        <v>50.513680237912524</v>
      </c>
      <c r="AU8" s="66">
        <f t="shared" si="0"/>
        <v>80.578425568445439</v>
      </c>
      <c r="AV8" s="66">
        <f t="shared" si="0"/>
        <v>11822.584122341785</v>
      </c>
      <c r="AW8" s="66">
        <f t="shared" si="0"/>
        <v>755.60983459277224</v>
      </c>
      <c r="AX8" s="66">
        <f t="shared" si="0"/>
        <v>3.4154459268840021</v>
      </c>
      <c r="AY8" s="66">
        <f t="shared" si="0"/>
        <v>31.130448402937461</v>
      </c>
      <c r="AZ8" s="66">
        <f t="shared" si="0"/>
        <v>98.798827174314738</v>
      </c>
      <c r="BA8" s="66">
        <f t="shared" si="1"/>
        <v>55.373418968039324</v>
      </c>
      <c r="BB8" s="66">
        <f t="shared" si="1"/>
        <v>11.539181355444615</v>
      </c>
      <c r="BC8" s="66">
        <f t="shared" si="1"/>
        <v>7384.3076602997717</v>
      </c>
      <c r="BD8" s="66">
        <f t="shared" si="1"/>
        <v>1206.3605342563192</v>
      </c>
      <c r="BE8" s="91">
        <f t="shared" si="1"/>
        <v>0.51829688184424227</v>
      </c>
      <c r="BF8" s="91">
        <f t="shared" si="1"/>
        <v>21.344076220969406</v>
      </c>
      <c r="BG8" s="91">
        <f t="shared" si="1"/>
        <v>41.594294955936448</v>
      </c>
      <c r="BH8" s="91">
        <f t="shared" si="1"/>
        <v>8.6932511004027848</v>
      </c>
      <c r="BI8" s="65">
        <f t="shared" si="2"/>
        <v>7308.1126494283762</v>
      </c>
      <c r="BJ8" s="66">
        <f t="shared" si="2"/>
        <v>0</v>
      </c>
      <c r="BK8" s="66">
        <f t="shared" si="2"/>
        <v>0</v>
      </c>
      <c r="BL8" s="66">
        <f t="shared" si="2"/>
        <v>10970.520199031447</v>
      </c>
      <c r="BM8" s="36">
        <v>0</v>
      </c>
      <c r="BN8" s="27">
        <f t="shared" si="6"/>
        <v>55255.082170801747</v>
      </c>
      <c r="BP8" s="53" t="s">
        <v>25</v>
      </c>
      <c r="BQ8" s="64" t="s">
        <v>5</v>
      </c>
      <c r="BR8" s="65">
        <f t="shared" si="7"/>
        <v>176.64446047539676</v>
      </c>
      <c r="BS8" s="66">
        <f t="shared" si="3"/>
        <v>3326.9872101087221</v>
      </c>
      <c r="BT8" s="66">
        <f t="shared" si="3"/>
        <v>183.46139944965478</v>
      </c>
      <c r="BU8" s="66">
        <f t="shared" si="3"/>
        <v>325.56171089515686</v>
      </c>
      <c r="BV8" s="66">
        <f t="shared" si="3"/>
        <v>204.0256598858418</v>
      </c>
      <c r="BW8" s="66">
        <f t="shared" si="3"/>
        <v>10039.645266850197</v>
      </c>
      <c r="BX8" s="66">
        <f t="shared" si="3"/>
        <v>46.172697534631673</v>
      </c>
      <c r="BY8" s="66">
        <f t="shared" si="3"/>
        <v>326.31214562462759</v>
      </c>
      <c r="BZ8" s="66">
        <f t="shared" si="3"/>
        <v>775.27727323391639</v>
      </c>
      <c r="CA8" s="66">
        <f t="shared" si="3"/>
        <v>50.513680237912524</v>
      </c>
      <c r="CB8" s="66">
        <f t="shared" si="3"/>
        <v>80.578425568445439</v>
      </c>
      <c r="CC8" s="66">
        <f t="shared" si="3"/>
        <v>11822.584122341785</v>
      </c>
      <c r="CD8" s="66">
        <f t="shared" si="3"/>
        <v>755.60983459277224</v>
      </c>
      <c r="CE8" s="66">
        <f t="shared" si="3"/>
        <v>3.4154459268840021</v>
      </c>
      <c r="CF8" s="66">
        <f t="shared" si="3"/>
        <v>31.130448402937461</v>
      </c>
      <c r="CG8" s="66">
        <f t="shared" si="3"/>
        <v>98.798827174314738</v>
      </c>
      <c r="CH8" s="66">
        <f t="shared" si="3"/>
        <v>55.373418968039324</v>
      </c>
      <c r="CI8" s="66">
        <f t="shared" si="4"/>
        <v>11.539181355444615</v>
      </c>
      <c r="CJ8" s="66">
        <f t="shared" si="4"/>
        <v>7384.3076602997717</v>
      </c>
      <c r="CK8" s="66">
        <f t="shared" si="4"/>
        <v>1206.3605342563192</v>
      </c>
      <c r="CL8" s="91">
        <f t="shared" si="4"/>
        <v>0.51829688184424227</v>
      </c>
      <c r="CM8" s="91">
        <f t="shared" si="4"/>
        <v>21.344076220969406</v>
      </c>
      <c r="CN8" s="91">
        <f t="shared" si="4"/>
        <v>41.594294955936448</v>
      </c>
      <c r="CO8" s="91">
        <f t="shared" si="4"/>
        <v>8.6932511004027848</v>
      </c>
      <c r="CP8" s="65">
        <f t="shared" si="4"/>
        <v>7308.1126494283762</v>
      </c>
      <c r="CQ8" s="66">
        <f t="shared" si="4"/>
        <v>0</v>
      </c>
      <c r="CR8" s="66">
        <f t="shared" si="4"/>
        <v>0</v>
      </c>
      <c r="CS8" s="66">
        <f t="shared" si="4"/>
        <v>10970.520199031447</v>
      </c>
      <c r="CT8" s="36">
        <v>0</v>
      </c>
      <c r="CU8" s="27">
        <f t="shared" si="8"/>
        <v>55255.082170801747</v>
      </c>
      <c r="CX8" s="59" t="s">
        <v>96</v>
      </c>
      <c r="CY8" s="81">
        <f>'[1]scen AMS ss TCO'!$V$462-CY7</f>
        <v>658095.40528000006</v>
      </c>
      <c r="DA8" s="105">
        <v>1.1011736197534536</v>
      </c>
    </row>
    <row r="9" spans="2:105" x14ac:dyDescent="0.25">
      <c r="B9" s="53" t="s">
        <v>26</v>
      </c>
      <c r="C9" s="64" t="s">
        <v>6</v>
      </c>
      <c r="D9" s="90">
        <v>4428.0350006932695</v>
      </c>
      <c r="E9" s="91">
        <v>496.03303899480869</v>
      </c>
      <c r="F9" s="91">
        <v>388.42316275538928</v>
      </c>
      <c r="G9" s="91">
        <v>362.14342059103762</v>
      </c>
      <c r="H9" s="91">
        <v>87.23556905277043</v>
      </c>
      <c r="I9" s="91">
        <v>314.10643075124852</v>
      </c>
      <c r="J9" s="91">
        <v>2952.6566318914493</v>
      </c>
      <c r="K9" s="91">
        <v>1994.5883150139191</v>
      </c>
      <c r="L9" s="91">
        <v>173.85945901951732</v>
      </c>
      <c r="M9" s="91">
        <v>376.12047440744237</v>
      </c>
      <c r="N9" s="91">
        <v>99.496053835541019</v>
      </c>
      <c r="O9" s="91">
        <v>4143.2040783652274</v>
      </c>
      <c r="P9" s="91">
        <v>287.81966523013534</v>
      </c>
      <c r="Q9" s="91">
        <v>2.0012261632063262</v>
      </c>
      <c r="R9" s="91">
        <v>8.0058767100945296</v>
      </c>
      <c r="S9" s="91">
        <v>6.9794019677105279</v>
      </c>
      <c r="T9" s="91">
        <v>6.6713778177028438</v>
      </c>
      <c r="U9" s="91">
        <v>4.1161829282143652</v>
      </c>
      <c r="V9" s="91">
        <v>562.47938324330835</v>
      </c>
      <c r="W9" s="91">
        <v>42.662320916589685</v>
      </c>
      <c r="X9" s="91">
        <v>0.16742759270549087</v>
      </c>
      <c r="Y9" s="91">
        <v>39.802211213473505</v>
      </c>
      <c r="Z9" s="91">
        <v>1.5993052203761404E-2</v>
      </c>
      <c r="AA9" s="91">
        <v>80.767507647156492</v>
      </c>
      <c r="AB9" s="65">
        <f>'[6]TES 2025 (value)'!CK12</f>
        <v>182.21469953432924</v>
      </c>
      <c r="AC9" s="66">
        <f>'[6]TES 2025 (value)'!CL12</f>
        <v>0</v>
      </c>
      <c r="AD9" s="66">
        <f>'[6]TES 2025 (value)'!CM12</f>
        <v>0</v>
      </c>
      <c r="AE9" s="66">
        <f>'[6]TES 2025 (value)'!CN12</f>
        <v>5959.6981736044845</v>
      </c>
      <c r="AF9" s="67">
        <f>'[6]TES 2025 (value)'!CO12</f>
        <v>1</v>
      </c>
      <c r="AG9" s="27">
        <f t="shared" si="5"/>
        <v>23000.30308299293</v>
      </c>
      <c r="AI9" s="53" t="s">
        <v>26</v>
      </c>
      <c r="AJ9" s="64" t="s">
        <v>6</v>
      </c>
      <c r="AK9" s="65">
        <f t="shared" si="0"/>
        <v>4428.0326099972272</v>
      </c>
      <c r="AL9" s="66">
        <f t="shared" si="0"/>
        <v>496.03743898453934</v>
      </c>
      <c r="AM9" s="66">
        <f t="shared" si="0"/>
        <v>388.42188890456589</v>
      </c>
      <c r="AN9" s="66">
        <f t="shared" si="0"/>
        <v>362.12073773634899</v>
      </c>
      <c r="AO9" s="66">
        <f t="shared" si="0"/>
        <v>87.233399900742739</v>
      </c>
      <c r="AP9" s="66">
        <f t="shared" si="0"/>
        <v>314.09813010007252</v>
      </c>
      <c r="AQ9" s="66">
        <f t="shared" si="0"/>
        <v>2952.5873653996673</v>
      </c>
      <c r="AR9" s="66">
        <f t="shared" si="0"/>
        <v>1994.832139420253</v>
      </c>
      <c r="AS9" s="66">
        <f t="shared" si="0"/>
        <v>173.87124458570352</v>
      </c>
      <c r="AT9" s="66">
        <f t="shared" si="0"/>
        <v>376.11695721352845</v>
      </c>
      <c r="AU9" s="66">
        <f t="shared" si="0"/>
        <v>99.493427311041273</v>
      </c>
      <c r="AV9" s="66">
        <f t="shared" si="0"/>
        <v>4143.2584703300608</v>
      </c>
      <c r="AW9" s="66">
        <f t="shared" si="0"/>
        <v>287.8230992722863</v>
      </c>
      <c r="AX9" s="66">
        <f t="shared" si="0"/>
        <v>2.001108814587218</v>
      </c>
      <c r="AY9" s="66">
        <f t="shared" si="0"/>
        <v>8.0056349107632752</v>
      </c>
      <c r="AZ9" s="66">
        <f t="shared" si="0"/>
        <v>6.9794345804442219</v>
      </c>
      <c r="BA9" s="66">
        <f t="shared" si="1"/>
        <v>6.671152551952825</v>
      </c>
      <c r="BB9" s="66">
        <f t="shared" si="1"/>
        <v>4.1161125790517739</v>
      </c>
      <c r="BC9" s="66">
        <f t="shared" si="1"/>
        <v>562.48821862067007</v>
      </c>
      <c r="BD9" s="66">
        <f t="shared" si="1"/>
        <v>42.662278911201795</v>
      </c>
      <c r="BE9" s="91">
        <f t="shared" si="1"/>
        <v>0.1816249817945155</v>
      </c>
      <c r="BF9" s="91">
        <f t="shared" si="1"/>
        <v>40.040447338013806</v>
      </c>
      <c r="BG9" s="91">
        <f t="shared" si="1"/>
        <v>1.5993562061243676E-2</v>
      </c>
      <c r="BH9" s="91">
        <f t="shared" si="1"/>
        <v>80.877106059104491</v>
      </c>
      <c r="BI9" s="65">
        <f t="shared" si="2"/>
        <v>182.21469953432924</v>
      </c>
      <c r="BJ9" s="66">
        <f t="shared" si="2"/>
        <v>0</v>
      </c>
      <c r="BK9" s="66">
        <f t="shared" si="2"/>
        <v>0</v>
      </c>
      <c r="BL9" s="66">
        <f t="shared" si="2"/>
        <v>5959.6981736044845</v>
      </c>
      <c r="BM9" s="36">
        <v>0</v>
      </c>
      <c r="BN9" s="27">
        <f t="shared" si="6"/>
        <v>22999.878895204492</v>
      </c>
      <c r="BP9" s="53" t="s">
        <v>26</v>
      </c>
      <c r="BQ9" s="64" t="s">
        <v>6</v>
      </c>
      <c r="BR9" s="65">
        <f t="shared" si="7"/>
        <v>4428.0326099972272</v>
      </c>
      <c r="BS9" s="66">
        <f t="shared" si="3"/>
        <v>496.03743898453934</v>
      </c>
      <c r="BT9" s="66">
        <f t="shared" si="3"/>
        <v>388.42188890456589</v>
      </c>
      <c r="BU9" s="66">
        <f t="shared" si="3"/>
        <v>362.12073773634899</v>
      </c>
      <c r="BV9" s="66">
        <f t="shared" si="3"/>
        <v>87.233399900742739</v>
      </c>
      <c r="BW9" s="66">
        <f t="shared" si="3"/>
        <v>314.09813010007252</v>
      </c>
      <c r="BX9" s="66">
        <f t="shared" si="3"/>
        <v>2952.5873653996673</v>
      </c>
      <c r="BY9" s="66">
        <f t="shared" si="3"/>
        <v>1994.832139420253</v>
      </c>
      <c r="BZ9" s="66">
        <f t="shared" si="3"/>
        <v>173.87124458570352</v>
      </c>
      <c r="CA9" s="66">
        <f t="shared" si="3"/>
        <v>376.11695721352845</v>
      </c>
      <c r="CB9" s="66">
        <f t="shared" si="3"/>
        <v>99.493427311041273</v>
      </c>
      <c r="CC9" s="66">
        <f t="shared" si="3"/>
        <v>4143.2584703300608</v>
      </c>
      <c r="CD9" s="66">
        <f t="shared" si="3"/>
        <v>287.8230992722863</v>
      </c>
      <c r="CE9" s="66">
        <f t="shared" si="3"/>
        <v>2.001108814587218</v>
      </c>
      <c r="CF9" s="66">
        <f t="shared" si="3"/>
        <v>8.0056349107632752</v>
      </c>
      <c r="CG9" s="66">
        <f t="shared" si="3"/>
        <v>6.9794345804442219</v>
      </c>
      <c r="CH9" s="66">
        <f t="shared" si="3"/>
        <v>6.671152551952825</v>
      </c>
      <c r="CI9" s="66">
        <f t="shared" si="4"/>
        <v>4.1161125790517739</v>
      </c>
      <c r="CJ9" s="66">
        <f t="shared" si="4"/>
        <v>562.48821862067007</v>
      </c>
      <c r="CK9" s="66">
        <f t="shared" si="4"/>
        <v>42.662278911201795</v>
      </c>
      <c r="CL9" s="91">
        <f t="shared" si="4"/>
        <v>0.1816249817945155</v>
      </c>
      <c r="CM9" s="91">
        <f t="shared" si="4"/>
        <v>40.040447338013806</v>
      </c>
      <c r="CN9" s="91">
        <f t="shared" si="4"/>
        <v>1.5993562061243676E-2</v>
      </c>
      <c r="CO9" s="91">
        <f t="shared" si="4"/>
        <v>80.877106059104491</v>
      </c>
      <c r="CP9" s="65">
        <f t="shared" si="4"/>
        <v>182.21469953432924</v>
      </c>
      <c r="CQ9" s="66">
        <f t="shared" si="4"/>
        <v>0</v>
      </c>
      <c r="CR9" s="66">
        <f t="shared" si="4"/>
        <v>0</v>
      </c>
      <c r="CS9" s="66">
        <f t="shared" si="4"/>
        <v>5959.6981736044845</v>
      </c>
      <c r="CT9" s="36">
        <v>0</v>
      </c>
      <c r="CU9" s="27">
        <f t="shared" si="8"/>
        <v>22999.878895204492</v>
      </c>
      <c r="CX9" s="59" t="s">
        <v>108</v>
      </c>
      <c r="CY9" s="81">
        <f>'[1]scen AMS ss TCO'!$V$1261</f>
        <v>7528.979378</v>
      </c>
      <c r="DA9" s="105">
        <v>1.1185137476780467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360.76233459957433</v>
      </c>
      <c r="F10" s="91">
        <v>684.72238254500985</v>
      </c>
      <c r="G10" s="91">
        <v>109.20563855385008</v>
      </c>
      <c r="H10" s="91">
        <v>209.26111894269309</v>
      </c>
      <c r="I10" s="91">
        <v>1272.755371591611</v>
      </c>
      <c r="J10" s="91">
        <v>183.47087415734242</v>
      </c>
      <c r="K10" s="91">
        <v>7375.7282275578827</v>
      </c>
      <c r="L10" s="91">
        <v>14611.109352150967</v>
      </c>
      <c r="M10" s="91">
        <v>166.73547553823815</v>
      </c>
      <c r="N10" s="91">
        <v>97.355755011876127</v>
      </c>
      <c r="O10" s="91">
        <v>15449.917964821636</v>
      </c>
      <c r="P10" s="91">
        <v>178.6085472345751</v>
      </c>
      <c r="Q10" s="91">
        <v>2.0438006656400938</v>
      </c>
      <c r="R10" s="91">
        <v>22.44958474009675</v>
      </c>
      <c r="S10" s="91">
        <v>8.1090505244220079</v>
      </c>
      <c r="T10" s="91">
        <v>7.0591362266831919</v>
      </c>
      <c r="U10" s="91">
        <v>4.279438701163838</v>
      </c>
      <c r="V10" s="91">
        <v>2119.3322959446573</v>
      </c>
      <c r="W10" s="91">
        <v>332.67661417394339</v>
      </c>
      <c r="X10" s="91">
        <v>0.62437808108613158</v>
      </c>
      <c r="Y10" s="91">
        <v>1384.9743306612577</v>
      </c>
      <c r="Z10" s="91">
        <v>27.140545388323112</v>
      </c>
      <c r="AA10" s="91">
        <v>9.8789586645983274</v>
      </c>
      <c r="AB10" s="65">
        <f>'[6]TES 2025 (value)'!CK13</f>
        <v>37.305258483168082</v>
      </c>
      <c r="AC10" s="66">
        <f>'[6]TES 2025 (value)'!CL13</f>
        <v>0</v>
      </c>
      <c r="AD10" s="66">
        <f>'[6]TES 2025 (value)'!CM13</f>
        <v>0</v>
      </c>
      <c r="AE10" s="66">
        <f>'[6]TES 2025 (value)'!CN13</f>
        <v>39280.365709690617</v>
      </c>
      <c r="AF10" s="67">
        <f>'[6]TES 2025 (value)'!CO13</f>
        <v>1</v>
      </c>
      <c r="AG10" s="27">
        <f t="shared" si="5"/>
        <v>83936.872144650915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360.7655346899769</v>
      </c>
      <c r="AM10" s="66">
        <f t="shared" si="0"/>
        <v>684.72013696788053</v>
      </c>
      <c r="AN10" s="66">
        <f t="shared" si="0"/>
        <v>109.1987984582149</v>
      </c>
      <c r="AO10" s="66">
        <f t="shared" si="0"/>
        <v>209.25591556997023</v>
      </c>
      <c r="AP10" s="66">
        <f t="shared" si="0"/>
        <v>1272.7217374557333</v>
      </c>
      <c r="AQ10" s="66">
        <f t="shared" si="0"/>
        <v>183.46657010665811</v>
      </c>
      <c r="AR10" s="66">
        <f t="shared" si="0"/>
        <v>7376.6298585074019</v>
      </c>
      <c r="AS10" s="66">
        <f t="shared" si="0"/>
        <v>14612.09980844995</v>
      </c>
      <c r="AT10" s="66">
        <f t="shared" si="0"/>
        <v>166.73391635430718</v>
      </c>
      <c r="AU10" s="66">
        <f t="shared" si="0"/>
        <v>97.353184987579965</v>
      </c>
      <c r="AV10" s="66">
        <f t="shared" si="0"/>
        <v>15450.120791276409</v>
      </c>
      <c r="AW10" s="66">
        <f t="shared" si="0"/>
        <v>178.61067825393832</v>
      </c>
      <c r="AX10" s="66">
        <f t="shared" si="0"/>
        <v>2.0436808205220083</v>
      </c>
      <c r="AY10" s="66">
        <f t="shared" si="0"/>
        <v>22.448906701354257</v>
      </c>
      <c r="AZ10" s="66">
        <f t="shared" si="0"/>
        <v>8.1090884156778049</v>
      </c>
      <c r="BA10" s="66">
        <f t="shared" si="1"/>
        <v>7.05889786788235</v>
      </c>
      <c r="BB10" s="66">
        <f t="shared" si="1"/>
        <v>4.279365561817448</v>
      </c>
      <c r="BC10" s="66">
        <f t="shared" si="1"/>
        <v>2119.3655862325281</v>
      </c>
      <c r="BD10" s="66">
        <f t="shared" si="1"/>
        <v>332.67628662002886</v>
      </c>
      <c r="BE10" s="91">
        <f t="shared" si="1"/>
        <v>0.67732358673782722</v>
      </c>
      <c r="BF10" s="91">
        <f t="shared" si="1"/>
        <v>1393.2640941458765</v>
      </c>
      <c r="BG10" s="91">
        <f t="shared" si="1"/>
        <v>27.141410627175766</v>
      </c>
      <c r="BH10" s="91">
        <f t="shared" si="1"/>
        <v>9.8923640328321714</v>
      </c>
      <c r="BI10" s="65">
        <f t="shared" si="2"/>
        <v>37.305258483168082</v>
      </c>
      <c r="BJ10" s="66">
        <f t="shared" si="2"/>
        <v>0</v>
      </c>
      <c r="BK10" s="66">
        <f t="shared" si="2"/>
        <v>0</v>
      </c>
      <c r="BL10" s="66">
        <f t="shared" si="2"/>
        <v>39280.365709690617</v>
      </c>
      <c r="BM10" s="36">
        <v>0</v>
      </c>
      <c r="BN10" s="27">
        <f t="shared" si="6"/>
        <v>83946.30490386422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360.7655346899769</v>
      </c>
      <c r="BT10" s="66">
        <f t="shared" si="3"/>
        <v>684.72013696788053</v>
      </c>
      <c r="BU10" s="66">
        <f t="shared" si="3"/>
        <v>109.1987984582149</v>
      </c>
      <c r="BV10" s="66">
        <f t="shared" si="3"/>
        <v>209.25591556997023</v>
      </c>
      <c r="BW10" s="66">
        <f t="shared" si="3"/>
        <v>1272.7217374557333</v>
      </c>
      <c r="BX10" s="66">
        <f t="shared" si="3"/>
        <v>183.46657010665811</v>
      </c>
      <c r="BY10" s="66">
        <f t="shared" si="3"/>
        <v>7376.6298585074019</v>
      </c>
      <c r="BZ10" s="66">
        <f t="shared" si="3"/>
        <v>14612.09980844995</v>
      </c>
      <c r="CA10" s="66">
        <f t="shared" si="3"/>
        <v>166.73391635430718</v>
      </c>
      <c r="CB10" s="66">
        <f t="shared" si="3"/>
        <v>97.353184987579965</v>
      </c>
      <c r="CC10" s="66">
        <f t="shared" si="3"/>
        <v>15450.120791276409</v>
      </c>
      <c r="CD10" s="66">
        <f t="shared" si="3"/>
        <v>178.61067825393832</v>
      </c>
      <c r="CE10" s="66">
        <f t="shared" si="3"/>
        <v>2.0436808205220083</v>
      </c>
      <c r="CF10" s="66">
        <f t="shared" si="3"/>
        <v>22.448906701354257</v>
      </c>
      <c r="CG10" s="66">
        <f t="shared" si="3"/>
        <v>8.1090884156778049</v>
      </c>
      <c r="CH10" s="66">
        <f t="shared" si="3"/>
        <v>7.05889786788235</v>
      </c>
      <c r="CI10" s="66">
        <f t="shared" si="4"/>
        <v>4.279365561817448</v>
      </c>
      <c r="CJ10" s="66">
        <f t="shared" si="4"/>
        <v>2119.3655862325281</v>
      </c>
      <c r="CK10" s="66">
        <f t="shared" si="4"/>
        <v>332.67628662002886</v>
      </c>
      <c r="CL10" s="91">
        <f t="shared" si="4"/>
        <v>0.67732358673782722</v>
      </c>
      <c r="CM10" s="91">
        <f t="shared" si="4"/>
        <v>1393.2640941458765</v>
      </c>
      <c r="CN10" s="91">
        <f t="shared" si="4"/>
        <v>27.141410627175766</v>
      </c>
      <c r="CO10" s="91">
        <f t="shared" si="4"/>
        <v>9.8923640328321714</v>
      </c>
      <c r="CP10" s="65">
        <f t="shared" si="4"/>
        <v>37.305258483168082</v>
      </c>
      <c r="CQ10" s="66">
        <f t="shared" si="4"/>
        <v>0</v>
      </c>
      <c r="CR10" s="66">
        <f t="shared" si="4"/>
        <v>0</v>
      </c>
      <c r="CS10" s="66">
        <f t="shared" si="4"/>
        <v>39280.365709690617</v>
      </c>
      <c r="CT10" s="36">
        <v>0</v>
      </c>
      <c r="CU10" s="27">
        <f t="shared" si="8"/>
        <v>83946.30490386422</v>
      </c>
      <c r="CX10" s="59" t="s">
        <v>97</v>
      </c>
      <c r="CY10" s="81">
        <f>'[1]scen AMS ss TCO'!$V$466</f>
        <v>13664.6406270557</v>
      </c>
      <c r="DA10" s="105">
        <v>1.145133717333505</v>
      </c>
    </row>
    <row r="11" spans="2:105" x14ac:dyDescent="0.25">
      <c r="B11" s="53" t="s">
        <v>28</v>
      </c>
      <c r="C11" s="64" t="s">
        <v>8</v>
      </c>
      <c r="D11" s="90">
        <v>363.79005416235378</v>
      </c>
      <c r="E11" s="91">
        <v>4713.5173282491087</v>
      </c>
      <c r="F11" s="91">
        <v>6115.1291199658663</v>
      </c>
      <c r="G11" s="91">
        <v>73.776802927782342</v>
      </c>
      <c r="H11" s="91">
        <v>285.57181426548124</v>
      </c>
      <c r="I11" s="91">
        <v>477.09562147016806</v>
      </c>
      <c r="J11" s="91">
        <v>229.53089108967788</v>
      </c>
      <c r="K11" s="91">
        <v>524.27904968777307</v>
      </c>
      <c r="L11" s="91">
        <v>3020.0164111969598</v>
      </c>
      <c r="M11" s="91">
        <v>212.27311311528811</v>
      </c>
      <c r="N11" s="91">
        <v>171.39603833718698</v>
      </c>
      <c r="O11" s="91">
        <v>13548.926377674125</v>
      </c>
      <c r="P11" s="91">
        <v>7367.1106872387918</v>
      </c>
      <c r="Q11" s="91">
        <v>3.4391825341427267</v>
      </c>
      <c r="R11" s="91">
        <v>16.978762307156742</v>
      </c>
      <c r="S11" s="91">
        <v>47.943671861403999</v>
      </c>
      <c r="T11" s="91">
        <v>32.484700876803629</v>
      </c>
      <c r="U11" s="91">
        <v>54.281423040700339</v>
      </c>
      <c r="V11" s="91">
        <v>7401.6558650372053</v>
      </c>
      <c r="W11" s="91">
        <v>1.5377644246069708</v>
      </c>
      <c r="X11" s="91">
        <v>0.5475538452081512</v>
      </c>
      <c r="Y11" s="91">
        <v>742.8119343011349</v>
      </c>
      <c r="Z11" s="91">
        <v>554.42218493165683</v>
      </c>
      <c r="AA11" s="91">
        <v>13.833141112783082</v>
      </c>
      <c r="AB11" s="65">
        <f>'[6]TES 2025 (value)'!CK14</f>
        <v>9326.8507910263615</v>
      </c>
      <c r="AC11" s="66">
        <f>'[6]TES 2025 (value)'!CL14</f>
        <v>0</v>
      </c>
      <c r="AD11" s="66">
        <f>'[6]TES 2025 (value)'!CM14</f>
        <v>0</v>
      </c>
      <c r="AE11" s="66">
        <f>'[6]TES 2025 (value)'!CN14</f>
        <v>14013.89299206501</v>
      </c>
      <c r="AF11" s="67">
        <f>'[6]TES 2025 (value)'!CO14</f>
        <v>1</v>
      </c>
      <c r="AG11" s="27">
        <f t="shared" si="5"/>
        <v>69314.093276744738</v>
      </c>
      <c r="AI11" s="53" t="s">
        <v>28</v>
      </c>
      <c r="AJ11" s="64" t="s">
        <v>8</v>
      </c>
      <c r="AK11" s="65">
        <f t="shared" si="0"/>
        <v>363.78985775210805</v>
      </c>
      <c r="AL11" s="66">
        <f t="shared" si="0"/>
        <v>4713.5591388266494</v>
      </c>
      <c r="AM11" s="66">
        <f t="shared" si="0"/>
        <v>6115.1090651313161</v>
      </c>
      <c r="AN11" s="66">
        <f t="shared" si="0"/>
        <v>73.772181917417242</v>
      </c>
      <c r="AO11" s="66">
        <f t="shared" si="0"/>
        <v>285.56471339267563</v>
      </c>
      <c r="AP11" s="66">
        <f t="shared" si="0"/>
        <v>477.08301362790917</v>
      </c>
      <c r="AQ11" s="66">
        <f t="shared" si="0"/>
        <v>229.52550651518666</v>
      </c>
      <c r="AR11" s="66">
        <f t="shared" si="0"/>
        <v>524.34313911769766</v>
      </c>
      <c r="AS11" s="66">
        <f t="shared" si="0"/>
        <v>3020.2211317424985</v>
      </c>
      <c r="AT11" s="66">
        <f t="shared" si="0"/>
        <v>212.27112809784731</v>
      </c>
      <c r="AU11" s="66">
        <f t="shared" si="0"/>
        <v>171.39151377690044</v>
      </c>
      <c r="AV11" s="66">
        <f t="shared" si="0"/>
        <v>13549.104247919742</v>
      </c>
      <c r="AW11" s="66">
        <f t="shared" si="0"/>
        <v>7367.198585918718</v>
      </c>
      <c r="AX11" s="66">
        <f t="shared" si="0"/>
        <v>3.4389808661210592</v>
      </c>
      <c r="AY11" s="66">
        <f t="shared" si="0"/>
        <v>16.978249502186088</v>
      </c>
      <c r="AZ11" s="66">
        <f t="shared" si="0"/>
        <v>47.943895888363606</v>
      </c>
      <c r="BA11" s="66">
        <f t="shared" si="1"/>
        <v>32.483603998361559</v>
      </c>
      <c r="BB11" s="66">
        <f t="shared" si="1"/>
        <v>54.280495323754373</v>
      </c>
      <c r="BC11" s="66">
        <f t="shared" si="1"/>
        <v>7401.7721296055033</v>
      </c>
      <c r="BD11" s="66">
        <f t="shared" si="1"/>
        <v>1.5377629105217137</v>
      </c>
      <c r="BE11" s="91">
        <f t="shared" si="1"/>
        <v>0.59398487167154923</v>
      </c>
      <c r="BF11" s="91">
        <f t="shared" si="1"/>
        <v>747.25803493461626</v>
      </c>
      <c r="BG11" s="91">
        <f t="shared" si="1"/>
        <v>554.43985987548399</v>
      </c>
      <c r="BH11" s="91">
        <f t="shared" si="1"/>
        <v>13.851912155029884</v>
      </c>
      <c r="BI11" s="65">
        <f t="shared" si="2"/>
        <v>9326.8507910263615</v>
      </c>
      <c r="BJ11" s="66">
        <f t="shared" si="2"/>
        <v>0</v>
      </c>
      <c r="BK11" s="66">
        <f t="shared" si="2"/>
        <v>0</v>
      </c>
      <c r="BL11" s="66">
        <f t="shared" si="2"/>
        <v>14013.89299206501</v>
      </c>
      <c r="BM11" s="36">
        <v>0</v>
      </c>
      <c r="BN11" s="27">
        <f t="shared" si="6"/>
        <v>69318.255916759663</v>
      </c>
      <c r="BP11" s="53" t="s">
        <v>28</v>
      </c>
      <c r="BQ11" s="64" t="s">
        <v>8</v>
      </c>
      <c r="BR11" s="65">
        <f t="shared" si="7"/>
        <v>363.78985775210805</v>
      </c>
      <c r="BS11" s="66">
        <f t="shared" si="3"/>
        <v>4713.5591388266494</v>
      </c>
      <c r="BT11" s="66">
        <f t="shared" si="3"/>
        <v>6115.1090651313161</v>
      </c>
      <c r="BU11" s="66">
        <f t="shared" si="3"/>
        <v>73.772181917417242</v>
      </c>
      <c r="BV11" s="66">
        <f t="shared" si="3"/>
        <v>285.56471339267563</v>
      </c>
      <c r="BW11" s="66">
        <f t="shared" si="3"/>
        <v>477.08301362790917</v>
      </c>
      <c r="BX11" s="66">
        <f t="shared" si="3"/>
        <v>229.52550651518666</v>
      </c>
      <c r="BY11" s="66">
        <f t="shared" si="3"/>
        <v>524.34313911769766</v>
      </c>
      <c r="BZ11" s="66">
        <f t="shared" si="3"/>
        <v>3020.2211317424985</v>
      </c>
      <c r="CA11" s="66">
        <f t="shared" si="3"/>
        <v>212.27112809784731</v>
      </c>
      <c r="CB11" s="66">
        <f t="shared" si="3"/>
        <v>171.39151377690044</v>
      </c>
      <c r="CC11" s="66">
        <f t="shared" si="3"/>
        <v>13549.104247919742</v>
      </c>
      <c r="CD11" s="66">
        <f t="shared" si="3"/>
        <v>7367.198585918718</v>
      </c>
      <c r="CE11" s="66">
        <f t="shared" si="3"/>
        <v>3.4389808661210592</v>
      </c>
      <c r="CF11" s="66">
        <f t="shared" si="3"/>
        <v>16.978249502186088</v>
      </c>
      <c r="CG11" s="66">
        <f t="shared" si="3"/>
        <v>47.943895888363606</v>
      </c>
      <c r="CH11" s="66">
        <f t="shared" si="3"/>
        <v>32.483603998361559</v>
      </c>
      <c r="CI11" s="66">
        <f t="shared" si="4"/>
        <v>54.280495323754373</v>
      </c>
      <c r="CJ11" s="66">
        <f t="shared" si="4"/>
        <v>7401.7721296055033</v>
      </c>
      <c r="CK11" s="66">
        <f t="shared" si="4"/>
        <v>1.5377629105217137</v>
      </c>
      <c r="CL11" s="91">
        <f t="shared" si="4"/>
        <v>0.59398487167154923</v>
      </c>
      <c r="CM11" s="91">
        <f t="shared" si="4"/>
        <v>747.25803493461626</v>
      </c>
      <c r="CN11" s="91">
        <f t="shared" si="4"/>
        <v>554.43985987548399</v>
      </c>
      <c r="CO11" s="91">
        <f t="shared" si="4"/>
        <v>13.851912155029884</v>
      </c>
      <c r="CP11" s="65">
        <f t="shared" si="4"/>
        <v>9326.8507910263615</v>
      </c>
      <c r="CQ11" s="66">
        <f t="shared" si="4"/>
        <v>0</v>
      </c>
      <c r="CR11" s="66">
        <f t="shared" si="4"/>
        <v>0</v>
      </c>
      <c r="CS11" s="66">
        <f t="shared" si="4"/>
        <v>14013.89299206501</v>
      </c>
      <c r="CT11" s="36">
        <v>0</v>
      </c>
      <c r="CU11" s="27">
        <f t="shared" si="8"/>
        <v>69318.255916759663</v>
      </c>
      <c r="CX11" s="59" t="s">
        <v>98</v>
      </c>
      <c r="CY11" s="81">
        <f>'[1]scen AMS ss TCO'!$V$505</f>
        <v>326299.28830000001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29.999185287041907</v>
      </c>
      <c r="E12" s="91">
        <v>85.954343852480463</v>
      </c>
      <c r="F12" s="91">
        <v>4933.513000829199</v>
      </c>
      <c r="G12" s="91">
        <v>24.20769676587194</v>
      </c>
      <c r="H12" s="91">
        <v>430.98107959490466</v>
      </c>
      <c r="I12" s="91">
        <v>24.14149850648662</v>
      </c>
      <c r="J12" s="91">
        <v>0.63353989465206095</v>
      </c>
      <c r="K12" s="91">
        <v>142.95340571744146</v>
      </c>
      <c r="L12" s="91">
        <v>179.52237517780461</v>
      </c>
      <c r="M12" s="91">
        <v>10473.947754727673</v>
      </c>
      <c r="N12" s="91">
        <v>36.712160640045795</v>
      </c>
      <c r="O12" s="91">
        <v>18177.86521230132</v>
      </c>
      <c r="P12" s="91">
        <v>3751.9685148142776</v>
      </c>
      <c r="Q12" s="91">
        <v>14.278974913544861</v>
      </c>
      <c r="R12" s="91">
        <v>20.628035934389697</v>
      </c>
      <c r="S12" s="91">
        <v>42.927993027872503</v>
      </c>
      <c r="T12" s="91">
        <v>17.784356348042223</v>
      </c>
      <c r="U12" s="91">
        <v>5.3684391318324343</v>
      </c>
      <c r="V12" s="91">
        <v>680.7630342220491</v>
      </c>
      <c r="W12" s="91">
        <v>0</v>
      </c>
      <c r="X12" s="91">
        <v>0.73462713110802402</v>
      </c>
      <c r="Y12" s="91">
        <v>116.4041190945876</v>
      </c>
      <c r="Z12" s="91">
        <v>77.06617431624791</v>
      </c>
      <c r="AA12" s="91">
        <v>8.5933242207467693</v>
      </c>
      <c r="AB12" s="65">
        <f>'[6]TES 2025 (value)'!CK15</f>
        <v>0</v>
      </c>
      <c r="AC12" s="66">
        <f>'[6]TES 2025 (value)'!CL15</f>
        <v>0</v>
      </c>
      <c r="AD12" s="66">
        <f>'[6]TES 2025 (value)'!CM15</f>
        <v>0</v>
      </c>
      <c r="AE12" s="66">
        <f>'[6]TES 2025 (value)'!CN15</f>
        <v>26449.430929784889</v>
      </c>
      <c r="AF12" s="67">
        <f>'[6]TES 2025 (value)'!CO15</f>
        <v>1.5341814739999999</v>
      </c>
      <c r="AG12" s="27">
        <f t="shared" si="5"/>
        <v>65727.913957708501</v>
      </c>
      <c r="AI12" s="53" t="s">
        <v>29</v>
      </c>
      <c r="AJ12" s="64" t="s">
        <v>9</v>
      </c>
      <c r="AK12" s="65">
        <f t="shared" si="0"/>
        <v>29.999169090482141</v>
      </c>
      <c r="AL12" s="66">
        <f t="shared" si="0"/>
        <v>85.955106298125258</v>
      </c>
      <c r="AM12" s="66">
        <f t="shared" si="0"/>
        <v>4933.4968211566129</v>
      </c>
      <c r="AN12" s="66">
        <f t="shared" si="0"/>
        <v>24.206180516682075</v>
      </c>
      <c r="AO12" s="66">
        <f t="shared" si="0"/>
        <v>430.97036305470374</v>
      </c>
      <c r="AP12" s="66">
        <f t="shared" si="0"/>
        <v>24.140860537510665</v>
      </c>
      <c r="AQ12" s="66">
        <f t="shared" si="0"/>
        <v>0.63352503241395564</v>
      </c>
      <c r="AR12" s="66">
        <f t="shared" si="0"/>
        <v>142.97088076681385</v>
      </c>
      <c r="AS12" s="66">
        <f t="shared" si="0"/>
        <v>179.53454462113828</v>
      </c>
      <c r="AT12" s="66">
        <f t="shared" si="0"/>
        <v>10473.84981029815</v>
      </c>
      <c r="AU12" s="66">
        <f t="shared" si="0"/>
        <v>36.711191502219293</v>
      </c>
      <c r="AV12" s="66">
        <f t="shared" si="0"/>
        <v>18178.103851235504</v>
      </c>
      <c r="AW12" s="66">
        <f t="shared" si="0"/>
        <v>3752.0132804074087</v>
      </c>
      <c r="AX12" s="66">
        <f t="shared" si="0"/>
        <v>14.278137617881235</v>
      </c>
      <c r="AY12" s="66">
        <f t="shared" si="0"/>
        <v>20.627412911393638</v>
      </c>
      <c r="AZ12" s="66">
        <f t="shared" si="0"/>
        <v>42.928193618010617</v>
      </c>
      <c r="BA12" s="66">
        <f t="shared" si="1"/>
        <v>17.783755841448112</v>
      </c>
      <c r="BB12" s="66">
        <f t="shared" si="1"/>
        <v>5.3683473805172142</v>
      </c>
      <c r="BC12" s="66">
        <f t="shared" si="1"/>
        <v>680.77372758874026</v>
      </c>
      <c r="BD12" s="66">
        <f t="shared" si="1"/>
        <v>0</v>
      </c>
      <c r="BE12" s="91">
        <f t="shared" si="1"/>
        <v>0.79692144620362926</v>
      </c>
      <c r="BF12" s="91">
        <f t="shared" si="1"/>
        <v>117.10085591819991</v>
      </c>
      <c r="BG12" s="91">
        <f t="shared" si="1"/>
        <v>77.068631180960452</v>
      </c>
      <c r="BH12" s="91">
        <f t="shared" si="1"/>
        <v>8.6049850323204353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26449.430929784889</v>
      </c>
      <c r="BM12" s="36">
        <v>0</v>
      </c>
      <c r="BN12" s="27">
        <f t="shared" si="6"/>
        <v>65727.347482838333</v>
      </c>
      <c r="BP12" s="53" t="s">
        <v>29</v>
      </c>
      <c r="BQ12" s="64" t="s">
        <v>9</v>
      </c>
      <c r="BR12" s="65">
        <f t="shared" si="7"/>
        <v>29.999169090482141</v>
      </c>
      <c r="BS12" s="66">
        <f t="shared" si="3"/>
        <v>85.955106298125258</v>
      </c>
      <c r="BT12" s="66">
        <f t="shared" si="3"/>
        <v>4933.4968211566129</v>
      </c>
      <c r="BU12" s="66">
        <f t="shared" si="3"/>
        <v>24.206180516682075</v>
      </c>
      <c r="BV12" s="66">
        <f t="shared" si="3"/>
        <v>430.97036305470374</v>
      </c>
      <c r="BW12" s="66">
        <f t="shared" si="3"/>
        <v>24.140860537510665</v>
      </c>
      <c r="BX12" s="66">
        <f t="shared" si="3"/>
        <v>0.63352503241395564</v>
      </c>
      <c r="BY12" s="66">
        <f t="shared" si="3"/>
        <v>142.97088076681385</v>
      </c>
      <c r="BZ12" s="66">
        <f t="shared" si="3"/>
        <v>179.53454462113828</v>
      </c>
      <c r="CA12" s="66">
        <f t="shared" si="3"/>
        <v>10473.84981029815</v>
      </c>
      <c r="CB12" s="66">
        <f t="shared" si="3"/>
        <v>36.711191502219293</v>
      </c>
      <c r="CC12" s="66">
        <f t="shared" si="3"/>
        <v>18178.103851235504</v>
      </c>
      <c r="CD12" s="66">
        <f t="shared" si="3"/>
        <v>3752.0132804074087</v>
      </c>
      <c r="CE12" s="66">
        <f t="shared" si="3"/>
        <v>14.278137617881235</v>
      </c>
      <c r="CF12" s="66">
        <f t="shared" si="3"/>
        <v>20.627412911393638</v>
      </c>
      <c r="CG12" s="66">
        <f t="shared" si="3"/>
        <v>42.928193618010617</v>
      </c>
      <c r="CH12" s="66">
        <f t="shared" si="3"/>
        <v>17.783755841448112</v>
      </c>
      <c r="CI12" s="66">
        <f t="shared" si="4"/>
        <v>5.3683473805172142</v>
      </c>
      <c r="CJ12" s="66">
        <f t="shared" si="4"/>
        <v>680.77372758874026</v>
      </c>
      <c r="CK12" s="66">
        <f t="shared" si="4"/>
        <v>0</v>
      </c>
      <c r="CL12" s="91">
        <f t="shared" si="4"/>
        <v>0.79692144620362926</v>
      </c>
      <c r="CM12" s="91">
        <f t="shared" si="4"/>
        <v>117.10085591819991</v>
      </c>
      <c r="CN12" s="91">
        <f t="shared" si="4"/>
        <v>77.068631180960452</v>
      </c>
      <c r="CO12" s="91">
        <f t="shared" si="4"/>
        <v>8.6049850323204353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26449.430929784889</v>
      </c>
      <c r="CT12" s="36">
        <v>0</v>
      </c>
      <c r="CU12" s="27">
        <f t="shared" si="8"/>
        <v>65727.347482838333</v>
      </c>
      <c r="CX12" s="59" t="s">
        <v>99</v>
      </c>
      <c r="CY12" s="82">
        <f>'[1]scen AMS ss TCO'!$V$1083</f>
        <v>32908.87414</v>
      </c>
      <c r="DA12" s="105">
        <v>1.3670770329610624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168.75293952522293</v>
      </c>
      <c r="F13" s="91">
        <v>632.45023081391867</v>
      </c>
      <c r="G13" s="91">
        <v>191.85378805858946</v>
      </c>
      <c r="H13" s="91">
        <v>165.04472136753321</v>
      </c>
      <c r="I13" s="91">
        <v>27.167751711873084</v>
      </c>
      <c r="J13" s="91">
        <v>126.61282462645624</v>
      </c>
      <c r="K13" s="91">
        <v>25.956135418480343</v>
      </c>
      <c r="L13" s="91">
        <v>53.050875995132976</v>
      </c>
      <c r="M13" s="91">
        <v>1106.5746348479272</v>
      </c>
      <c r="N13" s="91">
        <v>6347.396028970923</v>
      </c>
      <c r="O13" s="91">
        <v>11481.596268040492</v>
      </c>
      <c r="P13" s="91">
        <v>1981.8668757794514</v>
      </c>
      <c r="Q13" s="91">
        <v>0</v>
      </c>
      <c r="R13" s="91">
        <v>13.023453318251724</v>
      </c>
      <c r="S13" s="91">
        <v>0</v>
      </c>
      <c r="T13" s="91">
        <v>6.4432003564745641E-2</v>
      </c>
      <c r="U13" s="91">
        <v>5.7567415020937325E-2</v>
      </c>
      <c r="V13" s="91">
        <v>522.02392325692654</v>
      </c>
      <c r="W13" s="91">
        <v>0</v>
      </c>
      <c r="X13" s="91">
        <v>0.46401544190626015</v>
      </c>
      <c r="Y13" s="91">
        <v>93.551936741166386</v>
      </c>
      <c r="Z13" s="91">
        <v>4.4323776420843564E-2</v>
      </c>
      <c r="AA13" s="91">
        <v>0</v>
      </c>
      <c r="AB13" s="65">
        <f>'[6]TES 2025 (value)'!CK16</f>
        <v>305.33018135257078</v>
      </c>
      <c r="AC13" s="66">
        <f>'[6]TES 2025 (value)'!CL16</f>
        <v>0</v>
      </c>
      <c r="AD13" s="66">
        <f>'[6]TES 2025 (value)'!CM16</f>
        <v>0</v>
      </c>
      <c r="AE13" s="66">
        <f>'[6]TES 2025 (value)'!CN16</f>
        <v>15176.283164529739</v>
      </c>
      <c r="AF13" s="67">
        <f>'[6]TES 2025 (value)'!CO16</f>
        <v>1.523073726</v>
      </c>
      <c r="AG13" s="27">
        <f t="shared" si="5"/>
        <v>38420.689146717566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168.75443642390215</v>
      </c>
      <c r="AM13" s="66">
        <f t="shared" si="0"/>
        <v>632.44815666560692</v>
      </c>
      <c r="AN13" s="66">
        <f t="shared" si="0"/>
        <v>191.8417712957586</v>
      </c>
      <c r="AO13" s="66">
        <f t="shared" si="0"/>
        <v>165.04061745560941</v>
      </c>
      <c r="AP13" s="66">
        <f t="shared" si="0"/>
        <v>27.167033770410836</v>
      </c>
      <c r="AQ13" s="66">
        <f t="shared" si="0"/>
        <v>126.60985441106385</v>
      </c>
      <c r="AR13" s="66">
        <f t="shared" si="0"/>
        <v>25.959308373651844</v>
      </c>
      <c r="AS13" s="66">
        <f t="shared" si="0"/>
        <v>53.054472202171709</v>
      </c>
      <c r="AT13" s="66">
        <f t="shared" si="0"/>
        <v>1106.5642869997355</v>
      </c>
      <c r="AU13" s="66">
        <f t="shared" si="0"/>
        <v>6347.2284686452922</v>
      </c>
      <c r="AV13" s="66">
        <f t="shared" si="0"/>
        <v>11481.746998385564</v>
      </c>
      <c r="AW13" s="66">
        <f t="shared" si="0"/>
        <v>1981.8905218857158</v>
      </c>
      <c r="AX13" s="66">
        <f t="shared" si="0"/>
        <v>0</v>
      </c>
      <c r="AY13" s="66">
        <f t="shared" si="0"/>
        <v>13.023059974409819</v>
      </c>
      <c r="AZ13" s="66">
        <f t="shared" si="0"/>
        <v>0</v>
      </c>
      <c r="BA13" s="66">
        <f t="shared" si="1"/>
        <v>6.442982795364928E-2</v>
      </c>
      <c r="BB13" s="66">
        <f t="shared" si="1"/>
        <v>5.7566431143517414E-2</v>
      </c>
      <c r="BC13" s="66">
        <f t="shared" si="1"/>
        <v>522.03212316343195</v>
      </c>
      <c r="BD13" s="66">
        <f t="shared" si="1"/>
        <v>0</v>
      </c>
      <c r="BE13" s="91">
        <f t="shared" si="1"/>
        <v>0.50336264666268871</v>
      </c>
      <c r="BF13" s="91">
        <f t="shared" si="1"/>
        <v>94.111891833432978</v>
      </c>
      <c r="BG13" s="91">
        <f t="shared" si="1"/>
        <v>4.4325189460003495E-2</v>
      </c>
      <c r="BH13" s="91">
        <f t="shared" si="1"/>
        <v>0</v>
      </c>
      <c r="BI13" s="65">
        <f t="shared" si="2"/>
        <v>305.33018135257078</v>
      </c>
      <c r="BJ13" s="66">
        <f t="shared" si="2"/>
        <v>0</v>
      </c>
      <c r="BK13" s="66">
        <f t="shared" si="2"/>
        <v>0</v>
      </c>
      <c r="BL13" s="66">
        <f t="shared" si="2"/>
        <v>15176.283164529739</v>
      </c>
      <c r="BM13" s="36">
        <v>0</v>
      </c>
      <c r="BN13" s="27">
        <f t="shared" si="6"/>
        <v>38419.756031463286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168.75443642390215</v>
      </c>
      <c r="BT13" s="66">
        <f t="shared" si="3"/>
        <v>632.44815666560692</v>
      </c>
      <c r="BU13" s="66">
        <f t="shared" si="3"/>
        <v>191.8417712957586</v>
      </c>
      <c r="BV13" s="66">
        <f t="shared" si="3"/>
        <v>165.04061745560941</v>
      </c>
      <c r="BW13" s="66">
        <f t="shared" si="3"/>
        <v>27.167033770410836</v>
      </c>
      <c r="BX13" s="66">
        <f t="shared" si="3"/>
        <v>126.60985441106385</v>
      </c>
      <c r="BY13" s="66">
        <f t="shared" si="3"/>
        <v>25.959308373651844</v>
      </c>
      <c r="BZ13" s="66">
        <f t="shared" si="3"/>
        <v>53.054472202171709</v>
      </c>
      <c r="CA13" s="66">
        <f t="shared" si="3"/>
        <v>1106.5642869997355</v>
      </c>
      <c r="CB13" s="66">
        <f t="shared" si="3"/>
        <v>6347.2284686452922</v>
      </c>
      <c r="CC13" s="66">
        <f t="shared" si="3"/>
        <v>11481.746998385564</v>
      </c>
      <c r="CD13" s="66">
        <f t="shared" si="3"/>
        <v>1981.8905218857158</v>
      </c>
      <c r="CE13" s="66">
        <f t="shared" si="3"/>
        <v>0</v>
      </c>
      <c r="CF13" s="66">
        <f t="shared" si="3"/>
        <v>13.023059974409819</v>
      </c>
      <c r="CG13" s="66">
        <f t="shared" si="3"/>
        <v>0</v>
      </c>
      <c r="CH13" s="66">
        <f t="shared" si="3"/>
        <v>6.442982795364928E-2</v>
      </c>
      <c r="CI13" s="66">
        <f t="shared" si="4"/>
        <v>5.7566431143517414E-2</v>
      </c>
      <c r="CJ13" s="66">
        <f t="shared" si="4"/>
        <v>522.03212316343195</v>
      </c>
      <c r="CK13" s="66">
        <f t="shared" si="4"/>
        <v>0</v>
      </c>
      <c r="CL13" s="91">
        <f t="shared" si="4"/>
        <v>0.50336264666268871</v>
      </c>
      <c r="CM13" s="91">
        <f t="shared" si="4"/>
        <v>94.111891833432978</v>
      </c>
      <c r="CN13" s="91">
        <f t="shared" si="4"/>
        <v>4.4325189460003495E-2</v>
      </c>
      <c r="CO13" s="91">
        <f t="shared" si="4"/>
        <v>0</v>
      </c>
      <c r="CP13" s="65">
        <f t="shared" si="4"/>
        <v>305.33018135257078</v>
      </c>
      <c r="CQ13" s="66">
        <f t="shared" si="4"/>
        <v>0</v>
      </c>
      <c r="CR13" s="66">
        <f t="shared" si="4"/>
        <v>0</v>
      </c>
      <c r="CS13" s="66">
        <f t="shared" si="4"/>
        <v>15176.283164529739</v>
      </c>
      <c r="CT13" s="36">
        <v>0</v>
      </c>
      <c r="CU13" s="27">
        <f t="shared" si="8"/>
        <v>38419.756031463286</v>
      </c>
      <c r="DA13" s="105">
        <v>1.2245553969432086</v>
      </c>
    </row>
    <row r="14" spans="2:105" x14ac:dyDescent="0.25">
      <c r="B14" s="53" t="s">
        <v>31</v>
      </c>
      <c r="C14" s="64" t="s">
        <v>11</v>
      </c>
      <c r="D14" s="90">
        <v>11954.765108599313</v>
      </c>
      <c r="E14" s="91">
        <v>9384.5844511947944</v>
      </c>
      <c r="F14" s="91">
        <v>43170.950801771018</v>
      </c>
      <c r="G14" s="91">
        <v>1280.8728998264551</v>
      </c>
      <c r="H14" s="91">
        <v>6323.6576553722034</v>
      </c>
      <c r="I14" s="91">
        <v>3155.3123590601381</v>
      </c>
      <c r="J14" s="91">
        <v>1420.8578874245218</v>
      </c>
      <c r="K14" s="91">
        <v>2832.4122936691124</v>
      </c>
      <c r="L14" s="91">
        <v>3162.250840134031</v>
      </c>
      <c r="M14" s="91">
        <v>9167.3869171157057</v>
      </c>
      <c r="N14" s="91">
        <v>3748.3065264100583</v>
      </c>
      <c r="O14" s="91">
        <v>247488.315886864</v>
      </c>
      <c r="P14" s="91">
        <v>61551.420207733616</v>
      </c>
      <c r="Q14" s="91">
        <v>106.17605177906383</v>
      </c>
      <c r="R14" s="91">
        <v>609.44930385200882</v>
      </c>
      <c r="S14" s="91">
        <v>1938.9692935773214</v>
      </c>
      <c r="T14" s="91">
        <v>1518.7052052226029</v>
      </c>
      <c r="U14" s="91">
        <v>2841.2891877657162</v>
      </c>
      <c r="V14" s="91">
        <v>99128.038891092438</v>
      </c>
      <c r="W14" s="91">
        <v>34768.888589554459</v>
      </c>
      <c r="X14" s="91">
        <v>10.001555640790107</v>
      </c>
      <c r="Y14" s="91">
        <v>1561.2421361479692</v>
      </c>
      <c r="Z14" s="91">
        <v>7228.5659608995757</v>
      </c>
      <c r="AA14" s="91">
        <v>500.7103821460737</v>
      </c>
      <c r="AB14" s="65">
        <f>'[6]TES 2025 (value)'!CK17</f>
        <v>334952.63152884936</v>
      </c>
      <c r="AC14" s="66">
        <f>'[6]TES 2025 (value)'!CL17</f>
        <v>67554.442238854172</v>
      </c>
      <c r="AD14" s="66">
        <f>'[6]TES 2025 (value)'!CM17</f>
        <v>146343.86071710757</v>
      </c>
      <c r="AE14" s="66">
        <f>'[6]TES 2025 (value)'!CN17</f>
        <v>384713.53411444288</v>
      </c>
      <c r="AF14" s="67">
        <f>'[6]TES 2025 (value)'!CO17</f>
        <v>1.4314965559999999</v>
      </c>
      <c r="AG14" s="27">
        <f t="shared" si="5"/>
        <v>1488419.0304886629</v>
      </c>
      <c r="AI14" s="53" t="s">
        <v>31</v>
      </c>
      <c r="AJ14" s="64" t="s">
        <v>11</v>
      </c>
      <c r="AK14" s="65">
        <f t="shared" si="0"/>
        <v>11954.75865422178</v>
      </c>
      <c r="AL14" s="66">
        <f t="shared" si="0"/>
        <v>9384.6676958014341</v>
      </c>
      <c r="AM14" s="66">
        <f t="shared" si="0"/>
        <v>43170.809220741619</v>
      </c>
      <c r="AN14" s="66">
        <f t="shared" si="0"/>
        <v>1280.7926723469279</v>
      </c>
      <c r="AO14" s="66">
        <f t="shared" si="0"/>
        <v>6323.5004147537884</v>
      </c>
      <c r="AP14" s="66">
        <f t="shared" si="0"/>
        <v>3155.2289760259828</v>
      </c>
      <c r="AQ14" s="66">
        <f t="shared" si="0"/>
        <v>1420.8245554616651</v>
      </c>
      <c r="AR14" s="66">
        <f t="shared" si="0"/>
        <v>2832.758536169782</v>
      </c>
      <c r="AS14" s="66">
        <f t="shared" si="0"/>
        <v>3162.4652024516408</v>
      </c>
      <c r="AT14" s="66">
        <f t="shared" si="0"/>
        <v>9167.3011906539323</v>
      </c>
      <c r="AU14" s="66">
        <f t="shared" si="0"/>
        <v>3748.2075775719422</v>
      </c>
      <c r="AV14" s="66">
        <f t="shared" si="0"/>
        <v>247491.56491238138</v>
      </c>
      <c r="AW14" s="66">
        <f t="shared" si="0"/>
        <v>61552.154591783692</v>
      </c>
      <c r="AX14" s="66">
        <f t="shared" si="0"/>
        <v>106.16982578957412</v>
      </c>
      <c r="AY14" s="66">
        <f t="shared" si="0"/>
        <v>609.43089681934509</v>
      </c>
      <c r="AZ14" s="66">
        <f t="shared" si="0"/>
        <v>1938.9783538219533</v>
      </c>
      <c r="BA14" s="66">
        <f t="shared" si="1"/>
        <v>1518.6539246211348</v>
      </c>
      <c r="BB14" s="66">
        <f t="shared" si="1"/>
        <v>2841.2406276510355</v>
      </c>
      <c r="BC14" s="66">
        <f t="shared" si="1"/>
        <v>99129.595985728825</v>
      </c>
      <c r="BD14" s="66">
        <f t="shared" si="1"/>
        <v>34768.854356052383</v>
      </c>
      <c r="BE14" s="91">
        <f t="shared" si="1"/>
        <v>10.849659436785073</v>
      </c>
      <c r="BF14" s="91">
        <f t="shared" si="1"/>
        <v>1570.5869505350404</v>
      </c>
      <c r="BG14" s="91">
        <f t="shared" si="1"/>
        <v>7228.7964071204915</v>
      </c>
      <c r="BH14" s="91">
        <f t="shared" si="1"/>
        <v>501.3898269417312</v>
      </c>
      <c r="BI14" s="65">
        <f t="shared" si="2"/>
        <v>334952.63152884936</v>
      </c>
      <c r="BJ14" s="66">
        <f t="shared" si="2"/>
        <v>67554.442238854172</v>
      </c>
      <c r="BK14" s="66">
        <f t="shared" si="2"/>
        <v>146343.86071710757</v>
      </c>
      <c r="BL14" s="66">
        <f t="shared" si="2"/>
        <v>384713.53411444288</v>
      </c>
      <c r="BM14" s="36">
        <v>0</v>
      </c>
      <c r="BN14" s="27">
        <f t="shared" si="6"/>
        <v>1488434.049614138</v>
      </c>
      <c r="BP14" s="53" t="s">
        <v>31</v>
      </c>
      <c r="BQ14" s="64" t="s">
        <v>11</v>
      </c>
      <c r="BR14" s="65">
        <f t="shared" si="7"/>
        <v>11954.75865422178</v>
      </c>
      <c r="BS14" s="66">
        <f t="shared" si="3"/>
        <v>9384.6676958014341</v>
      </c>
      <c r="BT14" s="66">
        <f t="shared" si="3"/>
        <v>43170.809220741619</v>
      </c>
      <c r="BU14" s="66">
        <f t="shared" si="3"/>
        <v>1280.7926723469279</v>
      </c>
      <c r="BV14" s="66">
        <f t="shared" si="3"/>
        <v>6323.5004147537884</v>
      </c>
      <c r="BW14" s="66">
        <f t="shared" si="3"/>
        <v>3155.2289760259828</v>
      </c>
      <c r="BX14" s="66">
        <f t="shared" si="3"/>
        <v>1420.8245554616651</v>
      </c>
      <c r="BY14" s="66">
        <f t="shared" si="3"/>
        <v>2832.758536169782</v>
      </c>
      <c r="BZ14" s="66">
        <f t="shared" si="3"/>
        <v>3162.4652024516408</v>
      </c>
      <c r="CA14" s="66">
        <f t="shared" si="3"/>
        <v>9167.3011906539323</v>
      </c>
      <c r="CB14" s="66">
        <f t="shared" si="3"/>
        <v>3748.2075775719422</v>
      </c>
      <c r="CC14" s="66">
        <f t="shared" si="3"/>
        <v>247491.56491238138</v>
      </c>
      <c r="CD14" s="66">
        <f t="shared" si="3"/>
        <v>61552.154591783692</v>
      </c>
      <c r="CE14" s="66">
        <f t="shared" si="3"/>
        <v>106.16982578957412</v>
      </c>
      <c r="CF14" s="66">
        <f t="shared" si="3"/>
        <v>609.43089681934509</v>
      </c>
      <c r="CG14" s="66">
        <f t="shared" si="3"/>
        <v>1938.9783538219533</v>
      </c>
      <c r="CH14" s="66">
        <f t="shared" si="3"/>
        <v>1518.6539246211348</v>
      </c>
      <c r="CI14" s="66">
        <f t="shared" si="4"/>
        <v>2841.2406276510355</v>
      </c>
      <c r="CJ14" s="66">
        <f t="shared" si="4"/>
        <v>99129.595985728825</v>
      </c>
      <c r="CK14" s="66">
        <f t="shared" si="4"/>
        <v>34768.854356052383</v>
      </c>
      <c r="CL14" s="91">
        <f t="shared" si="4"/>
        <v>10.849659436785073</v>
      </c>
      <c r="CM14" s="91">
        <f t="shared" si="4"/>
        <v>1570.5869505350404</v>
      </c>
      <c r="CN14" s="91">
        <f t="shared" si="4"/>
        <v>7228.7964071204915</v>
      </c>
      <c r="CO14" s="91">
        <f t="shared" si="4"/>
        <v>501.3898269417312</v>
      </c>
      <c r="CP14" s="65">
        <f t="shared" si="4"/>
        <v>334952.63152884936</v>
      </c>
      <c r="CQ14" s="66">
        <f t="shared" si="4"/>
        <v>67554.442238854172</v>
      </c>
      <c r="CR14" s="66">
        <f t="shared" si="4"/>
        <v>146343.86071710757</v>
      </c>
      <c r="CS14" s="66">
        <f t="shared" si="4"/>
        <v>384713.53411444288</v>
      </c>
      <c r="CT14" s="36">
        <v>0</v>
      </c>
      <c r="CU14" s="27">
        <f t="shared" si="8"/>
        <v>1488434.049614138</v>
      </c>
      <c r="CX14" s="59" t="s">
        <v>100</v>
      </c>
      <c r="CY14" s="83">
        <f>'[1]scen AMS ss TCO'!$V$2</f>
        <v>68869.917961327606</v>
      </c>
      <c r="DA14" s="105">
        <v>1.531515221678716</v>
      </c>
    </row>
    <row r="15" spans="2:105" x14ac:dyDescent="0.25">
      <c r="B15" s="53" t="s">
        <v>32</v>
      </c>
      <c r="C15" s="64" t="s">
        <v>12</v>
      </c>
      <c r="D15" s="90">
        <v>404.43239779224291</v>
      </c>
      <c r="E15" s="91">
        <v>404.5298793641378</v>
      </c>
      <c r="F15" s="91">
        <v>302.52194546956042</v>
      </c>
      <c r="G15" s="91">
        <v>64.818855341570469</v>
      </c>
      <c r="H15" s="91">
        <v>138.44518924778467</v>
      </c>
      <c r="I15" s="91">
        <v>87.794325453733109</v>
      </c>
      <c r="J15" s="91">
        <v>43.522214316479854</v>
      </c>
      <c r="K15" s="91">
        <v>115.4797651350611</v>
      </c>
      <c r="L15" s="91">
        <v>80.099027800887512</v>
      </c>
      <c r="M15" s="91">
        <v>126.49911229874876</v>
      </c>
      <c r="N15" s="91">
        <v>95.792861210937616</v>
      </c>
      <c r="O15" s="91">
        <v>3095.0810747759556</v>
      </c>
      <c r="P15" s="91">
        <v>65947.542267709956</v>
      </c>
      <c r="Q15" s="91">
        <v>60.273265056359271</v>
      </c>
      <c r="R15" s="91">
        <v>110.4605175558191</v>
      </c>
      <c r="S15" s="91">
        <v>286.57032323669046</v>
      </c>
      <c r="T15" s="91">
        <v>312.46428238723814</v>
      </c>
      <c r="U15" s="91">
        <v>260.56304872032212</v>
      </c>
      <c r="V15" s="91">
        <v>23836.967118691548</v>
      </c>
      <c r="W15" s="91">
        <v>10955.306135615308</v>
      </c>
      <c r="X15" s="91">
        <v>0.12456377167891199</v>
      </c>
      <c r="Y15" s="91">
        <v>762.69347842421894</v>
      </c>
      <c r="Z15" s="91">
        <v>3991.2664540493606</v>
      </c>
      <c r="AA15" s="91">
        <v>417.67571425790328</v>
      </c>
      <c r="AB15" s="65">
        <f>'[6]TES 2025 (value)'!CK18</f>
        <v>184449.45091864586</v>
      </c>
      <c r="AC15" s="66">
        <f>'[6]TES 2025 (value)'!CL18</f>
        <v>0</v>
      </c>
      <c r="AD15" s="66">
        <f>'[6]TES 2025 (value)'!CM18</f>
        <v>204666.83110589671</v>
      </c>
      <c r="AE15" s="66">
        <f>'[6]TES 2025 (value)'!CN18</f>
        <v>0</v>
      </c>
      <c r="AF15" s="67">
        <f>'[6]TES 2025 (value)'!CO18</f>
        <v>1</v>
      </c>
      <c r="AG15" s="27">
        <f t="shared" si="5"/>
        <v>501018.20584222605</v>
      </c>
      <c r="AI15" s="53" t="s">
        <v>32</v>
      </c>
      <c r="AJ15" s="64" t="s">
        <v>12</v>
      </c>
      <c r="AK15" s="65">
        <f t="shared" si="0"/>
        <v>404.43217943919637</v>
      </c>
      <c r="AL15" s="66">
        <f t="shared" si="0"/>
        <v>404.53346768825133</v>
      </c>
      <c r="AM15" s="66">
        <f t="shared" si="0"/>
        <v>302.52095333555224</v>
      </c>
      <c r="AN15" s="66">
        <f t="shared" si="0"/>
        <v>64.814795412290522</v>
      </c>
      <c r="AO15" s="66">
        <f t="shared" si="0"/>
        <v>138.44174674530268</v>
      </c>
      <c r="AP15" s="66">
        <f t="shared" si="0"/>
        <v>87.792005380027263</v>
      </c>
      <c r="AQ15" s="66">
        <f t="shared" si="0"/>
        <v>43.521193327087545</v>
      </c>
      <c r="AR15" s="66">
        <f t="shared" si="0"/>
        <v>115.49388172491862</v>
      </c>
      <c r="AS15" s="66">
        <f t="shared" si="0"/>
        <v>80.104457545112652</v>
      </c>
      <c r="AT15" s="66">
        <f t="shared" si="0"/>
        <v>126.49792937482366</v>
      </c>
      <c r="AU15" s="66">
        <f t="shared" si="0"/>
        <v>95.79033244434666</v>
      </c>
      <c r="AV15" s="66">
        <f t="shared" si="0"/>
        <v>3095.1217069866289</v>
      </c>
      <c r="AW15" s="66">
        <f t="shared" si="0"/>
        <v>65948.329102896212</v>
      </c>
      <c r="AX15" s="66">
        <f t="shared" si="0"/>
        <v>60.269730730977386</v>
      </c>
      <c r="AY15" s="66">
        <f t="shared" si="0"/>
        <v>110.4571813466515</v>
      </c>
      <c r="AZ15" s="66">
        <f t="shared" si="0"/>
        <v>286.57166229721162</v>
      </c>
      <c r="BA15" s="66">
        <f t="shared" si="1"/>
        <v>312.45373171796871</v>
      </c>
      <c r="BB15" s="66">
        <f t="shared" si="1"/>
        <v>260.55859547016303</v>
      </c>
      <c r="BC15" s="66">
        <f t="shared" si="1"/>
        <v>23837.341547703396</v>
      </c>
      <c r="BD15" s="66">
        <f t="shared" si="1"/>
        <v>10955.295349003756</v>
      </c>
      <c r="BE15" s="91">
        <f t="shared" si="1"/>
        <v>0.13512642926924559</v>
      </c>
      <c r="BF15" s="91">
        <f t="shared" si="1"/>
        <v>767.25858003471535</v>
      </c>
      <c r="BG15" s="91">
        <f t="shared" si="1"/>
        <v>3991.3936953688672</v>
      </c>
      <c r="BH15" s="91">
        <f t="shared" si="1"/>
        <v>418.24248419206907</v>
      </c>
      <c r="BI15" s="65">
        <f t="shared" si="2"/>
        <v>184449.45091864586</v>
      </c>
      <c r="BJ15" s="66">
        <f t="shared" si="2"/>
        <v>0</v>
      </c>
      <c r="BK15" s="66">
        <f t="shared" si="2"/>
        <v>204666.83110589671</v>
      </c>
      <c r="BL15" s="66">
        <f t="shared" si="2"/>
        <v>0</v>
      </c>
      <c r="BM15" s="36">
        <v>0</v>
      </c>
      <c r="BN15" s="27">
        <f t="shared" si="6"/>
        <v>501023.65346113732</v>
      </c>
      <c r="BP15" s="53" t="s">
        <v>32</v>
      </c>
      <c r="BQ15" s="64" t="s">
        <v>12</v>
      </c>
      <c r="BR15" s="65">
        <f t="shared" si="7"/>
        <v>404.43217943919637</v>
      </c>
      <c r="BS15" s="66">
        <f t="shared" si="3"/>
        <v>404.53346768825133</v>
      </c>
      <c r="BT15" s="66">
        <f t="shared" si="3"/>
        <v>302.52095333555224</v>
      </c>
      <c r="BU15" s="66">
        <f t="shared" si="3"/>
        <v>64.814795412290522</v>
      </c>
      <c r="BV15" s="66">
        <f t="shared" si="3"/>
        <v>138.44174674530268</v>
      </c>
      <c r="BW15" s="66">
        <f t="shared" si="3"/>
        <v>87.792005380027263</v>
      </c>
      <c r="BX15" s="66">
        <f t="shared" si="3"/>
        <v>43.521193327087545</v>
      </c>
      <c r="BY15" s="66">
        <f t="shared" si="3"/>
        <v>115.49388172491862</v>
      </c>
      <c r="BZ15" s="66">
        <f t="shared" si="3"/>
        <v>80.104457545112652</v>
      </c>
      <c r="CA15" s="66">
        <f t="shared" si="3"/>
        <v>126.49792937482366</v>
      </c>
      <c r="CB15" s="66">
        <f t="shared" si="3"/>
        <v>95.79033244434666</v>
      </c>
      <c r="CC15" s="66">
        <f t="shared" si="3"/>
        <v>3095.1217069866289</v>
      </c>
      <c r="CD15" s="66">
        <f t="shared" si="3"/>
        <v>65948.329102896212</v>
      </c>
      <c r="CE15" s="66">
        <f t="shared" si="3"/>
        <v>60.269730730977386</v>
      </c>
      <c r="CF15" s="66">
        <f t="shared" si="3"/>
        <v>110.4571813466515</v>
      </c>
      <c r="CG15" s="66">
        <f t="shared" si="3"/>
        <v>286.57166229721162</v>
      </c>
      <c r="CH15" s="66">
        <f t="shared" si="3"/>
        <v>312.45373171796871</v>
      </c>
      <c r="CI15" s="66">
        <f t="shared" si="4"/>
        <v>260.55859547016303</v>
      </c>
      <c r="CJ15" s="66">
        <f t="shared" si="4"/>
        <v>23837.341547703396</v>
      </c>
      <c r="CK15" s="66">
        <f t="shared" si="4"/>
        <v>10955.295349003756</v>
      </c>
      <c r="CL15" s="91">
        <f t="shared" si="4"/>
        <v>0.13512642926924559</v>
      </c>
      <c r="CM15" s="91">
        <f t="shared" si="4"/>
        <v>767.25858003471535</v>
      </c>
      <c r="CN15" s="91">
        <f t="shared" si="4"/>
        <v>3991.3936953688672</v>
      </c>
      <c r="CO15" s="91">
        <f t="shared" si="4"/>
        <v>418.24248419206907</v>
      </c>
      <c r="CP15" s="65">
        <f t="shared" si="4"/>
        <v>184449.45091864586</v>
      </c>
      <c r="CQ15" s="66">
        <f t="shared" si="4"/>
        <v>0</v>
      </c>
      <c r="CR15" s="66">
        <f t="shared" si="4"/>
        <v>204666.83110589671</v>
      </c>
      <c r="CS15" s="66">
        <f t="shared" si="4"/>
        <v>0</v>
      </c>
      <c r="CT15" s="36">
        <v>0</v>
      </c>
      <c r="CU15" s="27">
        <f t="shared" si="8"/>
        <v>501023.65346113732</v>
      </c>
      <c r="CX15" s="59" t="s">
        <v>101</v>
      </c>
      <c r="CY15" s="81">
        <f>SUM(D45:AA45)</f>
        <v>25518.729816714298</v>
      </c>
      <c r="DA15" s="105">
        <v>1.2502247409126055</v>
      </c>
    </row>
    <row r="16" spans="2:105" x14ac:dyDescent="0.25">
      <c r="B16" s="53" t="s">
        <v>33</v>
      </c>
      <c r="C16" s="64" t="s">
        <v>13</v>
      </c>
      <c r="D16" s="90">
        <v>1.4694686504705021</v>
      </c>
      <c r="E16" s="91">
        <v>43.820683403861821</v>
      </c>
      <c r="F16" s="91">
        <v>14.367219976528157</v>
      </c>
      <c r="G16" s="91">
        <v>4.0607031482799565</v>
      </c>
      <c r="H16" s="91">
        <v>7.8224598795410438</v>
      </c>
      <c r="I16" s="91">
        <v>12.748283754645183</v>
      </c>
      <c r="J16" s="91">
        <v>3.9169206734146025</v>
      </c>
      <c r="K16" s="91">
        <v>8.9324087777484582</v>
      </c>
      <c r="L16" s="91">
        <v>9.6983583725383333</v>
      </c>
      <c r="M16" s="91">
        <v>17.708226564115069</v>
      </c>
      <c r="N16" s="91">
        <v>5.7074546410099165</v>
      </c>
      <c r="O16" s="91">
        <v>253.73729526839989</v>
      </c>
      <c r="P16" s="91">
        <v>88.947471746289636</v>
      </c>
      <c r="Q16" s="91">
        <v>35.389935844256492</v>
      </c>
      <c r="R16" s="91">
        <v>3.4813725083656122</v>
      </c>
      <c r="S16" s="91">
        <v>72.79636109820072</v>
      </c>
      <c r="T16" s="91">
        <v>30.824642454934867</v>
      </c>
      <c r="U16" s="91">
        <v>27.291010532131729</v>
      </c>
      <c r="V16" s="91">
        <v>1908.5360368924855</v>
      </c>
      <c r="W16" s="91">
        <v>1202.5688437278154</v>
      </c>
      <c r="X16" s="91">
        <v>1.0250624260913235E-2</v>
      </c>
      <c r="Y16" s="91">
        <v>34.388938677907852</v>
      </c>
      <c r="Z16" s="91">
        <v>25.793965407760282</v>
      </c>
      <c r="AA16" s="91">
        <v>3.0866431414576718</v>
      </c>
      <c r="AB16" s="65">
        <f>'[6]TES 2025 (value)'!CK19</f>
        <v>8636.060831082219</v>
      </c>
      <c r="AC16" s="66">
        <f>'[6]TES 2025 (value)'!CL19</f>
        <v>445.81827671758452</v>
      </c>
      <c r="AD16" s="66">
        <f>'[6]TES 2025 (value)'!CM19</f>
        <v>0</v>
      </c>
      <c r="AE16" s="66">
        <f>'[6]TES 2025 (value)'!CN19</f>
        <v>2367.8952609143703</v>
      </c>
      <c r="AF16" s="67">
        <f>'[6]TES 2025 (value)'!CO19</f>
        <v>1.504555852</v>
      </c>
      <c r="AG16" s="27">
        <f t="shared" si="5"/>
        <v>15268.383880332594</v>
      </c>
      <c r="AI16" s="53" t="s">
        <v>33</v>
      </c>
      <c r="AJ16" s="64" t="s">
        <v>13</v>
      </c>
      <c r="AK16" s="65">
        <f t="shared" si="0"/>
        <v>1.469467857104396</v>
      </c>
      <c r="AL16" s="66">
        <f t="shared" si="0"/>
        <v>43.82107210893146</v>
      </c>
      <c r="AM16" s="66">
        <f t="shared" si="0"/>
        <v>14.367172858599176</v>
      </c>
      <c r="AN16" s="66">
        <f t="shared" si="0"/>
        <v>4.0604488061209967</v>
      </c>
      <c r="AO16" s="66">
        <f t="shared" si="0"/>
        <v>7.8222653705248995</v>
      </c>
      <c r="AP16" s="66">
        <f t="shared" si="0"/>
        <v>12.747946865469476</v>
      </c>
      <c r="AQ16" s="66">
        <f t="shared" si="0"/>
        <v>3.9168287862135287</v>
      </c>
      <c r="AR16" s="66">
        <f t="shared" si="0"/>
        <v>8.9335007019570654</v>
      </c>
      <c r="AS16" s="66">
        <f t="shared" si="0"/>
        <v>9.699015803805759</v>
      </c>
      <c r="AT16" s="66">
        <f t="shared" si="0"/>
        <v>17.70806097018723</v>
      </c>
      <c r="AU16" s="66">
        <f t="shared" si="0"/>
        <v>5.7073039740350175</v>
      </c>
      <c r="AV16" s="66">
        <f t="shared" si="0"/>
        <v>253.74062633049098</v>
      </c>
      <c r="AW16" s="66">
        <f t="shared" si="0"/>
        <v>88.948532998886648</v>
      </c>
      <c r="AX16" s="66">
        <f t="shared" si="0"/>
        <v>35.387860636477377</v>
      </c>
      <c r="AY16" s="66">
        <f t="shared" si="0"/>
        <v>3.4812673614123364</v>
      </c>
      <c r="AZ16" s="66">
        <f t="shared" si="0"/>
        <v>72.796701254613737</v>
      </c>
      <c r="BA16" s="66">
        <f t="shared" si="1"/>
        <v>30.823601630027117</v>
      </c>
      <c r="BB16" s="66">
        <f t="shared" si="1"/>
        <v>27.290544104917316</v>
      </c>
      <c r="BC16" s="66">
        <f t="shared" si="1"/>
        <v>1908.566016011004</v>
      </c>
      <c r="BD16" s="66">
        <f t="shared" si="1"/>
        <v>1202.5676596766514</v>
      </c>
      <c r="BE16" s="91">
        <f t="shared" si="1"/>
        <v>1.1119848375564248E-2</v>
      </c>
      <c r="BF16" s="91">
        <f t="shared" si="1"/>
        <v>34.594773661138767</v>
      </c>
      <c r="BG16" s="91">
        <f t="shared" si="1"/>
        <v>25.794787717729204</v>
      </c>
      <c r="BH16" s="91">
        <f t="shared" si="1"/>
        <v>3.0908315978853707</v>
      </c>
      <c r="BI16" s="65">
        <f t="shared" si="2"/>
        <v>8636.060831082219</v>
      </c>
      <c r="BJ16" s="66">
        <f t="shared" si="2"/>
        <v>445.81827671758452</v>
      </c>
      <c r="BK16" s="66">
        <f t="shared" si="2"/>
        <v>0</v>
      </c>
      <c r="BL16" s="66">
        <f t="shared" si="2"/>
        <v>2367.8952609143703</v>
      </c>
      <c r="BM16" s="36">
        <v>0</v>
      </c>
      <c r="BN16" s="27">
        <f t="shared" si="6"/>
        <v>15267.121775646732</v>
      </c>
      <c r="BP16" s="53" t="s">
        <v>33</v>
      </c>
      <c r="BQ16" s="64" t="s">
        <v>13</v>
      </c>
      <c r="BR16" s="65">
        <f t="shared" si="7"/>
        <v>1.469467857104396</v>
      </c>
      <c r="BS16" s="66">
        <f t="shared" si="3"/>
        <v>43.82107210893146</v>
      </c>
      <c r="BT16" s="66">
        <f t="shared" si="3"/>
        <v>14.367172858599176</v>
      </c>
      <c r="BU16" s="66">
        <f t="shared" si="3"/>
        <v>4.0604488061209967</v>
      </c>
      <c r="BV16" s="66">
        <f t="shared" si="3"/>
        <v>7.8222653705248995</v>
      </c>
      <c r="BW16" s="66">
        <f t="shared" si="3"/>
        <v>12.747946865469476</v>
      </c>
      <c r="BX16" s="66">
        <f t="shared" si="3"/>
        <v>3.9168287862135287</v>
      </c>
      <c r="BY16" s="66">
        <f t="shared" si="3"/>
        <v>8.9335007019570654</v>
      </c>
      <c r="BZ16" s="66">
        <f t="shared" si="3"/>
        <v>9.699015803805759</v>
      </c>
      <c r="CA16" s="66">
        <f t="shared" si="3"/>
        <v>17.70806097018723</v>
      </c>
      <c r="CB16" s="66">
        <f t="shared" si="3"/>
        <v>5.7073039740350175</v>
      </c>
      <c r="CC16" s="66">
        <f t="shared" si="3"/>
        <v>253.74062633049098</v>
      </c>
      <c r="CD16" s="66">
        <f t="shared" si="3"/>
        <v>88.948532998886648</v>
      </c>
      <c r="CE16" s="66">
        <f t="shared" si="3"/>
        <v>35.387860636477377</v>
      </c>
      <c r="CF16" s="66">
        <f t="shared" si="3"/>
        <v>3.4812673614123364</v>
      </c>
      <c r="CG16" s="66">
        <f t="shared" si="3"/>
        <v>72.796701254613737</v>
      </c>
      <c r="CH16" s="66">
        <f t="shared" si="3"/>
        <v>30.823601630027117</v>
      </c>
      <c r="CI16" s="66">
        <f t="shared" si="4"/>
        <v>27.290544104917316</v>
      </c>
      <c r="CJ16" s="66">
        <f t="shared" si="4"/>
        <v>1908.566016011004</v>
      </c>
      <c r="CK16" s="66">
        <f t="shared" si="4"/>
        <v>1202.5676596766514</v>
      </c>
      <c r="CL16" s="91">
        <f t="shared" si="4"/>
        <v>1.1119848375564248E-2</v>
      </c>
      <c r="CM16" s="91">
        <f t="shared" si="4"/>
        <v>34.594773661138767</v>
      </c>
      <c r="CN16" s="91">
        <f t="shared" si="4"/>
        <v>25.794787717729204</v>
      </c>
      <c r="CO16" s="91">
        <f t="shared" si="4"/>
        <v>3.0908315978853707</v>
      </c>
      <c r="CP16" s="65">
        <f t="shared" si="4"/>
        <v>8636.060831082219</v>
      </c>
      <c r="CQ16" s="66">
        <f t="shared" si="4"/>
        <v>445.81827671758452</v>
      </c>
      <c r="CR16" s="66">
        <f t="shared" si="4"/>
        <v>0</v>
      </c>
      <c r="CS16" s="66">
        <f t="shared" si="4"/>
        <v>2367.8952609143703</v>
      </c>
      <c r="CT16" s="36">
        <v>0</v>
      </c>
      <c r="CU16" s="27">
        <f t="shared" si="8"/>
        <v>15267.121775646732</v>
      </c>
      <c r="DA16" s="105">
        <v>1.081370378892601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136.60657919297296</v>
      </c>
      <c r="F17" s="91">
        <v>35.729800831678226</v>
      </c>
      <c r="G17" s="91">
        <v>3.047516832643729</v>
      </c>
      <c r="H17" s="91">
        <v>13.273752895889437</v>
      </c>
      <c r="I17" s="91">
        <v>6.2827103768101207</v>
      </c>
      <c r="J17" s="91">
        <v>1.4412515036699385</v>
      </c>
      <c r="K17" s="91">
        <v>17.225866583367747</v>
      </c>
      <c r="L17" s="91">
        <v>16.207067341110321</v>
      </c>
      <c r="M17" s="91">
        <v>5.9472929222486783</v>
      </c>
      <c r="N17" s="91">
        <v>2.0040572316830234</v>
      </c>
      <c r="O17" s="91">
        <v>299.73054605217266</v>
      </c>
      <c r="P17" s="91">
        <v>107.05782127652327</v>
      </c>
      <c r="Q17" s="91">
        <v>3.9767536320713606</v>
      </c>
      <c r="R17" s="91">
        <v>550.76553980013216</v>
      </c>
      <c r="S17" s="91">
        <v>38.996910912146859</v>
      </c>
      <c r="T17" s="91">
        <v>30.68820065715115</v>
      </c>
      <c r="U17" s="91">
        <v>40.882119659570016</v>
      </c>
      <c r="V17" s="91">
        <v>2365.336214235138</v>
      </c>
      <c r="W17" s="91">
        <v>2465.5731362943602</v>
      </c>
      <c r="X17" s="91">
        <v>1.210891756106567E-2</v>
      </c>
      <c r="Y17" s="91">
        <v>23.747643240323335</v>
      </c>
      <c r="Z17" s="91">
        <v>19.393230260961548</v>
      </c>
      <c r="AA17" s="91">
        <v>3.4360274602000014</v>
      </c>
      <c r="AB17" s="65">
        <f>'[6]TES 2025 (value)'!CK20</f>
        <v>14138.796830473459</v>
      </c>
      <c r="AC17" s="66">
        <f>'[6]TES 2025 (value)'!CL20</f>
        <v>2451.9725931830317</v>
      </c>
      <c r="AD17" s="66">
        <f>'[6]TES 2025 (value)'!CM20</f>
        <v>0</v>
      </c>
      <c r="AE17" s="66">
        <f>'[6]TES 2025 (value)'!CN20</f>
        <v>0</v>
      </c>
      <c r="AF17" s="67">
        <f>'[6]TES 2025 (value)'!CO20</f>
        <v>1</v>
      </c>
      <c r="AG17" s="27">
        <f t="shared" si="5"/>
        <v>22779.131571766877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136.60779094198631</v>
      </c>
      <c r="AM17" s="66">
        <f t="shared" si="0"/>
        <v>35.729683654226996</v>
      </c>
      <c r="AN17" s="66">
        <f t="shared" si="0"/>
        <v>3.0473259514139577</v>
      </c>
      <c r="AO17" s="66">
        <f t="shared" si="0"/>
        <v>13.273422837997664</v>
      </c>
      <c r="AP17" s="66">
        <f t="shared" si="0"/>
        <v>6.2825443484128263</v>
      </c>
      <c r="AQ17" s="66">
        <f t="shared" si="0"/>
        <v>1.4412176932924106</v>
      </c>
      <c r="AR17" s="66">
        <f t="shared" si="0"/>
        <v>17.227972324518269</v>
      </c>
      <c r="AS17" s="66">
        <f t="shared" si="0"/>
        <v>16.208165984036683</v>
      </c>
      <c r="AT17" s="66">
        <f t="shared" si="0"/>
        <v>5.9472373076679954</v>
      </c>
      <c r="AU17" s="66">
        <f t="shared" si="0"/>
        <v>2.0040043280228783</v>
      </c>
      <c r="AV17" s="66">
        <f t="shared" si="0"/>
        <v>299.73448091345682</v>
      </c>
      <c r="AW17" s="66">
        <f t="shared" si="0"/>
        <v>107.05909860783612</v>
      </c>
      <c r="AX17" s="66">
        <f t="shared" si="0"/>
        <v>3.9765204417624203</v>
      </c>
      <c r="AY17" s="66">
        <f t="shared" si="0"/>
        <v>550.748905177339</v>
      </c>
      <c r="AZ17" s="66">
        <f t="shared" si="0"/>
        <v>38.997093133471317</v>
      </c>
      <c r="BA17" s="66">
        <f t="shared" si="1"/>
        <v>30.68716443933728</v>
      </c>
      <c r="BB17" s="66">
        <f t="shared" si="1"/>
        <v>40.881420948425934</v>
      </c>
      <c r="BC17" s="66">
        <f t="shared" si="1"/>
        <v>2365.3733687312183</v>
      </c>
      <c r="BD17" s="66">
        <f t="shared" si="1"/>
        <v>2465.5707086871948</v>
      </c>
      <c r="BE17" s="91">
        <f t="shared" si="1"/>
        <v>1.3135719722426102E-2</v>
      </c>
      <c r="BF17" s="91">
        <f t="shared" si="1"/>
        <v>23.889784752567387</v>
      </c>
      <c r="BG17" s="91">
        <f t="shared" si="1"/>
        <v>19.393848515903009</v>
      </c>
      <c r="BH17" s="91">
        <f t="shared" si="1"/>
        <v>3.4406900177558541</v>
      </c>
      <c r="BI17" s="65">
        <f t="shared" si="2"/>
        <v>14138.796830473459</v>
      </c>
      <c r="BJ17" s="66">
        <f t="shared" si="2"/>
        <v>2451.9725931830317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22778.305009114058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136.60779094198631</v>
      </c>
      <c r="BT17" s="66">
        <f t="shared" si="3"/>
        <v>35.729683654226996</v>
      </c>
      <c r="BU17" s="66">
        <f t="shared" si="3"/>
        <v>3.0473259514139577</v>
      </c>
      <c r="BV17" s="66">
        <f t="shared" si="3"/>
        <v>13.273422837997664</v>
      </c>
      <c r="BW17" s="66">
        <f t="shared" si="3"/>
        <v>6.2825443484128263</v>
      </c>
      <c r="BX17" s="66">
        <f t="shared" si="3"/>
        <v>1.4412176932924106</v>
      </c>
      <c r="BY17" s="66">
        <f t="shared" si="3"/>
        <v>17.227972324518269</v>
      </c>
      <c r="BZ17" s="66">
        <f t="shared" si="3"/>
        <v>16.208165984036683</v>
      </c>
      <c r="CA17" s="66">
        <f t="shared" si="3"/>
        <v>5.9472373076679954</v>
      </c>
      <c r="CB17" s="66">
        <f t="shared" si="3"/>
        <v>2.0040043280228783</v>
      </c>
      <c r="CC17" s="66">
        <f t="shared" si="3"/>
        <v>299.73448091345682</v>
      </c>
      <c r="CD17" s="66">
        <f t="shared" si="3"/>
        <v>107.05909860783612</v>
      </c>
      <c r="CE17" s="66">
        <f t="shared" si="3"/>
        <v>3.9765204417624203</v>
      </c>
      <c r="CF17" s="66">
        <f t="shared" si="3"/>
        <v>550.748905177339</v>
      </c>
      <c r="CG17" s="66">
        <f t="shared" si="3"/>
        <v>38.997093133471317</v>
      </c>
      <c r="CH17" s="66">
        <f t="shared" si="3"/>
        <v>30.68716443933728</v>
      </c>
      <c r="CI17" s="66">
        <f t="shared" si="4"/>
        <v>40.881420948425934</v>
      </c>
      <c r="CJ17" s="66">
        <f t="shared" si="4"/>
        <v>2365.3733687312183</v>
      </c>
      <c r="CK17" s="66">
        <f t="shared" si="4"/>
        <v>2465.5707086871948</v>
      </c>
      <c r="CL17" s="91">
        <f t="shared" si="4"/>
        <v>1.3135719722426102E-2</v>
      </c>
      <c r="CM17" s="91">
        <f t="shared" si="4"/>
        <v>23.889784752567387</v>
      </c>
      <c r="CN17" s="91">
        <f t="shared" si="4"/>
        <v>19.393848515903009</v>
      </c>
      <c r="CO17" s="91">
        <f t="shared" si="4"/>
        <v>3.4406900177558541</v>
      </c>
      <c r="CP17" s="65">
        <f t="shared" si="4"/>
        <v>14138.796830473459</v>
      </c>
      <c r="CQ17" s="66">
        <f t="shared" si="4"/>
        <v>2451.9725931830317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22778.305009114058</v>
      </c>
      <c r="CX17" s="52" t="s">
        <v>105</v>
      </c>
      <c r="CY17" s="94">
        <f>'[1]scen AMS ss TCO'!$V$461</f>
        <v>2111388.4470000002</v>
      </c>
      <c r="DA17" s="105">
        <v>1.1067593973203267</v>
      </c>
    </row>
    <row r="18" spans="2:105" x14ac:dyDescent="0.25">
      <c r="B18" s="53" t="s">
        <v>35</v>
      </c>
      <c r="C18" s="64" t="s">
        <v>15</v>
      </c>
      <c r="D18" s="90">
        <v>56.152910150338997</v>
      </c>
      <c r="E18" s="91">
        <v>537.29479908883047</v>
      </c>
      <c r="F18" s="91">
        <v>224.18286655563875</v>
      </c>
      <c r="G18" s="91">
        <v>56.176273805977601</v>
      </c>
      <c r="H18" s="91">
        <v>139.42872044041522</v>
      </c>
      <c r="I18" s="91">
        <v>95.826850472109811</v>
      </c>
      <c r="J18" s="91">
        <v>14.922817568311913</v>
      </c>
      <c r="K18" s="91">
        <v>55.025211716742362</v>
      </c>
      <c r="L18" s="91">
        <v>73.976881087265966</v>
      </c>
      <c r="M18" s="91">
        <v>232.78427914373847</v>
      </c>
      <c r="N18" s="91">
        <v>48.681407449241028</v>
      </c>
      <c r="O18" s="91">
        <v>1641.3767745926118</v>
      </c>
      <c r="P18" s="91">
        <v>711.51316731350892</v>
      </c>
      <c r="Q18" s="91">
        <v>71.458423291694274</v>
      </c>
      <c r="R18" s="91">
        <v>84.34596788803583</v>
      </c>
      <c r="S18" s="91">
        <v>8918.7656539464442</v>
      </c>
      <c r="T18" s="91">
        <v>639.99145883526432</v>
      </c>
      <c r="U18" s="91">
        <v>455.28576610338229</v>
      </c>
      <c r="V18" s="91">
        <v>19089.013186478664</v>
      </c>
      <c r="W18" s="91">
        <v>1226.3773281285532</v>
      </c>
      <c r="X18" s="91">
        <v>6.6300825989927731E-2</v>
      </c>
      <c r="Y18" s="91">
        <v>280.50194226381109</v>
      </c>
      <c r="Z18" s="91">
        <v>336.41007219901786</v>
      </c>
      <c r="AA18" s="91">
        <v>27.372568004065862</v>
      </c>
      <c r="AB18" s="65">
        <f>'[6]TES 2025 (value)'!CK21</f>
        <v>1284.7382352732664</v>
      </c>
      <c r="AC18" s="66">
        <f>'[6]TES 2025 (value)'!CL21</f>
        <v>7.2686557725275609</v>
      </c>
      <c r="AD18" s="66">
        <f>'[6]TES 2025 (value)'!CM21</f>
        <v>0</v>
      </c>
      <c r="AE18" s="66">
        <f>'[6]TES 2025 (value)'!CN21</f>
        <v>7122.5359749547961</v>
      </c>
      <c r="AF18" s="67">
        <f>'[6]TES 2025 (value)'!CO21</f>
        <v>1.5493732840000001</v>
      </c>
      <c r="AG18" s="27">
        <f t="shared" si="5"/>
        <v>43433.023866634241</v>
      </c>
      <c r="AI18" s="53" t="s">
        <v>35</v>
      </c>
      <c r="AJ18" s="64" t="s">
        <v>15</v>
      </c>
      <c r="AK18" s="65">
        <f t="shared" si="0"/>
        <v>56.152879833383501</v>
      </c>
      <c r="AL18" s="66">
        <f t="shared" si="0"/>
        <v>537.29956508506962</v>
      </c>
      <c r="AM18" s="66">
        <f t="shared" si="0"/>
        <v>224.18213133808086</v>
      </c>
      <c r="AN18" s="66">
        <f t="shared" si="0"/>
        <v>56.172755204828889</v>
      </c>
      <c r="AO18" s="66">
        <f t="shared" si="0"/>
        <v>139.42525348198362</v>
      </c>
      <c r="AP18" s="66">
        <f t="shared" si="0"/>
        <v>95.824318128989177</v>
      </c>
      <c r="AQ18" s="66">
        <f t="shared" si="0"/>
        <v>14.922467493328829</v>
      </c>
      <c r="AR18" s="66">
        <f t="shared" si="0"/>
        <v>55.031938162234525</v>
      </c>
      <c r="AS18" s="66">
        <f t="shared" si="0"/>
        <v>73.981895824072467</v>
      </c>
      <c r="AT18" s="66">
        <f t="shared" si="0"/>
        <v>232.78210232140208</v>
      </c>
      <c r="AU18" s="66">
        <f t="shared" si="0"/>
        <v>48.680122343908522</v>
      </c>
      <c r="AV18" s="66">
        <f t="shared" si="0"/>
        <v>1641.398322579656</v>
      </c>
      <c r="AW18" s="66">
        <f t="shared" si="0"/>
        <v>711.52165653958582</v>
      </c>
      <c r="AX18" s="66">
        <f t="shared" si="0"/>
        <v>71.454233086983223</v>
      </c>
      <c r="AY18" s="66">
        <f t="shared" si="0"/>
        <v>84.343420409556231</v>
      </c>
      <c r="AZ18" s="66">
        <f t="shared" ref="AZ18:AZ32" si="9">S18*(1+AZ$45)</f>
        <v>8918.8073287676525</v>
      </c>
      <c r="BA18" s="66">
        <f t="shared" si="1"/>
        <v>639.96984888302961</v>
      </c>
      <c r="BB18" s="66">
        <f t="shared" si="1"/>
        <v>455.27798487185203</v>
      </c>
      <c r="BC18" s="66">
        <f t="shared" si="1"/>
        <v>19089.313035041989</v>
      </c>
      <c r="BD18" s="66">
        <f t="shared" si="1"/>
        <v>1226.3761206355182</v>
      </c>
      <c r="BE18" s="91">
        <f t="shared" si="1"/>
        <v>7.192294960941073E-2</v>
      </c>
      <c r="BF18" s="91">
        <f t="shared" si="1"/>
        <v>282.18088656397941</v>
      </c>
      <c r="BG18" s="91">
        <f t="shared" si="1"/>
        <v>336.42079693062237</v>
      </c>
      <c r="BH18" s="91">
        <f t="shared" si="1"/>
        <v>27.409711529619358</v>
      </c>
      <c r="BI18" s="65">
        <f t="shared" si="2"/>
        <v>1284.7382352732664</v>
      </c>
      <c r="BJ18" s="66">
        <f t="shared" si="2"/>
        <v>7.2686557725275609</v>
      </c>
      <c r="BK18" s="66">
        <f t="shared" si="2"/>
        <v>0</v>
      </c>
      <c r="BL18" s="66">
        <f t="shared" si="2"/>
        <v>7122.5359749547961</v>
      </c>
      <c r="BM18" s="36">
        <v>0</v>
      </c>
      <c r="BN18" s="27">
        <f t="shared" si="6"/>
        <v>43433.543564007516</v>
      </c>
      <c r="BP18" s="53" t="s">
        <v>35</v>
      </c>
      <c r="BQ18" s="64" t="s">
        <v>15</v>
      </c>
      <c r="BR18" s="65">
        <f t="shared" si="7"/>
        <v>56.152879833383501</v>
      </c>
      <c r="BS18" s="66">
        <f t="shared" si="3"/>
        <v>537.29956508506962</v>
      </c>
      <c r="BT18" s="66">
        <f t="shared" si="3"/>
        <v>224.18213133808086</v>
      </c>
      <c r="BU18" s="66">
        <f t="shared" si="3"/>
        <v>56.172755204828889</v>
      </c>
      <c r="BV18" s="66">
        <f t="shared" si="3"/>
        <v>139.42525348198362</v>
      </c>
      <c r="BW18" s="66">
        <f t="shared" si="3"/>
        <v>95.824318128989177</v>
      </c>
      <c r="BX18" s="66">
        <f t="shared" si="3"/>
        <v>14.922467493328829</v>
      </c>
      <c r="BY18" s="66">
        <f t="shared" si="3"/>
        <v>55.031938162234525</v>
      </c>
      <c r="BZ18" s="66">
        <f t="shared" si="3"/>
        <v>73.981895824072467</v>
      </c>
      <c r="CA18" s="66">
        <f t="shared" si="3"/>
        <v>232.78210232140208</v>
      </c>
      <c r="CB18" s="66">
        <f t="shared" si="3"/>
        <v>48.680122343908522</v>
      </c>
      <c r="CC18" s="66">
        <f t="shared" si="3"/>
        <v>1641.398322579656</v>
      </c>
      <c r="CD18" s="66">
        <f t="shared" si="3"/>
        <v>711.52165653958582</v>
      </c>
      <c r="CE18" s="66">
        <f t="shared" si="3"/>
        <v>71.454233086983223</v>
      </c>
      <c r="CF18" s="66">
        <f t="shared" si="3"/>
        <v>84.343420409556231</v>
      </c>
      <c r="CG18" s="66">
        <f t="shared" si="3"/>
        <v>8918.8073287676525</v>
      </c>
      <c r="CH18" s="66">
        <f t="shared" ref="CH18:CJ37" si="10">BA18</f>
        <v>639.96984888302961</v>
      </c>
      <c r="CI18" s="66">
        <f t="shared" si="4"/>
        <v>455.27798487185203</v>
      </c>
      <c r="CJ18" s="66">
        <f t="shared" si="4"/>
        <v>19089.313035041989</v>
      </c>
      <c r="CK18" s="66">
        <f t="shared" si="4"/>
        <v>1226.3761206355182</v>
      </c>
      <c r="CL18" s="91">
        <f t="shared" si="4"/>
        <v>7.192294960941073E-2</v>
      </c>
      <c r="CM18" s="91">
        <f t="shared" si="4"/>
        <v>282.18088656397941</v>
      </c>
      <c r="CN18" s="91">
        <f t="shared" si="4"/>
        <v>336.42079693062237</v>
      </c>
      <c r="CO18" s="91">
        <f t="shared" si="4"/>
        <v>27.409711529619358</v>
      </c>
      <c r="CP18" s="65">
        <f t="shared" si="4"/>
        <v>1284.7382352732664</v>
      </c>
      <c r="CQ18" s="66">
        <f t="shared" si="4"/>
        <v>7.2686557725275609</v>
      </c>
      <c r="CR18" s="66">
        <f t="shared" si="4"/>
        <v>0</v>
      </c>
      <c r="CS18" s="66">
        <f t="shared" si="4"/>
        <v>7122.5359749547961</v>
      </c>
      <c r="CT18" s="36">
        <v>0</v>
      </c>
      <c r="CU18" s="27">
        <f t="shared" si="8"/>
        <v>43433.543564007516</v>
      </c>
      <c r="DA18" s="105">
        <v>1.2715750748305663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29.685696661512203</v>
      </c>
      <c r="F19" s="91">
        <v>12.264451803358638</v>
      </c>
      <c r="G19" s="91">
        <v>3.0769333145509856</v>
      </c>
      <c r="H19" s="91">
        <v>7.921464986565101</v>
      </c>
      <c r="I19" s="91">
        <v>5.2834455531485611</v>
      </c>
      <c r="J19" s="91">
        <v>0.77064544379999667</v>
      </c>
      <c r="K19" s="91">
        <v>2.9105186182367184</v>
      </c>
      <c r="L19" s="91">
        <v>3.8084807990566554</v>
      </c>
      <c r="M19" s="91">
        <v>14.12771274007666</v>
      </c>
      <c r="N19" s="91">
        <v>2.7351625431542268</v>
      </c>
      <c r="O19" s="91">
        <v>88.497225500590005</v>
      </c>
      <c r="P19" s="91">
        <v>38.497827191060487</v>
      </c>
      <c r="Q19" s="91">
        <v>4.9856650114120811</v>
      </c>
      <c r="R19" s="91">
        <v>2.1995000450451938</v>
      </c>
      <c r="S19" s="91">
        <v>109.79043728759048</v>
      </c>
      <c r="T19" s="91">
        <v>630.29614379020222</v>
      </c>
      <c r="U19" s="91">
        <v>28.992048885236251</v>
      </c>
      <c r="V19" s="91">
        <v>571.20705745966904</v>
      </c>
      <c r="W19" s="91">
        <v>6.0045208782172343</v>
      </c>
      <c r="X19" s="91">
        <v>3.5690271105506964E-3</v>
      </c>
      <c r="Y19" s="91">
        <v>69.589017975670487</v>
      </c>
      <c r="Z19" s="91">
        <v>84.536766589647598</v>
      </c>
      <c r="AA19" s="91">
        <v>5.9184985105600285</v>
      </c>
      <c r="AB19" s="65">
        <f>'[6]TES 2025 (value)'!CK22</f>
        <v>680.04789083704509</v>
      </c>
      <c r="AC19" s="66">
        <f>'[6]TES 2025 (value)'!CL22</f>
        <v>0</v>
      </c>
      <c r="AD19" s="66">
        <f>'[6]TES 2025 (value)'!CM22</f>
        <v>0</v>
      </c>
      <c r="AE19" s="66">
        <f>'[6]TES 2025 (value)'!CN22</f>
        <v>11035.840025184942</v>
      </c>
      <c r="AF19" s="67">
        <f>'[6]TES 2025 (value)'!CO22</f>
        <v>1.2732008020000001</v>
      </c>
      <c r="AG19" s="27">
        <f t="shared" si="5"/>
        <v>13440.263907439457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29.685959984214904</v>
      </c>
      <c r="AM19" s="66">
        <f t="shared" si="11"/>
        <v>12.264411581550243</v>
      </c>
      <c r="AN19" s="66">
        <f t="shared" si="11"/>
        <v>3.0767405908197452</v>
      </c>
      <c r="AO19" s="66">
        <f t="shared" si="11"/>
        <v>7.9212680157420241</v>
      </c>
      <c r="AP19" s="66">
        <f t="shared" si="11"/>
        <v>5.283305931560939</v>
      </c>
      <c r="AQ19" s="66">
        <f t="shared" si="11"/>
        <v>0.7706273651972485</v>
      </c>
      <c r="AR19" s="66">
        <f t="shared" si="11"/>
        <v>2.9108744086867446</v>
      </c>
      <c r="AS19" s="66">
        <f t="shared" si="11"/>
        <v>3.8087389679407604</v>
      </c>
      <c r="AT19" s="66">
        <f t="shared" si="11"/>
        <v>14.127580628403278</v>
      </c>
      <c r="AU19" s="66">
        <f t="shared" si="11"/>
        <v>2.7350903395727433</v>
      </c>
      <c r="AV19" s="66">
        <f t="shared" si="11"/>
        <v>88.49838729177533</v>
      </c>
      <c r="AW19" s="66">
        <f t="shared" si="11"/>
        <v>38.498286517427879</v>
      </c>
      <c r="AX19" s="66">
        <f t="shared" si="11"/>
        <v>4.9853726601950212</v>
      </c>
      <c r="AY19" s="66">
        <f t="shared" si="11"/>
        <v>2.1994336141395925</v>
      </c>
      <c r="AZ19" s="66">
        <f t="shared" si="9"/>
        <v>109.79095030665859</v>
      </c>
      <c r="BA19" s="66">
        <f t="shared" si="1"/>
        <v>630.27486120998492</v>
      </c>
      <c r="BB19" s="66">
        <f t="shared" si="1"/>
        <v>28.991553385790169</v>
      </c>
      <c r="BC19" s="66">
        <f t="shared" si="1"/>
        <v>571.21602993058025</v>
      </c>
      <c r="BD19" s="66">
        <f t="shared" si="1"/>
        <v>6.004514966156588</v>
      </c>
      <c r="BE19" s="91">
        <f t="shared" si="1"/>
        <v>3.871670574145713E-3</v>
      </c>
      <c r="BF19" s="91">
        <f t="shared" si="1"/>
        <v>70.005543024094848</v>
      </c>
      <c r="BG19" s="91">
        <f t="shared" si="1"/>
        <v>84.539461616364434</v>
      </c>
      <c r="BH19" s="91">
        <f t="shared" si="1"/>
        <v>5.926529686174705</v>
      </c>
      <c r="BI19" s="65">
        <f t="shared" si="2"/>
        <v>680.04789083704509</v>
      </c>
      <c r="BJ19" s="66">
        <f t="shared" si="2"/>
        <v>0</v>
      </c>
      <c r="BK19" s="66">
        <f t="shared" si="2"/>
        <v>0</v>
      </c>
      <c r="BL19" s="66">
        <f t="shared" si="2"/>
        <v>11035.840025184942</v>
      </c>
      <c r="BM19" s="36">
        <v>0</v>
      </c>
      <c r="BN19" s="27">
        <f t="shared" si="6"/>
        <v>13439.407309715592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29.685959984214904</v>
      </c>
      <c r="BT19" s="66">
        <f t="shared" si="7"/>
        <v>12.264411581550243</v>
      </c>
      <c r="BU19" s="66">
        <f t="shared" si="7"/>
        <v>3.0767405908197452</v>
      </c>
      <c r="BV19" s="66">
        <f t="shared" si="7"/>
        <v>7.9212680157420241</v>
      </c>
      <c r="BW19" s="66">
        <f t="shared" si="7"/>
        <v>5.283305931560939</v>
      </c>
      <c r="BX19" s="66">
        <f t="shared" si="7"/>
        <v>0.7706273651972485</v>
      </c>
      <c r="BY19" s="66">
        <f t="shared" si="7"/>
        <v>2.9108744086867446</v>
      </c>
      <c r="BZ19" s="66">
        <f t="shared" si="7"/>
        <v>3.8087389679407604</v>
      </c>
      <c r="CA19" s="66">
        <f t="shared" si="7"/>
        <v>14.127580628403278</v>
      </c>
      <c r="CB19" s="66">
        <f t="shared" si="7"/>
        <v>2.7350903395727433</v>
      </c>
      <c r="CC19" s="66">
        <f t="shared" si="7"/>
        <v>88.49838729177533</v>
      </c>
      <c r="CD19" s="66">
        <f t="shared" si="7"/>
        <v>38.498286517427879</v>
      </c>
      <c r="CE19" s="66">
        <f t="shared" si="7"/>
        <v>4.9853726601950212</v>
      </c>
      <c r="CF19" s="66">
        <f t="shared" si="7"/>
        <v>2.1994336141395925</v>
      </c>
      <c r="CG19" s="66">
        <f t="shared" si="7"/>
        <v>109.79095030665859</v>
      </c>
      <c r="CH19" s="66">
        <f t="shared" si="10"/>
        <v>630.27486120998492</v>
      </c>
      <c r="CI19" s="66">
        <f t="shared" si="4"/>
        <v>28.991553385790169</v>
      </c>
      <c r="CJ19" s="66">
        <f t="shared" si="4"/>
        <v>571.21602993058025</v>
      </c>
      <c r="CK19" s="66">
        <f t="shared" si="4"/>
        <v>6.004514966156588</v>
      </c>
      <c r="CL19" s="91">
        <f t="shared" si="4"/>
        <v>3.871670574145713E-3</v>
      </c>
      <c r="CM19" s="91">
        <f t="shared" si="4"/>
        <v>70.005543024094848</v>
      </c>
      <c r="CN19" s="91">
        <f t="shared" si="4"/>
        <v>84.539461616364434</v>
      </c>
      <c r="CO19" s="91">
        <f t="shared" si="4"/>
        <v>5.926529686174705</v>
      </c>
      <c r="CP19" s="65">
        <f t="shared" si="4"/>
        <v>680.04789083704509</v>
      </c>
      <c r="CQ19" s="66">
        <f t="shared" si="4"/>
        <v>0</v>
      </c>
      <c r="CR19" s="66">
        <f t="shared" si="4"/>
        <v>0</v>
      </c>
      <c r="CS19" s="66">
        <f t="shared" si="4"/>
        <v>11035.840025184942</v>
      </c>
      <c r="CT19" s="36">
        <v>0</v>
      </c>
      <c r="CU19" s="27">
        <f t="shared" si="8"/>
        <v>13439.407309715592</v>
      </c>
      <c r="CX19" s="59" t="s">
        <v>117</v>
      </c>
      <c r="CY19" s="94">
        <f t="array" ref="CY19">SUM('[1]scen AMS ss TCO'!$V$1263:$V$1268*'[1]scen AMS ss TCO'!$V$293:$V$298,'[1]scen AMS ss TCO'!$V$299*'[1]scen AMS ss TCO'!$V$1269,'[1]scen AMS ss TCO'!$V$1262*('[1]scen AMS ss TCO'!$V$292-'[1]scen AMS ss TCO'!$V$299))</f>
        <v>-2288.8701578278924</v>
      </c>
      <c r="DA19" s="105">
        <v>1.5523285303930605</v>
      </c>
    </row>
    <row r="20" spans="2:105" x14ac:dyDescent="0.25">
      <c r="B20" s="53" t="s">
        <v>37</v>
      </c>
      <c r="C20" s="64" t="s">
        <v>17</v>
      </c>
      <c r="D20" s="90">
        <v>9.5549447684807944</v>
      </c>
      <c r="E20" s="91">
        <v>219.23327874594975</v>
      </c>
      <c r="F20" s="91">
        <v>69.22193055312124</v>
      </c>
      <c r="G20" s="91">
        <v>19.134735523646615</v>
      </c>
      <c r="H20" s="91">
        <v>64.57264873504522</v>
      </c>
      <c r="I20" s="91">
        <v>29.791179338472226</v>
      </c>
      <c r="J20" s="91">
        <v>15.479093585450039</v>
      </c>
      <c r="K20" s="91">
        <v>32.821162992356527</v>
      </c>
      <c r="L20" s="91">
        <v>38.392671863562242</v>
      </c>
      <c r="M20" s="91">
        <v>41.015948225261468</v>
      </c>
      <c r="N20" s="91">
        <v>16.558687934956922</v>
      </c>
      <c r="O20" s="91">
        <v>680.38453698926401</v>
      </c>
      <c r="P20" s="91">
        <v>258.05265563199566</v>
      </c>
      <c r="Q20" s="91">
        <v>16.579822076807307</v>
      </c>
      <c r="R20" s="91">
        <v>20.993164969569126</v>
      </c>
      <c r="S20" s="91">
        <v>318.14880566759382</v>
      </c>
      <c r="T20" s="91">
        <v>139.71307304930735</v>
      </c>
      <c r="U20" s="91">
        <v>3178.9769800400654</v>
      </c>
      <c r="V20" s="91">
        <v>6166.2241619640363</v>
      </c>
      <c r="W20" s="91">
        <v>359.60516880064381</v>
      </c>
      <c r="X20" s="91">
        <v>2.7484376094645529E-2</v>
      </c>
      <c r="Y20" s="91">
        <v>92.877715571645339</v>
      </c>
      <c r="Z20" s="91">
        <v>75.192251227628219</v>
      </c>
      <c r="AA20" s="91">
        <v>10.093133639281762</v>
      </c>
      <c r="AB20" s="65">
        <f>'[6]TES 2025 (value)'!CK23</f>
        <v>16834.996374202336</v>
      </c>
      <c r="AC20" s="66">
        <f>'[6]TES 2025 (value)'!CL23</f>
        <v>0</v>
      </c>
      <c r="AD20" s="66">
        <f>'[6]TES 2025 (value)'!CM23</f>
        <v>0</v>
      </c>
      <c r="AE20" s="66">
        <f>'[6]TES 2025 (value)'!CN23</f>
        <v>11751.677445649435</v>
      </c>
      <c r="AF20" s="67">
        <f>'[6]TES 2025 (value)'!CO23</f>
        <v>1.40620513</v>
      </c>
      <c r="AG20" s="27">
        <f t="shared" si="5"/>
        <v>40460.72526125201</v>
      </c>
      <c r="AI20" s="53" t="s">
        <v>37</v>
      </c>
      <c r="AJ20" s="64" t="s">
        <v>17</v>
      </c>
      <c r="AK20" s="65">
        <f t="shared" si="11"/>
        <v>9.5549396097662331</v>
      </c>
      <c r="AL20" s="66">
        <f t="shared" si="11"/>
        <v>219.23522342321772</v>
      </c>
      <c r="AM20" s="66">
        <f t="shared" si="11"/>
        <v>69.221703536759478</v>
      </c>
      <c r="AN20" s="66">
        <f t="shared" si="11"/>
        <v>19.133537019405725</v>
      </c>
      <c r="AO20" s="66">
        <f t="shared" si="11"/>
        <v>64.571043106819729</v>
      </c>
      <c r="AP20" s="66">
        <f t="shared" si="11"/>
        <v>29.790392069688146</v>
      </c>
      <c r="AQ20" s="66">
        <f t="shared" si="11"/>
        <v>15.47873046076529</v>
      </c>
      <c r="AR20" s="66">
        <f t="shared" si="11"/>
        <v>32.825175148911121</v>
      </c>
      <c r="AS20" s="66">
        <f t="shared" si="11"/>
        <v>38.395274421846189</v>
      </c>
      <c r="AT20" s="66">
        <f t="shared" si="11"/>
        <v>41.015564675167049</v>
      </c>
      <c r="AU20" s="66">
        <f t="shared" si="11"/>
        <v>16.558250814107719</v>
      </c>
      <c r="AV20" s="66">
        <f t="shared" si="11"/>
        <v>680.39346907445918</v>
      </c>
      <c r="AW20" s="66">
        <f t="shared" si="11"/>
        <v>258.05573451715765</v>
      </c>
      <c r="AX20" s="66">
        <f t="shared" si="11"/>
        <v>16.57884986324067</v>
      </c>
      <c r="AY20" s="66">
        <f t="shared" si="11"/>
        <v>20.992530918679467</v>
      </c>
      <c r="AZ20" s="66">
        <f t="shared" si="9"/>
        <v>318.1502922852614</v>
      </c>
      <c r="BA20" s="66">
        <f t="shared" si="1"/>
        <v>139.70835549754401</v>
      </c>
      <c r="BB20" s="66">
        <f t="shared" si="1"/>
        <v>3178.922648545974</v>
      </c>
      <c r="BC20" s="66">
        <f t="shared" si="1"/>
        <v>6166.3210204783054</v>
      </c>
      <c r="BD20" s="66">
        <f t="shared" si="1"/>
        <v>359.60481473283227</v>
      </c>
      <c r="BE20" s="91">
        <f t="shared" si="1"/>
        <v>2.9814973906985526E-2</v>
      </c>
      <c r="BF20" s="91">
        <f t="shared" si="1"/>
        <v>93.433635113282634</v>
      </c>
      <c r="BG20" s="91">
        <f t="shared" si="1"/>
        <v>75.194648351792452</v>
      </c>
      <c r="BH20" s="91">
        <f t="shared" si="1"/>
        <v>10.106829634746632</v>
      </c>
      <c r="BI20" s="65">
        <f t="shared" si="2"/>
        <v>16834.996374202336</v>
      </c>
      <c r="BJ20" s="66">
        <f t="shared" si="2"/>
        <v>0</v>
      </c>
      <c r="BK20" s="66">
        <f t="shared" si="2"/>
        <v>0</v>
      </c>
      <c r="BL20" s="66">
        <f t="shared" si="2"/>
        <v>11751.677445649435</v>
      </c>
      <c r="BM20" s="36">
        <v>0</v>
      </c>
      <c r="BN20" s="27">
        <f t="shared" si="6"/>
        <v>40459.946298125404</v>
      </c>
      <c r="BP20" s="53" t="s">
        <v>37</v>
      </c>
      <c r="BQ20" s="64" t="s">
        <v>17</v>
      </c>
      <c r="BR20" s="65">
        <f t="shared" si="7"/>
        <v>9.5549396097662331</v>
      </c>
      <c r="BS20" s="66">
        <f t="shared" si="7"/>
        <v>219.23522342321772</v>
      </c>
      <c r="BT20" s="66">
        <f t="shared" si="7"/>
        <v>69.221703536759478</v>
      </c>
      <c r="BU20" s="66">
        <f t="shared" si="7"/>
        <v>19.133537019405725</v>
      </c>
      <c r="BV20" s="66">
        <f t="shared" si="7"/>
        <v>64.571043106819729</v>
      </c>
      <c r="BW20" s="66">
        <f t="shared" si="7"/>
        <v>29.790392069688146</v>
      </c>
      <c r="BX20" s="66">
        <f t="shared" si="7"/>
        <v>15.47873046076529</v>
      </c>
      <c r="BY20" s="66">
        <f t="shared" si="7"/>
        <v>32.825175148911121</v>
      </c>
      <c r="BZ20" s="66">
        <f t="shared" si="7"/>
        <v>38.395274421846189</v>
      </c>
      <c r="CA20" s="66">
        <f t="shared" si="7"/>
        <v>41.015564675167049</v>
      </c>
      <c r="CB20" s="66">
        <f t="shared" si="7"/>
        <v>16.558250814107719</v>
      </c>
      <c r="CC20" s="66">
        <f t="shared" si="7"/>
        <v>680.39346907445918</v>
      </c>
      <c r="CD20" s="66">
        <f t="shared" si="7"/>
        <v>258.05573451715765</v>
      </c>
      <c r="CE20" s="66">
        <f t="shared" si="7"/>
        <v>16.57884986324067</v>
      </c>
      <c r="CF20" s="66">
        <f t="shared" si="7"/>
        <v>20.992530918679467</v>
      </c>
      <c r="CG20" s="66">
        <f t="shared" si="7"/>
        <v>318.1502922852614</v>
      </c>
      <c r="CH20" s="66">
        <f t="shared" si="10"/>
        <v>139.70835549754401</v>
      </c>
      <c r="CI20" s="66">
        <f t="shared" si="4"/>
        <v>3178.922648545974</v>
      </c>
      <c r="CJ20" s="66">
        <f t="shared" si="4"/>
        <v>6166.3210204783054</v>
      </c>
      <c r="CK20" s="66">
        <f t="shared" si="4"/>
        <v>359.60481473283227</v>
      </c>
      <c r="CL20" s="91">
        <f t="shared" si="4"/>
        <v>2.9814973906985526E-2</v>
      </c>
      <c r="CM20" s="91">
        <f t="shared" si="4"/>
        <v>93.433635113282634</v>
      </c>
      <c r="CN20" s="91">
        <f t="shared" si="4"/>
        <v>75.194648351792452</v>
      </c>
      <c r="CO20" s="91">
        <f t="shared" si="4"/>
        <v>10.106829634746632</v>
      </c>
      <c r="CP20" s="65">
        <f t="shared" si="4"/>
        <v>16834.996374202336</v>
      </c>
      <c r="CQ20" s="66">
        <f t="shared" si="4"/>
        <v>0</v>
      </c>
      <c r="CR20" s="66">
        <f t="shared" si="4"/>
        <v>0</v>
      </c>
      <c r="CS20" s="66">
        <f t="shared" si="4"/>
        <v>11751.677445649435</v>
      </c>
      <c r="CT20" s="36">
        <v>0</v>
      </c>
      <c r="CU20" s="27">
        <f t="shared" si="8"/>
        <v>40459.946298125404</v>
      </c>
      <c r="DA20" s="105">
        <v>1.2815853923475697</v>
      </c>
    </row>
    <row r="21" spans="2:105" x14ac:dyDescent="0.25">
      <c r="B21" s="53" t="s">
        <v>38</v>
      </c>
      <c r="C21" s="64" t="s">
        <v>18</v>
      </c>
      <c r="D21" s="90">
        <v>9228.1525109892391</v>
      </c>
      <c r="E21" s="91">
        <v>37782.066650244793</v>
      </c>
      <c r="F21" s="91">
        <v>23179.103217392003</v>
      </c>
      <c r="G21" s="91">
        <v>2519.6417237355477</v>
      </c>
      <c r="H21" s="91">
        <v>7263.2841712295403</v>
      </c>
      <c r="I21" s="91">
        <v>6291.1088271671188</v>
      </c>
      <c r="J21" s="91">
        <v>1651.6504393606067</v>
      </c>
      <c r="K21" s="91">
        <v>4627.5060970093018</v>
      </c>
      <c r="L21" s="91">
        <v>6874.06915833323</v>
      </c>
      <c r="M21" s="91">
        <v>7246.8522630908492</v>
      </c>
      <c r="N21" s="91">
        <v>3259.7184405632825</v>
      </c>
      <c r="O21" s="91">
        <v>145694.66878520034</v>
      </c>
      <c r="P21" s="91">
        <v>77959.670447994809</v>
      </c>
      <c r="Q21" s="91">
        <v>5723.1625144744949</v>
      </c>
      <c r="R21" s="91">
        <v>5372.3007933938825</v>
      </c>
      <c r="S21" s="91">
        <v>25206.793298367385</v>
      </c>
      <c r="T21" s="91">
        <v>8816.356757291991</v>
      </c>
      <c r="U21" s="91">
        <v>8259.4761389819432</v>
      </c>
      <c r="V21" s="91">
        <v>924961.32022369071</v>
      </c>
      <c r="W21" s="91">
        <v>74105.050553090798</v>
      </c>
      <c r="X21" s="91">
        <v>14.091616010578939</v>
      </c>
      <c r="Y21" s="91">
        <v>4980.2086816231094</v>
      </c>
      <c r="Z21" s="91">
        <v>9704.9806879021398</v>
      </c>
      <c r="AA21" s="91">
        <v>2526.9027826422598</v>
      </c>
      <c r="AB21" s="65">
        <f>'[6]TES 2025 (value)'!CK24</f>
        <v>916153.34004542173</v>
      </c>
      <c r="AC21" s="66">
        <f>'[6]TES 2025 (value)'!CL24</f>
        <v>172598.32044728441</v>
      </c>
      <c r="AD21" s="66">
        <f>'[6]TES 2025 (value)'!CM24</f>
        <v>124313.69461296518</v>
      </c>
      <c r="AE21" s="66">
        <f>'[6]TES 2025 (value)'!CN24</f>
        <v>245813.09933602693</v>
      </c>
      <c r="AF21" s="67">
        <f>'[6]TES 2025 (value)'!CO24</f>
        <v>1.416485269</v>
      </c>
      <c r="AG21" s="27">
        <f t="shared" si="5"/>
        <v>2862128.0077067469</v>
      </c>
      <c r="AI21" s="53" t="s">
        <v>38</v>
      </c>
      <c r="AJ21" s="64" t="s">
        <v>18</v>
      </c>
      <c r="AK21" s="65">
        <f t="shared" si="11"/>
        <v>9228.1475287098128</v>
      </c>
      <c r="AL21" s="66">
        <f t="shared" si="11"/>
        <v>37782.401790633019</v>
      </c>
      <c r="AM21" s="66">
        <f t="shared" si="11"/>
        <v>23179.027200504879</v>
      </c>
      <c r="AN21" s="66">
        <f t="shared" si="11"/>
        <v>2519.4839059654673</v>
      </c>
      <c r="AO21" s="66">
        <f t="shared" si="11"/>
        <v>7263.1035663712373</v>
      </c>
      <c r="AP21" s="66">
        <f t="shared" si="11"/>
        <v>6290.942576830379</v>
      </c>
      <c r="AQ21" s="66">
        <f t="shared" si="11"/>
        <v>1651.6116932259058</v>
      </c>
      <c r="AR21" s="66">
        <f t="shared" si="11"/>
        <v>4628.0717771140216</v>
      </c>
      <c r="AS21" s="66">
        <f t="shared" si="11"/>
        <v>6874.5351369891569</v>
      </c>
      <c r="AT21" s="66">
        <f t="shared" si="11"/>
        <v>7246.7844960151133</v>
      </c>
      <c r="AU21" s="66">
        <f t="shared" si="11"/>
        <v>3259.6323896093363</v>
      </c>
      <c r="AV21" s="66">
        <f t="shared" si="11"/>
        <v>145696.58146416835</v>
      </c>
      <c r="AW21" s="66">
        <f t="shared" si="11"/>
        <v>77960.600602625418</v>
      </c>
      <c r="AX21" s="66">
        <f t="shared" si="11"/>
        <v>5722.8269176137528</v>
      </c>
      <c r="AY21" s="66">
        <f t="shared" si="11"/>
        <v>5372.1385352445031</v>
      </c>
      <c r="AZ21" s="66">
        <f t="shared" si="9"/>
        <v>25206.911082447012</v>
      </c>
      <c r="BA21" s="66">
        <f t="shared" si="1"/>
        <v>8816.0590641809667</v>
      </c>
      <c r="BB21" s="66">
        <f t="shared" si="1"/>
        <v>8259.3349773183436</v>
      </c>
      <c r="BC21" s="66">
        <f t="shared" si="1"/>
        <v>924975.84943587636</v>
      </c>
      <c r="BD21" s="66">
        <f t="shared" si="1"/>
        <v>74104.977589142145</v>
      </c>
      <c r="BE21" s="91">
        <f t="shared" si="1"/>
        <v>15.286545425512566</v>
      </c>
      <c r="BF21" s="91">
        <f t="shared" si="1"/>
        <v>5010.017719350898</v>
      </c>
      <c r="BG21" s="91">
        <f t="shared" si="1"/>
        <v>9705.2900820663053</v>
      </c>
      <c r="BH21" s="91">
        <f t="shared" si="1"/>
        <v>2530.331692858661</v>
      </c>
      <c r="BI21" s="65">
        <f t="shared" si="2"/>
        <v>916153.34004542173</v>
      </c>
      <c r="BJ21" s="66">
        <f t="shared" si="2"/>
        <v>172598.32044728441</v>
      </c>
      <c r="BK21" s="66">
        <f t="shared" si="2"/>
        <v>124313.69461296518</v>
      </c>
      <c r="BL21" s="66">
        <f t="shared" si="2"/>
        <v>245813.09933602693</v>
      </c>
      <c r="BM21" s="36">
        <v>0</v>
      </c>
      <c r="BN21" s="27">
        <f t="shared" si="6"/>
        <v>2862178.4022119846</v>
      </c>
      <c r="BP21" s="53" t="s">
        <v>38</v>
      </c>
      <c r="BQ21" s="64" t="s">
        <v>18</v>
      </c>
      <c r="BR21" s="65">
        <f t="shared" si="7"/>
        <v>9228.1475287098128</v>
      </c>
      <c r="BS21" s="66">
        <f t="shared" si="7"/>
        <v>37782.401790633019</v>
      </c>
      <c r="BT21" s="66">
        <f t="shared" si="7"/>
        <v>23179.027200504879</v>
      </c>
      <c r="BU21" s="66">
        <f t="shared" si="7"/>
        <v>2519.4839059654673</v>
      </c>
      <c r="BV21" s="66">
        <f t="shared" si="7"/>
        <v>7263.1035663712373</v>
      </c>
      <c r="BW21" s="66">
        <f t="shared" si="7"/>
        <v>6290.942576830379</v>
      </c>
      <c r="BX21" s="66">
        <f t="shared" si="7"/>
        <v>1651.6116932259058</v>
      </c>
      <c r="BY21" s="66">
        <f t="shared" si="7"/>
        <v>4628.0717771140216</v>
      </c>
      <c r="BZ21" s="66">
        <f t="shared" si="7"/>
        <v>6874.5351369891569</v>
      </c>
      <c r="CA21" s="66">
        <f t="shared" si="7"/>
        <v>7246.7844960151133</v>
      </c>
      <c r="CB21" s="66">
        <f t="shared" si="7"/>
        <v>3259.6323896093363</v>
      </c>
      <c r="CC21" s="66">
        <f t="shared" si="7"/>
        <v>145696.58146416835</v>
      </c>
      <c r="CD21" s="66">
        <f t="shared" si="7"/>
        <v>77960.600602625418</v>
      </c>
      <c r="CE21" s="66">
        <f t="shared" si="7"/>
        <v>5722.8269176137528</v>
      </c>
      <c r="CF21" s="66">
        <f t="shared" si="7"/>
        <v>5372.1385352445031</v>
      </c>
      <c r="CG21" s="66">
        <f t="shared" si="7"/>
        <v>25206.911082447012</v>
      </c>
      <c r="CH21" s="66">
        <f t="shared" si="10"/>
        <v>8816.0590641809667</v>
      </c>
      <c r="CI21" s="66">
        <f t="shared" si="4"/>
        <v>8259.3349773183436</v>
      </c>
      <c r="CJ21" s="66">
        <f t="shared" si="4"/>
        <v>924975.84943587636</v>
      </c>
      <c r="CK21" s="66">
        <f t="shared" si="4"/>
        <v>74104.977589142145</v>
      </c>
      <c r="CL21" s="91">
        <f t="shared" si="4"/>
        <v>15.286545425512566</v>
      </c>
      <c r="CM21" s="91">
        <f t="shared" si="4"/>
        <v>5010.017719350898</v>
      </c>
      <c r="CN21" s="91">
        <f t="shared" si="4"/>
        <v>9705.2900820663053</v>
      </c>
      <c r="CO21" s="91">
        <f t="shared" si="4"/>
        <v>2530.331692858661</v>
      </c>
      <c r="CP21" s="65">
        <f t="shared" si="4"/>
        <v>916153.34004542173</v>
      </c>
      <c r="CQ21" s="66">
        <f t="shared" si="4"/>
        <v>172598.32044728441</v>
      </c>
      <c r="CR21" s="66">
        <f t="shared" si="4"/>
        <v>124313.69461296518</v>
      </c>
      <c r="CS21" s="66">
        <f t="shared" si="4"/>
        <v>245813.09933602693</v>
      </c>
      <c r="CT21" s="36">
        <v>0</v>
      </c>
      <c r="CU21" s="27">
        <f t="shared" si="8"/>
        <v>2862178.4022119846</v>
      </c>
      <c r="CX21" s="46" t="s">
        <v>111</v>
      </c>
      <c r="CY21" s="84">
        <f>'AMS2010'!CY21</f>
        <v>2.5558265980385131E-2</v>
      </c>
      <c r="DA21" s="105">
        <v>1.2976740701421154</v>
      </c>
    </row>
    <row r="22" spans="2:105" x14ac:dyDescent="0.25">
      <c r="B22" s="53" t="s">
        <v>39</v>
      </c>
      <c r="C22" s="64" t="s">
        <v>19</v>
      </c>
      <c r="D22" s="90">
        <v>25.148118948698411</v>
      </c>
      <c r="E22" s="91">
        <v>137.14490339348737</v>
      </c>
      <c r="F22" s="91">
        <v>40.915297547710367</v>
      </c>
      <c r="G22" s="91">
        <v>49.225431542181433</v>
      </c>
      <c r="H22" s="91">
        <v>11.920355050918872</v>
      </c>
      <c r="I22" s="91">
        <v>16.230039830149639</v>
      </c>
      <c r="J22" s="91">
        <v>36.774113352106774</v>
      </c>
      <c r="K22" s="91">
        <v>25.335688744417446</v>
      </c>
      <c r="L22" s="91">
        <v>31.522111202842371</v>
      </c>
      <c r="M22" s="91">
        <v>26.173150666764304</v>
      </c>
      <c r="N22" s="91">
        <v>26.571677685380056</v>
      </c>
      <c r="O22" s="91">
        <v>1161.2124397537709</v>
      </c>
      <c r="P22" s="91">
        <v>200.16558696438926</v>
      </c>
      <c r="Q22" s="91">
        <v>11.98876031512266</v>
      </c>
      <c r="R22" s="91">
        <v>44.829125290758789</v>
      </c>
      <c r="S22" s="91">
        <v>163.02079791469265</v>
      </c>
      <c r="T22" s="91">
        <v>83.037303665009006</v>
      </c>
      <c r="U22" s="91">
        <v>20.402561862071828</v>
      </c>
      <c r="V22" s="91">
        <v>3502.5534320585634</v>
      </c>
      <c r="W22" s="91">
        <v>0</v>
      </c>
      <c r="X22" s="91">
        <v>4.69056929518138E-2</v>
      </c>
      <c r="Y22" s="91">
        <v>48.681565079781727</v>
      </c>
      <c r="Z22" s="91">
        <v>4.472703194608731</v>
      </c>
      <c r="AA22" s="91">
        <v>18.8635326967167</v>
      </c>
      <c r="AB22" s="65">
        <f>'[6]TES 2025 (value)'!CK25</f>
        <v>19308.839284692895</v>
      </c>
      <c r="AC22" s="66">
        <f>'[6]TES 2025 (value)'!CL25</f>
        <v>594555.46672988776</v>
      </c>
      <c r="AD22" s="66">
        <f>'[6]TES 2025 (value)'!CM25</f>
        <v>0</v>
      </c>
      <c r="AE22" s="66">
        <f>'[6]TES 2025 (value)'!CN25</f>
        <v>0</v>
      </c>
      <c r="AF22" s="67">
        <f>'[6]TES 2025 (value)'!CO25</f>
        <v>1</v>
      </c>
      <c r="AG22" s="27">
        <f t="shared" si="5"/>
        <v>619551.54161703377</v>
      </c>
      <c r="AI22" s="53" t="s">
        <v>39</v>
      </c>
      <c r="AJ22" s="64" t="s">
        <v>19</v>
      </c>
      <c r="AK22" s="65">
        <f t="shared" si="11"/>
        <v>25.148105371229303</v>
      </c>
      <c r="AL22" s="66">
        <f t="shared" si="11"/>
        <v>137.14611991762811</v>
      </c>
      <c r="AM22" s="66">
        <f t="shared" si="11"/>
        <v>40.915163364194889</v>
      </c>
      <c r="AN22" s="66">
        <f t="shared" si="11"/>
        <v>49.22234830706747</v>
      </c>
      <c r="AO22" s="66">
        <f t="shared" si="11"/>
        <v>11.920058645878928</v>
      </c>
      <c r="AP22" s="66">
        <f t="shared" si="11"/>
        <v>16.229610931260559</v>
      </c>
      <c r="AQ22" s="66">
        <f t="shared" si="11"/>
        <v>36.773250666688909</v>
      </c>
      <c r="AR22" s="66">
        <f t="shared" si="11"/>
        <v>25.338785854342674</v>
      </c>
      <c r="AS22" s="66">
        <f t="shared" si="11"/>
        <v>31.524248020304043</v>
      </c>
      <c r="AT22" s="66">
        <f t="shared" si="11"/>
        <v>26.172905915275095</v>
      </c>
      <c r="AU22" s="66">
        <f t="shared" si="11"/>
        <v>26.570976238842736</v>
      </c>
      <c r="AV22" s="66">
        <f t="shared" si="11"/>
        <v>1161.2276841455489</v>
      </c>
      <c r="AW22" s="66">
        <f t="shared" si="11"/>
        <v>200.16797518571616</v>
      </c>
      <c r="AX22" s="66">
        <f t="shared" si="11"/>
        <v>11.988057313885884</v>
      </c>
      <c r="AY22" s="66">
        <f t="shared" si="11"/>
        <v>44.827771328799528</v>
      </c>
      <c r="AZ22" s="66">
        <f t="shared" si="9"/>
        <v>163.02155966389316</v>
      </c>
      <c r="BA22" s="66">
        <f t="shared" si="1"/>
        <v>83.034499827330976</v>
      </c>
      <c r="BB22" s="66">
        <f t="shared" si="1"/>
        <v>20.402213164463692</v>
      </c>
      <c r="BC22" s="66">
        <f t="shared" si="1"/>
        <v>3502.6084498640575</v>
      </c>
      <c r="BD22" s="66">
        <f t="shared" si="1"/>
        <v>0</v>
      </c>
      <c r="BE22" s="91">
        <f t="shared" si="1"/>
        <v>5.0883163824841413E-2</v>
      </c>
      <c r="BF22" s="91">
        <f t="shared" si="1"/>
        <v>48.972948574506702</v>
      </c>
      <c r="BG22" s="91">
        <f t="shared" si="1"/>
        <v>4.4728457841007616</v>
      </c>
      <c r="BH22" s="91">
        <f t="shared" si="1"/>
        <v>18.8891297875211</v>
      </c>
      <c r="BI22" s="65">
        <f t="shared" si="2"/>
        <v>19308.839284692895</v>
      </c>
      <c r="BJ22" s="66">
        <f t="shared" si="2"/>
        <v>594555.46672988776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619550.93160561705</v>
      </c>
      <c r="BP22" s="53" t="s">
        <v>39</v>
      </c>
      <c r="BQ22" s="64" t="s">
        <v>19</v>
      </c>
      <c r="BR22" s="65">
        <f t="shared" si="7"/>
        <v>25.148105371229303</v>
      </c>
      <c r="BS22" s="66">
        <f t="shared" si="7"/>
        <v>137.14611991762811</v>
      </c>
      <c r="BT22" s="66">
        <f t="shared" si="7"/>
        <v>40.915163364194889</v>
      </c>
      <c r="BU22" s="66">
        <f t="shared" si="7"/>
        <v>49.22234830706747</v>
      </c>
      <c r="BV22" s="66">
        <f t="shared" si="7"/>
        <v>11.920058645878928</v>
      </c>
      <c r="BW22" s="66">
        <f t="shared" si="7"/>
        <v>16.229610931260559</v>
      </c>
      <c r="BX22" s="66">
        <f t="shared" si="7"/>
        <v>36.773250666688909</v>
      </c>
      <c r="BY22" s="66">
        <f t="shared" si="7"/>
        <v>25.338785854342674</v>
      </c>
      <c r="BZ22" s="66">
        <f t="shared" si="7"/>
        <v>31.524248020304043</v>
      </c>
      <c r="CA22" s="66">
        <f t="shared" si="7"/>
        <v>26.172905915275095</v>
      </c>
      <c r="CB22" s="66">
        <f t="shared" si="7"/>
        <v>26.570976238842736</v>
      </c>
      <c r="CC22" s="66">
        <f t="shared" si="7"/>
        <v>1161.2276841455489</v>
      </c>
      <c r="CD22" s="66">
        <f t="shared" si="7"/>
        <v>200.16797518571616</v>
      </c>
      <c r="CE22" s="66">
        <f t="shared" si="7"/>
        <v>11.988057313885884</v>
      </c>
      <c r="CF22" s="66">
        <f t="shared" si="7"/>
        <v>44.827771328799528</v>
      </c>
      <c r="CG22" s="66">
        <f t="shared" si="7"/>
        <v>163.02155966389316</v>
      </c>
      <c r="CH22" s="66">
        <f t="shared" si="10"/>
        <v>83.034499827330976</v>
      </c>
      <c r="CI22" s="66">
        <f t="shared" si="4"/>
        <v>20.402213164463692</v>
      </c>
      <c r="CJ22" s="66">
        <f t="shared" si="4"/>
        <v>3502.6084498640575</v>
      </c>
      <c r="CK22" s="66">
        <f t="shared" si="4"/>
        <v>0</v>
      </c>
      <c r="CL22" s="91">
        <f t="shared" si="4"/>
        <v>5.0883163824841413E-2</v>
      </c>
      <c r="CM22" s="91">
        <f t="shared" si="4"/>
        <v>48.972948574506702</v>
      </c>
      <c r="CN22" s="91">
        <f t="shared" si="4"/>
        <v>4.4728457841007616</v>
      </c>
      <c r="CO22" s="91">
        <f t="shared" si="4"/>
        <v>18.8891297875211</v>
      </c>
      <c r="CP22" s="65">
        <f t="shared" si="4"/>
        <v>19308.839284692895</v>
      </c>
      <c r="CQ22" s="66">
        <f t="shared" si="4"/>
        <v>594555.46672988776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619550.93160561705</v>
      </c>
      <c r="DA22" s="105">
        <v>0.63925480742041729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1.6324176299370028</v>
      </c>
      <c r="F23" s="91">
        <v>0.1562347881291081</v>
      </c>
      <c r="G23" s="91">
        <v>7.2552174528502891E-2</v>
      </c>
      <c r="H23" s="91">
        <v>1.6897517775679043</v>
      </c>
      <c r="I23" s="91">
        <v>5.0439250921566732</v>
      </c>
      <c r="J23" s="91">
        <v>5.8076823501727466</v>
      </c>
      <c r="K23" s="91">
        <v>3.4261478166243053</v>
      </c>
      <c r="L23" s="91">
        <v>0</v>
      </c>
      <c r="M23" s="91">
        <v>375.07416822802401</v>
      </c>
      <c r="N23" s="91">
        <v>0.69717305539421826</v>
      </c>
      <c r="O23" s="91">
        <v>361.41474092076425</v>
      </c>
      <c r="P23" s="91">
        <v>0.98131410695125654</v>
      </c>
      <c r="Q23" s="91">
        <v>0</v>
      </c>
      <c r="R23" s="91">
        <v>0.4059428072798863</v>
      </c>
      <c r="S23" s="91">
        <v>0</v>
      </c>
      <c r="T23" s="91">
        <v>2.0083542948692848E-3</v>
      </c>
      <c r="U23" s="91">
        <v>1.7943841383986064E-3</v>
      </c>
      <c r="V23" s="91">
        <v>42.097947390465954</v>
      </c>
      <c r="W23" s="91">
        <v>87.75775559980346</v>
      </c>
      <c r="X23" s="91">
        <v>1.9430950297990541</v>
      </c>
      <c r="Y23" s="91">
        <v>0</v>
      </c>
      <c r="Z23" s="91">
        <v>84.919431922011327</v>
      </c>
      <c r="AA23" s="91">
        <v>59.380271867568034</v>
      </c>
      <c r="AB23" s="65">
        <f>'[6]TES 2025 (value)'!CK26</f>
        <v>67.735843882725291</v>
      </c>
      <c r="AC23" s="66">
        <f>'[6]TES 2025 (value)'!CL26</f>
        <v>0</v>
      </c>
      <c r="AD23" s="66">
        <f>'[6]TES 2025 (value)'!CM26</f>
        <v>0</v>
      </c>
      <c r="AE23" s="66">
        <f>'[6]TES 2025 (value)'!CN26</f>
        <v>36.392784587999998</v>
      </c>
      <c r="AF23" s="67">
        <f>'[6]TES 2025 (value)'!CO26</f>
        <v>-71.361103174376098</v>
      </c>
      <c r="AG23" s="27">
        <f t="shared" si="5"/>
        <v>1065.2718805919601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1.6324321100628072</v>
      </c>
      <c r="AM23" s="66">
        <f t="shared" si="11"/>
        <v>0.15623427575025794</v>
      </c>
      <c r="AN23" s="66">
        <f t="shared" si="11"/>
        <v>7.2547630222742798E-2</v>
      </c>
      <c r="AO23" s="66">
        <f t="shared" si="11"/>
        <v>1.6897097611228415</v>
      </c>
      <c r="AP23" s="66">
        <f t="shared" si="11"/>
        <v>5.0437918001936666</v>
      </c>
      <c r="AQ23" s="66">
        <f t="shared" si="11"/>
        <v>5.8075461075167478</v>
      </c>
      <c r="AR23" s="66">
        <f t="shared" si="11"/>
        <v>3.4265666391207139</v>
      </c>
      <c r="AS23" s="66">
        <f t="shared" si="11"/>
        <v>0</v>
      </c>
      <c r="AT23" s="66">
        <f t="shared" si="11"/>
        <v>375.07066081837331</v>
      </c>
      <c r="AU23" s="66">
        <f t="shared" si="11"/>
        <v>0.69715465122601294</v>
      </c>
      <c r="AV23" s="66">
        <f t="shared" si="11"/>
        <v>361.41948557188607</v>
      </c>
      <c r="AW23" s="66">
        <f t="shared" si="11"/>
        <v>0.98132581523395468</v>
      </c>
      <c r="AX23" s="66">
        <f t="shared" si="11"/>
        <v>0</v>
      </c>
      <c r="AY23" s="66">
        <f t="shared" si="11"/>
        <v>0.40593054669895534</v>
      </c>
      <c r="AZ23" s="66">
        <f t="shared" si="9"/>
        <v>0</v>
      </c>
      <c r="BA23" s="66">
        <f t="shared" si="1"/>
        <v>2.0082864807761695E-3</v>
      </c>
      <c r="BB23" s="66">
        <f t="shared" si="1"/>
        <v>1.7943534708059106E-3</v>
      </c>
      <c r="BC23" s="66">
        <f t="shared" si="1"/>
        <v>42.098608661371927</v>
      </c>
      <c r="BD23" s="66">
        <f t="shared" si="1"/>
        <v>87.757669193380067</v>
      </c>
      <c r="BE23" s="91">
        <f t="shared" si="1"/>
        <v>2.10786402473726</v>
      </c>
      <c r="BF23" s="91">
        <f t="shared" si="1"/>
        <v>0</v>
      </c>
      <c r="BG23" s="91">
        <f t="shared" si="1"/>
        <v>84.922139148074507</v>
      </c>
      <c r="BH23" s="91">
        <f t="shared" si="1"/>
        <v>59.460848620365176</v>
      </c>
      <c r="BI23" s="65">
        <f t="shared" si="2"/>
        <v>67.735843882725291</v>
      </c>
      <c r="BJ23" s="66">
        <f t="shared" si="2"/>
        <v>0</v>
      </c>
      <c r="BK23" s="66">
        <f t="shared" si="2"/>
        <v>0</v>
      </c>
      <c r="BL23" s="66">
        <f t="shared" si="2"/>
        <v>36.392784587999998</v>
      </c>
      <c r="BM23" s="36">
        <v>0</v>
      </c>
      <c r="BN23" s="27">
        <f t="shared" si="6"/>
        <v>1136.8829464860139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1.6324321100628072</v>
      </c>
      <c r="BT23" s="66">
        <f t="shared" si="7"/>
        <v>0.15623427575025794</v>
      </c>
      <c r="BU23" s="66">
        <f t="shared" si="7"/>
        <v>7.2547630222742798E-2</v>
      </c>
      <c r="BV23" s="66">
        <f t="shared" si="7"/>
        <v>1.6897097611228415</v>
      </c>
      <c r="BW23" s="66">
        <f t="shared" si="7"/>
        <v>5.0437918001936666</v>
      </c>
      <c r="BX23" s="66">
        <f t="shared" si="7"/>
        <v>5.8075461075167478</v>
      </c>
      <c r="BY23" s="66">
        <f t="shared" si="7"/>
        <v>3.4265666391207139</v>
      </c>
      <c r="BZ23" s="66">
        <f t="shared" si="7"/>
        <v>0</v>
      </c>
      <c r="CA23" s="66">
        <f t="shared" si="7"/>
        <v>375.07066081837331</v>
      </c>
      <c r="CB23" s="66">
        <f t="shared" si="7"/>
        <v>0.69715465122601294</v>
      </c>
      <c r="CC23" s="66">
        <f t="shared" si="7"/>
        <v>361.41948557188607</v>
      </c>
      <c r="CD23" s="66">
        <f t="shared" si="7"/>
        <v>0.98132581523395468</v>
      </c>
      <c r="CE23" s="66">
        <f t="shared" si="7"/>
        <v>0</v>
      </c>
      <c r="CF23" s="66">
        <f t="shared" si="7"/>
        <v>0.40593054669895534</v>
      </c>
      <c r="CG23" s="66">
        <f t="shared" si="7"/>
        <v>0</v>
      </c>
      <c r="CH23" s="66">
        <f t="shared" si="10"/>
        <v>2.0082864807761695E-3</v>
      </c>
      <c r="CI23" s="66">
        <f t="shared" si="4"/>
        <v>1.7943534708059106E-3</v>
      </c>
      <c r="CJ23" s="66">
        <f t="shared" si="4"/>
        <v>42.098608661371927</v>
      </c>
      <c r="CK23" s="66">
        <f t="shared" si="4"/>
        <v>87.757669193380067</v>
      </c>
      <c r="CL23" s="91">
        <f t="shared" si="4"/>
        <v>2.10786402473726</v>
      </c>
      <c r="CM23" s="91">
        <f t="shared" si="4"/>
        <v>0</v>
      </c>
      <c r="CN23" s="91">
        <f t="shared" si="4"/>
        <v>84.922139148074507</v>
      </c>
      <c r="CO23" s="91">
        <f t="shared" si="4"/>
        <v>59.460848620365176</v>
      </c>
      <c r="CP23" s="65">
        <f t="shared" si="4"/>
        <v>67.735843882725291</v>
      </c>
      <c r="CQ23" s="66">
        <f t="shared" si="4"/>
        <v>0</v>
      </c>
      <c r="CR23" s="66">
        <f t="shared" si="4"/>
        <v>0</v>
      </c>
      <c r="CS23" s="66">
        <f t="shared" si="4"/>
        <v>36.392784587999998</v>
      </c>
      <c r="CT23" s="36">
        <v>0</v>
      </c>
      <c r="CU23" s="27">
        <f t="shared" si="8"/>
        <v>1136.8829464860139</v>
      </c>
      <c r="CX23" s="46" t="s">
        <v>112</v>
      </c>
      <c r="CY23" s="94">
        <f>SUM(BR27:CO27)+SUM(CY4:CY9)-SUM(CY10:CY12)</f>
        <v>2093813.7495984158</v>
      </c>
      <c r="DA23" s="105">
        <v>0.72129352709452399</v>
      </c>
    </row>
    <row r="24" spans="2:105" x14ac:dyDescent="0.25">
      <c r="B24" s="53" t="s">
        <v>42</v>
      </c>
      <c r="C24" s="64" t="s">
        <v>43</v>
      </c>
      <c r="D24" s="90">
        <v>5985.7734751671878</v>
      </c>
      <c r="E24" s="91">
        <v>1773.6097529282827</v>
      </c>
      <c r="F24" s="91">
        <v>473.51691474197196</v>
      </c>
      <c r="G24" s="91">
        <v>82.881968594200387</v>
      </c>
      <c r="H24" s="91">
        <v>546.85367908833587</v>
      </c>
      <c r="I24" s="91">
        <v>163.09825945605803</v>
      </c>
      <c r="J24" s="91">
        <v>146.24353517954032</v>
      </c>
      <c r="K24" s="91">
        <v>9865.7091066296471</v>
      </c>
      <c r="L24" s="91">
        <v>209.36967584065502</v>
      </c>
      <c r="M24" s="91">
        <v>843.99089471870548</v>
      </c>
      <c r="N24" s="91">
        <v>6.5009592568807859</v>
      </c>
      <c r="O24" s="91">
        <v>3910.7209886572136</v>
      </c>
      <c r="P24" s="91">
        <v>7876.9769308123059</v>
      </c>
      <c r="Q24" s="91">
        <v>245.06397015578969</v>
      </c>
      <c r="R24" s="91">
        <v>2159.8516296688895</v>
      </c>
      <c r="S24" s="91">
        <v>10136.653617974578</v>
      </c>
      <c r="T24" s="91">
        <v>2086.495848590142</v>
      </c>
      <c r="U24" s="91">
        <v>3809.5419466862068</v>
      </c>
      <c r="V24" s="91">
        <v>9334.5595514868146</v>
      </c>
      <c r="W24" s="91">
        <v>560.58952564996696</v>
      </c>
      <c r="X24" s="91">
        <v>0.13486770798097658</v>
      </c>
      <c r="Y24" s="91">
        <v>38611.078597084044</v>
      </c>
      <c r="Z24" s="91">
        <v>202.19275738232392</v>
      </c>
      <c r="AA24" s="91">
        <v>9736.048540685144</v>
      </c>
      <c r="AB24" s="65">
        <f>'[6]TES 2025 (value)'!CK27</f>
        <v>53044.573539992009</v>
      </c>
      <c r="AC24" s="66">
        <f>'[6]TES 2025 (value)'!CL27</f>
        <v>0</v>
      </c>
      <c r="AD24" s="66">
        <f>'[6]TES 2025 (value)'!CM27</f>
        <v>0</v>
      </c>
      <c r="AE24" s="66">
        <f>'[6]TES 2025 (value)'!CN27</f>
        <v>24327.660169482777</v>
      </c>
      <c r="AF24" s="67">
        <f>'[6]TES 2025 (value)'!CO27</f>
        <v>-526.89735886814094</v>
      </c>
      <c r="AG24" s="27">
        <f t="shared" si="5"/>
        <v>185612.79334474952</v>
      </c>
      <c r="AI24" s="53" t="s">
        <v>42</v>
      </c>
      <c r="AJ24" s="64" t="s">
        <v>43</v>
      </c>
      <c r="AK24" s="65">
        <f t="shared" si="11"/>
        <v>5985.7702434481625</v>
      </c>
      <c r="AL24" s="66">
        <f t="shared" si="11"/>
        <v>1773.6254854785072</v>
      </c>
      <c r="AM24" s="66">
        <f t="shared" si="11"/>
        <v>473.51536182245127</v>
      </c>
      <c r="AN24" s="66">
        <f t="shared" si="11"/>
        <v>82.876777281745063</v>
      </c>
      <c r="AO24" s="66">
        <f t="shared" si="11"/>
        <v>546.84008132334475</v>
      </c>
      <c r="AP24" s="66">
        <f t="shared" si="11"/>
        <v>163.09394938269878</v>
      </c>
      <c r="AQ24" s="66">
        <f t="shared" si="11"/>
        <v>146.24010444651222</v>
      </c>
      <c r="AR24" s="66">
        <f t="shared" si="11"/>
        <v>9866.9151202455305</v>
      </c>
      <c r="AS24" s="66">
        <f t="shared" si="11"/>
        <v>209.38386856957482</v>
      </c>
      <c r="AT24" s="66">
        <f t="shared" si="11"/>
        <v>843.98300235484783</v>
      </c>
      <c r="AU24" s="66">
        <f t="shared" si="11"/>
        <v>6.5007876427503577</v>
      </c>
      <c r="AV24" s="66">
        <f t="shared" si="11"/>
        <v>3910.7723285850725</v>
      </c>
      <c r="AW24" s="66">
        <f t="shared" si="11"/>
        <v>7877.0709128228154</v>
      </c>
      <c r="AX24" s="66">
        <f t="shared" si="11"/>
        <v>245.04960000661828</v>
      </c>
      <c r="AY24" s="66">
        <f t="shared" si="11"/>
        <v>2159.7863962536658</v>
      </c>
      <c r="AZ24" s="66">
        <f t="shared" si="9"/>
        <v>10136.700983635206</v>
      </c>
      <c r="BA24" s="66">
        <f t="shared" si="1"/>
        <v>2086.425395969246</v>
      </c>
      <c r="BB24" s="66">
        <f t="shared" si="1"/>
        <v>3809.4768382859047</v>
      </c>
      <c r="BC24" s="66">
        <f t="shared" si="1"/>
        <v>9334.7061779385567</v>
      </c>
      <c r="BD24" s="66">
        <f t="shared" si="1"/>
        <v>560.58897369264344</v>
      </c>
      <c r="BE24" s="91">
        <f t="shared" si="1"/>
        <v>0.14630411039714822</v>
      </c>
      <c r="BF24" s="91">
        <f t="shared" si="1"/>
        <v>38842.185197668499</v>
      </c>
      <c r="BG24" s="91">
        <f t="shared" si="1"/>
        <v>202.19920327450882</v>
      </c>
      <c r="BH24" s="91">
        <f t="shared" si="1"/>
        <v>9749.2599853587781</v>
      </c>
      <c r="BI24" s="65">
        <f t="shared" si="2"/>
        <v>53044.573539992009</v>
      </c>
      <c r="BJ24" s="66">
        <f t="shared" si="2"/>
        <v>0</v>
      </c>
      <c r="BK24" s="66">
        <f t="shared" si="2"/>
        <v>0</v>
      </c>
      <c r="BL24" s="66">
        <f t="shared" si="2"/>
        <v>24327.660169482777</v>
      </c>
      <c r="BM24" s="36">
        <v>0</v>
      </c>
      <c r="BN24" s="27">
        <f t="shared" si="6"/>
        <v>186385.34678907282</v>
      </c>
      <c r="BP24" s="53" t="s">
        <v>42</v>
      </c>
      <c r="BQ24" s="64" t="s">
        <v>43</v>
      </c>
      <c r="BR24" s="65">
        <f t="shared" si="7"/>
        <v>5985.7702434481625</v>
      </c>
      <c r="BS24" s="66">
        <f t="shared" si="7"/>
        <v>1773.6254854785072</v>
      </c>
      <c r="BT24" s="66">
        <f t="shared" si="7"/>
        <v>473.51536182245127</v>
      </c>
      <c r="BU24" s="66">
        <f t="shared" si="7"/>
        <v>82.876777281745063</v>
      </c>
      <c r="BV24" s="66">
        <f t="shared" si="7"/>
        <v>546.84008132334475</v>
      </c>
      <c r="BW24" s="66">
        <f t="shared" si="7"/>
        <v>163.09394938269878</v>
      </c>
      <c r="BX24" s="66">
        <f t="shared" si="7"/>
        <v>146.24010444651222</v>
      </c>
      <c r="BY24" s="66">
        <f t="shared" si="7"/>
        <v>9866.9151202455305</v>
      </c>
      <c r="BZ24" s="66">
        <f t="shared" si="7"/>
        <v>209.38386856957482</v>
      </c>
      <c r="CA24" s="66">
        <f t="shared" si="7"/>
        <v>843.98300235484783</v>
      </c>
      <c r="CB24" s="66">
        <f t="shared" si="7"/>
        <v>6.5007876427503577</v>
      </c>
      <c r="CC24" s="66">
        <f t="shared" si="7"/>
        <v>3910.7723285850725</v>
      </c>
      <c r="CD24" s="66">
        <f t="shared" si="7"/>
        <v>7877.0709128228154</v>
      </c>
      <c r="CE24" s="66">
        <f t="shared" si="7"/>
        <v>245.04960000661828</v>
      </c>
      <c r="CF24" s="66">
        <f t="shared" si="7"/>
        <v>2159.7863962536658</v>
      </c>
      <c r="CG24" s="66">
        <f t="shared" si="7"/>
        <v>10136.700983635206</v>
      </c>
      <c r="CH24" s="66">
        <f t="shared" si="10"/>
        <v>2086.425395969246</v>
      </c>
      <c r="CI24" s="66">
        <f t="shared" si="4"/>
        <v>3809.4768382859047</v>
      </c>
      <c r="CJ24" s="66">
        <f t="shared" si="4"/>
        <v>9334.7061779385567</v>
      </c>
      <c r="CK24" s="66">
        <f t="shared" si="4"/>
        <v>560.58897369264344</v>
      </c>
      <c r="CL24" s="91">
        <f t="shared" si="4"/>
        <v>0.14630411039714822</v>
      </c>
      <c r="CM24" s="91">
        <f t="shared" si="4"/>
        <v>38842.185197668499</v>
      </c>
      <c r="CN24" s="91">
        <f t="shared" si="4"/>
        <v>202.19920327450882</v>
      </c>
      <c r="CO24" s="91">
        <f t="shared" si="4"/>
        <v>9749.2599853587781</v>
      </c>
      <c r="CP24" s="65">
        <f t="shared" si="4"/>
        <v>53044.573539992009</v>
      </c>
      <c r="CQ24" s="66">
        <f t="shared" si="4"/>
        <v>0</v>
      </c>
      <c r="CR24" s="66">
        <f t="shared" si="4"/>
        <v>0</v>
      </c>
      <c r="CS24" s="66">
        <f t="shared" si="4"/>
        <v>24327.660169482777</v>
      </c>
      <c r="CT24" s="36">
        <v>0</v>
      </c>
      <c r="CU24" s="27">
        <f t="shared" si="8"/>
        <v>186385.34678907282</v>
      </c>
      <c r="CX24" s="46" t="s">
        <v>113</v>
      </c>
      <c r="CY24" s="100">
        <f>1-SUM(CP3:CP26)/CY23</f>
        <v>2.5969402501657135E-2</v>
      </c>
      <c r="DA24" s="105">
        <v>1.0320386534485262</v>
      </c>
    </row>
    <row r="25" spans="2:105" x14ac:dyDescent="0.25">
      <c r="B25" s="53" t="s">
        <v>44</v>
      </c>
      <c r="C25" s="64" t="s">
        <v>45</v>
      </c>
      <c r="D25" s="90">
        <v>1131.3331128155721</v>
      </c>
      <c r="E25" s="91">
        <v>1973.7826411199692</v>
      </c>
      <c r="F25" s="91">
        <v>503.82088701009252</v>
      </c>
      <c r="G25" s="91">
        <v>223.64855490152286</v>
      </c>
      <c r="H25" s="91">
        <v>418.05721440972542</v>
      </c>
      <c r="I25" s="91">
        <v>685.0757846842564</v>
      </c>
      <c r="J25" s="91">
        <v>362.29404809870113</v>
      </c>
      <c r="K25" s="91">
        <v>703.96549169747448</v>
      </c>
      <c r="L25" s="91">
        <v>457.28630445686417</v>
      </c>
      <c r="M25" s="91">
        <v>728.03423800495023</v>
      </c>
      <c r="N25" s="91">
        <v>261.67086665036913</v>
      </c>
      <c r="O25" s="91">
        <v>4192.4557243077679</v>
      </c>
      <c r="P25" s="91">
        <v>1146.7380939327115</v>
      </c>
      <c r="Q25" s="91">
        <v>717.05679369563939</v>
      </c>
      <c r="R25" s="91">
        <v>211.60325084818351</v>
      </c>
      <c r="S25" s="91">
        <v>108.62979196567721</v>
      </c>
      <c r="T25" s="91">
        <v>17.535931293767575</v>
      </c>
      <c r="U25" s="91">
        <v>19.887472677920055</v>
      </c>
      <c r="V25" s="91">
        <v>9435.3471356628324</v>
      </c>
      <c r="W25" s="91">
        <v>2502.0303912651834</v>
      </c>
      <c r="X25" s="91">
        <v>1.0555910719412962</v>
      </c>
      <c r="Y25" s="91">
        <v>184.92636558624872</v>
      </c>
      <c r="Z25" s="91">
        <v>14398.511211825858</v>
      </c>
      <c r="AA25" s="91">
        <v>114.12315605721169</v>
      </c>
      <c r="AB25" s="65">
        <f>'[6]TES 2025 (value)'!CK28</f>
        <v>24679.509770331493</v>
      </c>
      <c r="AC25" s="66">
        <f>'[6]TES 2025 (value)'!CL28</f>
        <v>0</v>
      </c>
      <c r="AD25" s="66">
        <f>'[6]TES 2025 (value)'!CM28</f>
        <v>0</v>
      </c>
      <c r="AE25" s="66">
        <f>'[6]TES 2025 (value)'!CN28</f>
        <v>5394.9208992450704</v>
      </c>
      <c r="AF25" s="67">
        <f>'[6]TES 2025 (value)'!CO28</f>
        <v>0</v>
      </c>
      <c r="AG25" s="27">
        <f t="shared" si="5"/>
        <v>70573.300723617009</v>
      </c>
      <c r="AI25" s="53" t="s">
        <v>44</v>
      </c>
      <c r="AJ25" s="64" t="s">
        <v>45</v>
      </c>
      <c r="AK25" s="65">
        <f t="shared" si="11"/>
        <v>1131.3325020088384</v>
      </c>
      <c r="AL25" s="66">
        <f t="shared" si="11"/>
        <v>1973.8001492750086</v>
      </c>
      <c r="AM25" s="66">
        <f t="shared" si="11"/>
        <v>503.81923470736371</v>
      </c>
      <c r="AN25" s="66">
        <f t="shared" si="11"/>
        <v>223.63454667333559</v>
      </c>
      <c r="AO25" s="66">
        <f t="shared" si="11"/>
        <v>418.04681922729952</v>
      </c>
      <c r="AP25" s="66">
        <f t="shared" si="11"/>
        <v>685.05768070878491</v>
      </c>
      <c r="AQ25" s="66">
        <f t="shared" si="11"/>
        <v>362.28554902792052</v>
      </c>
      <c r="AR25" s="66">
        <f t="shared" si="11"/>
        <v>704.05154653234979</v>
      </c>
      <c r="AS25" s="66">
        <f t="shared" si="11"/>
        <v>457.31730293136542</v>
      </c>
      <c r="AT25" s="66">
        <f t="shared" si="11"/>
        <v>728.02742997995483</v>
      </c>
      <c r="AU25" s="66">
        <f t="shared" si="11"/>
        <v>261.66395899005869</v>
      </c>
      <c r="AV25" s="66">
        <f t="shared" si="11"/>
        <v>4192.5107628479909</v>
      </c>
      <c r="AW25" s="66">
        <f t="shared" si="11"/>
        <v>1146.7517759267737</v>
      </c>
      <c r="AX25" s="66">
        <f t="shared" si="11"/>
        <v>717.01474666162119</v>
      </c>
      <c r="AY25" s="66">
        <f t="shared" si="11"/>
        <v>211.59685985236894</v>
      </c>
      <c r="AZ25" s="66">
        <f t="shared" si="9"/>
        <v>108.63029956138426</v>
      </c>
      <c r="BA25" s="66">
        <f t="shared" si="1"/>
        <v>17.535339175494091</v>
      </c>
      <c r="BB25" s="66">
        <f t="shared" si="1"/>
        <v>19.887132783636112</v>
      </c>
      <c r="BC25" s="66">
        <f t="shared" si="1"/>
        <v>9435.4953452772043</v>
      </c>
      <c r="BD25" s="66">
        <f t="shared" si="1"/>
        <v>2502.0279277621476</v>
      </c>
      <c r="BE25" s="91">
        <f t="shared" si="1"/>
        <v>1.1451022267341207</v>
      </c>
      <c r="BF25" s="91">
        <f t="shared" si="1"/>
        <v>186.03324229785406</v>
      </c>
      <c r="BG25" s="91">
        <f t="shared" si="1"/>
        <v>14398.970235443203</v>
      </c>
      <c r="BH25" s="91">
        <f t="shared" si="1"/>
        <v>114.27801680548446</v>
      </c>
      <c r="BI25" s="65">
        <f t="shared" si="2"/>
        <v>24679.509770331493</v>
      </c>
      <c r="BJ25" s="66">
        <f t="shared" si="2"/>
        <v>0</v>
      </c>
      <c r="BK25" s="66">
        <f t="shared" si="2"/>
        <v>0</v>
      </c>
      <c r="BL25" s="66">
        <f t="shared" si="2"/>
        <v>5394.9208992450704</v>
      </c>
      <c r="BM25" s="36">
        <v>0</v>
      </c>
      <c r="BN25" s="27">
        <f t="shared" si="6"/>
        <v>70575.34417626074</v>
      </c>
      <c r="BP25" s="53" t="s">
        <v>44</v>
      </c>
      <c r="BQ25" s="64" t="s">
        <v>45</v>
      </c>
      <c r="BR25" s="65">
        <f t="shared" si="7"/>
        <v>1131.3325020088384</v>
      </c>
      <c r="BS25" s="66">
        <f t="shared" si="7"/>
        <v>1973.8001492750086</v>
      </c>
      <c r="BT25" s="66">
        <f t="shared" si="7"/>
        <v>503.81923470736371</v>
      </c>
      <c r="BU25" s="66">
        <f t="shared" si="7"/>
        <v>223.63454667333559</v>
      </c>
      <c r="BV25" s="66">
        <f t="shared" si="7"/>
        <v>418.04681922729952</v>
      </c>
      <c r="BW25" s="66">
        <f t="shared" si="7"/>
        <v>685.05768070878491</v>
      </c>
      <c r="BX25" s="66">
        <f t="shared" si="7"/>
        <v>362.28554902792052</v>
      </c>
      <c r="BY25" s="66">
        <f t="shared" si="7"/>
        <v>704.05154653234979</v>
      </c>
      <c r="BZ25" s="66">
        <f t="shared" si="7"/>
        <v>457.31730293136542</v>
      </c>
      <c r="CA25" s="66">
        <f t="shared" si="7"/>
        <v>728.02742997995483</v>
      </c>
      <c r="CB25" s="66">
        <f t="shared" si="7"/>
        <v>261.66395899005869</v>
      </c>
      <c r="CC25" s="66">
        <f t="shared" si="7"/>
        <v>4192.5107628479909</v>
      </c>
      <c r="CD25" s="66">
        <f t="shared" si="7"/>
        <v>1146.7517759267737</v>
      </c>
      <c r="CE25" s="66">
        <f t="shared" si="7"/>
        <v>717.01474666162119</v>
      </c>
      <c r="CF25" s="66">
        <f t="shared" si="7"/>
        <v>211.59685985236894</v>
      </c>
      <c r="CG25" s="66">
        <f t="shared" si="7"/>
        <v>108.63029956138426</v>
      </c>
      <c r="CH25" s="66">
        <f t="shared" si="10"/>
        <v>17.535339175494091</v>
      </c>
      <c r="CI25" s="66">
        <f t="shared" si="4"/>
        <v>19.887132783636112</v>
      </c>
      <c r="CJ25" s="66">
        <f t="shared" si="4"/>
        <v>9435.4953452772043</v>
      </c>
      <c r="CK25" s="66">
        <f t="shared" si="4"/>
        <v>2502.0279277621476</v>
      </c>
      <c r="CL25" s="91">
        <f t="shared" si="4"/>
        <v>1.1451022267341207</v>
      </c>
      <c r="CM25" s="91">
        <f t="shared" si="4"/>
        <v>186.03324229785406</v>
      </c>
      <c r="CN25" s="91">
        <f t="shared" si="4"/>
        <v>14398.970235443203</v>
      </c>
      <c r="CO25" s="91">
        <f t="shared" si="4"/>
        <v>114.27801680548446</v>
      </c>
      <c r="CP25" s="65">
        <f t="shared" si="4"/>
        <v>24679.509770331493</v>
      </c>
      <c r="CQ25" s="66">
        <f t="shared" si="4"/>
        <v>0</v>
      </c>
      <c r="CR25" s="66">
        <f t="shared" si="4"/>
        <v>0</v>
      </c>
      <c r="CS25" s="66">
        <f t="shared" si="4"/>
        <v>5394.9208992450704</v>
      </c>
      <c r="CT25" s="36">
        <v>0</v>
      </c>
      <c r="CU25" s="27">
        <f t="shared" si="8"/>
        <v>70575.34417626074</v>
      </c>
      <c r="CX25" s="52" t="s">
        <v>114</v>
      </c>
      <c r="CY25" s="100">
        <f>(SUM(CS3:CS26)-SUM(BR32:CO32))/(SUM(CP3:CS26)-SUM(BR32:CO32))</f>
        <v>-2.9956429498314941E-2</v>
      </c>
      <c r="DA25" s="106">
        <v>0.68770189444849261</v>
      </c>
    </row>
    <row r="26" spans="2:105" x14ac:dyDescent="0.25">
      <c r="B26" s="53" t="s">
        <v>46</v>
      </c>
      <c r="C26" s="68" t="s">
        <v>47</v>
      </c>
      <c r="D26" s="92">
        <v>267.53432534283189</v>
      </c>
      <c r="E26" s="93">
        <v>2210.1145036037124</v>
      </c>
      <c r="F26" s="93">
        <v>390.87781547298579</v>
      </c>
      <c r="G26" s="93">
        <v>377.18152384263931</v>
      </c>
      <c r="H26" s="93">
        <v>669.85475658162136</v>
      </c>
      <c r="I26" s="93">
        <v>750.40635918115299</v>
      </c>
      <c r="J26" s="93">
        <v>887.91052459990954</v>
      </c>
      <c r="K26" s="93">
        <v>1403.7793363577409</v>
      </c>
      <c r="L26" s="93">
        <v>132.17898904508215</v>
      </c>
      <c r="M26" s="93">
        <v>657.62559073790692</v>
      </c>
      <c r="N26" s="93">
        <v>152.56543896156859</v>
      </c>
      <c r="O26" s="93">
        <v>3102.5785203226374</v>
      </c>
      <c r="P26" s="93">
        <v>114.01406926028655</v>
      </c>
      <c r="Q26" s="93">
        <v>92.420673462532676</v>
      </c>
      <c r="R26" s="93">
        <v>99.728654754257718</v>
      </c>
      <c r="S26" s="93">
        <v>88.951432965810753</v>
      </c>
      <c r="T26" s="93">
        <v>5.8124996767673034</v>
      </c>
      <c r="U26" s="93">
        <v>3.2218131871967262</v>
      </c>
      <c r="V26" s="93">
        <v>8509.7747210179987</v>
      </c>
      <c r="W26" s="93">
        <v>2932.351804184691</v>
      </c>
      <c r="X26" s="93">
        <v>0.10352553726451001</v>
      </c>
      <c r="Y26" s="93">
        <v>6684.8823059177894</v>
      </c>
      <c r="Z26" s="93">
        <v>963.57019400053161</v>
      </c>
      <c r="AA26" s="93">
        <v>9098.9767372718488</v>
      </c>
      <c r="AB26" s="69">
        <f>'[6]TES 2025 (value)'!CK29</f>
        <v>11197.342109354475</v>
      </c>
      <c r="AC26" s="70">
        <f>'[6]TES 2025 (value)'!CL29</f>
        <v>11.358092570231365</v>
      </c>
      <c r="AD26" s="70">
        <f>'[6]TES 2025 (value)'!CM29</f>
        <v>0</v>
      </c>
      <c r="AE26" s="70">
        <f>'[6]TES 2025 (value)'!CN29</f>
        <v>668.08779888369304</v>
      </c>
      <c r="AF26" s="71">
        <f>'[6]TES 2025 (value)'!CO29</f>
        <v>-4.8935353422138679</v>
      </c>
      <c r="AG26" s="28">
        <f t="shared" si="5"/>
        <v>51468.31058075295</v>
      </c>
      <c r="AI26" s="53" t="s">
        <v>46</v>
      </c>
      <c r="AJ26" s="68" t="s">
        <v>47</v>
      </c>
      <c r="AK26" s="69">
        <f t="shared" si="11"/>
        <v>267.53418090105293</v>
      </c>
      <c r="AL26" s="70">
        <f t="shared" si="11"/>
        <v>2210.1341081065475</v>
      </c>
      <c r="AM26" s="70">
        <f t="shared" si="11"/>
        <v>390.876533572021</v>
      </c>
      <c r="AN26" s="70">
        <f t="shared" si="11"/>
        <v>377.1578990762896</v>
      </c>
      <c r="AO26" s="70">
        <f t="shared" si="11"/>
        <v>669.83810033899829</v>
      </c>
      <c r="AP26" s="70">
        <f t="shared" si="11"/>
        <v>750.38652876439619</v>
      </c>
      <c r="AQ26" s="70">
        <f t="shared" si="11"/>
        <v>887.88969507087086</v>
      </c>
      <c r="AR26" s="70">
        <f t="shared" si="11"/>
        <v>1403.9509385178133</v>
      </c>
      <c r="AS26" s="70">
        <f t="shared" si="11"/>
        <v>132.187949180082</v>
      </c>
      <c r="AT26" s="70">
        <f t="shared" si="11"/>
        <v>657.61944112127401</v>
      </c>
      <c r="AU26" s="70">
        <f t="shared" si="11"/>
        <v>152.5614114966813</v>
      </c>
      <c r="AV26" s="70">
        <f t="shared" si="11"/>
        <v>3102.6192509597427</v>
      </c>
      <c r="AW26" s="70">
        <f t="shared" si="11"/>
        <v>114.01542958818258</v>
      </c>
      <c r="AX26" s="70">
        <f t="shared" si="11"/>
        <v>92.415254065861134</v>
      </c>
      <c r="AY26" s="70">
        <f t="shared" si="11"/>
        <v>99.725642676642778</v>
      </c>
      <c r="AZ26" s="70">
        <f t="shared" si="9"/>
        <v>88.951848610218178</v>
      </c>
      <c r="BA26" s="70">
        <f t="shared" si="1"/>
        <v>5.8123034118974441</v>
      </c>
      <c r="BB26" s="70">
        <f t="shared" si="1"/>
        <v>3.2217581235944279</v>
      </c>
      <c r="BC26" s="70">
        <f t="shared" si="1"/>
        <v>8509.9083918211654</v>
      </c>
      <c r="BD26" s="70">
        <f t="shared" si="1"/>
        <v>2932.3489169865193</v>
      </c>
      <c r="BE26" s="93">
        <f t="shared" si="1"/>
        <v>0.11230421173174651</v>
      </c>
      <c r="BF26" s="93">
        <f t="shared" si="1"/>
        <v>6724.8946671664726</v>
      </c>
      <c r="BG26" s="93">
        <f t="shared" si="1"/>
        <v>963.60091255674263</v>
      </c>
      <c r="BH26" s="93">
        <f t="shared" si="1"/>
        <v>9111.3236999280871</v>
      </c>
      <c r="BI26" s="69">
        <f t="shared" si="2"/>
        <v>11197.342109354475</v>
      </c>
      <c r="BJ26" s="70">
        <f t="shared" si="2"/>
        <v>11.358092570231365</v>
      </c>
      <c r="BK26" s="70">
        <f t="shared" si="2"/>
        <v>0</v>
      </c>
      <c r="BL26" s="70">
        <f t="shared" si="2"/>
        <v>668.08779888369304</v>
      </c>
      <c r="BM26" s="37">
        <v>0</v>
      </c>
      <c r="BN26" s="28">
        <f t="shared" si="6"/>
        <v>51525.875167061291</v>
      </c>
      <c r="BP26" s="53" t="s">
        <v>46</v>
      </c>
      <c r="BQ26" s="68" t="s">
        <v>47</v>
      </c>
      <c r="BR26" s="69">
        <f t="shared" si="7"/>
        <v>267.53418090105293</v>
      </c>
      <c r="BS26" s="70">
        <f t="shared" si="7"/>
        <v>2210.1341081065475</v>
      </c>
      <c r="BT26" s="70">
        <f t="shared" si="7"/>
        <v>390.876533572021</v>
      </c>
      <c r="BU26" s="70">
        <f t="shared" si="7"/>
        <v>377.1578990762896</v>
      </c>
      <c r="BV26" s="70">
        <f t="shared" si="7"/>
        <v>669.83810033899829</v>
      </c>
      <c r="BW26" s="70">
        <f t="shared" si="7"/>
        <v>750.38652876439619</v>
      </c>
      <c r="BX26" s="70">
        <f t="shared" si="7"/>
        <v>887.88969507087086</v>
      </c>
      <c r="BY26" s="70">
        <f t="shared" si="7"/>
        <v>1403.9509385178133</v>
      </c>
      <c r="BZ26" s="70">
        <f t="shared" si="7"/>
        <v>132.187949180082</v>
      </c>
      <c r="CA26" s="70">
        <f t="shared" si="7"/>
        <v>657.61944112127401</v>
      </c>
      <c r="CB26" s="70">
        <f t="shared" si="7"/>
        <v>152.5614114966813</v>
      </c>
      <c r="CC26" s="70">
        <f t="shared" si="7"/>
        <v>3102.6192509597427</v>
      </c>
      <c r="CD26" s="70">
        <f t="shared" si="7"/>
        <v>114.01542958818258</v>
      </c>
      <c r="CE26" s="70">
        <f t="shared" si="7"/>
        <v>92.415254065861134</v>
      </c>
      <c r="CF26" s="70">
        <f t="shared" si="7"/>
        <v>99.725642676642778</v>
      </c>
      <c r="CG26" s="70">
        <f t="shared" si="7"/>
        <v>88.951848610218178</v>
      </c>
      <c r="CH26" s="70">
        <f t="shared" si="10"/>
        <v>5.8123034118974441</v>
      </c>
      <c r="CI26" s="70">
        <f t="shared" si="4"/>
        <v>3.2217581235944279</v>
      </c>
      <c r="CJ26" s="70">
        <f t="shared" si="4"/>
        <v>8509.9083918211654</v>
      </c>
      <c r="CK26" s="70">
        <f t="shared" ref="CK26:CS37" si="12">BD26</f>
        <v>2932.3489169865193</v>
      </c>
      <c r="CL26" s="93">
        <f t="shared" si="12"/>
        <v>0.11230421173174651</v>
      </c>
      <c r="CM26" s="93">
        <f t="shared" si="12"/>
        <v>6724.8946671664726</v>
      </c>
      <c r="CN26" s="93">
        <f t="shared" si="12"/>
        <v>963.60091255674263</v>
      </c>
      <c r="CO26" s="93">
        <f t="shared" si="12"/>
        <v>9111.3236999280871</v>
      </c>
      <c r="CP26" s="69">
        <f t="shared" si="12"/>
        <v>11197.342109354475</v>
      </c>
      <c r="CQ26" s="70">
        <f t="shared" si="12"/>
        <v>11.358092570231365</v>
      </c>
      <c r="CR26" s="70">
        <f t="shared" si="12"/>
        <v>0</v>
      </c>
      <c r="CS26" s="70">
        <f t="shared" si="12"/>
        <v>668.08779888369304</v>
      </c>
      <c r="CT26" s="37">
        <v>0</v>
      </c>
      <c r="CU26" s="28">
        <f t="shared" si="8"/>
        <v>51525.875167061291</v>
      </c>
    </row>
    <row r="27" spans="2:105" x14ac:dyDescent="0.25">
      <c r="B27" s="53" t="s">
        <v>56</v>
      </c>
      <c r="C27" s="72" t="s">
        <v>60</v>
      </c>
      <c r="D27" s="61">
        <f>'[6]TES 2025 (value)'!D102+'[6]TES 2025 (value)'!D103</f>
        <v>22444.721089008453</v>
      </c>
      <c r="E27" s="62">
        <f>'[6]TES 2025 (value)'!E102+'[6]TES 2025 (value)'!E103</f>
        <v>20476.91664034202</v>
      </c>
      <c r="F27" s="62">
        <f>'[6]TES 2025 (value)'!F102+'[6]TES 2025 (value)'!F103</f>
        <v>11046.68786387918</v>
      </c>
      <c r="G27" s="62">
        <f>'[6]TES 2025 (value)'!G102+'[6]TES 2025 (value)'!G103</f>
        <v>2290.8303014344274</v>
      </c>
      <c r="H27" s="62">
        <f>'[6]TES 2025 (value)'!H102+'[6]TES 2025 (value)'!H103</f>
        <v>4309.9248793438373</v>
      </c>
      <c r="I27" s="62">
        <f>'[6]TES 2025 (value)'!I102+'[6]TES 2025 (value)'!I103</f>
        <v>3821.3452771368825</v>
      </c>
      <c r="J27" s="62">
        <f>'[6]TES 2025 (value)'!J102+'[6]TES 2025 (value)'!J103</f>
        <v>1565.4999122865238</v>
      </c>
      <c r="K27" s="62">
        <f>'[6]TES 2025 (value)'!K102+'[6]TES 2025 (value)'!K103</f>
        <v>2475.707956382731</v>
      </c>
      <c r="L27" s="62">
        <f>'[6]TES 2025 (value)'!L102+'[6]TES 2025 (value)'!L103</f>
        <v>5894.1871034891974</v>
      </c>
      <c r="M27" s="62">
        <f>'[6]TES 2025 (value)'!M102+'[6]TES 2025 (value)'!M103</f>
        <v>2772.2458279559687</v>
      </c>
      <c r="N27" s="62">
        <f>'[6]TES 2025 (value)'!N102+'[6]TES 2025 (value)'!N103</f>
        <v>1469.7135974421453</v>
      </c>
      <c r="O27" s="62">
        <f>'[6]TES 2025 (value)'!O102+'[6]TES 2025 (value)'!O103</f>
        <v>92634.070009857664</v>
      </c>
      <c r="P27" s="62">
        <f>'[6]TES 2025 (value)'!P102+'[6]TES 2025 (value)'!P103</f>
        <v>70091.587861926193</v>
      </c>
      <c r="Q27" s="62">
        <f>'[6]TES 2025 (value)'!Q102+'[6]TES 2025 (value)'!Q103</f>
        <v>5519.0248705530439</v>
      </c>
      <c r="R27" s="62">
        <f>'[6]TES 2025 (value)'!R102+'[6]TES 2025 (value)'!R103</f>
        <v>7655.2672048818386</v>
      </c>
      <c r="S27" s="62">
        <f>'[6]TES 2025 (value)'!S102+'[6]TES 2025 (value)'!S103</f>
        <v>14225.215381398169</v>
      </c>
      <c r="T27" s="62">
        <f>'[6]TES 2025 (value)'!T102+'[6]TES 2025 (value)'!T103</f>
        <v>2519.7595315456879</v>
      </c>
      <c r="U27" s="62">
        <f>'[6]TES 2025 (value)'!U102+'[6]TES 2025 (value)'!U103</f>
        <v>5801.9323587959425</v>
      </c>
      <c r="V27" s="62">
        <f>'[6]TES 2025 (value)'!V102+'[6]TES 2025 (value)'!V103</f>
        <v>662637.77378265047</v>
      </c>
      <c r="W27" s="62">
        <f>'[6]TES 2025 (value)'!W102+'[6]TES 2025 (value)'!W103</f>
        <v>283091.02384586981</v>
      </c>
      <c r="X27" s="62">
        <f>'[6]TES 2025 (value)'!X102+'[6]TES 2025 (value)'!X103</f>
        <v>7.6472829810446381</v>
      </c>
      <c r="Y27" s="62">
        <f>'[6]TES 2025 (value)'!Y102+'[6]TES 2025 (value)'!Y103</f>
        <v>747.36585480837584</v>
      </c>
      <c r="Z27" s="62">
        <f>'[6]TES 2025 (value)'!Z102+'[6]TES 2025 (value)'!Z103</f>
        <v>6043.6891240727127</v>
      </c>
      <c r="AA27" s="63">
        <f>'[6]TES 2025 (value)'!AA102+'[6]TES 2025 (value)'!AA103</f>
        <v>2229.0641407807389</v>
      </c>
      <c r="AI27" s="53" t="s">
        <v>56</v>
      </c>
      <c r="AJ27" s="72" t="s">
        <v>60</v>
      </c>
      <c r="AK27" s="61">
        <f t="shared" si="11"/>
        <v>22444.708971103817</v>
      </c>
      <c r="AL27" s="62">
        <f t="shared" si="11"/>
        <v>20477.098277885994</v>
      </c>
      <c r="AM27" s="62">
        <f t="shared" si="11"/>
        <v>11046.651635781114</v>
      </c>
      <c r="AN27" s="62">
        <f t="shared" si="11"/>
        <v>2290.6868152687562</v>
      </c>
      <c r="AO27" s="62">
        <f t="shared" si="11"/>
        <v>4309.8177111050927</v>
      </c>
      <c r="AP27" s="62">
        <f t="shared" si="11"/>
        <v>3821.2442933585735</v>
      </c>
      <c r="AQ27" s="62">
        <f t="shared" si="11"/>
        <v>1565.4631871605345</v>
      </c>
      <c r="AR27" s="62">
        <f t="shared" si="11"/>
        <v>2476.0105942845867</v>
      </c>
      <c r="AS27" s="62">
        <f t="shared" si="11"/>
        <v>5894.5866580064712</v>
      </c>
      <c r="AT27" s="62">
        <f t="shared" si="11"/>
        <v>2772.2199040118671</v>
      </c>
      <c r="AU27" s="62">
        <f t="shared" si="11"/>
        <v>1469.6747995338617</v>
      </c>
      <c r="AV27" s="62">
        <f t="shared" si="11"/>
        <v>92635.286109519424</v>
      </c>
      <c r="AW27" s="62">
        <f t="shared" si="11"/>
        <v>70092.424140666742</v>
      </c>
      <c r="AX27" s="62">
        <f t="shared" si="11"/>
        <v>5518.7012439888449</v>
      </c>
      <c r="AY27" s="62">
        <f t="shared" si="11"/>
        <v>7655.0359949147432</v>
      </c>
      <c r="AZ27" s="62">
        <f t="shared" si="9"/>
        <v>14225.281851729456</v>
      </c>
      <c r="BA27" s="62">
        <f t="shared" si="1"/>
        <v>2519.6744493428428</v>
      </c>
      <c r="BB27" s="62">
        <f t="shared" si="1"/>
        <v>5801.8331987027268</v>
      </c>
      <c r="BC27" s="62">
        <f t="shared" si="1"/>
        <v>662648.18243932293</v>
      </c>
      <c r="BD27" s="62">
        <f t="shared" si="1"/>
        <v>283090.74511400505</v>
      </c>
      <c r="BE27" s="62">
        <f t="shared" si="1"/>
        <v>8.2957510752299655</v>
      </c>
      <c r="BF27" s="62">
        <f t="shared" si="1"/>
        <v>751.83921293183164</v>
      </c>
      <c r="BG27" s="62">
        <f t="shared" si="1"/>
        <v>6043.8817964957861</v>
      </c>
      <c r="BH27" s="63">
        <f t="shared" si="1"/>
        <v>2232.0888953766971</v>
      </c>
      <c r="BP27" s="53" t="s">
        <v>56</v>
      </c>
      <c r="BQ27" s="72" t="s">
        <v>60</v>
      </c>
      <c r="BR27" s="61">
        <f t="shared" si="7"/>
        <v>22444.708971103817</v>
      </c>
      <c r="BS27" s="62">
        <f t="shared" si="7"/>
        <v>20477.098277885994</v>
      </c>
      <c r="BT27" s="62">
        <f t="shared" si="7"/>
        <v>11046.651635781114</v>
      </c>
      <c r="BU27" s="62">
        <f t="shared" si="7"/>
        <v>2290.6868152687562</v>
      </c>
      <c r="BV27" s="62">
        <f t="shared" si="7"/>
        <v>4309.8177111050927</v>
      </c>
      <c r="BW27" s="62">
        <f t="shared" si="7"/>
        <v>3821.2442933585735</v>
      </c>
      <c r="BX27" s="62">
        <f t="shared" si="7"/>
        <v>1565.4631871605345</v>
      </c>
      <c r="BY27" s="62">
        <f t="shared" si="7"/>
        <v>2476.0105942845867</v>
      </c>
      <c r="BZ27" s="62">
        <f t="shared" si="7"/>
        <v>5894.5866580064712</v>
      </c>
      <c r="CA27" s="62">
        <f t="shared" si="7"/>
        <v>2772.2199040118671</v>
      </c>
      <c r="CB27" s="62">
        <f t="shared" si="7"/>
        <v>1469.6747995338617</v>
      </c>
      <c r="CC27" s="62">
        <f t="shared" si="7"/>
        <v>92635.286109519424</v>
      </c>
      <c r="CD27" s="62">
        <f t="shared" si="7"/>
        <v>70092.424140666742</v>
      </c>
      <c r="CE27" s="62">
        <f t="shared" si="7"/>
        <v>5518.7012439888449</v>
      </c>
      <c r="CF27" s="62">
        <f t="shared" si="7"/>
        <v>7655.0359949147432</v>
      </c>
      <c r="CG27" s="62">
        <f t="shared" si="7"/>
        <v>14225.281851729456</v>
      </c>
      <c r="CH27" s="62">
        <f t="shared" si="10"/>
        <v>2519.6744493428428</v>
      </c>
      <c r="CI27" s="62">
        <f t="shared" si="10"/>
        <v>5801.8331987027268</v>
      </c>
      <c r="CJ27" s="62">
        <f t="shared" si="10"/>
        <v>662648.18243932293</v>
      </c>
      <c r="CK27" s="62">
        <f t="shared" si="12"/>
        <v>283090.74511400505</v>
      </c>
      <c r="CL27" s="62">
        <f t="shared" si="12"/>
        <v>8.2957510752299655</v>
      </c>
      <c r="CM27" s="62">
        <f t="shared" si="12"/>
        <v>751.83921293183164</v>
      </c>
      <c r="CN27" s="62">
        <f t="shared" si="12"/>
        <v>6043.8817964957861</v>
      </c>
      <c r="CO27" s="63">
        <f t="shared" si="12"/>
        <v>2232.0888953766971</v>
      </c>
    </row>
    <row r="28" spans="2:105" x14ac:dyDescent="0.25">
      <c r="B28" s="53" t="s">
        <v>57</v>
      </c>
      <c r="C28" s="72" t="s">
        <v>75</v>
      </c>
      <c r="D28" s="65">
        <f>'[6]TES 2025 (value)'!D104</f>
        <v>6929.7437341995574</v>
      </c>
      <c r="E28" s="66">
        <f>'[6]TES 2025 (value)'!E104</f>
        <v>12032.878333028648</v>
      </c>
      <c r="F28" s="66">
        <f>'[6]TES 2025 (value)'!F104</f>
        <v>6545.0175324209285</v>
      </c>
      <c r="G28" s="66">
        <f>'[6]TES 2025 (value)'!G104</f>
        <v>1153.6134461167062</v>
      </c>
      <c r="H28" s="66">
        <f>'[6]TES 2025 (value)'!H104</f>
        <v>2518.8813360323456</v>
      </c>
      <c r="I28" s="66">
        <f>'[6]TES 2025 (value)'!I104</f>
        <v>2143.9145031591934</v>
      </c>
      <c r="J28" s="66">
        <f>'[6]TES 2025 (value)'!J104</f>
        <v>833.48649882477935</v>
      </c>
      <c r="K28" s="66">
        <f>'[6]TES 2025 (value)'!K104</f>
        <v>1399.4499610060197</v>
      </c>
      <c r="L28" s="66">
        <f>'[6]TES 2025 (value)'!L104</f>
        <v>3357.2338873749904</v>
      </c>
      <c r="M28" s="66">
        <f>'[6]TES 2025 (value)'!M104</f>
        <v>1550.1655465591173</v>
      </c>
      <c r="N28" s="66">
        <f>'[6]TES 2025 (value)'!N104</f>
        <v>725.05310833828275</v>
      </c>
      <c r="O28" s="66">
        <f>'[6]TES 2025 (value)'!O104</f>
        <v>59691.316790536264</v>
      </c>
      <c r="P28" s="66">
        <f>'[6]TES 2025 (value)'!P104</f>
        <v>47567.629966482957</v>
      </c>
      <c r="Q28" s="66">
        <f>'[6]TES 2025 (value)'!Q104</f>
        <v>3563.2730764543967</v>
      </c>
      <c r="R28" s="66">
        <f>'[6]TES 2025 (value)'!R104</f>
        <v>5053.3441590375969</v>
      </c>
      <c r="S28" s="66">
        <f>'[6]TES 2025 (value)'!S104</f>
        <v>8191.49090905926</v>
      </c>
      <c r="T28" s="66">
        <f>'[6]TES 2025 (value)'!T104</f>
        <v>1258.9273809684216</v>
      </c>
      <c r="U28" s="66">
        <f>'[6]TES 2025 (value)'!U104</f>
        <v>3734.074042632818</v>
      </c>
      <c r="V28" s="66">
        <f>'[6]TES 2025 (value)'!V104</f>
        <v>357240.91009248159</v>
      </c>
      <c r="W28" s="66">
        <f>'[6]TES 2025 (value)'!W104</f>
        <v>127362.67847954156</v>
      </c>
      <c r="X28" s="66">
        <f>'[6]TES 2025 (value)'!X104</f>
        <v>4.7562284851606043</v>
      </c>
      <c r="Y28" s="66">
        <f>'[6]TES 2025 (value)'!Y104</f>
        <v>592.29326146166329</v>
      </c>
      <c r="Z28" s="66">
        <f>'[6]TES 2025 (value)'!Z104</f>
        <v>4687.6368709593771</v>
      </c>
      <c r="AA28" s="67">
        <f>'[6]TES 2025 (value)'!AA104</f>
        <v>1566.2561017952689</v>
      </c>
      <c r="AI28" s="53" t="s">
        <v>57</v>
      </c>
      <c r="AJ28" s="72" t="s">
        <v>75</v>
      </c>
      <c r="AK28" s="65">
        <f t="shared" si="11"/>
        <v>6929.7399928310015</v>
      </c>
      <c r="AL28" s="66">
        <f t="shared" si="11"/>
        <v>12032.985068945276</v>
      </c>
      <c r="AM28" s="66">
        <f t="shared" si="11"/>
        <v>6544.9960677484469</v>
      </c>
      <c r="AN28" s="66">
        <f t="shared" si="11"/>
        <v>1153.5411895336033</v>
      </c>
      <c r="AO28" s="66">
        <f t="shared" si="11"/>
        <v>2518.8187029044034</v>
      </c>
      <c r="AP28" s="66">
        <f t="shared" si="11"/>
        <v>2143.8578475651029</v>
      </c>
      <c r="AQ28" s="66">
        <f t="shared" si="11"/>
        <v>833.46694603117044</v>
      </c>
      <c r="AR28" s="66">
        <f t="shared" si="11"/>
        <v>1399.6210339303761</v>
      </c>
      <c r="AS28" s="66">
        <f t="shared" si="11"/>
        <v>3357.4614671822978</v>
      </c>
      <c r="AT28" s="66">
        <f t="shared" si="11"/>
        <v>1550.151050584564</v>
      </c>
      <c r="AU28" s="66">
        <f t="shared" si="11"/>
        <v>725.03396818468616</v>
      </c>
      <c r="AV28" s="66">
        <f t="shared" si="11"/>
        <v>59692.10041787933</v>
      </c>
      <c r="AW28" s="66">
        <f t="shared" si="11"/>
        <v>47568.197506738397</v>
      </c>
      <c r="AX28" s="66">
        <f t="shared" si="11"/>
        <v>3563.0641319669044</v>
      </c>
      <c r="AY28" s="66">
        <f t="shared" si="11"/>
        <v>5053.1915342492703</v>
      </c>
      <c r="AZ28" s="66">
        <f t="shared" si="9"/>
        <v>8191.5291855352116</v>
      </c>
      <c r="BA28" s="66">
        <f t="shared" si="1"/>
        <v>1258.8848720252254</v>
      </c>
      <c r="BB28" s="66">
        <f t="shared" si="1"/>
        <v>3734.0102240449332</v>
      </c>
      <c r="BC28" s="66">
        <f t="shared" si="1"/>
        <v>357246.52160170971</v>
      </c>
      <c r="BD28" s="66">
        <f t="shared" si="1"/>
        <v>127362.55307804917</v>
      </c>
      <c r="BE28" s="66">
        <f t="shared" si="1"/>
        <v>5.1595432871532907</v>
      </c>
      <c r="BF28" s="66">
        <f t="shared" si="1"/>
        <v>595.83843261924449</v>
      </c>
      <c r="BG28" s="66">
        <f t="shared" si="1"/>
        <v>4687.7863125232752</v>
      </c>
      <c r="BH28" s="67">
        <f t="shared" si="1"/>
        <v>1568.3814512886636</v>
      </c>
      <c r="BP28" s="53" t="s">
        <v>57</v>
      </c>
      <c r="BQ28" s="72" t="s">
        <v>75</v>
      </c>
      <c r="BR28" s="65">
        <f t="shared" si="7"/>
        <v>6929.7399928310015</v>
      </c>
      <c r="BS28" s="66">
        <f t="shared" si="7"/>
        <v>12032.985068945276</v>
      </c>
      <c r="BT28" s="66">
        <f t="shared" si="7"/>
        <v>6544.9960677484469</v>
      </c>
      <c r="BU28" s="66">
        <f t="shared" si="7"/>
        <v>1153.5411895336033</v>
      </c>
      <c r="BV28" s="66">
        <f t="shared" si="7"/>
        <v>2518.8187029044034</v>
      </c>
      <c r="BW28" s="66">
        <f t="shared" si="7"/>
        <v>2143.8578475651029</v>
      </c>
      <c r="BX28" s="66">
        <f t="shared" si="7"/>
        <v>833.46694603117044</v>
      </c>
      <c r="BY28" s="66">
        <f t="shared" si="7"/>
        <v>1399.6210339303761</v>
      </c>
      <c r="BZ28" s="66">
        <f t="shared" si="7"/>
        <v>3357.4614671822978</v>
      </c>
      <c r="CA28" s="66">
        <f t="shared" si="7"/>
        <v>1550.151050584564</v>
      </c>
      <c r="CB28" s="66">
        <f t="shared" si="7"/>
        <v>725.03396818468616</v>
      </c>
      <c r="CC28" s="66">
        <f t="shared" si="7"/>
        <v>59692.10041787933</v>
      </c>
      <c r="CD28" s="66">
        <f t="shared" si="7"/>
        <v>47568.197506738397</v>
      </c>
      <c r="CE28" s="66">
        <f t="shared" si="7"/>
        <v>3563.0641319669044</v>
      </c>
      <c r="CF28" s="66">
        <f t="shared" si="7"/>
        <v>5053.1915342492703</v>
      </c>
      <c r="CG28" s="66">
        <f t="shared" si="7"/>
        <v>8191.5291855352116</v>
      </c>
      <c r="CH28" s="66">
        <f t="shared" si="10"/>
        <v>1258.8848720252254</v>
      </c>
      <c r="CI28" s="66">
        <f t="shared" si="10"/>
        <v>3734.0102240449332</v>
      </c>
      <c r="CJ28" s="66">
        <f t="shared" si="10"/>
        <v>357246.52160170971</v>
      </c>
      <c r="CK28" s="66">
        <f t="shared" si="12"/>
        <v>127362.55307804917</v>
      </c>
      <c r="CL28" s="66">
        <f t="shared" si="12"/>
        <v>5.1595432871532907</v>
      </c>
      <c r="CM28" s="66">
        <f t="shared" si="12"/>
        <v>595.83843261924449</v>
      </c>
      <c r="CN28" s="66">
        <f t="shared" si="12"/>
        <v>4687.7863125232752</v>
      </c>
      <c r="CO28" s="67">
        <f t="shared" si="12"/>
        <v>1568.3814512886636</v>
      </c>
    </row>
    <row r="29" spans="2:105" x14ac:dyDescent="0.25">
      <c r="B29" s="53" t="s">
        <v>64</v>
      </c>
      <c r="C29" s="72" t="s">
        <v>61</v>
      </c>
      <c r="D29" s="65">
        <f>'[6]TES 2025 (value)'!D105+'[6]TES 2025 (value)'!D106</f>
        <v>-8791.1913734099508</v>
      </c>
      <c r="E29" s="66">
        <f>'[6]TES 2025 (value)'!E105+'[6]TES 2025 (value)'!E106</f>
        <v>2545.8637069829401</v>
      </c>
      <c r="F29" s="66">
        <f>'[6]TES 2025 (value)'!F105+'[6]TES 2025 (value)'!F106</f>
        <v>1727.0872114301053</v>
      </c>
      <c r="G29" s="66">
        <f>'[6]TES 2025 (value)'!G105+'[6]TES 2025 (value)'!G106</f>
        <v>283.95738122885984</v>
      </c>
      <c r="H29" s="66">
        <f>'[6]TES 2025 (value)'!H105+'[6]TES 2025 (value)'!H106</f>
        <v>824.87738553125064</v>
      </c>
      <c r="I29" s="66">
        <f>'[6]TES 2025 (value)'!I105+'[6]TES 2025 (value)'!I106</f>
        <v>686.78917864847699</v>
      </c>
      <c r="J29" s="66">
        <f>'[6]TES 2025 (value)'!J105+'[6]TES 2025 (value)'!J106</f>
        <v>205.98193872264454</v>
      </c>
      <c r="K29" s="66">
        <f>'[6]TES 2025 (value)'!K105+'[6]TES 2025 (value)'!K106</f>
        <v>757.04244554912395</v>
      </c>
      <c r="L29" s="66">
        <f>'[6]TES 2025 (value)'!L105+'[6]TES 2025 (value)'!L106</f>
        <v>879.33242758184088</v>
      </c>
      <c r="M29" s="66">
        <f>'[6]TES 2025 (value)'!M105+'[6]TES 2025 (value)'!M106</f>
        <v>554.26941218472098</v>
      </c>
      <c r="N29" s="66">
        <f>'[6]TES 2025 (value)'!N105+'[6]TES 2025 (value)'!N106</f>
        <v>236.74622156287052</v>
      </c>
      <c r="O29" s="66">
        <f>'[6]TES 2025 (value)'!O105+'[6]TES 2025 (value)'!O106</f>
        <v>10901.084109440009</v>
      </c>
      <c r="P29" s="66">
        <f>'[6]TES 2025 (value)'!P105+'[6]TES 2025 (value)'!P106</f>
        <v>4779.1856717210712</v>
      </c>
      <c r="Q29" s="66">
        <f>'[6]TES 2025 (value)'!Q105+'[6]TES 2025 (value)'!Q106</f>
        <v>-774.96449911185755</v>
      </c>
      <c r="R29" s="66">
        <f>'[6]TES 2025 (value)'!R105+'[6]TES 2025 (value)'!R106</f>
        <v>-1460.5902750955179</v>
      </c>
      <c r="S29" s="66">
        <f>'[6]TES 2025 (value)'!S105+'[6]TES 2025 (value)'!S106</f>
        <v>1610.7899651218456</v>
      </c>
      <c r="T29" s="66">
        <f>'[6]TES 2025 (value)'!T105+'[6]TES 2025 (value)'!T106</f>
        <v>253.93108556825686</v>
      </c>
      <c r="U29" s="66">
        <f>'[6]TES 2025 (value)'!U105+'[6]TES 2025 (value)'!U106</f>
        <v>362.75460102239867</v>
      </c>
      <c r="V29" s="66">
        <f>'[6]TES 2025 (value)'!V105+'[6]TES 2025 (value)'!V106</f>
        <v>64644.312033052374</v>
      </c>
      <c r="W29" s="66">
        <f>'[6]TES 2025 (value)'!W105+'[6]TES 2025 (value)'!W106</f>
        <v>7018.7235025873524</v>
      </c>
      <c r="X29" s="66">
        <f>'[6]TES 2025 (value)'!X105+'[6]TES 2025 (value)'!X106</f>
        <v>0.74772678382023672</v>
      </c>
      <c r="Y29" s="66">
        <f>'[6]TES 2025 (value)'!Y105+'[6]TES 2025 (value)'!Y106</f>
        <v>483.64857755582625</v>
      </c>
      <c r="Z29" s="66">
        <f>'[6]TES 2025 (value)'!Z105+'[6]TES 2025 (value)'!Z106</f>
        <v>2805.8025234832494</v>
      </c>
      <c r="AA29" s="67">
        <f>'[6]TES 2025 (value)'!AA105+'[6]TES 2025 (value)'!AA106</f>
        <v>279.34327134694922</v>
      </c>
      <c r="AI29" s="53" t="s">
        <v>64</v>
      </c>
      <c r="AJ29" s="72" t="s">
        <v>61</v>
      </c>
      <c r="AK29" s="65">
        <f t="shared" si="11"/>
        <v>-8791.1866270458377</v>
      </c>
      <c r="AL29" s="66">
        <f t="shared" si="11"/>
        <v>2545.8862897007948</v>
      </c>
      <c r="AM29" s="66">
        <f t="shared" si="11"/>
        <v>1727.0815473717346</v>
      </c>
      <c r="AN29" s="66">
        <f t="shared" si="11"/>
        <v>283.93959555707914</v>
      </c>
      <c r="AO29" s="66">
        <f t="shared" si="11"/>
        <v>824.85687458058158</v>
      </c>
      <c r="AP29" s="66">
        <f t="shared" si="11"/>
        <v>686.77102939444944</v>
      </c>
      <c r="AQ29" s="66">
        <f t="shared" si="11"/>
        <v>205.97710658398282</v>
      </c>
      <c r="AR29" s="66">
        <f t="shared" si="11"/>
        <v>757.13498866865712</v>
      </c>
      <c r="AS29" s="66">
        <f t="shared" si="11"/>
        <v>879.39203567324637</v>
      </c>
      <c r="AT29" s="66">
        <f t="shared" si="11"/>
        <v>554.26422907681842</v>
      </c>
      <c r="AU29" s="66">
        <f t="shared" si="11"/>
        <v>236.7399718702728</v>
      </c>
      <c r="AV29" s="66">
        <f t="shared" si="11"/>
        <v>10901.227218824029</v>
      </c>
      <c r="AW29" s="66">
        <f t="shared" si="11"/>
        <v>4779.2426932766721</v>
      </c>
      <c r="AX29" s="66">
        <f t="shared" si="11"/>
        <v>-774.91905646499401</v>
      </c>
      <c r="AY29" s="66">
        <f t="shared" si="11"/>
        <v>-1460.5461612820602</v>
      </c>
      <c r="AZ29" s="66">
        <f t="shared" si="9"/>
        <v>1610.797491879068</v>
      </c>
      <c r="BA29" s="66">
        <f t="shared" si="1"/>
        <v>253.92251133096934</v>
      </c>
      <c r="BB29" s="66">
        <f t="shared" si="1"/>
        <v>362.748401229325</v>
      </c>
      <c r="BC29" s="66">
        <f t="shared" si="1"/>
        <v>64645.327460298446</v>
      </c>
      <c r="BD29" s="66">
        <f t="shared" si="1"/>
        <v>7018.7165919412164</v>
      </c>
      <c r="BE29" s="66">
        <f t="shared" si="1"/>
        <v>0.81113191263227358</v>
      </c>
      <c r="BF29" s="66">
        <f t="shared" si="1"/>
        <v>486.54345598703571</v>
      </c>
      <c r="BG29" s="66">
        <f t="shared" si="1"/>
        <v>2805.8919722884025</v>
      </c>
      <c r="BH29" s="67">
        <f t="shared" si="1"/>
        <v>279.72232945855689</v>
      </c>
      <c r="BP29" s="53" t="s">
        <v>64</v>
      </c>
      <c r="BQ29" s="72" t="s">
        <v>61</v>
      </c>
      <c r="BR29" s="49">
        <f>AK29+AK38-BR38</f>
        <v>-8791.1866270458377</v>
      </c>
      <c r="BS29" s="50">
        <f t="shared" ref="BS29:CO29" si="13">AL29+AL38-BS38</f>
        <v>2545.8862897007966</v>
      </c>
      <c r="BT29" s="50">
        <f t="shared" si="13"/>
        <v>1432.075087592475</v>
      </c>
      <c r="BU29" s="50">
        <f t="shared" si="13"/>
        <v>283.93959555707909</v>
      </c>
      <c r="BV29" s="50">
        <f t="shared" si="13"/>
        <v>824.85687458058169</v>
      </c>
      <c r="BW29" s="50">
        <f t="shared" si="13"/>
        <v>686.77102939444944</v>
      </c>
      <c r="BX29" s="50">
        <f t="shared" si="13"/>
        <v>205.97710658398285</v>
      </c>
      <c r="BY29" s="50">
        <f t="shared" si="13"/>
        <v>880.04086628726327</v>
      </c>
      <c r="BZ29" s="50">
        <f t="shared" si="13"/>
        <v>879.39203567324648</v>
      </c>
      <c r="CA29" s="50">
        <f t="shared" si="13"/>
        <v>561.19611803993325</v>
      </c>
      <c r="CB29" s="50">
        <f t="shared" si="13"/>
        <v>236.7399718702728</v>
      </c>
      <c r="CC29" s="50">
        <f t="shared" si="13"/>
        <v>10901.227218824017</v>
      </c>
      <c r="CD29" s="50">
        <f t="shared" si="13"/>
        <v>4779.2426932766684</v>
      </c>
      <c r="CE29" s="50">
        <f t="shared" si="13"/>
        <v>-774.9190564649939</v>
      </c>
      <c r="CF29" s="50">
        <f t="shared" si="13"/>
        <v>-1460.5461612820602</v>
      </c>
      <c r="CG29" s="50">
        <f t="shared" si="13"/>
        <v>1610.797491879068</v>
      </c>
      <c r="CH29" s="50">
        <f t="shared" si="13"/>
        <v>253.92251133096937</v>
      </c>
      <c r="CI29" s="50">
        <f t="shared" si="13"/>
        <v>362.74840122932505</v>
      </c>
      <c r="CJ29" s="50">
        <f t="shared" si="13"/>
        <v>64645.32746029846</v>
      </c>
      <c r="CK29" s="50">
        <f t="shared" si="13"/>
        <v>7018.7165919412164</v>
      </c>
      <c r="CL29" s="50">
        <f t="shared" si="13"/>
        <v>0.81113191263227336</v>
      </c>
      <c r="CM29" s="50">
        <f t="shared" si="13"/>
        <v>486.54345598703367</v>
      </c>
      <c r="CN29" s="50">
        <f t="shared" si="13"/>
        <v>2805.8919722884011</v>
      </c>
      <c r="CO29" s="50">
        <f t="shared" si="13"/>
        <v>279.72232945855694</v>
      </c>
    </row>
    <row r="30" spans="2:105" x14ac:dyDescent="0.25">
      <c r="B30" s="53" t="s">
        <v>58</v>
      </c>
      <c r="C30" s="72" t="s">
        <v>53</v>
      </c>
      <c r="D30" s="65">
        <f>'[6]TES 2025 (value)'!D109</f>
        <v>10255.171472513281</v>
      </c>
      <c r="E30" s="66">
        <f>'[6]TES 2025 (value)'!E109</f>
        <v>6911.9023741787978</v>
      </c>
      <c r="F30" s="66">
        <f>'[6]TES 2025 (value)'!F109</f>
        <v>7156.8548218990036</v>
      </c>
      <c r="G30" s="66">
        <f>'[6]TES 2025 (value)'!G109</f>
        <v>479.2550408176516</v>
      </c>
      <c r="H30" s="66">
        <f>'[6]TES 2025 (value)'!H109</f>
        <v>1501.2869950201205</v>
      </c>
      <c r="I30" s="66">
        <f>'[6]TES 2025 (value)'!I109</f>
        <v>983.80343172672076</v>
      </c>
      <c r="J30" s="66">
        <f>'[6]TES 2025 (value)'!J109</f>
        <v>334.25386767042318</v>
      </c>
      <c r="K30" s="66">
        <f>'[6]TES 2025 (value)'!K109</f>
        <v>1388.4268735379853</v>
      </c>
      <c r="L30" s="66">
        <f>'[6]TES 2025 (value)'!L109</f>
        <v>1260.932947</v>
      </c>
      <c r="M30" s="66">
        <f>'[6]TES 2025 (value)'!M109</f>
        <v>1273.679771476922</v>
      </c>
      <c r="N30" s="66">
        <f>'[6]TES 2025 (value)'!N109</f>
        <v>578.14878099351756</v>
      </c>
      <c r="O30" s="66">
        <f>'[6]TES 2025 (value)'!O109</f>
        <v>19365.50193730399</v>
      </c>
      <c r="P30" s="66">
        <f>'[6]TES 2025 (value)'!P109</f>
        <v>6496.8608258648301</v>
      </c>
      <c r="Q30" s="66">
        <f>'[6]TES 2025 (value)'!Q109</f>
        <v>1401.957907491776</v>
      </c>
      <c r="R30" s="66">
        <f>'[6]TES 2025 (value)'!R109</f>
        <v>2486.842317960979</v>
      </c>
      <c r="S30" s="66">
        <f>'[6]TES 2025 (value)'!S109</f>
        <v>7289.7873280000003</v>
      </c>
      <c r="T30" s="66">
        <f>'[6]TES 2025 (value)'!T109</f>
        <v>1780.7665622500313</v>
      </c>
      <c r="U30" s="66">
        <f>'[6]TES 2025 (value)'!U109</f>
        <v>3085.6923492730443</v>
      </c>
      <c r="V30" s="66">
        <f>'[6]TES 2025 (value)'!V109</f>
        <v>212111.26038388535</v>
      </c>
      <c r="W30" s="66">
        <f>'[6]TES 2025 (value)'!W109</f>
        <v>65016.739256342073</v>
      </c>
      <c r="X30" s="66">
        <f>'[6]TES 2025 (value)'!X109</f>
        <v>1.7081057820563204</v>
      </c>
      <c r="Y30" s="66">
        <f>'[6]TES 2025 (value)'!Y109</f>
        <v>563.21894627979793</v>
      </c>
      <c r="Z30" s="66">
        <f>'[6]TES 2025 (value)'!Z109</f>
        <v>4328.1413649826954</v>
      </c>
      <c r="AA30" s="67">
        <f>'[6]TES 2025 (value)'!AA109</f>
        <v>1446.078397471932</v>
      </c>
      <c r="AI30" s="53" t="s">
        <v>58</v>
      </c>
      <c r="AJ30" s="72" t="s">
        <v>53</v>
      </c>
      <c r="AK30" s="65">
        <f t="shared" si="11"/>
        <v>10255.16593574633</v>
      </c>
      <c r="AL30" s="66">
        <f t="shared" si="11"/>
        <v>6911.9636852147059</v>
      </c>
      <c r="AM30" s="66">
        <f t="shared" si="11"/>
        <v>7156.8313506792565</v>
      </c>
      <c r="AN30" s="66">
        <f t="shared" si="11"/>
        <v>479.22502267613208</v>
      </c>
      <c r="AO30" s="66">
        <f t="shared" si="11"/>
        <v>1501.2496648374351</v>
      </c>
      <c r="AP30" s="66">
        <f t="shared" si="11"/>
        <v>983.77743350346577</v>
      </c>
      <c r="AQ30" s="66">
        <f t="shared" si="11"/>
        <v>334.24602639537341</v>
      </c>
      <c r="AR30" s="66">
        <f t="shared" si="11"/>
        <v>1388.5965989673537</v>
      </c>
      <c r="AS30" s="66">
        <f t="shared" si="11"/>
        <v>1261.0184229861043</v>
      </c>
      <c r="AT30" s="66">
        <f t="shared" si="11"/>
        <v>1273.6678609880087</v>
      </c>
      <c r="AU30" s="66">
        <f t="shared" si="11"/>
        <v>578.13351886120938</v>
      </c>
      <c r="AV30" s="66">
        <f t="shared" si="11"/>
        <v>19365.756167527852</v>
      </c>
      <c r="AW30" s="66">
        <f t="shared" si="11"/>
        <v>6496.9383413949345</v>
      </c>
      <c r="AX30" s="66">
        <f t="shared" si="11"/>
        <v>1401.8756989800561</v>
      </c>
      <c r="AY30" s="66">
        <f t="shared" si="11"/>
        <v>2486.7672085343429</v>
      </c>
      <c r="AZ30" s="66">
        <f t="shared" si="9"/>
        <v>7289.8213910750192</v>
      </c>
      <c r="BA30" s="66">
        <f t="shared" si="1"/>
        <v>1780.7064328845215</v>
      </c>
      <c r="BB30" s="66">
        <f t="shared" si="1"/>
        <v>3085.6396120947961</v>
      </c>
      <c r="BC30" s="66">
        <f t="shared" si="1"/>
        <v>212114.59220916464</v>
      </c>
      <c r="BD30" s="66">
        <f t="shared" si="1"/>
        <v>65016.67524075893</v>
      </c>
      <c r="BE30" s="66">
        <f t="shared" si="1"/>
        <v>1.8529483495280017</v>
      </c>
      <c r="BF30" s="66">
        <f t="shared" si="1"/>
        <v>566.59009313165802</v>
      </c>
      <c r="BG30" s="66">
        <f t="shared" si="1"/>
        <v>4328.2793458528358</v>
      </c>
      <c r="BH30" s="67">
        <f t="shared" si="1"/>
        <v>1448.0406704271359</v>
      </c>
      <c r="BP30" s="53" t="s">
        <v>58</v>
      </c>
      <c r="BQ30" s="72" t="s">
        <v>53</v>
      </c>
      <c r="BR30" s="65">
        <f t="shared" si="7"/>
        <v>10255.16593574633</v>
      </c>
      <c r="BS30" s="66">
        <f t="shared" si="7"/>
        <v>6911.9636852147059</v>
      </c>
      <c r="BT30" s="66">
        <f t="shared" si="7"/>
        <v>7156.8313506792565</v>
      </c>
      <c r="BU30" s="66">
        <f t="shared" si="7"/>
        <v>479.22502267613208</v>
      </c>
      <c r="BV30" s="66">
        <f t="shared" si="7"/>
        <v>1501.2496648374351</v>
      </c>
      <c r="BW30" s="66">
        <f t="shared" si="7"/>
        <v>983.77743350346577</v>
      </c>
      <c r="BX30" s="66">
        <f t="shared" si="7"/>
        <v>334.24602639537341</v>
      </c>
      <c r="BY30" s="66">
        <f t="shared" si="7"/>
        <v>1388.5965989673537</v>
      </c>
      <c r="BZ30" s="66">
        <f t="shared" si="7"/>
        <v>1261.0184229861043</v>
      </c>
      <c r="CA30" s="66">
        <f t="shared" si="7"/>
        <v>1273.6678609880087</v>
      </c>
      <c r="CB30" s="66">
        <f t="shared" si="7"/>
        <v>578.13351886120938</v>
      </c>
      <c r="CC30" s="66">
        <f t="shared" si="7"/>
        <v>19365.756167527852</v>
      </c>
      <c r="CD30" s="66">
        <f t="shared" si="7"/>
        <v>6496.9383413949345</v>
      </c>
      <c r="CE30" s="66">
        <f t="shared" si="7"/>
        <v>1401.8756989800561</v>
      </c>
      <c r="CF30" s="66">
        <f t="shared" si="7"/>
        <v>2486.7672085343429</v>
      </c>
      <c r="CG30" s="66">
        <f t="shared" si="7"/>
        <v>7289.8213910750192</v>
      </c>
      <c r="CH30" s="66">
        <f t="shared" si="10"/>
        <v>1780.7064328845215</v>
      </c>
      <c r="CI30" s="66">
        <f t="shared" si="10"/>
        <v>3085.6396120947961</v>
      </c>
      <c r="CJ30" s="66">
        <f t="shared" si="10"/>
        <v>212114.59220916464</v>
      </c>
      <c r="CK30" s="66">
        <f t="shared" si="12"/>
        <v>65016.67524075893</v>
      </c>
      <c r="CL30" s="66">
        <f t="shared" si="12"/>
        <v>1.8529483495280017</v>
      </c>
      <c r="CM30" s="66">
        <f t="shared" si="12"/>
        <v>566.59009313165802</v>
      </c>
      <c r="CN30" s="66">
        <f t="shared" si="12"/>
        <v>4328.2793458528358</v>
      </c>
      <c r="CO30" s="67">
        <f t="shared" si="12"/>
        <v>1448.0406704271359</v>
      </c>
    </row>
    <row r="31" spans="2:105" x14ac:dyDescent="0.25">
      <c r="B31" s="53" t="s">
        <v>59</v>
      </c>
      <c r="C31" s="72" t="s">
        <v>62</v>
      </c>
      <c r="D31" s="69">
        <f>D41-SUM(D3:D30,D32:D40)</f>
        <v>18926.584829305531</v>
      </c>
      <c r="E31" s="70">
        <f t="shared" ref="E31:AA31" si="14">E41-SUM(E3:E30,E32:E40)</f>
        <v>15149.493190656591</v>
      </c>
      <c r="F31" s="70">
        <f t="shared" si="14"/>
        <v>-4856.0878408604767</v>
      </c>
      <c r="G31" s="70">
        <f t="shared" si="14"/>
        <v>-622.73061911026889</v>
      </c>
      <c r="H31" s="70">
        <f t="shared" si="14"/>
        <v>1149.1815434769378</v>
      </c>
      <c r="I31" s="70">
        <f t="shared" si="14"/>
        <v>-704.55115809062409</v>
      </c>
      <c r="J31" s="70">
        <f t="shared" si="14"/>
        <v>-1912.9529128795293</v>
      </c>
      <c r="K31" s="70">
        <f t="shared" si="14"/>
        <v>971.20026344737562</v>
      </c>
      <c r="L31" s="70">
        <f t="shared" si="14"/>
        <v>-482.01202055808972</v>
      </c>
      <c r="M31" s="70">
        <f t="shared" si="14"/>
        <v>804.78056794595614</v>
      </c>
      <c r="N31" s="70">
        <f t="shared" si="14"/>
        <v>-104.22644263353868</v>
      </c>
      <c r="O31" s="70">
        <f t="shared" si="14"/>
        <v>37380.11450083158</v>
      </c>
      <c r="P31" s="70">
        <f t="shared" si="14"/>
        <v>59330.868140748818</v>
      </c>
      <c r="Q31" s="70">
        <f t="shared" si="14"/>
        <v>1867.6679620762134</v>
      </c>
      <c r="R31" s="70">
        <f t="shared" si="14"/>
        <v>4032.1755999671041</v>
      </c>
      <c r="S31" s="70">
        <f t="shared" si="14"/>
        <v>5260.9202633887107</v>
      </c>
      <c r="T31" s="70">
        <f t="shared" si="14"/>
        <v>1528.7924979934196</v>
      </c>
      <c r="U31" s="70">
        <f t="shared" si="14"/>
        <v>823.2584048270146</v>
      </c>
      <c r="V31" s="70">
        <f t="shared" si="14"/>
        <v>474125.30401028087</v>
      </c>
      <c r="W31" s="70">
        <f t="shared" si="14"/>
        <v>-3558.9464558184845</v>
      </c>
      <c r="X31" s="70">
        <f t="shared" si="14"/>
        <v>-6.2241581570508515</v>
      </c>
      <c r="Y31" s="70">
        <f t="shared" si="14"/>
        <v>423.46912533391151</v>
      </c>
      <c r="Z31" s="70">
        <f t="shared" si="14"/>
        <v>7075.8989156068565</v>
      </c>
      <c r="AA31" s="71">
        <f t="shared" si="14"/>
        <v>5216.6990859283687</v>
      </c>
      <c r="AI31" s="53" t="s">
        <v>59</v>
      </c>
      <c r="AJ31" s="72" t="s">
        <v>62</v>
      </c>
      <c r="AK31" s="69">
        <f t="shared" si="11"/>
        <v>18926.574610842617</v>
      </c>
      <c r="AL31" s="70">
        <f t="shared" si="11"/>
        <v>15149.627572057068</v>
      </c>
      <c r="AM31" s="70">
        <f t="shared" si="11"/>
        <v>-4856.0719151071035</v>
      </c>
      <c r="AN31" s="70">
        <f t="shared" si="11"/>
        <v>-622.69161437529294</v>
      </c>
      <c r="AO31" s="70">
        <f t="shared" si="11"/>
        <v>1149.1529685561538</v>
      </c>
      <c r="AP31" s="70">
        <f t="shared" si="11"/>
        <v>-704.5325394543072</v>
      </c>
      <c r="AQ31" s="70">
        <f t="shared" si="11"/>
        <v>-1912.9080368394953</v>
      </c>
      <c r="AR31" s="70">
        <f t="shared" si="11"/>
        <v>971.3189858553452</v>
      </c>
      <c r="AS31" s="70">
        <f t="shared" si="11"/>
        <v>-482.0446951367573</v>
      </c>
      <c r="AT31" s="70">
        <f t="shared" si="11"/>
        <v>804.77304224738816</v>
      </c>
      <c r="AU31" s="70">
        <f t="shared" si="11"/>
        <v>-104.22369123491988</v>
      </c>
      <c r="AV31" s="70">
        <f t="shared" si="11"/>
        <v>37380.605226809574</v>
      </c>
      <c r="AW31" s="70">
        <f t="shared" si="11"/>
        <v>59331.57603088511</v>
      </c>
      <c r="AX31" s="70">
        <f t="shared" si="11"/>
        <v>1867.5584450909109</v>
      </c>
      <c r="AY31" s="70">
        <f t="shared" si="11"/>
        <v>4032.0538172568681</v>
      </c>
      <c r="AZ31" s="70">
        <f t="shared" si="9"/>
        <v>5260.9448461527254</v>
      </c>
      <c r="BA31" s="70">
        <f t="shared" si="1"/>
        <v>1528.7408767844138</v>
      </c>
      <c r="BB31" s="70">
        <f t="shared" si="1"/>
        <v>823.24433462158731</v>
      </c>
      <c r="BC31" s="70">
        <f t="shared" si="1"/>
        <v>474132.75152942998</v>
      </c>
      <c r="BD31" s="70">
        <f t="shared" si="1"/>
        <v>-3558.9429516742389</v>
      </c>
      <c r="BE31" s="70">
        <f t="shared" si="1"/>
        <v>-6.7519492676996</v>
      </c>
      <c r="BF31" s="70">
        <f t="shared" si="1"/>
        <v>426.00379966999139</v>
      </c>
      <c r="BG31" s="70">
        <f t="shared" si="1"/>
        <v>7076.1244948121239</v>
      </c>
      <c r="BH31" s="71">
        <f t="shared" si="1"/>
        <v>5223.777946624753</v>
      </c>
      <c r="BP31" s="53" t="s">
        <v>59</v>
      </c>
      <c r="BQ31" s="72" t="s">
        <v>62</v>
      </c>
      <c r="BR31" s="69">
        <f t="shared" si="7"/>
        <v>18926.574610842617</v>
      </c>
      <c r="BS31" s="70">
        <f t="shared" si="7"/>
        <v>15149.627572057068</v>
      </c>
      <c r="BT31" s="70">
        <f t="shared" si="7"/>
        <v>-4856.0719151071035</v>
      </c>
      <c r="BU31" s="70">
        <f t="shared" si="7"/>
        <v>-622.69161437529294</v>
      </c>
      <c r="BV31" s="70">
        <f t="shared" si="7"/>
        <v>1149.1529685561538</v>
      </c>
      <c r="BW31" s="70">
        <f t="shared" si="7"/>
        <v>-704.5325394543072</v>
      </c>
      <c r="BX31" s="70">
        <f t="shared" si="7"/>
        <v>-1912.9080368394953</v>
      </c>
      <c r="BY31" s="70">
        <f t="shared" si="7"/>
        <v>971.3189858553452</v>
      </c>
      <c r="BZ31" s="70">
        <f t="shared" si="7"/>
        <v>-482.0446951367573</v>
      </c>
      <c r="CA31" s="70">
        <f t="shared" si="7"/>
        <v>804.77304224738816</v>
      </c>
      <c r="CB31" s="70">
        <f t="shared" si="7"/>
        <v>-104.22369123491988</v>
      </c>
      <c r="CC31" s="70">
        <f t="shared" si="7"/>
        <v>37380.605226809574</v>
      </c>
      <c r="CD31" s="70">
        <f t="shared" si="7"/>
        <v>59331.57603088511</v>
      </c>
      <c r="CE31" s="70">
        <f t="shared" si="7"/>
        <v>1867.5584450909109</v>
      </c>
      <c r="CF31" s="70">
        <f t="shared" si="7"/>
        <v>4032.0538172568681</v>
      </c>
      <c r="CG31" s="70">
        <f t="shared" si="7"/>
        <v>5260.9448461527254</v>
      </c>
      <c r="CH31" s="70">
        <f t="shared" si="10"/>
        <v>1528.7408767844138</v>
      </c>
      <c r="CI31" s="70">
        <f t="shared" si="10"/>
        <v>823.24433462158731</v>
      </c>
      <c r="CJ31" s="70">
        <f t="shared" si="10"/>
        <v>474132.75152942998</v>
      </c>
      <c r="CK31" s="70">
        <f t="shared" si="12"/>
        <v>-3558.9429516742389</v>
      </c>
      <c r="CL31" s="70">
        <f t="shared" si="12"/>
        <v>-6.7519492676996</v>
      </c>
      <c r="CM31" s="70">
        <f t="shared" si="12"/>
        <v>426.00379966999139</v>
      </c>
      <c r="CN31" s="70">
        <f t="shared" si="12"/>
        <v>7076.1244948121239</v>
      </c>
      <c r="CO31" s="71">
        <f t="shared" si="12"/>
        <v>5223.777946624753</v>
      </c>
    </row>
    <row r="32" spans="2:105" x14ac:dyDescent="0.25">
      <c r="B32" s="53" t="s">
        <v>63</v>
      </c>
      <c r="C32" s="73" t="s">
        <v>52</v>
      </c>
      <c r="D32" s="74">
        <f t="array" ref="D32:AA32">TRANSPOSE('[6]TES 2025 (value)'!$AO$6:$AO$29)</f>
        <v>17500.115030927682</v>
      </c>
      <c r="E32" s="75">
        <v>55909.787789578884</v>
      </c>
      <c r="F32" s="75">
        <v>112668.78178331529</v>
      </c>
      <c r="G32" s="75">
        <v>4234.4413323947556</v>
      </c>
      <c r="H32" s="75">
        <v>7180.2404480616124</v>
      </c>
      <c r="I32" s="75">
        <v>14235.582967018321</v>
      </c>
      <c r="J32" s="75">
        <v>8820.6897352327251</v>
      </c>
      <c r="K32" s="75">
        <v>39017.062401777664</v>
      </c>
      <c r="L32" s="75">
        <v>20193.2940112428</v>
      </c>
      <c r="M32" s="75">
        <v>21395.790651257892</v>
      </c>
      <c r="N32" s="75">
        <v>17836.435452062058</v>
      </c>
      <c r="O32" s="75">
        <v>420489.321583763</v>
      </c>
      <c r="P32" s="75">
        <v>0</v>
      </c>
      <c r="Q32" s="75">
        <v>2801.5065751106649</v>
      </c>
      <c r="R32" s="75">
        <v>0</v>
      </c>
      <c r="S32" s="75">
        <v>25597.759100866722</v>
      </c>
      <c r="T32" s="75">
        <v>3289.4735057055682</v>
      </c>
      <c r="U32" s="75">
        <v>12165.919965129549</v>
      </c>
      <c r="V32" s="75">
        <v>233816.37524021399</v>
      </c>
      <c r="W32" s="75">
        <v>0</v>
      </c>
      <c r="X32" s="75">
        <v>804.53879624111573</v>
      </c>
      <c r="Y32" s="75">
        <v>69976.706162597344</v>
      </c>
      <c r="Z32" s="75">
        <v>749.26562183617057</v>
      </c>
      <c r="AA32" s="76">
        <v>8504.2298063074686</v>
      </c>
      <c r="AI32" s="53" t="s">
        <v>63</v>
      </c>
      <c r="AJ32" s="73" t="s">
        <v>52</v>
      </c>
      <c r="AK32" s="74">
        <f t="shared" si="11"/>
        <v>17500.105582615794</v>
      </c>
      <c r="AL32" s="75">
        <f t="shared" si="11"/>
        <v>55910.283729310264</v>
      </c>
      <c r="AM32" s="75">
        <f t="shared" si="11"/>
        <v>112668.41228109656</v>
      </c>
      <c r="AN32" s="75">
        <f t="shared" si="11"/>
        <v>4234.1761081438954</v>
      </c>
      <c r="AO32" s="75">
        <f t="shared" si="11"/>
        <v>7180.0619081231862</v>
      </c>
      <c r="AP32" s="75">
        <f t="shared" si="11"/>
        <v>14235.206774120223</v>
      </c>
      <c r="AQ32" s="75">
        <f t="shared" si="11"/>
        <v>8820.4828103141754</v>
      </c>
      <c r="AR32" s="75">
        <f t="shared" si="11"/>
        <v>39021.831963498946</v>
      </c>
      <c r="AS32" s="75">
        <f t="shared" si="11"/>
        <v>20194.662872071134</v>
      </c>
      <c r="AT32" s="75">
        <f t="shared" si="11"/>
        <v>21395.590574022583</v>
      </c>
      <c r="AU32" s="75">
        <f t="shared" si="11"/>
        <v>17835.964600878549</v>
      </c>
      <c r="AV32" s="75">
        <f t="shared" si="11"/>
        <v>420494.84176571871</v>
      </c>
      <c r="AW32" s="75">
        <f t="shared" si="11"/>
        <v>0</v>
      </c>
      <c r="AX32" s="75">
        <f t="shared" si="11"/>
        <v>2801.3422993610989</v>
      </c>
      <c r="AY32" s="75">
        <f t="shared" si="11"/>
        <v>0</v>
      </c>
      <c r="AZ32" s="75">
        <f t="shared" si="9"/>
        <v>25597.878711816855</v>
      </c>
      <c r="BA32" s="75">
        <f t="shared" si="1"/>
        <v>3289.3624333399071</v>
      </c>
      <c r="BB32" s="75">
        <f t="shared" si="1"/>
        <v>12165.712038927864</v>
      </c>
      <c r="BC32" s="75">
        <f t="shared" si="1"/>
        <v>233820.04800755469</v>
      </c>
      <c r="BD32" s="75">
        <f t="shared" si="1"/>
        <v>0</v>
      </c>
      <c r="BE32" s="75">
        <f t="shared" si="1"/>
        <v>872.76142396259775</v>
      </c>
      <c r="BF32" s="75">
        <f t="shared" si="1"/>
        <v>70395.551718560557</v>
      </c>
      <c r="BG32" s="75">
        <f t="shared" si="1"/>
        <v>749.28950837631533</v>
      </c>
      <c r="BH32" s="76">
        <f t="shared" si="1"/>
        <v>8515.7697201758529</v>
      </c>
      <c r="BP32" s="53" t="s">
        <v>63</v>
      </c>
      <c r="BQ32" s="73" t="s">
        <v>52</v>
      </c>
      <c r="BR32" s="74">
        <f t="shared" si="7"/>
        <v>17500.105582615794</v>
      </c>
      <c r="BS32" s="75">
        <f t="shared" si="7"/>
        <v>55910.283729310264</v>
      </c>
      <c r="BT32" s="75">
        <f t="shared" si="7"/>
        <v>112668.41228109656</v>
      </c>
      <c r="BU32" s="75">
        <f t="shared" si="7"/>
        <v>4234.1761081438954</v>
      </c>
      <c r="BV32" s="75">
        <f t="shared" si="7"/>
        <v>7180.0619081231862</v>
      </c>
      <c r="BW32" s="75">
        <f t="shared" si="7"/>
        <v>14235.206774120223</v>
      </c>
      <c r="BX32" s="75">
        <f t="shared" si="7"/>
        <v>8820.4828103141754</v>
      </c>
      <c r="BY32" s="75">
        <f t="shared" si="7"/>
        <v>39021.831963498946</v>
      </c>
      <c r="BZ32" s="75">
        <f t="shared" si="7"/>
        <v>20194.662872071134</v>
      </c>
      <c r="CA32" s="75">
        <f t="shared" si="7"/>
        <v>21395.590574022583</v>
      </c>
      <c r="CB32" s="75">
        <f t="shared" si="7"/>
        <v>17835.964600878549</v>
      </c>
      <c r="CC32" s="75">
        <f t="shared" si="7"/>
        <v>420494.84176571871</v>
      </c>
      <c r="CD32" s="75">
        <f t="shared" si="7"/>
        <v>0</v>
      </c>
      <c r="CE32" s="75">
        <f t="shared" si="7"/>
        <v>2801.3422993610989</v>
      </c>
      <c r="CF32" s="75">
        <f t="shared" si="7"/>
        <v>0</v>
      </c>
      <c r="CG32" s="75">
        <f t="shared" si="7"/>
        <v>25597.878711816855</v>
      </c>
      <c r="CH32" s="75">
        <f t="shared" si="10"/>
        <v>3289.3624333399071</v>
      </c>
      <c r="CI32" s="75">
        <f t="shared" si="10"/>
        <v>12165.712038927864</v>
      </c>
      <c r="CJ32" s="75">
        <f t="shared" si="10"/>
        <v>233820.04800755469</v>
      </c>
      <c r="CK32" s="75">
        <f t="shared" si="12"/>
        <v>0</v>
      </c>
      <c r="CL32" s="75">
        <f t="shared" si="12"/>
        <v>872.76142396259775</v>
      </c>
      <c r="CM32" s="75">
        <f t="shared" si="12"/>
        <v>70395.551718560557</v>
      </c>
      <c r="CN32" s="75">
        <f t="shared" si="12"/>
        <v>749.28950837631533</v>
      </c>
      <c r="CO32" s="76">
        <f t="shared" si="12"/>
        <v>8515.7697201758529</v>
      </c>
    </row>
    <row r="33" spans="2:98" x14ac:dyDescent="0.25">
      <c r="B33" s="53" t="s">
        <v>65</v>
      </c>
      <c r="C33" s="77" t="s">
        <v>66</v>
      </c>
      <c r="D33" s="61">
        <f>'[6]TES 2025 (value)'!D44</f>
        <v>124.07427674272806</v>
      </c>
      <c r="E33" s="62">
        <f>'[6]TES 2025 (value)'!E44</f>
        <v>233.02297062204255</v>
      </c>
      <c r="F33" s="62">
        <f>'[6]TES 2025 (value)'!F44</f>
        <v>442.74651436805755</v>
      </c>
      <c r="G33" s="62">
        <f>'[6]TES 2025 (value)'!G44</f>
        <v>46.520768239319068</v>
      </c>
      <c r="H33" s="62">
        <f>'[6]TES 2025 (value)'!H44</f>
        <v>112.29202097441808</v>
      </c>
      <c r="I33" s="62">
        <f>'[6]TES 2025 (value)'!I44</f>
        <v>109.67829245464863</v>
      </c>
      <c r="J33" s="62">
        <f>'[6]TES 2025 (value)'!J44</f>
        <v>119.29441305848853</v>
      </c>
      <c r="K33" s="62">
        <f>'[6]TES 2025 (value)'!K44</f>
        <v>77.472109237876722</v>
      </c>
      <c r="L33" s="62">
        <f>'[6]TES 2025 (value)'!L44</f>
        <v>125.35373765938921</v>
      </c>
      <c r="M33" s="62">
        <f>'[6]TES 2025 (value)'!M44</f>
        <v>81.472882867862893</v>
      </c>
      <c r="N33" s="62">
        <f>'[6]TES 2025 (value)'!N44</f>
        <v>31.251551297307483</v>
      </c>
      <c r="O33" s="62">
        <f>'[6]TES 2025 (value)'!O44</f>
        <v>1760.4989629812371</v>
      </c>
      <c r="P33" s="62">
        <f>'[6]TES 2025 (value)'!P44</f>
        <v>0</v>
      </c>
      <c r="Q33" s="33">
        <f>-SUM(D33:P33,R33:AA33)</f>
        <v>-3650.2000679435459</v>
      </c>
      <c r="R33" s="62">
        <f>'[6]TES 2025 (value)'!R44</f>
        <v>0</v>
      </c>
      <c r="S33" s="62">
        <f>'[6]TES 2025 (value)'!S44</f>
        <v>0</v>
      </c>
      <c r="T33" s="62">
        <f>'[6]TES 2025 (value)'!T44</f>
        <v>0</v>
      </c>
      <c r="U33" s="62">
        <f>'[6]TES 2025 (value)'!U44</f>
        <v>0</v>
      </c>
      <c r="V33" s="62">
        <f>'[6]TES 2025 (value)'!V44</f>
        <v>0</v>
      </c>
      <c r="W33" s="62">
        <f>'[6]TES 2025 (value)'!W44</f>
        <v>0</v>
      </c>
      <c r="X33" s="62">
        <f>'[6]TES 2025 (value)'!X44</f>
        <v>2.5929581766377288</v>
      </c>
      <c r="Y33" s="62">
        <f>'[6]TES 2025 (value)'!Y44</f>
        <v>216.7783378057365</v>
      </c>
      <c r="Z33" s="62">
        <f>'[6]TES 2025 (value)'!Z44</f>
        <v>0</v>
      </c>
      <c r="AA33" s="63">
        <f>'[6]TES 2025 (value)'!AA44</f>
        <v>167.15027145779561</v>
      </c>
      <c r="AI33" s="53" t="s">
        <v>65</v>
      </c>
      <c r="AJ33" s="77" t="s">
        <v>66</v>
      </c>
      <c r="AK33" s="61">
        <f>D33</f>
        <v>124.07427674272806</v>
      </c>
      <c r="AL33" s="62">
        <f t="shared" ref="AL33:BA40" si="15">E33</f>
        <v>233.02297062204255</v>
      </c>
      <c r="AM33" s="62">
        <f t="shared" si="15"/>
        <v>442.74651436805755</v>
      </c>
      <c r="AN33" s="62">
        <f t="shared" si="15"/>
        <v>46.520768239319068</v>
      </c>
      <c r="AO33" s="62">
        <f t="shared" si="15"/>
        <v>112.29202097441808</v>
      </c>
      <c r="AP33" s="62">
        <f t="shared" si="15"/>
        <v>109.67829245464863</v>
      </c>
      <c r="AQ33" s="62">
        <f t="shared" si="15"/>
        <v>119.29441305848853</v>
      </c>
      <c r="AR33" s="62">
        <f t="shared" si="15"/>
        <v>77.472109237876722</v>
      </c>
      <c r="AS33" s="62">
        <f t="shared" si="15"/>
        <v>125.35373765938921</v>
      </c>
      <c r="AT33" s="62">
        <f t="shared" si="15"/>
        <v>81.472882867862893</v>
      </c>
      <c r="AU33" s="62">
        <f t="shared" si="15"/>
        <v>31.251551297307483</v>
      </c>
      <c r="AV33" s="62">
        <f t="shared" si="15"/>
        <v>1760.4989629812371</v>
      </c>
      <c r="AW33" s="62">
        <f t="shared" si="15"/>
        <v>0</v>
      </c>
      <c r="AX33" s="33">
        <f t="shared" si="15"/>
        <v>-3650.2000679435459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2.5929581766377288</v>
      </c>
      <c r="BF33" s="62">
        <f t="shared" si="16"/>
        <v>216.7783378057365</v>
      </c>
      <c r="BG33" s="62">
        <f t="shared" si="16"/>
        <v>0</v>
      </c>
      <c r="BH33" s="63">
        <f t="shared" si="16"/>
        <v>167.15027145779561</v>
      </c>
      <c r="BP33" s="53" t="s">
        <v>65</v>
      </c>
      <c r="BQ33" s="77" t="s">
        <v>66</v>
      </c>
      <c r="BR33" s="61">
        <f t="shared" si="7"/>
        <v>124.07427674272806</v>
      </c>
      <c r="BS33" s="62">
        <f t="shared" si="7"/>
        <v>233.02297062204255</v>
      </c>
      <c r="BT33" s="62">
        <f t="shared" si="7"/>
        <v>442.74651436805755</v>
      </c>
      <c r="BU33" s="62">
        <f t="shared" si="7"/>
        <v>46.520768239319068</v>
      </c>
      <c r="BV33" s="62">
        <f t="shared" si="7"/>
        <v>112.29202097441808</v>
      </c>
      <c r="BW33" s="62">
        <f t="shared" si="7"/>
        <v>109.67829245464863</v>
      </c>
      <c r="BX33" s="62">
        <f t="shared" si="7"/>
        <v>119.29441305848853</v>
      </c>
      <c r="BY33" s="62">
        <f t="shared" si="7"/>
        <v>77.472109237876722</v>
      </c>
      <c r="BZ33" s="62">
        <f t="shared" si="7"/>
        <v>125.35373765938921</v>
      </c>
      <c r="CA33" s="62">
        <f t="shared" si="7"/>
        <v>81.472882867862893</v>
      </c>
      <c r="CB33" s="62">
        <f t="shared" si="7"/>
        <v>31.251551297307483</v>
      </c>
      <c r="CC33" s="62">
        <f t="shared" si="7"/>
        <v>1760.4989629812371</v>
      </c>
      <c r="CD33" s="62">
        <f t="shared" si="7"/>
        <v>0</v>
      </c>
      <c r="CE33" s="33">
        <f t="shared" si="7"/>
        <v>-3650.2000679435459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2.5929581766377288</v>
      </c>
      <c r="CM33" s="62">
        <f t="shared" si="12"/>
        <v>216.7783378057365</v>
      </c>
      <c r="CN33" s="62">
        <f t="shared" si="12"/>
        <v>0</v>
      </c>
      <c r="CO33" s="63">
        <f t="shared" si="12"/>
        <v>167.15027145779561</v>
      </c>
    </row>
    <row r="34" spans="2:98" x14ac:dyDescent="0.25">
      <c r="B34" s="53" t="s">
        <v>67</v>
      </c>
      <c r="C34" s="72" t="s">
        <v>68</v>
      </c>
      <c r="D34" s="65">
        <f>'[6]TES 2025 (value)'!D45</f>
        <v>2476.3031355558078</v>
      </c>
      <c r="E34" s="66">
        <f>'[6]TES 2025 (value)'!E45</f>
        <v>14282.595452605008</v>
      </c>
      <c r="F34" s="66">
        <f>'[6]TES 2025 (value)'!F45</f>
        <v>4771.7332123112719</v>
      </c>
      <c r="G34" s="66">
        <f>'[6]TES 2025 (value)'!G45</f>
        <v>797.78003615169018</v>
      </c>
      <c r="H34" s="66">
        <f>'[6]TES 2025 (value)'!H45</f>
        <v>1908.8391574371358</v>
      </c>
      <c r="I34" s="66">
        <f>'[6]TES 2025 (value)'!I45</f>
        <v>1883.689806338193</v>
      </c>
      <c r="J34" s="66">
        <f>'[6]TES 2025 (value)'!J45</f>
        <v>2077.8016808495522</v>
      </c>
      <c r="K34" s="66">
        <f>'[6]TES 2025 (value)'!K45</f>
        <v>1347.607191899064</v>
      </c>
      <c r="L34" s="66">
        <f>'[6]TES 2025 (value)'!L45</f>
        <v>2156.9045404687013</v>
      </c>
      <c r="M34" s="66">
        <f>'[6]TES 2025 (value)'!M45</f>
        <v>1404.3248815943894</v>
      </c>
      <c r="N34" s="66">
        <f>'[6]TES 2025 (value)'!N45</f>
        <v>544.31181475254073</v>
      </c>
      <c r="O34" s="66">
        <f>'[6]TES 2025 (value)'!O45</f>
        <v>30315.851063603739</v>
      </c>
      <c r="P34" s="66">
        <f>'[6]TES 2025 (value)'!P45</f>
        <v>0</v>
      </c>
      <c r="Q34" s="66">
        <f>'[6]TES 2025 (value)'!Q45</f>
        <v>0</v>
      </c>
      <c r="R34" s="66">
        <f>'[6]TES 2025 (value)'!R45</f>
        <v>0</v>
      </c>
      <c r="S34" s="34">
        <f>-SUM(D34:R34,T34:AA34)</f>
        <v>-68240.343587634983</v>
      </c>
      <c r="T34" s="66">
        <f>'[6]TES 2025 (value)'!T45</f>
        <v>0</v>
      </c>
      <c r="U34" s="66">
        <f>'[6]TES 2025 (value)'!U45</f>
        <v>0</v>
      </c>
      <c r="V34" s="66">
        <f>'[6]TES 2025 (value)'!V45</f>
        <v>0</v>
      </c>
      <c r="W34" s="66">
        <f>'[6]TES 2025 (value)'!W45</f>
        <v>0</v>
      </c>
      <c r="X34" s="66">
        <f>'[6]TES 2025 (value)'!X45</f>
        <v>30.275954897789298</v>
      </c>
      <c r="Y34" s="66">
        <f>'[6]TES 2025 (value)'!Y45</f>
        <v>2422.1507279963644</v>
      </c>
      <c r="Z34" s="66">
        <f>'[6]TES 2025 (value)'!Z45</f>
        <v>0</v>
      </c>
      <c r="AA34" s="67">
        <f>'[6]TES 2025 (value)'!AA45</f>
        <v>1820.1749311737349</v>
      </c>
      <c r="AI34" s="53" t="s">
        <v>67</v>
      </c>
      <c r="AJ34" s="72" t="s">
        <v>68</v>
      </c>
      <c r="AK34" s="65">
        <f t="shared" ref="AK34:AK40" si="17">D34</f>
        <v>2476.3031355558078</v>
      </c>
      <c r="AL34" s="66">
        <f t="shared" si="15"/>
        <v>14282.595452605008</v>
      </c>
      <c r="AM34" s="66">
        <f t="shared" si="15"/>
        <v>4771.7332123112719</v>
      </c>
      <c r="AN34" s="66">
        <f t="shared" si="15"/>
        <v>797.78003615169018</v>
      </c>
      <c r="AO34" s="66">
        <f t="shared" si="15"/>
        <v>1908.8391574371358</v>
      </c>
      <c r="AP34" s="66">
        <f t="shared" si="15"/>
        <v>1883.689806338193</v>
      </c>
      <c r="AQ34" s="66">
        <f t="shared" si="15"/>
        <v>2077.8016808495522</v>
      </c>
      <c r="AR34" s="66">
        <f t="shared" si="15"/>
        <v>1347.607191899064</v>
      </c>
      <c r="AS34" s="66">
        <f t="shared" si="15"/>
        <v>2156.9045404687013</v>
      </c>
      <c r="AT34" s="66">
        <f t="shared" si="15"/>
        <v>1404.3248815943894</v>
      </c>
      <c r="AU34" s="66">
        <f t="shared" si="15"/>
        <v>544.31181475254073</v>
      </c>
      <c r="AV34" s="66">
        <f t="shared" si="15"/>
        <v>30315.851063603739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-68240.343587634983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30.275954897789298</v>
      </c>
      <c r="BF34" s="66">
        <f t="shared" si="16"/>
        <v>2422.1507279963644</v>
      </c>
      <c r="BG34" s="66">
        <f t="shared" si="16"/>
        <v>0</v>
      </c>
      <c r="BH34" s="67">
        <f t="shared" si="16"/>
        <v>1820.1749311737349</v>
      </c>
      <c r="BP34" s="53" t="s">
        <v>67</v>
      </c>
      <c r="BQ34" s="72" t="s">
        <v>68</v>
      </c>
      <c r="BR34" s="65">
        <f t="shared" si="7"/>
        <v>2476.3031355558078</v>
      </c>
      <c r="BS34" s="66">
        <f t="shared" si="7"/>
        <v>14282.595452605008</v>
      </c>
      <c r="BT34" s="66">
        <f t="shared" si="7"/>
        <v>4771.7332123112719</v>
      </c>
      <c r="BU34" s="66">
        <f t="shared" si="7"/>
        <v>797.78003615169018</v>
      </c>
      <c r="BV34" s="66">
        <f t="shared" si="7"/>
        <v>1908.8391574371358</v>
      </c>
      <c r="BW34" s="66">
        <f t="shared" si="7"/>
        <v>1883.689806338193</v>
      </c>
      <c r="BX34" s="66">
        <f t="shared" si="7"/>
        <v>2077.8016808495522</v>
      </c>
      <c r="BY34" s="66">
        <f t="shared" si="7"/>
        <v>1347.607191899064</v>
      </c>
      <c r="BZ34" s="66">
        <f t="shared" si="7"/>
        <v>2156.9045404687013</v>
      </c>
      <c r="CA34" s="66">
        <f t="shared" si="7"/>
        <v>1404.3248815943894</v>
      </c>
      <c r="CB34" s="66">
        <f t="shared" si="7"/>
        <v>544.31181475254073</v>
      </c>
      <c r="CC34" s="66">
        <f t="shared" si="7"/>
        <v>30315.851063603739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-68240.343587634983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30.275954897789298</v>
      </c>
      <c r="CM34" s="66">
        <f t="shared" si="12"/>
        <v>2422.1507279963644</v>
      </c>
      <c r="CN34" s="66">
        <f t="shared" si="12"/>
        <v>0</v>
      </c>
      <c r="CO34" s="67">
        <f t="shared" si="12"/>
        <v>1820.1749311737349</v>
      </c>
    </row>
    <row r="35" spans="2:98" x14ac:dyDescent="0.25">
      <c r="B35" s="53" t="s">
        <v>69</v>
      </c>
      <c r="C35" s="72" t="s">
        <v>70</v>
      </c>
      <c r="D35" s="65">
        <f>'[6]TES 2025 (value)'!D46</f>
        <v>329.87498603024483</v>
      </c>
      <c r="E35" s="66">
        <f>'[6]TES 2025 (value)'!E46</f>
        <v>626.77471688733146</v>
      </c>
      <c r="F35" s="66">
        <f>'[6]TES 2025 (value)'!F46</f>
        <v>435.65236000878548</v>
      </c>
      <c r="G35" s="66">
        <f>'[6]TES 2025 (value)'!G46</f>
        <v>126.029250437098</v>
      </c>
      <c r="H35" s="66">
        <f>'[6]TES 2025 (value)'!H46</f>
        <v>230.15823934801239</v>
      </c>
      <c r="I35" s="66">
        <f>'[6]TES 2025 (value)'!I46</f>
        <v>309.55922209306794</v>
      </c>
      <c r="J35" s="66">
        <f>'[6]TES 2025 (value)'!J46</f>
        <v>463.99724676249849</v>
      </c>
      <c r="K35" s="66">
        <f>'[6]TES 2025 (value)'!K46</f>
        <v>293.60263895004567</v>
      </c>
      <c r="L35" s="66">
        <f>'[6]TES 2025 (value)'!L46</f>
        <v>371.35910862776501</v>
      </c>
      <c r="M35" s="66">
        <f>'[6]TES 2025 (value)'!M46</f>
        <v>252.16849022832184</v>
      </c>
      <c r="N35" s="66">
        <f>'[6]TES 2025 (value)'!N46</f>
        <v>121.51031963390055</v>
      </c>
      <c r="O35" s="66">
        <f>'[6]TES 2025 (value)'!O46</f>
        <v>5319.8582575266028</v>
      </c>
      <c r="P35" s="66">
        <f>'[6]TES 2025 (value)'!P46</f>
        <v>0</v>
      </c>
      <c r="Q35" s="66">
        <f>'[6]TES 2025 (value)'!Q46</f>
        <v>0</v>
      </c>
      <c r="R35" s="66">
        <f>'[6]TES 2025 (value)'!R46</f>
        <v>0</v>
      </c>
      <c r="S35" s="66">
        <f>'[6]TES 2025 (value)'!S46</f>
        <v>0</v>
      </c>
      <c r="T35" s="34">
        <f>-SUM(D35:S35,U35:AA35)</f>
        <v>-11681.558816029577</v>
      </c>
      <c r="U35" s="66">
        <f>'[6]TES 2025 (value)'!U46</f>
        <v>0</v>
      </c>
      <c r="V35" s="66">
        <f>'[6]TES 2025 (value)'!V46</f>
        <v>0</v>
      </c>
      <c r="W35" s="66">
        <f>'[6]TES 2025 (value)'!W46</f>
        <v>0</v>
      </c>
      <c r="X35" s="66">
        <f>'[6]TES 2025 (value)'!X46</f>
        <v>34.637203842141979</v>
      </c>
      <c r="Y35" s="66">
        <f>'[6]TES 2025 (value)'!Y46</f>
        <v>1825.1893428029362</v>
      </c>
      <c r="Z35" s="66">
        <f>'[6]TES 2025 (value)'!Z46</f>
        <v>0</v>
      </c>
      <c r="AA35" s="67">
        <f>'[6]TES 2025 (value)'!AA46</f>
        <v>941.18743285082599</v>
      </c>
      <c r="AI35" s="53" t="s">
        <v>69</v>
      </c>
      <c r="AJ35" s="72" t="s">
        <v>70</v>
      </c>
      <c r="AK35" s="65">
        <f t="shared" si="17"/>
        <v>329.87498603024483</v>
      </c>
      <c r="AL35" s="66">
        <f t="shared" si="15"/>
        <v>626.77471688733146</v>
      </c>
      <c r="AM35" s="66">
        <f t="shared" si="15"/>
        <v>435.65236000878548</v>
      </c>
      <c r="AN35" s="66">
        <f t="shared" si="15"/>
        <v>126.029250437098</v>
      </c>
      <c r="AO35" s="66">
        <f t="shared" si="15"/>
        <v>230.15823934801239</v>
      </c>
      <c r="AP35" s="66">
        <f t="shared" si="15"/>
        <v>309.55922209306794</v>
      </c>
      <c r="AQ35" s="66">
        <f t="shared" si="15"/>
        <v>463.99724676249849</v>
      </c>
      <c r="AR35" s="66">
        <f t="shared" si="15"/>
        <v>293.60263895004567</v>
      </c>
      <c r="AS35" s="66">
        <f t="shared" si="15"/>
        <v>371.35910862776501</v>
      </c>
      <c r="AT35" s="66">
        <f t="shared" si="15"/>
        <v>252.16849022832184</v>
      </c>
      <c r="AU35" s="66">
        <f t="shared" si="15"/>
        <v>121.51031963390055</v>
      </c>
      <c r="AV35" s="66">
        <f t="shared" si="15"/>
        <v>5319.8582575266028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-11681.558816029577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34.637203842141979</v>
      </c>
      <c r="BF35" s="66">
        <f t="shared" si="16"/>
        <v>1825.1893428029362</v>
      </c>
      <c r="BG35" s="66">
        <f t="shared" si="16"/>
        <v>0</v>
      </c>
      <c r="BH35" s="67">
        <f t="shared" si="16"/>
        <v>941.18743285082599</v>
      </c>
      <c r="BP35" s="53" t="s">
        <v>69</v>
      </c>
      <c r="BQ35" s="72" t="s">
        <v>70</v>
      </c>
      <c r="BR35" s="65">
        <f t="shared" ref="BR35:CG37" si="18">AK35</f>
        <v>329.87498603024483</v>
      </c>
      <c r="BS35" s="66">
        <f t="shared" si="18"/>
        <v>626.77471688733146</v>
      </c>
      <c r="BT35" s="66">
        <f t="shared" si="18"/>
        <v>435.65236000878548</v>
      </c>
      <c r="BU35" s="66">
        <f t="shared" si="18"/>
        <v>126.029250437098</v>
      </c>
      <c r="BV35" s="66">
        <f t="shared" si="18"/>
        <v>230.15823934801239</v>
      </c>
      <c r="BW35" s="66">
        <f t="shared" si="18"/>
        <v>309.55922209306794</v>
      </c>
      <c r="BX35" s="66">
        <f t="shared" si="18"/>
        <v>463.99724676249849</v>
      </c>
      <c r="BY35" s="66">
        <f t="shared" si="18"/>
        <v>293.60263895004567</v>
      </c>
      <c r="BZ35" s="66">
        <f t="shared" si="18"/>
        <v>371.35910862776501</v>
      </c>
      <c r="CA35" s="66">
        <f t="shared" si="18"/>
        <v>252.16849022832184</v>
      </c>
      <c r="CB35" s="66">
        <f t="shared" si="18"/>
        <v>121.51031963390055</v>
      </c>
      <c r="CC35" s="66">
        <f t="shared" si="18"/>
        <v>5319.8582575266028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-11681.558816029577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34.637203842141979</v>
      </c>
      <c r="CM35" s="66">
        <f t="shared" si="12"/>
        <v>1825.1893428029362</v>
      </c>
      <c r="CN35" s="66">
        <f t="shared" si="12"/>
        <v>0</v>
      </c>
      <c r="CO35" s="67">
        <f t="shared" si="12"/>
        <v>941.18743285082599</v>
      </c>
    </row>
    <row r="36" spans="2:98" x14ac:dyDescent="0.25">
      <c r="B36" s="53" t="s">
        <v>71</v>
      </c>
      <c r="C36" s="72" t="s">
        <v>72</v>
      </c>
      <c r="D36" s="65">
        <f>'[6]TES 2025 (value)'!D47</f>
        <v>62.54275886512611</v>
      </c>
      <c r="E36" s="66">
        <f>'[6]TES 2025 (value)'!E47</f>
        <v>350.10467858148024</v>
      </c>
      <c r="F36" s="66">
        <f>'[6]TES 2025 (value)'!F47</f>
        <v>877.87164694484795</v>
      </c>
      <c r="G36" s="66">
        <f>'[6]TES 2025 (value)'!G47</f>
        <v>78.375192008333954</v>
      </c>
      <c r="H36" s="66">
        <f>'[6]TES 2025 (value)'!H47</f>
        <v>139.49028149560576</v>
      </c>
      <c r="I36" s="66">
        <f>'[6]TES 2025 (value)'!I47</f>
        <v>193.12011540578666</v>
      </c>
      <c r="J36" s="66">
        <f>'[6]TES 2025 (value)'!J47</f>
        <v>295.47432409346737</v>
      </c>
      <c r="K36" s="66">
        <f>'[6]TES 2025 (value)'!K47</f>
        <v>186.70214008385346</v>
      </c>
      <c r="L36" s="66">
        <f>'[6]TES 2025 (value)'!L47</f>
        <v>232.50282356399543</v>
      </c>
      <c r="M36" s="66">
        <f>'[6]TES 2025 (value)'!M47</f>
        <v>158.36505072077904</v>
      </c>
      <c r="N36" s="66">
        <f>'[6]TES 2025 (value)'!N47</f>
        <v>77.376528300259395</v>
      </c>
      <c r="O36" s="66">
        <f>'[6]TES 2025 (value)'!O47</f>
        <v>3335.3837309863952</v>
      </c>
      <c r="P36" s="66">
        <f>'[6]TES 2025 (value)'!P47</f>
        <v>0</v>
      </c>
      <c r="Q36" s="66">
        <f>'[6]TES 2025 (value)'!Q47</f>
        <v>0</v>
      </c>
      <c r="R36" s="66">
        <f>'[6]TES 2025 (value)'!R47</f>
        <v>0</v>
      </c>
      <c r="S36" s="66">
        <f>'[6]TES 2025 (value)'!S47</f>
        <v>0</v>
      </c>
      <c r="T36" s="66">
        <f>'[6]TES 2025 (value)'!T47</f>
        <v>0</v>
      </c>
      <c r="U36" s="34">
        <f>-SUM(D36:T36,V36:AA36)</f>
        <v>-6022.3007359975036</v>
      </c>
      <c r="V36" s="66">
        <f>'[6]TES 2025 (value)'!V47</f>
        <v>0</v>
      </c>
      <c r="W36" s="66">
        <f>'[6]TES 2025 (value)'!W47</f>
        <v>0</v>
      </c>
      <c r="X36" s="66">
        <f>'[6]TES 2025 (value)'!X47</f>
        <v>0.44629444198320734</v>
      </c>
      <c r="Y36" s="66">
        <f>'[6]TES 2025 (value)'!Y47</f>
        <v>23.019121030559702</v>
      </c>
      <c r="Z36" s="66">
        <f>'[6]TES 2025 (value)'!Z47</f>
        <v>0</v>
      </c>
      <c r="AA36" s="67">
        <f>'[6]TES 2025 (value)'!AA47</f>
        <v>11.526049475030801</v>
      </c>
      <c r="AI36" s="53" t="s">
        <v>71</v>
      </c>
      <c r="AJ36" s="72" t="s">
        <v>72</v>
      </c>
      <c r="AK36" s="65">
        <f t="shared" si="17"/>
        <v>62.54275886512611</v>
      </c>
      <c r="AL36" s="66">
        <f t="shared" si="15"/>
        <v>350.10467858148024</v>
      </c>
      <c r="AM36" s="66">
        <f t="shared" si="15"/>
        <v>877.87164694484795</v>
      </c>
      <c r="AN36" s="66">
        <f t="shared" si="15"/>
        <v>78.375192008333954</v>
      </c>
      <c r="AO36" s="66">
        <f t="shared" si="15"/>
        <v>139.49028149560576</v>
      </c>
      <c r="AP36" s="66">
        <f t="shared" si="15"/>
        <v>193.12011540578666</v>
      </c>
      <c r="AQ36" s="66">
        <f t="shared" si="15"/>
        <v>295.47432409346737</v>
      </c>
      <c r="AR36" s="66">
        <f t="shared" si="15"/>
        <v>186.70214008385346</v>
      </c>
      <c r="AS36" s="66">
        <f t="shared" si="15"/>
        <v>232.50282356399543</v>
      </c>
      <c r="AT36" s="66">
        <f t="shared" si="15"/>
        <v>158.36505072077904</v>
      </c>
      <c r="AU36" s="66">
        <f t="shared" si="15"/>
        <v>77.376528300259395</v>
      </c>
      <c r="AV36" s="66">
        <f t="shared" si="15"/>
        <v>3335.3837309863952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-6022.3007359975036</v>
      </c>
      <c r="BC36" s="66">
        <f t="shared" si="16"/>
        <v>0</v>
      </c>
      <c r="BD36" s="66">
        <f t="shared" si="16"/>
        <v>0</v>
      </c>
      <c r="BE36" s="66">
        <f t="shared" si="16"/>
        <v>0.44629444198320734</v>
      </c>
      <c r="BF36" s="66">
        <f t="shared" si="16"/>
        <v>23.019121030559702</v>
      </c>
      <c r="BG36" s="66">
        <f t="shared" si="16"/>
        <v>0</v>
      </c>
      <c r="BH36" s="67">
        <f t="shared" si="16"/>
        <v>11.526049475030801</v>
      </c>
      <c r="BP36" s="53" t="s">
        <v>71</v>
      </c>
      <c r="BQ36" s="72" t="s">
        <v>72</v>
      </c>
      <c r="BR36" s="65">
        <f t="shared" si="18"/>
        <v>62.54275886512611</v>
      </c>
      <c r="BS36" s="66">
        <f t="shared" si="18"/>
        <v>350.10467858148024</v>
      </c>
      <c r="BT36" s="66">
        <f t="shared" si="18"/>
        <v>877.87164694484795</v>
      </c>
      <c r="BU36" s="66">
        <f t="shared" si="18"/>
        <v>78.375192008333954</v>
      </c>
      <c r="BV36" s="66">
        <f t="shared" si="18"/>
        <v>139.49028149560576</v>
      </c>
      <c r="BW36" s="66">
        <f t="shared" si="18"/>
        <v>193.12011540578666</v>
      </c>
      <c r="BX36" s="66">
        <f t="shared" si="18"/>
        <v>295.47432409346737</v>
      </c>
      <c r="BY36" s="66">
        <f t="shared" si="18"/>
        <v>186.70214008385346</v>
      </c>
      <c r="BZ36" s="66">
        <f t="shared" si="18"/>
        <v>232.50282356399543</v>
      </c>
      <c r="CA36" s="66">
        <f t="shared" si="18"/>
        <v>158.36505072077904</v>
      </c>
      <c r="CB36" s="66">
        <f t="shared" si="18"/>
        <v>77.376528300259395</v>
      </c>
      <c r="CC36" s="66">
        <f t="shared" si="18"/>
        <v>3335.3837309863952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-6022.3007359975036</v>
      </c>
      <c r="CJ36" s="66">
        <f t="shared" si="10"/>
        <v>0</v>
      </c>
      <c r="CK36" s="66">
        <f t="shared" si="12"/>
        <v>0</v>
      </c>
      <c r="CL36" s="66">
        <f t="shared" si="12"/>
        <v>0.44629444198320734</v>
      </c>
      <c r="CM36" s="66">
        <f t="shared" si="12"/>
        <v>23.019121030559702</v>
      </c>
      <c r="CN36" s="66">
        <f t="shared" si="12"/>
        <v>0</v>
      </c>
      <c r="CO36" s="67">
        <f t="shared" si="12"/>
        <v>11.526049475030801</v>
      </c>
    </row>
    <row r="37" spans="2:98" x14ac:dyDescent="0.25">
      <c r="B37" s="53" t="s">
        <v>73</v>
      </c>
      <c r="C37" s="72" t="s">
        <v>74</v>
      </c>
      <c r="D37" s="65">
        <f>'[6]TES 2025 (value)'!D48</f>
        <v>31527.815491218505</v>
      </c>
      <c r="E37" s="66">
        <f>'[6]TES 2025 (value)'!E48</f>
        <v>109877.92309886335</v>
      </c>
      <c r="F37" s="66">
        <f>'[6]TES 2025 (value)'!F48</f>
        <v>38056.776755548257</v>
      </c>
      <c r="G37" s="66">
        <f>'[6]TES 2025 (value)'!G48</f>
        <v>730.98941505591097</v>
      </c>
      <c r="H37" s="66">
        <f>'[6]TES 2025 (value)'!H48</f>
        <v>12523.670510023941</v>
      </c>
      <c r="I37" s="66">
        <f>'[6]TES 2025 (value)'!I48</f>
        <v>5531.4854767828274</v>
      </c>
      <c r="J37" s="66">
        <f>'[6]TES 2025 (value)'!J48</f>
        <v>1862.6252567747699</v>
      </c>
      <c r="K37" s="66">
        <f>'[6]TES 2025 (value)'!K48</f>
        <v>4643.4317730654257</v>
      </c>
      <c r="L37" s="66">
        <f>'[6]TES 2025 (value)'!L48</f>
        <v>3465.2837189143911</v>
      </c>
      <c r="M37" s="66">
        <f>'[6]TES 2025 (value)'!M48</f>
        <v>3242.7999813922338</v>
      </c>
      <c r="N37" s="66">
        <f>'[6]TES 2025 (value)'!N48</f>
        <v>2281.6241722329082</v>
      </c>
      <c r="O37" s="66">
        <f>'[6]TES 2025 (value)'!O48</f>
        <v>241585.04383013974</v>
      </c>
      <c r="P37" s="66">
        <f>'[6]TES 2025 (value)'!P48</f>
        <v>0</v>
      </c>
      <c r="Q37" s="66">
        <f>'[6]TES 2025 (value)'!Q48</f>
        <v>0</v>
      </c>
      <c r="R37" s="66">
        <f>'[6]TES 2025 (value)'!R48</f>
        <v>0</v>
      </c>
      <c r="S37" s="66">
        <f>'[6]TES 2025 (value)'!S48</f>
        <v>0</v>
      </c>
      <c r="T37" s="66">
        <f>'[6]TES 2025 (value)'!T48</f>
        <v>0</v>
      </c>
      <c r="U37" s="66">
        <f>'[6]TES 2025 (value)'!U48</f>
        <v>0</v>
      </c>
      <c r="V37" s="34">
        <f>-SUM(D37:U37,W37:AA37)</f>
        <v>-468234.63053235371</v>
      </c>
      <c r="W37" s="66">
        <f>'[6]TES 2025 (value)'!W48</f>
        <v>0</v>
      </c>
      <c r="X37" s="66">
        <f>'[6]TES 2025 (value)'!X48</f>
        <v>27.026831145972334</v>
      </c>
      <c r="Y37" s="66">
        <f>'[6]TES 2025 (value)'!Y48</f>
        <v>12864.804370988213</v>
      </c>
      <c r="Z37" s="66">
        <f>'[6]TES 2025 (value)'!Z48</f>
        <v>0</v>
      </c>
      <c r="AA37" s="67">
        <f>'[6]TES 2025 (value)'!AA48</f>
        <v>13.32985020724043</v>
      </c>
      <c r="AI37" s="53" t="s">
        <v>73</v>
      </c>
      <c r="AJ37" s="72" t="s">
        <v>74</v>
      </c>
      <c r="AK37" s="65">
        <f t="shared" si="17"/>
        <v>31527.815491218505</v>
      </c>
      <c r="AL37" s="66">
        <f t="shared" si="15"/>
        <v>109877.92309886335</v>
      </c>
      <c r="AM37" s="66">
        <f t="shared" si="15"/>
        <v>38056.776755548257</v>
      </c>
      <c r="AN37" s="66">
        <f t="shared" si="15"/>
        <v>730.98941505591097</v>
      </c>
      <c r="AO37" s="66">
        <f t="shared" si="15"/>
        <v>12523.670510023941</v>
      </c>
      <c r="AP37" s="66">
        <f t="shared" si="15"/>
        <v>5531.4854767828274</v>
      </c>
      <c r="AQ37" s="66">
        <f t="shared" si="15"/>
        <v>1862.6252567747699</v>
      </c>
      <c r="AR37" s="66">
        <f t="shared" si="15"/>
        <v>4643.4317730654257</v>
      </c>
      <c r="AS37" s="66">
        <f t="shared" si="15"/>
        <v>3465.2837189143911</v>
      </c>
      <c r="AT37" s="66">
        <f t="shared" si="15"/>
        <v>3242.7999813922338</v>
      </c>
      <c r="AU37" s="66">
        <f t="shared" si="15"/>
        <v>2281.6241722329082</v>
      </c>
      <c r="AV37" s="66">
        <f t="shared" si="15"/>
        <v>241585.04383013974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-468234.63053235371</v>
      </c>
      <c r="BD37" s="66">
        <f t="shared" si="16"/>
        <v>0</v>
      </c>
      <c r="BE37" s="66">
        <f t="shared" si="16"/>
        <v>27.026831145972334</v>
      </c>
      <c r="BF37" s="66">
        <f t="shared" si="16"/>
        <v>12864.804370988213</v>
      </c>
      <c r="BG37" s="66">
        <f t="shared" si="16"/>
        <v>0</v>
      </c>
      <c r="BH37" s="67">
        <f t="shared" si="16"/>
        <v>13.32985020724043</v>
      </c>
      <c r="BP37" s="53" t="s">
        <v>73</v>
      </c>
      <c r="BQ37" s="72" t="s">
        <v>74</v>
      </c>
      <c r="BR37" s="65">
        <f t="shared" si="18"/>
        <v>31527.815491218505</v>
      </c>
      <c r="BS37" s="66">
        <f t="shared" si="18"/>
        <v>109877.92309886335</v>
      </c>
      <c r="BT37" s="66">
        <f t="shared" si="18"/>
        <v>38056.776755548257</v>
      </c>
      <c r="BU37" s="66">
        <f t="shared" si="18"/>
        <v>730.98941505591097</v>
      </c>
      <c r="BV37" s="66">
        <f t="shared" si="18"/>
        <v>12523.670510023941</v>
      </c>
      <c r="BW37" s="66">
        <f t="shared" si="18"/>
        <v>5531.4854767828274</v>
      </c>
      <c r="BX37" s="66">
        <f t="shared" si="18"/>
        <v>1862.6252567747699</v>
      </c>
      <c r="BY37" s="66">
        <f t="shared" si="18"/>
        <v>4643.4317730654257</v>
      </c>
      <c r="BZ37" s="66">
        <f t="shared" si="18"/>
        <v>3465.2837189143911</v>
      </c>
      <c r="CA37" s="66">
        <f t="shared" si="18"/>
        <v>3242.7999813922338</v>
      </c>
      <c r="CB37" s="66">
        <f t="shared" si="18"/>
        <v>2281.6241722329082</v>
      </c>
      <c r="CC37" s="66">
        <f t="shared" si="18"/>
        <v>241585.04383013974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-468234.63053235371</v>
      </c>
      <c r="CK37" s="66">
        <f t="shared" si="12"/>
        <v>0</v>
      </c>
      <c r="CL37" s="66">
        <f t="shared" si="12"/>
        <v>27.026831145972334</v>
      </c>
      <c r="CM37" s="66">
        <f t="shared" si="12"/>
        <v>12864.804370988213</v>
      </c>
      <c r="CN37" s="66">
        <f t="shared" si="12"/>
        <v>0</v>
      </c>
      <c r="CO37" s="67">
        <f t="shared" si="12"/>
        <v>13.32985020724043</v>
      </c>
    </row>
    <row r="38" spans="2:98" x14ac:dyDescent="0.25">
      <c r="B38" s="53" t="s">
        <v>76</v>
      </c>
      <c r="C38" s="72" t="s">
        <v>54</v>
      </c>
      <c r="D38" s="65">
        <f t="array" ref="D38:AA38">TRANSPOSE('[6]TES 2025 (value)'!$AV$6:$AV$29)</f>
        <v>2917.2348506020403</v>
      </c>
      <c r="E38" s="66">
        <v>21050.212068549077</v>
      </c>
      <c r="F38" s="66">
        <v>20322.07039966611</v>
      </c>
      <c r="G38" s="66">
        <v>609.63958586155991</v>
      </c>
      <c r="H38" s="66">
        <v>468.2030054194941</v>
      </c>
      <c r="I38" s="66">
        <v>1545.8174325092325</v>
      </c>
      <c r="J38" s="66">
        <v>22.710655972434338</v>
      </c>
      <c r="K38" s="66">
        <v>122.90587761860611</v>
      </c>
      <c r="L38" s="66">
        <v>1443.4592061647143</v>
      </c>
      <c r="M38" s="66">
        <v>6.9318889631148792</v>
      </c>
      <c r="N38" s="66">
        <v>1.2595287302244346E-5</v>
      </c>
      <c r="O38" s="66">
        <v>57879.73164977655</v>
      </c>
      <c r="P38" s="66">
        <v>42980.992773658683</v>
      </c>
      <c r="Q38" s="66">
        <v>613.23138027899063</v>
      </c>
      <c r="R38" s="66">
        <v>1097.7568863671561</v>
      </c>
      <c r="S38" s="66">
        <v>453.71602277530405</v>
      </c>
      <c r="T38" s="66">
        <v>25.66097564471978</v>
      </c>
      <c r="U38" s="66">
        <v>369.86187420368691</v>
      </c>
      <c r="V38" s="66">
        <v>72527.507099669398</v>
      </c>
      <c r="W38" s="66">
        <v>0</v>
      </c>
      <c r="X38" s="66">
        <v>21.402020135370091</v>
      </c>
      <c r="Y38" s="66">
        <v>11441.181004803619</v>
      </c>
      <c r="Z38" s="66">
        <v>4482.7136231226632</v>
      </c>
      <c r="AA38" s="67">
        <v>2027.1962580662475</v>
      </c>
      <c r="AI38" s="53" t="s">
        <v>76</v>
      </c>
      <c r="AJ38" s="72" t="s">
        <v>54</v>
      </c>
      <c r="AK38" s="65">
        <f t="shared" si="17"/>
        <v>2917.2348506020403</v>
      </c>
      <c r="AL38" s="66">
        <f t="shared" si="15"/>
        <v>21050.212068549077</v>
      </c>
      <c r="AM38" s="66">
        <f t="shared" si="15"/>
        <v>20322.07039966611</v>
      </c>
      <c r="AN38" s="66">
        <f t="shared" si="15"/>
        <v>609.63958586155991</v>
      </c>
      <c r="AO38" s="66">
        <f t="shared" si="15"/>
        <v>468.2030054194941</v>
      </c>
      <c r="AP38" s="66">
        <f t="shared" si="15"/>
        <v>1545.8174325092325</v>
      </c>
      <c r="AQ38" s="66">
        <f t="shared" si="15"/>
        <v>22.710655972434338</v>
      </c>
      <c r="AR38" s="66">
        <f t="shared" si="15"/>
        <v>122.90587761860611</v>
      </c>
      <c r="AS38" s="66">
        <f t="shared" si="15"/>
        <v>1443.4592061647143</v>
      </c>
      <c r="AT38" s="66">
        <f t="shared" si="15"/>
        <v>6.9318889631148792</v>
      </c>
      <c r="AU38" s="66">
        <f t="shared" si="15"/>
        <v>1.2595287302244346E-5</v>
      </c>
      <c r="AV38" s="66">
        <f t="shared" si="15"/>
        <v>57879.73164977655</v>
      </c>
      <c r="AW38" s="66">
        <f t="shared" si="15"/>
        <v>42980.992773658683</v>
      </c>
      <c r="AX38" s="66">
        <f t="shared" si="15"/>
        <v>613.23138027899063</v>
      </c>
      <c r="AY38" s="66">
        <f t="shared" si="15"/>
        <v>1097.7568863671561</v>
      </c>
      <c r="AZ38" s="66">
        <f t="shared" si="15"/>
        <v>453.71602277530405</v>
      </c>
      <c r="BA38" s="66">
        <f t="shared" si="15"/>
        <v>25.66097564471978</v>
      </c>
      <c r="BB38" s="66">
        <f t="shared" si="16"/>
        <v>369.86187420368691</v>
      </c>
      <c r="BC38" s="66">
        <f t="shared" si="16"/>
        <v>72527.507099669398</v>
      </c>
      <c r="BD38" s="66">
        <f t="shared" si="16"/>
        <v>0</v>
      </c>
      <c r="BE38" s="66">
        <f t="shared" si="16"/>
        <v>21.402020135370091</v>
      </c>
      <c r="BF38" s="66">
        <f t="shared" si="16"/>
        <v>11441.181004803619</v>
      </c>
      <c r="BG38" s="66">
        <f t="shared" si="16"/>
        <v>4482.7136231226632</v>
      </c>
      <c r="BH38" s="67">
        <f t="shared" si="16"/>
        <v>2027.1962580662475</v>
      </c>
      <c r="BP38" s="53" t="s">
        <v>76</v>
      </c>
      <c r="BQ38" s="72" t="s">
        <v>54</v>
      </c>
      <c r="BR38" s="49">
        <f t="array" ref="BR38:CO38">AK47:BH47/(1+AK47:BH47)*TRANSPOSE(CP3:CP26+CQ3:CQ26+CR3:CR26)</f>
        <v>2917.2348506020408</v>
      </c>
      <c r="BS38" s="50">
        <v>21050.212068549077</v>
      </c>
      <c r="BT38" s="50">
        <v>20617.076859445369</v>
      </c>
      <c r="BU38" s="50">
        <v>609.63958586156002</v>
      </c>
      <c r="BV38" s="50">
        <v>468.2030054194941</v>
      </c>
      <c r="BW38" s="50">
        <v>1545.8174325092325</v>
      </c>
      <c r="BX38" s="50">
        <v>22.710655972434338</v>
      </c>
      <c r="BY38" s="50">
        <v>0</v>
      </c>
      <c r="BZ38" s="50">
        <v>1443.459206164714</v>
      </c>
      <c r="CA38" s="50">
        <v>0</v>
      </c>
      <c r="CB38" s="50">
        <v>1.2595287302244348E-5</v>
      </c>
      <c r="CC38" s="50">
        <v>57879.731649776557</v>
      </c>
      <c r="CD38" s="50">
        <v>42980.992773658683</v>
      </c>
      <c r="CE38" s="50">
        <v>613.23138027899051</v>
      </c>
      <c r="CF38" s="50">
        <v>1097.7568863671561</v>
      </c>
      <c r="CG38" s="50">
        <v>453.71602277530405</v>
      </c>
      <c r="CH38" s="50">
        <v>25.66097564471978</v>
      </c>
      <c r="CI38" s="50">
        <v>369.86187420368685</v>
      </c>
      <c r="CJ38" s="50">
        <v>72527.507099669398</v>
      </c>
      <c r="CK38" s="50">
        <v>0</v>
      </c>
      <c r="CL38" s="50">
        <v>21.402020135370091</v>
      </c>
      <c r="CM38" s="50">
        <v>11441.18100480362</v>
      </c>
      <c r="CN38" s="50">
        <v>4482.7136231226641</v>
      </c>
      <c r="CO38" s="51">
        <v>2027.1962580662475</v>
      </c>
    </row>
    <row r="39" spans="2:98" x14ac:dyDescent="0.25">
      <c r="B39" s="53" t="s">
        <v>77</v>
      </c>
      <c r="C39" s="72" t="s">
        <v>78</v>
      </c>
      <c r="D39" s="65">
        <f t="array" ref="D39:AA39">TRANSPOSE('[6]TES 2025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104.07324374682182</v>
      </c>
      <c r="Y39" s="66">
        <v>27748.836098071039</v>
      </c>
      <c r="Z39" s="66">
        <v>1353.166997</v>
      </c>
      <c r="AA39" s="67">
        <v>4037.9919488362784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104.07324374682182</v>
      </c>
      <c r="BF39" s="66">
        <f t="shared" si="16"/>
        <v>27748.836098071039</v>
      </c>
      <c r="BG39" s="66">
        <f t="shared" si="16"/>
        <v>1353.166997</v>
      </c>
      <c r="BH39" s="67">
        <f t="shared" si="16"/>
        <v>4037.9919488362784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104.07324374682182</v>
      </c>
      <c r="CM39" s="66">
        <f t="shared" si="20"/>
        <v>27748.836098071039</v>
      </c>
      <c r="CN39" s="66">
        <f t="shared" si="20"/>
        <v>1353.166997</v>
      </c>
      <c r="CO39" s="67">
        <f t="shared" si="20"/>
        <v>4037.9919488362784</v>
      </c>
    </row>
    <row r="40" spans="2:98" x14ac:dyDescent="0.25">
      <c r="B40" s="53" t="s">
        <v>79</v>
      </c>
      <c r="C40" s="78" t="s">
        <v>80</v>
      </c>
      <c r="D40" s="69">
        <f t="array" ref="D40:AA40">TRANSPOSE('[6]TES 2025 (value)'!$AX$6:$AX$29)+TRANSPOSE('[6]TES 2025 (value)'!$AY$6:$AY$29)</f>
        <v>-4612.8196883846067</v>
      </c>
      <c r="E40" s="70">
        <v>23941.212039212216</v>
      </c>
      <c r="F40" s="70">
        <v>782.06170292393961</v>
      </c>
      <c r="G40" s="70">
        <v>9.9218219904980796</v>
      </c>
      <c r="H40" s="70">
        <v>21.478064369915476</v>
      </c>
      <c r="I40" s="70">
        <v>25.984206258375391</v>
      </c>
      <c r="J40" s="70">
        <v>76.339146444080583</v>
      </c>
      <c r="K40" s="70">
        <v>101.13066290505665</v>
      </c>
      <c r="L40" s="70">
        <v>112.39319135069046</v>
      </c>
      <c r="M40" s="70">
        <v>4.3557698118170087</v>
      </c>
      <c r="N40" s="70">
        <v>17.034452735711007</v>
      </c>
      <c r="O40" s="70">
        <v>4169.4537072730282</v>
      </c>
      <c r="P40" s="70">
        <v>1452.2958746778065</v>
      </c>
      <c r="Q40" s="70">
        <v>-3218.1807841121627</v>
      </c>
      <c r="R40" s="70">
        <v>-5685.7758513923227</v>
      </c>
      <c r="S40" s="70">
        <v>0</v>
      </c>
      <c r="T40" s="70">
        <v>-272.48416201983457</v>
      </c>
      <c r="U40" s="70">
        <v>535.44005077696022</v>
      </c>
      <c r="V40" s="70">
        <v>49611.071849246706</v>
      </c>
      <c r="W40" s="70">
        <v>0</v>
      </c>
      <c r="X40" s="70">
        <v>0.31925566848313636</v>
      </c>
      <c r="Y40" s="70">
        <v>0</v>
      </c>
      <c r="Z40" s="70">
        <v>639.02798930307245</v>
      </c>
      <c r="AA40" s="71">
        <v>28.079271090408017</v>
      </c>
      <c r="AI40" s="53" t="s">
        <v>79</v>
      </c>
      <c r="AJ40" s="78" t="s">
        <v>80</v>
      </c>
      <c r="AK40" s="69">
        <f t="shared" si="17"/>
        <v>-4612.8196883846067</v>
      </c>
      <c r="AL40" s="70">
        <f t="shared" si="15"/>
        <v>23941.212039212216</v>
      </c>
      <c r="AM40" s="70">
        <f t="shared" si="15"/>
        <v>782.06170292393961</v>
      </c>
      <c r="AN40" s="70">
        <f t="shared" si="15"/>
        <v>9.9218219904980796</v>
      </c>
      <c r="AO40" s="70">
        <f t="shared" si="15"/>
        <v>21.478064369915476</v>
      </c>
      <c r="AP40" s="70">
        <f t="shared" si="15"/>
        <v>25.984206258375391</v>
      </c>
      <c r="AQ40" s="70">
        <f t="shared" si="15"/>
        <v>76.339146444080583</v>
      </c>
      <c r="AR40" s="70">
        <f t="shared" si="15"/>
        <v>101.13066290505665</v>
      </c>
      <c r="AS40" s="70">
        <f t="shared" si="15"/>
        <v>112.39319135069046</v>
      </c>
      <c r="AT40" s="70">
        <f t="shared" si="15"/>
        <v>4.3557698118170087</v>
      </c>
      <c r="AU40" s="70">
        <f t="shared" si="15"/>
        <v>17.034452735711007</v>
      </c>
      <c r="AV40" s="70">
        <f t="shared" si="15"/>
        <v>4169.4537072730282</v>
      </c>
      <c r="AW40" s="70">
        <f t="shared" si="15"/>
        <v>1452.2958746778065</v>
      </c>
      <c r="AX40" s="70">
        <f t="shared" si="15"/>
        <v>-3218.1807841121627</v>
      </c>
      <c r="AY40" s="70">
        <f t="shared" si="15"/>
        <v>-5685.7758513923227</v>
      </c>
      <c r="AZ40" s="70">
        <f t="shared" si="15"/>
        <v>0</v>
      </c>
      <c r="BA40" s="70">
        <f t="shared" si="15"/>
        <v>-272.48416201983457</v>
      </c>
      <c r="BB40" s="70">
        <f t="shared" si="16"/>
        <v>535.44005077696022</v>
      </c>
      <c r="BC40" s="70">
        <f t="shared" si="16"/>
        <v>49611.071849246706</v>
      </c>
      <c r="BD40" s="70">
        <f t="shared" si="16"/>
        <v>0</v>
      </c>
      <c r="BE40" s="70">
        <f t="shared" si="16"/>
        <v>0.31925566848313636</v>
      </c>
      <c r="BF40" s="70">
        <f t="shared" si="16"/>
        <v>0</v>
      </c>
      <c r="BG40" s="70">
        <f t="shared" si="16"/>
        <v>639.02798930307245</v>
      </c>
      <c r="BH40" s="71">
        <f t="shared" si="16"/>
        <v>28.079271090408017</v>
      </c>
      <c r="BP40" s="53" t="s">
        <v>79</v>
      </c>
      <c r="BQ40" s="78" t="s">
        <v>80</v>
      </c>
      <c r="BR40" s="69">
        <f t="shared" si="19"/>
        <v>-4612.8196883846067</v>
      </c>
      <c r="BS40" s="70">
        <f t="shared" si="19"/>
        <v>23941.212039212216</v>
      </c>
      <c r="BT40" s="49">
        <f>AM40-CY19</f>
        <v>3070.9318607518321</v>
      </c>
      <c r="BU40" s="70">
        <f t="shared" si="19"/>
        <v>9.9218219904980796</v>
      </c>
      <c r="BV40" s="70">
        <f t="shared" si="19"/>
        <v>21.478064369915476</v>
      </c>
      <c r="BW40" s="70">
        <f t="shared" si="19"/>
        <v>25.984206258375391</v>
      </c>
      <c r="BX40" s="70">
        <f t="shared" si="19"/>
        <v>76.339146444080583</v>
      </c>
      <c r="BY40" s="70">
        <f t="shared" si="19"/>
        <v>101.13066290505665</v>
      </c>
      <c r="BZ40" s="70">
        <f t="shared" si="19"/>
        <v>112.39319135069046</v>
      </c>
      <c r="CA40" s="70">
        <f t="shared" si="19"/>
        <v>4.3557698118170087</v>
      </c>
      <c r="CB40" s="70">
        <f t="shared" si="19"/>
        <v>17.034452735711007</v>
      </c>
      <c r="CC40" s="70">
        <f t="shared" si="19"/>
        <v>4169.4537072730282</v>
      </c>
      <c r="CD40" s="70">
        <f t="shared" si="19"/>
        <v>1452.2958746778065</v>
      </c>
      <c r="CE40" s="70">
        <f t="shared" si="19"/>
        <v>-3218.1807841121627</v>
      </c>
      <c r="CF40" s="70">
        <f t="shared" si="19"/>
        <v>-5685.7758513923227</v>
      </c>
      <c r="CG40" s="70">
        <f t="shared" si="19"/>
        <v>0</v>
      </c>
      <c r="CH40" s="70">
        <f t="shared" si="20"/>
        <v>-272.48416201983457</v>
      </c>
      <c r="CI40" s="70">
        <f t="shared" si="20"/>
        <v>535.44005077696022</v>
      </c>
      <c r="CJ40" s="70">
        <f t="shared" si="20"/>
        <v>49611.071849246706</v>
      </c>
      <c r="CK40" s="70">
        <f t="shared" si="20"/>
        <v>0</v>
      </c>
      <c r="CL40" s="70">
        <f t="shared" si="20"/>
        <v>0.31925566848313636</v>
      </c>
      <c r="CM40" s="70">
        <f t="shared" si="20"/>
        <v>0</v>
      </c>
      <c r="CN40" s="70">
        <f t="shared" si="20"/>
        <v>639.02798930307245</v>
      </c>
      <c r="CO40" s="71">
        <f t="shared" si="20"/>
        <v>28.079271090408017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166370.06589562754</v>
      </c>
      <c r="E41" s="31">
        <v>457991.91188641795</v>
      </c>
      <c r="F41" s="31">
        <v>340757.08422685409</v>
      </c>
      <c r="G41" s="31">
        <v>17308.890023194836</v>
      </c>
      <c r="H41" s="31">
        <v>56828.523002034308</v>
      </c>
      <c r="I41" s="31">
        <v>55256.288712320631</v>
      </c>
      <c r="J41" s="31">
        <v>23000.30308299293</v>
      </c>
      <c r="K41" s="31">
        <v>83936.872144650915</v>
      </c>
      <c r="L41" s="31">
        <v>69314.093276744738</v>
      </c>
      <c r="M41" s="31">
        <v>65727.913957708501</v>
      </c>
      <c r="N41" s="31">
        <v>38420.689146717566</v>
      </c>
      <c r="O41" s="31">
        <v>1488419.0304886629</v>
      </c>
      <c r="P41" s="31">
        <v>501018.20584222605</v>
      </c>
      <c r="Q41" s="31">
        <v>15268.383880332594</v>
      </c>
      <c r="R41" s="31">
        <v>22779.131571766877</v>
      </c>
      <c r="S41" s="31">
        <v>43433.023866634241</v>
      </c>
      <c r="T41" s="31">
        <v>13440.263907439457</v>
      </c>
      <c r="U41" s="31">
        <v>40460.72526125201</v>
      </c>
      <c r="V41" s="31">
        <v>2862128.0077067469</v>
      </c>
      <c r="W41" s="31">
        <v>619551.54161703377</v>
      </c>
      <c r="X41" s="31">
        <v>1065.2718805919601</v>
      </c>
      <c r="Y41" s="31">
        <v>185612.79334474952</v>
      </c>
      <c r="Z41" s="31">
        <v>70573.300723617009</v>
      </c>
      <c r="AA41" s="32">
        <v>51468.31058075295</v>
      </c>
      <c r="AI41" s="29" t="s">
        <v>81</v>
      </c>
      <c r="AJ41" s="30" t="s">
        <v>83</v>
      </c>
      <c r="AK41" s="31">
        <f>SUM(AK3:AK40)</f>
        <v>166369.99379466206</v>
      </c>
      <c r="AL41" s="31">
        <f t="shared" ref="AL41:BH41" si="21">SUM(AL3:AL40)</f>
        <v>457994.46326755773</v>
      </c>
      <c r="AM41" s="31">
        <f t="shared" si="21"/>
        <v>340756.18212870305</v>
      </c>
      <c r="AN41" s="31">
        <f t="shared" si="21"/>
        <v>17307.956158208759</v>
      </c>
      <c r="AO41" s="31">
        <f t="shared" si="21"/>
        <v>56827.49296572827</v>
      </c>
      <c r="AP41" s="31">
        <f t="shared" si="21"/>
        <v>55255.082170801143</v>
      </c>
      <c r="AQ41" s="31">
        <f t="shared" si="21"/>
        <v>22999.878895204976</v>
      </c>
      <c r="AR41" s="31">
        <f t="shared" si="21"/>
        <v>83946.304903864671</v>
      </c>
      <c r="AS41" s="31">
        <f t="shared" si="21"/>
        <v>69318.255916760085</v>
      </c>
      <c r="AT41" s="31">
        <f t="shared" si="21"/>
        <v>65727.347482838682</v>
      </c>
      <c r="AU41" s="31">
        <f t="shared" si="21"/>
        <v>38419.756031462515</v>
      </c>
      <c r="AV41" s="31">
        <f t="shared" si="21"/>
        <v>1488434.0496141394</v>
      </c>
      <c r="AW41" s="31">
        <f t="shared" si="21"/>
        <v>501023.65346113674</v>
      </c>
      <c r="AX41" s="31">
        <f t="shared" si="21"/>
        <v>15267.121775647163</v>
      </c>
      <c r="AY41" s="31">
        <f t="shared" si="21"/>
        <v>22778.30500911325</v>
      </c>
      <c r="AZ41" s="31">
        <f t="shared" si="21"/>
        <v>43433.543564008083</v>
      </c>
      <c r="BA41" s="31">
        <f t="shared" si="21"/>
        <v>13439.407309716464</v>
      </c>
      <c r="BB41" s="31">
        <f t="shared" si="21"/>
        <v>40459.946298125913</v>
      </c>
      <c r="BC41" s="31">
        <f t="shared" si="21"/>
        <v>2862178.4022119842</v>
      </c>
      <c r="BD41" s="31">
        <f t="shared" si="21"/>
        <v>619550.93160561717</v>
      </c>
      <c r="BE41" s="31">
        <f t="shared" si="21"/>
        <v>1136.8829464866108</v>
      </c>
      <c r="BF41" s="31">
        <f t="shared" si="21"/>
        <v>186385.34678907259</v>
      </c>
      <c r="BG41" s="31">
        <f t="shared" si="21"/>
        <v>70575.344176261613</v>
      </c>
      <c r="BH41" s="32">
        <f t="shared" si="21"/>
        <v>51525.875167060294</v>
      </c>
      <c r="BP41" s="29" t="s">
        <v>81</v>
      </c>
      <c r="BQ41" s="30" t="s">
        <v>83</v>
      </c>
      <c r="BR41" s="31">
        <f>SUM(BR3:BR40)</f>
        <v>166369.99379466206</v>
      </c>
      <c r="BS41" s="31">
        <f t="shared" ref="BS41:CO41" si="22">SUM(BS3:BS40)</f>
        <v>457994.46326755773</v>
      </c>
      <c r="BT41" s="31">
        <f t="shared" si="22"/>
        <v>343045.05228653096</v>
      </c>
      <c r="BU41" s="31">
        <f t="shared" si="22"/>
        <v>17307.956158208759</v>
      </c>
      <c r="BV41" s="31">
        <f t="shared" si="22"/>
        <v>56827.49296572827</v>
      </c>
      <c r="BW41" s="31">
        <f t="shared" si="22"/>
        <v>55255.082170801143</v>
      </c>
      <c r="BX41" s="31">
        <f t="shared" si="22"/>
        <v>22999.878895204976</v>
      </c>
      <c r="BY41" s="31">
        <f t="shared" si="22"/>
        <v>83946.304903864686</v>
      </c>
      <c r="BZ41" s="31">
        <f t="shared" si="22"/>
        <v>69318.255916760085</v>
      </c>
      <c r="CA41" s="31">
        <f t="shared" si="22"/>
        <v>65727.347482838682</v>
      </c>
      <c r="CB41" s="31">
        <f t="shared" si="22"/>
        <v>38419.756031462515</v>
      </c>
      <c r="CC41" s="31">
        <f t="shared" si="22"/>
        <v>1488434.0496141394</v>
      </c>
      <c r="CD41" s="31">
        <f t="shared" si="22"/>
        <v>501023.65346113674</v>
      </c>
      <c r="CE41" s="31">
        <f t="shared" si="22"/>
        <v>15267.121775647163</v>
      </c>
      <c r="CF41" s="31">
        <f t="shared" si="22"/>
        <v>22778.30500911325</v>
      </c>
      <c r="CG41" s="31">
        <f t="shared" si="22"/>
        <v>43433.543564008083</v>
      </c>
      <c r="CH41" s="31">
        <f t="shared" si="22"/>
        <v>13439.407309716464</v>
      </c>
      <c r="CI41" s="31">
        <f t="shared" si="22"/>
        <v>40459.946298125913</v>
      </c>
      <c r="CJ41" s="31">
        <f t="shared" si="22"/>
        <v>2862178.4022119842</v>
      </c>
      <c r="CK41" s="31">
        <f t="shared" si="22"/>
        <v>619550.93160561717</v>
      </c>
      <c r="CL41" s="31">
        <f t="shared" si="22"/>
        <v>1136.8829464866108</v>
      </c>
      <c r="CM41" s="31">
        <f t="shared" si="22"/>
        <v>186385.34678907259</v>
      </c>
      <c r="CN41" s="31">
        <f t="shared" si="22"/>
        <v>70575.344176261613</v>
      </c>
      <c r="CO41" s="32">
        <f t="shared" si="22"/>
        <v>51525.875167060294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116044.92505406999</v>
      </c>
      <c r="E43" s="31">
        <f t="shared" ref="E43:AA43" si="23">SUM(E3:E31)</f>
        <v>231720.27907151857</v>
      </c>
      <c r="F43" s="31">
        <f t="shared" si="23"/>
        <v>162399.38985176748</v>
      </c>
      <c r="G43" s="31">
        <f t="shared" si="23"/>
        <v>10675.192621055667</v>
      </c>
      <c r="H43" s="31">
        <f t="shared" si="23"/>
        <v>34244.151274904179</v>
      </c>
      <c r="I43" s="31">
        <f t="shared" si="23"/>
        <v>31421.371193460167</v>
      </c>
      <c r="J43" s="31">
        <f t="shared" si="23"/>
        <v>9261.3706238049181</v>
      </c>
      <c r="K43" s="31">
        <f t="shared" si="23"/>
        <v>38146.957349113327</v>
      </c>
      <c r="L43" s="31">
        <f t="shared" si="23"/>
        <v>41213.542938752274</v>
      </c>
      <c r="M43" s="31">
        <f t="shared" si="23"/>
        <v>39181.704360872085</v>
      </c>
      <c r="N43" s="31">
        <f t="shared" si="23"/>
        <v>17511.144843107602</v>
      </c>
      <c r="O43" s="31">
        <f t="shared" si="23"/>
        <v>723563.88770261279</v>
      </c>
      <c r="P43" s="31">
        <f t="shared" si="23"/>
        <v>456584.91719388956</v>
      </c>
      <c r="Q43" s="31">
        <f t="shared" si="23"/>
        <v>18722.026776998646</v>
      </c>
      <c r="R43" s="31">
        <f t="shared" si="23"/>
        <v>27367.150536792044</v>
      </c>
      <c r="S43" s="31">
        <f t="shared" si="23"/>
        <v>85621.89233062719</v>
      </c>
      <c r="T43" s="31">
        <f t="shared" si="23"/>
        <v>22079.172404138582</v>
      </c>
      <c r="U43" s="31">
        <f t="shared" si="23"/>
        <v>33411.804107139316</v>
      </c>
      <c r="V43" s="31">
        <f t="shared" si="23"/>
        <v>2974407.6840499705</v>
      </c>
      <c r="W43" s="31">
        <f t="shared" si="23"/>
        <v>619551.54161703377</v>
      </c>
      <c r="X43" s="31">
        <f t="shared" si="23"/>
        <v>39.959322295644988</v>
      </c>
      <c r="Y43" s="31">
        <f t="shared" si="23"/>
        <v>59094.1281786537</v>
      </c>
      <c r="Z43" s="31">
        <f t="shared" si="23"/>
        <v>63349.126492355099</v>
      </c>
      <c r="AA43" s="32">
        <f t="shared" si="23"/>
        <v>33917.444761287916</v>
      </c>
      <c r="AJ43" s="79" t="s">
        <v>86</v>
      </c>
      <c r="AK43" s="38">
        <f t="array" ref="AK43:BH43">TRANSPOSE(BN3:BN26)-AK41:BH41</f>
        <v>-1.0477378964424133E-9</v>
      </c>
      <c r="AL43" s="39">
        <v>2.9103830456733704E-10</v>
      </c>
      <c r="AM43" s="39">
        <v>-9.8953023552894592E-10</v>
      </c>
      <c r="AN43" s="39">
        <v>-1.0295480024069548E-9</v>
      </c>
      <c r="AO43" s="39">
        <v>6.0390448197722435E-10</v>
      </c>
      <c r="AP43" s="39">
        <v>6.0390448197722435E-10</v>
      </c>
      <c r="AQ43" s="39">
        <v>-4.8385118134319782E-10</v>
      </c>
      <c r="AR43" s="39">
        <v>-4.5110937207937241E-10</v>
      </c>
      <c r="AS43" s="39">
        <v>-4.220055416226387E-10</v>
      </c>
      <c r="AT43" s="39">
        <v>-3.4924596548080444E-10</v>
      </c>
      <c r="AU43" s="39">
        <v>7.7125150710344315E-10</v>
      </c>
      <c r="AV43" s="39">
        <v>-1.3969838619232178E-9</v>
      </c>
      <c r="AW43" s="39">
        <v>5.8207660913467407E-10</v>
      </c>
      <c r="AX43" s="39">
        <v>-4.3110048864036798E-10</v>
      </c>
      <c r="AY43" s="39">
        <v>8.0763129517436028E-10</v>
      </c>
      <c r="AZ43" s="39">
        <v>-5.6752469390630722E-10</v>
      </c>
      <c r="BA43" s="39">
        <v>-8.7129592429846525E-10</v>
      </c>
      <c r="BB43" s="39">
        <v>-5.0931703299283981E-10</v>
      </c>
      <c r="BC43" s="39">
        <v>4.6566128730773926E-10</v>
      </c>
      <c r="BD43" s="39">
        <v>-1.1641532182693481E-10</v>
      </c>
      <c r="BE43" s="39">
        <v>-5.9685589803848416E-10</v>
      </c>
      <c r="BF43" s="39">
        <v>2.3283064365386963E-10</v>
      </c>
      <c r="BG43" s="39">
        <v>-8.7311491370201111E-10</v>
      </c>
      <c r="BH43" s="40">
        <v>9.9680619314312935E-10</v>
      </c>
      <c r="BJ43" s="45">
        <f>SUMSQ(AK43:BH43)</f>
        <v>1.2149430365530646E-17</v>
      </c>
      <c r="BQ43" s="79" t="s">
        <v>86</v>
      </c>
      <c r="BR43" s="38">
        <f t="array" ref="BR43:CO43">TRANSPOSE(CU3:CU26)-BR41:CO41</f>
        <v>-1.0477378964424133E-9</v>
      </c>
      <c r="BS43" s="39">
        <v>2.9103830456733704E-10</v>
      </c>
      <c r="BT43" s="39">
        <v>-1.0477378964424133E-9</v>
      </c>
      <c r="BU43" s="39">
        <v>-1.0295480024069548E-9</v>
      </c>
      <c r="BV43" s="39">
        <v>6.0390448197722435E-10</v>
      </c>
      <c r="BW43" s="39">
        <v>6.0390448197722435E-10</v>
      </c>
      <c r="BX43" s="39">
        <v>-4.8385118134319782E-10</v>
      </c>
      <c r="BY43" s="39">
        <v>-4.6566128730773926E-10</v>
      </c>
      <c r="BZ43" s="39">
        <v>-4.220055416226387E-10</v>
      </c>
      <c r="CA43" s="39">
        <v>-3.4924596548080444E-10</v>
      </c>
      <c r="CB43" s="39">
        <v>7.7125150710344315E-10</v>
      </c>
      <c r="CC43" s="39">
        <v>-1.3969838619232178E-9</v>
      </c>
      <c r="CD43" s="39">
        <v>5.8207660913467407E-10</v>
      </c>
      <c r="CE43" s="39">
        <v>-4.3110048864036798E-10</v>
      </c>
      <c r="CF43" s="39">
        <v>8.0763129517436028E-10</v>
      </c>
      <c r="CG43" s="39">
        <v>-5.6752469390630722E-10</v>
      </c>
      <c r="CH43" s="39">
        <v>-8.7129592429846525E-10</v>
      </c>
      <c r="CI43" s="39">
        <v>-5.0931703299283981E-10</v>
      </c>
      <c r="CJ43" s="39">
        <v>4.6566128730773926E-10</v>
      </c>
      <c r="CK43" s="39">
        <v>-1.1641532182693481E-10</v>
      </c>
      <c r="CL43" s="39">
        <v>-5.9685589803848416E-10</v>
      </c>
      <c r="CM43" s="39">
        <v>2.3283064365386963E-10</v>
      </c>
      <c r="CN43" s="39">
        <v>-8.7311491370201111E-10</v>
      </c>
      <c r="CO43" s="40">
        <v>9.9680619314312935E-10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'[6]TES 2025 (value)'!$D$112:$AA$112</f>
        <v>705.47694511157022</v>
      </c>
      <c r="E45" s="31">
        <v>563.5710221036768</v>
      </c>
      <c r="F45" s="31">
        <v>217.11918414581586</v>
      </c>
      <c r="G45" s="31">
        <v>41.885251756674094</v>
      </c>
      <c r="H45" s="31">
        <v>86.368053731804224</v>
      </c>
      <c r="I45" s="31">
        <v>74.717577951299006</v>
      </c>
      <c r="J45" s="31">
        <v>21.484098593617993</v>
      </c>
      <c r="K45" s="31">
        <v>29.912240298032255</v>
      </c>
      <c r="L45" s="31">
        <v>139.89711887999999</v>
      </c>
      <c r="M45" s="31">
        <v>45.017822754773626</v>
      </c>
      <c r="N45" s="31">
        <v>22.711649749447588</v>
      </c>
      <c r="O45" s="31">
        <v>1903.2676286446597</v>
      </c>
      <c r="P45" s="31">
        <v>1903.0887747878214</v>
      </c>
      <c r="Q45" s="31">
        <v>103.18651365624294</v>
      </c>
      <c r="R45" s="31">
        <v>175.33163133698861</v>
      </c>
      <c r="S45" s="31">
        <v>357.40537879999999</v>
      </c>
      <c r="T45" s="31">
        <v>51.858356454291567</v>
      </c>
      <c r="U45" s="31">
        <v>78.702765196240506</v>
      </c>
      <c r="V45" s="31">
        <v>13132.146569337498</v>
      </c>
      <c r="W45" s="31">
        <v>5725.4444418246067</v>
      </c>
      <c r="X45" s="31">
        <v>0.17916285089509218</v>
      </c>
      <c r="Y45" s="31">
        <v>17.02119928709353</v>
      </c>
      <c r="Z45" s="31">
        <v>84.990542398190613</v>
      </c>
      <c r="AA45" s="32">
        <v>37.945887063060319</v>
      </c>
      <c r="AI45" s="80" t="s">
        <v>84</v>
      </c>
      <c r="AJ45" s="79" t="s">
        <v>85</v>
      </c>
      <c r="AK45" s="41">
        <v>-5.3989998760140733E-7</v>
      </c>
      <c r="AL45" s="42">
        <v>8.8703561753328286E-6</v>
      </c>
      <c r="AM45" s="42">
        <v>-3.2795439240658714E-6</v>
      </c>
      <c r="AN45" s="42">
        <v>-6.2635004252198026E-5</v>
      </c>
      <c r="AO45" s="42">
        <v>-2.4865453979985247E-5</v>
      </c>
      <c r="AP45" s="42">
        <v>-2.6426237616781876E-5</v>
      </c>
      <c r="AQ45" s="42">
        <v>-2.3459040592098696E-5</v>
      </c>
      <c r="AR45" s="42">
        <v>1.2224297339884772E-4</v>
      </c>
      <c r="AS45" s="42">
        <v>6.7787891741196693E-5</v>
      </c>
      <c r="AT45" s="42">
        <v>-9.3512428948927866E-6</v>
      </c>
      <c r="AU45" s="42">
        <v>-2.6398278107516996E-5</v>
      </c>
      <c r="AV45" s="42">
        <v>1.3127995581223493E-5</v>
      </c>
      <c r="AW45" s="42">
        <v>1.1931228355180981E-5</v>
      </c>
      <c r="AX45" s="42">
        <v>-5.8638359454718503E-5</v>
      </c>
      <c r="AY45" s="42">
        <v>-3.0202729820764041E-5</v>
      </c>
      <c r="AZ45" s="42">
        <v>4.6727117660405423E-6</v>
      </c>
      <c r="BA45" s="42">
        <v>-3.3766000993251212E-5</v>
      </c>
      <c r="BB45" s="42">
        <v>-1.7090873709612198E-5</v>
      </c>
      <c r="BC45" s="42">
        <v>1.5707913258475178E-5</v>
      </c>
      <c r="BD45" s="42">
        <v>-9.846015637507142E-7</v>
      </c>
      <c r="BE45" s="42">
        <v>8.4797188203011103E-2</v>
      </c>
      <c r="BF45" s="42">
        <v>5.9854997317248153E-3</v>
      </c>
      <c r="BG45" s="42">
        <v>3.1879936098394848E-5</v>
      </c>
      <c r="BH45" s="43">
        <v>1.3569616686304102E-3</v>
      </c>
      <c r="BP45" s="80" t="s">
        <v>109</v>
      </c>
      <c r="BQ45" s="60" t="s">
        <v>41</v>
      </c>
      <c r="BR45" s="61">
        <f t="array" ref="BR45:CO48">'[6]TES 2025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'[6]TES 2025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'[6]TES 2025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0.19488167513471769</v>
      </c>
      <c r="E47" s="87">
        <f t="shared" ref="E47:AA47" si="24">E31/(E43-E31)</f>
        <v>6.9951693295283585E-2</v>
      </c>
      <c r="F47" s="87">
        <f t="shared" si="24"/>
        <v>-2.9033953971807743E-2</v>
      </c>
      <c r="G47" s="87">
        <f t="shared" si="24"/>
        <v>-5.5119034345742529E-2</v>
      </c>
      <c r="H47" s="87">
        <f t="shared" si="24"/>
        <v>3.4723752667030421E-2</v>
      </c>
      <c r="I47" s="87">
        <f t="shared" si="24"/>
        <v>-2.1930923893197226E-2</v>
      </c>
      <c r="J47" s="87">
        <f t="shared" si="24"/>
        <v>-0.17119183157704818</v>
      </c>
      <c r="K47" s="87">
        <f t="shared" si="24"/>
        <v>2.612455911010475E-2</v>
      </c>
      <c r="L47" s="87">
        <f t="shared" si="24"/>
        <v>-1.1560273535835488E-2</v>
      </c>
      <c r="M47" s="87">
        <f t="shared" si="24"/>
        <v>2.0970429320713253E-2</v>
      </c>
      <c r="N47" s="87">
        <f t="shared" si="24"/>
        <v>-5.9167894302577292E-3</v>
      </c>
      <c r="O47" s="87">
        <f t="shared" si="24"/>
        <v>5.4475369369947887E-2</v>
      </c>
      <c r="P47" s="87">
        <f t="shared" si="24"/>
        <v>0.14935245665126529</v>
      </c>
      <c r="Q47" s="87">
        <f t="shared" si="24"/>
        <v>0.1108121633451061</v>
      </c>
      <c r="R47" s="87">
        <f t="shared" si="24"/>
        <v>0.17279536879227261</v>
      </c>
      <c r="S47" s="87">
        <f t="shared" si="24"/>
        <v>6.5466110327621091E-2</v>
      </c>
      <c r="T47" s="87">
        <f t="shared" si="24"/>
        <v>7.4392420236292861E-2</v>
      </c>
      <c r="U47" s="87">
        <f t="shared" si="24"/>
        <v>2.5262201398836916E-2</v>
      </c>
      <c r="V47" s="87">
        <f t="shared" si="24"/>
        <v>0.18962870265987899</v>
      </c>
      <c r="W47" s="87">
        <f t="shared" si="24"/>
        <v>-5.7115816920776706E-3</v>
      </c>
      <c r="X47" s="87">
        <f t="shared" si="24"/>
        <v>-0.13477022727695986</v>
      </c>
      <c r="Y47" s="87">
        <f t="shared" si="24"/>
        <v>7.2177325458209624E-3</v>
      </c>
      <c r="Z47" s="87">
        <f t="shared" si="24"/>
        <v>0.12574183533291017</v>
      </c>
      <c r="AA47" s="87">
        <f t="shared" si="24"/>
        <v>0.18176179618939522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6.0226992438849672E-2</v>
      </c>
      <c r="AL47" s="47">
        <v>8.3655329952518981E-2</v>
      </c>
      <c r="AM47" s="47">
        <v>0.14795718487074963</v>
      </c>
      <c r="AN47" s="47">
        <v>0.20995111997716315</v>
      </c>
      <c r="AO47" s="47">
        <v>0.15948038432089853</v>
      </c>
      <c r="AP47" s="47">
        <v>0.26826418541876024</v>
      </c>
      <c r="AQ47" s="47">
        <v>0.14238294820169597</v>
      </c>
      <c r="AR47" s="47">
        <v>0</v>
      </c>
      <c r="AS47" s="47">
        <v>0.18310129474432885</v>
      </c>
      <c r="AT47" s="47">
        <v>0</v>
      </c>
      <c r="AU47" s="47">
        <v>4.1251368489095281E-8</v>
      </c>
      <c r="AV47" s="47">
        <v>0.11788824133790192</v>
      </c>
      <c r="AW47" s="47">
        <v>0.12417396927854253</v>
      </c>
      <c r="AX47" s="47">
        <v>7.241195997398199E-2</v>
      </c>
      <c r="AY47" s="47">
        <v>7.0854966632539776E-2</v>
      </c>
      <c r="AZ47" s="47">
        <v>0.54123937161737545</v>
      </c>
      <c r="BA47" s="47">
        <v>3.9213766426209759E-2</v>
      </c>
      <c r="BB47" s="47">
        <v>2.2463337557535119E-2</v>
      </c>
      <c r="BC47" s="47">
        <v>6.3590618431881921E-2</v>
      </c>
      <c r="BD47" s="47">
        <v>0</v>
      </c>
      <c r="BE47" s="47">
        <v>0.46190921457441225</v>
      </c>
      <c r="BF47" s="47">
        <v>0.27500596243747677</v>
      </c>
      <c r="BG47" s="47">
        <v>0.22195171899787525</v>
      </c>
      <c r="BH47" s="48">
        <v>0.22079130722611587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TCO'!$V$29:$V$49)</f>
        <v>0</v>
      </c>
      <c r="BS50" s="62">
        <v>0</v>
      </c>
      <c r="BT50" s="62">
        <v>0</v>
      </c>
      <c r="BU50" s="62">
        <v>0</v>
      </c>
      <c r="BV50" s="62">
        <v>356290.84269999998</v>
      </c>
      <c r="BW50" s="62">
        <v>180116.07029999999</v>
      </c>
      <c r="BX50" s="62">
        <v>488661.29249999998</v>
      </c>
      <c r="BY50" s="62">
        <v>131790.02050000001</v>
      </c>
      <c r="BZ50" s="62">
        <v>0</v>
      </c>
      <c r="CA50" s="62">
        <v>11672886.619999999</v>
      </c>
      <c r="CB50" s="62">
        <v>0</v>
      </c>
      <c r="CC50" s="62">
        <v>731018.92390000005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TCO'!$V$50:$V$51)</f>
        <v>0</v>
      </c>
      <c r="CN50" s="89">
        <f>SUM('[3]AMS ss TCO'!$V$52:$V$59)</f>
        <v>1357891.831</v>
      </c>
      <c r="CO50" s="89">
        <f>SUM('[3]AMS ss TCO'!$V$60:$V$65)</f>
        <v>0</v>
      </c>
      <c r="CP50" s="101">
        <f t="array" ref="CP50:CP51">'[3]AMS ss TCO'!$V$3:$V$4</f>
        <v>583546.69200000004</v>
      </c>
    </row>
    <row r="51" spans="68:94" x14ac:dyDescent="0.25">
      <c r="BQ51" s="64" t="s">
        <v>43</v>
      </c>
      <c r="BR51" s="65">
        <f t="array" ref="BR51:CL51">TRANSPOSE('[3]AMS ss TCO'!$V$68:$V$88)</f>
        <v>6272328.3930000002</v>
      </c>
      <c r="BS51" s="66">
        <v>3419319.4550000001</v>
      </c>
      <c r="BT51" s="66">
        <v>236446.49770000001</v>
      </c>
      <c r="BU51" s="66">
        <v>2566309.7749999999</v>
      </c>
      <c r="BV51" s="66">
        <v>10160625.59</v>
      </c>
      <c r="BW51" s="66">
        <v>5462806.9819999998</v>
      </c>
      <c r="BX51" s="66">
        <v>2025979.82</v>
      </c>
      <c r="BY51" s="66">
        <v>5625076.8030000003</v>
      </c>
      <c r="BZ51" s="66">
        <v>232468.5613</v>
      </c>
      <c r="CA51" s="66">
        <v>0</v>
      </c>
      <c r="CB51" s="66">
        <v>0</v>
      </c>
      <c r="CC51" s="66">
        <v>4803501.2539999997</v>
      </c>
      <c r="CD51" s="66">
        <v>4.2188454589999997</v>
      </c>
      <c r="CE51" s="66">
        <v>570631.02859999996</v>
      </c>
      <c r="CF51" s="66">
        <v>2782340.1030000001</v>
      </c>
      <c r="CG51" s="66">
        <v>27511245.449999999</v>
      </c>
      <c r="CH51" s="66">
        <v>9590156.9680000003</v>
      </c>
      <c r="CI51" s="66">
        <v>8117106.7400000002</v>
      </c>
      <c r="CJ51" s="66">
        <v>3518406.0120000001</v>
      </c>
      <c r="CK51" s="66">
        <v>235327.79740000001</v>
      </c>
      <c r="CL51" s="91">
        <v>0</v>
      </c>
      <c r="CM51" s="91">
        <f>SUM('[3]AMS ss TCO'!$V$89:$V$90)</f>
        <v>6042785.0750000002</v>
      </c>
      <c r="CN51" s="91">
        <f>SUM('[3]AMS ss TCO'!$V$91:$V$98)</f>
        <v>1063827.6980000001</v>
      </c>
      <c r="CO51" s="91">
        <f>SUM('[3]AMS ss TCO'!$V$99:$V$104)</f>
        <v>0</v>
      </c>
      <c r="CP51" s="102">
        <v>76779425.409999996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TCO'!$V$119:$V$139)</f>
        <v>584276.3236</v>
      </c>
      <c r="BS53" s="70">
        <v>4590363.2939999998</v>
      </c>
      <c r="BT53" s="70">
        <v>660847.11620000005</v>
      </c>
      <c r="BU53" s="70">
        <v>1452565.925</v>
      </c>
      <c r="BV53" s="70">
        <v>2075740.405</v>
      </c>
      <c r="BW53" s="70">
        <v>2014963.5209999999</v>
      </c>
      <c r="BX53" s="70">
        <v>3703025.4870000002</v>
      </c>
      <c r="BY53" s="70">
        <v>3419239.1189999999</v>
      </c>
      <c r="BZ53" s="70">
        <v>238778.08480000001</v>
      </c>
      <c r="CA53" s="70">
        <v>1640461.8119999999</v>
      </c>
      <c r="CB53" s="70">
        <v>376633.42509999999</v>
      </c>
      <c r="CC53" s="70">
        <v>7623312.9230000004</v>
      </c>
      <c r="CD53" s="70">
        <v>456059.17259999999</v>
      </c>
      <c r="CE53" s="70">
        <v>34376.547639999997</v>
      </c>
      <c r="CF53" s="70">
        <v>35968.862500000003</v>
      </c>
      <c r="CG53" s="70">
        <v>33068.674129999999</v>
      </c>
      <c r="CH53" s="70">
        <v>2154.4833779999999</v>
      </c>
      <c r="CI53" s="70">
        <v>1228.3660030000001</v>
      </c>
      <c r="CJ53" s="70">
        <v>11589356.83</v>
      </c>
      <c r="CK53" s="70">
        <v>4529832.7350000003</v>
      </c>
      <c r="CL53" s="93">
        <v>0</v>
      </c>
      <c r="CM53" s="93">
        <f>SUM('[3]AMS ss TCO'!$V$140:$V$141)</f>
        <v>0.51686563740000002</v>
      </c>
      <c r="CN53" s="93">
        <f>SUM('[3]AMS ss TCO'!$V$142:$V$149)</f>
        <v>6970697.3600000003</v>
      </c>
      <c r="CO53" s="93">
        <f>SUM('[3]AMS ss TCO'!$V$150:$V$155)</f>
        <v>881371.28890000004</v>
      </c>
      <c r="CP53" s="103">
        <f>'[3]AMS ss TCO'!$V$5</f>
        <v>19162404.550000001</v>
      </c>
    </row>
    <row r="57" spans="68:94" x14ac:dyDescent="0.25">
      <c r="BU57" s="8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/>
  <dimension ref="B1:DA56"/>
  <sheetViews>
    <sheetView showGridLines="0" topLeftCell="BQ23" workbookViewId="0">
      <selection activeCell="BY56" sqref="BY56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TCO'!$AA$1080</f>
        <v>0.1193298091</v>
      </c>
      <c r="DA2" s="104">
        <f t="array" ref="DA2:DA25">IFERROR('[6]TES 2030 (volume)'!$CK$6:$CK$29/'[6]TES 2010 (volume)'!$CK$6:$CK$29,1)</f>
        <v>1.0773377003429692</v>
      </c>
    </row>
    <row r="3" spans="2:105" x14ac:dyDescent="0.25">
      <c r="B3" s="53" t="s">
        <v>20</v>
      </c>
      <c r="C3" s="60" t="s">
        <v>0</v>
      </c>
      <c r="D3" s="88">
        <f t="array" ref="D3:AA26">'[6]TES 2030 (value)'!$D$77:$AA$100</f>
        <v>26630.973237270173</v>
      </c>
      <c r="E3" s="89">
        <v>71904.506485901176</v>
      </c>
      <c r="F3" s="89">
        <v>2.8028794351493866</v>
      </c>
      <c r="G3" s="89">
        <v>1.2621959200610999</v>
      </c>
      <c r="H3" s="89">
        <v>0.60636821516882544</v>
      </c>
      <c r="I3" s="89">
        <v>507.50666753391357</v>
      </c>
      <c r="J3" s="89">
        <v>0.21473624673721656</v>
      </c>
      <c r="K3" s="89">
        <v>117.14311433760811</v>
      </c>
      <c r="L3" s="89">
        <v>0</v>
      </c>
      <c r="M3" s="89">
        <v>26.11618467544821</v>
      </c>
      <c r="N3" s="89">
        <v>12.017555051152984</v>
      </c>
      <c r="O3" s="89">
        <v>6232.1671707251444</v>
      </c>
      <c r="P3" s="89">
        <v>4912.8487062366949</v>
      </c>
      <c r="Q3" s="89">
        <v>0</v>
      </c>
      <c r="R3" s="89">
        <v>6.9527903610148494</v>
      </c>
      <c r="S3" s="89">
        <v>0</v>
      </c>
      <c r="T3" s="89">
        <v>50.006751029496399</v>
      </c>
      <c r="U3" s="89">
        <v>3.181960500469843E-2</v>
      </c>
      <c r="V3" s="89">
        <v>5333.6523192769228</v>
      </c>
      <c r="W3" s="89">
        <v>1082.015052587732</v>
      </c>
      <c r="X3" s="89">
        <v>0.1997666658167119</v>
      </c>
      <c r="Y3" s="89">
        <v>43.671758563835134</v>
      </c>
      <c r="Z3" s="89">
        <v>449.91863979378383</v>
      </c>
      <c r="AA3" s="89">
        <v>373.18585465856478</v>
      </c>
      <c r="AB3" s="61">
        <f>'[6]TES 2030 (value)'!CK6</f>
        <v>57311.338945229865</v>
      </c>
      <c r="AC3" s="62">
        <f>'[6]TES 2030 (value)'!CL6</f>
        <v>0</v>
      </c>
      <c r="AD3" s="62">
        <f>'[6]TES 2030 (value)'!CM6</f>
        <v>3186.7484990892772</v>
      </c>
      <c r="AE3" s="62">
        <f>'[6]TES 2030 (value)'!CN6</f>
        <v>25276.363928236377</v>
      </c>
      <c r="AF3" s="63">
        <f>'[6]TES 2030 (value)'!CO6</f>
        <v>1.695973138</v>
      </c>
      <c r="AG3" s="26">
        <f>SUM(D3:AF3)</f>
        <v>203463.94739978414</v>
      </c>
      <c r="AI3" s="53" t="s">
        <v>20</v>
      </c>
      <c r="AJ3" s="60" t="s">
        <v>0</v>
      </c>
      <c r="AK3" s="61">
        <f t="shared" ref="AK3:AZ18" si="0">D3*(1+AK$45)</f>
        <v>26631.050410124582</v>
      </c>
      <c r="AL3" s="62">
        <f t="shared" si="0"/>
        <v>71905.419768972482</v>
      </c>
      <c r="AM3" s="62">
        <f t="shared" si="0"/>
        <v>2.8028728386822928</v>
      </c>
      <c r="AN3" s="62">
        <f t="shared" si="0"/>
        <v>1.2621350919240206</v>
      </c>
      <c r="AO3" s="62">
        <f t="shared" si="0"/>
        <v>0.6063566846294004</v>
      </c>
      <c r="AP3" s="62">
        <f t="shared" si="0"/>
        <v>507.49586171191027</v>
      </c>
      <c r="AQ3" s="62">
        <f t="shared" si="0"/>
        <v>0.21473492168147651</v>
      </c>
      <c r="AR3" s="62">
        <f t="shared" si="0"/>
        <v>117.15904587966703</v>
      </c>
      <c r="AS3" s="62">
        <f t="shared" si="0"/>
        <v>0</v>
      </c>
      <c r="AT3" s="62">
        <f t="shared" si="0"/>
        <v>26.116045326586089</v>
      </c>
      <c r="AU3" s="62">
        <f t="shared" si="0"/>
        <v>12.017309812530344</v>
      </c>
      <c r="AV3" s="62">
        <f t="shared" si="0"/>
        <v>6232.2586675569746</v>
      </c>
      <c r="AW3" s="62">
        <f t="shared" si="0"/>
        <v>4912.9167866370308</v>
      </c>
      <c r="AX3" s="62">
        <f t="shared" si="0"/>
        <v>0</v>
      </c>
      <c r="AY3" s="62">
        <f t="shared" si="0"/>
        <v>6.9526283987132915</v>
      </c>
      <c r="AZ3" s="62">
        <f t="shared" si="0"/>
        <v>0</v>
      </c>
      <c r="BA3" s="62">
        <f t="shared" ref="BA3:BH32" si="1">T3*(1+BA$45)</f>
        <v>50.005289280956426</v>
      </c>
      <c r="BB3" s="62">
        <f t="shared" si="1"/>
        <v>3.1819187889503713E-2</v>
      </c>
      <c r="BC3" s="62">
        <f t="shared" si="1"/>
        <v>5333.7442785047187</v>
      </c>
      <c r="BD3" s="62">
        <f t="shared" si="1"/>
        <v>1082.0144055612009</v>
      </c>
      <c r="BE3" s="89">
        <f t="shared" si="1"/>
        <v>0.22124203549314742</v>
      </c>
      <c r="BF3" s="89">
        <f t="shared" si="1"/>
        <v>43.967039376796784</v>
      </c>
      <c r="BG3" s="89">
        <f t="shared" si="1"/>
        <v>449.93471906531681</v>
      </c>
      <c r="BH3" s="89">
        <f t="shared" si="1"/>
        <v>373.77729813517129</v>
      </c>
      <c r="BI3" s="61">
        <f t="shared" ref="BI3:BL26" si="2">AB3*(1+AB$43)</f>
        <v>57311.338945229865</v>
      </c>
      <c r="BJ3" s="62">
        <f t="shared" si="2"/>
        <v>0</v>
      </c>
      <c r="BK3" s="62">
        <f t="shared" si="2"/>
        <v>3186.7484990892772</v>
      </c>
      <c r="BL3" s="62">
        <f t="shared" si="2"/>
        <v>25276.363928236377</v>
      </c>
      <c r="BM3" s="35">
        <v>0</v>
      </c>
      <c r="BN3" s="26">
        <f>SUM(AK3:BM3)</f>
        <v>203464.42008766046</v>
      </c>
      <c r="BP3" s="53" t="s">
        <v>20</v>
      </c>
      <c r="BQ3" s="60" t="s">
        <v>0</v>
      </c>
      <c r="BR3" s="61">
        <f>AK3</f>
        <v>26631.050410124582</v>
      </c>
      <c r="BS3" s="62">
        <f t="shared" ref="BS3:CH18" si="3">AL3</f>
        <v>71905.419768972482</v>
      </c>
      <c r="BT3" s="62">
        <f t="shared" si="3"/>
        <v>2.8028728386822928</v>
      </c>
      <c r="BU3" s="62">
        <f t="shared" si="3"/>
        <v>1.2621350919240206</v>
      </c>
      <c r="BV3" s="62">
        <f t="shared" si="3"/>
        <v>0.6063566846294004</v>
      </c>
      <c r="BW3" s="62">
        <f t="shared" si="3"/>
        <v>507.49586171191027</v>
      </c>
      <c r="BX3" s="62">
        <f t="shared" si="3"/>
        <v>0.21473492168147651</v>
      </c>
      <c r="BY3" s="62">
        <f t="shared" si="3"/>
        <v>117.15904587966703</v>
      </c>
      <c r="BZ3" s="62">
        <f t="shared" si="3"/>
        <v>0</v>
      </c>
      <c r="CA3" s="62">
        <f t="shared" si="3"/>
        <v>26.116045326586089</v>
      </c>
      <c r="CB3" s="62">
        <f t="shared" si="3"/>
        <v>12.017309812530344</v>
      </c>
      <c r="CC3" s="62">
        <f t="shared" si="3"/>
        <v>6232.2586675569746</v>
      </c>
      <c r="CD3" s="62">
        <f t="shared" si="3"/>
        <v>4912.9167866370308</v>
      </c>
      <c r="CE3" s="62">
        <f t="shared" si="3"/>
        <v>0</v>
      </c>
      <c r="CF3" s="62">
        <f t="shared" si="3"/>
        <v>6.9526283987132915</v>
      </c>
      <c r="CG3" s="62">
        <f t="shared" si="3"/>
        <v>0</v>
      </c>
      <c r="CH3" s="62">
        <f t="shared" si="3"/>
        <v>50.005289280956426</v>
      </c>
      <c r="CI3" s="62">
        <f t="shared" ref="CI3:CS26" si="4">BB3</f>
        <v>3.1819187889503713E-2</v>
      </c>
      <c r="CJ3" s="62">
        <f t="shared" si="4"/>
        <v>5333.7442785047187</v>
      </c>
      <c r="CK3" s="62">
        <f t="shared" si="4"/>
        <v>1082.0144055612009</v>
      </c>
      <c r="CL3" s="89">
        <f t="shared" si="4"/>
        <v>0.22124203549314742</v>
      </c>
      <c r="CM3" s="89">
        <f t="shared" si="4"/>
        <v>43.967039376796784</v>
      </c>
      <c r="CN3" s="89">
        <f t="shared" si="4"/>
        <v>449.93471906531681</v>
      </c>
      <c r="CO3" s="89">
        <f t="shared" si="4"/>
        <v>373.77729813517129</v>
      </c>
      <c r="CP3" s="61">
        <f t="shared" si="4"/>
        <v>57311.338945229865</v>
      </c>
      <c r="CQ3" s="62">
        <f t="shared" si="4"/>
        <v>0</v>
      </c>
      <c r="CR3" s="62">
        <f t="shared" si="4"/>
        <v>3186.7484990892772</v>
      </c>
      <c r="CS3" s="62">
        <f t="shared" si="4"/>
        <v>25276.363928236377</v>
      </c>
      <c r="CT3" s="35">
        <v>0</v>
      </c>
      <c r="CU3" s="26">
        <f>SUM(BR3:CT3)</f>
        <v>203464.42008766046</v>
      </c>
      <c r="DA3" s="105">
        <v>1.3921401073820192</v>
      </c>
    </row>
    <row r="4" spans="2:105" x14ac:dyDescent="0.25">
      <c r="B4" s="53" t="s">
        <v>21</v>
      </c>
      <c r="C4" s="64" t="s">
        <v>1</v>
      </c>
      <c r="D4" s="90">
        <v>11800.157218630082</v>
      </c>
      <c r="E4" s="91">
        <v>64809.658366860713</v>
      </c>
      <c r="F4" s="91">
        <v>148.13465685595392</v>
      </c>
      <c r="G4" s="91">
        <v>12.530134731711406</v>
      </c>
      <c r="H4" s="91">
        <v>17.948432499485236</v>
      </c>
      <c r="I4" s="91">
        <v>453.88962438039152</v>
      </c>
      <c r="J4" s="91">
        <v>25.889597348877832</v>
      </c>
      <c r="K4" s="91">
        <v>934.79534107729296</v>
      </c>
      <c r="L4" s="91">
        <v>123.80073550243861</v>
      </c>
      <c r="M4" s="91">
        <v>109.65338926344441</v>
      </c>
      <c r="N4" s="91">
        <v>56.584241351539994</v>
      </c>
      <c r="O4" s="91">
        <v>6228.8518741023763</v>
      </c>
      <c r="P4" s="91">
        <v>391.76199505603165</v>
      </c>
      <c r="Q4" s="91">
        <v>14.22658737336258</v>
      </c>
      <c r="R4" s="91">
        <v>46.061646450104035</v>
      </c>
      <c r="S4" s="91">
        <v>136.25179701244747</v>
      </c>
      <c r="T4" s="91">
        <v>141.56902917037115</v>
      </c>
      <c r="U4" s="91">
        <v>500.40254153071595</v>
      </c>
      <c r="V4" s="91">
        <v>61847.43104893971</v>
      </c>
      <c r="W4" s="91">
        <v>6662.1557875071785</v>
      </c>
      <c r="X4" s="91">
        <v>0.19964604788951518</v>
      </c>
      <c r="Y4" s="91">
        <v>556.24924830770192</v>
      </c>
      <c r="Z4" s="91">
        <v>47.394406659957667</v>
      </c>
      <c r="AA4" s="91">
        <v>206.13607016449018</v>
      </c>
      <c r="AB4" s="65">
        <f>'[6]TES 2030 (value)'!CK7</f>
        <v>346951.67258616496</v>
      </c>
      <c r="AC4" s="66">
        <f>'[6]TES 2030 (value)'!CL7</f>
        <v>0</v>
      </c>
      <c r="AD4" s="66">
        <f>'[6]TES 2030 (value)'!CM7</f>
        <v>0</v>
      </c>
      <c r="AE4" s="66">
        <f>'[6]TES 2030 (value)'!CN7</f>
        <v>74066.51073522662</v>
      </c>
      <c r="AF4" s="67">
        <f>'[6]TES 2030 (value)'!CO7</f>
        <v>1.6565818080000001</v>
      </c>
      <c r="AG4" s="27">
        <f t="shared" ref="AG4:AG26" si="5">SUM(D4:AF4)</f>
        <v>576291.57332002383</v>
      </c>
      <c r="AI4" s="53" t="s">
        <v>21</v>
      </c>
      <c r="AJ4" s="64" t="s">
        <v>1</v>
      </c>
      <c r="AK4" s="65">
        <f t="shared" si="0"/>
        <v>11800.191413843562</v>
      </c>
      <c r="AL4" s="66">
        <f t="shared" si="0"/>
        <v>64810.481535904444</v>
      </c>
      <c r="AM4" s="66">
        <f t="shared" si="0"/>
        <v>148.13430822683446</v>
      </c>
      <c r="AN4" s="66">
        <f t="shared" si="0"/>
        <v>12.529530875573885</v>
      </c>
      <c r="AO4" s="66">
        <f t="shared" si="0"/>
        <v>17.948091196786024</v>
      </c>
      <c r="AP4" s="66">
        <f t="shared" si="0"/>
        <v>453.87996017141859</v>
      </c>
      <c r="AQ4" s="66">
        <f t="shared" si="0"/>
        <v>25.889437594015316</v>
      </c>
      <c r="AR4" s="66">
        <f t="shared" si="0"/>
        <v>934.92247387017687</v>
      </c>
      <c r="AS4" s="66">
        <f t="shared" si="0"/>
        <v>123.81035609258997</v>
      </c>
      <c r="AT4" s="66">
        <f t="shared" si="0"/>
        <v>109.652804182767</v>
      </c>
      <c r="AU4" s="66">
        <f t="shared" si="0"/>
        <v>56.583086653986861</v>
      </c>
      <c r="AV4" s="66">
        <f t="shared" si="0"/>
        <v>6228.9433222610678</v>
      </c>
      <c r="AW4" s="66">
        <f t="shared" si="0"/>
        <v>391.76742394567481</v>
      </c>
      <c r="AX4" s="66">
        <f t="shared" si="0"/>
        <v>14.225851913974362</v>
      </c>
      <c r="AY4" s="66">
        <f t="shared" si="0"/>
        <v>46.060573463592831</v>
      </c>
      <c r="AZ4" s="66">
        <f t="shared" si="0"/>
        <v>136.25280667730232</v>
      </c>
      <c r="BA4" s="66">
        <f t="shared" si="1"/>
        <v>141.56489096268049</v>
      </c>
      <c r="BB4" s="66">
        <f t="shared" si="1"/>
        <v>500.39598187972354</v>
      </c>
      <c r="BC4" s="66">
        <f t="shared" si="1"/>
        <v>61848.497380537643</v>
      </c>
      <c r="BD4" s="66">
        <f t="shared" si="1"/>
        <v>6662.1518036517418</v>
      </c>
      <c r="BE4" s="91">
        <f t="shared" si="1"/>
        <v>0.22110845086519726</v>
      </c>
      <c r="BF4" s="91">
        <f t="shared" si="1"/>
        <v>560.01025394729675</v>
      </c>
      <c r="BG4" s="91">
        <f t="shared" si="1"/>
        <v>47.39610044960412</v>
      </c>
      <c r="BH4" s="91">
        <f t="shared" si="1"/>
        <v>206.46276484616195</v>
      </c>
      <c r="BI4" s="65">
        <f t="shared" si="2"/>
        <v>346951.67258616496</v>
      </c>
      <c r="BJ4" s="66">
        <f t="shared" si="2"/>
        <v>0</v>
      </c>
      <c r="BK4" s="66">
        <f t="shared" si="2"/>
        <v>0</v>
      </c>
      <c r="BL4" s="66">
        <f t="shared" si="2"/>
        <v>74066.51073522662</v>
      </c>
      <c r="BM4" s="36">
        <v>0</v>
      </c>
      <c r="BN4" s="27">
        <f t="shared" ref="BN4:BN26" si="6">SUM(AK4:BM4)</f>
        <v>576296.15658299113</v>
      </c>
      <c r="BP4" s="53" t="s">
        <v>21</v>
      </c>
      <c r="BQ4" s="64" t="s">
        <v>1</v>
      </c>
      <c r="BR4" s="65">
        <f t="shared" ref="BR4:CG34" si="7">AK4</f>
        <v>11800.191413843562</v>
      </c>
      <c r="BS4" s="66">
        <f t="shared" si="3"/>
        <v>64810.481535904444</v>
      </c>
      <c r="BT4" s="66">
        <f t="shared" si="3"/>
        <v>148.13430822683446</v>
      </c>
      <c r="BU4" s="66">
        <f t="shared" si="3"/>
        <v>12.529530875573885</v>
      </c>
      <c r="BV4" s="66">
        <f t="shared" si="3"/>
        <v>17.948091196786024</v>
      </c>
      <c r="BW4" s="66">
        <f t="shared" si="3"/>
        <v>453.87996017141859</v>
      </c>
      <c r="BX4" s="66">
        <f t="shared" si="3"/>
        <v>25.889437594015316</v>
      </c>
      <c r="BY4" s="66">
        <f t="shared" si="3"/>
        <v>934.92247387017687</v>
      </c>
      <c r="BZ4" s="66">
        <f t="shared" si="3"/>
        <v>123.81035609258997</v>
      </c>
      <c r="CA4" s="66">
        <f t="shared" si="3"/>
        <v>109.652804182767</v>
      </c>
      <c r="CB4" s="66">
        <f t="shared" si="3"/>
        <v>56.583086653986861</v>
      </c>
      <c r="CC4" s="66">
        <f t="shared" si="3"/>
        <v>6228.9433222610678</v>
      </c>
      <c r="CD4" s="66">
        <f t="shared" si="3"/>
        <v>391.76742394567481</v>
      </c>
      <c r="CE4" s="66">
        <f t="shared" si="3"/>
        <v>14.225851913974362</v>
      </c>
      <c r="CF4" s="66">
        <f t="shared" si="3"/>
        <v>46.060573463592831</v>
      </c>
      <c r="CG4" s="66">
        <f t="shared" si="3"/>
        <v>136.25280667730232</v>
      </c>
      <c r="CH4" s="66">
        <f t="shared" si="3"/>
        <v>141.56489096268049</v>
      </c>
      <c r="CI4" s="66">
        <f t="shared" si="4"/>
        <v>500.39598187972354</v>
      </c>
      <c r="CJ4" s="66">
        <f t="shared" si="4"/>
        <v>61848.497380537643</v>
      </c>
      <c r="CK4" s="66">
        <f t="shared" si="4"/>
        <v>6662.1518036517418</v>
      </c>
      <c r="CL4" s="91">
        <f t="shared" si="4"/>
        <v>0.22110845086519726</v>
      </c>
      <c r="CM4" s="91">
        <f t="shared" si="4"/>
        <v>560.01025394729675</v>
      </c>
      <c r="CN4" s="91">
        <f t="shared" si="4"/>
        <v>47.39610044960412</v>
      </c>
      <c r="CO4" s="91">
        <f t="shared" si="4"/>
        <v>206.46276484616195</v>
      </c>
      <c r="CP4" s="65">
        <f t="shared" si="4"/>
        <v>346951.67258616496</v>
      </c>
      <c r="CQ4" s="66">
        <f t="shared" si="4"/>
        <v>0</v>
      </c>
      <c r="CR4" s="66">
        <f t="shared" si="4"/>
        <v>0</v>
      </c>
      <c r="CS4" s="66">
        <f t="shared" si="4"/>
        <v>74066.51073522662</v>
      </c>
      <c r="CT4" s="36">
        <v>0</v>
      </c>
      <c r="CU4" s="27">
        <f t="shared" ref="CU4:CU26" si="8">SUM(BR4:CT4)</f>
        <v>576296.15658299113</v>
      </c>
      <c r="CX4" s="59" t="s">
        <v>94</v>
      </c>
      <c r="CY4" s="81">
        <f>'[1]scen AMS ss TCO'!$AA$465*(1-'[1]scen AMS ss TCO'!$AA$1081)</f>
        <v>17370.521852472248</v>
      </c>
      <c r="DA4" s="105">
        <v>1.1005036143035953</v>
      </c>
    </row>
    <row r="5" spans="2:105" x14ac:dyDescent="0.25">
      <c r="B5" s="53" t="s">
        <v>22</v>
      </c>
      <c r="C5" s="64" t="s">
        <v>2</v>
      </c>
      <c r="D5" s="90">
        <v>418.6976456592609</v>
      </c>
      <c r="E5" s="91">
        <v>695.295409074536</v>
      </c>
      <c r="F5" s="91">
        <v>73978.137741001105</v>
      </c>
      <c r="G5" s="91">
        <v>36.278775313210033</v>
      </c>
      <c r="H5" s="91">
        <v>216.88152688283279</v>
      </c>
      <c r="I5" s="91">
        <v>56.648489511924808</v>
      </c>
      <c r="J5" s="91">
        <v>16.152723304162546</v>
      </c>
      <c r="K5" s="91">
        <v>50.90660483465723</v>
      </c>
      <c r="L5" s="91">
        <v>28.003303425590047</v>
      </c>
      <c r="M5" s="91">
        <v>64.966698618902598</v>
      </c>
      <c r="N5" s="91">
        <v>46.539354351031207</v>
      </c>
      <c r="O5" s="91">
        <v>2072.2734859981006</v>
      </c>
      <c r="P5" s="91">
        <v>288.46597172294531</v>
      </c>
      <c r="Q5" s="91">
        <v>14.617139037422771</v>
      </c>
      <c r="R5" s="91">
        <v>130.47690986656687</v>
      </c>
      <c r="S5" s="91">
        <v>1320.143170030085</v>
      </c>
      <c r="T5" s="91">
        <v>154.31078110236078</v>
      </c>
      <c r="U5" s="91">
        <v>219.18185958311304</v>
      </c>
      <c r="V5" s="91">
        <v>21770.734860332723</v>
      </c>
      <c r="W5" s="91">
        <v>749.37029628882556</v>
      </c>
      <c r="X5" s="91">
        <v>6.6415452841039072E-2</v>
      </c>
      <c r="Y5" s="91">
        <v>96.632148438645515</v>
      </c>
      <c r="Z5" s="91">
        <v>123.14216421631404</v>
      </c>
      <c r="AA5" s="91">
        <v>15.523676084054994</v>
      </c>
      <c r="AB5" s="65">
        <f>'[6]TES 2030 (value)'!CK8</f>
        <v>137373.15325909079</v>
      </c>
      <c r="AC5" s="66">
        <f>'[6]TES 2030 (value)'!CL8</f>
        <v>222.13738459453154</v>
      </c>
      <c r="AD5" s="66">
        <f>'[6]TES 2030 (value)'!CM8</f>
        <v>66686.228782363483</v>
      </c>
      <c r="AE5" s="66">
        <f>'[6]TES 2030 (value)'!CN8</f>
        <v>131081.75586186413</v>
      </c>
      <c r="AF5" s="67">
        <f>'[6]TES 2030 (value)'!CO8</f>
        <v>1.766715421</v>
      </c>
      <c r="AG5" s="27">
        <f t="shared" si="5"/>
        <v>437928.48915346514</v>
      </c>
      <c r="AI5" s="53" t="s">
        <v>22</v>
      </c>
      <c r="AJ5" s="64" t="s">
        <v>2</v>
      </c>
      <c r="AK5" s="65">
        <f t="shared" si="0"/>
        <v>418.69885898677103</v>
      </c>
      <c r="AL5" s="66">
        <f t="shared" si="0"/>
        <v>695.30424025296554</v>
      </c>
      <c r="AM5" s="66">
        <f t="shared" si="0"/>
        <v>73977.96363634817</v>
      </c>
      <c r="AN5" s="66">
        <f t="shared" si="0"/>
        <v>36.277026955223171</v>
      </c>
      <c r="AO5" s="66">
        <f t="shared" si="0"/>
        <v>216.87740272042825</v>
      </c>
      <c r="AP5" s="66">
        <f t="shared" si="0"/>
        <v>56.647283353398073</v>
      </c>
      <c r="AQ5" s="66">
        <f t="shared" si="0"/>
        <v>16.152623631847987</v>
      </c>
      <c r="AR5" s="66">
        <f t="shared" si="0"/>
        <v>50.913528167032219</v>
      </c>
      <c r="AS5" s="66">
        <f t="shared" si="0"/>
        <v>28.005479570215101</v>
      </c>
      <c r="AT5" s="66">
        <f t="shared" si="0"/>
        <v>64.966351974259027</v>
      </c>
      <c r="AU5" s="66">
        <f t="shared" si="0"/>
        <v>46.538404636458566</v>
      </c>
      <c r="AV5" s="66">
        <f t="shared" si="0"/>
        <v>2072.3039098383892</v>
      </c>
      <c r="AW5" s="66">
        <f t="shared" si="0"/>
        <v>288.46996917534256</v>
      </c>
      <c r="AX5" s="66">
        <f t="shared" si="0"/>
        <v>14.616383388028307</v>
      </c>
      <c r="AY5" s="66">
        <f t="shared" si="0"/>
        <v>130.47387046230975</v>
      </c>
      <c r="AZ5" s="66">
        <f t="shared" si="0"/>
        <v>1320.1529526692234</v>
      </c>
      <c r="BA5" s="66">
        <f t="shared" si="1"/>
        <v>154.30627044021347</v>
      </c>
      <c r="BB5" s="66">
        <f t="shared" si="1"/>
        <v>219.1789863832721</v>
      </c>
      <c r="BC5" s="66">
        <f t="shared" si="1"/>
        <v>21771.110216626395</v>
      </c>
      <c r="BD5" s="66">
        <f t="shared" si="1"/>
        <v>749.36984817818029</v>
      </c>
      <c r="BE5" s="91">
        <f t="shared" si="1"/>
        <v>7.3555264661785108E-2</v>
      </c>
      <c r="BF5" s="91">
        <f t="shared" si="1"/>
        <v>97.285513915272404</v>
      </c>
      <c r="BG5" s="91">
        <f t="shared" si="1"/>
        <v>123.14656509265137</v>
      </c>
      <c r="BH5" s="91">
        <f t="shared" si="1"/>
        <v>15.548278776890893</v>
      </c>
      <c r="BI5" s="65">
        <f t="shared" si="2"/>
        <v>137373.15325909079</v>
      </c>
      <c r="BJ5" s="66">
        <f t="shared" si="2"/>
        <v>222.13738459453154</v>
      </c>
      <c r="BK5" s="66">
        <f t="shared" si="2"/>
        <v>66686.228782363483</v>
      </c>
      <c r="BL5" s="66">
        <f t="shared" si="2"/>
        <v>131081.75586186413</v>
      </c>
      <c r="BM5" s="36">
        <v>0</v>
      </c>
      <c r="BN5" s="27">
        <f t="shared" si="6"/>
        <v>437927.65644472052</v>
      </c>
      <c r="BP5" s="53" t="s">
        <v>22</v>
      </c>
      <c r="BQ5" s="64" t="s">
        <v>2</v>
      </c>
      <c r="BR5" s="65">
        <f t="shared" si="7"/>
        <v>418.69885898677103</v>
      </c>
      <c r="BS5" s="66">
        <f t="shared" si="3"/>
        <v>695.30424025296554</v>
      </c>
      <c r="BT5" s="66">
        <f t="shared" si="3"/>
        <v>73977.96363634817</v>
      </c>
      <c r="BU5" s="66">
        <f t="shared" si="3"/>
        <v>36.277026955223171</v>
      </c>
      <c r="BV5" s="66">
        <f t="shared" si="3"/>
        <v>216.87740272042825</v>
      </c>
      <c r="BW5" s="66">
        <f t="shared" si="3"/>
        <v>56.647283353398073</v>
      </c>
      <c r="BX5" s="66">
        <f t="shared" si="3"/>
        <v>16.152623631847987</v>
      </c>
      <c r="BY5" s="66">
        <f t="shared" si="3"/>
        <v>50.913528167032219</v>
      </c>
      <c r="BZ5" s="66">
        <f t="shared" si="3"/>
        <v>28.005479570215101</v>
      </c>
      <c r="CA5" s="66">
        <f t="shared" si="3"/>
        <v>64.966351974259027</v>
      </c>
      <c r="CB5" s="66">
        <f t="shared" si="3"/>
        <v>46.538404636458566</v>
      </c>
      <c r="CC5" s="66">
        <f t="shared" si="3"/>
        <v>2072.3039098383892</v>
      </c>
      <c r="CD5" s="66">
        <f t="shared" si="3"/>
        <v>288.46996917534256</v>
      </c>
      <c r="CE5" s="66">
        <f t="shared" si="3"/>
        <v>14.616383388028307</v>
      </c>
      <c r="CF5" s="66">
        <f t="shared" si="3"/>
        <v>130.47387046230975</v>
      </c>
      <c r="CG5" s="66">
        <f t="shared" si="3"/>
        <v>1320.1529526692234</v>
      </c>
      <c r="CH5" s="66">
        <f t="shared" si="3"/>
        <v>154.30627044021347</v>
      </c>
      <c r="CI5" s="66">
        <f t="shared" si="4"/>
        <v>219.1789863832721</v>
      </c>
      <c r="CJ5" s="66">
        <f t="shared" si="4"/>
        <v>21771.110216626395</v>
      </c>
      <c r="CK5" s="66">
        <f t="shared" si="4"/>
        <v>749.36984817818029</v>
      </c>
      <c r="CL5" s="91">
        <f t="shared" si="4"/>
        <v>7.3555264661785108E-2</v>
      </c>
      <c r="CM5" s="91">
        <f t="shared" si="4"/>
        <v>97.285513915272404</v>
      </c>
      <c r="CN5" s="91">
        <f t="shared" si="4"/>
        <v>123.14656509265137</v>
      </c>
      <c r="CO5" s="91">
        <f t="shared" si="4"/>
        <v>15.548278776890893</v>
      </c>
      <c r="CP5" s="49">
        <f>BI5-CY19</f>
        <v>139342.60152546555</v>
      </c>
      <c r="CQ5" s="66">
        <f t="shared" si="4"/>
        <v>222.13738459453154</v>
      </c>
      <c r="CR5" s="66">
        <f t="shared" si="4"/>
        <v>66686.228782363483</v>
      </c>
      <c r="CS5" s="66">
        <f t="shared" si="4"/>
        <v>131081.75586186413</v>
      </c>
      <c r="CT5" s="36">
        <v>0</v>
      </c>
      <c r="CU5" s="27">
        <f t="shared" si="8"/>
        <v>439897.10471109528</v>
      </c>
      <c r="CX5" s="85" t="s">
        <v>103</v>
      </c>
      <c r="CY5" s="81">
        <f>'[1]scen AMS ss TCO'!$AA$1161</f>
        <v>589877.50879999995</v>
      </c>
      <c r="DA5" s="105">
        <v>1.442341978576851</v>
      </c>
    </row>
    <row r="6" spans="2:105" x14ac:dyDescent="0.25">
      <c r="B6" s="53" t="s">
        <v>23</v>
      </c>
      <c r="C6" s="64" t="s">
        <v>3</v>
      </c>
      <c r="D6" s="90">
        <v>506.00831130750618</v>
      </c>
      <c r="E6" s="91">
        <v>1663.8982497066311</v>
      </c>
      <c r="F6" s="91">
        <v>1435.7211406759875</v>
      </c>
      <c r="G6" s="91">
        <v>639.81556025661348</v>
      </c>
      <c r="H6" s="91">
        <v>151.1535544725995</v>
      </c>
      <c r="I6" s="91">
        <v>87.188946604712044</v>
      </c>
      <c r="J6" s="91">
        <v>10.811149216063384</v>
      </c>
      <c r="K6" s="91">
        <v>63.059734343103699</v>
      </c>
      <c r="L6" s="91">
        <v>175.18925814252293</v>
      </c>
      <c r="M6" s="91">
        <v>25.028879907441599</v>
      </c>
      <c r="N6" s="91">
        <v>9.302029665717118</v>
      </c>
      <c r="O6" s="91">
        <v>2987.5698670439469</v>
      </c>
      <c r="P6" s="91">
        <v>1358.1678741772498</v>
      </c>
      <c r="Q6" s="91">
        <v>6.0487004923292123</v>
      </c>
      <c r="R6" s="91">
        <v>3.3368293367007436</v>
      </c>
      <c r="S6" s="91">
        <v>44.197193053791366</v>
      </c>
      <c r="T6" s="91">
        <v>18.982923320078619</v>
      </c>
      <c r="U6" s="91">
        <v>8.9495077052467842</v>
      </c>
      <c r="V6" s="91">
        <v>1145.9132291038416</v>
      </c>
      <c r="W6" s="91">
        <v>562.33438021915515</v>
      </c>
      <c r="X6" s="91">
        <v>9.5763938110858454E-2</v>
      </c>
      <c r="Y6" s="91">
        <v>0.82979591492318039</v>
      </c>
      <c r="Z6" s="91">
        <v>1.018898227353985E-2</v>
      </c>
      <c r="AA6" s="91">
        <v>7.0908089778466339</v>
      </c>
      <c r="AB6" s="65">
        <f>'[6]TES 2030 (value)'!CK9</f>
        <v>4471.113297507779</v>
      </c>
      <c r="AC6" s="66">
        <f>'[6]TES 2030 (value)'!CL9</f>
        <v>0</v>
      </c>
      <c r="AD6" s="66">
        <f>'[6]TES 2030 (value)'!CM9</f>
        <v>0</v>
      </c>
      <c r="AE6" s="66">
        <f>'[6]TES 2030 (value)'!CN9</f>
        <v>6009.5790570800427</v>
      </c>
      <c r="AF6" s="67">
        <f>'[6]TES 2030 (value)'!CO9</f>
        <v>1</v>
      </c>
      <c r="AG6" s="27">
        <f t="shared" si="5"/>
        <v>21392.396231152212</v>
      </c>
      <c r="AI6" s="53" t="s">
        <v>23</v>
      </c>
      <c r="AJ6" s="64" t="s">
        <v>3</v>
      </c>
      <c r="AK6" s="65">
        <f t="shared" si="0"/>
        <v>506.00977764917496</v>
      </c>
      <c r="AL6" s="66">
        <f t="shared" si="0"/>
        <v>1663.9193834321527</v>
      </c>
      <c r="AM6" s="66">
        <f t="shared" si="0"/>
        <v>1435.7177617624525</v>
      </c>
      <c r="AN6" s="66">
        <f t="shared" si="0"/>
        <v>639.7847260667811</v>
      </c>
      <c r="AO6" s="66">
        <f t="shared" si="0"/>
        <v>151.15068017613163</v>
      </c>
      <c r="AP6" s="66">
        <f t="shared" si="0"/>
        <v>87.187090179372362</v>
      </c>
      <c r="AQ6" s="66">
        <f t="shared" si="0"/>
        <v>10.811082504571761</v>
      </c>
      <c r="AR6" s="66">
        <f t="shared" si="0"/>
        <v>63.068310509236831</v>
      </c>
      <c r="AS6" s="66">
        <f t="shared" si="0"/>
        <v>175.20287214929493</v>
      </c>
      <c r="AT6" s="66">
        <f t="shared" si="0"/>
        <v>25.028746360142154</v>
      </c>
      <c r="AU6" s="66">
        <f t="shared" si="0"/>
        <v>9.3018398420022876</v>
      </c>
      <c r="AV6" s="66">
        <f t="shared" si="0"/>
        <v>2987.61372870077</v>
      </c>
      <c r="AW6" s="66">
        <f t="shared" si="0"/>
        <v>1358.1866951542686</v>
      </c>
      <c r="AX6" s="66">
        <f t="shared" si="0"/>
        <v>6.0483877979741392</v>
      </c>
      <c r="AY6" s="66">
        <f t="shared" si="0"/>
        <v>3.3367516066770815</v>
      </c>
      <c r="AZ6" s="66">
        <f t="shared" si="0"/>
        <v>44.19752056765531</v>
      </c>
      <c r="BA6" s="66">
        <f t="shared" si="1"/>
        <v>18.982368429791279</v>
      </c>
      <c r="BB6" s="66">
        <f t="shared" si="1"/>
        <v>8.9493903884023869</v>
      </c>
      <c r="BC6" s="66">
        <f t="shared" si="1"/>
        <v>1145.9329861651124</v>
      </c>
      <c r="BD6" s="66">
        <f t="shared" si="1"/>
        <v>562.3340439527949</v>
      </c>
      <c r="BE6" s="91">
        <f t="shared" si="1"/>
        <v>0.10605877866493217</v>
      </c>
      <c r="BF6" s="91">
        <f t="shared" si="1"/>
        <v>0.83540647012884317</v>
      </c>
      <c r="BG6" s="91">
        <f t="shared" si="1"/>
        <v>1.0189346409181566E-2</v>
      </c>
      <c r="BH6" s="91">
        <f t="shared" si="1"/>
        <v>7.1020468440772477</v>
      </c>
      <c r="BI6" s="65">
        <f t="shared" si="2"/>
        <v>4471.113297507779</v>
      </c>
      <c r="BJ6" s="66">
        <f t="shared" si="2"/>
        <v>0</v>
      </c>
      <c r="BK6" s="66">
        <f t="shared" si="2"/>
        <v>0</v>
      </c>
      <c r="BL6" s="66">
        <f t="shared" si="2"/>
        <v>6009.5790570800427</v>
      </c>
      <c r="BM6" s="36">
        <v>0</v>
      </c>
      <c r="BN6" s="27">
        <f t="shared" si="6"/>
        <v>21391.510199421864</v>
      </c>
      <c r="BP6" s="53" t="s">
        <v>23</v>
      </c>
      <c r="BQ6" s="64" t="s">
        <v>3</v>
      </c>
      <c r="BR6" s="65">
        <f t="shared" si="7"/>
        <v>506.00977764917496</v>
      </c>
      <c r="BS6" s="66">
        <f t="shared" si="3"/>
        <v>1663.9193834321527</v>
      </c>
      <c r="BT6" s="66">
        <f t="shared" si="3"/>
        <v>1435.7177617624525</v>
      </c>
      <c r="BU6" s="66">
        <f t="shared" si="3"/>
        <v>639.7847260667811</v>
      </c>
      <c r="BV6" s="66">
        <f t="shared" si="3"/>
        <v>151.15068017613163</v>
      </c>
      <c r="BW6" s="66">
        <f t="shared" si="3"/>
        <v>87.187090179372362</v>
      </c>
      <c r="BX6" s="66">
        <f t="shared" si="3"/>
        <v>10.811082504571761</v>
      </c>
      <c r="BY6" s="66">
        <f t="shared" si="3"/>
        <v>63.068310509236831</v>
      </c>
      <c r="BZ6" s="66">
        <f t="shared" si="3"/>
        <v>175.20287214929493</v>
      </c>
      <c r="CA6" s="66">
        <f t="shared" si="3"/>
        <v>25.028746360142154</v>
      </c>
      <c r="CB6" s="66">
        <f t="shared" si="3"/>
        <v>9.3018398420022876</v>
      </c>
      <c r="CC6" s="66">
        <f t="shared" si="3"/>
        <v>2987.61372870077</v>
      </c>
      <c r="CD6" s="66">
        <f t="shared" si="3"/>
        <v>1358.1866951542686</v>
      </c>
      <c r="CE6" s="66">
        <f t="shared" si="3"/>
        <v>6.0483877979741392</v>
      </c>
      <c r="CF6" s="66">
        <f t="shared" si="3"/>
        <v>3.3367516066770815</v>
      </c>
      <c r="CG6" s="66">
        <f t="shared" si="3"/>
        <v>44.19752056765531</v>
      </c>
      <c r="CH6" s="66">
        <f t="shared" si="3"/>
        <v>18.982368429791279</v>
      </c>
      <c r="CI6" s="66">
        <f t="shared" si="4"/>
        <v>8.9493903884023869</v>
      </c>
      <c r="CJ6" s="66">
        <f t="shared" si="4"/>
        <v>1145.9329861651124</v>
      </c>
      <c r="CK6" s="66">
        <f t="shared" si="4"/>
        <v>562.3340439527949</v>
      </c>
      <c r="CL6" s="91">
        <f t="shared" si="4"/>
        <v>0.10605877866493217</v>
      </c>
      <c r="CM6" s="91">
        <f t="shared" si="4"/>
        <v>0.83540647012884317</v>
      </c>
      <c r="CN6" s="91">
        <f t="shared" si="4"/>
        <v>1.0189346409181566E-2</v>
      </c>
      <c r="CO6" s="91">
        <f t="shared" si="4"/>
        <v>7.1020468440772477</v>
      </c>
      <c r="CP6" s="65">
        <f t="shared" si="4"/>
        <v>4471.113297507779</v>
      </c>
      <c r="CQ6" s="66">
        <f t="shared" si="4"/>
        <v>0</v>
      </c>
      <c r="CR6" s="66">
        <f t="shared" si="4"/>
        <v>0</v>
      </c>
      <c r="CS6" s="66">
        <f t="shared" si="4"/>
        <v>6009.5790570800427</v>
      </c>
      <c r="CT6" s="36">
        <v>0</v>
      </c>
      <c r="CU6" s="27">
        <f t="shared" si="8"/>
        <v>21391.510199421864</v>
      </c>
      <c r="CX6" s="86" t="s">
        <v>104</v>
      </c>
      <c r="CY6" s="81">
        <f>'[1]scen AMS ss TCO'!$AA$1162</f>
        <v>33473.01556</v>
      </c>
      <c r="DA6" s="105">
        <v>1.4535597487741838</v>
      </c>
    </row>
    <row r="7" spans="2:105" x14ac:dyDescent="0.25">
      <c r="B7" s="53" t="s">
        <v>24</v>
      </c>
      <c r="C7" s="64" t="s">
        <v>4</v>
      </c>
      <c r="D7" s="90">
        <v>97.383763998615763</v>
      </c>
      <c r="E7" s="91">
        <v>125.01836985961694</v>
      </c>
      <c r="F7" s="91">
        <v>990.75036391715685</v>
      </c>
      <c r="G7" s="91">
        <v>933.75078323761409</v>
      </c>
      <c r="H7" s="91">
        <v>8116.3206488373371</v>
      </c>
      <c r="I7" s="91">
        <v>168.61265858972246</v>
      </c>
      <c r="J7" s="91">
        <v>74.691891871196376</v>
      </c>
      <c r="K7" s="91">
        <v>145.62184453670628</v>
      </c>
      <c r="L7" s="91">
        <v>165.38090933177358</v>
      </c>
      <c r="M7" s="91">
        <v>210.12765369802466</v>
      </c>
      <c r="N7" s="91">
        <v>53.647063080472677</v>
      </c>
      <c r="O7" s="91">
        <v>3491.7747538345075</v>
      </c>
      <c r="P7" s="91">
        <v>39372.454720257694</v>
      </c>
      <c r="Q7" s="91">
        <v>4.9127701781378041</v>
      </c>
      <c r="R7" s="91">
        <v>79.134128475407493</v>
      </c>
      <c r="S7" s="91">
        <v>301.95636631916392</v>
      </c>
      <c r="T7" s="91">
        <v>9.4752626955209696</v>
      </c>
      <c r="U7" s="91">
        <v>2.1016498527982743</v>
      </c>
      <c r="V7" s="91">
        <v>5023.6825019981034</v>
      </c>
      <c r="W7" s="91">
        <v>748.06761332923679</v>
      </c>
      <c r="X7" s="91">
        <v>0.11192578460236124</v>
      </c>
      <c r="Y7" s="91">
        <v>39.439412635043809</v>
      </c>
      <c r="Z7" s="91">
        <v>48.449688397044035</v>
      </c>
      <c r="AA7" s="91">
        <v>1.3646607232074512</v>
      </c>
      <c r="AB7" s="65">
        <f>'[6]TES 2030 (value)'!CK10</f>
        <v>4314.4438436292503</v>
      </c>
      <c r="AC7" s="66">
        <f>'[6]TES 2030 (value)'!CL10</f>
        <v>0</v>
      </c>
      <c r="AD7" s="66">
        <f>'[6]TES 2030 (value)'!CM10</f>
        <v>16.659636938922155</v>
      </c>
      <c r="AE7" s="66">
        <f>'[6]TES 2030 (value)'!CN10</f>
        <v>5141.0047361272236</v>
      </c>
      <c r="AF7" s="67">
        <f>'[6]TES 2030 (value)'!CO10</f>
        <v>1.755324186</v>
      </c>
      <c r="AG7" s="27">
        <f t="shared" si="5"/>
        <v>69678.09494632011</v>
      </c>
      <c r="AI7" s="53" t="s">
        <v>24</v>
      </c>
      <c r="AJ7" s="64" t="s">
        <v>4</v>
      </c>
      <c r="AK7" s="65">
        <f t="shared" si="0"/>
        <v>97.384046203211668</v>
      </c>
      <c r="AL7" s="66">
        <f t="shared" si="0"/>
        <v>125.01995775954666</v>
      </c>
      <c r="AM7" s="66">
        <f t="shared" si="0"/>
        <v>990.74803222493631</v>
      </c>
      <c r="AN7" s="66">
        <f t="shared" si="0"/>
        <v>933.70578363039147</v>
      </c>
      <c r="AO7" s="66">
        <f t="shared" si="0"/>
        <v>8116.1663110061527</v>
      </c>
      <c r="AP7" s="66">
        <f t="shared" si="0"/>
        <v>168.60906849230545</v>
      </c>
      <c r="AQ7" s="66">
        <f t="shared" si="0"/>
        <v>74.691430975928057</v>
      </c>
      <c r="AR7" s="66">
        <f t="shared" si="0"/>
        <v>145.64164920515864</v>
      </c>
      <c r="AS7" s="66">
        <f t="shared" si="0"/>
        <v>165.39376112898691</v>
      </c>
      <c r="AT7" s="66">
        <f t="shared" si="0"/>
        <v>210.1265325139847</v>
      </c>
      <c r="AU7" s="66">
        <f t="shared" si="0"/>
        <v>53.645968321030963</v>
      </c>
      <c r="AV7" s="66">
        <f t="shared" si="0"/>
        <v>3491.8260179162771</v>
      </c>
      <c r="AW7" s="66">
        <f t="shared" si="0"/>
        <v>39373.000328852591</v>
      </c>
      <c r="AX7" s="66">
        <f t="shared" si="0"/>
        <v>4.9125162069741757</v>
      </c>
      <c r="AY7" s="66">
        <f t="shared" si="0"/>
        <v>79.132285079459365</v>
      </c>
      <c r="AZ7" s="66">
        <f t="shared" si="0"/>
        <v>301.95860390235515</v>
      </c>
      <c r="BA7" s="66">
        <f t="shared" si="1"/>
        <v>9.4749857238896205</v>
      </c>
      <c r="BB7" s="66">
        <f t="shared" si="1"/>
        <v>2.1016223027992265</v>
      </c>
      <c r="BC7" s="66">
        <f t="shared" si="1"/>
        <v>5023.7691169358459</v>
      </c>
      <c r="BD7" s="66">
        <f t="shared" si="1"/>
        <v>748.06716599757362</v>
      </c>
      <c r="BE7" s="91">
        <f t="shared" si="1"/>
        <v>0.12395806031179404</v>
      </c>
      <c r="BF7" s="91">
        <f t="shared" si="1"/>
        <v>39.706077001411913</v>
      </c>
      <c r="BG7" s="91">
        <f t="shared" si="1"/>
        <v>48.451419900534937</v>
      </c>
      <c r="BH7" s="91">
        <f t="shared" si="1"/>
        <v>1.366823505296983</v>
      </c>
      <c r="BI7" s="65">
        <f t="shared" si="2"/>
        <v>4314.4438436292503</v>
      </c>
      <c r="BJ7" s="66">
        <f t="shared" si="2"/>
        <v>0</v>
      </c>
      <c r="BK7" s="66">
        <f t="shared" si="2"/>
        <v>16.659636938922155</v>
      </c>
      <c r="BL7" s="66">
        <f t="shared" si="2"/>
        <v>5141.0047361272236</v>
      </c>
      <c r="BM7" s="36">
        <v>0</v>
      </c>
      <c r="BN7" s="27">
        <f t="shared" si="6"/>
        <v>69677.131679542363</v>
      </c>
      <c r="BP7" s="53" t="s">
        <v>24</v>
      </c>
      <c r="BQ7" s="64" t="s">
        <v>4</v>
      </c>
      <c r="BR7" s="65">
        <f t="shared" si="7"/>
        <v>97.384046203211668</v>
      </c>
      <c r="BS7" s="66">
        <f t="shared" si="3"/>
        <v>125.01995775954666</v>
      </c>
      <c r="BT7" s="66">
        <f t="shared" si="3"/>
        <v>990.74803222493631</v>
      </c>
      <c r="BU7" s="66">
        <f t="shared" si="3"/>
        <v>933.70578363039147</v>
      </c>
      <c r="BV7" s="66">
        <f t="shared" si="3"/>
        <v>8116.1663110061527</v>
      </c>
      <c r="BW7" s="66">
        <f t="shared" si="3"/>
        <v>168.60906849230545</v>
      </c>
      <c r="BX7" s="66">
        <f t="shared" si="3"/>
        <v>74.691430975928057</v>
      </c>
      <c r="BY7" s="66">
        <f t="shared" si="3"/>
        <v>145.64164920515864</v>
      </c>
      <c r="BZ7" s="66">
        <f t="shared" si="3"/>
        <v>165.39376112898691</v>
      </c>
      <c r="CA7" s="66">
        <f t="shared" si="3"/>
        <v>210.1265325139847</v>
      </c>
      <c r="CB7" s="66">
        <f t="shared" si="3"/>
        <v>53.645968321030963</v>
      </c>
      <c r="CC7" s="66">
        <f t="shared" si="3"/>
        <v>3491.8260179162771</v>
      </c>
      <c r="CD7" s="66">
        <f t="shared" si="3"/>
        <v>39373.000328852591</v>
      </c>
      <c r="CE7" s="66">
        <f t="shared" si="3"/>
        <v>4.9125162069741757</v>
      </c>
      <c r="CF7" s="66">
        <f t="shared" si="3"/>
        <v>79.132285079459365</v>
      </c>
      <c r="CG7" s="66">
        <f t="shared" si="3"/>
        <v>301.95860390235515</v>
      </c>
      <c r="CH7" s="66">
        <f t="shared" si="3"/>
        <v>9.4749857238896205</v>
      </c>
      <c r="CI7" s="66">
        <f t="shared" si="4"/>
        <v>2.1016223027992265</v>
      </c>
      <c r="CJ7" s="66">
        <f t="shared" si="4"/>
        <v>5023.7691169358459</v>
      </c>
      <c r="CK7" s="66">
        <f t="shared" si="4"/>
        <v>748.06716599757362</v>
      </c>
      <c r="CL7" s="91">
        <f t="shared" si="4"/>
        <v>0.12395806031179404</v>
      </c>
      <c r="CM7" s="91">
        <f t="shared" si="4"/>
        <v>39.706077001411913</v>
      </c>
      <c r="CN7" s="91">
        <f t="shared" si="4"/>
        <v>48.451419900534937</v>
      </c>
      <c r="CO7" s="91">
        <f t="shared" si="4"/>
        <v>1.366823505296983</v>
      </c>
      <c r="CP7" s="65">
        <f t="shared" si="4"/>
        <v>4314.4438436292503</v>
      </c>
      <c r="CQ7" s="66">
        <f t="shared" si="4"/>
        <v>0</v>
      </c>
      <c r="CR7" s="66">
        <f t="shared" si="4"/>
        <v>16.659636938922155</v>
      </c>
      <c r="CS7" s="66">
        <f t="shared" si="4"/>
        <v>5141.0047361272236</v>
      </c>
      <c r="CT7" s="36">
        <v>0</v>
      </c>
      <c r="CU7" s="27">
        <f t="shared" si="8"/>
        <v>69677.131679542363</v>
      </c>
      <c r="CX7" s="59" t="s">
        <v>95</v>
      </c>
      <c r="CY7" s="81">
        <f>'[1]scen AMS ss TCO'!$AA$463</f>
        <v>70729.102849999996</v>
      </c>
      <c r="DA7" s="105">
        <v>1.4134049741768551</v>
      </c>
    </row>
    <row r="8" spans="2:105" x14ac:dyDescent="0.25">
      <c r="B8" s="53" t="s">
        <v>25</v>
      </c>
      <c r="C8" s="64" t="s">
        <v>5</v>
      </c>
      <c r="D8" s="90">
        <v>214.21927101095108</v>
      </c>
      <c r="E8" s="91">
        <v>4135.8116230063688</v>
      </c>
      <c r="F8" s="91">
        <v>230.59169375315736</v>
      </c>
      <c r="G8" s="91">
        <v>398.12522406002148</v>
      </c>
      <c r="H8" s="91">
        <v>247.30433651168181</v>
      </c>
      <c r="I8" s="91">
        <v>12239.855081014824</v>
      </c>
      <c r="J8" s="91">
        <v>55.946684306073081</v>
      </c>
      <c r="K8" s="91">
        <v>396.45898186298075</v>
      </c>
      <c r="L8" s="91">
        <v>945.03030380343137</v>
      </c>
      <c r="M8" s="91">
        <v>60.966031765468429</v>
      </c>
      <c r="N8" s="91">
        <v>97.571236966519365</v>
      </c>
      <c r="O8" s="91">
        <v>14456.819788879588</v>
      </c>
      <c r="P8" s="91">
        <v>913.15371461455379</v>
      </c>
      <c r="Q8" s="91">
        <v>4.2934004257179748</v>
      </c>
      <c r="R8" s="91">
        <v>37.427201217668355</v>
      </c>
      <c r="S8" s="91">
        <v>120.49816249563951</v>
      </c>
      <c r="T8" s="91">
        <v>66.818630097534523</v>
      </c>
      <c r="U8" s="91">
        <v>14.428640581833253</v>
      </c>
      <c r="V8" s="91">
        <v>9112.4594934193301</v>
      </c>
      <c r="W8" s="91">
        <v>1493.7914048704536</v>
      </c>
      <c r="X8" s="91">
        <v>0.46339340745848717</v>
      </c>
      <c r="Y8" s="91">
        <v>24.536983577037148</v>
      </c>
      <c r="Z8" s="91">
        <v>46.567110439572858</v>
      </c>
      <c r="AA8" s="91">
        <v>10.454856388598234</v>
      </c>
      <c r="AB8" s="65">
        <f>'[6]TES 2030 (value)'!CK11</f>
        <v>9280.2012156174114</v>
      </c>
      <c r="AC8" s="66">
        <f>'[6]TES 2030 (value)'!CL11</f>
        <v>0</v>
      </c>
      <c r="AD8" s="66">
        <f>'[6]TES 2030 (value)'!CM11</f>
        <v>0</v>
      </c>
      <c r="AE8" s="66">
        <f>'[6]TES 2030 (value)'!CN11</f>
        <v>13346.380812003854</v>
      </c>
      <c r="AF8" s="67">
        <f>'[6]TES 2030 (value)'!CO11</f>
        <v>1.697368636</v>
      </c>
      <c r="AG8" s="27">
        <f t="shared" si="5"/>
        <v>67951.872644733739</v>
      </c>
      <c r="AI8" s="53" t="s">
        <v>25</v>
      </c>
      <c r="AJ8" s="64" t="s">
        <v>5</v>
      </c>
      <c r="AK8" s="65">
        <f t="shared" si="0"/>
        <v>214.21989178858718</v>
      </c>
      <c r="AL8" s="66">
        <f t="shared" si="0"/>
        <v>4135.8641533264563</v>
      </c>
      <c r="AM8" s="66">
        <f t="shared" si="0"/>
        <v>230.5911510646275</v>
      </c>
      <c r="AN8" s="66">
        <f t="shared" si="0"/>
        <v>398.10603748579877</v>
      </c>
      <c r="AO8" s="66">
        <f t="shared" si="0"/>
        <v>247.2996338370844</v>
      </c>
      <c r="AP8" s="66">
        <f t="shared" si="0"/>
        <v>12239.594470260696</v>
      </c>
      <c r="AQ8" s="66">
        <f t="shared" si="0"/>
        <v>55.946339080354079</v>
      </c>
      <c r="AR8" s="66">
        <f t="shared" si="0"/>
        <v>396.51290055021985</v>
      </c>
      <c r="AS8" s="66">
        <f t="shared" si="0"/>
        <v>945.10374237547705</v>
      </c>
      <c r="AT8" s="66">
        <f t="shared" si="0"/>
        <v>60.965706467295668</v>
      </c>
      <c r="AU8" s="66">
        <f t="shared" si="0"/>
        <v>97.569245859704282</v>
      </c>
      <c r="AV8" s="66">
        <f t="shared" si="0"/>
        <v>14457.032034984801</v>
      </c>
      <c r="AW8" s="66">
        <f t="shared" si="0"/>
        <v>913.16636875356278</v>
      </c>
      <c r="AX8" s="66">
        <f t="shared" si="0"/>
        <v>4.2931784735682701</v>
      </c>
      <c r="AY8" s="66">
        <f t="shared" si="0"/>
        <v>37.426329366895452</v>
      </c>
      <c r="AZ8" s="66">
        <f t="shared" si="0"/>
        <v>120.49905542154883</v>
      </c>
      <c r="BA8" s="66">
        <f t="shared" si="1"/>
        <v>66.81667692055386</v>
      </c>
      <c r="BB8" s="66">
        <f t="shared" si="1"/>
        <v>14.428451440414781</v>
      </c>
      <c r="BC8" s="66">
        <f t="shared" si="1"/>
        <v>9112.6166042859877</v>
      </c>
      <c r="BD8" s="66">
        <f t="shared" si="1"/>
        <v>1493.7905116086927</v>
      </c>
      <c r="BE8" s="91">
        <f t="shared" si="1"/>
        <v>0.51320924980690363</v>
      </c>
      <c r="BF8" s="91">
        <f t="shared" si="1"/>
        <v>24.702887142556815</v>
      </c>
      <c r="BG8" s="91">
        <f t="shared" si="1"/>
        <v>46.568774663161385</v>
      </c>
      <c r="BH8" s="91">
        <f t="shared" si="1"/>
        <v>10.471425764239633</v>
      </c>
      <c r="BI8" s="65">
        <f t="shared" si="2"/>
        <v>9280.2012156174114</v>
      </c>
      <c r="BJ8" s="66">
        <f t="shared" si="2"/>
        <v>0</v>
      </c>
      <c r="BK8" s="66">
        <f t="shared" si="2"/>
        <v>0</v>
      </c>
      <c r="BL8" s="66">
        <f t="shared" si="2"/>
        <v>13346.380812003854</v>
      </c>
      <c r="BM8" s="36">
        <v>0</v>
      </c>
      <c r="BN8" s="27">
        <f t="shared" si="6"/>
        <v>67950.680807793353</v>
      </c>
      <c r="BP8" s="53" t="s">
        <v>25</v>
      </c>
      <c r="BQ8" s="64" t="s">
        <v>5</v>
      </c>
      <c r="BR8" s="65">
        <f t="shared" si="7"/>
        <v>214.21989178858718</v>
      </c>
      <c r="BS8" s="66">
        <f t="shared" si="3"/>
        <v>4135.8641533264563</v>
      </c>
      <c r="BT8" s="66">
        <f t="shared" si="3"/>
        <v>230.5911510646275</v>
      </c>
      <c r="BU8" s="66">
        <f t="shared" si="3"/>
        <v>398.10603748579877</v>
      </c>
      <c r="BV8" s="66">
        <f t="shared" si="3"/>
        <v>247.2996338370844</v>
      </c>
      <c r="BW8" s="66">
        <f t="shared" si="3"/>
        <v>12239.594470260696</v>
      </c>
      <c r="BX8" s="66">
        <f t="shared" si="3"/>
        <v>55.946339080354079</v>
      </c>
      <c r="BY8" s="66">
        <f t="shared" si="3"/>
        <v>396.51290055021985</v>
      </c>
      <c r="BZ8" s="66">
        <f t="shared" si="3"/>
        <v>945.10374237547705</v>
      </c>
      <c r="CA8" s="66">
        <f t="shared" si="3"/>
        <v>60.965706467295668</v>
      </c>
      <c r="CB8" s="66">
        <f t="shared" si="3"/>
        <v>97.569245859704282</v>
      </c>
      <c r="CC8" s="66">
        <f t="shared" si="3"/>
        <v>14457.032034984801</v>
      </c>
      <c r="CD8" s="66">
        <f t="shared" si="3"/>
        <v>913.16636875356278</v>
      </c>
      <c r="CE8" s="66">
        <f t="shared" si="3"/>
        <v>4.2931784735682701</v>
      </c>
      <c r="CF8" s="66">
        <f t="shared" si="3"/>
        <v>37.426329366895452</v>
      </c>
      <c r="CG8" s="66">
        <f t="shared" si="3"/>
        <v>120.49905542154883</v>
      </c>
      <c r="CH8" s="66">
        <f t="shared" si="3"/>
        <v>66.81667692055386</v>
      </c>
      <c r="CI8" s="66">
        <f t="shared" si="4"/>
        <v>14.428451440414781</v>
      </c>
      <c r="CJ8" s="66">
        <f t="shared" si="4"/>
        <v>9112.6166042859877</v>
      </c>
      <c r="CK8" s="66">
        <f t="shared" si="4"/>
        <v>1493.7905116086927</v>
      </c>
      <c r="CL8" s="91">
        <f t="shared" si="4"/>
        <v>0.51320924980690363</v>
      </c>
      <c r="CM8" s="91">
        <f t="shared" si="4"/>
        <v>24.702887142556815</v>
      </c>
      <c r="CN8" s="91">
        <f t="shared" si="4"/>
        <v>46.568774663161385</v>
      </c>
      <c r="CO8" s="91">
        <f t="shared" si="4"/>
        <v>10.471425764239633</v>
      </c>
      <c r="CP8" s="65">
        <f t="shared" si="4"/>
        <v>9280.2012156174114</v>
      </c>
      <c r="CQ8" s="66">
        <f t="shared" si="4"/>
        <v>0</v>
      </c>
      <c r="CR8" s="66">
        <f t="shared" si="4"/>
        <v>0</v>
      </c>
      <c r="CS8" s="66">
        <f t="shared" si="4"/>
        <v>13346.380812003854</v>
      </c>
      <c r="CT8" s="36">
        <v>0</v>
      </c>
      <c r="CU8" s="27">
        <f t="shared" si="8"/>
        <v>67950.680807793353</v>
      </c>
      <c r="CX8" s="59" t="s">
        <v>96</v>
      </c>
      <c r="CY8" s="81">
        <f>'[1]scen AMS ss TCO'!$AA$462-CY7</f>
        <v>819455.99584999995</v>
      </c>
      <c r="DA8" s="105">
        <v>1.2312789773393076</v>
      </c>
    </row>
    <row r="9" spans="2:105" x14ac:dyDescent="0.25">
      <c r="B9" s="53" t="s">
        <v>26</v>
      </c>
      <c r="C9" s="64" t="s">
        <v>6</v>
      </c>
      <c r="D9" s="90">
        <v>5327.9977797473657</v>
      </c>
      <c r="E9" s="91">
        <v>613.2550797288925</v>
      </c>
      <c r="F9" s="91">
        <v>487.06806999600803</v>
      </c>
      <c r="G9" s="91">
        <v>441.35214189220892</v>
      </c>
      <c r="H9" s="91">
        <v>105.43003151631493</v>
      </c>
      <c r="I9" s="91">
        <v>382.28706737751236</v>
      </c>
      <c r="J9" s="91">
        <v>3564.0108974056211</v>
      </c>
      <c r="K9" s="91">
        <v>2416.0735869016125</v>
      </c>
      <c r="L9" s="91">
        <v>210.67393184864028</v>
      </c>
      <c r="M9" s="91">
        <v>452.66480401632947</v>
      </c>
      <c r="N9" s="91">
        <v>120.06405469317383</v>
      </c>
      <c r="O9" s="91">
        <v>5044.9411217177894</v>
      </c>
      <c r="P9" s="91">
        <v>346.57226044725678</v>
      </c>
      <c r="Q9" s="91">
        <v>2.4983234049661065</v>
      </c>
      <c r="R9" s="91">
        <v>9.5922273716568789</v>
      </c>
      <c r="S9" s="91">
        <v>8.4698931388810177</v>
      </c>
      <c r="T9" s="91">
        <v>8.0228591574815109</v>
      </c>
      <c r="U9" s="91">
        <v>5.1115285340338357</v>
      </c>
      <c r="V9" s="91">
        <v>691.85067043246215</v>
      </c>
      <c r="W9" s="91">
        <v>52.459643297286391</v>
      </c>
      <c r="X9" s="91">
        <v>0.16169638208610784</v>
      </c>
      <c r="Y9" s="91">
        <v>45.339826099157705</v>
      </c>
      <c r="Z9" s="91">
        <v>1.7203987255240822E-2</v>
      </c>
      <c r="AA9" s="91">
        <v>89.759994305907824</v>
      </c>
      <c r="AB9" s="65">
        <f>'[6]TES 2030 (value)'!CK12</f>
        <v>231.34183527879495</v>
      </c>
      <c r="AC9" s="66">
        <f>'[6]TES 2030 (value)'!CL12</f>
        <v>0</v>
      </c>
      <c r="AD9" s="66">
        <f>'[6]TES 2030 (value)'!CM12</f>
        <v>0</v>
      </c>
      <c r="AE9" s="66">
        <f>'[6]TES 2030 (value)'!CN12</f>
        <v>7255.5385827672244</v>
      </c>
      <c r="AF9" s="67">
        <f>'[6]TES 2030 (value)'!CO12</f>
        <v>1</v>
      </c>
      <c r="AG9" s="27">
        <f t="shared" si="5"/>
        <v>27913.555111445916</v>
      </c>
      <c r="AI9" s="53" t="s">
        <v>26</v>
      </c>
      <c r="AJ9" s="64" t="s">
        <v>6</v>
      </c>
      <c r="AK9" s="65">
        <f t="shared" si="0"/>
        <v>5328.0132195434744</v>
      </c>
      <c r="AL9" s="66">
        <f t="shared" si="0"/>
        <v>613.26286888579079</v>
      </c>
      <c r="AM9" s="66">
        <f t="shared" si="0"/>
        <v>487.0669237003608</v>
      </c>
      <c r="AN9" s="66">
        <f t="shared" si="0"/>
        <v>441.33087211296106</v>
      </c>
      <c r="AO9" s="66">
        <f t="shared" si="0"/>
        <v>105.4280266864037</v>
      </c>
      <c r="AP9" s="66">
        <f t="shared" si="0"/>
        <v>382.27892772877766</v>
      </c>
      <c r="AQ9" s="66">
        <f t="shared" si="0"/>
        <v>3563.9889052493413</v>
      </c>
      <c r="AR9" s="66">
        <f t="shared" si="0"/>
        <v>2416.4021745286773</v>
      </c>
      <c r="AS9" s="66">
        <f t="shared" si="0"/>
        <v>210.69030337943664</v>
      </c>
      <c r="AT9" s="66">
        <f t="shared" si="0"/>
        <v>452.66238871998564</v>
      </c>
      <c r="AU9" s="66">
        <f t="shared" si="0"/>
        <v>120.06160458220897</v>
      </c>
      <c r="AV9" s="66">
        <f t="shared" si="0"/>
        <v>5045.0151884295392</v>
      </c>
      <c r="AW9" s="66">
        <f t="shared" si="0"/>
        <v>346.57706311463926</v>
      </c>
      <c r="AX9" s="66">
        <f t="shared" si="0"/>
        <v>2.4981942513360216</v>
      </c>
      <c r="AY9" s="66">
        <f t="shared" si="0"/>
        <v>9.5920039247900082</v>
      </c>
      <c r="AZ9" s="66">
        <f t="shared" si="0"/>
        <v>8.4699559032159772</v>
      </c>
      <c r="BA9" s="66">
        <f t="shared" si="1"/>
        <v>8.0226246410928539</v>
      </c>
      <c r="BB9" s="66">
        <f t="shared" si="1"/>
        <v>5.1114615282925806</v>
      </c>
      <c r="BC9" s="66">
        <f t="shared" si="1"/>
        <v>691.86259885403797</v>
      </c>
      <c r="BD9" s="66">
        <f t="shared" si="1"/>
        <v>52.459611927315194</v>
      </c>
      <c r="BE9" s="91">
        <f t="shared" si="1"/>
        <v>0.17907910991231774</v>
      </c>
      <c r="BF9" s="91">
        <f t="shared" si="1"/>
        <v>45.646385329890997</v>
      </c>
      <c r="BG9" s="91">
        <f t="shared" si="1"/>
        <v>1.7204602094365189E-2</v>
      </c>
      <c r="BH9" s="91">
        <f t="shared" si="1"/>
        <v>89.902250402782229</v>
      </c>
      <c r="BI9" s="65">
        <f t="shared" si="2"/>
        <v>231.34183527879495</v>
      </c>
      <c r="BJ9" s="66">
        <f t="shared" si="2"/>
        <v>0</v>
      </c>
      <c r="BK9" s="66">
        <f t="shared" si="2"/>
        <v>0</v>
      </c>
      <c r="BL9" s="66">
        <f t="shared" si="2"/>
        <v>7255.5385827672244</v>
      </c>
      <c r="BM9" s="36">
        <v>0</v>
      </c>
      <c r="BN9" s="27">
        <f t="shared" si="6"/>
        <v>27913.420255182384</v>
      </c>
      <c r="BP9" s="53" t="s">
        <v>26</v>
      </c>
      <c r="BQ9" s="64" t="s">
        <v>6</v>
      </c>
      <c r="BR9" s="65">
        <f t="shared" si="7"/>
        <v>5328.0132195434744</v>
      </c>
      <c r="BS9" s="66">
        <f t="shared" si="3"/>
        <v>613.26286888579079</v>
      </c>
      <c r="BT9" s="66">
        <f t="shared" si="3"/>
        <v>487.0669237003608</v>
      </c>
      <c r="BU9" s="66">
        <f t="shared" si="3"/>
        <v>441.33087211296106</v>
      </c>
      <c r="BV9" s="66">
        <f t="shared" si="3"/>
        <v>105.4280266864037</v>
      </c>
      <c r="BW9" s="66">
        <f t="shared" si="3"/>
        <v>382.27892772877766</v>
      </c>
      <c r="BX9" s="66">
        <f t="shared" si="3"/>
        <v>3563.9889052493413</v>
      </c>
      <c r="BY9" s="66">
        <f t="shared" si="3"/>
        <v>2416.4021745286773</v>
      </c>
      <c r="BZ9" s="66">
        <f t="shared" si="3"/>
        <v>210.69030337943664</v>
      </c>
      <c r="CA9" s="66">
        <f t="shared" si="3"/>
        <v>452.66238871998564</v>
      </c>
      <c r="CB9" s="66">
        <f t="shared" si="3"/>
        <v>120.06160458220897</v>
      </c>
      <c r="CC9" s="66">
        <f t="shared" si="3"/>
        <v>5045.0151884295392</v>
      </c>
      <c r="CD9" s="66">
        <f t="shared" si="3"/>
        <v>346.57706311463926</v>
      </c>
      <c r="CE9" s="66">
        <f t="shared" si="3"/>
        <v>2.4981942513360216</v>
      </c>
      <c r="CF9" s="66">
        <f t="shared" si="3"/>
        <v>9.5920039247900082</v>
      </c>
      <c r="CG9" s="66">
        <f t="shared" si="3"/>
        <v>8.4699559032159772</v>
      </c>
      <c r="CH9" s="66">
        <f t="shared" si="3"/>
        <v>8.0226246410928539</v>
      </c>
      <c r="CI9" s="66">
        <f t="shared" si="4"/>
        <v>5.1114615282925806</v>
      </c>
      <c r="CJ9" s="66">
        <f t="shared" si="4"/>
        <v>691.86259885403797</v>
      </c>
      <c r="CK9" s="66">
        <f t="shared" si="4"/>
        <v>52.459611927315194</v>
      </c>
      <c r="CL9" s="91">
        <f t="shared" si="4"/>
        <v>0.17907910991231774</v>
      </c>
      <c r="CM9" s="91">
        <f t="shared" si="4"/>
        <v>45.646385329890997</v>
      </c>
      <c r="CN9" s="91">
        <f t="shared" si="4"/>
        <v>1.7204602094365189E-2</v>
      </c>
      <c r="CO9" s="91">
        <f t="shared" si="4"/>
        <v>89.902250402782229</v>
      </c>
      <c r="CP9" s="65">
        <f t="shared" si="4"/>
        <v>231.34183527879495</v>
      </c>
      <c r="CQ9" s="66">
        <f t="shared" si="4"/>
        <v>0</v>
      </c>
      <c r="CR9" s="66">
        <f t="shared" si="4"/>
        <v>0</v>
      </c>
      <c r="CS9" s="66">
        <f t="shared" si="4"/>
        <v>7255.5385827672244</v>
      </c>
      <c r="CT9" s="36">
        <v>0</v>
      </c>
      <c r="CU9" s="27">
        <f t="shared" si="8"/>
        <v>27913.420255182384</v>
      </c>
      <c r="CX9" s="59" t="s">
        <v>108</v>
      </c>
      <c r="CY9" s="81">
        <f>'[1]scen AMS ss TCO'!$AA$1261</f>
        <v>8320.23724699999</v>
      </c>
      <c r="DA9" s="105">
        <v>1.2466472702316846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448.8639759326652</v>
      </c>
      <c r="F10" s="91">
        <v>863.61874667380209</v>
      </c>
      <c r="G10" s="91">
        <v>133.86238032170752</v>
      </c>
      <c r="H10" s="91">
        <v>254.37003857828714</v>
      </c>
      <c r="I10" s="91">
        <v>1557.9966025173312</v>
      </c>
      <c r="J10" s="91">
        <v>222.84918785436341</v>
      </c>
      <c r="K10" s="91">
        <v>8986.491566909237</v>
      </c>
      <c r="L10" s="91">
        <v>17798.04862311839</v>
      </c>
      <c r="M10" s="91">
        <v>201.82546869294191</v>
      </c>
      <c r="N10" s="91">
        <v>118.13148046115066</v>
      </c>
      <c r="O10" s="91">
        <v>18923.243942318353</v>
      </c>
      <c r="P10" s="91">
        <v>216.3168849588273</v>
      </c>
      <c r="Q10" s="91">
        <v>2.566235542064955</v>
      </c>
      <c r="R10" s="91">
        <v>27.050031206156696</v>
      </c>
      <c r="S10" s="91">
        <v>9.8977359648644079</v>
      </c>
      <c r="T10" s="91">
        <v>8.5382725671261017</v>
      </c>
      <c r="U10" s="91">
        <v>5.3449141948628851</v>
      </c>
      <c r="V10" s="91">
        <v>2621.9231997298834</v>
      </c>
      <c r="W10" s="91">
        <v>411.43960013499219</v>
      </c>
      <c r="X10" s="91">
        <v>0.60655577363758673</v>
      </c>
      <c r="Y10" s="91">
        <v>1614.6581849263246</v>
      </c>
      <c r="Z10" s="91">
        <v>30.626852165216203</v>
      </c>
      <c r="AA10" s="91">
        <v>12.50757899954697</v>
      </c>
      <c r="AB10" s="65">
        <f>'[6]TES 2030 (value)'!CK13</f>
        <v>47.609366255641959</v>
      </c>
      <c r="AC10" s="66">
        <f>'[6]TES 2030 (value)'!CL13</f>
        <v>0</v>
      </c>
      <c r="AD10" s="66">
        <f>'[6]TES 2030 (value)'!CM13</f>
        <v>0</v>
      </c>
      <c r="AE10" s="66">
        <f>'[6]TES 2030 (value)'!CN13</f>
        <v>48582.663192640015</v>
      </c>
      <c r="AF10" s="67">
        <f>'[6]TES 2030 (value)'!CO13</f>
        <v>1</v>
      </c>
      <c r="AG10" s="27">
        <f t="shared" si="5"/>
        <v>103102.05061843738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448.86967710343424</v>
      </c>
      <c r="AM10" s="66">
        <f t="shared" si="0"/>
        <v>863.61671418086905</v>
      </c>
      <c r="AN10" s="66">
        <f t="shared" si="0"/>
        <v>133.8559291843757</v>
      </c>
      <c r="AO10" s="66">
        <f t="shared" si="0"/>
        <v>254.3652015441468</v>
      </c>
      <c r="AP10" s="66">
        <f t="shared" si="0"/>
        <v>1557.9634296842523</v>
      </c>
      <c r="AQ10" s="66">
        <f t="shared" si="0"/>
        <v>222.8478127367481</v>
      </c>
      <c r="AR10" s="66">
        <f t="shared" si="0"/>
        <v>8987.7137357850588</v>
      </c>
      <c r="AS10" s="66">
        <f t="shared" si="0"/>
        <v>17799.431714507966</v>
      </c>
      <c r="AT10" s="66">
        <f t="shared" si="0"/>
        <v>201.82439180710432</v>
      </c>
      <c r="AU10" s="66">
        <f t="shared" si="0"/>
        <v>118.12906978764549</v>
      </c>
      <c r="AV10" s="66">
        <f t="shared" si="0"/>
        <v>18923.521761706255</v>
      </c>
      <c r="AW10" s="66">
        <f t="shared" si="0"/>
        <v>216.31988259645223</v>
      </c>
      <c r="AX10" s="66">
        <f t="shared" si="0"/>
        <v>2.5661028776407848</v>
      </c>
      <c r="AY10" s="66">
        <f t="shared" si="0"/>
        <v>27.049401087156426</v>
      </c>
      <c r="AZ10" s="66">
        <f t="shared" si="0"/>
        <v>9.8978093099238151</v>
      </c>
      <c r="BA10" s="66">
        <f t="shared" si="1"/>
        <v>8.5380229846756936</v>
      </c>
      <c r="BB10" s="66">
        <f t="shared" si="1"/>
        <v>5.3448441297277327</v>
      </c>
      <c r="BC10" s="66">
        <f t="shared" si="1"/>
        <v>2621.9684051573004</v>
      </c>
      <c r="BD10" s="66">
        <f t="shared" si="1"/>
        <v>411.43935410113465</v>
      </c>
      <c r="BE10" s="91">
        <f t="shared" si="1"/>
        <v>0.67176189506424666</v>
      </c>
      <c r="BF10" s="91">
        <f t="shared" si="1"/>
        <v>1625.5754824471771</v>
      </c>
      <c r="BG10" s="91">
        <f t="shared" si="1"/>
        <v>30.627946713049099</v>
      </c>
      <c r="BH10" s="91">
        <f t="shared" si="1"/>
        <v>12.527401631929944</v>
      </c>
      <c r="BI10" s="65">
        <f t="shared" si="2"/>
        <v>47.609366255641959</v>
      </c>
      <c r="BJ10" s="66">
        <f t="shared" si="2"/>
        <v>0</v>
      </c>
      <c r="BK10" s="66">
        <f t="shared" si="2"/>
        <v>0</v>
      </c>
      <c r="BL10" s="66">
        <f t="shared" si="2"/>
        <v>48582.663192640015</v>
      </c>
      <c r="BM10" s="36">
        <v>0</v>
      </c>
      <c r="BN10" s="27">
        <f t="shared" si="6"/>
        <v>103114.93841185476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448.86967710343424</v>
      </c>
      <c r="BT10" s="66">
        <f t="shared" si="3"/>
        <v>863.61671418086905</v>
      </c>
      <c r="BU10" s="66">
        <f t="shared" si="3"/>
        <v>133.8559291843757</v>
      </c>
      <c r="BV10" s="66">
        <f t="shared" si="3"/>
        <v>254.3652015441468</v>
      </c>
      <c r="BW10" s="66">
        <f t="shared" si="3"/>
        <v>1557.9634296842523</v>
      </c>
      <c r="BX10" s="66">
        <f t="shared" si="3"/>
        <v>222.8478127367481</v>
      </c>
      <c r="BY10" s="66">
        <f t="shared" si="3"/>
        <v>8987.7137357850588</v>
      </c>
      <c r="BZ10" s="66">
        <f t="shared" si="3"/>
        <v>17799.431714507966</v>
      </c>
      <c r="CA10" s="66">
        <f t="shared" si="3"/>
        <v>201.82439180710432</v>
      </c>
      <c r="CB10" s="66">
        <f t="shared" si="3"/>
        <v>118.12906978764549</v>
      </c>
      <c r="CC10" s="66">
        <f t="shared" si="3"/>
        <v>18923.521761706255</v>
      </c>
      <c r="CD10" s="66">
        <f t="shared" si="3"/>
        <v>216.31988259645223</v>
      </c>
      <c r="CE10" s="66">
        <f t="shared" si="3"/>
        <v>2.5661028776407848</v>
      </c>
      <c r="CF10" s="66">
        <f t="shared" si="3"/>
        <v>27.049401087156426</v>
      </c>
      <c r="CG10" s="66">
        <f t="shared" si="3"/>
        <v>9.8978093099238151</v>
      </c>
      <c r="CH10" s="66">
        <f t="shared" si="3"/>
        <v>8.5380229846756936</v>
      </c>
      <c r="CI10" s="66">
        <f t="shared" si="4"/>
        <v>5.3448441297277327</v>
      </c>
      <c r="CJ10" s="66">
        <f t="shared" si="4"/>
        <v>2621.9684051573004</v>
      </c>
      <c r="CK10" s="66">
        <f t="shared" si="4"/>
        <v>411.43935410113465</v>
      </c>
      <c r="CL10" s="91">
        <f t="shared" si="4"/>
        <v>0.67176189506424666</v>
      </c>
      <c r="CM10" s="91">
        <f t="shared" si="4"/>
        <v>1625.5754824471771</v>
      </c>
      <c r="CN10" s="91">
        <f t="shared" si="4"/>
        <v>30.627946713049099</v>
      </c>
      <c r="CO10" s="91">
        <f t="shared" si="4"/>
        <v>12.527401631929944</v>
      </c>
      <c r="CP10" s="65">
        <f t="shared" si="4"/>
        <v>47.609366255641959</v>
      </c>
      <c r="CQ10" s="66">
        <f t="shared" si="4"/>
        <v>0</v>
      </c>
      <c r="CR10" s="66">
        <f t="shared" si="4"/>
        <v>0</v>
      </c>
      <c r="CS10" s="66">
        <f t="shared" si="4"/>
        <v>48582.663192640015</v>
      </c>
      <c r="CT10" s="36">
        <v>0</v>
      </c>
      <c r="CU10" s="27">
        <f t="shared" si="8"/>
        <v>103114.93841185476</v>
      </c>
      <c r="CX10" s="59" t="s">
        <v>97</v>
      </c>
      <c r="CY10" s="81">
        <f>'[1]scen AMS ss TCO'!$AA$466</f>
        <v>16337.509431042799</v>
      </c>
      <c r="DA10" s="105">
        <v>1.2869599772814595</v>
      </c>
    </row>
    <row r="11" spans="2:105" x14ac:dyDescent="0.25">
      <c r="B11" s="53" t="s">
        <v>28</v>
      </c>
      <c r="C11" s="64" t="s">
        <v>8</v>
      </c>
      <c r="D11" s="90">
        <v>439.24198580349031</v>
      </c>
      <c r="E11" s="91">
        <v>5846.5894987524725</v>
      </c>
      <c r="F11" s="91">
        <v>7688.1865540028029</v>
      </c>
      <c r="G11" s="91">
        <v>90.148518955820009</v>
      </c>
      <c r="H11" s="91">
        <v>346.03539846288521</v>
      </c>
      <c r="I11" s="91">
        <v>582.18828551959496</v>
      </c>
      <c r="J11" s="91">
        <v>277.91453640948555</v>
      </c>
      <c r="K11" s="91">
        <v>636.83265123393551</v>
      </c>
      <c r="L11" s="91">
        <v>3669.0323225177931</v>
      </c>
      <c r="M11" s="91">
        <v>256.11336477855923</v>
      </c>
      <c r="N11" s="91">
        <v>207.36724460408385</v>
      </c>
      <c r="O11" s="91">
        <v>16550.350909462573</v>
      </c>
      <c r="P11" s="91">
        <v>8893.995094394375</v>
      </c>
      <c r="Q11" s="91">
        <v>4.3046377282660035</v>
      </c>
      <c r="R11" s="91">
        <v>20.399759977056632</v>
      </c>
      <c r="S11" s="91">
        <v>58.333723883313908</v>
      </c>
      <c r="T11" s="91">
        <v>39.167175069595572</v>
      </c>
      <c r="U11" s="91">
        <v>67.583234415555907</v>
      </c>
      <c r="V11" s="91">
        <v>9127.9419681768832</v>
      </c>
      <c r="W11" s="91">
        <v>1.8958439375522311</v>
      </c>
      <c r="X11" s="91">
        <v>0.53049692300638795</v>
      </c>
      <c r="Y11" s="91">
        <v>860.96133132638283</v>
      </c>
      <c r="Z11" s="91">
        <v>622.06159016119273</v>
      </c>
      <c r="AA11" s="91">
        <v>16.458723375935964</v>
      </c>
      <c r="AB11" s="65">
        <f>'[6]TES 2030 (value)'!CK14</f>
        <v>11793.609595598011</v>
      </c>
      <c r="AC11" s="66">
        <f>'[6]TES 2030 (value)'!CL14</f>
        <v>0</v>
      </c>
      <c r="AD11" s="66">
        <f>'[6]TES 2030 (value)'!CM14</f>
        <v>0</v>
      </c>
      <c r="AE11" s="66">
        <f>'[6]TES 2030 (value)'!CN14</f>
        <v>17019.925026952718</v>
      </c>
      <c r="AF11" s="67">
        <f>'[6]TES 2030 (value)'!CO14</f>
        <v>1</v>
      </c>
      <c r="AG11" s="27">
        <f t="shared" si="5"/>
        <v>85118.169472423353</v>
      </c>
      <c r="AI11" s="53" t="s">
        <v>28</v>
      </c>
      <c r="AJ11" s="64" t="s">
        <v>8</v>
      </c>
      <c r="AK11" s="65">
        <f t="shared" si="0"/>
        <v>439.24325866563913</v>
      </c>
      <c r="AL11" s="66">
        <f t="shared" si="0"/>
        <v>5846.6637582318162</v>
      </c>
      <c r="AM11" s="66">
        <f t="shared" si="0"/>
        <v>7688.1684601565321</v>
      </c>
      <c r="AN11" s="66">
        <f t="shared" si="0"/>
        <v>90.144174490447085</v>
      </c>
      <c r="AO11" s="66">
        <f t="shared" si="0"/>
        <v>346.02881834423016</v>
      </c>
      <c r="AP11" s="66">
        <f t="shared" si="0"/>
        <v>582.17588957804742</v>
      </c>
      <c r="AQ11" s="66">
        <f t="shared" si="0"/>
        <v>277.91282150453912</v>
      </c>
      <c r="AR11" s="66">
        <f t="shared" si="0"/>
        <v>636.91926090130687</v>
      </c>
      <c r="AS11" s="66">
        <f t="shared" si="0"/>
        <v>3669.3174440567223</v>
      </c>
      <c r="AT11" s="66">
        <f t="shared" si="0"/>
        <v>256.11199822726547</v>
      </c>
      <c r="AU11" s="66">
        <f t="shared" si="0"/>
        <v>207.36301292324436</v>
      </c>
      <c r="AV11" s="66">
        <f t="shared" si="0"/>
        <v>16550.593891499546</v>
      </c>
      <c r="AW11" s="66">
        <f t="shared" si="0"/>
        <v>8894.1183440165023</v>
      </c>
      <c r="AX11" s="66">
        <f t="shared" si="0"/>
        <v>4.3044151951913419</v>
      </c>
      <c r="AY11" s="66">
        <f t="shared" si="0"/>
        <v>20.399284773303094</v>
      </c>
      <c r="AZ11" s="66">
        <f t="shared" si="0"/>
        <v>58.334156152921715</v>
      </c>
      <c r="BA11" s="66">
        <f t="shared" si="1"/>
        <v>39.166030172960731</v>
      </c>
      <c r="BB11" s="66">
        <f t="shared" si="1"/>
        <v>67.582348483943036</v>
      </c>
      <c r="BC11" s="66">
        <f t="shared" si="1"/>
        <v>9128.0993459819056</v>
      </c>
      <c r="BD11" s="66">
        <f t="shared" si="1"/>
        <v>1.8958428038699189</v>
      </c>
      <c r="BE11" s="91">
        <f t="shared" si="1"/>
        <v>0.58752654547716887</v>
      </c>
      <c r="BF11" s="91">
        <f t="shared" si="1"/>
        <v>866.78260736845016</v>
      </c>
      <c r="BG11" s="91">
        <f t="shared" si="1"/>
        <v>622.08382150778243</v>
      </c>
      <c r="BH11" s="91">
        <f t="shared" si="1"/>
        <v>16.484807978158827</v>
      </c>
      <c r="BI11" s="65">
        <f t="shared" si="2"/>
        <v>11793.609595598011</v>
      </c>
      <c r="BJ11" s="66">
        <f t="shared" si="2"/>
        <v>0</v>
      </c>
      <c r="BK11" s="66">
        <f t="shared" si="2"/>
        <v>0</v>
      </c>
      <c r="BL11" s="66">
        <f t="shared" si="2"/>
        <v>17019.925026952718</v>
      </c>
      <c r="BM11" s="36">
        <v>0</v>
      </c>
      <c r="BN11" s="27">
        <f t="shared" si="6"/>
        <v>85124.015942110535</v>
      </c>
      <c r="BP11" s="53" t="s">
        <v>28</v>
      </c>
      <c r="BQ11" s="64" t="s">
        <v>8</v>
      </c>
      <c r="BR11" s="65">
        <f t="shared" si="7"/>
        <v>439.24325866563913</v>
      </c>
      <c r="BS11" s="66">
        <f t="shared" si="3"/>
        <v>5846.6637582318162</v>
      </c>
      <c r="BT11" s="66">
        <f t="shared" si="3"/>
        <v>7688.1684601565321</v>
      </c>
      <c r="BU11" s="66">
        <f t="shared" si="3"/>
        <v>90.144174490447085</v>
      </c>
      <c r="BV11" s="66">
        <f t="shared" si="3"/>
        <v>346.02881834423016</v>
      </c>
      <c r="BW11" s="66">
        <f t="shared" si="3"/>
        <v>582.17588957804742</v>
      </c>
      <c r="BX11" s="66">
        <f t="shared" si="3"/>
        <v>277.91282150453912</v>
      </c>
      <c r="BY11" s="66">
        <f t="shared" si="3"/>
        <v>636.91926090130687</v>
      </c>
      <c r="BZ11" s="66">
        <f t="shared" si="3"/>
        <v>3669.3174440567223</v>
      </c>
      <c r="CA11" s="66">
        <f t="shared" si="3"/>
        <v>256.11199822726547</v>
      </c>
      <c r="CB11" s="66">
        <f t="shared" si="3"/>
        <v>207.36301292324436</v>
      </c>
      <c r="CC11" s="66">
        <f t="shared" si="3"/>
        <v>16550.593891499546</v>
      </c>
      <c r="CD11" s="66">
        <f t="shared" si="3"/>
        <v>8894.1183440165023</v>
      </c>
      <c r="CE11" s="66">
        <f t="shared" si="3"/>
        <v>4.3044151951913419</v>
      </c>
      <c r="CF11" s="66">
        <f t="shared" si="3"/>
        <v>20.399284773303094</v>
      </c>
      <c r="CG11" s="66">
        <f t="shared" si="3"/>
        <v>58.334156152921715</v>
      </c>
      <c r="CH11" s="66">
        <f t="shared" si="3"/>
        <v>39.166030172960731</v>
      </c>
      <c r="CI11" s="66">
        <f t="shared" si="4"/>
        <v>67.582348483943036</v>
      </c>
      <c r="CJ11" s="66">
        <f t="shared" si="4"/>
        <v>9128.0993459819056</v>
      </c>
      <c r="CK11" s="66">
        <f t="shared" si="4"/>
        <v>1.8958428038699189</v>
      </c>
      <c r="CL11" s="91">
        <f t="shared" si="4"/>
        <v>0.58752654547716887</v>
      </c>
      <c r="CM11" s="91">
        <f t="shared" si="4"/>
        <v>866.78260736845016</v>
      </c>
      <c r="CN11" s="91">
        <f t="shared" si="4"/>
        <v>622.08382150778243</v>
      </c>
      <c r="CO11" s="91">
        <f t="shared" si="4"/>
        <v>16.484807978158827</v>
      </c>
      <c r="CP11" s="65">
        <f t="shared" si="4"/>
        <v>11793.609595598011</v>
      </c>
      <c r="CQ11" s="66">
        <f t="shared" si="4"/>
        <v>0</v>
      </c>
      <c r="CR11" s="66">
        <f t="shared" si="4"/>
        <v>0</v>
      </c>
      <c r="CS11" s="66">
        <f t="shared" si="4"/>
        <v>17019.925026952718</v>
      </c>
      <c r="CT11" s="36">
        <v>0</v>
      </c>
      <c r="CU11" s="27">
        <f t="shared" si="8"/>
        <v>85124.015942110535</v>
      </c>
      <c r="CX11" s="59" t="s">
        <v>98</v>
      </c>
      <c r="CY11" s="81">
        <f>'[1]scen AMS ss TCO'!$AA$505</f>
        <v>409754.94770000002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36.090333819977332</v>
      </c>
      <c r="E12" s="91">
        <v>106.06554205575642</v>
      </c>
      <c r="F12" s="91">
        <v>6177.8805609564652</v>
      </c>
      <c r="G12" s="91">
        <v>29.461424371020925</v>
      </c>
      <c r="H12" s="91">
        <v>520.32566976797341</v>
      </c>
      <c r="I12" s="91">
        <v>29.283601202144784</v>
      </c>
      <c r="J12" s="91">
        <v>0.76116267074774402</v>
      </c>
      <c r="K12" s="91">
        <v>172.86055074994843</v>
      </c>
      <c r="L12" s="91">
        <v>217.31681395570882</v>
      </c>
      <c r="M12" s="91">
        <v>12582.39732737446</v>
      </c>
      <c r="N12" s="91">
        <v>44.166801379303685</v>
      </c>
      <c r="O12" s="91">
        <v>22091.099696708978</v>
      </c>
      <c r="P12" s="91">
        <v>4512.1793276644639</v>
      </c>
      <c r="Q12" s="91">
        <v>17.807650343187955</v>
      </c>
      <c r="R12" s="91">
        <v>24.656348751946393</v>
      </c>
      <c r="S12" s="91">
        <v>52.042203276701699</v>
      </c>
      <c r="T12" s="91">
        <v>21.365112213566981</v>
      </c>
      <c r="U12" s="91">
        <v>6.6595807178875734</v>
      </c>
      <c r="V12" s="91">
        <v>836.49358735172802</v>
      </c>
      <c r="W12" s="91">
        <v>0</v>
      </c>
      <c r="X12" s="91">
        <v>0.70810089675031751</v>
      </c>
      <c r="Y12" s="91">
        <v>134.28033530455485</v>
      </c>
      <c r="Z12" s="91">
        <v>86.053731820859923</v>
      </c>
      <c r="AA12" s="91">
        <v>10.687548080624719</v>
      </c>
      <c r="AB12" s="65">
        <f>'[6]TES 2030 (value)'!CK15</f>
        <v>0</v>
      </c>
      <c r="AC12" s="66">
        <f>'[6]TES 2030 (value)'!CL15</f>
        <v>0</v>
      </c>
      <c r="AD12" s="66">
        <f>'[6]TES 2030 (value)'!CM15</f>
        <v>0</v>
      </c>
      <c r="AE12" s="66">
        <f>'[6]TES 2030 (value)'!CN15</f>
        <v>32101.017306930273</v>
      </c>
      <c r="AF12" s="67">
        <f>'[6]TES 2030 (value)'!CO15</f>
        <v>1.742795136</v>
      </c>
      <c r="AG12" s="27">
        <f t="shared" si="5"/>
        <v>79813.40311350103</v>
      </c>
      <c r="AI12" s="53" t="s">
        <v>29</v>
      </c>
      <c r="AJ12" s="64" t="s">
        <v>9</v>
      </c>
      <c r="AK12" s="65">
        <f t="shared" si="0"/>
        <v>36.090438404742322</v>
      </c>
      <c r="AL12" s="66">
        <f t="shared" si="0"/>
        <v>106.06688922951149</v>
      </c>
      <c r="AM12" s="66">
        <f t="shared" si="0"/>
        <v>6177.8660215562613</v>
      </c>
      <c r="AN12" s="66">
        <f t="shared" si="0"/>
        <v>29.460004556924151</v>
      </c>
      <c r="AO12" s="66">
        <f t="shared" si="0"/>
        <v>520.3157753910931</v>
      </c>
      <c r="AP12" s="66">
        <f t="shared" si="0"/>
        <v>29.282977696282796</v>
      </c>
      <c r="AQ12" s="66">
        <f t="shared" si="0"/>
        <v>0.76115797390228213</v>
      </c>
      <c r="AR12" s="66">
        <f t="shared" si="0"/>
        <v>172.88405990070112</v>
      </c>
      <c r="AS12" s="66">
        <f t="shared" si="0"/>
        <v>217.3337017067515</v>
      </c>
      <c r="AT12" s="66">
        <f t="shared" si="0"/>
        <v>12582.330191122664</v>
      </c>
      <c r="AU12" s="66">
        <f t="shared" si="0"/>
        <v>44.165900080704212</v>
      </c>
      <c r="AV12" s="66">
        <f t="shared" si="0"/>
        <v>22091.424024599826</v>
      </c>
      <c r="AW12" s="66">
        <f t="shared" si="0"/>
        <v>4512.2418557400024</v>
      </c>
      <c r="AX12" s="66">
        <f t="shared" si="0"/>
        <v>17.806729756733642</v>
      </c>
      <c r="AY12" s="66">
        <f t="shared" si="0"/>
        <v>24.655774392763313</v>
      </c>
      <c r="AZ12" s="66">
        <f t="shared" si="0"/>
        <v>52.042588924339157</v>
      </c>
      <c r="BA12" s="66">
        <f t="shared" si="1"/>
        <v>21.364487689458901</v>
      </c>
      <c r="BB12" s="66">
        <f t="shared" si="1"/>
        <v>6.6594934191198023</v>
      </c>
      <c r="BC12" s="66">
        <f t="shared" si="1"/>
        <v>836.50800960870026</v>
      </c>
      <c r="BD12" s="66">
        <f t="shared" si="1"/>
        <v>0</v>
      </c>
      <c r="BE12" s="91">
        <f t="shared" si="1"/>
        <v>0.78422334923135806</v>
      </c>
      <c r="BF12" s="91">
        <f t="shared" si="1"/>
        <v>135.18825401168763</v>
      </c>
      <c r="BG12" s="91">
        <f t="shared" si="1"/>
        <v>86.056807224272873</v>
      </c>
      <c r="BH12" s="91">
        <f t="shared" si="1"/>
        <v>10.704486237616193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32101.017306930273</v>
      </c>
      <c r="BM12" s="36">
        <v>0</v>
      </c>
      <c r="BN12" s="27">
        <f t="shared" si="6"/>
        <v>79813.011159503556</v>
      </c>
      <c r="BP12" s="53" t="s">
        <v>29</v>
      </c>
      <c r="BQ12" s="64" t="s">
        <v>9</v>
      </c>
      <c r="BR12" s="65">
        <f t="shared" si="7"/>
        <v>36.090438404742322</v>
      </c>
      <c r="BS12" s="66">
        <f t="shared" si="3"/>
        <v>106.06688922951149</v>
      </c>
      <c r="BT12" s="66">
        <f t="shared" si="3"/>
        <v>6177.8660215562613</v>
      </c>
      <c r="BU12" s="66">
        <f t="shared" si="3"/>
        <v>29.460004556924151</v>
      </c>
      <c r="BV12" s="66">
        <f t="shared" si="3"/>
        <v>520.3157753910931</v>
      </c>
      <c r="BW12" s="66">
        <f t="shared" si="3"/>
        <v>29.282977696282796</v>
      </c>
      <c r="BX12" s="66">
        <f t="shared" si="3"/>
        <v>0.76115797390228213</v>
      </c>
      <c r="BY12" s="66">
        <f t="shared" si="3"/>
        <v>172.88405990070112</v>
      </c>
      <c r="BZ12" s="66">
        <f t="shared" si="3"/>
        <v>217.3337017067515</v>
      </c>
      <c r="CA12" s="66">
        <f t="shared" si="3"/>
        <v>12582.330191122664</v>
      </c>
      <c r="CB12" s="66">
        <f t="shared" si="3"/>
        <v>44.165900080704212</v>
      </c>
      <c r="CC12" s="66">
        <f t="shared" si="3"/>
        <v>22091.424024599826</v>
      </c>
      <c r="CD12" s="66">
        <f t="shared" si="3"/>
        <v>4512.2418557400024</v>
      </c>
      <c r="CE12" s="66">
        <f t="shared" si="3"/>
        <v>17.806729756733642</v>
      </c>
      <c r="CF12" s="66">
        <f t="shared" si="3"/>
        <v>24.655774392763313</v>
      </c>
      <c r="CG12" s="66">
        <f t="shared" si="3"/>
        <v>52.042588924339157</v>
      </c>
      <c r="CH12" s="66">
        <f t="shared" si="3"/>
        <v>21.364487689458901</v>
      </c>
      <c r="CI12" s="66">
        <f t="shared" si="4"/>
        <v>6.6594934191198023</v>
      </c>
      <c r="CJ12" s="66">
        <f t="shared" si="4"/>
        <v>836.50800960870026</v>
      </c>
      <c r="CK12" s="66">
        <f t="shared" si="4"/>
        <v>0</v>
      </c>
      <c r="CL12" s="91">
        <f t="shared" si="4"/>
        <v>0.78422334923135806</v>
      </c>
      <c r="CM12" s="91">
        <f t="shared" si="4"/>
        <v>135.18825401168763</v>
      </c>
      <c r="CN12" s="91">
        <f t="shared" si="4"/>
        <v>86.056807224272873</v>
      </c>
      <c r="CO12" s="91">
        <f t="shared" si="4"/>
        <v>10.704486237616193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32101.017306930273</v>
      </c>
      <c r="CT12" s="36">
        <v>0</v>
      </c>
      <c r="CU12" s="27">
        <f t="shared" si="8"/>
        <v>79813.011159503556</v>
      </c>
      <c r="CX12" s="59" t="s">
        <v>99</v>
      </c>
      <c r="CY12" s="82">
        <f>'[1]scen AMS ss TCO'!$AA$1083</f>
        <v>41213.956319999998</v>
      </c>
      <c r="DA12" s="105">
        <v>1.53350864332478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206.72472656605163</v>
      </c>
      <c r="F13" s="91">
        <v>785.6679200596044</v>
      </c>
      <c r="G13" s="91">
        <v>231.64288167470431</v>
      </c>
      <c r="H13" s="91">
        <v>197.60996763770012</v>
      </c>
      <c r="I13" s="91">
        <v>32.713213838622202</v>
      </c>
      <c r="J13" s="91">
        <v>151.47901972521177</v>
      </c>
      <c r="K13" s="91">
        <v>31.042140362058046</v>
      </c>
      <c r="L13" s="91">
        <v>63.688089816397387</v>
      </c>
      <c r="M13" s="91">
        <v>1319.2072841060865</v>
      </c>
      <c r="N13" s="91">
        <v>7581.7102202996894</v>
      </c>
      <c r="O13" s="91">
        <v>13835.694317649662</v>
      </c>
      <c r="P13" s="91">
        <v>2363.7349708723627</v>
      </c>
      <c r="Q13" s="91">
        <v>0</v>
      </c>
      <c r="R13" s="91">
        <v>15.435510546247031</v>
      </c>
      <c r="S13" s="91">
        <v>0</v>
      </c>
      <c r="T13" s="91">
        <v>7.6657635339879501E-2</v>
      </c>
      <c r="U13" s="91">
        <v>7.064096903904743E-2</v>
      </c>
      <c r="V13" s="91">
        <v>636.11696530329834</v>
      </c>
      <c r="W13" s="91">
        <v>0</v>
      </c>
      <c r="X13" s="91">
        <v>0.44349107579771563</v>
      </c>
      <c r="Y13" s="91">
        <v>107.04998692203695</v>
      </c>
      <c r="Z13" s="91">
        <v>4.7186057705198688E-2</v>
      </c>
      <c r="AA13" s="91">
        <v>0</v>
      </c>
      <c r="AB13" s="65">
        <f>'[6]TES 2030 (value)'!CK16</f>
        <v>385.12969830925732</v>
      </c>
      <c r="AC13" s="66">
        <f>'[6]TES 2030 (value)'!CL16</f>
        <v>0</v>
      </c>
      <c r="AD13" s="66">
        <f>'[6]TES 2030 (value)'!CM16</f>
        <v>0</v>
      </c>
      <c r="AE13" s="66">
        <f>'[6]TES 2030 (value)'!CN16</f>
        <v>18397.491816366204</v>
      </c>
      <c r="AF13" s="67">
        <f>'[6]TES 2030 (value)'!CO16</f>
        <v>1.7179743409999999</v>
      </c>
      <c r="AG13" s="27">
        <f t="shared" si="5"/>
        <v>46344.494680134077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206.72735224561498</v>
      </c>
      <c r="AM13" s="66">
        <f t="shared" si="0"/>
        <v>785.6660710208921</v>
      </c>
      <c r="AN13" s="66">
        <f t="shared" si="0"/>
        <v>231.63171826913785</v>
      </c>
      <c r="AO13" s="66">
        <f t="shared" si="0"/>
        <v>197.60620993822704</v>
      </c>
      <c r="AP13" s="66">
        <f t="shared" si="0"/>
        <v>32.712517309515277</v>
      </c>
      <c r="AQ13" s="66">
        <f t="shared" si="0"/>
        <v>151.47808500577045</v>
      </c>
      <c r="AR13" s="66">
        <f t="shared" si="0"/>
        <v>31.046362113951645</v>
      </c>
      <c r="AS13" s="66">
        <f t="shared" si="0"/>
        <v>63.693039035860089</v>
      </c>
      <c r="AT13" s="66">
        <f t="shared" si="0"/>
        <v>1319.2002451746259</v>
      </c>
      <c r="AU13" s="66">
        <f t="shared" si="0"/>
        <v>7581.5555026251068</v>
      </c>
      <c r="AV13" s="66">
        <f t="shared" si="0"/>
        <v>13835.897444774073</v>
      </c>
      <c r="AW13" s="66">
        <f t="shared" si="0"/>
        <v>2363.7677266181076</v>
      </c>
      <c r="AX13" s="66">
        <f t="shared" si="0"/>
        <v>0</v>
      </c>
      <c r="AY13" s="66">
        <f t="shared" si="0"/>
        <v>15.435150982577772</v>
      </c>
      <c r="AZ13" s="66">
        <f t="shared" si="0"/>
        <v>0</v>
      </c>
      <c r="BA13" s="66">
        <f t="shared" si="1"/>
        <v>7.6655394558700379E-2</v>
      </c>
      <c r="BB13" s="66">
        <f t="shared" si="1"/>
        <v>7.0640043024360846E-2</v>
      </c>
      <c r="BC13" s="66">
        <f t="shared" si="1"/>
        <v>636.12793280200572</v>
      </c>
      <c r="BD13" s="66">
        <f t="shared" si="1"/>
        <v>0</v>
      </c>
      <c r="BE13" s="91">
        <f t="shared" si="1"/>
        <v>0.49116737235108821</v>
      </c>
      <c r="BF13" s="91">
        <f t="shared" si="1"/>
        <v>107.77379123414563</v>
      </c>
      <c r="BG13" s="91">
        <f t="shared" si="1"/>
        <v>4.7187744048833531E-2</v>
      </c>
      <c r="BH13" s="91">
        <f t="shared" si="1"/>
        <v>0</v>
      </c>
      <c r="BI13" s="65">
        <f t="shared" si="2"/>
        <v>385.12969830925732</v>
      </c>
      <c r="BJ13" s="66">
        <f t="shared" si="2"/>
        <v>0</v>
      </c>
      <c r="BK13" s="66">
        <f t="shared" si="2"/>
        <v>0</v>
      </c>
      <c r="BL13" s="66">
        <f t="shared" si="2"/>
        <v>18397.491816366204</v>
      </c>
      <c r="BM13" s="36">
        <v>0</v>
      </c>
      <c r="BN13" s="27">
        <f t="shared" si="6"/>
        <v>46343.626314379064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206.72735224561498</v>
      </c>
      <c r="BT13" s="66">
        <f t="shared" si="3"/>
        <v>785.6660710208921</v>
      </c>
      <c r="BU13" s="66">
        <f t="shared" si="3"/>
        <v>231.63171826913785</v>
      </c>
      <c r="BV13" s="66">
        <f t="shared" si="3"/>
        <v>197.60620993822704</v>
      </c>
      <c r="BW13" s="66">
        <f t="shared" si="3"/>
        <v>32.712517309515277</v>
      </c>
      <c r="BX13" s="66">
        <f t="shared" si="3"/>
        <v>151.47808500577045</v>
      </c>
      <c r="BY13" s="66">
        <f t="shared" si="3"/>
        <v>31.046362113951645</v>
      </c>
      <c r="BZ13" s="66">
        <f t="shared" si="3"/>
        <v>63.693039035860089</v>
      </c>
      <c r="CA13" s="66">
        <f t="shared" si="3"/>
        <v>1319.2002451746259</v>
      </c>
      <c r="CB13" s="66">
        <f t="shared" si="3"/>
        <v>7581.5555026251068</v>
      </c>
      <c r="CC13" s="66">
        <f t="shared" si="3"/>
        <v>13835.897444774073</v>
      </c>
      <c r="CD13" s="66">
        <f t="shared" si="3"/>
        <v>2363.7677266181076</v>
      </c>
      <c r="CE13" s="66">
        <f t="shared" si="3"/>
        <v>0</v>
      </c>
      <c r="CF13" s="66">
        <f t="shared" si="3"/>
        <v>15.435150982577772</v>
      </c>
      <c r="CG13" s="66">
        <f t="shared" si="3"/>
        <v>0</v>
      </c>
      <c r="CH13" s="66">
        <f t="shared" si="3"/>
        <v>7.6655394558700379E-2</v>
      </c>
      <c r="CI13" s="66">
        <f t="shared" si="4"/>
        <v>7.0640043024360846E-2</v>
      </c>
      <c r="CJ13" s="66">
        <f t="shared" si="4"/>
        <v>636.12793280200572</v>
      </c>
      <c r="CK13" s="66">
        <f t="shared" si="4"/>
        <v>0</v>
      </c>
      <c r="CL13" s="91">
        <f t="shared" si="4"/>
        <v>0.49116737235108821</v>
      </c>
      <c r="CM13" s="91">
        <f t="shared" si="4"/>
        <v>107.77379123414563</v>
      </c>
      <c r="CN13" s="91">
        <f t="shared" si="4"/>
        <v>4.7187744048833531E-2</v>
      </c>
      <c r="CO13" s="91">
        <f t="shared" si="4"/>
        <v>0</v>
      </c>
      <c r="CP13" s="65">
        <f t="shared" si="4"/>
        <v>385.12969830925732</v>
      </c>
      <c r="CQ13" s="66">
        <f t="shared" si="4"/>
        <v>0</v>
      </c>
      <c r="CR13" s="66">
        <f t="shared" si="4"/>
        <v>0</v>
      </c>
      <c r="CS13" s="66">
        <f t="shared" si="4"/>
        <v>18397.491816366204</v>
      </c>
      <c r="CT13" s="36">
        <v>0</v>
      </c>
      <c r="CU13" s="27">
        <f t="shared" si="8"/>
        <v>46343.626314379064</v>
      </c>
      <c r="DA13" s="105">
        <v>1.3648862769116004</v>
      </c>
    </row>
    <row r="14" spans="2:105" x14ac:dyDescent="0.25">
      <c r="B14" s="53" t="s">
        <v>31</v>
      </c>
      <c r="C14" s="64" t="s">
        <v>11</v>
      </c>
      <c r="D14" s="90">
        <v>14438.707296144017</v>
      </c>
      <c r="E14" s="91">
        <v>11675.879385910453</v>
      </c>
      <c r="F14" s="91">
        <v>54433.028098372284</v>
      </c>
      <c r="G14" s="91">
        <v>1569.6975316829928</v>
      </c>
      <c r="H14" s="91">
        <v>7695.3107378272271</v>
      </c>
      <c r="I14" s="91">
        <v>3860.1125896983835</v>
      </c>
      <c r="J14" s="91">
        <v>1728.0880997747258</v>
      </c>
      <c r="K14" s="91">
        <v>3443.0469607348791</v>
      </c>
      <c r="L14" s="91">
        <v>3840.1858928744905</v>
      </c>
      <c r="M14" s="91">
        <v>11075.374471288891</v>
      </c>
      <c r="N14" s="91">
        <v>4524.8949449066486</v>
      </c>
      <c r="O14" s="91">
        <v>302849.24590053706</v>
      </c>
      <c r="P14" s="91">
        <v>74531.664713644888</v>
      </c>
      <c r="Q14" s="91">
        <v>133.06148468827232</v>
      </c>
      <c r="R14" s="91">
        <v>733.52305767151847</v>
      </c>
      <c r="S14" s="91">
        <v>2363.3163669241194</v>
      </c>
      <c r="T14" s="91">
        <v>1840.8761041258767</v>
      </c>
      <c r="U14" s="91">
        <v>3545.0611625746528</v>
      </c>
      <c r="V14" s="91">
        <v>122500.23610240588</v>
      </c>
      <c r="W14" s="91">
        <v>42982.142446035759</v>
      </c>
      <c r="X14" s="91">
        <v>9.7071783666623173</v>
      </c>
      <c r="Y14" s="91">
        <v>1811.1601906314634</v>
      </c>
      <c r="Z14" s="91">
        <v>8108.5277211412858</v>
      </c>
      <c r="AA14" s="91">
        <v>599.61918896268321</v>
      </c>
      <c r="AB14" s="65">
        <f>'[6]TES 2030 (value)'!CK17</f>
        <v>424284.23091524217</v>
      </c>
      <c r="AC14" s="66">
        <f>'[6]TES 2030 (value)'!CL17</f>
        <v>83436.871259944761</v>
      </c>
      <c r="AD14" s="66">
        <f>'[6]TES 2030 (value)'!CM17</f>
        <v>187203.71086981465</v>
      </c>
      <c r="AE14" s="66">
        <f>'[6]TES 2030 (value)'!CN17</f>
        <v>468191.50728432764</v>
      </c>
      <c r="AF14" s="67">
        <f>'[6]TES 2030 (value)'!CO17</f>
        <v>1.6318035310000001</v>
      </c>
      <c r="AG14" s="27">
        <f t="shared" si="5"/>
        <v>1843410.4197597853</v>
      </c>
      <c r="AI14" s="53" t="s">
        <v>31</v>
      </c>
      <c r="AJ14" s="64" t="s">
        <v>11</v>
      </c>
      <c r="AK14" s="65">
        <f t="shared" si="0"/>
        <v>14438.749137508436</v>
      </c>
      <c r="AL14" s="66">
        <f t="shared" si="0"/>
        <v>11676.027685141016</v>
      </c>
      <c r="AM14" s="66">
        <f t="shared" si="0"/>
        <v>54432.899992370229</v>
      </c>
      <c r="AN14" s="66">
        <f t="shared" si="0"/>
        <v>1569.6218843329161</v>
      </c>
      <c r="AO14" s="66">
        <f t="shared" si="0"/>
        <v>7695.1644058104239</v>
      </c>
      <c r="AP14" s="66">
        <f t="shared" si="0"/>
        <v>3860.0304002568937</v>
      </c>
      <c r="AQ14" s="66">
        <f t="shared" si="0"/>
        <v>1728.0774364000479</v>
      </c>
      <c r="AR14" s="66">
        <f t="shared" si="0"/>
        <v>3443.5152174290602</v>
      </c>
      <c r="AS14" s="66">
        <f t="shared" si="0"/>
        <v>3840.484314805753</v>
      </c>
      <c r="AT14" s="66">
        <f t="shared" si="0"/>
        <v>11075.315376101393</v>
      </c>
      <c r="AU14" s="66">
        <f t="shared" si="0"/>
        <v>4524.8026067397623</v>
      </c>
      <c r="AV14" s="66">
        <f t="shared" si="0"/>
        <v>302853.69214624312</v>
      </c>
      <c r="AW14" s="66">
        <f t="shared" si="0"/>
        <v>74532.697545281844</v>
      </c>
      <c r="AX14" s="66">
        <f t="shared" si="0"/>
        <v>133.05460592560379</v>
      </c>
      <c r="AY14" s="66">
        <f t="shared" si="0"/>
        <v>733.50597056310619</v>
      </c>
      <c r="AZ14" s="66">
        <f t="shared" si="0"/>
        <v>2363.3338797755378</v>
      </c>
      <c r="BA14" s="66">
        <f t="shared" si="1"/>
        <v>1840.8222934322787</v>
      </c>
      <c r="BB14" s="66">
        <f t="shared" si="1"/>
        <v>3545.0146912599744</v>
      </c>
      <c r="BC14" s="66">
        <f t="shared" si="1"/>
        <v>122502.34816866789</v>
      </c>
      <c r="BD14" s="66">
        <f t="shared" si="1"/>
        <v>42982.116743448292</v>
      </c>
      <c r="BE14" s="91">
        <f t="shared" si="1"/>
        <v>10.750722058433396</v>
      </c>
      <c r="BF14" s="91">
        <f t="shared" si="1"/>
        <v>1823.406110445105</v>
      </c>
      <c r="BG14" s="91">
        <f t="shared" si="1"/>
        <v>8108.817505132055</v>
      </c>
      <c r="BH14" s="91">
        <f t="shared" si="1"/>
        <v>600.56949523322646</v>
      </c>
      <c r="BI14" s="65">
        <f t="shared" si="2"/>
        <v>424284.23091524217</v>
      </c>
      <c r="BJ14" s="66">
        <f t="shared" si="2"/>
        <v>83436.871259944761</v>
      </c>
      <c r="BK14" s="66">
        <f t="shared" si="2"/>
        <v>187203.71086981465</v>
      </c>
      <c r="BL14" s="66">
        <f t="shared" si="2"/>
        <v>468191.50728432764</v>
      </c>
      <c r="BM14" s="36">
        <v>0</v>
      </c>
      <c r="BN14" s="27">
        <f t="shared" si="6"/>
        <v>1843431.1386636919</v>
      </c>
      <c r="BP14" s="53" t="s">
        <v>31</v>
      </c>
      <c r="BQ14" s="64" t="s">
        <v>11</v>
      </c>
      <c r="BR14" s="65">
        <f t="shared" si="7"/>
        <v>14438.749137508436</v>
      </c>
      <c r="BS14" s="66">
        <f t="shared" si="3"/>
        <v>11676.027685141016</v>
      </c>
      <c r="BT14" s="66">
        <f t="shared" si="3"/>
        <v>54432.899992370229</v>
      </c>
      <c r="BU14" s="66">
        <f t="shared" si="3"/>
        <v>1569.6218843329161</v>
      </c>
      <c r="BV14" s="66">
        <f t="shared" si="3"/>
        <v>7695.1644058104239</v>
      </c>
      <c r="BW14" s="66">
        <f t="shared" si="3"/>
        <v>3860.0304002568937</v>
      </c>
      <c r="BX14" s="66">
        <f t="shared" si="3"/>
        <v>1728.0774364000479</v>
      </c>
      <c r="BY14" s="66">
        <f t="shared" si="3"/>
        <v>3443.5152174290602</v>
      </c>
      <c r="BZ14" s="66">
        <f t="shared" si="3"/>
        <v>3840.484314805753</v>
      </c>
      <c r="CA14" s="66">
        <f t="shared" si="3"/>
        <v>11075.315376101393</v>
      </c>
      <c r="CB14" s="66">
        <f t="shared" si="3"/>
        <v>4524.8026067397623</v>
      </c>
      <c r="CC14" s="66">
        <f t="shared" si="3"/>
        <v>302853.69214624312</v>
      </c>
      <c r="CD14" s="66">
        <f t="shared" si="3"/>
        <v>74532.697545281844</v>
      </c>
      <c r="CE14" s="66">
        <f t="shared" si="3"/>
        <v>133.05460592560379</v>
      </c>
      <c r="CF14" s="66">
        <f t="shared" si="3"/>
        <v>733.50597056310619</v>
      </c>
      <c r="CG14" s="66">
        <f t="shared" si="3"/>
        <v>2363.3338797755378</v>
      </c>
      <c r="CH14" s="66">
        <f t="shared" si="3"/>
        <v>1840.8222934322787</v>
      </c>
      <c r="CI14" s="66">
        <f t="shared" si="4"/>
        <v>3545.0146912599744</v>
      </c>
      <c r="CJ14" s="66">
        <f t="shared" si="4"/>
        <v>122502.34816866789</v>
      </c>
      <c r="CK14" s="66">
        <f t="shared" si="4"/>
        <v>42982.116743448292</v>
      </c>
      <c r="CL14" s="91">
        <f t="shared" si="4"/>
        <v>10.750722058433396</v>
      </c>
      <c r="CM14" s="91">
        <f t="shared" si="4"/>
        <v>1823.406110445105</v>
      </c>
      <c r="CN14" s="91">
        <f t="shared" si="4"/>
        <v>8108.817505132055</v>
      </c>
      <c r="CO14" s="91">
        <f t="shared" si="4"/>
        <v>600.56949523322646</v>
      </c>
      <c r="CP14" s="65">
        <f t="shared" si="4"/>
        <v>424284.23091524217</v>
      </c>
      <c r="CQ14" s="66">
        <f t="shared" si="4"/>
        <v>83436.871259944761</v>
      </c>
      <c r="CR14" s="66">
        <f t="shared" si="4"/>
        <v>187203.71086981465</v>
      </c>
      <c r="CS14" s="66">
        <f t="shared" si="4"/>
        <v>468191.50728432764</v>
      </c>
      <c r="CT14" s="36">
        <v>0</v>
      </c>
      <c r="CU14" s="27">
        <f t="shared" si="8"/>
        <v>1843431.1386636919</v>
      </c>
      <c r="CX14" s="59" t="s">
        <v>100</v>
      </c>
      <c r="CY14" s="83">
        <f>'[1]scen AMS ss TCO'!$AA$2</f>
        <v>70260.911746631595</v>
      </c>
      <c r="DA14" s="105">
        <v>1.523550012607735</v>
      </c>
    </row>
    <row r="15" spans="2:105" x14ac:dyDescent="0.25">
      <c r="B15" s="53" t="s">
        <v>32</v>
      </c>
      <c r="C15" s="64" t="s">
        <v>12</v>
      </c>
      <c r="D15" s="90">
        <v>495.27351160608782</v>
      </c>
      <c r="E15" s="91">
        <v>508.94662008625869</v>
      </c>
      <c r="F15" s="91">
        <v>385.78231235491626</v>
      </c>
      <c r="G15" s="91">
        <v>80.334288394466256</v>
      </c>
      <c r="H15" s="91">
        <v>170.14868329207778</v>
      </c>
      <c r="I15" s="91">
        <v>108.65988150036777</v>
      </c>
      <c r="J15" s="91">
        <v>53.447342835625122</v>
      </c>
      <c r="K15" s="91">
        <v>142.27017736599603</v>
      </c>
      <c r="L15" s="91">
        <v>98.701750790676343</v>
      </c>
      <c r="M15" s="91">
        <v>154.79808923480988</v>
      </c>
      <c r="N15" s="91">
        <v>117.55707487779736</v>
      </c>
      <c r="O15" s="91">
        <v>3835.0979222514884</v>
      </c>
      <c r="P15" s="91">
        <v>80753.865708342069</v>
      </c>
      <c r="Q15" s="91">
        <v>76.515497934567321</v>
      </c>
      <c r="R15" s="91">
        <v>134.6673481483964</v>
      </c>
      <c r="S15" s="91">
        <v>353.64220657488409</v>
      </c>
      <c r="T15" s="91">
        <v>382.10927570375651</v>
      </c>
      <c r="U15" s="91">
        <v>329.03698176675033</v>
      </c>
      <c r="V15" s="91">
        <v>29818.574117050022</v>
      </c>
      <c r="W15" s="91">
        <v>13698.756685043472</v>
      </c>
      <c r="X15" s="91">
        <v>0.12241732988103982</v>
      </c>
      <c r="Y15" s="91">
        <v>894.52448144557729</v>
      </c>
      <c r="Z15" s="91">
        <v>4531.5090702319194</v>
      </c>
      <c r="AA15" s="91">
        <v>530.94155519726814</v>
      </c>
      <c r="AB15" s="65">
        <f>'[6]TES 2030 (value)'!CK18</f>
        <v>211450.5108871822</v>
      </c>
      <c r="AC15" s="66">
        <f>'[6]TES 2030 (value)'!CL18</f>
        <v>0</v>
      </c>
      <c r="AD15" s="66">
        <f>'[6]TES 2030 (value)'!CM18</f>
        <v>262441.64817705634</v>
      </c>
      <c r="AE15" s="66">
        <f>'[6]TES 2030 (value)'!CN18</f>
        <v>0</v>
      </c>
      <c r="AF15" s="67">
        <f>'[6]TES 2030 (value)'!CO18</f>
        <v>1</v>
      </c>
      <c r="AG15" s="27">
        <f t="shared" si="5"/>
        <v>611548.44206359773</v>
      </c>
      <c r="AI15" s="53" t="s">
        <v>32</v>
      </c>
      <c r="AJ15" s="64" t="s">
        <v>12</v>
      </c>
      <c r="AK15" s="65">
        <f t="shared" si="0"/>
        <v>495.27494683980098</v>
      </c>
      <c r="AL15" s="66">
        <f t="shared" si="0"/>
        <v>508.95308438669048</v>
      </c>
      <c r="AM15" s="66">
        <f t="shared" si="0"/>
        <v>385.78140443133702</v>
      </c>
      <c r="AN15" s="66">
        <f t="shared" si="0"/>
        <v>80.330416899535109</v>
      </c>
      <c r="AO15" s="66">
        <f t="shared" si="0"/>
        <v>170.14544778920717</v>
      </c>
      <c r="AP15" s="66">
        <f t="shared" si="0"/>
        <v>108.65756791630375</v>
      </c>
      <c r="AQ15" s="66">
        <f t="shared" si="0"/>
        <v>53.447013032392128</v>
      </c>
      <c r="AR15" s="66">
        <f t="shared" si="0"/>
        <v>142.2895262054669</v>
      </c>
      <c r="AS15" s="66">
        <f t="shared" si="0"/>
        <v>98.709420931630873</v>
      </c>
      <c r="AT15" s="66">
        <f t="shared" si="0"/>
        <v>154.79726327428534</v>
      </c>
      <c r="AU15" s="66">
        <f t="shared" si="0"/>
        <v>117.55467592601374</v>
      </c>
      <c r="AV15" s="66">
        <f t="shared" si="0"/>
        <v>3835.1542267921131</v>
      </c>
      <c r="AW15" s="66">
        <f t="shared" si="0"/>
        <v>80754.984764888446</v>
      </c>
      <c r="AX15" s="66">
        <f t="shared" si="0"/>
        <v>76.511542380095733</v>
      </c>
      <c r="AY15" s="66">
        <f t="shared" si="0"/>
        <v>134.66421112965739</v>
      </c>
      <c r="AZ15" s="66">
        <f t="shared" si="0"/>
        <v>353.64482716496065</v>
      </c>
      <c r="BA15" s="66">
        <f t="shared" si="1"/>
        <v>382.09810625834422</v>
      </c>
      <c r="BB15" s="66">
        <f t="shared" si="1"/>
        <v>329.03266850375735</v>
      </c>
      <c r="BC15" s="66">
        <f t="shared" si="1"/>
        <v>29819.088228747903</v>
      </c>
      <c r="BD15" s="66">
        <f t="shared" si="1"/>
        <v>13698.748493420815</v>
      </c>
      <c r="BE15" s="91">
        <f t="shared" si="1"/>
        <v>0.13557747050434873</v>
      </c>
      <c r="BF15" s="91">
        <f t="shared" si="1"/>
        <v>900.57269028308644</v>
      </c>
      <c r="BG15" s="91">
        <f t="shared" si="1"/>
        <v>4531.6710181006001</v>
      </c>
      <c r="BH15" s="91">
        <f t="shared" si="1"/>
        <v>531.78301774296949</v>
      </c>
      <c r="BI15" s="65">
        <f t="shared" si="2"/>
        <v>211450.5108871822</v>
      </c>
      <c r="BJ15" s="66">
        <f t="shared" si="2"/>
        <v>0</v>
      </c>
      <c r="BK15" s="66">
        <f t="shared" si="2"/>
        <v>262441.64817705634</v>
      </c>
      <c r="BL15" s="66">
        <f t="shared" si="2"/>
        <v>0</v>
      </c>
      <c r="BM15" s="36">
        <v>0</v>
      </c>
      <c r="BN15" s="27">
        <f t="shared" si="6"/>
        <v>611556.18920475442</v>
      </c>
      <c r="BP15" s="53" t="s">
        <v>32</v>
      </c>
      <c r="BQ15" s="64" t="s">
        <v>12</v>
      </c>
      <c r="BR15" s="65">
        <f t="shared" si="7"/>
        <v>495.27494683980098</v>
      </c>
      <c r="BS15" s="66">
        <f t="shared" si="3"/>
        <v>508.95308438669048</v>
      </c>
      <c r="BT15" s="66">
        <f t="shared" si="3"/>
        <v>385.78140443133702</v>
      </c>
      <c r="BU15" s="66">
        <f t="shared" si="3"/>
        <v>80.330416899535109</v>
      </c>
      <c r="BV15" s="66">
        <f t="shared" si="3"/>
        <v>170.14544778920717</v>
      </c>
      <c r="BW15" s="66">
        <f t="shared" si="3"/>
        <v>108.65756791630375</v>
      </c>
      <c r="BX15" s="66">
        <f t="shared" si="3"/>
        <v>53.447013032392128</v>
      </c>
      <c r="BY15" s="66">
        <f t="shared" si="3"/>
        <v>142.2895262054669</v>
      </c>
      <c r="BZ15" s="66">
        <f t="shared" si="3"/>
        <v>98.709420931630873</v>
      </c>
      <c r="CA15" s="66">
        <f t="shared" si="3"/>
        <v>154.79726327428534</v>
      </c>
      <c r="CB15" s="66">
        <f t="shared" si="3"/>
        <v>117.55467592601374</v>
      </c>
      <c r="CC15" s="66">
        <f t="shared" si="3"/>
        <v>3835.1542267921131</v>
      </c>
      <c r="CD15" s="66">
        <f t="shared" si="3"/>
        <v>80754.984764888446</v>
      </c>
      <c r="CE15" s="66">
        <f t="shared" si="3"/>
        <v>76.511542380095733</v>
      </c>
      <c r="CF15" s="66">
        <f t="shared" si="3"/>
        <v>134.66421112965739</v>
      </c>
      <c r="CG15" s="66">
        <f t="shared" si="3"/>
        <v>353.64482716496065</v>
      </c>
      <c r="CH15" s="66">
        <f t="shared" si="3"/>
        <v>382.09810625834422</v>
      </c>
      <c r="CI15" s="66">
        <f t="shared" si="4"/>
        <v>329.03266850375735</v>
      </c>
      <c r="CJ15" s="66">
        <f t="shared" si="4"/>
        <v>29819.088228747903</v>
      </c>
      <c r="CK15" s="66">
        <f t="shared" si="4"/>
        <v>13698.748493420815</v>
      </c>
      <c r="CL15" s="91">
        <f t="shared" si="4"/>
        <v>0.13557747050434873</v>
      </c>
      <c r="CM15" s="91">
        <f t="shared" si="4"/>
        <v>900.57269028308644</v>
      </c>
      <c r="CN15" s="91">
        <f t="shared" si="4"/>
        <v>4531.6710181006001</v>
      </c>
      <c r="CO15" s="91">
        <f t="shared" si="4"/>
        <v>531.78301774296949</v>
      </c>
      <c r="CP15" s="65">
        <f t="shared" si="4"/>
        <v>211450.5108871822</v>
      </c>
      <c r="CQ15" s="66">
        <f t="shared" si="4"/>
        <v>0</v>
      </c>
      <c r="CR15" s="66">
        <f t="shared" si="4"/>
        <v>262441.64817705634</v>
      </c>
      <c r="CS15" s="66">
        <f t="shared" si="4"/>
        <v>0</v>
      </c>
      <c r="CT15" s="36">
        <v>0</v>
      </c>
      <c r="CU15" s="27">
        <f t="shared" si="8"/>
        <v>611556.18920475442</v>
      </c>
      <c r="CX15" s="59" t="s">
        <v>101</v>
      </c>
      <c r="CY15" s="81">
        <f>SUM(D45:AA45)</f>
        <v>25906.4594792114</v>
      </c>
      <c r="DA15" s="105">
        <v>1.4025332114448079</v>
      </c>
    </row>
    <row r="16" spans="2:105" x14ac:dyDescent="0.25">
      <c r="B16" s="53" t="s">
        <v>33</v>
      </c>
      <c r="C16" s="64" t="s">
        <v>13</v>
      </c>
      <c r="D16" s="90">
        <v>1.7825413448560292</v>
      </c>
      <c r="E16" s="91">
        <v>54.587980705343419</v>
      </c>
      <c r="F16" s="91">
        <v>18.142149988974829</v>
      </c>
      <c r="G16" s="91">
        <v>4.9814644074061158</v>
      </c>
      <c r="H16" s="91">
        <v>9.5175848497046243</v>
      </c>
      <c r="I16" s="91">
        <v>15.623467029725111</v>
      </c>
      <c r="J16" s="91">
        <v>4.7644246923884213</v>
      </c>
      <c r="K16" s="91">
        <v>10.898816930485316</v>
      </c>
      <c r="L16" s="91">
        <v>11.833305776182822</v>
      </c>
      <c r="M16" s="91">
        <v>21.444402205503255</v>
      </c>
      <c r="N16" s="91">
        <v>6.9339472727377798</v>
      </c>
      <c r="O16" s="91">
        <v>311.26533181606169</v>
      </c>
      <c r="P16" s="91">
        <v>107.83533451133795</v>
      </c>
      <c r="Q16" s="91">
        <v>44.500459580991318</v>
      </c>
      <c r="R16" s="91">
        <v>4.2006500756407794</v>
      </c>
      <c r="S16" s="91">
        <v>88.807301254390893</v>
      </c>
      <c r="T16" s="91">
        <v>37.201036080401927</v>
      </c>
      <c r="U16" s="91">
        <v>34.046360958927956</v>
      </c>
      <c r="V16" s="91">
        <v>2361.3862590526114</v>
      </c>
      <c r="W16" s="91">
        <v>1489.2652444047767</v>
      </c>
      <c r="X16" s="91">
        <v>9.9735462562380289E-3</v>
      </c>
      <c r="Y16" s="91">
        <v>39.979643947831676</v>
      </c>
      <c r="Z16" s="91">
        <v>29.009589384594076</v>
      </c>
      <c r="AA16" s="91">
        <v>3.8950820655691909</v>
      </c>
      <c r="AB16" s="65">
        <f>'[6]TES 2030 (value)'!CK19</f>
        <v>11070.884808333449</v>
      </c>
      <c r="AC16" s="66">
        <f>'[6]TES 2030 (value)'!CL19</f>
        <v>552.11821020475929</v>
      </c>
      <c r="AD16" s="66">
        <f>'[6]TES 2030 (value)'!CM19</f>
        <v>0</v>
      </c>
      <c r="AE16" s="66">
        <f>'[6]TES 2030 (value)'!CN19</f>
        <v>2899.1391729364454</v>
      </c>
      <c r="AF16" s="67">
        <f>'[6]TES 2030 (value)'!CO19</f>
        <v>1.71906961</v>
      </c>
      <c r="AG16" s="27">
        <f t="shared" si="5"/>
        <v>19235.773612967354</v>
      </c>
      <c r="AI16" s="53" t="s">
        <v>33</v>
      </c>
      <c r="AJ16" s="64" t="s">
        <v>13</v>
      </c>
      <c r="AK16" s="65">
        <f t="shared" si="0"/>
        <v>1.7825465104127838</v>
      </c>
      <c r="AL16" s="66">
        <f t="shared" si="0"/>
        <v>54.588674045456742</v>
      </c>
      <c r="AM16" s="66">
        <f t="shared" si="0"/>
        <v>18.1421072921346</v>
      </c>
      <c r="AN16" s="66">
        <f t="shared" si="0"/>
        <v>4.9812243391290654</v>
      </c>
      <c r="AO16" s="66">
        <f t="shared" si="0"/>
        <v>9.5174038657998015</v>
      </c>
      <c r="AP16" s="66">
        <f t="shared" si="0"/>
        <v>15.623134375171787</v>
      </c>
      <c r="AQ16" s="66">
        <f t="shared" si="0"/>
        <v>4.7643952929349869</v>
      </c>
      <c r="AR16" s="66">
        <f t="shared" si="0"/>
        <v>10.90029917689222</v>
      </c>
      <c r="AS16" s="66">
        <f t="shared" si="0"/>
        <v>11.834225345719677</v>
      </c>
      <c r="AT16" s="66">
        <f t="shared" si="0"/>
        <v>21.444287784002437</v>
      </c>
      <c r="AU16" s="66">
        <f t="shared" si="0"/>
        <v>6.9338057737663679</v>
      </c>
      <c r="AV16" s="66">
        <f t="shared" si="0"/>
        <v>311.26990162154664</v>
      </c>
      <c r="AW16" s="66">
        <f t="shared" si="0"/>
        <v>107.83682885264231</v>
      </c>
      <c r="AX16" s="66">
        <f t="shared" si="0"/>
        <v>44.498159079829662</v>
      </c>
      <c r="AY16" s="66">
        <f t="shared" si="0"/>
        <v>4.2005522232795025</v>
      </c>
      <c r="AZ16" s="66">
        <f t="shared" si="0"/>
        <v>88.807959341938329</v>
      </c>
      <c r="BA16" s="66">
        <f t="shared" si="1"/>
        <v>37.199948656023082</v>
      </c>
      <c r="BB16" s="66">
        <f t="shared" si="1"/>
        <v>34.04591465374979</v>
      </c>
      <c r="BC16" s="66">
        <f t="shared" si="1"/>
        <v>2361.4269724782175</v>
      </c>
      <c r="BD16" s="66">
        <f t="shared" si="1"/>
        <v>1489.2643538495824</v>
      </c>
      <c r="BE16" s="91">
        <f t="shared" si="1"/>
        <v>1.1045725100301326E-2</v>
      </c>
      <c r="BF16" s="91">
        <f t="shared" si="1"/>
        <v>40.249961016689284</v>
      </c>
      <c r="BG16" s="91">
        <f t="shared" si="1"/>
        <v>29.010626134405083</v>
      </c>
      <c r="BH16" s="91">
        <f t="shared" si="1"/>
        <v>3.9012551850745796</v>
      </c>
      <c r="BI16" s="65">
        <f t="shared" si="2"/>
        <v>11070.884808333449</v>
      </c>
      <c r="BJ16" s="66">
        <f t="shared" si="2"/>
        <v>552.11821020475929</v>
      </c>
      <c r="BK16" s="66">
        <f t="shared" si="2"/>
        <v>0</v>
      </c>
      <c r="BL16" s="66">
        <f t="shared" si="2"/>
        <v>2899.1391729364454</v>
      </c>
      <c r="BM16" s="36">
        <v>0</v>
      </c>
      <c r="BN16" s="27">
        <f t="shared" si="6"/>
        <v>19234.377774094151</v>
      </c>
      <c r="BP16" s="53" t="s">
        <v>33</v>
      </c>
      <c r="BQ16" s="64" t="s">
        <v>13</v>
      </c>
      <c r="BR16" s="65">
        <f t="shared" si="7"/>
        <v>1.7825465104127838</v>
      </c>
      <c r="BS16" s="66">
        <f t="shared" si="3"/>
        <v>54.588674045456742</v>
      </c>
      <c r="BT16" s="66">
        <f t="shared" si="3"/>
        <v>18.1421072921346</v>
      </c>
      <c r="BU16" s="66">
        <f t="shared" si="3"/>
        <v>4.9812243391290654</v>
      </c>
      <c r="BV16" s="66">
        <f t="shared" si="3"/>
        <v>9.5174038657998015</v>
      </c>
      <c r="BW16" s="66">
        <f t="shared" si="3"/>
        <v>15.623134375171787</v>
      </c>
      <c r="BX16" s="66">
        <f t="shared" si="3"/>
        <v>4.7643952929349869</v>
      </c>
      <c r="BY16" s="66">
        <f t="shared" si="3"/>
        <v>10.90029917689222</v>
      </c>
      <c r="BZ16" s="66">
        <f t="shared" si="3"/>
        <v>11.834225345719677</v>
      </c>
      <c r="CA16" s="66">
        <f t="shared" si="3"/>
        <v>21.444287784002437</v>
      </c>
      <c r="CB16" s="66">
        <f t="shared" si="3"/>
        <v>6.9338057737663679</v>
      </c>
      <c r="CC16" s="66">
        <f t="shared" si="3"/>
        <v>311.26990162154664</v>
      </c>
      <c r="CD16" s="66">
        <f t="shared" si="3"/>
        <v>107.83682885264231</v>
      </c>
      <c r="CE16" s="66">
        <f t="shared" si="3"/>
        <v>44.498159079829662</v>
      </c>
      <c r="CF16" s="66">
        <f t="shared" si="3"/>
        <v>4.2005522232795025</v>
      </c>
      <c r="CG16" s="66">
        <f t="shared" si="3"/>
        <v>88.807959341938329</v>
      </c>
      <c r="CH16" s="66">
        <f t="shared" si="3"/>
        <v>37.199948656023082</v>
      </c>
      <c r="CI16" s="66">
        <f t="shared" si="4"/>
        <v>34.04591465374979</v>
      </c>
      <c r="CJ16" s="66">
        <f t="shared" si="4"/>
        <v>2361.4269724782175</v>
      </c>
      <c r="CK16" s="66">
        <f t="shared" si="4"/>
        <v>1489.2643538495824</v>
      </c>
      <c r="CL16" s="91">
        <f t="shared" si="4"/>
        <v>1.1045725100301326E-2</v>
      </c>
      <c r="CM16" s="91">
        <f t="shared" si="4"/>
        <v>40.249961016689284</v>
      </c>
      <c r="CN16" s="91">
        <f t="shared" si="4"/>
        <v>29.010626134405083</v>
      </c>
      <c r="CO16" s="91">
        <f t="shared" si="4"/>
        <v>3.9012551850745796</v>
      </c>
      <c r="CP16" s="65">
        <f t="shared" si="4"/>
        <v>11070.884808333449</v>
      </c>
      <c r="CQ16" s="66">
        <f t="shared" si="4"/>
        <v>552.11821020475929</v>
      </c>
      <c r="CR16" s="66">
        <f t="shared" si="4"/>
        <v>0</v>
      </c>
      <c r="CS16" s="66">
        <f t="shared" si="4"/>
        <v>2899.1391729364454</v>
      </c>
      <c r="CT16" s="36">
        <v>0</v>
      </c>
      <c r="CU16" s="27">
        <f t="shared" si="8"/>
        <v>19234.377774094151</v>
      </c>
      <c r="DA16" s="105">
        <v>1.1251357923847121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169.4896155190504</v>
      </c>
      <c r="F17" s="91">
        <v>44.933383331596815</v>
      </c>
      <c r="G17" s="91">
        <v>3.7247198365470515</v>
      </c>
      <c r="H17" s="91">
        <v>16.087841505404153</v>
      </c>
      <c r="I17" s="91">
        <v>7.6682742924541429</v>
      </c>
      <c r="J17" s="91">
        <v>1.7454324933381744</v>
      </c>
      <c r="K17" s="91">
        <v>20.930014344668862</v>
      </c>
      <c r="L17" s="91">
        <v>19.694975762321214</v>
      </c>
      <c r="M17" s="91">
        <v>7.1768023499923954</v>
      </c>
      <c r="N17" s="91">
        <v>2.4250485688228647</v>
      </c>
      <c r="O17" s="91">
        <v>366.25402031877883</v>
      </c>
      <c r="P17" s="91">
        <v>129.28205779824788</v>
      </c>
      <c r="Q17" s="91">
        <v>4.978595107840845</v>
      </c>
      <c r="R17" s="91">
        <v>662.18681308927444</v>
      </c>
      <c r="S17" s="91">
        <v>47.458756574558208</v>
      </c>
      <c r="T17" s="91">
        <v>37.009546232543777</v>
      </c>
      <c r="U17" s="91">
        <v>50.909902838641536</v>
      </c>
      <c r="V17" s="91">
        <v>2918.1580341846793</v>
      </c>
      <c r="W17" s="91">
        <v>3040.377257624933</v>
      </c>
      <c r="X17" s="91">
        <v>1.1735723688578543E-2</v>
      </c>
      <c r="Y17" s="91">
        <v>27.469162378875374</v>
      </c>
      <c r="Z17" s="91">
        <v>21.713720343745646</v>
      </c>
      <c r="AA17" s="91">
        <v>4.3160118752955094</v>
      </c>
      <c r="AB17" s="65">
        <f>'[6]TES 2030 (value)'!CK20</f>
        <v>16718.309545074553</v>
      </c>
      <c r="AC17" s="66">
        <f>'[6]TES 2030 (value)'!CL20</f>
        <v>3016.8063361561303</v>
      </c>
      <c r="AD17" s="66">
        <f>'[6]TES 2030 (value)'!CM20</f>
        <v>0</v>
      </c>
      <c r="AE17" s="66">
        <f>'[6]TES 2030 (value)'!CN20</f>
        <v>0</v>
      </c>
      <c r="AF17" s="67">
        <f>'[6]TES 2030 (value)'!CO20</f>
        <v>1</v>
      </c>
      <c r="AG17" s="27">
        <f t="shared" si="5"/>
        <v>27340.117603325984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169.49176826307414</v>
      </c>
      <c r="AM17" s="66">
        <f t="shared" si="0"/>
        <v>44.933277582637068</v>
      </c>
      <c r="AN17" s="66">
        <f t="shared" si="0"/>
        <v>3.7245403336939695</v>
      </c>
      <c r="AO17" s="66">
        <f t="shared" si="0"/>
        <v>16.087535583216773</v>
      </c>
      <c r="AP17" s="66">
        <f t="shared" si="0"/>
        <v>7.6681110197084283</v>
      </c>
      <c r="AQ17" s="66">
        <f t="shared" si="0"/>
        <v>1.7454217229378377</v>
      </c>
      <c r="AR17" s="66">
        <f t="shared" si="0"/>
        <v>20.932860840646978</v>
      </c>
      <c r="AS17" s="66">
        <f t="shared" si="0"/>
        <v>19.696506264454992</v>
      </c>
      <c r="AT17" s="66">
        <f t="shared" si="0"/>
        <v>7.1767640565259665</v>
      </c>
      <c r="AU17" s="66">
        <f t="shared" si="0"/>
        <v>2.4249990815878721</v>
      </c>
      <c r="AV17" s="66">
        <f t="shared" si="0"/>
        <v>366.25939743424868</v>
      </c>
      <c r="AW17" s="66">
        <f t="shared" si="0"/>
        <v>129.28384934013678</v>
      </c>
      <c r="AX17" s="66">
        <f t="shared" si="0"/>
        <v>4.9783377337836585</v>
      </c>
      <c r="AY17" s="66">
        <f t="shared" si="0"/>
        <v>662.17138772841349</v>
      </c>
      <c r="AZ17" s="66">
        <f t="shared" si="0"/>
        <v>47.459108257542347</v>
      </c>
      <c r="BA17" s="66">
        <f t="shared" si="1"/>
        <v>37.008464405609274</v>
      </c>
      <c r="BB17" s="66">
        <f t="shared" si="1"/>
        <v>50.909235473536519</v>
      </c>
      <c r="BC17" s="66">
        <f t="shared" si="1"/>
        <v>2918.2083470928605</v>
      </c>
      <c r="BD17" s="66">
        <f t="shared" si="1"/>
        <v>3040.3754395312326</v>
      </c>
      <c r="BE17" s="91">
        <f t="shared" si="1"/>
        <v>1.2997340603504505E-2</v>
      </c>
      <c r="BF17" s="91">
        <f t="shared" si="1"/>
        <v>27.654891483114536</v>
      </c>
      <c r="BG17" s="91">
        <f t="shared" si="1"/>
        <v>21.714496352504824</v>
      </c>
      <c r="BH17" s="91">
        <f t="shared" si="1"/>
        <v>4.3228521052686828</v>
      </c>
      <c r="BI17" s="65">
        <f t="shared" si="2"/>
        <v>16718.309545074553</v>
      </c>
      <c r="BJ17" s="66">
        <f t="shared" si="2"/>
        <v>3016.8063361561303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27339.356470258022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169.49176826307414</v>
      </c>
      <c r="BT17" s="66">
        <f t="shared" si="3"/>
        <v>44.933277582637068</v>
      </c>
      <c r="BU17" s="66">
        <f t="shared" si="3"/>
        <v>3.7245403336939695</v>
      </c>
      <c r="BV17" s="66">
        <f t="shared" si="3"/>
        <v>16.087535583216773</v>
      </c>
      <c r="BW17" s="66">
        <f t="shared" si="3"/>
        <v>7.6681110197084283</v>
      </c>
      <c r="BX17" s="66">
        <f t="shared" si="3"/>
        <v>1.7454217229378377</v>
      </c>
      <c r="BY17" s="66">
        <f t="shared" si="3"/>
        <v>20.932860840646978</v>
      </c>
      <c r="BZ17" s="66">
        <f t="shared" si="3"/>
        <v>19.696506264454992</v>
      </c>
      <c r="CA17" s="66">
        <f t="shared" si="3"/>
        <v>7.1767640565259665</v>
      </c>
      <c r="CB17" s="66">
        <f t="shared" si="3"/>
        <v>2.4249990815878721</v>
      </c>
      <c r="CC17" s="66">
        <f t="shared" si="3"/>
        <v>366.25939743424868</v>
      </c>
      <c r="CD17" s="66">
        <f t="shared" si="3"/>
        <v>129.28384934013678</v>
      </c>
      <c r="CE17" s="66">
        <f t="shared" si="3"/>
        <v>4.9783377337836585</v>
      </c>
      <c r="CF17" s="66">
        <f t="shared" si="3"/>
        <v>662.17138772841349</v>
      </c>
      <c r="CG17" s="66">
        <f t="shared" si="3"/>
        <v>47.459108257542347</v>
      </c>
      <c r="CH17" s="66">
        <f t="shared" si="3"/>
        <v>37.008464405609274</v>
      </c>
      <c r="CI17" s="66">
        <f t="shared" si="4"/>
        <v>50.909235473536519</v>
      </c>
      <c r="CJ17" s="66">
        <f t="shared" si="4"/>
        <v>2918.2083470928605</v>
      </c>
      <c r="CK17" s="66">
        <f t="shared" si="4"/>
        <v>3040.3754395312326</v>
      </c>
      <c r="CL17" s="91">
        <f t="shared" si="4"/>
        <v>1.2997340603504505E-2</v>
      </c>
      <c r="CM17" s="91">
        <f t="shared" si="4"/>
        <v>27.654891483114536</v>
      </c>
      <c r="CN17" s="91">
        <f t="shared" si="4"/>
        <v>21.714496352504824</v>
      </c>
      <c r="CO17" s="91">
        <f t="shared" si="4"/>
        <v>4.3228521052686828</v>
      </c>
      <c r="CP17" s="65">
        <f t="shared" si="4"/>
        <v>16718.309545074553</v>
      </c>
      <c r="CQ17" s="66">
        <f t="shared" si="4"/>
        <v>3016.8063361561303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27339.356470258022</v>
      </c>
      <c r="CX17" s="52" t="s">
        <v>105</v>
      </c>
      <c r="CY17" s="94">
        <f>'[1]scen AMS ss TCO'!$AA$461</f>
        <v>2644010.341</v>
      </c>
      <c r="DA17" s="105">
        <v>1.2287656096466388</v>
      </c>
    </row>
    <row r="18" spans="2:105" x14ac:dyDescent="0.25">
      <c r="B18" s="53" t="s">
        <v>35</v>
      </c>
      <c r="C18" s="64" t="s">
        <v>15</v>
      </c>
      <c r="D18" s="90">
        <v>68.722437481605269</v>
      </c>
      <c r="E18" s="91">
        <v>675.26856701429642</v>
      </c>
      <c r="F18" s="91">
        <v>285.60956191291046</v>
      </c>
      <c r="G18" s="91">
        <v>69.521566598339163</v>
      </c>
      <c r="H18" s="91">
        <v>171.15418484888485</v>
      </c>
      <c r="I18" s="91">
        <v>118.46744156510482</v>
      </c>
      <c r="J18" s="91">
        <v>18.312079183951397</v>
      </c>
      <c r="K18" s="91">
        <v>67.724079895837548</v>
      </c>
      <c r="L18" s="91">
        <v>91.05025151640902</v>
      </c>
      <c r="M18" s="91">
        <v>284.34302445742691</v>
      </c>
      <c r="N18" s="91">
        <v>59.653045818885218</v>
      </c>
      <c r="O18" s="91">
        <v>2031.0002689559919</v>
      </c>
      <c r="P18" s="91">
        <v>870.12086041592681</v>
      </c>
      <c r="Q18" s="91">
        <v>90.389539384188637</v>
      </c>
      <c r="R18" s="91">
        <v>102.67089442881253</v>
      </c>
      <c r="S18" s="91">
        <v>10993.561332818739</v>
      </c>
      <c r="T18" s="91">
        <v>779.41665503436332</v>
      </c>
      <c r="U18" s="91">
        <v>572.82431050585387</v>
      </c>
      <c r="V18" s="91">
        <v>23827.8913459947</v>
      </c>
      <c r="W18" s="91">
        <v>1532.6494283475906</v>
      </c>
      <c r="X18" s="91">
        <v>6.5068871253423227E-2</v>
      </c>
      <c r="Y18" s="91">
        <v>328.56061239048586</v>
      </c>
      <c r="Z18" s="91">
        <v>381.29125934564632</v>
      </c>
      <c r="AA18" s="91">
        <v>34.71292155695626</v>
      </c>
      <c r="AB18" s="65">
        <f>'[6]TES 2030 (value)'!CK21</f>
        <v>1643.7387218002184</v>
      </c>
      <c r="AC18" s="66">
        <f>'[6]TES 2030 (value)'!CL21</f>
        <v>9.069798224416159</v>
      </c>
      <c r="AD18" s="66">
        <f>'[6]TES 2030 (value)'!CM21</f>
        <v>0</v>
      </c>
      <c r="AE18" s="66">
        <f>'[6]TES 2030 (value)'!CN21</f>
        <v>8823.5646314639598</v>
      </c>
      <c r="AF18" s="67">
        <f>'[6]TES 2030 (value)'!CO21</f>
        <v>1.783232937</v>
      </c>
      <c r="AG18" s="27">
        <f t="shared" si="5"/>
        <v>53933.13712276976</v>
      </c>
      <c r="AI18" s="53" t="s">
        <v>35</v>
      </c>
      <c r="AJ18" s="64" t="s">
        <v>15</v>
      </c>
      <c r="AK18" s="65">
        <f t="shared" si="0"/>
        <v>68.722636629665502</v>
      </c>
      <c r="AL18" s="66">
        <f t="shared" si="0"/>
        <v>675.27714382513875</v>
      </c>
      <c r="AM18" s="66">
        <f t="shared" si="0"/>
        <v>285.60888974198036</v>
      </c>
      <c r="AN18" s="66">
        <f t="shared" si="0"/>
        <v>69.518216193448922</v>
      </c>
      <c r="AO18" s="66">
        <f t="shared" si="0"/>
        <v>171.15093022565955</v>
      </c>
      <c r="AP18" s="66">
        <f t="shared" si="0"/>
        <v>118.46491915866442</v>
      </c>
      <c r="AQ18" s="66">
        <f t="shared" si="0"/>
        <v>18.311966187072652</v>
      </c>
      <c r="AR18" s="66">
        <f t="shared" si="0"/>
        <v>67.733290416091876</v>
      </c>
      <c r="AS18" s="66">
        <f t="shared" si="0"/>
        <v>91.057327057192055</v>
      </c>
      <c r="AT18" s="66">
        <f t="shared" si="0"/>
        <v>284.34150728034297</v>
      </c>
      <c r="AU18" s="66">
        <f t="shared" si="0"/>
        <v>59.651828497164566</v>
      </c>
      <c r="AV18" s="66">
        <f t="shared" si="0"/>
        <v>2031.0300868483823</v>
      </c>
      <c r="AW18" s="66">
        <f t="shared" si="0"/>
        <v>870.13291822190854</v>
      </c>
      <c r="AX18" s="66">
        <f t="shared" si="0"/>
        <v>90.384866595585706</v>
      </c>
      <c r="AY18" s="66">
        <f t="shared" si="0"/>
        <v>102.66850275388761</v>
      </c>
      <c r="AZ18" s="66">
        <f t="shared" ref="AZ18:AZ32" si="9">S18*(1+AZ$45)</f>
        <v>10993.642798258099</v>
      </c>
      <c r="BA18" s="66">
        <f t="shared" si="1"/>
        <v>779.3938718874067</v>
      </c>
      <c r="BB18" s="66">
        <f t="shared" si="1"/>
        <v>572.81680149611668</v>
      </c>
      <c r="BC18" s="66">
        <f t="shared" si="1"/>
        <v>23828.302170389881</v>
      </c>
      <c r="BD18" s="66">
        <f t="shared" si="1"/>
        <v>1532.6485118493949</v>
      </c>
      <c r="BE18" s="91">
        <f t="shared" si="1"/>
        <v>7.2063922499249006E-2</v>
      </c>
      <c r="BF18" s="91">
        <f t="shared" si="1"/>
        <v>330.7821314665274</v>
      </c>
      <c r="BG18" s="91">
        <f t="shared" si="1"/>
        <v>381.30488599977866</v>
      </c>
      <c r="BH18" s="91">
        <f t="shared" si="1"/>
        <v>34.767936319044708</v>
      </c>
      <c r="BI18" s="65">
        <f t="shared" si="2"/>
        <v>1643.7387218002184</v>
      </c>
      <c r="BJ18" s="66">
        <f t="shared" si="2"/>
        <v>9.069798224416159</v>
      </c>
      <c r="BK18" s="66">
        <f t="shared" si="2"/>
        <v>0</v>
      </c>
      <c r="BL18" s="66">
        <f t="shared" si="2"/>
        <v>8823.5646314639598</v>
      </c>
      <c r="BM18" s="36">
        <v>0</v>
      </c>
      <c r="BN18" s="27">
        <f t="shared" si="6"/>
        <v>53934.159352709532</v>
      </c>
      <c r="BP18" s="53" t="s">
        <v>35</v>
      </c>
      <c r="BQ18" s="64" t="s">
        <v>15</v>
      </c>
      <c r="BR18" s="65">
        <f t="shared" si="7"/>
        <v>68.722636629665502</v>
      </c>
      <c r="BS18" s="66">
        <f t="shared" si="3"/>
        <v>675.27714382513875</v>
      </c>
      <c r="BT18" s="66">
        <f t="shared" si="3"/>
        <v>285.60888974198036</v>
      </c>
      <c r="BU18" s="66">
        <f t="shared" si="3"/>
        <v>69.518216193448922</v>
      </c>
      <c r="BV18" s="66">
        <f t="shared" si="3"/>
        <v>171.15093022565955</v>
      </c>
      <c r="BW18" s="66">
        <f t="shared" si="3"/>
        <v>118.46491915866442</v>
      </c>
      <c r="BX18" s="66">
        <f t="shared" si="3"/>
        <v>18.311966187072652</v>
      </c>
      <c r="BY18" s="66">
        <f t="shared" si="3"/>
        <v>67.733290416091876</v>
      </c>
      <c r="BZ18" s="66">
        <f t="shared" si="3"/>
        <v>91.057327057192055</v>
      </c>
      <c r="CA18" s="66">
        <f t="shared" si="3"/>
        <v>284.34150728034297</v>
      </c>
      <c r="CB18" s="66">
        <f t="shared" si="3"/>
        <v>59.651828497164566</v>
      </c>
      <c r="CC18" s="66">
        <f t="shared" si="3"/>
        <v>2031.0300868483823</v>
      </c>
      <c r="CD18" s="66">
        <f t="shared" si="3"/>
        <v>870.13291822190854</v>
      </c>
      <c r="CE18" s="66">
        <f t="shared" si="3"/>
        <v>90.384866595585706</v>
      </c>
      <c r="CF18" s="66">
        <f t="shared" si="3"/>
        <v>102.66850275388761</v>
      </c>
      <c r="CG18" s="66">
        <f t="shared" si="3"/>
        <v>10993.642798258099</v>
      </c>
      <c r="CH18" s="66">
        <f t="shared" ref="CH18:CJ37" si="10">BA18</f>
        <v>779.3938718874067</v>
      </c>
      <c r="CI18" s="66">
        <f t="shared" si="4"/>
        <v>572.81680149611668</v>
      </c>
      <c r="CJ18" s="66">
        <f t="shared" si="4"/>
        <v>23828.302170389881</v>
      </c>
      <c r="CK18" s="66">
        <f t="shared" si="4"/>
        <v>1532.6485118493949</v>
      </c>
      <c r="CL18" s="91">
        <f t="shared" si="4"/>
        <v>7.2063922499249006E-2</v>
      </c>
      <c r="CM18" s="91">
        <f t="shared" si="4"/>
        <v>330.7821314665274</v>
      </c>
      <c r="CN18" s="91">
        <f t="shared" si="4"/>
        <v>381.30488599977866</v>
      </c>
      <c r="CO18" s="91">
        <f t="shared" si="4"/>
        <v>34.767936319044708</v>
      </c>
      <c r="CP18" s="65">
        <f t="shared" si="4"/>
        <v>1643.7387218002184</v>
      </c>
      <c r="CQ18" s="66">
        <f t="shared" si="4"/>
        <v>9.069798224416159</v>
      </c>
      <c r="CR18" s="66">
        <f t="shared" si="4"/>
        <v>0</v>
      </c>
      <c r="CS18" s="66">
        <f t="shared" si="4"/>
        <v>8823.5646314639598</v>
      </c>
      <c r="CT18" s="36">
        <v>0</v>
      </c>
      <c r="CU18" s="27">
        <f t="shared" si="8"/>
        <v>53934.159352709532</v>
      </c>
      <c r="DA18" s="105">
        <v>1.4052248991347831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37.350173577050157</v>
      </c>
      <c r="F19" s="91">
        <v>15.64075127647504</v>
      </c>
      <c r="G19" s="91">
        <v>3.8137695227767434</v>
      </c>
      <c r="H19" s="91">
        <v>9.73617589387311</v>
      </c>
      <c r="I19" s="91">
        <v>6.5396835185579443</v>
      </c>
      <c r="J19" s="91">
        <v>0.94644139882725731</v>
      </c>
      <c r="K19" s="91">
        <v>3.5858679137069336</v>
      </c>
      <c r="L19" s="91">
        <v>4.6932657017566983</v>
      </c>
      <c r="M19" s="91">
        <v>17.292389076442159</v>
      </c>
      <c r="N19" s="91">
        <v>3.3567996086334713</v>
      </c>
      <c r="O19" s="91">
        <v>109.66258591665517</v>
      </c>
      <c r="P19" s="91">
        <v>47.144212849074705</v>
      </c>
      <c r="Q19" s="91">
        <v>6.3295130617793589</v>
      </c>
      <c r="R19" s="91">
        <v>2.6817198920218885</v>
      </c>
      <c r="S19" s="91">
        <v>135.61984001463364</v>
      </c>
      <c r="T19" s="91">
        <v>770.8213631485454</v>
      </c>
      <c r="U19" s="91">
        <v>36.612698176926436</v>
      </c>
      <c r="V19" s="91">
        <v>714.57680546532549</v>
      </c>
      <c r="W19" s="91">
        <v>7.5087746268037394</v>
      </c>
      <c r="X19" s="91">
        <v>3.507743319674289E-3</v>
      </c>
      <c r="Y19" s="91">
        <v>81.712072378159689</v>
      </c>
      <c r="Z19" s="91">
        <v>96.084570874801599</v>
      </c>
      <c r="AA19" s="91">
        <v>7.5479494639520377</v>
      </c>
      <c r="AB19" s="65">
        <f>'[6]TES 2030 (value)'!CK22</f>
        <v>866.57571103985185</v>
      </c>
      <c r="AC19" s="66">
        <f>'[6]TES 2030 (value)'!CL22</f>
        <v>0</v>
      </c>
      <c r="AD19" s="66">
        <f>'[6]TES 2030 (value)'!CM22</f>
        <v>0</v>
      </c>
      <c r="AE19" s="66">
        <f>'[6]TES 2030 (value)'!CN22</f>
        <v>13769.036346630604</v>
      </c>
      <c r="AF19" s="67">
        <f>'[6]TES 2030 (value)'!CO22</f>
        <v>1.468713892</v>
      </c>
      <c r="AG19" s="27">
        <f t="shared" si="5"/>
        <v>16756.341702662558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37.350647974037294</v>
      </c>
      <c r="AM19" s="66">
        <f t="shared" si="11"/>
        <v>15.640714466578821</v>
      </c>
      <c r="AN19" s="66">
        <f t="shared" si="11"/>
        <v>3.8135857284135759</v>
      </c>
      <c r="AO19" s="66">
        <f t="shared" si="11"/>
        <v>9.7359907532981502</v>
      </c>
      <c r="AP19" s="66">
        <f t="shared" si="11"/>
        <v>6.5395442757448343</v>
      </c>
      <c r="AQ19" s="66">
        <f t="shared" si="11"/>
        <v>0.94643555869720386</v>
      </c>
      <c r="AR19" s="66">
        <f t="shared" si="11"/>
        <v>3.5863555941464371</v>
      </c>
      <c r="AS19" s="66">
        <f t="shared" si="11"/>
        <v>4.6936304167610539</v>
      </c>
      <c r="AT19" s="66">
        <f t="shared" si="11"/>
        <v>17.292296808954735</v>
      </c>
      <c r="AU19" s="66">
        <f t="shared" si="11"/>
        <v>3.3567311074359316</v>
      </c>
      <c r="AV19" s="66">
        <f t="shared" si="11"/>
        <v>109.66419591505651</v>
      </c>
      <c r="AW19" s="66">
        <f t="shared" si="11"/>
        <v>47.144866155756063</v>
      </c>
      <c r="AX19" s="66">
        <f t="shared" si="11"/>
        <v>6.3291858505035998</v>
      </c>
      <c r="AY19" s="66">
        <f t="shared" si="11"/>
        <v>2.6816574224947933</v>
      </c>
      <c r="AZ19" s="66">
        <f t="shared" si="9"/>
        <v>135.62084499650607</v>
      </c>
      <c r="BA19" s="66">
        <f t="shared" si="1"/>
        <v>770.7988312507722</v>
      </c>
      <c r="BB19" s="66">
        <f t="shared" si="1"/>
        <v>36.612218230279488</v>
      </c>
      <c r="BC19" s="66">
        <f t="shared" si="1"/>
        <v>714.58912571555891</v>
      </c>
      <c r="BD19" s="66">
        <f t="shared" si="1"/>
        <v>7.5087701366846886</v>
      </c>
      <c r="BE19" s="91">
        <f t="shared" si="1"/>
        <v>3.8848336826338863E-3</v>
      </c>
      <c r="BF19" s="91">
        <f t="shared" si="1"/>
        <v>82.264557736067516</v>
      </c>
      <c r="BG19" s="91">
        <f t="shared" si="1"/>
        <v>96.088004762106053</v>
      </c>
      <c r="BH19" s="91">
        <f t="shared" si="1"/>
        <v>7.5599118291287519</v>
      </c>
      <c r="BI19" s="65">
        <f t="shared" si="2"/>
        <v>866.57571103985185</v>
      </c>
      <c r="BJ19" s="66">
        <f t="shared" si="2"/>
        <v>0</v>
      </c>
      <c r="BK19" s="66">
        <f t="shared" si="2"/>
        <v>0</v>
      </c>
      <c r="BL19" s="66">
        <f t="shared" si="2"/>
        <v>13769.036346630604</v>
      </c>
      <c r="BM19" s="36">
        <v>0</v>
      </c>
      <c r="BN19" s="27">
        <f t="shared" si="6"/>
        <v>16755.434045189122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37.350647974037294</v>
      </c>
      <c r="BT19" s="66">
        <f t="shared" si="7"/>
        <v>15.640714466578821</v>
      </c>
      <c r="BU19" s="66">
        <f t="shared" si="7"/>
        <v>3.8135857284135759</v>
      </c>
      <c r="BV19" s="66">
        <f t="shared" si="7"/>
        <v>9.7359907532981502</v>
      </c>
      <c r="BW19" s="66">
        <f t="shared" si="7"/>
        <v>6.5395442757448343</v>
      </c>
      <c r="BX19" s="66">
        <f t="shared" si="7"/>
        <v>0.94643555869720386</v>
      </c>
      <c r="BY19" s="66">
        <f t="shared" si="7"/>
        <v>3.5863555941464371</v>
      </c>
      <c r="BZ19" s="66">
        <f t="shared" si="7"/>
        <v>4.6936304167610539</v>
      </c>
      <c r="CA19" s="66">
        <f t="shared" si="7"/>
        <v>17.292296808954735</v>
      </c>
      <c r="CB19" s="66">
        <f t="shared" si="7"/>
        <v>3.3567311074359316</v>
      </c>
      <c r="CC19" s="66">
        <f t="shared" si="7"/>
        <v>109.66419591505651</v>
      </c>
      <c r="CD19" s="66">
        <f t="shared" si="7"/>
        <v>47.144866155756063</v>
      </c>
      <c r="CE19" s="66">
        <f t="shared" si="7"/>
        <v>6.3291858505035998</v>
      </c>
      <c r="CF19" s="66">
        <f t="shared" si="7"/>
        <v>2.6816574224947933</v>
      </c>
      <c r="CG19" s="66">
        <f t="shared" si="7"/>
        <v>135.62084499650607</v>
      </c>
      <c r="CH19" s="66">
        <f t="shared" si="10"/>
        <v>770.7988312507722</v>
      </c>
      <c r="CI19" s="66">
        <f t="shared" si="4"/>
        <v>36.612218230279488</v>
      </c>
      <c r="CJ19" s="66">
        <f t="shared" si="4"/>
        <v>714.58912571555891</v>
      </c>
      <c r="CK19" s="66">
        <f t="shared" si="4"/>
        <v>7.5087701366846886</v>
      </c>
      <c r="CL19" s="91">
        <f t="shared" si="4"/>
        <v>3.8848336826338863E-3</v>
      </c>
      <c r="CM19" s="91">
        <f t="shared" si="4"/>
        <v>82.264557736067516</v>
      </c>
      <c r="CN19" s="91">
        <f t="shared" si="4"/>
        <v>96.088004762106053</v>
      </c>
      <c r="CO19" s="91">
        <f t="shared" si="4"/>
        <v>7.5599118291287519</v>
      </c>
      <c r="CP19" s="65">
        <f t="shared" si="4"/>
        <v>866.57571103985185</v>
      </c>
      <c r="CQ19" s="66">
        <f t="shared" si="4"/>
        <v>0</v>
      </c>
      <c r="CR19" s="66">
        <f t="shared" si="4"/>
        <v>0</v>
      </c>
      <c r="CS19" s="66">
        <f t="shared" si="4"/>
        <v>13769.036346630604</v>
      </c>
      <c r="CT19" s="36">
        <v>0</v>
      </c>
      <c r="CU19" s="27">
        <f t="shared" si="8"/>
        <v>16755.434045189122</v>
      </c>
      <c r="CX19" s="59" t="s">
        <v>117</v>
      </c>
      <c r="CY19" s="94">
        <f t="array" ref="CY19">SUM('[1]scen AMS ss TCO'!$AA$1263:$AA$1268*'[1]scen AMS ss TCO'!$AA$293:$AA$298,'[1]scen AMS ss TCO'!$AA$299*'[1]scen AMS ss TCO'!$AA$1269,'[1]scen AMS ss TCO'!$AA$1262*('[1]scen AMS ss TCO'!$AA$292-'[1]scen AMS ss TCO'!$AA$299))</f>
        <v>-1969.448266374756</v>
      </c>
      <c r="DA19" s="105">
        <v>1.7724783250836371</v>
      </c>
    </row>
    <row r="20" spans="2:105" x14ac:dyDescent="0.25">
      <c r="B20" s="53" t="s">
        <v>37</v>
      </c>
      <c r="C20" s="64" t="s">
        <v>17</v>
      </c>
      <c r="D20" s="90">
        <v>11.551633796882566</v>
      </c>
      <c r="E20" s="91">
        <v>272.29127811790613</v>
      </c>
      <c r="F20" s="91">
        <v>87.153213047212574</v>
      </c>
      <c r="G20" s="91">
        <v>23.412678549993505</v>
      </c>
      <c r="H20" s="91">
        <v>78.341945406142415</v>
      </c>
      <c r="I20" s="91">
        <v>36.403743436684685</v>
      </c>
      <c r="J20" s="91">
        <v>18.764470669690411</v>
      </c>
      <c r="K20" s="91">
        <v>39.916560450499986</v>
      </c>
      <c r="L20" s="91">
        <v>46.700371246449961</v>
      </c>
      <c r="M20" s="91">
        <v>49.570523240474721</v>
      </c>
      <c r="N20" s="91">
        <v>20.061092044468886</v>
      </c>
      <c r="O20" s="91">
        <v>832.181786761284</v>
      </c>
      <c r="P20" s="91">
        <v>311.93739195554065</v>
      </c>
      <c r="Q20" s="91">
        <v>20.781634559491778</v>
      </c>
      <c r="R20" s="91">
        <v>25.259505046734816</v>
      </c>
      <c r="S20" s="91">
        <v>387.68086116612142</v>
      </c>
      <c r="T20" s="91">
        <v>168.70424013510532</v>
      </c>
      <c r="U20" s="91">
        <v>3960.3735882132114</v>
      </c>
      <c r="V20" s="91">
        <v>7608.0758498325395</v>
      </c>
      <c r="W20" s="91">
        <v>442.39882894617494</v>
      </c>
      <c r="X20" s="91">
        <v>2.6662588438371632E-2</v>
      </c>
      <c r="Y20" s="91">
        <v>107.71312884812518</v>
      </c>
      <c r="Z20" s="91">
        <v>84.425250113791321</v>
      </c>
      <c r="AA20" s="91">
        <v>12.686508594896729</v>
      </c>
      <c r="AB20" s="65">
        <f>'[6]TES 2030 (value)'!CK23</f>
        <v>21956.374678581469</v>
      </c>
      <c r="AC20" s="66">
        <f>'[6]TES 2030 (value)'!CL23</f>
        <v>0</v>
      </c>
      <c r="AD20" s="66">
        <f>'[6]TES 2030 (value)'!CM23</f>
        <v>0</v>
      </c>
      <c r="AE20" s="66">
        <f>'[6]TES 2030 (value)'!CN23</f>
        <v>14363.955713432348</v>
      </c>
      <c r="AF20" s="67">
        <f>'[6]TES 2030 (value)'!CO23</f>
        <v>1.6070531130000001</v>
      </c>
      <c r="AG20" s="27">
        <f t="shared" si="5"/>
        <v>50968.350191894679</v>
      </c>
      <c r="AI20" s="53" t="s">
        <v>37</v>
      </c>
      <c r="AJ20" s="64" t="s">
        <v>17</v>
      </c>
      <c r="AK20" s="65">
        <f t="shared" si="11"/>
        <v>11.551667271909755</v>
      </c>
      <c r="AL20" s="66">
        <f t="shared" si="11"/>
        <v>272.29473658006549</v>
      </c>
      <c r="AM20" s="66">
        <f t="shared" si="11"/>
        <v>87.153007935535342</v>
      </c>
      <c r="AN20" s="66">
        <f t="shared" si="11"/>
        <v>23.411550238930541</v>
      </c>
      <c r="AO20" s="66">
        <f t="shared" si="11"/>
        <v>78.340455676193599</v>
      </c>
      <c r="AP20" s="66">
        <f t="shared" si="11"/>
        <v>36.402968328893998</v>
      </c>
      <c r="AQ20" s="66">
        <f t="shared" si="11"/>
        <v>18.764354881275796</v>
      </c>
      <c r="AR20" s="66">
        <f t="shared" si="11"/>
        <v>39.921989129473225</v>
      </c>
      <c r="AS20" s="66">
        <f t="shared" si="11"/>
        <v>46.704000345500582</v>
      </c>
      <c r="AT20" s="66">
        <f t="shared" si="11"/>
        <v>49.570258745637744</v>
      </c>
      <c r="AU20" s="66">
        <f t="shared" si="11"/>
        <v>20.060682663811946</v>
      </c>
      <c r="AV20" s="66">
        <f t="shared" si="11"/>
        <v>832.19400434064437</v>
      </c>
      <c r="AW20" s="66">
        <f t="shared" si="11"/>
        <v>311.94171466600739</v>
      </c>
      <c r="AX20" s="66">
        <f t="shared" si="11"/>
        <v>20.780560229588325</v>
      </c>
      <c r="AY20" s="66">
        <f t="shared" si="11"/>
        <v>25.258916637281754</v>
      </c>
      <c r="AZ20" s="66">
        <f t="shared" si="9"/>
        <v>387.68373399238129</v>
      </c>
      <c r="BA20" s="66">
        <f t="shared" si="1"/>
        <v>168.69930873741143</v>
      </c>
      <c r="BB20" s="66">
        <f t="shared" si="1"/>
        <v>3960.3216726724572</v>
      </c>
      <c r="BC20" s="66">
        <f t="shared" si="1"/>
        <v>7608.2070231333628</v>
      </c>
      <c r="BD20" s="66">
        <f t="shared" si="1"/>
        <v>442.39856439922704</v>
      </c>
      <c r="BE20" s="91">
        <f t="shared" si="1"/>
        <v>2.9528877170296723E-2</v>
      </c>
      <c r="BF20" s="91">
        <f t="shared" si="1"/>
        <v>108.44141690656065</v>
      </c>
      <c r="BG20" s="91">
        <f t="shared" si="1"/>
        <v>84.428267318238426</v>
      </c>
      <c r="BH20" s="91">
        <f t="shared" si="1"/>
        <v>12.706614803788888</v>
      </c>
      <c r="BI20" s="65">
        <f t="shared" si="2"/>
        <v>21956.374678581469</v>
      </c>
      <c r="BJ20" s="66">
        <f t="shared" si="2"/>
        <v>0</v>
      </c>
      <c r="BK20" s="66">
        <f t="shared" si="2"/>
        <v>0</v>
      </c>
      <c r="BL20" s="66">
        <f t="shared" si="2"/>
        <v>14363.955713432348</v>
      </c>
      <c r="BM20" s="36">
        <v>0</v>
      </c>
      <c r="BN20" s="27">
        <f t="shared" si="6"/>
        <v>50967.597390525167</v>
      </c>
      <c r="BP20" s="53" t="s">
        <v>37</v>
      </c>
      <c r="BQ20" s="64" t="s">
        <v>17</v>
      </c>
      <c r="BR20" s="65">
        <f t="shared" si="7"/>
        <v>11.551667271909755</v>
      </c>
      <c r="BS20" s="66">
        <f t="shared" si="7"/>
        <v>272.29473658006549</v>
      </c>
      <c r="BT20" s="66">
        <f t="shared" si="7"/>
        <v>87.153007935535342</v>
      </c>
      <c r="BU20" s="66">
        <f t="shared" si="7"/>
        <v>23.411550238930541</v>
      </c>
      <c r="BV20" s="66">
        <f t="shared" si="7"/>
        <v>78.340455676193599</v>
      </c>
      <c r="BW20" s="66">
        <f t="shared" si="7"/>
        <v>36.402968328893998</v>
      </c>
      <c r="BX20" s="66">
        <f t="shared" si="7"/>
        <v>18.764354881275796</v>
      </c>
      <c r="BY20" s="66">
        <f t="shared" si="7"/>
        <v>39.921989129473225</v>
      </c>
      <c r="BZ20" s="66">
        <f t="shared" si="7"/>
        <v>46.704000345500582</v>
      </c>
      <c r="CA20" s="66">
        <f t="shared" si="7"/>
        <v>49.570258745637744</v>
      </c>
      <c r="CB20" s="66">
        <f t="shared" si="7"/>
        <v>20.060682663811946</v>
      </c>
      <c r="CC20" s="66">
        <f t="shared" si="7"/>
        <v>832.19400434064437</v>
      </c>
      <c r="CD20" s="66">
        <f t="shared" si="7"/>
        <v>311.94171466600739</v>
      </c>
      <c r="CE20" s="66">
        <f t="shared" si="7"/>
        <v>20.780560229588325</v>
      </c>
      <c r="CF20" s="66">
        <f t="shared" si="7"/>
        <v>25.258916637281754</v>
      </c>
      <c r="CG20" s="66">
        <f t="shared" si="7"/>
        <v>387.68373399238129</v>
      </c>
      <c r="CH20" s="66">
        <f t="shared" si="10"/>
        <v>168.69930873741143</v>
      </c>
      <c r="CI20" s="66">
        <f t="shared" si="4"/>
        <v>3960.3216726724572</v>
      </c>
      <c r="CJ20" s="66">
        <f t="shared" si="4"/>
        <v>7608.2070231333628</v>
      </c>
      <c r="CK20" s="66">
        <f t="shared" si="4"/>
        <v>442.39856439922704</v>
      </c>
      <c r="CL20" s="91">
        <f t="shared" si="4"/>
        <v>2.9528877170296723E-2</v>
      </c>
      <c r="CM20" s="91">
        <f t="shared" si="4"/>
        <v>108.44141690656065</v>
      </c>
      <c r="CN20" s="91">
        <f t="shared" si="4"/>
        <v>84.428267318238426</v>
      </c>
      <c r="CO20" s="91">
        <f t="shared" si="4"/>
        <v>12.706614803788888</v>
      </c>
      <c r="CP20" s="65">
        <f t="shared" si="4"/>
        <v>21956.374678581469</v>
      </c>
      <c r="CQ20" s="66">
        <f t="shared" si="4"/>
        <v>0</v>
      </c>
      <c r="CR20" s="66">
        <f t="shared" si="4"/>
        <v>0</v>
      </c>
      <c r="CS20" s="66">
        <f t="shared" si="4"/>
        <v>14363.955713432348</v>
      </c>
      <c r="CT20" s="36">
        <v>0</v>
      </c>
      <c r="CU20" s="27">
        <f t="shared" si="8"/>
        <v>50967.597390525167</v>
      </c>
      <c r="DA20" s="105">
        <v>1.415664848425209</v>
      </c>
    </row>
    <row r="21" spans="2:105" x14ac:dyDescent="0.25">
      <c r="B21" s="53" t="s">
        <v>38</v>
      </c>
      <c r="C21" s="64" t="s">
        <v>18</v>
      </c>
      <c r="D21" s="90">
        <v>11321.974085512262</v>
      </c>
      <c r="E21" s="91">
        <v>47629.162081835049</v>
      </c>
      <c r="F21" s="91">
        <v>29607.993822374927</v>
      </c>
      <c r="G21" s="91">
        <v>3127.4446466333238</v>
      </c>
      <c r="H21" s="91">
        <v>8942.3315167682958</v>
      </c>
      <c r="I21" s="91">
        <v>7801.1643615372886</v>
      </c>
      <c r="J21" s="91">
        <v>2032.1375420474899</v>
      </c>
      <c r="K21" s="91">
        <v>5712.1848305422009</v>
      </c>
      <c r="L21" s="91">
        <v>8487.9610007760148</v>
      </c>
      <c r="M21" s="91">
        <v>8885.4890287381313</v>
      </c>
      <c r="N21" s="91">
        <v>4007.225109502217</v>
      </c>
      <c r="O21" s="91">
        <v>180766.81901703621</v>
      </c>
      <c r="P21" s="91">
        <v>95574.716159085947</v>
      </c>
      <c r="Q21" s="91">
        <v>7275.342936477854</v>
      </c>
      <c r="R21" s="91">
        <v>6562.7307000309738</v>
      </c>
      <c r="S21" s="91">
        <v>31161.858529046138</v>
      </c>
      <c r="T21" s="91">
        <v>10794.761157483137</v>
      </c>
      <c r="U21" s="91">
        <v>10450.367564871725</v>
      </c>
      <c r="V21" s="91">
        <v>1156375.4944768045</v>
      </c>
      <c r="W21" s="91">
        <v>92767.565994809047</v>
      </c>
      <c r="X21" s="91">
        <v>13.878487641019674</v>
      </c>
      <c r="Y21" s="91">
        <v>5857.0981093883584</v>
      </c>
      <c r="Z21" s="91">
        <v>11048.95972120984</v>
      </c>
      <c r="AA21" s="91">
        <v>3204.3190424490022</v>
      </c>
      <c r="AB21" s="65">
        <f>'[6]TES 2030 (value)'!CK24</f>
        <v>1170463.4377589398</v>
      </c>
      <c r="AC21" s="66">
        <f>'[6]TES 2030 (value)'!CL24</f>
        <v>216175.75719853863</v>
      </c>
      <c r="AD21" s="66">
        <f>'[6]TES 2030 (value)'!CM24</f>
        <v>159719.73570657897</v>
      </c>
      <c r="AE21" s="66">
        <f>'[6]TES 2030 (value)'!CN24</f>
        <v>300338.19722589653</v>
      </c>
      <c r="AF21" s="67">
        <f>'[6]TES 2030 (value)'!CO24</f>
        <v>1.6353743869999999</v>
      </c>
      <c r="AG21" s="27">
        <f t="shared" si="5"/>
        <v>3596107.7431869418</v>
      </c>
      <c r="AI21" s="53" t="s">
        <v>38</v>
      </c>
      <c r="AJ21" s="64" t="s">
        <v>18</v>
      </c>
      <c r="AK21" s="65">
        <f t="shared" si="11"/>
        <v>11322.006895017568</v>
      </c>
      <c r="AL21" s="66">
        <f t="shared" si="11"/>
        <v>47629.76703567669</v>
      </c>
      <c r="AM21" s="66">
        <f t="shared" si="11"/>
        <v>29607.924141119813</v>
      </c>
      <c r="AN21" s="66">
        <f t="shared" si="11"/>
        <v>3127.2939278513581</v>
      </c>
      <c r="AO21" s="66">
        <f t="shared" si="11"/>
        <v>8942.1614717304346</v>
      </c>
      <c r="AP21" s="66">
        <f t="shared" si="11"/>
        <v>7800.9982592988317</v>
      </c>
      <c r="AQ21" s="66">
        <f t="shared" si="11"/>
        <v>2032.1250024992974</v>
      </c>
      <c r="AR21" s="66">
        <f t="shared" si="11"/>
        <v>5712.9616915074457</v>
      </c>
      <c r="AS21" s="66">
        <f t="shared" si="11"/>
        <v>8488.6206026247255</v>
      </c>
      <c r="AT21" s="66">
        <f t="shared" si="11"/>
        <v>8885.4416181840661</v>
      </c>
      <c r="AU21" s="66">
        <f t="shared" si="11"/>
        <v>4007.1433352675845</v>
      </c>
      <c r="AV21" s="66">
        <f t="shared" si="11"/>
        <v>180769.47292390151</v>
      </c>
      <c r="AW21" s="66">
        <f t="shared" si="11"/>
        <v>95576.040597375657</v>
      </c>
      <c r="AX21" s="66">
        <f t="shared" si="11"/>
        <v>7274.9668294660514</v>
      </c>
      <c r="AY21" s="66">
        <f t="shared" si="11"/>
        <v>6562.5778240037253</v>
      </c>
      <c r="AZ21" s="66">
        <f t="shared" si="9"/>
        <v>31162.08944734636</v>
      </c>
      <c r="BA21" s="66">
        <f t="shared" si="1"/>
        <v>10794.445615560568</v>
      </c>
      <c r="BB21" s="66">
        <f t="shared" si="1"/>
        <v>10450.230573633115</v>
      </c>
      <c r="BC21" s="66">
        <f t="shared" si="1"/>
        <v>1156395.4319213827</v>
      </c>
      <c r="BD21" s="66">
        <f t="shared" si="1"/>
        <v>92767.510521388132</v>
      </c>
      <c r="BE21" s="91">
        <f t="shared" si="1"/>
        <v>15.370456540947149</v>
      </c>
      <c r="BF21" s="91">
        <f t="shared" si="1"/>
        <v>5896.7001027179458</v>
      </c>
      <c r="BG21" s="91">
        <f t="shared" si="1"/>
        <v>11049.354590876932</v>
      </c>
      <c r="BH21" s="91">
        <f t="shared" si="1"/>
        <v>3209.3974064088484</v>
      </c>
      <c r="BI21" s="65">
        <f t="shared" si="2"/>
        <v>1170463.4377589398</v>
      </c>
      <c r="BJ21" s="66">
        <f t="shared" si="2"/>
        <v>216175.75719853863</v>
      </c>
      <c r="BK21" s="66">
        <f t="shared" si="2"/>
        <v>159719.73570657897</v>
      </c>
      <c r="BL21" s="66">
        <f t="shared" si="2"/>
        <v>300338.19722589653</v>
      </c>
      <c r="BM21" s="36">
        <v>0</v>
      </c>
      <c r="BN21" s="27">
        <f t="shared" si="6"/>
        <v>3596177.1606813343</v>
      </c>
      <c r="BP21" s="53" t="s">
        <v>38</v>
      </c>
      <c r="BQ21" s="64" t="s">
        <v>18</v>
      </c>
      <c r="BR21" s="65">
        <f t="shared" si="7"/>
        <v>11322.006895017568</v>
      </c>
      <c r="BS21" s="66">
        <f t="shared" si="7"/>
        <v>47629.76703567669</v>
      </c>
      <c r="BT21" s="66">
        <f t="shared" si="7"/>
        <v>29607.924141119813</v>
      </c>
      <c r="BU21" s="66">
        <f t="shared" si="7"/>
        <v>3127.2939278513581</v>
      </c>
      <c r="BV21" s="66">
        <f t="shared" si="7"/>
        <v>8942.1614717304346</v>
      </c>
      <c r="BW21" s="66">
        <f t="shared" si="7"/>
        <v>7800.9982592988317</v>
      </c>
      <c r="BX21" s="66">
        <f t="shared" si="7"/>
        <v>2032.1250024992974</v>
      </c>
      <c r="BY21" s="66">
        <f t="shared" si="7"/>
        <v>5712.9616915074457</v>
      </c>
      <c r="BZ21" s="66">
        <f t="shared" si="7"/>
        <v>8488.6206026247255</v>
      </c>
      <c r="CA21" s="66">
        <f t="shared" si="7"/>
        <v>8885.4416181840661</v>
      </c>
      <c r="CB21" s="66">
        <f t="shared" si="7"/>
        <v>4007.1433352675845</v>
      </c>
      <c r="CC21" s="66">
        <f t="shared" si="7"/>
        <v>180769.47292390151</v>
      </c>
      <c r="CD21" s="66">
        <f t="shared" si="7"/>
        <v>95576.040597375657</v>
      </c>
      <c r="CE21" s="66">
        <f t="shared" si="7"/>
        <v>7274.9668294660514</v>
      </c>
      <c r="CF21" s="66">
        <f t="shared" si="7"/>
        <v>6562.5778240037253</v>
      </c>
      <c r="CG21" s="66">
        <f t="shared" si="7"/>
        <v>31162.08944734636</v>
      </c>
      <c r="CH21" s="66">
        <f t="shared" si="10"/>
        <v>10794.445615560568</v>
      </c>
      <c r="CI21" s="66">
        <f t="shared" si="4"/>
        <v>10450.230573633115</v>
      </c>
      <c r="CJ21" s="66">
        <f t="shared" si="4"/>
        <v>1156395.4319213827</v>
      </c>
      <c r="CK21" s="66">
        <f t="shared" si="4"/>
        <v>92767.510521388132</v>
      </c>
      <c r="CL21" s="91">
        <f t="shared" si="4"/>
        <v>15.370456540947149</v>
      </c>
      <c r="CM21" s="91">
        <f t="shared" si="4"/>
        <v>5896.7001027179458</v>
      </c>
      <c r="CN21" s="91">
        <f t="shared" si="4"/>
        <v>11049.354590876932</v>
      </c>
      <c r="CO21" s="91">
        <f t="shared" si="4"/>
        <v>3209.3974064088484</v>
      </c>
      <c r="CP21" s="65">
        <f t="shared" si="4"/>
        <v>1170463.4377589398</v>
      </c>
      <c r="CQ21" s="66">
        <f t="shared" si="4"/>
        <v>216175.75719853863</v>
      </c>
      <c r="CR21" s="66">
        <f t="shared" si="4"/>
        <v>159719.73570657897</v>
      </c>
      <c r="CS21" s="66">
        <f t="shared" si="4"/>
        <v>300338.19722589653</v>
      </c>
      <c r="CT21" s="36">
        <v>0</v>
      </c>
      <c r="CU21" s="27">
        <f t="shared" si="8"/>
        <v>3596177.1606813343</v>
      </c>
      <c r="CX21" s="46" t="s">
        <v>111</v>
      </c>
      <c r="CY21" s="84">
        <f>'AMS2010'!CY21</f>
        <v>2.5558265980385131E-2</v>
      </c>
      <c r="DA21" s="105">
        <v>1.4307143038814731</v>
      </c>
    </row>
    <row r="22" spans="2:105" x14ac:dyDescent="0.25">
      <c r="B22" s="53" t="s">
        <v>39</v>
      </c>
      <c r="C22" s="64" t="s">
        <v>19</v>
      </c>
      <c r="D22" s="90">
        <v>31.030200866337434</v>
      </c>
      <c r="E22" s="91">
        <v>173.85129806176704</v>
      </c>
      <c r="F22" s="91">
        <v>52.572008852851361</v>
      </c>
      <c r="G22" s="91">
        <v>61.471188991973932</v>
      </c>
      <c r="H22" s="91">
        <v>14.761084161658696</v>
      </c>
      <c r="I22" s="91">
        <v>20.238861789354161</v>
      </c>
      <c r="J22" s="91">
        <v>45.502866396835699</v>
      </c>
      <c r="K22" s="91">
        <v>31.445963844522801</v>
      </c>
      <c r="L22" s="91">
        <v>39.137477079792511</v>
      </c>
      <c r="M22" s="91">
        <v>32.271988685160714</v>
      </c>
      <c r="N22" s="91">
        <v>32.855551637218397</v>
      </c>
      <c r="O22" s="91">
        <v>1449.7390204427222</v>
      </c>
      <c r="P22" s="91">
        <v>246.96627464969652</v>
      </c>
      <c r="Q22" s="91">
        <v>15.334827190622653</v>
      </c>
      <c r="R22" s="91">
        <v>55.067559778629231</v>
      </c>
      <c r="S22" s="91">
        <v>202.70096242055564</v>
      </c>
      <c r="T22" s="91">
        <v>102.31524772803158</v>
      </c>
      <c r="U22" s="91">
        <v>25.959506197992468</v>
      </c>
      <c r="V22" s="91">
        <v>4414.4768186755846</v>
      </c>
      <c r="W22" s="91">
        <v>0</v>
      </c>
      <c r="X22" s="91">
        <v>4.6446888658849987E-2</v>
      </c>
      <c r="Y22" s="91">
        <v>57.529076015825055</v>
      </c>
      <c r="Z22" s="91">
        <v>5.1164245923300156</v>
      </c>
      <c r="AA22" s="91">
        <v>24.142634478568137</v>
      </c>
      <c r="AB22" s="65">
        <f>'[6]TES 2030 (value)'!CK25</f>
        <v>24718.342902653938</v>
      </c>
      <c r="AC22" s="66">
        <f>'[6]TES 2030 (value)'!CL25</f>
        <v>747395.79811927804</v>
      </c>
      <c r="AD22" s="66">
        <f>'[6]TES 2030 (value)'!CM25</f>
        <v>0</v>
      </c>
      <c r="AE22" s="66">
        <f>'[6]TES 2030 (value)'!CN25</f>
        <v>0</v>
      </c>
      <c r="AF22" s="67">
        <f>'[6]TES 2030 (value)'!CO25</f>
        <v>1</v>
      </c>
      <c r="AG22" s="27">
        <f t="shared" si="5"/>
        <v>779249.67431135871</v>
      </c>
      <c r="AI22" s="53" t="s">
        <v>39</v>
      </c>
      <c r="AJ22" s="64" t="s">
        <v>19</v>
      </c>
      <c r="AK22" s="65">
        <f t="shared" si="11"/>
        <v>31.030290787541304</v>
      </c>
      <c r="AL22" s="66">
        <f t="shared" si="11"/>
        <v>173.85350620497258</v>
      </c>
      <c r="AM22" s="66">
        <f t="shared" si="11"/>
        <v>52.571885126685288</v>
      </c>
      <c r="AN22" s="66">
        <f t="shared" si="11"/>
        <v>61.468226553377036</v>
      </c>
      <c r="AO22" s="66">
        <f t="shared" si="11"/>
        <v>14.76080346874204</v>
      </c>
      <c r="AP22" s="66">
        <f t="shared" si="11"/>
        <v>20.23843086390621</v>
      </c>
      <c r="AQ22" s="66">
        <f t="shared" si="11"/>
        <v>45.502585615946472</v>
      </c>
      <c r="AR22" s="66">
        <f t="shared" si="11"/>
        <v>31.450240516680658</v>
      </c>
      <c r="AS22" s="66">
        <f t="shared" si="11"/>
        <v>39.140518464199594</v>
      </c>
      <c r="AT22" s="66">
        <f t="shared" si="11"/>
        <v>32.271816490601765</v>
      </c>
      <c r="AU22" s="66">
        <f t="shared" si="11"/>
        <v>32.854881163882077</v>
      </c>
      <c r="AV22" s="66">
        <f t="shared" si="11"/>
        <v>1449.7603046162237</v>
      </c>
      <c r="AW22" s="66">
        <f t="shared" si="11"/>
        <v>246.96969701497844</v>
      </c>
      <c r="AX22" s="66">
        <f t="shared" si="11"/>
        <v>15.33403443953428</v>
      </c>
      <c r="AY22" s="66">
        <f t="shared" si="11"/>
        <v>55.066277003188027</v>
      </c>
      <c r="AZ22" s="66">
        <f t="shared" si="9"/>
        <v>202.70246449276522</v>
      </c>
      <c r="BA22" s="66">
        <f t="shared" si="1"/>
        <v>102.31225694856872</v>
      </c>
      <c r="BB22" s="66">
        <f t="shared" si="1"/>
        <v>25.959165901358336</v>
      </c>
      <c r="BC22" s="66">
        <f t="shared" si="1"/>
        <v>4414.5529301007518</v>
      </c>
      <c r="BD22" s="66">
        <f t="shared" si="1"/>
        <v>0</v>
      </c>
      <c r="BE22" s="91">
        <f t="shared" si="1"/>
        <v>5.1440034538274275E-2</v>
      </c>
      <c r="BF22" s="91">
        <f t="shared" si="1"/>
        <v>57.918051245894056</v>
      </c>
      <c r="BG22" s="91">
        <f t="shared" si="1"/>
        <v>5.1166074440125682</v>
      </c>
      <c r="BH22" s="91">
        <f t="shared" si="1"/>
        <v>24.180896924725182</v>
      </c>
      <c r="BI22" s="65">
        <f t="shared" si="2"/>
        <v>24718.342902653938</v>
      </c>
      <c r="BJ22" s="66">
        <f t="shared" si="2"/>
        <v>747395.79811927804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779249.20833335503</v>
      </c>
      <c r="BP22" s="53" t="s">
        <v>39</v>
      </c>
      <c r="BQ22" s="64" t="s">
        <v>19</v>
      </c>
      <c r="BR22" s="65">
        <f t="shared" si="7"/>
        <v>31.030290787541304</v>
      </c>
      <c r="BS22" s="66">
        <f t="shared" si="7"/>
        <v>173.85350620497258</v>
      </c>
      <c r="BT22" s="66">
        <f t="shared" si="7"/>
        <v>52.571885126685288</v>
      </c>
      <c r="BU22" s="66">
        <f t="shared" si="7"/>
        <v>61.468226553377036</v>
      </c>
      <c r="BV22" s="66">
        <f t="shared" si="7"/>
        <v>14.76080346874204</v>
      </c>
      <c r="BW22" s="66">
        <f t="shared" si="7"/>
        <v>20.23843086390621</v>
      </c>
      <c r="BX22" s="66">
        <f t="shared" si="7"/>
        <v>45.502585615946472</v>
      </c>
      <c r="BY22" s="66">
        <f t="shared" si="7"/>
        <v>31.450240516680658</v>
      </c>
      <c r="BZ22" s="66">
        <f t="shared" si="7"/>
        <v>39.140518464199594</v>
      </c>
      <c r="CA22" s="66">
        <f t="shared" si="7"/>
        <v>32.271816490601765</v>
      </c>
      <c r="CB22" s="66">
        <f t="shared" si="7"/>
        <v>32.854881163882077</v>
      </c>
      <c r="CC22" s="66">
        <f t="shared" si="7"/>
        <v>1449.7603046162237</v>
      </c>
      <c r="CD22" s="66">
        <f t="shared" si="7"/>
        <v>246.96969701497844</v>
      </c>
      <c r="CE22" s="66">
        <f t="shared" si="7"/>
        <v>15.33403443953428</v>
      </c>
      <c r="CF22" s="66">
        <f t="shared" si="7"/>
        <v>55.066277003188027</v>
      </c>
      <c r="CG22" s="66">
        <f t="shared" si="7"/>
        <v>202.70246449276522</v>
      </c>
      <c r="CH22" s="66">
        <f t="shared" si="10"/>
        <v>102.31225694856872</v>
      </c>
      <c r="CI22" s="66">
        <f t="shared" si="4"/>
        <v>25.959165901358336</v>
      </c>
      <c r="CJ22" s="66">
        <f t="shared" si="4"/>
        <v>4414.5529301007518</v>
      </c>
      <c r="CK22" s="66">
        <f t="shared" si="4"/>
        <v>0</v>
      </c>
      <c r="CL22" s="91">
        <f t="shared" si="4"/>
        <v>5.1440034538274275E-2</v>
      </c>
      <c r="CM22" s="91">
        <f t="shared" si="4"/>
        <v>57.918051245894056</v>
      </c>
      <c r="CN22" s="91">
        <f t="shared" si="4"/>
        <v>5.1166074440125682</v>
      </c>
      <c r="CO22" s="91">
        <f t="shared" si="4"/>
        <v>24.180896924725182</v>
      </c>
      <c r="CP22" s="65">
        <f t="shared" si="4"/>
        <v>24718.342902653938</v>
      </c>
      <c r="CQ22" s="66">
        <f t="shared" si="4"/>
        <v>747395.79811927804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779249.20833335503</v>
      </c>
      <c r="DA22" s="105">
        <v>0.55999569882236988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1.7698563688867028</v>
      </c>
      <c r="F23" s="91">
        <v>0.17187308216258601</v>
      </c>
      <c r="G23" s="91">
        <v>7.7398085823259841E-2</v>
      </c>
      <c r="H23" s="91">
        <v>1.7936763390715125</v>
      </c>
      <c r="I23" s="91">
        <v>5.4058949997804557</v>
      </c>
      <c r="J23" s="91">
        <v>6.0192882695307066</v>
      </c>
      <c r="K23" s="91">
        <v>3.9841442434045384</v>
      </c>
      <c r="L23" s="91">
        <v>0</v>
      </c>
      <c r="M23" s="91">
        <v>463.54751180358687</v>
      </c>
      <c r="N23" s="91">
        <v>0.73691868469188415</v>
      </c>
      <c r="O23" s="91">
        <v>387.26086646511669</v>
      </c>
      <c r="P23" s="91">
        <v>1.0361100221998714</v>
      </c>
      <c r="Q23" s="91">
        <v>0</v>
      </c>
      <c r="R23" s="91">
        <v>0.42634638293468041</v>
      </c>
      <c r="S23" s="91">
        <v>0</v>
      </c>
      <c r="T23" s="91">
        <v>2.1173712041180127E-3</v>
      </c>
      <c r="U23" s="91">
        <v>1.9511840276719163E-3</v>
      </c>
      <c r="V23" s="91">
        <v>36.843439507461497</v>
      </c>
      <c r="W23" s="91">
        <v>83.004182440278072</v>
      </c>
      <c r="X23" s="91">
        <v>2.2031001672099397</v>
      </c>
      <c r="Y23" s="91">
        <v>0</v>
      </c>
      <c r="Z23" s="91">
        <v>105.73440562547955</v>
      </c>
      <c r="AA23" s="91">
        <v>66.23513417471527</v>
      </c>
      <c r="AB23" s="65">
        <f>'[6]TES 2030 (value)'!CK26</f>
        <v>79.064737158222073</v>
      </c>
      <c r="AC23" s="66">
        <f>'[6]TES 2030 (value)'!CL26</f>
        <v>0</v>
      </c>
      <c r="AD23" s="66">
        <f>'[6]TES 2030 (value)'!CM26</f>
        <v>0</v>
      </c>
      <c r="AE23" s="66">
        <f>'[6]TES 2030 (value)'!CN26</f>
        <v>45.003413952000002</v>
      </c>
      <c r="AF23" s="67">
        <f>'[6]TES 2030 (value)'!CO26</f>
        <v>-102.8709150602147</v>
      </c>
      <c r="AG23" s="27">
        <f t="shared" si="5"/>
        <v>1187.4514512675735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1.7698788484215657</v>
      </c>
      <c r="AM23" s="66">
        <f t="shared" si="11"/>
        <v>0.1718726776660113</v>
      </c>
      <c r="AN23" s="66">
        <f t="shared" si="11"/>
        <v>7.7394355830713274E-2</v>
      </c>
      <c r="AO23" s="66">
        <f t="shared" si="11"/>
        <v>1.7936422309912632</v>
      </c>
      <c r="AP23" s="66">
        <f t="shared" si="11"/>
        <v>5.4057798975702323</v>
      </c>
      <c r="AQ23" s="66">
        <f t="shared" si="11"/>
        <v>6.0192511267912128</v>
      </c>
      <c r="AR23" s="66">
        <f t="shared" si="11"/>
        <v>3.9846860896918046</v>
      </c>
      <c r="AS23" s="66">
        <f t="shared" si="11"/>
        <v>0</v>
      </c>
      <c r="AT23" s="66">
        <f t="shared" si="11"/>
        <v>463.54503844007257</v>
      </c>
      <c r="AU23" s="66">
        <f t="shared" si="11"/>
        <v>0.73690364661446639</v>
      </c>
      <c r="AV23" s="66">
        <f t="shared" si="11"/>
        <v>387.26655199013595</v>
      </c>
      <c r="AW23" s="66">
        <f t="shared" si="11"/>
        <v>1.0361243802209139</v>
      </c>
      <c r="AX23" s="66">
        <f t="shared" si="11"/>
        <v>0</v>
      </c>
      <c r="AY23" s="66">
        <f t="shared" si="11"/>
        <v>0.4263364513765785</v>
      </c>
      <c r="AZ23" s="66">
        <f t="shared" si="9"/>
        <v>0</v>
      </c>
      <c r="BA23" s="66">
        <f t="shared" si="1"/>
        <v>2.1173093111895081E-3</v>
      </c>
      <c r="BB23" s="66">
        <f t="shared" si="1"/>
        <v>1.9511584500915061E-3</v>
      </c>
      <c r="BC23" s="66">
        <f t="shared" si="1"/>
        <v>36.844074737139707</v>
      </c>
      <c r="BD23" s="66">
        <f t="shared" si="1"/>
        <v>83.004132805193862</v>
      </c>
      <c r="BE23" s="91">
        <f t="shared" si="1"/>
        <v>2.4399384321507984</v>
      </c>
      <c r="BF23" s="91">
        <f t="shared" si="1"/>
        <v>0</v>
      </c>
      <c r="BG23" s="91">
        <f t="shared" si="1"/>
        <v>105.73818438027666</v>
      </c>
      <c r="BH23" s="91">
        <f t="shared" si="1"/>
        <v>66.340106904899898</v>
      </c>
      <c r="BI23" s="65">
        <f t="shared" si="2"/>
        <v>79.064737158222073</v>
      </c>
      <c r="BJ23" s="66">
        <f t="shared" si="2"/>
        <v>0</v>
      </c>
      <c r="BK23" s="66">
        <f t="shared" si="2"/>
        <v>0</v>
      </c>
      <c r="BL23" s="66">
        <f t="shared" si="2"/>
        <v>45.003413952000002</v>
      </c>
      <c r="BM23" s="36">
        <v>0</v>
      </c>
      <c r="BN23" s="27">
        <f t="shared" si="6"/>
        <v>1290.6721169730276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1.7698788484215657</v>
      </c>
      <c r="BT23" s="66">
        <f t="shared" si="7"/>
        <v>0.1718726776660113</v>
      </c>
      <c r="BU23" s="66">
        <f t="shared" si="7"/>
        <v>7.7394355830713274E-2</v>
      </c>
      <c r="BV23" s="66">
        <f t="shared" si="7"/>
        <v>1.7936422309912632</v>
      </c>
      <c r="BW23" s="66">
        <f t="shared" si="7"/>
        <v>5.4057798975702323</v>
      </c>
      <c r="BX23" s="66">
        <f t="shared" si="7"/>
        <v>6.0192511267912128</v>
      </c>
      <c r="BY23" s="66">
        <f t="shared" si="7"/>
        <v>3.9846860896918046</v>
      </c>
      <c r="BZ23" s="66">
        <f t="shared" si="7"/>
        <v>0</v>
      </c>
      <c r="CA23" s="66">
        <f t="shared" si="7"/>
        <v>463.54503844007257</v>
      </c>
      <c r="CB23" s="66">
        <f t="shared" si="7"/>
        <v>0.73690364661446639</v>
      </c>
      <c r="CC23" s="66">
        <f t="shared" si="7"/>
        <v>387.26655199013595</v>
      </c>
      <c r="CD23" s="66">
        <f t="shared" si="7"/>
        <v>1.0361243802209139</v>
      </c>
      <c r="CE23" s="66">
        <f t="shared" si="7"/>
        <v>0</v>
      </c>
      <c r="CF23" s="66">
        <f t="shared" si="7"/>
        <v>0.4263364513765785</v>
      </c>
      <c r="CG23" s="66">
        <f t="shared" si="7"/>
        <v>0</v>
      </c>
      <c r="CH23" s="66">
        <f t="shared" si="10"/>
        <v>2.1173093111895081E-3</v>
      </c>
      <c r="CI23" s="66">
        <f t="shared" si="4"/>
        <v>1.9511584500915061E-3</v>
      </c>
      <c r="CJ23" s="66">
        <f t="shared" si="4"/>
        <v>36.844074737139707</v>
      </c>
      <c r="CK23" s="66">
        <f t="shared" si="4"/>
        <v>83.004132805193862</v>
      </c>
      <c r="CL23" s="91">
        <f t="shared" si="4"/>
        <v>2.4399384321507984</v>
      </c>
      <c r="CM23" s="91">
        <f t="shared" si="4"/>
        <v>0</v>
      </c>
      <c r="CN23" s="91">
        <f t="shared" si="4"/>
        <v>105.73818438027666</v>
      </c>
      <c r="CO23" s="91">
        <f t="shared" si="4"/>
        <v>66.340106904899898</v>
      </c>
      <c r="CP23" s="65">
        <f t="shared" si="4"/>
        <v>79.064737158222073</v>
      </c>
      <c r="CQ23" s="66">
        <f t="shared" si="4"/>
        <v>0</v>
      </c>
      <c r="CR23" s="66">
        <f t="shared" si="4"/>
        <v>0</v>
      </c>
      <c r="CS23" s="66">
        <f t="shared" si="4"/>
        <v>45.003413952000002</v>
      </c>
      <c r="CT23" s="36">
        <v>0</v>
      </c>
      <c r="CU23" s="27">
        <f t="shared" si="8"/>
        <v>1290.6721169730276</v>
      </c>
      <c r="CX23" s="46" t="s">
        <v>112</v>
      </c>
      <c r="CY23" s="94">
        <f>SUM(BR27:CO27)+SUM(CY4:CY9)-SUM(CY10:CY12)</f>
        <v>2621558.8781154593</v>
      </c>
      <c r="DA23" s="105">
        <v>0.6529018993561081</v>
      </c>
    </row>
    <row r="24" spans="2:105" x14ac:dyDescent="0.25">
      <c r="B24" s="53" t="s">
        <v>42</v>
      </c>
      <c r="C24" s="64" t="s">
        <v>43</v>
      </c>
      <c r="D24" s="90">
        <v>7326.082905925301</v>
      </c>
      <c r="E24" s="91">
        <v>1937.1118110582734</v>
      </c>
      <c r="F24" s="91">
        <v>508.70347218166955</v>
      </c>
      <c r="G24" s="91">
        <v>76.589275109782236</v>
      </c>
      <c r="H24" s="91">
        <v>517.92460118871338</v>
      </c>
      <c r="I24" s="91">
        <v>155.33657394597245</v>
      </c>
      <c r="J24" s="91">
        <v>154.19004917369168</v>
      </c>
      <c r="K24" s="91">
        <v>11125.632391188063</v>
      </c>
      <c r="L24" s="91">
        <v>235.27360215765492</v>
      </c>
      <c r="M24" s="91">
        <v>1060.5107449783277</v>
      </c>
      <c r="N24" s="91">
        <v>6.3521638957809463</v>
      </c>
      <c r="O24" s="91">
        <v>4030.0928465359984</v>
      </c>
      <c r="P24" s="91">
        <v>9726.727726888701</v>
      </c>
      <c r="Q24" s="91">
        <v>298.3710062277388</v>
      </c>
      <c r="R24" s="91">
        <v>2505.8434903763027</v>
      </c>
      <c r="S24" s="91">
        <v>12009.61095159592</v>
      </c>
      <c r="T24" s="91">
        <v>2435.1645022558832</v>
      </c>
      <c r="U24" s="91">
        <v>4622.5063030897527</v>
      </c>
      <c r="V24" s="91">
        <v>7934.695673376199</v>
      </c>
      <c r="W24" s="91">
        <v>466.76840555105241</v>
      </c>
      <c r="X24" s="91">
        <v>0.10559141162908257</v>
      </c>
      <c r="Y24" s="91">
        <v>42540.669165397798</v>
      </c>
      <c r="Z24" s="91">
        <v>227.57459582189199</v>
      </c>
      <c r="AA24" s="91">
        <v>9654.3814357436095</v>
      </c>
      <c r="AB24" s="65">
        <f>'[6]TES 2030 (value)'!CK27</f>
        <v>56614.752082131956</v>
      </c>
      <c r="AC24" s="66">
        <f>'[6]TES 2030 (value)'!CL27</f>
        <v>0</v>
      </c>
      <c r="AD24" s="66">
        <f>'[6]TES 2030 (value)'!CM27</f>
        <v>0</v>
      </c>
      <c r="AE24" s="66">
        <f>'[6]TES 2030 (value)'!CN27</f>
        <v>28498.877714090475</v>
      </c>
      <c r="AF24" s="67">
        <f>'[6]TES 2030 (value)'!CO27</f>
        <v>-673.90761842825896</v>
      </c>
      <c r="AG24" s="27">
        <f t="shared" si="5"/>
        <v>203995.94146286987</v>
      </c>
      <c r="AI24" s="53" t="s">
        <v>42</v>
      </c>
      <c r="AJ24" s="64" t="s">
        <v>43</v>
      </c>
      <c r="AK24" s="65">
        <f t="shared" si="11"/>
        <v>7326.1041358940465</v>
      </c>
      <c r="AL24" s="66">
        <f t="shared" si="11"/>
        <v>1937.1364149601807</v>
      </c>
      <c r="AM24" s="66">
        <f t="shared" si="11"/>
        <v>508.70227496794968</v>
      </c>
      <c r="AN24" s="66">
        <f t="shared" si="11"/>
        <v>76.585584095692312</v>
      </c>
      <c r="AO24" s="66">
        <f t="shared" si="11"/>
        <v>517.91475246992525</v>
      </c>
      <c r="AP24" s="66">
        <f t="shared" si="11"/>
        <v>155.33326652268909</v>
      </c>
      <c r="AQ24" s="66">
        <f t="shared" si="11"/>
        <v>154.18909772551831</v>
      </c>
      <c r="AR24" s="66">
        <f t="shared" si="11"/>
        <v>11127.145484649634</v>
      </c>
      <c r="AS24" s="66">
        <f t="shared" si="11"/>
        <v>235.29188533578471</v>
      </c>
      <c r="AT24" s="66">
        <f t="shared" si="11"/>
        <v>1060.5050863812771</v>
      </c>
      <c r="AU24" s="66">
        <f t="shared" si="11"/>
        <v>6.3520342690875005</v>
      </c>
      <c r="AV24" s="66">
        <f t="shared" si="11"/>
        <v>4030.1520138717483</v>
      </c>
      <c r="AW24" s="66">
        <f t="shared" si="11"/>
        <v>9726.8625162048793</v>
      </c>
      <c r="AX24" s="66">
        <f t="shared" si="11"/>
        <v>298.35558160397323</v>
      </c>
      <c r="AY24" s="66">
        <f t="shared" si="11"/>
        <v>2505.7851178153637</v>
      </c>
      <c r="AZ24" s="66">
        <f t="shared" si="9"/>
        <v>12009.699946254075</v>
      </c>
      <c r="BA24" s="66">
        <f t="shared" si="1"/>
        <v>2435.0933199038509</v>
      </c>
      <c r="BB24" s="66">
        <f t="shared" si="1"/>
        <v>4622.445707817863</v>
      </c>
      <c r="BC24" s="66">
        <f t="shared" si="1"/>
        <v>7934.8324780352286</v>
      </c>
      <c r="BD24" s="66">
        <f t="shared" si="1"/>
        <v>466.76812643151368</v>
      </c>
      <c r="BE24" s="91">
        <f t="shared" si="1"/>
        <v>0.11694272787656794</v>
      </c>
      <c r="BF24" s="91">
        <f t="shared" si="1"/>
        <v>42828.302267159212</v>
      </c>
      <c r="BG24" s="91">
        <f t="shared" si="1"/>
        <v>227.58272892284975</v>
      </c>
      <c r="BH24" s="91">
        <f t="shared" si="1"/>
        <v>9669.6821789244186</v>
      </c>
      <c r="BI24" s="65">
        <f t="shared" si="2"/>
        <v>56614.752082131956</v>
      </c>
      <c r="BJ24" s="66">
        <f t="shared" si="2"/>
        <v>0</v>
      </c>
      <c r="BK24" s="66">
        <f t="shared" si="2"/>
        <v>0</v>
      </c>
      <c r="BL24" s="66">
        <f t="shared" si="2"/>
        <v>28498.877714090475</v>
      </c>
      <c r="BM24" s="36">
        <v>0</v>
      </c>
      <c r="BN24" s="27">
        <f t="shared" si="6"/>
        <v>204974.56873916709</v>
      </c>
      <c r="BP24" s="53" t="s">
        <v>42</v>
      </c>
      <c r="BQ24" s="64" t="s">
        <v>43</v>
      </c>
      <c r="BR24" s="65">
        <f t="shared" si="7"/>
        <v>7326.1041358940465</v>
      </c>
      <c r="BS24" s="66">
        <f t="shared" si="7"/>
        <v>1937.1364149601807</v>
      </c>
      <c r="BT24" s="66">
        <f t="shared" si="7"/>
        <v>508.70227496794968</v>
      </c>
      <c r="BU24" s="66">
        <f t="shared" si="7"/>
        <v>76.585584095692312</v>
      </c>
      <c r="BV24" s="66">
        <f t="shared" si="7"/>
        <v>517.91475246992525</v>
      </c>
      <c r="BW24" s="66">
        <f t="shared" si="7"/>
        <v>155.33326652268909</v>
      </c>
      <c r="BX24" s="66">
        <f t="shared" si="7"/>
        <v>154.18909772551831</v>
      </c>
      <c r="BY24" s="66">
        <f t="shared" si="7"/>
        <v>11127.145484649634</v>
      </c>
      <c r="BZ24" s="66">
        <f t="shared" si="7"/>
        <v>235.29188533578471</v>
      </c>
      <c r="CA24" s="66">
        <f t="shared" si="7"/>
        <v>1060.5050863812771</v>
      </c>
      <c r="CB24" s="66">
        <f t="shared" si="7"/>
        <v>6.3520342690875005</v>
      </c>
      <c r="CC24" s="66">
        <f t="shared" si="7"/>
        <v>4030.1520138717483</v>
      </c>
      <c r="CD24" s="66">
        <f t="shared" si="7"/>
        <v>9726.8625162048793</v>
      </c>
      <c r="CE24" s="66">
        <f t="shared" si="7"/>
        <v>298.35558160397323</v>
      </c>
      <c r="CF24" s="66">
        <f t="shared" si="7"/>
        <v>2505.7851178153637</v>
      </c>
      <c r="CG24" s="66">
        <f t="shared" si="7"/>
        <v>12009.699946254075</v>
      </c>
      <c r="CH24" s="66">
        <f t="shared" si="10"/>
        <v>2435.0933199038509</v>
      </c>
      <c r="CI24" s="66">
        <f t="shared" si="4"/>
        <v>4622.445707817863</v>
      </c>
      <c r="CJ24" s="66">
        <f t="shared" si="4"/>
        <v>7934.8324780352286</v>
      </c>
      <c r="CK24" s="66">
        <f t="shared" si="4"/>
        <v>466.76812643151368</v>
      </c>
      <c r="CL24" s="91">
        <f t="shared" si="4"/>
        <v>0.11694272787656794</v>
      </c>
      <c r="CM24" s="91">
        <f t="shared" si="4"/>
        <v>42828.302267159212</v>
      </c>
      <c r="CN24" s="91">
        <f t="shared" si="4"/>
        <v>227.58272892284975</v>
      </c>
      <c r="CO24" s="91">
        <f t="shared" si="4"/>
        <v>9669.6821789244186</v>
      </c>
      <c r="CP24" s="65">
        <f t="shared" si="4"/>
        <v>56614.752082131956</v>
      </c>
      <c r="CQ24" s="66">
        <f t="shared" si="4"/>
        <v>0</v>
      </c>
      <c r="CR24" s="66">
        <f t="shared" si="4"/>
        <v>0</v>
      </c>
      <c r="CS24" s="66">
        <f t="shared" si="4"/>
        <v>28498.877714090475</v>
      </c>
      <c r="CT24" s="36">
        <v>0</v>
      </c>
      <c r="CU24" s="27">
        <f t="shared" si="8"/>
        <v>204974.56873916709</v>
      </c>
      <c r="CX24" s="46" t="s">
        <v>113</v>
      </c>
      <c r="CY24" s="100">
        <f>1-SUM(CP3:CP26)/CY23</f>
        <v>2.600930513232691E-2</v>
      </c>
      <c r="DA24" s="105">
        <v>1.0484260593093138</v>
      </c>
    </row>
    <row r="25" spans="2:105" x14ac:dyDescent="0.25">
      <c r="B25" s="53" t="s">
        <v>44</v>
      </c>
      <c r="C25" s="64" t="s">
        <v>45</v>
      </c>
      <c r="D25" s="90">
        <v>1360.1945576755591</v>
      </c>
      <c r="E25" s="91">
        <v>1988.7851284907372</v>
      </c>
      <c r="F25" s="91">
        <v>547.01035691679783</v>
      </c>
      <c r="G25" s="91">
        <v>209.77144898405351</v>
      </c>
      <c r="H25" s="91">
        <v>401.99589175383886</v>
      </c>
      <c r="I25" s="91">
        <v>661.90076668502297</v>
      </c>
      <c r="J25" s="91">
        <v>341.53608387329655</v>
      </c>
      <c r="K25" s="91">
        <v>750.48557656645858</v>
      </c>
      <c r="L25" s="91">
        <v>480.39543890300138</v>
      </c>
      <c r="M25" s="91">
        <v>748.27574342690809</v>
      </c>
      <c r="N25" s="91">
        <v>252.00887790443349</v>
      </c>
      <c r="O25" s="91">
        <v>4147.6347955376496</v>
      </c>
      <c r="P25" s="91">
        <v>1389.2088912493657</v>
      </c>
      <c r="Q25" s="91">
        <v>857.14212326317443</v>
      </c>
      <c r="R25" s="91">
        <v>240.41178941404451</v>
      </c>
      <c r="S25" s="91">
        <v>126.33140260056308</v>
      </c>
      <c r="T25" s="91">
        <v>20.0718644936528</v>
      </c>
      <c r="U25" s="91">
        <v>23.711290156051358</v>
      </c>
      <c r="V25" s="91">
        <v>9682.6802495105421</v>
      </c>
      <c r="W25" s="91">
        <v>2522.6375459475153</v>
      </c>
      <c r="X25" s="91">
        <v>0.95878050080781585</v>
      </c>
      <c r="Y25" s="91">
        <v>188.33920828546468</v>
      </c>
      <c r="Z25" s="91">
        <v>14782.814147374289</v>
      </c>
      <c r="AA25" s="91">
        <v>107.4192076278554</v>
      </c>
      <c r="AB25" s="65">
        <f>'[6]TES 2030 (value)'!CK28</f>
        <v>27549.999820847763</v>
      </c>
      <c r="AC25" s="66">
        <f>'[6]TES 2030 (value)'!CL28</f>
        <v>0</v>
      </c>
      <c r="AD25" s="66">
        <f>'[6]TES 2030 (value)'!CM28</f>
        <v>0</v>
      </c>
      <c r="AE25" s="66">
        <f>'[6]TES 2030 (value)'!CN28</f>
        <v>4553.4440398675069</v>
      </c>
      <c r="AF25" s="67">
        <f>'[6]TES 2030 (value)'!CO28</f>
        <v>0</v>
      </c>
      <c r="AG25" s="27">
        <f t="shared" si="5"/>
        <v>73935.165027856347</v>
      </c>
      <c r="AI25" s="53" t="s">
        <v>44</v>
      </c>
      <c r="AJ25" s="64" t="s">
        <v>45</v>
      </c>
      <c r="AK25" s="65">
        <f t="shared" si="11"/>
        <v>1360.1984993300991</v>
      </c>
      <c r="AL25" s="66">
        <f t="shared" si="11"/>
        <v>1988.8103887126495</v>
      </c>
      <c r="AM25" s="66">
        <f t="shared" si="11"/>
        <v>547.00906954932339</v>
      </c>
      <c r="AN25" s="66">
        <f t="shared" si="11"/>
        <v>209.76133961335177</v>
      </c>
      <c r="AO25" s="66">
        <f t="shared" si="11"/>
        <v>401.98824750507606</v>
      </c>
      <c r="AP25" s="66">
        <f t="shared" si="11"/>
        <v>661.88667350689116</v>
      </c>
      <c r="AQ25" s="66">
        <f t="shared" si="11"/>
        <v>341.53397638396837</v>
      </c>
      <c r="AR25" s="66">
        <f t="shared" si="11"/>
        <v>750.58764310784511</v>
      </c>
      <c r="AS25" s="66">
        <f t="shared" si="11"/>
        <v>480.43277056835461</v>
      </c>
      <c r="AT25" s="66">
        <f t="shared" si="11"/>
        <v>748.27175083094914</v>
      </c>
      <c r="AU25" s="66">
        <f t="shared" si="11"/>
        <v>252.00373523524269</v>
      </c>
      <c r="AV25" s="66">
        <f t="shared" si="11"/>
        <v>4147.6956885517466</v>
      </c>
      <c r="AW25" s="66">
        <f t="shared" si="11"/>
        <v>1389.2281423810657</v>
      </c>
      <c r="AX25" s="66">
        <f t="shared" si="11"/>
        <v>857.0978123398977</v>
      </c>
      <c r="AY25" s="66">
        <f t="shared" si="11"/>
        <v>240.40618912341105</v>
      </c>
      <c r="AZ25" s="66">
        <f t="shared" si="9"/>
        <v>126.33233875245293</v>
      </c>
      <c r="BA25" s="66">
        <f t="shared" si="1"/>
        <v>20.071277772499872</v>
      </c>
      <c r="BB25" s="66">
        <f t="shared" si="1"/>
        <v>23.710979330715563</v>
      </c>
      <c r="BC25" s="66">
        <f t="shared" si="1"/>
        <v>9682.8471917380139</v>
      </c>
      <c r="BD25" s="66">
        <f t="shared" si="1"/>
        <v>2522.6360374533247</v>
      </c>
      <c r="BE25" s="91">
        <f t="shared" si="1"/>
        <v>1.0618515793044532</v>
      </c>
      <c r="BF25" s="91">
        <f t="shared" si="1"/>
        <v>189.61263890433469</v>
      </c>
      <c r="BG25" s="91">
        <f t="shared" si="1"/>
        <v>14783.342458188008</v>
      </c>
      <c r="BH25" s="91">
        <f t="shared" si="1"/>
        <v>107.58945092304101</v>
      </c>
      <c r="BI25" s="65">
        <f t="shared" si="2"/>
        <v>27549.999820847763</v>
      </c>
      <c r="BJ25" s="66">
        <f t="shared" si="2"/>
        <v>0</v>
      </c>
      <c r="BK25" s="66">
        <f t="shared" si="2"/>
        <v>0</v>
      </c>
      <c r="BL25" s="66">
        <f t="shared" si="2"/>
        <v>4553.4440398675069</v>
      </c>
      <c r="BM25" s="36">
        <v>0</v>
      </c>
      <c r="BN25" s="27">
        <f t="shared" si="6"/>
        <v>73937.560012096845</v>
      </c>
      <c r="BP25" s="53" t="s">
        <v>44</v>
      </c>
      <c r="BQ25" s="64" t="s">
        <v>45</v>
      </c>
      <c r="BR25" s="65">
        <f t="shared" si="7"/>
        <v>1360.1984993300991</v>
      </c>
      <c r="BS25" s="66">
        <f t="shared" si="7"/>
        <v>1988.8103887126495</v>
      </c>
      <c r="BT25" s="66">
        <f t="shared" si="7"/>
        <v>547.00906954932339</v>
      </c>
      <c r="BU25" s="66">
        <f t="shared" si="7"/>
        <v>209.76133961335177</v>
      </c>
      <c r="BV25" s="66">
        <f t="shared" si="7"/>
        <v>401.98824750507606</v>
      </c>
      <c r="BW25" s="66">
        <f t="shared" si="7"/>
        <v>661.88667350689116</v>
      </c>
      <c r="BX25" s="66">
        <f t="shared" si="7"/>
        <v>341.53397638396837</v>
      </c>
      <c r="BY25" s="66">
        <f t="shared" si="7"/>
        <v>750.58764310784511</v>
      </c>
      <c r="BZ25" s="66">
        <f t="shared" si="7"/>
        <v>480.43277056835461</v>
      </c>
      <c r="CA25" s="66">
        <f t="shared" si="7"/>
        <v>748.27175083094914</v>
      </c>
      <c r="CB25" s="66">
        <f t="shared" si="7"/>
        <v>252.00373523524269</v>
      </c>
      <c r="CC25" s="66">
        <f t="shared" si="7"/>
        <v>4147.6956885517466</v>
      </c>
      <c r="CD25" s="66">
        <f t="shared" si="7"/>
        <v>1389.2281423810657</v>
      </c>
      <c r="CE25" s="66">
        <f t="shared" si="7"/>
        <v>857.0978123398977</v>
      </c>
      <c r="CF25" s="66">
        <f t="shared" si="7"/>
        <v>240.40618912341105</v>
      </c>
      <c r="CG25" s="66">
        <f t="shared" si="7"/>
        <v>126.33233875245293</v>
      </c>
      <c r="CH25" s="66">
        <f t="shared" si="10"/>
        <v>20.071277772499872</v>
      </c>
      <c r="CI25" s="66">
        <f t="shared" si="4"/>
        <v>23.710979330715563</v>
      </c>
      <c r="CJ25" s="66">
        <f t="shared" si="4"/>
        <v>9682.8471917380139</v>
      </c>
      <c r="CK25" s="66">
        <f t="shared" si="4"/>
        <v>2522.6360374533247</v>
      </c>
      <c r="CL25" s="91">
        <f t="shared" si="4"/>
        <v>1.0618515793044532</v>
      </c>
      <c r="CM25" s="91">
        <f t="shared" si="4"/>
        <v>189.61263890433469</v>
      </c>
      <c r="CN25" s="91">
        <f t="shared" si="4"/>
        <v>14783.342458188008</v>
      </c>
      <c r="CO25" s="91">
        <f t="shared" si="4"/>
        <v>107.58945092304101</v>
      </c>
      <c r="CP25" s="65">
        <f t="shared" si="4"/>
        <v>27549.999820847763</v>
      </c>
      <c r="CQ25" s="66">
        <f t="shared" si="4"/>
        <v>0</v>
      </c>
      <c r="CR25" s="66">
        <f t="shared" si="4"/>
        <v>0</v>
      </c>
      <c r="CS25" s="66">
        <f t="shared" si="4"/>
        <v>4553.4440398675069</v>
      </c>
      <c r="CT25" s="36">
        <v>0</v>
      </c>
      <c r="CU25" s="27">
        <f t="shared" si="8"/>
        <v>73937.560012096845</v>
      </c>
      <c r="CX25" s="52" t="s">
        <v>114</v>
      </c>
      <c r="CY25" s="100">
        <f>(SUM(CS3:CS26)-SUM(BR32:CO32))/(SUM(CP3:CS26)-SUM(BR32:CO32))</f>
        <v>-3.3093572198970085E-2</v>
      </c>
      <c r="DA25" s="106">
        <v>0.6206214903897318</v>
      </c>
    </row>
    <row r="26" spans="2:105" x14ac:dyDescent="0.25">
      <c r="B26" s="53" t="s">
        <v>46</v>
      </c>
      <c r="C26" s="68" t="s">
        <v>47</v>
      </c>
      <c r="D26" s="92">
        <v>325.88426428710255</v>
      </c>
      <c r="E26" s="93">
        <v>2714.0305816776672</v>
      </c>
      <c r="F26" s="93">
        <v>527.36461596679828</v>
      </c>
      <c r="G26" s="93">
        <v>450.18273583834969</v>
      </c>
      <c r="H26" s="93">
        <v>819.82304495931794</v>
      </c>
      <c r="I26" s="93">
        <v>922.67957547154685</v>
      </c>
      <c r="J26" s="93">
        <v>1045.2217069853664</v>
      </c>
      <c r="K26" s="93">
        <v>1739.9165227361257</v>
      </c>
      <c r="L26" s="93">
        <v>170.83627447885399</v>
      </c>
      <c r="M26" s="93">
        <v>835.50225303792479</v>
      </c>
      <c r="N26" s="93">
        <v>180.53824045349296</v>
      </c>
      <c r="O26" s="93">
        <v>3815.3446241636639</v>
      </c>
      <c r="P26" s="93">
        <v>139.40240107464635</v>
      </c>
      <c r="Q26" s="93">
        <v>143.97211774957049</v>
      </c>
      <c r="R26" s="93">
        <v>147.28703921277153</v>
      </c>
      <c r="S26" s="93">
        <v>134.81096294482975</v>
      </c>
      <c r="T26" s="93">
        <v>8.6677231794061242</v>
      </c>
      <c r="U26" s="93">
        <v>5.0490001221309981</v>
      </c>
      <c r="V26" s="93">
        <v>9756.9530795077044</v>
      </c>
      <c r="W26" s="93">
        <v>3299.822552675932</v>
      </c>
      <c r="X26" s="93">
        <v>9.9333341423507721E-2</v>
      </c>
      <c r="Y26" s="93">
        <v>8273.2247741256033</v>
      </c>
      <c r="Z26" s="93">
        <v>1165.4751172609504</v>
      </c>
      <c r="AA26" s="93">
        <v>9303.015920350239</v>
      </c>
      <c r="AB26" s="69">
        <f>'[6]TES 2030 (value)'!CK29</f>
        <v>11828.668854151249</v>
      </c>
      <c r="AC26" s="70">
        <f>'[6]TES 2030 (value)'!CL29</f>
        <v>14.394020735174836</v>
      </c>
      <c r="AD26" s="70">
        <f>'[6]TES 2030 (value)'!CM29</f>
        <v>0</v>
      </c>
      <c r="AE26" s="70">
        <f>'[6]TES 2030 (value)'!CN29</f>
        <v>829.53798351030969</v>
      </c>
      <c r="AF26" s="71">
        <f>'[6]TES 2030 (value)'!CO29</f>
        <v>-6.415793373310879</v>
      </c>
      <c r="AG26" s="28">
        <f t="shared" si="5"/>
        <v>58591.289526624852</v>
      </c>
      <c r="AI26" s="53" t="s">
        <v>46</v>
      </c>
      <c r="AJ26" s="68" t="s">
        <v>47</v>
      </c>
      <c r="AK26" s="69">
        <f t="shared" si="11"/>
        <v>325.88520865434958</v>
      </c>
      <c r="AL26" s="70">
        <f t="shared" si="11"/>
        <v>2714.0650534834886</v>
      </c>
      <c r="AM26" s="70">
        <f t="shared" si="11"/>
        <v>527.36337483480656</v>
      </c>
      <c r="AN26" s="70">
        <f t="shared" si="11"/>
        <v>450.16104049238072</v>
      </c>
      <c r="AO26" s="70">
        <f t="shared" si="11"/>
        <v>819.80745541866418</v>
      </c>
      <c r="AP26" s="70">
        <f t="shared" si="11"/>
        <v>922.65992979613713</v>
      </c>
      <c r="AQ26" s="70">
        <f t="shared" si="11"/>
        <v>1045.2152573195856</v>
      </c>
      <c r="AR26" s="70">
        <f t="shared" si="11"/>
        <v>1740.1531525493053</v>
      </c>
      <c r="AS26" s="70">
        <f t="shared" si="11"/>
        <v>170.84955021403499</v>
      </c>
      <c r="AT26" s="70">
        <f t="shared" si="11"/>
        <v>835.49779502502179</v>
      </c>
      <c r="AU26" s="70">
        <f t="shared" si="11"/>
        <v>180.53455626405224</v>
      </c>
      <c r="AV26" s="70">
        <f t="shared" si="11"/>
        <v>3815.4006386985584</v>
      </c>
      <c r="AW26" s="70">
        <f t="shared" si="11"/>
        <v>139.40433286042693</v>
      </c>
      <c r="AX26" s="70">
        <f t="shared" si="11"/>
        <v>143.96467494949047</v>
      </c>
      <c r="AY26" s="70">
        <f t="shared" si="11"/>
        <v>147.28360822368342</v>
      </c>
      <c r="AZ26" s="70">
        <f t="shared" si="9"/>
        <v>134.81196193269133</v>
      </c>
      <c r="BA26" s="70">
        <f t="shared" si="1"/>
        <v>8.6674698129817607</v>
      </c>
      <c r="BB26" s="70">
        <f t="shared" si="1"/>
        <v>5.04893393605896</v>
      </c>
      <c r="BC26" s="70">
        <f t="shared" si="1"/>
        <v>9757.1213022971042</v>
      </c>
      <c r="BD26" s="70">
        <f t="shared" si="1"/>
        <v>3299.8205794383739</v>
      </c>
      <c r="BE26" s="93">
        <f t="shared" si="1"/>
        <v>0.11001190092964007</v>
      </c>
      <c r="BF26" s="93">
        <f t="shared" si="1"/>
        <v>8329.1630879800232</v>
      </c>
      <c r="BG26" s="93">
        <f t="shared" si="1"/>
        <v>1165.5167692158104</v>
      </c>
      <c r="BH26" s="93">
        <f t="shared" si="1"/>
        <v>9317.7598020118094</v>
      </c>
      <c r="BI26" s="69">
        <f t="shared" si="2"/>
        <v>11828.668854151249</v>
      </c>
      <c r="BJ26" s="70">
        <f t="shared" si="2"/>
        <v>14.394020735174836</v>
      </c>
      <c r="BK26" s="70">
        <f t="shared" si="2"/>
        <v>0</v>
      </c>
      <c r="BL26" s="70">
        <f t="shared" si="2"/>
        <v>829.53798351030969</v>
      </c>
      <c r="BM26" s="37">
        <v>0</v>
      </c>
      <c r="BN26" s="28">
        <f t="shared" si="6"/>
        <v>58668.866405706503</v>
      </c>
      <c r="BP26" s="53" t="s">
        <v>46</v>
      </c>
      <c r="BQ26" s="68" t="s">
        <v>47</v>
      </c>
      <c r="BR26" s="69">
        <f t="shared" si="7"/>
        <v>325.88520865434958</v>
      </c>
      <c r="BS26" s="70">
        <f t="shared" si="7"/>
        <v>2714.0650534834886</v>
      </c>
      <c r="BT26" s="70">
        <f t="shared" si="7"/>
        <v>527.36337483480656</v>
      </c>
      <c r="BU26" s="70">
        <f t="shared" si="7"/>
        <v>450.16104049238072</v>
      </c>
      <c r="BV26" s="70">
        <f t="shared" si="7"/>
        <v>819.80745541866418</v>
      </c>
      <c r="BW26" s="70">
        <f t="shared" si="7"/>
        <v>922.65992979613713</v>
      </c>
      <c r="BX26" s="70">
        <f t="shared" si="7"/>
        <v>1045.2152573195856</v>
      </c>
      <c r="BY26" s="70">
        <f t="shared" si="7"/>
        <v>1740.1531525493053</v>
      </c>
      <c r="BZ26" s="70">
        <f t="shared" si="7"/>
        <v>170.84955021403499</v>
      </c>
      <c r="CA26" s="70">
        <f t="shared" si="7"/>
        <v>835.49779502502179</v>
      </c>
      <c r="CB26" s="70">
        <f t="shared" si="7"/>
        <v>180.53455626405224</v>
      </c>
      <c r="CC26" s="70">
        <f t="shared" si="7"/>
        <v>3815.4006386985584</v>
      </c>
      <c r="CD26" s="70">
        <f t="shared" si="7"/>
        <v>139.40433286042693</v>
      </c>
      <c r="CE26" s="70">
        <f t="shared" si="7"/>
        <v>143.96467494949047</v>
      </c>
      <c r="CF26" s="70">
        <f t="shared" si="7"/>
        <v>147.28360822368342</v>
      </c>
      <c r="CG26" s="70">
        <f t="shared" si="7"/>
        <v>134.81196193269133</v>
      </c>
      <c r="CH26" s="70">
        <f t="shared" si="10"/>
        <v>8.6674698129817607</v>
      </c>
      <c r="CI26" s="70">
        <f t="shared" si="4"/>
        <v>5.04893393605896</v>
      </c>
      <c r="CJ26" s="70">
        <f t="shared" si="4"/>
        <v>9757.1213022971042</v>
      </c>
      <c r="CK26" s="70">
        <f t="shared" ref="CK26:CS37" si="12">BD26</f>
        <v>3299.8205794383739</v>
      </c>
      <c r="CL26" s="93">
        <f t="shared" si="12"/>
        <v>0.11001190092964007</v>
      </c>
      <c r="CM26" s="93">
        <f t="shared" si="12"/>
        <v>8329.1630879800232</v>
      </c>
      <c r="CN26" s="93">
        <f t="shared" si="12"/>
        <v>1165.5167692158104</v>
      </c>
      <c r="CO26" s="93">
        <f t="shared" si="12"/>
        <v>9317.7598020118094</v>
      </c>
      <c r="CP26" s="69">
        <f t="shared" si="12"/>
        <v>11828.668854151249</v>
      </c>
      <c r="CQ26" s="70">
        <f t="shared" si="12"/>
        <v>14.394020735174836</v>
      </c>
      <c r="CR26" s="70">
        <f t="shared" si="12"/>
        <v>0</v>
      </c>
      <c r="CS26" s="70">
        <f t="shared" si="12"/>
        <v>829.53798351030969</v>
      </c>
      <c r="CT26" s="37">
        <v>0</v>
      </c>
      <c r="CU26" s="28">
        <f t="shared" si="8"/>
        <v>58668.866405706503</v>
      </c>
    </row>
    <row r="27" spans="2:105" x14ac:dyDescent="0.25">
      <c r="B27" s="53" t="s">
        <v>56</v>
      </c>
      <c r="C27" s="72" t="s">
        <v>60</v>
      </c>
      <c r="D27" s="61">
        <f>'[6]TES 2030 (value)'!D102+'[6]TES 2030 (value)'!D103</f>
        <v>27724.117057161329</v>
      </c>
      <c r="E27" s="62">
        <f>'[6]TES 2030 (value)'!E102+'[6]TES 2030 (value)'!E103</f>
        <v>26018.152074726273</v>
      </c>
      <c r="F27" s="62">
        <f>'[6]TES 2030 (value)'!F102+'[6]TES 2030 (value)'!F103</f>
        <v>14225.029538369961</v>
      </c>
      <c r="G27" s="62">
        <f>'[6]TES 2030 (value)'!G102+'[6]TES 2030 (value)'!G103</f>
        <v>2867.284930984024</v>
      </c>
      <c r="H27" s="62">
        <f>'[6]TES 2030 (value)'!H102+'[6]TES 2030 (value)'!H103</f>
        <v>5350.7981874095622</v>
      </c>
      <c r="I27" s="62">
        <f>'[6]TES 2030 (value)'!I102+'[6]TES 2030 (value)'!I103</f>
        <v>4780.4878600081793</v>
      </c>
      <c r="J27" s="62">
        <f>'[6]TES 2030 (value)'!J102+'[6]TES 2030 (value)'!J103</f>
        <v>1944.642273173075</v>
      </c>
      <c r="K27" s="62">
        <f>'[6]TES 2030 (value)'!K102+'[6]TES 2030 (value)'!K103</f>
        <v>3088.640463234387</v>
      </c>
      <c r="L27" s="62">
        <f>'[6]TES 2030 (value)'!L102+'[6]TES 2030 (value)'!L103</f>
        <v>7328.3256726713935</v>
      </c>
      <c r="M27" s="62">
        <f>'[6]TES 2030 (value)'!M102+'[6]TES 2030 (value)'!M103</f>
        <v>3432.7110005061677</v>
      </c>
      <c r="N27" s="62">
        <f>'[6]TES 2030 (value)'!N102+'[6]TES 2030 (value)'!N103</f>
        <v>1823.01573283981</v>
      </c>
      <c r="O27" s="62">
        <f>'[6]TES 2030 (value)'!O102+'[6]TES 2030 (value)'!O103</f>
        <v>115680.71002358448</v>
      </c>
      <c r="P27" s="62">
        <f>'[6]TES 2030 (value)'!P102+'[6]TES 2030 (value)'!P103</f>
        <v>86376.682032693017</v>
      </c>
      <c r="Q27" s="62">
        <f>'[6]TES 2030 (value)'!Q102+'[6]TES 2030 (value)'!Q103</f>
        <v>7111.031177403891</v>
      </c>
      <c r="R27" s="62">
        <f>'[6]TES 2030 (value)'!R102+'[6]TES 2030 (value)'!R103</f>
        <v>9426.7461825276678</v>
      </c>
      <c r="S27" s="62">
        <f>'[6]TES 2030 (value)'!S102+'[6]TES 2030 (value)'!S103</f>
        <v>17701.634381500371</v>
      </c>
      <c r="T27" s="62">
        <f>'[6]TES 2030 (value)'!T102+'[6]TES 2030 (value)'!T103</f>
        <v>3087.7346679940256</v>
      </c>
      <c r="U27" s="62">
        <f>'[6]TES 2030 (value)'!U102+'[6]TES 2030 (value)'!U103</f>
        <v>7386.2360240457956</v>
      </c>
      <c r="V27" s="62">
        <f>'[6]TES 2030 (value)'!V102+'[6]TES 2030 (value)'!V103</f>
        <v>835965.47219538572</v>
      </c>
      <c r="W27" s="62">
        <f>'[6]TES 2030 (value)'!W102+'[6]TES 2030 (value)'!W103</f>
        <v>357646.48367533885</v>
      </c>
      <c r="X27" s="62">
        <f>'[6]TES 2030 (value)'!X102+'[6]TES 2030 (value)'!X103</f>
        <v>7.4890879683224938</v>
      </c>
      <c r="Y27" s="62">
        <f>'[6]TES 2030 (value)'!Y102+'[6]TES 2030 (value)'!Y103</f>
        <v>933.39645425535889</v>
      </c>
      <c r="Z27" s="62">
        <f>'[6]TES 2030 (value)'!Z102+'[6]TES 2030 (value)'!Z103</f>
        <v>6816.9410233013996</v>
      </c>
      <c r="AA27" s="63">
        <f>'[6]TES 2030 (value)'!AA102+'[6]TES 2030 (value)'!AA103</f>
        <v>2885.8052289547036</v>
      </c>
      <c r="AI27" s="53" t="s">
        <v>56</v>
      </c>
      <c r="AJ27" s="72" t="s">
        <v>60</v>
      </c>
      <c r="AK27" s="61">
        <f t="shared" si="11"/>
        <v>27724.197397794404</v>
      </c>
      <c r="AL27" s="62">
        <f t="shared" si="11"/>
        <v>26018.482539936285</v>
      </c>
      <c r="AM27" s="62">
        <f t="shared" si="11"/>
        <v>14224.996060319467</v>
      </c>
      <c r="AN27" s="62">
        <f t="shared" si="11"/>
        <v>2867.1467498997285</v>
      </c>
      <c r="AO27" s="62">
        <f t="shared" si="11"/>
        <v>5350.6964380303698</v>
      </c>
      <c r="AP27" s="62">
        <f t="shared" si="11"/>
        <v>4780.3860739544998</v>
      </c>
      <c r="AQ27" s="62">
        <f t="shared" si="11"/>
        <v>1944.6302735249226</v>
      </c>
      <c r="AR27" s="62">
        <f t="shared" si="11"/>
        <v>3089.0605204073854</v>
      </c>
      <c r="AS27" s="62">
        <f t="shared" si="11"/>
        <v>7328.8951589309563</v>
      </c>
      <c r="AT27" s="62">
        <f t="shared" si="11"/>
        <v>3432.6926844934019</v>
      </c>
      <c r="AU27" s="62">
        <f t="shared" si="11"/>
        <v>1822.9785311073886</v>
      </c>
      <c r="AV27" s="62">
        <f t="shared" si="11"/>
        <v>115682.40837636949</v>
      </c>
      <c r="AW27" s="62">
        <f t="shared" si="11"/>
        <v>86377.879008102609</v>
      </c>
      <c r="AX27" s="62">
        <f t="shared" si="11"/>
        <v>7110.6635646727364</v>
      </c>
      <c r="AY27" s="62">
        <f t="shared" si="11"/>
        <v>9426.5265904748885</v>
      </c>
      <c r="AZ27" s="62">
        <f t="shared" si="9"/>
        <v>17701.765555683025</v>
      </c>
      <c r="BA27" s="62">
        <f t="shared" si="1"/>
        <v>3087.6444103478107</v>
      </c>
      <c r="BB27" s="62">
        <f t="shared" si="1"/>
        <v>7386.1391997364763</v>
      </c>
      <c r="BC27" s="62">
        <f t="shared" si="1"/>
        <v>835979.88534695341</v>
      </c>
      <c r="BD27" s="62">
        <f t="shared" si="1"/>
        <v>357646.2698088467</v>
      </c>
      <c r="BE27" s="62">
        <f t="shared" si="1"/>
        <v>8.294181911306131</v>
      </c>
      <c r="BF27" s="62">
        <f t="shared" si="1"/>
        <v>939.70749078999211</v>
      </c>
      <c r="BG27" s="62">
        <f t="shared" si="1"/>
        <v>6817.1846483394465</v>
      </c>
      <c r="BH27" s="63">
        <f t="shared" si="1"/>
        <v>2890.378796404048</v>
      </c>
      <c r="BP27" s="53" t="s">
        <v>56</v>
      </c>
      <c r="BQ27" s="72" t="s">
        <v>60</v>
      </c>
      <c r="BR27" s="61">
        <f t="shared" si="7"/>
        <v>27724.197397794404</v>
      </c>
      <c r="BS27" s="62">
        <f t="shared" si="7"/>
        <v>26018.482539936285</v>
      </c>
      <c r="BT27" s="62">
        <f t="shared" si="7"/>
        <v>14224.996060319467</v>
      </c>
      <c r="BU27" s="62">
        <f t="shared" si="7"/>
        <v>2867.1467498997285</v>
      </c>
      <c r="BV27" s="62">
        <f t="shared" si="7"/>
        <v>5350.6964380303698</v>
      </c>
      <c r="BW27" s="62">
        <f t="shared" si="7"/>
        <v>4780.3860739544998</v>
      </c>
      <c r="BX27" s="62">
        <f t="shared" si="7"/>
        <v>1944.6302735249226</v>
      </c>
      <c r="BY27" s="62">
        <f t="shared" si="7"/>
        <v>3089.0605204073854</v>
      </c>
      <c r="BZ27" s="62">
        <f t="shared" si="7"/>
        <v>7328.8951589309563</v>
      </c>
      <c r="CA27" s="62">
        <f t="shared" si="7"/>
        <v>3432.6926844934019</v>
      </c>
      <c r="CB27" s="62">
        <f t="shared" si="7"/>
        <v>1822.9785311073886</v>
      </c>
      <c r="CC27" s="62">
        <f t="shared" si="7"/>
        <v>115682.40837636949</v>
      </c>
      <c r="CD27" s="62">
        <f t="shared" si="7"/>
        <v>86377.879008102609</v>
      </c>
      <c r="CE27" s="62">
        <f t="shared" si="7"/>
        <v>7110.6635646727364</v>
      </c>
      <c r="CF27" s="62">
        <f t="shared" si="7"/>
        <v>9426.5265904748885</v>
      </c>
      <c r="CG27" s="62">
        <f t="shared" si="7"/>
        <v>17701.765555683025</v>
      </c>
      <c r="CH27" s="62">
        <f t="shared" si="10"/>
        <v>3087.6444103478107</v>
      </c>
      <c r="CI27" s="62">
        <f t="shared" si="10"/>
        <v>7386.1391997364763</v>
      </c>
      <c r="CJ27" s="62">
        <f t="shared" si="10"/>
        <v>835979.88534695341</v>
      </c>
      <c r="CK27" s="62">
        <f t="shared" si="12"/>
        <v>357646.2698088467</v>
      </c>
      <c r="CL27" s="62">
        <f t="shared" si="12"/>
        <v>8.294181911306131</v>
      </c>
      <c r="CM27" s="62">
        <f t="shared" si="12"/>
        <v>939.70749078999211</v>
      </c>
      <c r="CN27" s="62">
        <f t="shared" si="12"/>
        <v>6817.1846483394465</v>
      </c>
      <c r="CO27" s="63">
        <f t="shared" si="12"/>
        <v>2890.378796404048</v>
      </c>
    </row>
    <row r="28" spans="2:105" x14ac:dyDescent="0.25">
      <c r="B28" s="53" t="s">
        <v>57</v>
      </c>
      <c r="C28" s="72" t="s">
        <v>75</v>
      </c>
      <c r="D28" s="65">
        <f>'[6]TES 2030 (value)'!D104</f>
        <v>8559.7422074624083</v>
      </c>
      <c r="E28" s="66">
        <f>'[6]TES 2030 (value)'!E104</f>
        <v>15290.119792891097</v>
      </c>
      <c r="F28" s="66">
        <f>'[6]TES 2030 (value)'!F104</f>
        <v>8428.1406738300066</v>
      </c>
      <c r="G28" s="66">
        <f>'[6]TES 2030 (value)'!G104</f>
        <v>1443.8928649602369</v>
      </c>
      <c r="H28" s="66">
        <f>'[6]TES 2030 (value)'!H104</f>
        <v>3127.2047229458631</v>
      </c>
      <c r="I28" s="66">
        <f>'[6]TES 2030 (value)'!I104</f>
        <v>2681.9802213279818</v>
      </c>
      <c r="J28" s="66">
        <f>'[6]TES 2030 (value)'!J104</f>
        <v>1035.3426039187498</v>
      </c>
      <c r="K28" s="66">
        <f>'[6]TES 2030 (value)'!K104</f>
        <v>1745.814937977309</v>
      </c>
      <c r="L28" s="66">
        <f>'[6]TES 2030 (value)'!L104</f>
        <v>4174.0960790136114</v>
      </c>
      <c r="M28" s="66">
        <f>'[6]TES 2030 (value)'!M104</f>
        <v>1919.2405201944362</v>
      </c>
      <c r="N28" s="66">
        <f>'[6]TES 2030 (value)'!N104</f>
        <v>899.2147141012764</v>
      </c>
      <c r="O28" s="66">
        <f>'[6]TES 2030 (value)'!O104</f>
        <v>74542.426887152833</v>
      </c>
      <c r="P28" s="66">
        <f>'[6]TES 2030 (value)'!P104</f>
        <v>58619.48203920872</v>
      </c>
      <c r="Q28" s="66">
        <f>'[6]TES 2030 (value)'!Q104</f>
        <v>4591.127331333495</v>
      </c>
      <c r="R28" s="66">
        <f>'[6]TES 2030 (value)'!R104</f>
        <v>6222.726181402918</v>
      </c>
      <c r="S28" s="66">
        <f>'[6]TES 2030 (value)'!S104</f>
        <v>10193.362503359009</v>
      </c>
      <c r="T28" s="66">
        <f>'[6]TES 2030 (value)'!T104</f>
        <v>1542.7008377541897</v>
      </c>
      <c r="U28" s="66">
        <f>'[6]TES 2030 (value)'!U104</f>
        <v>4753.7183291943993</v>
      </c>
      <c r="V28" s="66">
        <f>'[6]TES 2030 (value)'!V104</f>
        <v>450675.93307348929</v>
      </c>
      <c r="W28" s="66">
        <f>'[6]TES 2030 (value)'!W104</f>
        <v>160905.18688522303</v>
      </c>
      <c r="X28" s="66">
        <f>'[6]TES 2030 (value)'!X104</f>
        <v>4.659661007020091</v>
      </c>
      <c r="Y28" s="66">
        <f>'[6]TES 2030 (value)'!Y104</f>
        <v>742.83237712131483</v>
      </c>
      <c r="Z28" s="66">
        <f>'[6]TES 2030 (value)'!Z104</f>
        <v>5287.3915959097922</v>
      </c>
      <c r="AA28" s="67">
        <f>'[6]TES 2030 (value)'!AA104</f>
        <v>2056.9382154522846</v>
      </c>
      <c r="AI28" s="53" t="s">
        <v>57</v>
      </c>
      <c r="AJ28" s="72" t="s">
        <v>75</v>
      </c>
      <c r="AK28" s="65">
        <f t="shared" si="11"/>
        <v>8559.7670124041306</v>
      </c>
      <c r="AL28" s="66">
        <f t="shared" si="11"/>
        <v>15290.313997792118</v>
      </c>
      <c r="AM28" s="66">
        <f t="shared" si="11"/>
        <v>8428.1208385306636</v>
      </c>
      <c r="AN28" s="66">
        <f t="shared" si="11"/>
        <v>1443.8232804276602</v>
      </c>
      <c r="AO28" s="66">
        <f t="shared" si="11"/>
        <v>3127.1452568385603</v>
      </c>
      <c r="AP28" s="66">
        <f t="shared" si="11"/>
        <v>2681.9231166577538</v>
      </c>
      <c r="AQ28" s="66">
        <f t="shared" si="11"/>
        <v>1035.3362152131583</v>
      </c>
      <c r="AR28" s="66">
        <f t="shared" si="11"/>
        <v>1746.0523699789144</v>
      </c>
      <c r="AS28" s="66">
        <f t="shared" si="11"/>
        <v>4174.4204491998271</v>
      </c>
      <c r="AT28" s="66">
        <f t="shared" si="11"/>
        <v>1919.2302796487384</v>
      </c>
      <c r="AU28" s="66">
        <f t="shared" si="11"/>
        <v>899.19636409771863</v>
      </c>
      <c r="AV28" s="66">
        <f t="shared" si="11"/>
        <v>74543.521273055885</v>
      </c>
      <c r="AW28" s="66">
        <f t="shared" si="11"/>
        <v>58620.29436583291</v>
      </c>
      <c r="AX28" s="66">
        <f t="shared" si="11"/>
        <v>4590.8899878575285</v>
      </c>
      <c r="AY28" s="66">
        <f t="shared" si="11"/>
        <v>6222.5812256366753</v>
      </c>
      <c r="AZ28" s="66">
        <f t="shared" si="9"/>
        <v>10193.43803909577</v>
      </c>
      <c r="BA28" s="66">
        <f t="shared" si="1"/>
        <v>1542.655743028962</v>
      </c>
      <c r="BB28" s="66">
        <f t="shared" si="1"/>
        <v>4753.6560138970781</v>
      </c>
      <c r="BC28" s="66">
        <f t="shared" si="1"/>
        <v>450683.70332327514</v>
      </c>
      <c r="BD28" s="66">
        <f t="shared" si="1"/>
        <v>160905.09066666794</v>
      </c>
      <c r="BE28" s="66">
        <f t="shared" si="1"/>
        <v>5.1605851340936324</v>
      </c>
      <c r="BF28" s="66">
        <f t="shared" si="1"/>
        <v>747.85493988095277</v>
      </c>
      <c r="BG28" s="66">
        <f t="shared" si="1"/>
        <v>5287.5805576412085</v>
      </c>
      <c r="BH28" s="67">
        <f t="shared" si="1"/>
        <v>2060.1981532932432</v>
      </c>
      <c r="BP28" s="53" t="s">
        <v>57</v>
      </c>
      <c r="BQ28" s="72" t="s">
        <v>75</v>
      </c>
      <c r="BR28" s="65">
        <f t="shared" si="7"/>
        <v>8559.7670124041306</v>
      </c>
      <c r="BS28" s="66">
        <f t="shared" si="7"/>
        <v>15290.313997792118</v>
      </c>
      <c r="BT28" s="66">
        <f t="shared" si="7"/>
        <v>8428.1208385306636</v>
      </c>
      <c r="BU28" s="66">
        <f t="shared" si="7"/>
        <v>1443.8232804276602</v>
      </c>
      <c r="BV28" s="66">
        <f t="shared" si="7"/>
        <v>3127.1452568385603</v>
      </c>
      <c r="BW28" s="66">
        <f t="shared" si="7"/>
        <v>2681.9231166577538</v>
      </c>
      <c r="BX28" s="66">
        <f t="shared" si="7"/>
        <v>1035.3362152131583</v>
      </c>
      <c r="BY28" s="66">
        <f t="shared" si="7"/>
        <v>1746.0523699789144</v>
      </c>
      <c r="BZ28" s="66">
        <f t="shared" si="7"/>
        <v>4174.4204491998271</v>
      </c>
      <c r="CA28" s="66">
        <f t="shared" si="7"/>
        <v>1919.2302796487384</v>
      </c>
      <c r="CB28" s="66">
        <f t="shared" si="7"/>
        <v>899.19636409771863</v>
      </c>
      <c r="CC28" s="66">
        <f t="shared" si="7"/>
        <v>74543.521273055885</v>
      </c>
      <c r="CD28" s="66">
        <f t="shared" si="7"/>
        <v>58620.29436583291</v>
      </c>
      <c r="CE28" s="66">
        <f t="shared" si="7"/>
        <v>4590.8899878575285</v>
      </c>
      <c r="CF28" s="66">
        <f t="shared" si="7"/>
        <v>6222.5812256366753</v>
      </c>
      <c r="CG28" s="66">
        <f t="shared" si="7"/>
        <v>10193.43803909577</v>
      </c>
      <c r="CH28" s="66">
        <f t="shared" si="10"/>
        <v>1542.655743028962</v>
      </c>
      <c r="CI28" s="66">
        <f t="shared" si="10"/>
        <v>4753.6560138970781</v>
      </c>
      <c r="CJ28" s="66">
        <f t="shared" si="10"/>
        <v>450683.70332327514</v>
      </c>
      <c r="CK28" s="66">
        <f t="shared" si="12"/>
        <v>160905.09066666794</v>
      </c>
      <c r="CL28" s="66">
        <f t="shared" si="12"/>
        <v>5.1605851340936324</v>
      </c>
      <c r="CM28" s="66">
        <f t="shared" si="12"/>
        <v>747.85493988095277</v>
      </c>
      <c r="CN28" s="66">
        <f t="shared" si="12"/>
        <v>5287.5805576412085</v>
      </c>
      <c r="CO28" s="67">
        <f t="shared" si="12"/>
        <v>2060.1981532932432</v>
      </c>
    </row>
    <row r="29" spans="2:105" x14ac:dyDescent="0.25">
      <c r="B29" s="53" t="s">
        <v>64</v>
      </c>
      <c r="C29" s="72" t="s">
        <v>61</v>
      </c>
      <c r="D29" s="65">
        <f>'[6]TES 2030 (value)'!D105+'[6]TES 2030 (value)'!D106</f>
        <v>-10772.169534691129</v>
      </c>
      <c r="E29" s="66">
        <f>'[6]TES 2030 (value)'!E105+'[6]TES 2030 (value)'!E106</f>
        <v>3192.5691780941147</v>
      </c>
      <c r="F29" s="66">
        <f>'[6]TES 2030 (value)'!F105+'[6]TES 2030 (value)'!F106</f>
        <v>2203.8948692056501</v>
      </c>
      <c r="G29" s="66">
        <f>'[6]TES 2030 (value)'!G105+'[6]TES 2030 (value)'!G106</f>
        <v>350.61774027984802</v>
      </c>
      <c r="H29" s="66">
        <f>'[6]TES 2030 (value)'!H105+'[6]TES 2030 (value)'!H106</f>
        <v>1010.1855931181422</v>
      </c>
      <c r="I29" s="66">
        <f>'[6]TES 2030 (value)'!I105+'[6]TES 2030 (value)'!I106</f>
        <v>843.53980702812942</v>
      </c>
      <c r="J29" s="66">
        <f>'[6]TES 2030 (value)'!J105+'[6]TES 2030 (value)'!J106</f>
        <v>250.12264222208555</v>
      </c>
      <c r="K29" s="66">
        <f>'[6]TES 2030 (value)'!K105+'[6]TES 2030 (value)'!K106</f>
        <v>936.22817961739793</v>
      </c>
      <c r="L29" s="66">
        <f>'[6]TES 2030 (value)'!L105+'[6]TES 2030 (value)'!L106</f>
        <v>1076.1553822552344</v>
      </c>
      <c r="M29" s="66">
        <f>'[6]TES 2030 (value)'!M105+'[6]TES 2030 (value)'!M106</f>
        <v>673.24243933775779</v>
      </c>
      <c r="N29" s="66">
        <f>'[6]TES 2030 (value)'!N105+'[6]TES 2030 (value)'!N106</f>
        <v>286.412270402199</v>
      </c>
      <c r="O29" s="66">
        <f>'[6]TES 2030 (value)'!O105+'[6]TES 2030 (value)'!O106</f>
        <v>13433.296086897335</v>
      </c>
      <c r="P29" s="66">
        <f>'[6]TES 2030 (value)'!P105+'[6]TES 2030 (value)'!P106</f>
        <v>5851.6861471457214</v>
      </c>
      <c r="Q29" s="66">
        <f>'[6]TES 2030 (value)'!Q105+'[6]TES 2030 (value)'!Q106</f>
        <v>-1557.3586259040262</v>
      </c>
      <c r="R29" s="66">
        <f>'[6]TES 2030 (value)'!R105+'[6]TES 2030 (value)'!R106</f>
        <v>-2451.9449721072274</v>
      </c>
      <c r="S29" s="66">
        <f>'[6]TES 2030 (value)'!S105+'[6]TES 2030 (value)'!S106</f>
        <v>1988.8965611663025</v>
      </c>
      <c r="T29" s="66">
        <f>'[6]TES 2030 (value)'!T105+'[6]TES 2030 (value)'!T106</f>
        <v>310.69708180254321</v>
      </c>
      <c r="U29" s="66">
        <f>'[6]TES 2030 (value)'!U105+'[6]TES 2030 (value)'!U106</f>
        <v>456.16241342193939</v>
      </c>
      <c r="V29" s="66">
        <f>'[6]TES 2030 (value)'!V105+'[6]TES 2030 (value)'!V106</f>
        <v>81133.978172398653</v>
      </c>
      <c r="W29" s="66">
        <f>'[6]TES 2030 (value)'!W105+'[6]TES 2030 (value)'!W106</f>
        <v>8827.8986914916677</v>
      </c>
      <c r="X29" s="66">
        <f>'[6]TES 2030 (value)'!X105+'[6]TES 2030 (value)'!X106</f>
        <v>0.73870015093931585</v>
      </c>
      <c r="Y29" s="66">
        <f>'[6]TES 2030 (value)'!Y105+'[6]TES 2030 (value)'!Y106</f>
        <v>546.08759796791969</v>
      </c>
      <c r="Z29" s="66">
        <f>'[6]TES 2030 (value)'!Z105+'[6]TES 2030 (value)'!Z106</f>
        <v>2932.6506922949602</v>
      </c>
      <c r="AA29" s="67">
        <f>'[6]TES 2030 (value)'!AA105+'[6]TES 2030 (value)'!AA106</f>
        <v>319.59394079328558</v>
      </c>
      <c r="AI29" s="53" t="s">
        <v>64</v>
      </c>
      <c r="AJ29" s="72" t="s">
        <v>61</v>
      </c>
      <c r="AK29" s="65">
        <f t="shared" si="11"/>
        <v>-10772.200750939359</v>
      </c>
      <c r="AL29" s="66">
        <f t="shared" si="11"/>
        <v>3192.6097279779374</v>
      </c>
      <c r="AM29" s="66">
        <f t="shared" si="11"/>
        <v>2203.8896824252979</v>
      </c>
      <c r="AN29" s="66">
        <f t="shared" si="11"/>
        <v>350.60084320101168</v>
      </c>
      <c r="AO29" s="66">
        <f t="shared" si="11"/>
        <v>1010.1663836930491</v>
      </c>
      <c r="AP29" s="66">
        <f t="shared" si="11"/>
        <v>843.52184639511597</v>
      </c>
      <c r="AQ29" s="66">
        <f t="shared" si="11"/>
        <v>250.12109881035218</v>
      </c>
      <c r="AR29" s="66">
        <f t="shared" si="11"/>
        <v>936.35550727728355</v>
      </c>
      <c r="AS29" s="66">
        <f t="shared" si="11"/>
        <v>1076.2390105941925</v>
      </c>
      <c r="AT29" s="66">
        <f t="shared" si="11"/>
        <v>673.23884709911272</v>
      </c>
      <c r="AU29" s="66">
        <f t="shared" si="11"/>
        <v>286.4064256733501</v>
      </c>
      <c r="AV29" s="66">
        <f t="shared" si="11"/>
        <v>13433.493306259288</v>
      </c>
      <c r="AW29" s="66">
        <f t="shared" si="11"/>
        <v>5851.7672376004366</v>
      </c>
      <c r="AX29" s="66">
        <f t="shared" si="11"/>
        <v>-1557.27811650341</v>
      </c>
      <c r="AY29" s="66">
        <f t="shared" si="11"/>
        <v>-2451.8878550894033</v>
      </c>
      <c r="AZ29" s="66">
        <f t="shared" si="9"/>
        <v>1988.911299459681</v>
      </c>
      <c r="BA29" s="66">
        <f t="shared" si="1"/>
        <v>310.68799980868539</v>
      </c>
      <c r="BB29" s="66">
        <f t="shared" si="1"/>
        <v>456.15643370365348</v>
      </c>
      <c r="BC29" s="66">
        <f t="shared" si="1"/>
        <v>81135.377029604584</v>
      </c>
      <c r="BD29" s="66">
        <f t="shared" si="1"/>
        <v>8827.893412558944</v>
      </c>
      <c r="BE29" s="66">
        <f t="shared" si="1"/>
        <v>0.81811209264942975</v>
      </c>
      <c r="BF29" s="66">
        <f t="shared" si="1"/>
        <v>549.7798969542439</v>
      </c>
      <c r="BG29" s="66">
        <f t="shared" si="1"/>
        <v>2932.7554998815372</v>
      </c>
      <c r="BH29" s="67">
        <f t="shared" si="1"/>
        <v>320.10044914317496</v>
      </c>
      <c r="BP29" s="53" t="s">
        <v>64</v>
      </c>
      <c r="BQ29" s="72" t="s">
        <v>61</v>
      </c>
      <c r="BR29" s="49">
        <f>AK29+AK38-BR38</f>
        <v>-10772.200750939359</v>
      </c>
      <c r="BS29" s="50">
        <f t="shared" ref="BS29:CO29" si="13">AL29+AL38-BS38</f>
        <v>3192.6097279779424</v>
      </c>
      <c r="BT29" s="50">
        <f t="shared" si="13"/>
        <v>1950.5393601917422</v>
      </c>
      <c r="BU29" s="50">
        <f t="shared" si="13"/>
        <v>350.6008432010118</v>
      </c>
      <c r="BV29" s="50">
        <f t="shared" si="13"/>
        <v>1010.1663836930492</v>
      </c>
      <c r="BW29" s="50">
        <f t="shared" si="13"/>
        <v>843.52184639511597</v>
      </c>
      <c r="BX29" s="50">
        <f t="shared" si="13"/>
        <v>250.12109881035218</v>
      </c>
      <c r="BY29" s="50">
        <f t="shared" si="13"/>
        <v>1086.7458168213805</v>
      </c>
      <c r="BZ29" s="50">
        <f t="shared" si="13"/>
        <v>1076.2390105941927</v>
      </c>
      <c r="CA29" s="50">
        <f t="shared" si="13"/>
        <v>681.65916721063593</v>
      </c>
      <c r="CB29" s="50">
        <f t="shared" si="13"/>
        <v>286.4064256733501</v>
      </c>
      <c r="CC29" s="50">
        <f t="shared" si="13"/>
        <v>13433.49330625929</v>
      </c>
      <c r="CD29" s="50">
        <f t="shared" si="13"/>
        <v>5851.7672376004411</v>
      </c>
      <c r="CE29" s="50">
        <f t="shared" si="13"/>
        <v>-1557.27811650341</v>
      </c>
      <c r="CF29" s="50">
        <f t="shared" si="13"/>
        <v>-2451.8878550894033</v>
      </c>
      <c r="CG29" s="50">
        <f t="shared" si="13"/>
        <v>1988.9112994596808</v>
      </c>
      <c r="CH29" s="50">
        <f t="shared" si="13"/>
        <v>310.68799980868539</v>
      </c>
      <c r="CI29" s="50">
        <f t="shared" si="13"/>
        <v>456.15643370365336</v>
      </c>
      <c r="CJ29" s="50">
        <f t="shared" si="13"/>
        <v>81135.377029604599</v>
      </c>
      <c r="CK29" s="50">
        <f t="shared" si="13"/>
        <v>8827.893412558944</v>
      </c>
      <c r="CL29" s="50">
        <f t="shared" si="13"/>
        <v>0.81811209264942875</v>
      </c>
      <c r="CM29" s="50">
        <f t="shared" si="13"/>
        <v>549.77989695424367</v>
      </c>
      <c r="CN29" s="50">
        <f t="shared" si="13"/>
        <v>2932.7554998815376</v>
      </c>
      <c r="CO29" s="50">
        <f t="shared" si="13"/>
        <v>320.10044914317496</v>
      </c>
    </row>
    <row r="30" spans="2:105" x14ac:dyDescent="0.25">
      <c r="B30" s="53" t="s">
        <v>58</v>
      </c>
      <c r="C30" s="72" t="s">
        <v>53</v>
      </c>
      <c r="D30" s="65">
        <f>'[6]TES 2030 (value)'!D109</f>
        <v>12308.073801679524</v>
      </c>
      <c r="E30" s="66">
        <f>'[6]TES 2030 (value)'!E109</f>
        <v>8601.4404290856601</v>
      </c>
      <c r="F30" s="66">
        <f>'[6]TES 2030 (value)'!F109</f>
        <v>11721.230332206871</v>
      </c>
      <c r="G30" s="66">
        <f>'[6]TES 2030 (value)'!G109</f>
        <v>594.05643251099855</v>
      </c>
      <c r="H30" s="66">
        <f>'[6]TES 2030 (value)'!H109</f>
        <v>1893.3902084403592</v>
      </c>
      <c r="I30" s="66">
        <f>'[6]TES 2030 (value)'!I109</f>
        <v>1197.8410042496118</v>
      </c>
      <c r="J30" s="66">
        <f>'[6]TES 2030 (value)'!J109</f>
        <v>416.04368482501286</v>
      </c>
      <c r="K30" s="66">
        <f>'[6]TES 2030 (value)'!K109</f>
        <v>1922.988595655482</v>
      </c>
      <c r="L30" s="66">
        <f>'[6]TES 2030 (value)'!L109</f>
        <v>1525.42518</v>
      </c>
      <c r="M30" s="66">
        <f>'[6]TES 2030 (value)'!M109</f>
        <v>1547.9383180604086</v>
      </c>
      <c r="N30" s="66">
        <f>'[6]TES 2030 (value)'!N109</f>
        <v>700.55609958707066</v>
      </c>
      <c r="O30" s="66">
        <f>'[6]TES 2030 (value)'!O109</f>
        <v>23839.090589139167</v>
      </c>
      <c r="P30" s="66">
        <f>'[6]TES 2030 (value)'!P109</f>
        <v>8172.4261412130609</v>
      </c>
      <c r="Q30" s="66">
        <f>'[6]TES 2030 (value)'!Q109</f>
        <v>1648.4297458684237</v>
      </c>
      <c r="R30" s="66">
        <f>'[6]TES 2030 (value)'!R109</f>
        <v>2988.8794062871139</v>
      </c>
      <c r="S30" s="66">
        <f>'[6]TES 2030 (value)'!S109</f>
        <v>9041.39980499999</v>
      </c>
      <c r="T30" s="66">
        <f>'[6]TES 2030 (value)'!T109</f>
        <v>2236.4904796670476</v>
      </c>
      <c r="U30" s="66">
        <f>'[6]TES 2030 (value)'!U109</f>
        <v>3881.715641697253</v>
      </c>
      <c r="V30" s="66">
        <f>'[6]TES 2030 (value)'!V109</f>
        <v>266835.07582260855</v>
      </c>
      <c r="W30" s="66">
        <f>'[6]TES 2030 (value)'!W109</f>
        <v>79768.149919635121</v>
      </c>
      <c r="X30" s="66">
        <f>'[6]TES 2030 (value)'!X109</f>
        <v>1.4723873546848527</v>
      </c>
      <c r="Y30" s="66">
        <f>'[6]TES 2030 (value)'!Y109</f>
        <v>596.04612518961358</v>
      </c>
      <c r="Z30" s="66">
        <f>'[6]TES 2030 (value)'!Z109</f>
        <v>4436.5836737854352</v>
      </c>
      <c r="AA30" s="67">
        <f>'[6]TES 2030 (value)'!AA109</f>
        <v>1719.4574267555772</v>
      </c>
      <c r="AI30" s="53" t="s">
        <v>58</v>
      </c>
      <c r="AJ30" s="72" t="s">
        <v>53</v>
      </c>
      <c r="AK30" s="65">
        <f t="shared" si="11"/>
        <v>12308.109468764578</v>
      </c>
      <c r="AL30" s="66">
        <f t="shared" si="11"/>
        <v>8601.5496788436612</v>
      </c>
      <c r="AM30" s="66">
        <f t="shared" si="11"/>
        <v>11721.202746749852</v>
      </c>
      <c r="AN30" s="66">
        <f t="shared" si="11"/>
        <v>594.02780355923653</v>
      </c>
      <c r="AO30" s="66">
        <f t="shared" si="11"/>
        <v>1893.3542042272436</v>
      </c>
      <c r="AP30" s="66">
        <f t="shared" si="11"/>
        <v>1197.8154998424618</v>
      </c>
      <c r="AQ30" s="66">
        <f t="shared" si="11"/>
        <v>416.04111757760558</v>
      </c>
      <c r="AR30" s="66">
        <f t="shared" si="11"/>
        <v>1923.250123393273</v>
      </c>
      <c r="AS30" s="66">
        <f t="shared" si="11"/>
        <v>1525.5437212219383</v>
      </c>
      <c r="AT30" s="66">
        <f t="shared" si="11"/>
        <v>1547.9300586823281</v>
      </c>
      <c r="AU30" s="66">
        <f t="shared" si="11"/>
        <v>700.54180354996379</v>
      </c>
      <c r="AV30" s="66">
        <f t="shared" si="11"/>
        <v>23839.440579953418</v>
      </c>
      <c r="AW30" s="66">
        <f t="shared" si="11"/>
        <v>8172.5393916053845</v>
      </c>
      <c r="AX30" s="66">
        <f t="shared" si="11"/>
        <v>1648.344528444132</v>
      </c>
      <c r="AY30" s="66">
        <f t="shared" si="11"/>
        <v>2988.8097816094541</v>
      </c>
      <c r="AZ30" s="66">
        <f t="shared" si="9"/>
        <v>9041.4668043630954</v>
      </c>
      <c r="BA30" s="66">
        <f t="shared" si="1"/>
        <v>2236.4251047601397</v>
      </c>
      <c r="BB30" s="66">
        <f t="shared" si="1"/>
        <v>3881.6647572637257</v>
      </c>
      <c r="BC30" s="66">
        <f t="shared" si="1"/>
        <v>266839.67641260818</v>
      </c>
      <c r="BD30" s="66">
        <f t="shared" si="1"/>
        <v>79768.10221964313</v>
      </c>
      <c r="BE30" s="66">
        <f t="shared" si="1"/>
        <v>1.6306723349116237</v>
      </c>
      <c r="BF30" s="66">
        <f t="shared" si="1"/>
        <v>600.07621214274991</v>
      </c>
      <c r="BG30" s="66">
        <f t="shared" si="1"/>
        <v>4436.7422291935918</v>
      </c>
      <c r="BH30" s="67">
        <f t="shared" si="1"/>
        <v>1722.182508281745</v>
      </c>
      <c r="BP30" s="53" t="s">
        <v>58</v>
      </c>
      <c r="BQ30" s="72" t="s">
        <v>53</v>
      </c>
      <c r="BR30" s="65">
        <f t="shared" si="7"/>
        <v>12308.109468764578</v>
      </c>
      <c r="BS30" s="66">
        <f t="shared" si="7"/>
        <v>8601.5496788436612</v>
      </c>
      <c r="BT30" s="66">
        <f t="shared" si="7"/>
        <v>11721.202746749852</v>
      </c>
      <c r="BU30" s="66">
        <f t="shared" si="7"/>
        <v>594.02780355923653</v>
      </c>
      <c r="BV30" s="66">
        <f t="shared" si="7"/>
        <v>1893.3542042272436</v>
      </c>
      <c r="BW30" s="66">
        <f t="shared" si="7"/>
        <v>1197.8154998424618</v>
      </c>
      <c r="BX30" s="66">
        <f t="shared" si="7"/>
        <v>416.04111757760558</v>
      </c>
      <c r="BY30" s="66">
        <f t="shared" si="7"/>
        <v>1923.250123393273</v>
      </c>
      <c r="BZ30" s="66">
        <f t="shared" si="7"/>
        <v>1525.5437212219383</v>
      </c>
      <c r="CA30" s="66">
        <f t="shared" si="7"/>
        <v>1547.9300586823281</v>
      </c>
      <c r="CB30" s="66">
        <f t="shared" si="7"/>
        <v>700.54180354996379</v>
      </c>
      <c r="CC30" s="66">
        <f t="shared" si="7"/>
        <v>23839.440579953418</v>
      </c>
      <c r="CD30" s="66">
        <f t="shared" si="7"/>
        <v>8172.5393916053845</v>
      </c>
      <c r="CE30" s="66">
        <f t="shared" si="7"/>
        <v>1648.344528444132</v>
      </c>
      <c r="CF30" s="66">
        <f t="shared" si="7"/>
        <v>2988.8097816094541</v>
      </c>
      <c r="CG30" s="66">
        <f t="shared" si="7"/>
        <v>9041.4668043630954</v>
      </c>
      <c r="CH30" s="66">
        <f t="shared" si="10"/>
        <v>2236.4251047601397</v>
      </c>
      <c r="CI30" s="66">
        <f t="shared" si="10"/>
        <v>3881.6647572637257</v>
      </c>
      <c r="CJ30" s="66">
        <f t="shared" si="10"/>
        <v>266839.67641260818</v>
      </c>
      <c r="CK30" s="66">
        <f t="shared" si="12"/>
        <v>79768.10221964313</v>
      </c>
      <c r="CL30" s="66">
        <f t="shared" si="12"/>
        <v>1.6306723349116237</v>
      </c>
      <c r="CM30" s="66">
        <f t="shared" si="12"/>
        <v>600.07621214274991</v>
      </c>
      <c r="CN30" s="66">
        <f t="shared" si="12"/>
        <v>4436.7422291935918</v>
      </c>
      <c r="CO30" s="67">
        <f t="shared" si="12"/>
        <v>1722.182508281745</v>
      </c>
    </row>
    <row r="31" spans="2:105" x14ac:dyDescent="0.25">
      <c r="B31" s="53" t="s">
        <v>59</v>
      </c>
      <c r="C31" s="72" t="s">
        <v>62</v>
      </c>
      <c r="D31" s="69">
        <f>D41-SUM(D3:D30,D32:D40)</f>
        <v>23522.370383778994</v>
      </c>
      <c r="E31" s="70">
        <f t="shared" ref="E31:AA31" si="14">E41-SUM(E3:E30,E32:E40)</f>
        <v>19425.306429999066</v>
      </c>
      <c r="F31" s="70">
        <f t="shared" si="14"/>
        <v>-8646.0910085706273</v>
      </c>
      <c r="G31" s="70">
        <f t="shared" si="14"/>
        <v>-704.14346385581666</v>
      </c>
      <c r="H31" s="70">
        <f t="shared" si="14"/>
        <v>1532.5060255445132</v>
      </c>
      <c r="I31" s="70">
        <f t="shared" si="14"/>
        <v>-728.82895725117123</v>
      </c>
      <c r="J31" s="70">
        <f t="shared" si="14"/>
        <v>-2251.5435623434059</v>
      </c>
      <c r="K31" s="70">
        <f t="shared" si="14"/>
        <v>2435.470277627348</v>
      </c>
      <c r="L31" s="70">
        <f t="shared" si="14"/>
        <v>-588.21663120108133</v>
      </c>
      <c r="M31" s="70">
        <f t="shared" si="14"/>
        <v>1100.7782815209503</v>
      </c>
      <c r="N31" s="70">
        <f t="shared" si="14"/>
        <v>-87.920159250526922</v>
      </c>
      <c r="O31" s="70">
        <f t="shared" si="14"/>
        <v>47309.051698850468</v>
      </c>
      <c r="P31" s="70">
        <f t="shared" si="14"/>
        <v>72632.875760365743</v>
      </c>
      <c r="Q31" s="70">
        <f t="shared" si="14"/>
        <v>2634.1069249377906</v>
      </c>
      <c r="R31" s="70">
        <f t="shared" si="14"/>
        <v>4910.3747835266331</v>
      </c>
      <c r="S31" s="70">
        <f t="shared" si="14"/>
        <v>6737.7480221135993</v>
      </c>
      <c r="T31" s="70">
        <f t="shared" si="14"/>
        <v>1941.8769115134673</v>
      </c>
      <c r="U31" s="70">
        <f t="shared" si="14"/>
        <v>1051.0506501298732</v>
      </c>
      <c r="V31" s="70">
        <f t="shared" si="14"/>
        <v>602550.40672175214</v>
      </c>
      <c r="W31" s="70">
        <f t="shared" si="14"/>
        <v>-1994.4718289556913</v>
      </c>
      <c r="X31" s="70">
        <f t="shared" si="14"/>
        <v>-5.8547649647068738</v>
      </c>
      <c r="Y31" s="70">
        <f t="shared" si="14"/>
        <v>96.710965921723982</v>
      </c>
      <c r="Z31" s="70">
        <f t="shared" si="14"/>
        <v>4697.0799891558563</v>
      </c>
      <c r="AA31" s="71">
        <f t="shared" si="14"/>
        <v>7057.278715939392</v>
      </c>
      <c r="AI31" s="53" t="s">
        <v>59</v>
      </c>
      <c r="AJ31" s="72" t="s">
        <v>62</v>
      </c>
      <c r="AK31" s="69">
        <f t="shared" si="11"/>
        <v>23522.438548334936</v>
      </c>
      <c r="AL31" s="70">
        <f t="shared" si="11"/>
        <v>19425.553157282022</v>
      </c>
      <c r="AM31" s="70">
        <f t="shared" si="11"/>
        <v>-8646.0706603336985</v>
      </c>
      <c r="AN31" s="70">
        <f t="shared" si="11"/>
        <v>-704.10952955571145</v>
      </c>
      <c r="AO31" s="70">
        <f t="shared" si="11"/>
        <v>1532.4768838106547</v>
      </c>
      <c r="AP31" s="70">
        <f t="shared" si="11"/>
        <v>-728.81343903931963</v>
      </c>
      <c r="AQ31" s="70">
        <f t="shared" si="11"/>
        <v>-2251.5296689240758</v>
      </c>
      <c r="AR31" s="70">
        <f t="shared" si="11"/>
        <v>2435.8015032173512</v>
      </c>
      <c r="AS31" s="70">
        <f t="shared" si="11"/>
        <v>-588.26234168176654</v>
      </c>
      <c r="AT31" s="70">
        <f t="shared" si="11"/>
        <v>1100.7724080672708</v>
      </c>
      <c r="AU31" s="70">
        <f t="shared" si="11"/>
        <v>-87.918365090344992</v>
      </c>
      <c r="AV31" s="70">
        <f t="shared" si="11"/>
        <v>47309.746261147782</v>
      </c>
      <c r="AW31" s="70">
        <f t="shared" si="11"/>
        <v>72633.882279303114</v>
      </c>
      <c r="AX31" s="70">
        <f t="shared" si="11"/>
        <v>2633.9707518263708</v>
      </c>
      <c r="AY31" s="70">
        <f t="shared" si="11"/>
        <v>4910.2603984294046</v>
      </c>
      <c r="AZ31" s="70">
        <f t="shared" si="9"/>
        <v>6737.797950756948</v>
      </c>
      <c r="BA31" s="70">
        <f t="shared" si="1"/>
        <v>1941.8201484628435</v>
      </c>
      <c r="BB31" s="70">
        <f t="shared" si="1"/>
        <v>1051.0368721713937</v>
      </c>
      <c r="BC31" s="70">
        <f t="shared" si="1"/>
        <v>602560.79548854707</v>
      </c>
      <c r="BD31" s="70">
        <f t="shared" si="1"/>
        <v>-1994.4706362955835</v>
      </c>
      <c r="BE31" s="70">
        <f t="shared" si="1"/>
        <v>-6.484165477909035</v>
      </c>
      <c r="BF31" s="70">
        <f t="shared" si="1"/>
        <v>97.364864312326503</v>
      </c>
      <c r="BG31" s="70">
        <f t="shared" si="1"/>
        <v>4697.2478542271774</v>
      </c>
      <c r="BH31" s="71">
        <f t="shared" si="1"/>
        <v>7068.4634417456664</v>
      </c>
      <c r="BP31" s="53" t="s">
        <v>59</v>
      </c>
      <c r="BQ31" s="72" t="s">
        <v>62</v>
      </c>
      <c r="BR31" s="69">
        <f t="shared" si="7"/>
        <v>23522.438548334936</v>
      </c>
      <c r="BS31" s="70">
        <f t="shared" si="7"/>
        <v>19425.553157282022</v>
      </c>
      <c r="BT31" s="70">
        <f t="shared" si="7"/>
        <v>-8646.0706603336985</v>
      </c>
      <c r="BU31" s="70">
        <f t="shared" si="7"/>
        <v>-704.10952955571145</v>
      </c>
      <c r="BV31" s="70">
        <f t="shared" si="7"/>
        <v>1532.4768838106547</v>
      </c>
      <c r="BW31" s="70">
        <f t="shared" si="7"/>
        <v>-728.81343903931963</v>
      </c>
      <c r="BX31" s="70">
        <f t="shared" si="7"/>
        <v>-2251.5296689240758</v>
      </c>
      <c r="BY31" s="70">
        <f t="shared" si="7"/>
        <v>2435.8015032173512</v>
      </c>
      <c r="BZ31" s="70">
        <f t="shared" si="7"/>
        <v>-588.26234168176654</v>
      </c>
      <c r="CA31" s="70">
        <f t="shared" si="7"/>
        <v>1100.7724080672708</v>
      </c>
      <c r="CB31" s="70">
        <f t="shared" si="7"/>
        <v>-87.918365090344992</v>
      </c>
      <c r="CC31" s="70">
        <f t="shared" si="7"/>
        <v>47309.746261147782</v>
      </c>
      <c r="CD31" s="70">
        <f t="shared" si="7"/>
        <v>72633.882279303114</v>
      </c>
      <c r="CE31" s="70">
        <f t="shared" si="7"/>
        <v>2633.9707518263708</v>
      </c>
      <c r="CF31" s="70">
        <f t="shared" si="7"/>
        <v>4910.2603984294046</v>
      </c>
      <c r="CG31" s="70">
        <f t="shared" si="7"/>
        <v>6737.797950756948</v>
      </c>
      <c r="CH31" s="70">
        <f t="shared" si="10"/>
        <v>1941.8201484628435</v>
      </c>
      <c r="CI31" s="70">
        <f t="shared" si="10"/>
        <v>1051.0368721713937</v>
      </c>
      <c r="CJ31" s="70">
        <f t="shared" si="10"/>
        <v>602560.79548854707</v>
      </c>
      <c r="CK31" s="70">
        <f t="shared" si="12"/>
        <v>-1994.4706362955835</v>
      </c>
      <c r="CL31" s="70">
        <f t="shared" si="12"/>
        <v>-6.484165477909035</v>
      </c>
      <c r="CM31" s="70">
        <f t="shared" si="12"/>
        <v>97.364864312326503</v>
      </c>
      <c r="CN31" s="70">
        <f t="shared" si="12"/>
        <v>4697.2478542271774</v>
      </c>
      <c r="CO31" s="71">
        <f t="shared" si="12"/>
        <v>7068.4634417456664</v>
      </c>
    </row>
    <row r="32" spans="2:105" x14ac:dyDescent="0.25">
      <c r="B32" s="53" t="s">
        <v>63</v>
      </c>
      <c r="C32" s="73" t="s">
        <v>52</v>
      </c>
      <c r="D32" s="74">
        <f t="array" ref="D32:AA32">TRANSPOSE('[6]TES 2030 (value)'!$AO$6:$AO$29)</f>
        <v>20922.035130563836</v>
      </c>
      <c r="E32" s="75">
        <v>69927.177256533891</v>
      </c>
      <c r="F32" s="75">
        <v>146588.19595739985</v>
      </c>
      <c r="G32" s="75">
        <v>5204.3730788168323</v>
      </c>
      <c r="H32" s="75">
        <v>8719.2929489725229</v>
      </c>
      <c r="I32" s="75">
        <v>17382.469986852066</v>
      </c>
      <c r="J32" s="75">
        <v>10608.568152610138</v>
      </c>
      <c r="K32" s="75">
        <v>47590.269454320325</v>
      </c>
      <c r="L32" s="75">
        <v>24795.770180972293</v>
      </c>
      <c r="M32" s="75">
        <v>25839.814682548491</v>
      </c>
      <c r="N32" s="75">
        <v>21369.997393880465</v>
      </c>
      <c r="O32" s="75">
        <v>519585.5829940479</v>
      </c>
      <c r="P32" s="75">
        <v>0</v>
      </c>
      <c r="Q32" s="75">
        <v>3535.5115709243646</v>
      </c>
      <c r="R32" s="75">
        <v>0</v>
      </c>
      <c r="S32" s="75">
        <v>32227.193470525111</v>
      </c>
      <c r="T32" s="75">
        <v>4036.2149412959834</v>
      </c>
      <c r="U32" s="75">
        <v>15412.192941002946</v>
      </c>
      <c r="V32" s="75">
        <v>292968.48035767244</v>
      </c>
      <c r="W32" s="75">
        <v>0</v>
      </c>
      <c r="X32" s="75">
        <v>920.84137238598055</v>
      </c>
      <c r="Y32" s="75">
        <v>78091.364992006507</v>
      </c>
      <c r="Z32" s="75">
        <v>801.55939407032224</v>
      </c>
      <c r="AA32" s="76">
        <v>10613.570072335226</v>
      </c>
      <c r="AI32" s="53" t="s">
        <v>63</v>
      </c>
      <c r="AJ32" s="73" t="s">
        <v>52</v>
      </c>
      <c r="AK32" s="74">
        <f t="shared" si="11"/>
        <v>20922.095759710082</v>
      </c>
      <c r="AL32" s="75">
        <f t="shared" si="11"/>
        <v>69928.065424888468</v>
      </c>
      <c r="AM32" s="75">
        <f t="shared" si="11"/>
        <v>146587.85096781561</v>
      </c>
      <c r="AN32" s="75">
        <f t="shared" si="11"/>
        <v>5204.122268055984</v>
      </c>
      <c r="AO32" s="75">
        <f t="shared" si="11"/>
        <v>8719.1271451777466</v>
      </c>
      <c r="AP32" s="75">
        <f t="shared" si="11"/>
        <v>17382.099879642305</v>
      </c>
      <c r="AQ32" s="75">
        <f t="shared" si="11"/>
        <v>10608.50269116924</v>
      </c>
      <c r="AR32" s="75">
        <f t="shared" si="11"/>
        <v>47596.741762860984</v>
      </c>
      <c r="AS32" s="75">
        <f t="shared" si="11"/>
        <v>24797.697067282217</v>
      </c>
      <c r="AT32" s="75">
        <f t="shared" si="11"/>
        <v>25839.676808321525</v>
      </c>
      <c r="AU32" s="75">
        <f t="shared" si="11"/>
        <v>21369.561302786697</v>
      </c>
      <c r="AV32" s="75">
        <f t="shared" si="11"/>
        <v>519593.21122888284</v>
      </c>
      <c r="AW32" s="75">
        <f t="shared" si="11"/>
        <v>0</v>
      </c>
      <c r="AX32" s="75">
        <f t="shared" si="11"/>
        <v>3535.3287986889191</v>
      </c>
      <c r="AY32" s="75">
        <f t="shared" si="11"/>
        <v>0</v>
      </c>
      <c r="AZ32" s="75">
        <f t="shared" si="9"/>
        <v>32227.432283262489</v>
      </c>
      <c r="BA32" s="75">
        <f t="shared" si="1"/>
        <v>4036.096958600127</v>
      </c>
      <c r="BB32" s="75">
        <f t="shared" si="1"/>
        <v>15411.990906444105</v>
      </c>
      <c r="BC32" s="75">
        <f t="shared" si="1"/>
        <v>292973.53152216715</v>
      </c>
      <c r="BD32" s="75">
        <f t="shared" si="1"/>
        <v>0</v>
      </c>
      <c r="BE32" s="75">
        <f t="shared" si="1"/>
        <v>1019.8339085255651</v>
      </c>
      <c r="BF32" s="75">
        <f t="shared" si="1"/>
        <v>78619.369416339905</v>
      </c>
      <c r="BG32" s="75">
        <f t="shared" si="1"/>
        <v>801.588040341019</v>
      </c>
      <c r="BH32" s="76">
        <f t="shared" si="1"/>
        <v>10630.39098530507</v>
      </c>
      <c r="BP32" s="53" t="s">
        <v>63</v>
      </c>
      <c r="BQ32" s="73" t="s">
        <v>52</v>
      </c>
      <c r="BR32" s="74">
        <f t="shared" si="7"/>
        <v>20922.095759710082</v>
      </c>
      <c r="BS32" s="75">
        <f t="shared" si="7"/>
        <v>69928.065424888468</v>
      </c>
      <c r="BT32" s="75">
        <f t="shared" si="7"/>
        <v>146587.85096781561</v>
      </c>
      <c r="BU32" s="75">
        <f t="shared" si="7"/>
        <v>5204.122268055984</v>
      </c>
      <c r="BV32" s="75">
        <f t="shared" si="7"/>
        <v>8719.1271451777466</v>
      </c>
      <c r="BW32" s="75">
        <f t="shared" si="7"/>
        <v>17382.099879642305</v>
      </c>
      <c r="BX32" s="75">
        <f t="shared" si="7"/>
        <v>10608.50269116924</v>
      </c>
      <c r="BY32" s="75">
        <f t="shared" si="7"/>
        <v>47596.741762860984</v>
      </c>
      <c r="BZ32" s="75">
        <f t="shared" si="7"/>
        <v>24797.697067282217</v>
      </c>
      <c r="CA32" s="75">
        <f t="shared" si="7"/>
        <v>25839.676808321525</v>
      </c>
      <c r="CB32" s="75">
        <f t="shared" si="7"/>
        <v>21369.561302786697</v>
      </c>
      <c r="CC32" s="75">
        <f t="shared" si="7"/>
        <v>519593.21122888284</v>
      </c>
      <c r="CD32" s="75">
        <f t="shared" si="7"/>
        <v>0</v>
      </c>
      <c r="CE32" s="75">
        <f t="shared" si="7"/>
        <v>3535.3287986889191</v>
      </c>
      <c r="CF32" s="75">
        <f t="shared" si="7"/>
        <v>0</v>
      </c>
      <c r="CG32" s="75">
        <f t="shared" si="7"/>
        <v>32227.432283262489</v>
      </c>
      <c r="CH32" s="75">
        <f t="shared" si="10"/>
        <v>4036.096958600127</v>
      </c>
      <c r="CI32" s="75">
        <f t="shared" si="10"/>
        <v>15411.990906444105</v>
      </c>
      <c r="CJ32" s="75">
        <f t="shared" si="10"/>
        <v>292973.53152216715</v>
      </c>
      <c r="CK32" s="75">
        <f t="shared" si="12"/>
        <v>0</v>
      </c>
      <c r="CL32" s="75">
        <f t="shared" si="12"/>
        <v>1019.8339085255651</v>
      </c>
      <c r="CM32" s="75">
        <f t="shared" si="12"/>
        <v>78619.369416339905</v>
      </c>
      <c r="CN32" s="75">
        <f t="shared" si="12"/>
        <v>801.588040341019</v>
      </c>
      <c r="CO32" s="76">
        <f t="shared" si="12"/>
        <v>10630.39098530507</v>
      </c>
    </row>
    <row r="33" spans="2:98" x14ac:dyDescent="0.25">
      <c r="B33" s="53" t="s">
        <v>65</v>
      </c>
      <c r="C33" s="77" t="s">
        <v>66</v>
      </c>
      <c r="D33" s="61">
        <f>'[6]TES 2030 (value)'!D44</f>
        <v>156.17471594807574</v>
      </c>
      <c r="E33" s="62">
        <f>'[6]TES 2030 (value)'!E44</f>
        <v>303.63509553491178</v>
      </c>
      <c r="F33" s="62">
        <f>'[6]TES 2030 (value)'!F44</f>
        <v>577.77828714158329</v>
      </c>
      <c r="G33" s="62">
        <f>'[6]TES 2030 (value)'!G44</f>
        <v>59.766021387983429</v>
      </c>
      <c r="H33" s="62">
        <f>'[6]TES 2030 (value)'!H44</f>
        <v>142.3388732405885</v>
      </c>
      <c r="I33" s="62">
        <f>'[6]TES 2030 (value)'!I44</f>
        <v>140.68879636999901</v>
      </c>
      <c r="J33" s="62">
        <f>'[6]TES 2030 (value)'!J44</f>
        <v>151.98706544973828</v>
      </c>
      <c r="K33" s="62">
        <f>'[6]TES 2030 (value)'!K44</f>
        <v>98.549854962911766</v>
      </c>
      <c r="L33" s="62">
        <f>'[6]TES 2030 (value)'!L44</f>
        <v>161.12299875252785</v>
      </c>
      <c r="M33" s="62">
        <f>'[6]TES 2030 (value)'!M44</f>
        <v>103.65393694074149</v>
      </c>
      <c r="N33" s="62">
        <f>'[6]TES 2030 (value)'!N44</f>
        <v>39.841882049874748</v>
      </c>
      <c r="O33" s="62">
        <f>'[6]TES 2030 (value)'!O44</f>
        <v>2274.7789775444171</v>
      </c>
      <c r="P33" s="62">
        <f>'[6]TES 2030 (value)'!P44</f>
        <v>0</v>
      </c>
      <c r="Q33" s="33">
        <f>-SUM(D33:P33,R33:AA33)</f>
        <v>-4639.1977712785456</v>
      </c>
      <c r="R33" s="62">
        <f>'[6]TES 2030 (value)'!R44</f>
        <v>0</v>
      </c>
      <c r="S33" s="62">
        <f>'[6]TES 2030 (value)'!S44</f>
        <v>0</v>
      </c>
      <c r="T33" s="62">
        <f>'[6]TES 2030 (value)'!T44</f>
        <v>0</v>
      </c>
      <c r="U33" s="62">
        <f>'[6]TES 2030 (value)'!U44</f>
        <v>0</v>
      </c>
      <c r="V33" s="62">
        <f>'[6]TES 2030 (value)'!V44</f>
        <v>0</v>
      </c>
      <c r="W33" s="62">
        <f>'[6]TES 2030 (value)'!W44</f>
        <v>0</v>
      </c>
      <c r="X33" s="62">
        <f>'[6]TES 2030 (value)'!X44</f>
        <v>2.5752583913747906</v>
      </c>
      <c r="Y33" s="62">
        <f>'[6]TES 2030 (value)'!Y44</f>
        <v>239.58699056529838</v>
      </c>
      <c r="Z33" s="62">
        <f>'[6]TES 2030 (value)'!Z44</f>
        <v>0</v>
      </c>
      <c r="AA33" s="63">
        <f>'[6]TES 2030 (value)'!AA44</f>
        <v>186.71901699851972</v>
      </c>
      <c r="AI33" s="53" t="s">
        <v>65</v>
      </c>
      <c r="AJ33" s="77" t="s">
        <v>66</v>
      </c>
      <c r="AK33" s="61">
        <f>D33</f>
        <v>156.17471594807574</v>
      </c>
      <c r="AL33" s="62">
        <f t="shared" ref="AL33:BA40" si="15">E33</f>
        <v>303.63509553491178</v>
      </c>
      <c r="AM33" s="62">
        <f t="shared" si="15"/>
        <v>577.77828714158329</v>
      </c>
      <c r="AN33" s="62">
        <f t="shared" si="15"/>
        <v>59.766021387983429</v>
      </c>
      <c r="AO33" s="62">
        <f t="shared" si="15"/>
        <v>142.3388732405885</v>
      </c>
      <c r="AP33" s="62">
        <f t="shared" si="15"/>
        <v>140.68879636999901</v>
      </c>
      <c r="AQ33" s="62">
        <f t="shared" si="15"/>
        <v>151.98706544973828</v>
      </c>
      <c r="AR33" s="62">
        <f t="shared" si="15"/>
        <v>98.549854962911766</v>
      </c>
      <c r="AS33" s="62">
        <f t="shared" si="15"/>
        <v>161.12299875252785</v>
      </c>
      <c r="AT33" s="62">
        <f t="shared" si="15"/>
        <v>103.65393694074149</v>
      </c>
      <c r="AU33" s="62">
        <f t="shared" si="15"/>
        <v>39.841882049874748</v>
      </c>
      <c r="AV33" s="62">
        <f t="shared" si="15"/>
        <v>2274.7789775444171</v>
      </c>
      <c r="AW33" s="62">
        <f t="shared" si="15"/>
        <v>0</v>
      </c>
      <c r="AX33" s="33">
        <f t="shared" si="15"/>
        <v>-4639.1977712785456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2.5752583913747906</v>
      </c>
      <c r="BF33" s="62">
        <f t="shared" si="16"/>
        <v>239.58699056529838</v>
      </c>
      <c r="BG33" s="62">
        <f t="shared" si="16"/>
        <v>0</v>
      </c>
      <c r="BH33" s="63">
        <f t="shared" si="16"/>
        <v>186.71901699851972</v>
      </c>
      <c r="BP33" s="53" t="s">
        <v>65</v>
      </c>
      <c r="BQ33" s="77" t="s">
        <v>66</v>
      </c>
      <c r="BR33" s="61">
        <f t="shared" si="7"/>
        <v>156.17471594807574</v>
      </c>
      <c r="BS33" s="62">
        <f t="shared" si="7"/>
        <v>303.63509553491178</v>
      </c>
      <c r="BT33" s="62">
        <f t="shared" si="7"/>
        <v>577.77828714158329</v>
      </c>
      <c r="BU33" s="62">
        <f t="shared" si="7"/>
        <v>59.766021387983429</v>
      </c>
      <c r="BV33" s="62">
        <f t="shared" si="7"/>
        <v>142.3388732405885</v>
      </c>
      <c r="BW33" s="62">
        <f t="shared" si="7"/>
        <v>140.68879636999901</v>
      </c>
      <c r="BX33" s="62">
        <f t="shared" si="7"/>
        <v>151.98706544973828</v>
      </c>
      <c r="BY33" s="62">
        <f t="shared" si="7"/>
        <v>98.549854962911766</v>
      </c>
      <c r="BZ33" s="62">
        <f t="shared" si="7"/>
        <v>161.12299875252785</v>
      </c>
      <c r="CA33" s="62">
        <f t="shared" si="7"/>
        <v>103.65393694074149</v>
      </c>
      <c r="CB33" s="62">
        <f t="shared" si="7"/>
        <v>39.841882049874748</v>
      </c>
      <c r="CC33" s="62">
        <f t="shared" si="7"/>
        <v>2274.7789775444171</v>
      </c>
      <c r="CD33" s="62">
        <f t="shared" si="7"/>
        <v>0</v>
      </c>
      <c r="CE33" s="33">
        <f t="shared" si="7"/>
        <v>-4639.1977712785456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2.5752583913747906</v>
      </c>
      <c r="CM33" s="62">
        <f t="shared" si="12"/>
        <v>239.58699056529838</v>
      </c>
      <c r="CN33" s="62">
        <f t="shared" si="12"/>
        <v>0</v>
      </c>
      <c r="CO33" s="63">
        <f t="shared" si="12"/>
        <v>186.71901699851972</v>
      </c>
    </row>
    <row r="34" spans="2:98" x14ac:dyDescent="0.25">
      <c r="B34" s="53" t="s">
        <v>67</v>
      </c>
      <c r="C34" s="72" t="s">
        <v>68</v>
      </c>
      <c r="D34" s="65">
        <f>'[6]TES 2030 (value)'!D45</f>
        <v>3025.6377315362201</v>
      </c>
      <c r="E34" s="66">
        <f>'[6]TES 2030 (value)'!E45</f>
        <v>18028.217965744177</v>
      </c>
      <c r="F34" s="66">
        <f>'[6]TES 2030 (value)'!F45</f>
        <v>6050.2279837882197</v>
      </c>
      <c r="G34" s="66">
        <f>'[6]TES 2030 (value)'!G45</f>
        <v>992.81300252724691</v>
      </c>
      <c r="H34" s="66">
        <f>'[6]TES 2030 (value)'!H45</f>
        <v>2348.1572960245503</v>
      </c>
      <c r="I34" s="66">
        <f>'[6]TES 2030 (value)'!I45</f>
        <v>2339.7090196767867</v>
      </c>
      <c r="J34" s="66">
        <f>'[6]TES 2030 (value)'!J45</f>
        <v>2555.0452000003556</v>
      </c>
      <c r="K34" s="66">
        <f>'[6]TES 2030 (value)'!K45</f>
        <v>1655.0295362955358</v>
      </c>
      <c r="L34" s="66">
        <f>'[6]TES 2030 (value)'!L45</f>
        <v>2683.8071242700998</v>
      </c>
      <c r="M34" s="66">
        <f>'[6]TES 2030 (value)'!M45</f>
        <v>1728.7130628233722</v>
      </c>
      <c r="N34" s="66">
        <f>'[6]TES 2030 (value)'!N45</f>
        <v>669.76165509123803</v>
      </c>
      <c r="O34" s="66">
        <f>'[6]TES 2030 (value)'!O45</f>
        <v>37912.875569646319</v>
      </c>
      <c r="P34" s="66">
        <f>'[6]TES 2030 (value)'!P45</f>
        <v>0</v>
      </c>
      <c r="Q34" s="66">
        <f>'[6]TES 2030 (value)'!Q45</f>
        <v>0</v>
      </c>
      <c r="R34" s="66">
        <f>'[6]TES 2030 (value)'!R45</f>
        <v>0</v>
      </c>
      <c r="S34" s="34">
        <f>-SUM(D34:R34,T34:AA34)</f>
        <v>-84585.571968632721</v>
      </c>
      <c r="T34" s="66">
        <f>'[6]TES 2030 (value)'!T45</f>
        <v>0</v>
      </c>
      <c r="U34" s="66">
        <f>'[6]TES 2030 (value)'!U45</f>
        <v>0</v>
      </c>
      <c r="V34" s="66">
        <f>'[6]TES 2030 (value)'!V45</f>
        <v>0</v>
      </c>
      <c r="W34" s="66">
        <f>'[6]TES 2030 (value)'!W45</f>
        <v>0</v>
      </c>
      <c r="X34" s="66">
        <f>'[6]TES 2030 (value)'!X45</f>
        <v>29.086385503521178</v>
      </c>
      <c r="Y34" s="66">
        <f>'[6]TES 2030 (value)'!Y45</f>
        <v>2594.1720824895256</v>
      </c>
      <c r="Z34" s="66">
        <f>'[6]TES 2030 (value)'!Z45</f>
        <v>0</v>
      </c>
      <c r="AA34" s="67">
        <f>'[6]TES 2030 (value)'!AA45</f>
        <v>1972.3183532155476</v>
      </c>
      <c r="AI34" s="53" t="s">
        <v>67</v>
      </c>
      <c r="AJ34" s="72" t="s">
        <v>68</v>
      </c>
      <c r="AK34" s="65">
        <f t="shared" ref="AK34:AK40" si="17">D34</f>
        <v>3025.6377315362201</v>
      </c>
      <c r="AL34" s="66">
        <f t="shared" si="15"/>
        <v>18028.217965744177</v>
      </c>
      <c r="AM34" s="66">
        <f t="shared" si="15"/>
        <v>6050.2279837882197</v>
      </c>
      <c r="AN34" s="66">
        <f t="shared" si="15"/>
        <v>992.81300252724691</v>
      </c>
      <c r="AO34" s="66">
        <f t="shared" si="15"/>
        <v>2348.1572960245503</v>
      </c>
      <c r="AP34" s="66">
        <f t="shared" si="15"/>
        <v>2339.7090196767867</v>
      </c>
      <c r="AQ34" s="66">
        <f t="shared" si="15"/>
        <v>2555.0452000003556</v>
      </c>
      <c r="AR34" s="66">
        <f t="shared" si="15"/>
        <v>1655.0295362955358</v>
      </c>
      <c r="AS34" s="66">
        <f t="shared" si="15"/>
        <v>2683.8071242700998</v>
      </c>
      <c r="AT34" s="66">
        <f t="shared" si="15"/>
        <v>1728.7130628233722</v>
      </c>
      <c r="AU34" s="66">
        <f t="shared" si="15"/>
        <v>669.76165509123803</v>
      </c>
      <c r="AV34" s="66">
        <f t="shared" si="15"/>
        <v>37912.875569646319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-84585.571968632721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29.086385503521178</v>
      </c>
      <c r="BF34" s="66">
        <f t="shared" si="16"/>
        <v>2594.1720824895256</v>
      </c>
      <c r="BG34" s="66">
        <f t="shared" si="16"/>
        <v>0</v>
      </c>
      <c r="BH34" s="67">
        <f t="shared" si="16"/>
        <v>1972.3183532155476</v>
      </c>
      <c r="BP34" s="53" t="s">
        <v>67</v>
      </c>
      <c r="BQ34" s="72" t="s">
        <v>68</v>
      </c>
      <c r="BR34" s="65">
        <f t="shared" si="7"/>
        <v>3025.6377315362201</v>
      </c>
      <c r="BS34" s="66">
        <f t="shared" si="7"/>
        <v>18028.217965744177</v>
      </c>
      <c r="BT34" s="66">
        <f t="shared" si="7"/>
        <v>6050.2279837882197</v>
      </c>
      <c r="BU34" s="66">
        <f t="shared" si="7"/>
        <v>992.81300252724691</v>
      </c>
      <c r="BV34" s="66">
        <f t="shared" si="7"/>
        <v>2348.1572960245503</v>
      </c>
      <c r="BW34" s="66">
        <f t="shared" si="7"/>
        <v>2339.7090196767867</v>
      </c>
      <c r="BX34" s="66">
        <f t="shared" si="7"/>
        <v>2555.0452000003556</v>
      </c>
      <c r="BY34" s="66">
        <f t="shared" si="7"/>
        <v>1655.0295362955358</v>
      </c>
      <c r="BZ34" s="66">
        <f t="shared" si="7"/>
        <v>2683.8071242700998</v>
      </c>
      <c r="CA34" s="66">
        <f t="shared" si="7"/>
        <v>1728.7130628233722</v>
      </c>
      <c r="CB34" s="66">
        <f t="shared" si="7"/>
        <v>669.76165509123803</v>
      </c>
      <c r="CC34" s="66">
        <f t="shared" si="7"/>
        <v>37912.875569646319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-84585.571968632721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29.086385503521178</v>
      </c>
      <c r="CM34" s="66">
        <f t="shared" si="12"/>
        <v>2594.1720824895256</v>
      </c>
      <c r="CN34" s="66">
        <f t="shared" si="12"/>
        <v>0</v>
      </c>
      <c r="CO34" s="67">
        <f t="shared" si="12"/>
        <v>1972.3183532155476</v>
      </c>
    </row>
    <row r="35" spans="2:98" x14ac:dyDescent="0.25">
      <c r="B35" s="53" t="s">
        <v>69</v>
      </c>
      <c r="C35" s="72" t="s">
        <v>70</v>
      </c>
      <c r="D35" s="65">
        <f>'[6]TES 2030 (value)'!D46</f>
        <v>399.85242548359679</v>
      </c>
      <c r="E35" s="66">
        <f>'[6]TES 2030 (value)'!E46</f>
        <v>789.34268160309705</v>
      </c>
      <c r="F35" s="66">
        <f>'[6]TES 2030 (value)'!F46</f>
        <v>541.23308710579863</v>
      </c>
      <c r="G35" s="66">
        <f>'[6]TES 2030 (value)'!G46</f>
        <v>156.57704530849099</v>
      </c>
      <c r="H35" s="66">
        <f>'[6]TES 2030 (value)'!H46</f>
        <v>281.94379132206961</v>
      </c>
      <c r="I35" s="66">
        <f>'[6]TES 2030 (value)'!I46</f>
        <v>383.2556056598562</v>
      </c>
      <c r="J35" s="66">
        <f>'[6]TES 2030 (value)'!J46</f>
        <v>566.90512601361638</v>
      </c>
      <c r="K35" s="66">
        <f>'[6]TES 2030 (value)'!K46</f>
        <v>358.19425715819244</v>
      </c>
      <c r="L35" s="66">
        <f>'[6]TES 2030 (value)'!L46</f>
        <v>462.70527086086781</v>
      </c>
      <c r="M35" s="66">
        <f>'[6]TES 2030 (value)'!M46</f>
        <v>309.70934094917209</v>
      </c>
      <c r="N35" s="66">
        <f>'[6]TES 2030 (value)'!N46</f>
        <v>148.50948251611658</v>
      </c>
      <c r="O35" s="66">
        <f>'[6]TES 2030 (value)'!O46</f>
        <v>6655.9696779521328</v>
      </c>
      <c r="P35" s="66">
        <f>'[6]TES 2030 (value)'!P46</f>
        <v>0</v>
      </c>
      <c r="Q35" s="66">
        <f>'[6]TES 2030 (value)'!Q46</f>
        <v>0</v>
      </c>
      <c r="R35" s="66">
        <f>'[6]TES 2030 (value)'!R46</f>
        <v>0</v>
      </c>
      <c r="S35" s="66">
        <f>'[6]TES 2030 (value)'!S46</f>
        <v>0</v>
      </c>
      <c r="T35" s="34">
        <f>-SUM(D35:S35,U35:AA35)</f>
        <v>-14008.342624467536</v>
      </c>
      <c r="U35" s="66">
        <f>'[6]TES 2030 (value)'!U46</f>
        <v>0</v>
      </c>
      <c r="V35" s="66">
        <f>'[6]TES 2030 (value)'!V46</f>
        <v>0</v>
      </c>
      <c r="W35" s="66">
        <f>'[6]TES 2030 (value)'!W46</f>
        <v>0</v>
      </c>
      <c r="X35" s="66">
        <f>'[6]TES 2030 (value)'!X46</f>
        <v>33.146616091992641</v>
      </c>
      <c r="Y35" s="66">
        <f>'[6]TES 2030 (value)'!Y46</f>
        <v>1928.467316966332</v>
      </c>
      <c r="Z35" s="66">
        <f>'[6]TES 2030 (value)'!Z46</f>
        <v>0</v>
      </c>
      <c r="AA35" s="67">
        <f>'[6]TES 2030 (value)'!AA46</f>
        <v>992.5308994762056</v>
      </c>
      <c r="AI35" s="53" t="s">
        <v>69</v>
      </c>
      <c r="AJ35" s="72" t="s">
        <v>70</v>
      </c>
      <c r="AK35" s="65">
        <f t="shared" si="17"/>
        <v>399.85242548359679</v>
      </c>
      <c r="AL35" s="66">
        <f t="shared" si="15"/>
        <v>789.34268160309705</v>
      </c>
      <c r="AM35" s="66">
        <f t="shared" si="15"/>
        <v>541.23308710579863</v>
      </c>
      <c r="AN35" s="66">
        <f t="shared" si="15"/>
        <v>156.57704530849099</v>
      </c>
      <c r="AO35" s="66">
        <f t="shared" si="15"/>
        <v>281.94379132206961</v>
      </c>
      <c r="AP35" s="66">
        <f t="shared" si="15"/>
        <v>383.2556056598562</v>
      </c>
      <c r="AQ35" s="66">
        <f t="shared" si="15"/>
        <v>566.90512601361638</v>
      </c>
      <c r="AR35" s="66">
        <f t="shared" si="15"/>
        <v>358.19425715819244</v>
      </c>
      <c r="AS35" s="66">
        <f t="shared" si="15"/>
        <v>462.70527086086781</v>
      </c>
      <c r="AT35" s="66">
        <f t="shared" si="15"/>
        <v>309.70934094917209</v>
      </c>
      <c r="AU35" s="66">
        <f t="shared" si="15"/>
        <v>148.50948251611658</v>
      </c>
      <c r="AV35" s="66">
        <f t="shared" si="15"/>
        <v>6655.9696779521328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-14008.342624467536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33.146616091992641</v>
      </c>
      <c r="BF35" s="66">
        <f t="shared" si="16"/>
        <v>1928.467316966332</v>
      </c>
      <c r="BG35" s="66">
        <f t="shared" si="16"/>
        <v>0</v>
      </c>
      <c r="BH35" s="67">
        <f t="shared" si="16"/>
        <v>992.5308994762056</v>
      </c>
      <c r="BP35" s="53" t="s">
        <v>69</v>
      </c>
      <c r="BQ35" s="72" t="s">
        <v>70</v>
      </c>
      <c r="BR35" s="65">
        <f t="shared" ref="BR35:CG37" si="18">AK35</f>
        <v>399.85242548359679</v>
      </c>
      <c r="BS35" s="66">
        <f t="shared" si="18"/>
        <v>789.34268160309705</v>
      </c>
      <c r="BT35" s="66">
        <f t="shared" si="18"/>
        <v>541.23308710579863</v>
      </c>
      <c r="BU35" s="66">
        <f t="shared" si="18"/>
        <v>156.57704530849099</v>
      </c>
      <c r="BV35" s="66">
        <f t="shared" si="18"/>
        <v>281.94379132206961</v>
      </c>
      <c r="BW35" s="66">
        <f t="shared" si="18"/>
        <v>383.2556056598562</v>
      </c>
      <c r="BX35" s="66">
        <f t="shared" si="18"/>
        <v>566.90512601361638</v>
      </c>
      <c r="BY35" s="66">
        <f t="shared" si="18"/>
        <v>358.19425715819244</v>
      </c>
      <c r="BZ35" s="66">
        <f t="shared" si="18"/>
        <v>462.70527086086781</v>
      </c>
      <c r="CA35" s="66">
        <f t="shared" si="18"/>
        <v>309.70934094917209</v>
      </c>
      <c r="CB35" s="66">
        <f t="shared" si="18"/>
        <v>148.50948251611658</v>
      </c>
      <c r="CC35" s="66">
        <f t="shared" si="18"/>
        <v>6655.9696779521328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-14008.342624467536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33.146616091992641</v>
      </c>
      <c r="CM35" s="66">
        <f t="shared" si="12"/>
        <v>1928.467316966332</v>
      </c>
      <c r="CN35" s="66">
        <f t="shared" si="12"/>
        <v>0</v>
      </c>
      <c r="CO35" s="67">
        <f t="shared" si="12"/>
        <v>992.5308994762056</v>
      </c>
    </row>
    <row r="36" spans="2:98" x14ac:dyDescent="0.25">
      <c r="B36" s="53" t="s">
        <v>71</v>
      </c>
      <c r="C36" s="72" t="s">
        <v>72</v>
      </c>
      <c r="D36" s="65">
        <f>'[6]TES 2030 (value)'!D47</f>
        <v>76.939313815424526</v>
      </c>
      <c r="E36" s="66">
        <f>'[6]TES 2030 (value)'!E47</f>
        <v>449.21887481272603</v>
      </c>
      <c r="F36" s="66">
        <f>'[6]TES 2030 (value)'!F47</f>
        <v>1113.5883920583435</v>
      </c>
      <c r="G36" s="66">
        <f>'[6]TES 2030 (value)'!G47</f>
        <v>99.029720112098985</v>
      </c>
      <c r="H36" s="66">
        <f>'[6]TES 2030 (value)'!H47</f>
        <v>173.93587870943739</v>
      </c>
      <c r="I36" s="66">
        <f>'[6]TES 2030 (value)'!I47</f>
        <v>243.10356442835973</v>
      </c>
      <c r="J36" s="66">
        <f>'[6]TES 2030 (value)'!J47</f>
        <v>366.68059079735718</v>
      </c>
      <c r="K36" s="66">
        <f>'[6]TES 2030 (value)'!K47</f>
        <v>231.36609964886694</v>
      </c>
      <c r="L36" s="66">
        <f>'[6]TES 2030 (value)'!L47</f>
        <v>294.60187722223191</v>
      </c>
      <c r="M36" s="66">
        <f>'[6]TES 2030 (value)'!M47</f>
        <v>197.7196563283083</v>
      </c>
      <c r="N36" s="66">
        <f>'[6]TES 2030 (value)'!N47</f>
        <v>96.054246694994674</v>
      </c>
      <c r="O36" s="66">
        <f>'[6]TES 2030 (value)'!O47</f>
        <v>4243.2434486026405</v>
      </c>
      <c r="P36" s="66">
        <f>'[6]TES 2030 (value)'!P47</f>
        <v>0</v>
      </c>
      <c r="Q36" s="66">
        <f>'[6]TES 2030 (value)'!Q47</f>
        <v>0</v>
      </c>
      <c r="R36" s="66">
        <f>'[6]TES 2030 (value)'!R47</f>
        <v>0</v>
      </c>
      <c r="S36" s="66">
        <f>'[6]TES 2030 (value)'!S47</f>
        <v>0</v>
      </c>
      <c r="T36" s="66">
        <f>'[6]TES 2030 (value)'!T47</f>
        <v>0</v>
      </c>
      <c r="U36" s="34">
        <f>-SUM(D36:T36,V36:AA36)</f>
        <v>-7622.5805674286084</v>
      </c>
      <c r="V36" s="66">
        <f>'[6]TES 2030 (value)'!V47</f>
        <v>0</v>
      </c>
      <c r="W36" s="66">
        <f>'[6]TES 2030 (value)'!W47</f>
        <v>0</v>
      </c>
      <c r="X36" s="66">
        <f>'[6]TES 2030 (value)'!X47</f>
        <v>0.42937860206659451</v>
      </c>
      <c r="Y36" s="66">
        <f>'[6]TES 2030 (value)'!Y47</f>
        <v>24.454967557228901</v>
      </c>
      <c r="Z36" s="66">
        <f>'[6]TES 2030 (value)'!Z47</f>
        <v>0</v>
      </c>
      <c r="AA36" s="67">
        <f>'[6]TES 2030 (value)'!AA47</f>
        <v>12.214558038522739</v>
      </c>
      <c r="AI36" s="53" t="s">
        <v>71</v>
      </c>
      <c r="AJ36" s="72" t="s">
        <v>72</v>
      </c>
      <c r="AK36" s="65">
        <f t="shared" si="17"/>
        <v>76.939313815424526</v>
      </c>
      <c r="AL36" s="66">
        <f t="shared" si="15"/>
        <v>449.21887481272603</v>
      </c>
      <c r="AM36" s="66">
        <f t="shared" si="15"/>
        <v>1113.5883920583435</v>
      </c>
      <c r="AN36" s="66">
        <f t="shared" si="15"/>
        <v>99.029720112098985</v>
      </c>
      <c r="AO36" s="66">
        <f t="shared" si="15"/>
        <v>173.93587870943739</v>
      </c>
      <c r="AP36" s="66">
        <f t="shared" si="15"/>
        <v>243.10356442835973</v>
      </c>
      <c r="AQ36" s="66">
        <f t="shared" si="15"/>
        <v>366.68059079735718</v>
      </c>
      <c r="AR36" s="66">
        <f t="shared" si="15"/>
        <v>231.36609964886694</v>
      </c>
      <c r="AS36" s="66">
        <f t="shared" si="15"/>
        <v>294.60187722223191</v>
      </c>
      <c r="AT36" s="66">
        <f t="shared" si="15"/>
        <v>197.7196563283083</v>
      </c>
      <c r="AU36" s="66">
        <f t="shared" si="15"/>
        <v>96.054246694994674</v>
      </c>
      <c r="AV36" s="66">
        <f t="shared" si="15"/>
        <v>4243.2434486026405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-7622.5805674286084</v>
      </c>
      <c r="BC36" s="66">
        <f t="shared" si="16"/>
        <v>0</v>
      </c>
      <c r="BD36" s="66">
        <f t="shared" si="16"/>
        <v>0</v>
      </c>
      <c r="BE36" s="66">
        <f t="shared" si="16"/>
        <v>0.42937860206659451</v>
      </c>
      <c r="BF36" s="66">
        <f t="shared" si="16"/>
        <v>24.454967557228901</v>
      </c>
      <c r="BG36" s="66">
        <f t="shared" si="16"/>
        <v>0</v>
      </c>
      <c r="BH36" s="67">
        <f t="shared" si="16"/>
        <v>12.214558038522739</v>
      </c>
      <c r="BP36" s="53" t="s">
        <v>71</v>
      </c>
      <c r="BQ36" s="72" t="s">
        <v>72</v>
      </c>
      <c r="BR36" s="65">
        <f t="shared" si="18"/>
        <v>76.939313815424526</v>
      </c>
      <c r="BS36" s="66">
        <f t="shared" si="18"/>
        <v>449.21887481272603</v>
      </c>
      <c r="BT36" s="66">
        <f t="shared" si="18"/>
        <v>1113.5883920583435</v>
      </c>
      <c r="BU36" s="66">
        <f t="shared" si="18"/>
        <v>99.029720112098985</v>
      </c>
      <c r="BV36" s="66">
        <f t="shared" si="18"/>
        <v>173.93587870943739</v>
      </c>
      <c r="BW36" s="66">
        <f t="shared" si="18"/>
        <v>243.10356442835973</v>
      </c>
      <c r="BX36" s="66">
        <f t="shared" si="18"/>
        <v>366.68059079735718</v>
      </c>
      <c r="BY36" s="66">
        <f t="shared" si="18"/>
        <v>231.36609964886694</v>
      </c>
      <c r="BZ36" s="66">
        <f t="shared" si="18"/>
        <v>294.60187722223191</v>
      </c>
      <c r="CA36" s="66">
        <f t="shared" si="18"/>
        <v>197.7196563283083</v>
      </c>
      <c r="CB36" s="66">
        <f t="shared" si="18"/>
        <v>96.054246694994674</v>
      </c>
      <c r="CC36" s="66">
        <f t="shared" si="18"/>
        <v>4243.2434486026405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-7622.5805674286084</v>
      </c>
      <c r="CJ36" s="66">
        <f t="shared" si="10"/>
        <v>0</v>
      </c>
      <c r="CK36" s="66">
        <f t="shared" si="12"/>
        <v>0</v>
      </c>
      <c r="CL36" s="66">
        <f t="shared" si="12"/>
        <v>0.42937860206659451</v>
      </c>
      <c r="CM36" s="66">
        <f t="shared" si="12"/>
        <v>24.454967557228901</v>
      </c>
      <c r="CN36" s="66">
        <f t="shared" si="12"/>
        <v>0</v>
      </c>
      <c r="CO36" s="67">
        <f t="shared" si="12"/>
        <v>12.214558038522739</v>
      </c>
    </row>
    <row r="37" spans="2:98" x14ac:dyDescent="0.25">
      <c r="B37" s="53" t="s">
        <v>73</v>
      </c>
      <c r="C37" s="72" t="s">
        <v>74</v>
      </c>
      <c r="D37" s="65">
        <f>'[6]TES 2030 (value)'!D48</f>
        <v>38663.154167697365</v>
      </c>
      <c r="E37" s="66">
        <f>'[6]TES 2030 (value)'!E48</f>
        <v>138994.9305018775</v>
      </c>
      <c r="F37" s="66">
        <f>'[6]TES 2030 (value)'!F48</f>
        <v>48537.794709335169</v>
      </c>
      <c r="G37" s="66">
        <f>'[6]TES 2030 (value)'!G48</f>
        <v>911.81617094574494</v>
      </c>
      <c r="H37" s="66">
        <f>'[6]TES 2030 (value)'!H48</f>
        <v>15453.453497833954</v>
      </c>
      <c r="I37" s="66">
        <f>'[6]TES 2030 (value)'!I48</f>
        <v>6888.8975756977416</v>
      </c>
      <c r="J37" s="66">
        <f>'[6]TES 2030 (value)'!J48</f>
        <v>2297.2639758665382</v>
      </c>
      <c r="K37" s="66">
        <f>'[6]TES 2030 (value)'!K48</f>
        <v>5721.6051613925438</v>
      </c>
      <c r="L37" s="66">
        <f>'[6]TES 2030 (value)'!L48</f>
        <v>4318.822648210582</v>
      </c>
      <c r="M37" s="66">
        <f>'[6]TES 2030 (value)'!M48</f>
        <v>4001.515535930343</v>
      </c>
      <c r="N37" s="66">
        <f>'[6]TES 2030 (value)'!N48</f>
        <v>2816.8444342352004</v>
      </c>
      <c r="O37" s="66">
        <f>'[6]TES 2030 (value)'!O48</f>
        <v>302685.16487526568</v>
      </c>
      <c r="P37" s="66">
        <f>'[6]TES 2030 (value)'!P48</f>
        <v>0</v>
      </c>
      <c r="Q37" s="66">
        <f>'[6]TES 2030 (value)'!Q48</f>
        <v>0</v>
      </c>
      <c r="R37" s="66">
        <f>'[6]TES 2030 (value)'!R48</f>
        <v>0</v>
      </c>
      <c r="S37" s="66">
        <f>'[6]TES 2030 (value)'!S48</f>
        <v>0</v>
      </c>
      <c r="T37" s="66">
        <f>'[6]TES 2030 (value)'!T48</f>
        <v>0</v>
      </c>
      <c r="U37" s="66">
        <f>'[6]TES 2030 (value)'!U48</f>
        <v>0</v>
      </c>
      <c r="V37" s="34">
        <f>-SUM(D37:U37,W37:AA37)</f>
        <v>-585192.14425670588</v>
      </c>
      <c r="W37" s="66">
        <f>'[6]TES 2030 (value)'!W48</f>
        <v>0</v>
      </c>
      <c r="X37" s="66">
        <f>'[6]TES 2030 (value)'!X48</f>
        <v>26.026660249254732</v>
      </c>
      <c r="Y37" s="66">
        <f>'[6]TES 2030 (value)'!Y48</f>
        <v>13860.293146572665</v>
      </c>
      <c r="Z37" s="66">
        <f>'[6]TES 2030 (value)'!Z48</f>
        <v>0</v>
      </c>
      <c r="AA37" s="67">
        <f>'[6]TES 2030 (value)'!AA48</f>
        <v>14.561195595683147</v>
      </c>
      <c r="AI37" s="53" t="s">
        <v>73</v>
      </c>
      <c r="AJ37" s="72" t="s">
        <v>74</v>
      </c>
      <c r="AK37" s="65">
        <f t="shared" si="17"/>
        <v>38663.154167697365</v>
      </c>
      <c r="AL37" s="66">
        <f t="shared" si="15"/>
        <v>138994.9305018775</v>
      </c>
      <c r="AM37" s="66">
        <f t="shared" si="15"/>
        <v>48537.794709335169</v>
      </c>
      <c r="AN37" s="66">
        <f t="shared" si="15"/>
        <v>911.81617094574494</v>
      </c>
      <c r="AO37" s="66">
        <f t="shared" si="15"/>
        <v>15453.453497833954</v>
      </c>
      <c r="AP37" s="66">
        <f t="shared" si="15"/>
        <v>6888.8975756977416</v>
      </c>
      <c r="AQ37" s="66">
        <f t="shared" si="15"/>
        <v>2297.2639758665382</v>
      </c>
      <c r="AR37" s="66">
        <f t="shared" si="15"/>
        <v>5721.6051613925438</v>
      </c>
      <c r="AS37" s="66">
        <f t="shared" si="15"/>
        <v>4318.822648210582</v>
      </c>
      <c r="AT37" s="66">
        <f t="shared" si="15"/>
        <v>4001.515535930343</v>
      </c>
      <c r="AU37" s="66">
        <f t="shared" si="15"/>
        <v>2816.8444342352004</v>
      </c>
      <c r="AV37" s="66">
        <f t="shared" si="15"/>
        <v>302685.16487526568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-585192.14425670588</v>
      </c>
      <c r="BD37" s="66">
        <f t="shared" si="16"/>
        <v>0</v>
      </c>
      <c r="BE37" s="66">
        <f t="shared" si="16"/>
        <v>26.026660249254732</v>
      </c>
      <c r="BF37" s="66">
        <f t="shared" si="16"/>
        <v>13860.293146572665</v>
      </c>
      <c r="BG37" s="66">
        <f t="shared" si="16"/>
        <v>0</v>
      </c>
      <c r="BH37" s="67">
        <f t="shared" si="16"/>
        <v>14.561195595683147</v>
      </c>
      <c r="BP37" s="53" t="s">
        <v>73</v>
      </c>
      <c r="BQ37" s="72" t="s">
        <v>74</v>
      </c>
      <c r="BR37" s="65">
        <f t="shared" si="18"/>
        <v>38663.154167697365</v>
      </c>
      <c r="BS37" s="66">
        <f t="shared" si="18"/>
        <v>138994.9305018775</v>
      </c>
      <c r="BT37" s="66">
        <f t="shared" si="18"/>
        <v>48537.794709335169</v>
      </c>
      <c r="BU37" s="66">
        <f t="shared" si="18"/>
        <v>911.81617094574494</v>
      </c>
      <c r="BV37" s="66">
        <f t="shared" si="18"/>
        <v>15453.453497833954</v>
      </c>
      <c r="BW37" s="66">
        <f t="shared" si="18"/>
        <v>6888.8975756977416</v>
      </c>
      <c r="BX37" s="66">
        <f t="shared" si="18"/>
        <v>2297.2639758665382</v>
      </c>
      <c r="BY37" s="66">
        <f t="shared" si="18"/>
        <v>5721.6051613925438</v>
      </c>
      <c r="BZ37" s="66">
        <f t="shared" si="18"/>
        <v>4318.822648210582</v>
      </c>
      <c r="CA37" s="66">
        <f t="shared" si="18"/>
        <v>4001.515535930343</v>
      </c>
      <c r="CB37" s="66">
        <f t="shared" si="18"/>
        <v>2816.8444342352004</v>
      </c>
      <c r="CC37" s="66">
        <f t="shared" si="18"/>
        <v>302685.16487526568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-585192.14425670588</v>
      </c>
      <c r="CK37" s="66">
        <f t="shared" si="12"/>
        <v>0</v>
      </c>
      <c r="CL37" s="66">
        <f t="shared" si="12"/>
        <v>26.026660249254732</v>
      </c>
      <c r="CM37" s="66">
        <f t="shared" si="12"/>
        <v>13860.293146572665</v>
      </c>
      <c r="CN37" s="66">
        <f t="shared" si="12"/>
        <v>0</v>
      </c>
      <c r="CO37" s="67">
        <f t="shared" si="12"/>
        <v>14.561195595683147</v>
      </c>
    </row>
    <row r="38" spans="2:98" x14ac:dyDescent="0.25">
      <c r="B38" s="53" t="s">
        <v>76</v>
      </c>
      <c r="C38" s="72" t="s">
        <v>54</v>
      </c>
      <c r="D38" s="65">
        <f t="array" ref="D38:AA38">TRANSPOSE('[6]TES 2030 (value)'!$AV$6:$AV$29)</f>
        <v>3425.8956998203166</v>
      </c>
      <c r="E38" s="66">
        <v>26783.752974498922</v>
      </c>
      <c r="F38" s="66">
        <v>26278.826236048833</v>
      </c>
      <c r="G38" s="66">
        <v>774.82514893191205</v>
      </c>
      <c r="H38" s="66">
        <v>595.71028422534675</v>
      </c>
      <c r="I38" s="66">
        <v>1948.4999224282706</v>
      </c>
      <c r="J38" s="66">
        <v>28.833702390113789</v>
      </c>
      <c r="K38" s="66">
        <v>150.39030954409699</v>
      </c>
      <c r="L38" s="66">
        <v>1825.2242593435126</v>
      </c>
      <c r="M38" s="66">
        <v>8.4203201115231607</v>
      </c>
      <c r="N38" s="66">
        <v>5.4104071557120224E-6</v>
      </c>
      <c r="O38" s="66">
        <v>73255.165709517649</v>
      </c>
      <c r="P38" s="66">
        <v>50710.647016580246</v>
      </c>
      <c r="Q38" s="66">
        <v>786.12391482527653</v>
      </c>
      <c r="R38" s="66">
        <v>1298.0340295600342</v>
      </c>
      <c r="S38" s="66">
        <v>571.28462862774813</v>
      </c>
      <c r="T38" s="66">
        <v>32.699431361509106</v>
      </c>
      <c r="U38" s="66">
        <v>482.37764020998526</v>
      </c>
      <c r="V38" s="66">
        <v>92660.029279437586</v>
      </c>
      <c r="W38" s="66">
        <v>0</v>
      </c>
      <c r="X38" s="66">
        <v>24.600162887959979</v>
      </c>
      <c r="Y38" s="66">
        <v>12294.14902904886</v>
      </c>
      <c r="Z38" s="66">
        <v>4973.2879334071004</v>
      </c>
      <c r="AA38" s="67">
        <v>2158.1505605797738</v>
      </c>
      <c r="AI38" s="53" t="s">
        <v>76</v>
      </c>
      <c r="AJ38" s="72" t="s">
        <v>54</v>
      </c>
      <c r="AK38" s="65">
        <f t="shared" si="17"/>
        <v>3425.8956998203166</v>
      </c>
      <c r="AL38" s="66">
        <f t="shared" si="15"/>
        <v>26783.752974498922</v>
      </c>
      <c r="AM38" s="66">
        <f t="shared" si="15"/>
        <v>26278.826236048833</v>
      </c>
      <c r="AN38" s="66">
        <f t="shared" si="15"/>
        <v>774.82514893191205</v>
      </c>
      <c r="AO38" s="66">
        <f t="shared" si="15"/>
        <v>595.71028422534675</v>
      </c>
      <c r="AP38" s="66">
        <f t="shared" si="15"/>
        <v>1948.4999224282706</v>
      </c>
      <c r="AQ38" s="66">
        <f t="shared" si="15"/>
        <v>28.833702390113789</v>
      </c>
      <c r="AR38" s="66">
        <f t="shared" si="15"/>
        <v>150.39030954409699</v>
      </c>
      <c r="AS38" s="66">
        <f t="shared" si="15"/>
        <v>1825.2242593435126</v>
      </c>
      <c r="AT38" s="66">
        <f t="shared" si="15"/>
        <v>8.4203201115231607</v>
      </c>
      <c r="AU38" s="66">
        <f t="shared" si="15"/>
        <v>5.4104071557120224E-6</v>
      </c>
      <c r="AV38" s="66">
        <f t="shared" si="15"/>
        <v>73255.165709517649</v>
      </c>
      <c r="AW38" s="66">
        <f t="shared" si="15"/>
        <v>50710.647016580246</v>
      </c>
      <c r="AX38" s="66">
        <f t="shared" si="15"/>
        <v>786.12391482527653</v>
      </c>
      <c r="AY38" s="66">
        <f t="shared" si="15"/>
        <v>1298.0340295600342</v>
      </c>
      <c r="AZ38" s="66">
        <f t="shared" si="15"/>
        <v>571.28462862774813</v>
      </c>
      <c r="BA38" s="66">
        <f t="shared" si="15"/>
        <v>32.699431361509106</v>
      </c>
      <c r="BB38" s="66">
        <f t="shared" si="16"/>
        <v>482.37764020998526</v>
      </c>
      <c r="BC38" s="66">
        <f t="shared" si="16"/>
        <v>92660.029279437586</v>
      </c>
      <c r="BD38" s="66">
        <f t="shared" si="16"/>
        <v>0</v>
      </c>
      <c r="BE38" s="66">
        <f t="shared" si="16"/>
        <v>24.600162887959979</v>
      </c>
      <c r="BF38" s="66">
        <f t="shared" si="16"/>
        <v>12294.14902904886</v>
      </c>
      <c r="BG38" s="66">
        <f t="shared" si="16"/>
        <v>4973.2879334071004</v>
      </c>
      <c r="BH38" s="67">
        <f t="shared" si="16"/>
        <v>2158.1505605797738</v>
      </c>
      <c r="BP38" s="53" t="s">
        <v>76</v>
      </c>
      <c r="BQ38" s="72" t="s">
        <v>54</v>
      </c>
      <c r="BR38" s="49">
        <f t="array" ref="BR38:CO38">AK47:BH47/(1+AK47:BH47)*TRANSPOSE(CP3:CP26+CQ3:CQ26+CR3:CR26)</f>
        <v>3425.8956998203166</v>
      </c>
      <c r="BS38" s="50">
        <v>26783.752974498919</v>
      </c>
      <c r="BT38" s="50">
        <v>26532.17655828239</v>
      </c>
      <c r="BU38" s="50">
        <v>774.82514893191194</v>
      </c>
      <c r="BV38" s="50">
        <v>595.71028422534675</v>
      </c>
      <c r="BW38" s="50">
        <v>1948.4999224282706</v>
      </c>
      <c r="BX38" s="50">
        <v>28.833702390113789</v>
      </c>
      <c r="BY38" s="50">
        <v>0</v>
      </c>
      <c r="BZ38" s="50">
        <v>1825.2242593435126</v>
      </c>
      <c r="CA38" s="50">
        <v>0</v>
      </c>
      <c r="CB38" s="50">
        <v>5.4104071557120224E-6</v>
      </c>
      <c r="CC38" s="50">
        <v>73255.165709517649</v>
      </c>
      <c r="CD38" s="50">
        <v>50710.647016580238</v>
      </c>
      <c r="CE38" s="50">
        <v>786.12391482527653</v>
      </c>
      <c r="CF38" s="50">
        <v>1298.0340295600342</v>
      </c>
      <c r="CG38" s="50">
        <v>571.28462862774802</v>
      </c>
      <c r="CH38" s="50">
        <v>32.699431361509113</v>
      </c>
      <c r="CI38" s="50">
        <v>482.37764020998537</v>
      </c>
      <c r="CJ38" s="50">
        <v>92660.029279437586</v>
      </c>
      <c r="CK38" s="50">
        <v>0</v>
      </c>
      <c r="CL38" s="50">
        <v>24.600162887959979</v>
      </c>
      <c r="CM38" s="50">
        <v>12294.14902904886</v>
      </c>
      <c r="CN38" s="50">
        <v>4973.2879334071004</v>
      </c>
      <c r="CO38" s="51">
        <v>2158.1505605797738</v>
      </c>
    </row>
    <row r="39" spans="2:98" x14ac:dyDescent="0.25">
      <c r="B39" s="53" t="s">
        <v>77</v>
      </c>
      <c r="C39" s="72" t="s">
        <v>78</v>
      </c>
      <c r="D39" s="65">
        <f t="array" ref="D39:AA39">TRANSPOSE('[6]TES 2030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111.0520239332925</v>
      </c>
      <c r="Y39" s="66">
        <v>28316.750779958336</v>
      </c>
      <c r="Z39" s="66">
        <v>1284.913967</v>
      </c>
      <c r="AA39" s="67">
        <v>4273.3491838595646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111.0520239332925</v>
      </c>
      <c r="BF39" s="66">
        <f t="shared" si="16"/>
        <v>28316.750779958336</v>
      </c>
      <c r="BG39" s="66">
        <f t="shared" si="16"/>
        <v>1284.913967</v>
      </c>
      <c r="BH39" s="67">
        <f t="shared" si="16"/>
        <v>4273.3491838595646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111.0520239332925</v>
      </c>
      <c r="CM39" s="66">
        <f t="shared" si="20"/>
        <v>28316.750779958336</v>
      </c>
      <c r="CN39" s="66">
        <f t="shared" si="20"/>
        <v>1284.913967</v>
      </c>
      <c r="CO39" s="67">
        <f t="shared" si="20"/>
        <v>4273.3491838595646</v>
      </c>
    </row>
    <row r="40" spans="2:98" x14ac:dyDescent="0.25">
      <c r="B40" s="53" t="s">
        <v>79</v>
      </c>
      <c r="C40" s="78" t="s">
        <v>80</v>
      </c>
      <c r="D40" s="69">
        <f t="array" ref="D40:AA40">TRANSPOSE('[6]TES 2030 (value)'!$AX$6:$AX$29)+TRANSPOSE('[6]TES 2030 (value)'!$AY$6:$AY$29)</f>
        <v>-5399.8486823592821</v>
      </c>
      <c r="E40" s="70">
        <v>30093.498358754645</v>
      </c>
      <c r="F40" s="70">
        <v>1005.9741485586567</v>
      </c>
      <c r="G40" s="70">
        <v>12.234804872088695</v>
      </c>
      <c r="H40" s="70">
        <v>26.264696356730134</v>
      </c>
      <c r="I40" s="70">
        <v>31.85688469698465</v>
      </c>
      <c r="J40" s="70">
        <v>92.266242369240402</v>
      </c>
      <c r="K40" s="70">
        <v>124.19546709701598</v>
      </c>
      <c r="L40" s="70">
        <v>137.70153152579655</v>
      </c>
      <c r="M40" s="70">
        <v>5.281958828666097</v>
      </c>
      <c r="N40" s="70">
        <v>20.506825496297267</v>
      </c>
      <c r="O40" s="70">
        <v>5146.6773064044473</v>
      </c>
      <c r="P40" s="70">
        <v>1785.083563501081</v>
      </c>
      <c r="Q40" s="70">
        <v>-3911.9958348948603</v>
      </c>
      <c r="R40" s="70">
        <v>-6632.1783049797341</v>
      </c>
      <c r="S40" s="70">
        <v>0</v>
      </c>
      <c r="T40" s="70">
        <v>-319.18431128905752</v>
      </c>
      <c r="U40" s="70">
        <v>681.15058127436203</v>
      </c>
      <c r="V40" s="70">
        <v>62412.269725471</v>
      </c>
      <c r="W40" s="70">
        <v>0</v>
      </c>
      <c r="X40" s="70">
        <v>0.36298523762495216</v>
      </c>
      <c r="Y40" s="70">
        <v>0</v>
      </c>
      <c r="Z40" s="70">
        <v>662.23240292973605</v>
      </c>
      <c r="AA40" s="71">
        <v>32.399794331168287</v>
      </c>
      <c r="AI40" s="53" t="s">
        <v>79</v>
      </c>
      <c r="AJ40" s="78" t="s">
        <v>80</v>
      </c>
      <c r="AK40" s="69">
        <f t="shared" si="17"/>
        <v>-5399.8486823592821</v>
      </c>
      <c r="AL40" s="70">
        <f t="shared" si="15"/>
        <v>30093.498358754645</v>
      </c>
      <c r="AM40" s="70">
        <f t="shared" si="15"/>
        <v>1005.9741485586567</v>
      </c>
      <c r="AN40" s="70">
        <f t="shared" si="15"/>
        <v>12.234804872088695</v>
      </c>
      <c r="AO40" s="70">
        <f t="shared" si="15"/>
        <v>26.264696356730134</v>
      </c>
      <c r="AP40" s="70">
        <f t="shared" si="15"/>
        <v>31.85688469698465</v>
      </c>
      <c r="AQ40" s="70">
        <f t="shared" si="15"/>
        <v>92.266242369240402</v>
      </c>
      <c r="AR40" s="70">
        <f t="shared" si="15"/>
        <v>124.19546709701598</v>
      </c>
      <c r="AS40" s="70">
        <f t="shared" si="15"/>
        <v>137.70153152579655</v>
      </c>
      <c r="AT40" s="70">
        <f t="shared" si="15"/>
        <v>5.281958828666097</v>
      </c>
      <c r="AU40" s="70">
        <f t="shared" si="15"/>
        <v>20.506825496297267</v>
      </c>
      <c r="AV40" s="70">
        <f t="shared" si="15"/>
        <v>5146.6773064044473</v>
      </c>
      <c r="AW40" s="70">
        <f t="shared" si="15"/>
        <v>1785.083563501081</v>
      </c>
      <c r="AX40" s="70">
        <f t="shared" si="15"/>
        <v>-3911.9958348948603</v>
      </c>
      <c r="AY40" s="70">
        <f t="shared" si="15"/>
        <v>-6632.1783049797341</v>
      </c>
      <c r="AZ40" s="70">
        <f t="shared" si="15"/>
        <v>0</v>
      </c>
      <c r="BA40" s="70">
        <f t="shared" si="15"/>
        <v>-319.18431128905752</v>
      </c>
      <c r="BB40" s="70">
        <f t="shared" si="16"/>
        <v>681.15058127436203</v>
      </c>
      <c r="BC40" s="70">
        <f t="shared" si="16"/>
        <v>62412.269725471</v>
      </c>
      <c r="BD40" s="70">
        <f t="shared" si="16"/>
        <v>0</v>
      </c>
      <c r="BE40" s="70">
        <f t="shared" si="16"/>
        <v>0.36298523762495216</v>
      </c>
      <c r="BF40" s="70">
        <f t="shared" si="16"/>
        <v>0</v>
      </c>
      <c r="BG40" s="70">
        <f t="shared" si="16"/>
        <v>662.23240292973605</v>
      </c>
      <c r="BH40" s="71">
        <f t="shared" si="16"/>
        <v>32.399794331168287</v>
      </c>
      <c r="BP40" s="53" t="s">
        <v>79</v>
      </c>
      <c r="BQ40" s="78" t="s">
        <v>80</v>
      </c>
      <c r="BR40" s="69">
        <f t="shared" si="19"/>
        <v>-5399.8486823592821</v>
      </c>
      <c r="BS40" s="70">
        <f t="shared" si="19"/>
        <v>30093.498358754645</v>
      </c>
      <c r="BT40" s="49">
        <f>AM40-CY19</f>
        <v>2975.4224149334127</v>
      </c>
      <c r="BU40" s="70">
        <f t="shared" si="19"/>
        <v>12.234804872088695</v>
      </c>
      <c r="BV40" s="70">
        <f t="shared" si="19"/>
        <v>26.264696356730134</v>
      </c>
      <c r="BW40" s="70">
        <f t="shared" si="19"/>
        <v>31.85688469698465</v>
      </c>
      <c r="BX40" s="70">
        <f t="shared" si="19"/>
        <v>92.266242369240402</v>
      </c>
      <c r="BY40" s="70">
        <f t="shared" si="19"/>
        <v>124.19546709701598</v>
      </c>
      <c r="BZ40" s="70">
        <f t="shared" si="19"/>
        <v>137.70153152579655</v>
      </c>
      <c r="CA40" s="70">
        <f t="shared" si="19"/>
        <v>5.281958828666097</v>
      </c>
      <c r="CB40" s="70">
        <f t="shared" si="19"/>
        <v>20.506825496297267</v>
      </c>
      <c r="CC40" s="70">
        <f t="shared" si="19"/>
        <v>5146.6773064044473</v>
      </c>
      <c r="CD40" s="70">
        <f t="shared" si="19"/>
        <v>1785.083563501081</v>
      </c>
      <c r="CE40" s="70">
        <f t="shared" si="19"/>
        <v>-3911.9958348948603</v>
      </c>
      <c r="CF40" s="70">
        <f t="shared" si="19"/>
        <v>-6632.1783049797341</v>
      </c>
      <c r="CG40" s="70">
        <f t="shared" si="19"/>
        <v>0</v>
      </c>
      <c r="CH40" s="70">
        <f t="shared" si="20"/>
        <v>-319.18431128905752</v>
      </c>
      <c r="CI40" s="70">
        <f t="shared" si="20"/>
        <v>681.15058127436203</v>
      </c>
      <c r="CJ40" s="70">
        <f t="shared" si="20"/>
        <v>62412.269725471</v>
      </c>
      <c r="CK40" s="70">
        <f t="shared" si="20"/>
        <v>0</v>
      </c>
      <c r="CL40" s="70">
        <f t="shared" si="20"/>
        <v>0.36298523762495216</v>
      </c>
      <c r="CM40" s="70">
        <f t="shared" si="20"/>
        <v>0</v>
      </c>
      <c r="CN40" s="70">
        <f t="shared" si="20"/>
        <v>662.23240292973605</v>
      </c>
      <c r="CO40" s="71">
        <f t="shared" si="20"/>
        <v>32.399794331168287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203463.94739978414</v>
      </c>
      <c r="E41" s="31">
        <v>576291.57332002383</v>
      </c>
      <c r="F41" s="31">
        <v>437928.48915346514</v>
      </c>
      <c r="G41" s="31">
        <v>21392.396231152212</v>
      </c>
      <c r="H41" s="31">
        <v>69678.09494632011</v>
      </c>
      <c r="I41" s="31">
        <v>67951.872644733739</v>
      </c>
      <c r="J41" s="31">
        <v>27913.555111445916</v>
      </c>
      <c r="K41" s="31">
        <v>103102.05061843738</v>
      </c>
      <c r="L41" s="31">
        <v>85118.169472423353</v>
      </c>
      <c r="M41" s="31">
        <v>79813.40311350103</v>
      </c>
      <c r="N41" s="31">
        <v>46344.494680134077</v>
      </c>
      <c r="O41" s="31">
        <v>1843410.4197597853</v>
      </c>
      <c r="P41" s="31">
        <v>611548.44206359773</v>
      </c>
      <c r="Q41" s="31">
        <v>19235.773612967354</v>
      </c>
      <c r="R41" s="31">
        <v>27340.117603325984</v>
      </c>
      <c r="S41" s="31">
        <v>53933.13712276976</v>
      </c>
      <c r="T41" s="31">
        <v>16756.341702662558</v>
      </c>
      <c r="U41" s="31">
        <v>50968.350191894679</v>
      </c>
      <c r="V41" s="31">
        <v>3596107.7431869418</v>
      </c>
      <c r="W41" s="31">
        <v>779249.67431135871</v>
      </c>
      <c r="X41" s="31">
        <v>1187.4514512675735</v>
      </c>
      <c r="Y41" s="31">
        <v>203995.94146286987</v>
      </c>
      <c r="Z41" s="31">
        <v>73935.165027856347</v>
      </c>
      <c r="AA41" s="32">
        <v>58591.289526624852</v>
      </c>
      <c r="AI41" s="29" t="s">
        <v>81</v>
      </c>
      <c r="AJ41" s="30" t="s">
        <v>83</v>
      </c>
      <c r="AK41" s="31">
        <f>SUM(AK3:AK40)</f>
        <v>203464.4200876641</v>
      </c>
      <c r="AL41" s="31">
        <f t="shared" ref="AL41:BH41" si="21">SUM(AL3:AL40)</f>
        <v>576296.15658299264</v>
      </c>
      <c r="AM41" s="31">
        <f t="shared" si="21"/>
        <v>437927.65644472104</v>
      </c>
      <c r="AN41" s="31">
        <f t="shared" si="21"/>
        <v>21391.510199421071</v>
      </c>
      <c r="AO41" s="31">
        <f t="shared" si="21"/>
        <v>69677.13167954325</v>
      </c>
      <c r="AP41" s="31">
        <f t="shared" si="21"/>
        <v>67950.680807794197</v>
      </c>
      <c r="AQ41" s="31">
        <f t="shared" si="21"/>
        <v>27913.420255183333</v>
      </c>
      <c r="AR41" s="31">
        <f t="shared" si="21"/>
        <v>103114.9384118579</v>
      </c>
      <c r="AS41" s="31">
        <f t="shared" si="21"/>
        <v>85124.015942110404</v>
      </c>
      <c r="AT41" s="31">
        <f t="shared" si="21"/>
        <v>79813.011159504327</v>
      </c>
      <c r="AU41" s="31">
        <f t="shared" si="21"/>
        <v>46343.62631437953</v>
      </c>
      <c r="AV41" s="31">
        <f t="shared" si="21"/>
        <v>1843431.1386636945</v>
      </c>
      <c r="AW41" s="31">
        <f t="shared" si="21"/>
        <v>611556.18920475396</v>
      </c>
      <c r="AX41" s="31">
        <f t="shared" si="21"/>
        <v>19234.377774093507</v>
      </c>
      <c r="AY41" s="31">
        <f t="shared" si="21"/>
        <v>27339.356470258423</v>
      </c>
      <c r="AZ41" s="31">
        <f t="shared" si="21"/>
        <v>53934.159352709845</v>
      </c>
      <c r="BA41" s="31">
        <f t="shared" si="21"/>
        <v>16755.434045189941</v>
      </c>
      <c r="BB41" s="31">
        <f t="shared" si="21"/>
        <v>50967.597390526207</v>
      </c>
      <c r="BC41" s="31">
        <f t="shared" si="21"/>
        <v>3596177.1606813343</v>
      </c>
      <c r="BD41" s="31">
        <f t="shared" si="21"/>
        <v>779249.20833335537</v>
      </c>
      <c r="BE41" s="31">
        <f t="shared" si="21"/>
        <v>1290.6721169732848</v>
      </c>
      <c r="BF41" s="31">
        <f t="shared" si="21"/>
        <v>204974.56873916776</v>
      </c>
      <c r="BG41" s="31">
        <f t="shared" si="21"/>
        <v>73937.560012097325</v>
      </c>
      <c r="BH41" s="32">
        <f t="shared" si="21"/>
        <v>58668.866405706511</v>
      </c>
      <c r="BP41" s="29" t="s">
        <v>81</v>
      </c>
      <c r="BQ41" s="30" t="s">
        <v>83</v>
      </c>
      <c r="BR41" s="31">
        <f>SUM(BR3:BR40)</f>
        <v>203464.4200876641</v>
      </c>
      <c r="BS41" s="31">
        <f t="shared" ref="BS41:CO41" si="22">SUM(BS3:BS40)</f>
        <v>576296.15658299264</v>
      </c>
      <c r="BT41" s="31">
        <f t="shared" si="22"/>
        <v>439897.10471109569</v>
      </c>
      <c r="BU41" s="31">
        <f t="shared" si="22"/>
        <v>21391.510199421071</v>
      </c>
      <c r="BV41" s="31">
        <f t="shared" si="22"/>
        <v>69677.13167954325</v>
      </c>
      <c r="BW41" s="31">
        <f t="shared" si="22"/>
        <v>67950.680807794197</v>
      </c>
      <c r="BX41" s="31">
        <f t="shared" si="22"/>
        <v>27913.420255183333</v>
      </c>
      <c r="BY41" s="31">
        <f t="shared" si="22"/>
        <v>103114.9384118579</v>
      </c>
      <c r="BZ41" s="31">
        <f t="shared" si="22"/>
        <v>85124.015942110404</v>
      </c>
      <c r="CA41" s="31">
        <f t="shared" si="22"/>
        <v>79813.011159504327</v>
      </c>
      <c r="CB41" s="31">
        <f t="shared" si="22"/>
        <v>46343.62631437953</v>
      </c>
      <c r="CC41" s="31">
        <f t="shared" si="22"/>
        <v>1843431.1386636945</v>
      </c>
      <c r="CD41" s="31">
        <f t="shared" si="22"/>
        <v>611556.18920475396</v>
      </c>
      <c r="CE41" s="31">
        <f t="shared" si="22"/>
        <v>19234.377774093507</v>
      </c>
      <c r="CF41" s="31">
        <f t="shared" si="22"/>
        <v>27339.356470258423</v>
      </c>
      <c r="CG41" s="31">
        <f t="shared" si="22"/>
        <v>53934.159352709845</v>
      </c>
      <c r="CH41" s="31">
        <f t="shared" si="22"/>
        <v>16755.434045189941</v>
      </c>
      <c r="CI41" s="31">
        <f t="shared" si="22"/>
        <v>50967.597390526207</v>
      </c>
      <c r="CJ41" s="31">
        <f t="shared" si="22"/>
        <v>3596177.1606813343</v>
      </c>
      <c r="CK41" s="31">
        <f t="shared" si="22"/>
        <v>779249.20833335537</v>
      </c>
      <c r="CL41" s="31">
        <f t="shared" si="22"/>
        <v>1290.6721169732848</v>
      </c>
      <c r="CM41" s="31">
        <f t="shared" si="22"/>
        <v>204974.56873916776</v>
      </c>
      <c r="CN41" s="31">
        <f t="shared" si="22"/>
        <v>73937.560012097325</v>
      </c>
      <c r="CO41" s="32">
        <f t="shared" si="22"/>
        <v>58668.866405706511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142194.10689727857</v>
      </c>
      <c r="E43" s="31">
        <f t="shared" ref="E43:AA43" si="23">SUM(E3:E31)</f>
        <v>290921.7996106639</v>
      </c>
      <c r="F43" s="31">
        <f t="shared" si="23"/>
        <v>207234.87035202867</v>
      </c>
      <c r="G43" s="31">
        <f t="shared" si="23"/>
        <v>13180.961238249811</v>
      </c>
      <c r="H43" s="31">
        <f t="shared" si="23"/>
        <v>41936.997679634915</v>
      </c>
      <c r="I43" s="31">
        <f t="shared" si="23"/>
        <v>38593.391288923667</v>
      </c>
      <c r="J43" s="31">
        <f t="shared" si="23"/>
        <v>11246.005055948812</v>
      </c>
      <c r="K43" s="31">
        <f t="shared" si="23"/>
        <v>47172.450478017912</v>
      </c>
      <c r="L43" s="31">
        <f t="shared" si="23"/>
        <v>50438.413581265449</v>
      </c>
      <c r="M43" s="31">
        <f t="shared" si="23"/>
        <v>47618.574619040417</v>
      </c>
      <c r="N43" s="31">
        <f t="shared" si="23"/>
        <v>21182.97875475949</v>
      </c>
      <c r="O43" s="31">
        <f t="shared" si="23"/>
        <v>891650.9612008041</v>
      </c>
      <c r="P43" s="31">
        <f t="shared" si="23"/>
        <v>559052.71148351638</v>
      </c>
      <c r="Q43" s="31">
        <f t="shared" si="23"/>
        <v>23465.331733391118</v>
      </c>
      <c r="R43" s="31">
        <f t="shared" si="23"/>
        <v>32674.261878745685</v>
      </c>
      <c r="S43" s="31">
        <f t="shared" si="23"/>
        <v>105720.23099224962</v>
      </c>
      <c r="T43" s="31">
        <f t="shared" si="23"/>
        <v>27014.954265761658</v>
      </c>
      <c r="U43" s="31">
        <f t="shared" si="23"/>
        <v>42015.209596835994</v>
      </c>
      <c r="V43" s="31">
        <f t="shared" si="23"/>
        <v>3733259.108081067</v>
      </c>
      <c r="W43" s="31">
        <f t="shared" si="23"/>
        <v>779249.67431135871</v>
      </c>
      <c r="X43" s="31">
        <f t="shared" si="23"/>
        <v>39.330607984505484</v>
      </c>
      <c r="Y43" s="31">
        <f t="shared" si="23"/>
        <v>66646.702157705149</v>
      </c>
      <c r="Z43" s="31">
        <f t="shared" si="23"/>
        <v>66213.171330449186</v>
      </c>
      <c r="AA43" s="32">
        <f t="shared" si="23"/>
        <v>38335.475892194634</v>
      </c>
      <c r="AJ43" s="79" t="s">
        <v>86</v>
      </c>
      <c r="AK43" s="38">
        <f t="array" ref="AK43:BH43">TRANSPOSE(BN3:BN26)-AK41:BH41</f>
        <v>-3.637978807091713E-9</v>
      </c>
      <c r="AL43" s="39">
        <v>-1.5133991837501526E-9</v>
      </c>
      <c r="AM43" s="39">
        <v>-5.2386894822120667E-10</v>
      </c>
      <c r="AN43" s="39">
        <v>7.9307937994599342E-10</v>
      </c>
      <c r="AO43" s="39">
        <v>-8.8766682893037796E-10</v>
      </c>
      <c r="AP43" s="39">
        <v>-8.440110832452774E-10</v>
      </c>
      <c r="AQ43" s="39">
        <v>-9.4951246865093708E-10</v>
      </c>
      <c r="AR43" s="39">
        <v>-3.14321368932724E-9</v>
      </c>
      <c r="AS43" s="39">
        <v>1.3096723705530167E-10</v>
      </c>
      <c r="AT43" s="39">
        <v>-7.7125150710344315E-10</v>
      </c>
      <c r="AU43" s="39">
        <v>-4.6566128730773926E-10</v>
      </c>
      <c r="AV43" s="39">
        <v>-2.5611370801925659E-9</v>
      </c>
      <c r="AW43" s="39">
        <v>4.6566128730773926E-10</v>
      </c>
      <c r="AX43" s="39">
        <v>6.4392224885523319E-10</v>
      </c>
      <c r="AY43" s="39">
        <v>-4.0017766878008842E-10</v>
      </c>
      <c r="AZ43" s="39">
        <v>-3.1286617740988731E-10</v>
      </c>
      <c r="BA43" s="39">
        <v>-8.1854523159563541E-10</v>
      </c>
      <c r="BB43" s="39">
        <v>-1.0404619388282299E-9</v>
      </c>
      <c r="BC43" s="39">
        <v>0</v>
      </c>
      <c r="BD43" s="39">
        <v>-3.4924596548080444E-10</v>
      </c>
      <c r="BE43" s="39">
        <v>-2.5715962692629546E-10</v>
      </c>
      <c r="BF43" s="39">
        <v>-6.6938810050487518E-10</v>
      </c>
      <c r="BG43" s="39">
        <v>-4.8021320253610611E-10</v>
      </c>
      <c r="BH43" s="40">
        <v>-7.2759576141834259E-12</v>
      </c>
      <c r="BJ43" s="45">
        <f>SUMSQ(AK43:BH43)</f>
        <v>3.9607521640793133E-17</v>
      </c>
      <c r="BQ43" s="79" t="s">
        <v>86</v>
      </c>
      <c r="BR43" s="38">
        <f t="array" ref="BR43:CO43">TRANSPOSE(CU3:CU26)-BR41:CO41</f>
        <v>-3.637978807091713E-9</v>
      </c>
      <c r="BS43" s="39">
        <v>-1.5133991837501526E-9</v>
      </c>
      <c r="BT43" s="39">
        <v>-4.0745362639427185E-10</v>
      </c>
      <c r="BU43" s="39">
        <v>7.9307937994599342E-10</v>
      </c>
      <c r="BV43" s="39">
        <v>-8.8766682893037796E-10</v>
      </c>
      <c r="BW43" s="39">
        <v>-8.440110832452774E-10</v>
      </c>
      <c r="BX43" s="39">
        <v>-9.4951246865093708E-10</v>
      </c>
      <c r="BY43" s="39">
        <v>-3.14321368932724E-9</v>
      </c>
      <c r="BZ43" s="39">
        <v>1.3096723705530167E-10</v>
      </c>
      <c r="CA43" s="39">
        <v>-7.7125150710344315E-10</v>
      </c>
      <c r="CB43" s="39">
        <v>-4.6566128730773926E-10</v>
      </c>
      <c r="CC43" s="39">
        <v>-2.5611370801925659E-9</v>
      </c>
      <c r="CD43" s="39">
        <v>4.6566128730773926E-10</v>
      </c>
      <c r="CE43" s="39">
        <v>6.4392224885523319E-10</v>
      </c>
      <c r="CF43" s="39">
        <v>-4.0017766878008842E-10</v>
      </c>
      <c r="CG43" s="39">
        <v>-3.1286617740988731E-10</v>
      </c>
      <c r="CH43" s="39">
        <v>-8.1854523159563541E-10</v>
      </c>
      <c r="CI43" s="39">
        <v>-1.0404619388282299E-9</v>
      </c>
      <c r="CJ43" s="39">
        <v>0</v>
      </c>
      <c r="CK43" s="39">
        <v>-3.4924596548080444E-10</v>
      </c>
      <c r="CL43" s="39">
        <v>-2.5715962692629546E-10</v>
      </c>
      <c r="CM43" s="39">
        <v>-6.6938810050487518E-10</v>
      </c>
      <c r="CN43" s="39">
        <v>-4.8021320253610611E-10</v>
      </c>
      <c r="CO43" s="40">
        <v>-7.2759576141834259E-12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'[6]TES 2030 (value)'!$D$112:$AA$112</f>
        <v>703.56242508321895</v>
      </c>
      <c r="E45" s="31">
        <v>578.13958708236419</v>
      </c>
      <c r="F45" s="31">
        <v>225.73324466311161</v>
      </c>
      <c r="G45" s="31">
        <v>42.326651491360835</v>
      </c>
      <c r="H45" s="31">
        <v>86.572156972494895</v>
      </c>
      <c r="I45" s="31">
        <v>75.466173977901335</v>
      </c>
      <c r="J45" s="31">
        <v>21.546531537439957</v>
      </c>
      <c r="K45" s="31">
        <v>30.120155998515791</v>
      </c>
      <c r="L45" s="31">
        <v>140.43194617</v>
      </c>
      <c r="M45" s="31">
        <v>44.996117211970166</v>
      </c>
      <c r="N45" s="31">
        <v>22.741209923435186</v>
      </c>
      <c r="O45" s="31">
        <v>1918.947762342249</v>
      </c>
      <c r="P45" s="31">
        <v>1893.4996086787939</v>
      </c>
      <c r="Q45" s="31">
        <v>107.34194779265854</v>
      </c>
      <c r="R45" s="31">
        <v>174.31689149204794</v>
      </c>
      <c r="S45" s="31">
        <v>359.0805656</v>
      </c>
      <c r="T45" s="31">
        <v>51.306917793156913</v>
      </c>
      <c r="U45" s="31">
        <v>80.894089606051494</v>
      </c>
      <c r="V45" s="31">
        <v>13375.969955888108</v>
      </c>
      <c r="W45" s="31">
        <v>5840.0069753611742</v>
      </c>
      <c r="X45" s="31">
        <v>0.14147006984706434</v>
      </c>
      <c r="Y45" s="31">
        <v>17.118332925122186</v>
      </c>
      <c r="Z45" s="31">
        <v>77.398770410478463</v>
      </c>
      <c r="AA45" s="32">
        <v>38.799991139899475</v>
      </c>
      <c r="AI45" s="80" t="s">
        <v>84</v>
      </c>
      <c r="AJ45" s="79" t="s">
        <v>85</v>
      </c>
      <c r="AK45" s="41">
        <v>2.8978608375965009E-6</v>
      </c>
      <c r="AL45" s="42">
        <v>1.2701332864110142E-5</v>
      </c>
      <c r="AM45" s="42">
        <v>-2.3534608771647876E-6</v>
      </c>
      <c r="AN45" s="42">
        <v>-4.8192310015092497E-5</v>
      </c>
      <c r="AO45" s="42">
        <v>-1.9015738517747926E-5</v>
      </c>
      <c r="AP45" s="42">
        <v>-2.1291980371031962E-5</v>
      </c>
      <c r="AQ45" s="42">
        <v>-6.1706198193140475E-6</v>
      </c>
      <c r="AR45" s="42">
        <v>1.3600067019739815E-4</v>
      </c>
      <c r="AS45" s="42">
        <v>7.7710282675671729E-5</v>
      </c>
      <c r="AT45" s="42">
        <v>-5.3357281644610965E-6</v>
      </c>
      <c r="AU45" s="42">
        <v>-2.0406698500358866E-5</v>
      </c>
      <c r="AV45" s="42">
        <v>1.4681382787735139E-5</v>
      </c>
      <c r="AW45" s="42">
        <v>1.3857622004371306E-5</v>
      </c>
      <c r="AX45" s="42">
        <v>-5.1696121418059364E-5</v>
      </c>
      <c r="AY45" s="42">
        <v>-2.3294575724043611E-5</v>
      </c>
      <c r="AZ45" s="42">
        <v>7.4102865208572501E-6</v>
      </c>
      <c r="BA45" s="42">
        <v>-2.9231024009444916E-5</v>
      </c>
      <c r="BB45" s="42">
        <v>-1.3108748353583297E-5</v>
      </c>
      <c r="BC45" s="42">
        <v>1.7241324010380751E-5</v>
      </c>
      <c r="BD45" s="42">
        <v>-5.9798292988780419E-7</v>
      </c>
      <c r="BE45" s="42">
        <v>0.10750226815188169</v>
      </c>
      <c r="BF45" s="42">
        <v>6.7613675902251568E-3</v>
      </c>
      <c r="BG45" s="42">
        <v>3.5738175996408537E-5</v>
      </c>
      <c r="BH45" s="43">
        <v>1.5848496646466116E-3</v>
      </c>
      <c r="BP45" s="80" t="s">
        <v>109</v>
      </c>
      <c r="BQ45" s="60" t="s">
        <v>41</v>
      </c>
      <c r="BR45" s="61">
        <f t="array" ref="BR45:CO48">'[6]TES 2030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'[6]TES 2030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'[6]TES 2030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0.19821375396409735</v>
      </c>
      <c r="E47" s="87">
        <f t="shared" ref="E47:AA47" si="24">E31/(E43-E31)</f>
        <v>7.1549014141676873E-2</v>
      </c>
      <c r="F47" s="87">
        <f t="shared" si="24"/>
        <v>-4.0050271010830495E-2</v>
      </c>
      <c r="G47" s="87">
        <f t="shared" si="24"/>
        <v>-5.0712146502506085E-2</v>
      </c>
      <c r="H47" s="87">
        <f t="shared" si="24"/>
        <v>3.7929100523391143E-2</v>
      </c>
      <c r="I47" s="87">
        <f t="shared" si="24"/>
        <v>-1.8534786507180243E-2</v>
      </c>
      <c r="J47" s="87">
        <f t="shared" si="24"/>
        <v>-0.16681129485187091</v>
      </c>
      <c r="K47" s="87">
        <f t="shared" si="24"/>
        <v>5.4439755806452168E-2</v>
      </c>
      <c r="L47" s="87">
        <f t="shared" si="24"/>
        <v>-1.1527640150875016E-2</v>
      </c>
      <c r="M47" s="87">
        <f t="shared" si="24"/>
        <v>2.3663594757026458E-2</v>
      </c>
      <c r="N47" s="87">
        <f t="shared" si="24"/>
        <v>-4.1333541946653963E-3</v>
      </c>
      <c r="O47" s="87">
        <f t="shared" si="24"/>
        <v>5.6030680422764212E-2</v>
      </c>
      <c r="P47" s="87">
        <f t="shared" si="24"/>
        <v>0.14932136896182266</v>
      </c>
      <c r="Q47" s="87">
        <f t="shared" si="24"/>
        <v>0.12644993029257059</v>
      </c>
      <c r="R47" s="87">
        <f t="shared" si="24"/>
        <v>0.17686193459460511</v>
      </c>
      <c r="S47" s="87">
        <f t="shared" si="24"/>
        <v>6.8070105133111722E-2</v>
      </c>
      <c r="T47" s="87">
        <f t="shared" si="24"/>
        <v>7.7448686656105672E-2</v>
      </c>
      <c r="U47" s="87">
        <f t="shared" si="24"/>
        <v>2.5657811051296758E-2</v>
      </c>
      <c r="V47" s="87">
        <f t="shared" si="24"/>
        <v>0.19246453892696316</v>
      </c>
      <c r="W47" s="87">
        <f t="shared" si="24"/>
        <v>-2.5529430701135476E-3</v>
      </c>
      <c r="X47" s="87">
        <f t="shared" si="24"/>
        <v>-0.1295721288233592</v>
      </c>
      <c r="Y47" s="87">
        <f t="shared" si="24"/>
        <v>1.4532077944687148E-3</v>
      </c>
      <c r="Z47" s="87">
        <f t="shared" si="24"/>
        <v>7.6355306176660337E-2</v>
      </c>
      <c r="AA47" s="87">
        <f t="shared" si="24"/>
        <v>0.22562933138924343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6.0027407308227962E-2</v>
      </c>
      <c r="AL47" s="47">
        <v>8.3655330012404508E-2</v>
      </c>
      <c r="AM47" s="47">
        <v>0.14763162155079773</v>
      </c>
      <c r="AN47" s="47">
        <v>0.20962249634959934</v>
      </c>
      <c r="AO47" s="47">
        <v>0.15947726327942743</v>
      </c>
      <c r="AP47" s="47">
        <v>0.26576368083058016</v>
      </c>
      <c r="AQ47" s="47">
        <v>0.14238293533605237</v>
      </c>
      <c r="AR47" s="47">
        <v>0</v>
      </c>
      <c r="AS47" s="47">
        <v>0.1831012945201132</v>
      </c>
      <c r="AT47" s="47">
        <v>0</v>
      </c>
      <c r="AU47" s="47">
        <v>1.4048273232292693E-8</v>
      </c>
      <c r="AV47" s="47">
        <v>0.1178361627007109</v>
      </c>
      <c r="AW47" s="47">
        <v>0.11983190563123952</v>
      </c>
      <c r="AX47" s="47">
        <v>7.2541541462424808E-2</v>
      </c>
      <c r="AY47" s="47">
        <v>7.0403442367015082E-2</v>
      </c>
      <c r="AZ47" s="47">
        <v>0.52822192202326856</v>
      </c>
      <c r="BA47" s="47">
        <v>3.9213768467095025E-2</v>
      </c>
      <c r="BB47" s="47">
        <v>2.2463337372545675E-2</v>
      </c>
      <c r="BC47" s="47">
        <v>6.3740867652290797E-2</v>
      </c>
      <c r="BD47" s="47">
        <v>0</v>
      </c>
      <c r="BE47" s="47">
        <v>0.45167272888042714</v>
      </c>
      <c r="BF47" s="47">
        <v>0.27739128491379217</v>
      </c>
      <c r="BG47" s="47">
        <v>0.22028397927041454</v>
      </c>
      <c r="BH47" s="48">
        <v>0.22283635520289968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TCO'!$AA$29:$AA$49)</f>
        <v>0</v>
      </c>
      <c r="BS50" s="62">
        <v>0</v>
      </c>
      <c r="BT50" s="62">
        <v>0</v>
      </c>
      <c r="BU50" s="62">
        <v>0</v>
      </c>
      <c r="BV50" s="62">
        <v>282381.45110000001</v>
      </c>
      <c r="BW50" s="62">
        <v>144206.62390000001</v>
      </c>
      <c r="BX50" s="62">
        <v>378107.69079999998</v>
      </c>
      <c r="BY50" s="62">
        <v>115718.04029999999</v>
      </c>
      <c r="BZ50" s="62">
        <v>0</v>
      </c>
      <c r="CA50" s="62">
        <v>10773648.630000001</v>
      </c>
      <c r="CB50" s="62">
        <v>0</v>
      </c>
      <c r="CC50" s="62">
        <v>586504.1568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TCO'!$AA$50:$AA$51)</f>
        <v>0</v>
      </c>
      <c r="CN50" s="89">
        <f>SUM('[3]AMS ss TCO'!$AA$52:$AA$59)</f>
        <v>1261591.0759999999</v>
      </c>
      <c r="CO50" s="89">
        <f>SUM('[3]AMS ss TCO'!$AA$60:$AA$65)</f>
        <v>0</v>
      </c>
      <c r="CP50" s="101">
        <f t="array" ref="CP50:CP51">'[3]AMS ss TCO'!$AA$3:$AA$4</f>
        <v>511194.65010000003</v>
      </c>
    </row>
    <row r="51" spans="68:94" x14ac:dyDescent="0.25">
      <c r="BQ51" s="64" t="s">
        <v>43</v>
      </c>
      <c r="BR51" s="65">
        <f t="array" ref="BR51:CL51">TRANSPOSE('[3]AMS ss TCO'!$AA$68:$AA$88)</f>
        <v>6370192.2520000003</v>
      </c>
      <c r="BS51" s="66">
        <v>2822518.6579999998</v>
      </c>
      <c r="BT51" s="66">
        <v>211145.24679999999</v>
      </c>
      <c r="BU51" s="66">
        <v>1975119.9439999999</v>
      </c>
      <c r="BV51" s="66">
        <v>8018847.057</v>
      </c>
      <c r="BW51" s="66">
        <v>4331469.4539999999</v>
      </c>
      <c r="BX51" s="66">
        <v>1771060.5630000001</v>
      </c>
      <c r="BY51" s="66">
        <v>5280325.6100000003</v>
      </c>
      <c r="BZ51" s="66">
        <v>217689.8787</v>
      </c>
      <c r="CA51" s="66">
        <v>0</v>
      </c>
      <c r="CB51" s="66">
        <v>0</v>
      </c>
      <c r="CC51" s="66">
        <v>3920877.7930000001</v>
      </c>
      <c r="CD51" s="66">
        <v>4.3413420169999997</v>
      </c>
      <c r="CE51" s="66">
        <v>571845.03870000003</v>
      </c>
      <c r="CF51" s="66">
        <v>2672201.202</v>
      </c>
      <c r="CG51" s="66">
        <v>26765556.199999999</v>
      </c>
      <c r="CH51" s="66">
        <v>9103686.0360000003</v>
      </c>
      <c r="CI51" s="66">
        <v>8206522.5310000004</v>
      </c>
      <c r="CJ51" s="66">
        <v>2484648.9730000002</v>
      </c>
      <c r="CK51" s="66">
        <v>162956.04500000001</v>
      </c>
      <c r="CL51" s="91">
        <v>0</v>
      </c>
      <c r="CM51" s="91">
        <f>SUM('[3]AMS ss TCO'!$AA$89:$AA$90)</f>
        <v>5353434.4730000002</v>
      </c>
      <c r="CN51" s="91">
        <f>SUM('[3]AMS ss TCO'!$AA$91:$AA$98)</f>
        <v>997795.65659999999</v>
      </c>
      <c r="CO51" s="91">
        <f>SUM('[3]AMS ss TCO'!$AA$99:$AA$104)</f>
        <v>0</v>
      </c>
      <c r="CP51" s="102">
        <v>67919761.629999995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TCO'!$AA$119:$AA$139)</f>
        <v>522434.2954</v>
      </c>
      <c r="BS53" s="70">
        <v>4136597.5019999999</v>
      </c>
      <c r="BT53" s="70">
        <v>653080.29619999998</v>
      </c>
      <c r="BU53" s="70">
        <v>1257881.1780000001</v>
      </c>
      <c r="BV53" s="70">
        <v>1843268.7830000001</v>
      </c>
      <c r="BW53" s="70">
        <v>1797752.9450000001</v>
      </c>
      <c r="BX53" s="70">
        <v>3155628.571</v>
      </c>
      <c r="BY53" s="70">
        <v>3035289.19</v>
      </c>
      <c r="BZ53" s="70">
        <v>223915.93969999999</v>
      </c>
      <c r="CA53" s="70">
        <v>1464389.5870000001</v>
      </c>
      <c r="CB53" s="70">
        <v>327797.935</v>
      </c>
      <c r="CC53" s="70">
        <v>6799076.7309999997</v>
      </c>
      <c r="CD53" s="70">
        <v>414783.66629999998</v>
      </c>
      <c r="CE53" s="70">
        <v>38932.547610000001</v>
      </c>
      <c r="CF53" s="70">
        <v>38846.135600000001</v>
      </c>
      <c r="CG53" s="70">
        <v>36436.936300000001</v>
      </c>
      <c r="CH53" s="70">
        <v>2336.9633220000001</v>
      </c>
      <c r="CI53" s="70">
        <v>1397.9040729999999</v>
      </c>
      <c r="CJ53" s="70">
        <v>9721343.159</v>
      </c>
      <c r="CK53" s="70">
        <v>3727591.48</v>
      </c>
      <c r="CL53" s="93">
        <v>0</v>
      </c>
      <c r="CM53" s="93">
        <f>SUM('[3]AMS ss TCO'!$AA$140:$AA$141)</f>
        <v>0.41019672159999998</v>
      </c>
      <c r="CN53" s="93">
        <f>SUM('[3]AMS ss TCO'!$AA$142:$AA$149)</f>
        <v>5942539.2189999996</v>
      </c>
      <c r="CO53" s="93">
        <f>SUM('[3]AMS ss TCO'!$AA$150:$AA$155)</f>
        <v>810732.01809999999</v>
      </c>
      <c r="CP53" s="103">
        <f>'[3]AMS ss TCO'!$AA$5</f>
        <v>14771416.189999999</v>
      </c>
    </row>
    <row r="56" spans="68:94" x14ac:dyDescent="0.25">
      <c r="BY56" s="8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"/>
  <dimension ref="B1:DA59"/>
  <sheetViews>
    <sheetView showGridLines="0" topLeftCell="BS30" workbookViewId="0">
      <selection activeCell="BZ59" sqref="BZ59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93" width="11.42578125" style="53"/>
    <col min="94" max="94" width="13.42578125" style="53" bestFit="1" customWidth="1"/>
    <col min="95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TCO'!$AF$1080</f>
        <v>0.1141560883</v>
      </c>
      <c r="DA2" s="104">
        <f t="array" ref="DA2:DA25">IFERROR('[6]TES 2035 (VOLUME)'!$CK$6:$CK$29/'[6]TES 2010 (volume)'!$CK$6:$CK$29,1)</f>
        <v>1.1013208630192479</v>
      </c>
    </row>
    <row r="3" spans="2:105" x14ac:dyDescent="0.25">
      <c r="B3" s="53" t="s">
        <v>20</v>
      </c>
      <c r="C3" s="60" t="s">
        <v>0</v>
      </c>
      <c r="D3" s="88">
        <f t="array" ref="D3:AA26">'[6]TES 2035 (value)'!$D$77:$AA$100</f>
        <v>32738.80593814046</v>
      </c>
      <c r="E3" s="89">
        <v>90670.697199565373</v>
      </c>
      <c r="F3" s="89">
        <v>3.4978841890269385</v>
      </c>
      <c r="G3" s="89">
        <v>1.5643674855141432</v>
      </c>
      <c r="H3" s="89">
        <v>0.7449771877572966</v>
      </c>
      <c r="I3" s="89">
        <v>629.07584084132884</v>
      </c>
      <c r="J3" s="89">
        <v>0.26412098973708387</v>
      </c>
      <c r="K3" s="89">
        <v>144.53680943595654</v>
      </c>
      <c r="L3" s="89">
        <v>0</v>
      </c>
      <c r="M3" s="89">
        <v>31.985333828864803</v>
      </c>
      <c r="N3" s="89">
        <v>14.701665008468845</v>
      </c>
      <c r="O3" s="89">
        <v>7726.0916171109629</v>
      </c>
      <c r="P3" s="89">
        <v>6006.4038465811236</v>
      </c>
      <c r="Q3" s="89">
        <v>0</v>
      </c>
      <c r="R3" s="89">
        <v>8.4633044276305469</v>
      </c>
      <c r="S3" s="89">
        <v>0</v>
      </c>
      <c r="T3" s="89">
        <v>60.882322314239829</v>
      </c>
      <c r="U3" s="89">
        <v>3.9995497752301379E-2</v>
      </c>
      <c r="V3" s="89">
        <v>6665.858051600896</v>
      </c>
      <c r="W3" s="89">
        <v>1333.698079193696</v>
      </c>
      <c r="X3" s="89">
        <v>0.18181346249218591</v>
      </c>
      <c r="Y3" s="89">
        <v>42.255675170707526</v>
      </c>
      <c r="Z3" s="89">
        <v>544.53943686377545</v>
      </c>
      <c r="AA3" s="89">
        <v>350.50848690981098</v>
      </c>
      <c r="AB3" s="61">
        <f>'[6]TES 2035 (value)'!CK6</f>
        <v>66412.607118812521</v>
      </c>
      <c r="AC3" s="62">
        <f>'[6]TES 2035 (value)'!CL6</f>
        <v>0</v>
      </c>
      <c r="AD3" s="62">
        <f>'[6]TES 2035 (value)'!CM6</f>
        <v>4340.325953323133</v>
      </c>
      <c r="AE3" s="62">
        <f>'[6]TES 2035 (value)'!CN6</f>
        <v>30872.682185486468</v>
      </c>
      <c r="AF3" s="63">
        <f>'[6]TES 2035 (value)'!CO6</f>
        <v>1.9251463360000001</v>
      </c>
      <c r="AG3" s="26">
        <f>SUM(D3:AF3)</f>
        <v>248602.33716976372</v>
      </c>
      <c r="AI3" s="53" t="s">
        <v>20</v>
      </c>
      <c r="AJ3" s="60" t="s">
        <v>0</v>
      </c>
      <c r="AK3" s="61">
        <f t="shared" ref="AK3:AZ18" si="0">D3*(1+AK$45)</f>
        <v>32739.24052440199</v>
      </c>
      <c r="AL3" s="62">
        <f t="shared" si="0"/>
        <v>90673.323166352595</v>
      </c>
      <c r="AM3" s="62">
        <f t="shared" si="0"/>
        <v>3.4978830252915465</v>
      </c>
      <c r="AN3" s="62">
        <f t="shared" si="0"/>
        <v>1.5643158095253982</v>
      </c>
      <c r="AO3" s="62">
        <f t="shared" si="0"/>
        <v>0.74497260613576144</v>
      </c>
      <c r="AP3" s="62">
        <f t="shared" si="0"/>
        <v>629.06962435200376</v>
      </c>
      <c r="AQ3" s="62">
        <f t="shared" si="0"/>
        <v>0.26412682538079735</v>
      </c>
      <c r="AR3" s="62">
        <f t="shared" si="0"/>
        <v>144.56433263990763</v>
      </c>
      <c r="AS3" s="62">
        <f t="shared" si="0"/>
        <v>0</v>
      </c>
      <c r="AT3" s="62">
        <f t="shared" si="0"/>
        <v>31.98551410550839</v>
      </c>
      <c r="AU3" s="62">
        <f t="shared" si="0"/>
        <v>14.70158557082806</v>
      </c>
      <c r="AV3" s="62">
        <f t="shared" si="0"/>
        <v>7726.2517545872452</v>
      </c>
      <c r="AW3" s="62">
        <f t="shared" si="0"/>
        <v>6006.5213768934373</v>
      </c>
      <c r="AX3" s="62">
        <f t="shared" si="0"/>
        <v>0</v>
      </c>
      <c r="AY3" s="62">
        <f t="shared" si="0"/>
        <v>8.4631731212311792</v>
      </c>
      <c r="AZ3" s="62">
        <f t="shared" si="0"/>
        <v>0</v>
      </c>
      <c r="BA3" s="62">
        <f t="shared" ref="BA3:BH32" si="1">T3*(1+BA$45)</f>
        <v>60.881173955260302</v>
      </c>
      <c r="BB3" s="62">
        <f t="shared" si="1"/>
        <v>3.999531642125731E-2</v>
      </c>
      <c r="BC3" s="62">
        <f t="shared" si="1"/>
        <v>6666.0144300851543</v>
      </c>
      <c r="BD3" s="62">
        <f t="shared" si="1"/>
        <v>1333.6979286770145</v>
      </c>
      <c r="BE3" s="89">
        <f t="shared" si="1"/>
        <v>0.21222928310711356</v>
      </c>
      <c r="BF3" s="89">
        <f t="shared" si="1"/>
        <v>42.620320461047484</v>
      </c>
      <c r="BG3" s="89">
        <f t="shared" si="1"/>
        <v>544.56103171929851</v>
      </c>
      <c r="BH3" s="89">
        <f t="shared" si="1"/>
        <v>351.15261150886408</v>
      </c>
      <c r="BI3" s="61">
        <f t="shared" ref="BI3:BL26" si="2">AB3*(1+AB$43)</f>
        <v>66412.607118812521</v>
      </c>
      <c r="BJ3" s="62">
        <f t="shared" si="2"/>
        <v>0</v>
      </c>
      <c r="BK3" s="62">
        <f t="shared" si="2"/>
        <v>4340.325953323133</v>
      </c>
      <c r="BL3" s="62">
        <f t="shared" si="2"/>
        <v>30872.682185486468</v>
      </c>
      <c r="BM3" s="35">
        <v>0</v>
      </c>
      <c r="BN3" s="26">
        <f>SUM(AK3:BM3)</f>
        <v>248604.98732891941</v>
      </c>
      <c r="BP3" s="53" t="s">
        <v>20</v>
      </c>
      <c r="BQ3" s="60" t="s">
        <v>0</v>
      </c>
      <c r="BR3" s="61">
        <f>AK3</f>
        <v>32739.24052440199</v>
      </c>
      <c r="BS3" s="62">
        <f t="shared" ref="BS3:CH18" si="3">AL3</f>
        <v>90673.323166352595</v>
      </c>
      <c r="BT3" s="62">
        <f t="shared" si="3"/>
        <v>3.4978830252915465</v>
      </c>
      <c r="BU3" s="62">
        <f t="shared" si="3"/>
        <v>1.5643158095253982</v>
      </c>
      <c r="BV3" s="62">
        <f t="shared" si="3"/>
        <v>0.74497260613576144</v>
      </c>
      <c r="BW3" s="62">
        <f t="shared" si="3"/>
        <v>629.06962435200376</v>
      </c>
      <c r="BX3" s="62">
        <f t="shared" si="3"/>
        <v>0.26412682538079735</v>
      </c>
      <c r="BY3" s="62">
        <f t="shared" si="3"/>
        <v>144.56433263990763</v>
      </c>
      <c r="BZ3" s="62">
        <f t="shared" si="3"/>
        <v>0</v>
      </c>
      <c r="CA3" s="62">
        <f t="shared" si="3"/>
        <v>31.98551410550839</v>
      </c>
      <c r="CB3" s="62">
        <f t="shared" si="3"/>
        <v>14.70158557082806</v>
      </c>
      <c r="CC3" s="62">
        <f t="shared" si="3"/>
        <v>7726.2517545872452</v>
      </c>
      <c r="CD3" s="62">
        <f t="shared" si="3"/>
        <v>6006.5213768934373</v>
      </c>
      <c r="CE3" s="62">
        <f t="shared" si="3"/>
        <v>0</v>
      </c>
      <c r="CF3" s="62">
        <f t="shared" si="3"/>
        <v>8.4631731212311792</v>
      </c>
      <c r="CG3" s="62">
        <f t="shared" si="3"/>
        <v>0</v>
      </c>
      <c r="CH3" s="62">
        <f t="shared" si="3"/>
        <v>60.881173955260302</v>
      </c>
      <c r="CI3" s="62">
        <f t="shared" ref="CI3:CS26" si="4">BB3</f>
        <v>3.999531642125731E-2</v>
      </c>
      <c r="CJ3" s="62">
        <f t="shared" si="4"/>
        <v>6666.0144300851543</v>
      </c>
      <c r="CK3" s="62">
        <f t="shared" si="4"/>
        <v>1333.6979286770145</v>
      </c>
      <c r="CL3" s="89">
        <f t="shared" si="4"/>
        <v>0.21222928310711356</v>
      </c>
      <c r="CM3" s="89">
        <f t="shared" si="4"/>
        <v>42.620320461047484</v>
      </c>
      <c r="CN3" s="89">
        <f t="shared" si="4"/>
        <v>544.56103171929851</v>
      </c>
      <c r="CO3" s="89">
        <f t="shared" si="4"/>
        <v>351.15261150886408</v>
      </c>
      <c r="CP3" s="61">
        <f t="shared" si="4"/>
        <v>66412.607118812521</v>
      </c>
      <c r="CQ3" s="62">
        <f t="shared" si="4"/>
        <v>0</v>
      </c>
      <c r="CR3" s="62">
        <f t="shared" si="4"/>
        <v>4340.325953323133</v>
      </c>
      <c r="CS3" s="62">
        <f t="shared" si="4"/>
        <v>30872.682185486468</v>
      </c>
      <c r="CT3" s="35">
        <v>0</v>
      </c>
      <c r="CU3" s="26">
        <f>SUM(BR3:CT3)</f>
        <v>248604.98732891941</v>
      </c>
      <c r="DA3" s="105">
        <v>1.5648241195425119</v>
      </c>
    </row>
    <row r="4" spans="2:105" x14ac:dyDescent="0.25">
      <c r="B4" s="53" t="s">
        <v>21</v>
      </c>
      <c r="C4" s="64" t="s">
        <v>1</v>
      </c>
      <c r="D4" s="90">
        <v>14392.069610279665</v>
      </c>
      <c r="E4" s="91">
        <v>81030.634498541433</v>
      </c>
      <c r="F4" s="91">
        <v>183.20196145963757</v>
      </c>
      <c r="G4" s="91">
        <v>15.414884350674351</v>
      </c>
      <c r="H4" s="91">
        <v>21.878062470707771</v>
      </c>
      <c r="I4" s="91">
        <v>558.13827494544216</v>
      </c>
      <c r="J4" s="91">
        <v>31.672601267410666</v>
      </c>
      <c r="K4" s="91">
        <v>1146.8681837969323</v>
      </c>
      <c r="L4" s="91">
        <v>150.39049152974431</v>
      </c>
      <c r="M4" s="91">
        <v>133.22975405903</v>
      </c>
      <c r="N4" s="91">
        <v>68.642112715734768</v>
      </c>
      <c r="O4" s="91">
        <v>7657.5119916033718</v>
      </c>
      <c r="P4" s="91">
        <v>474.88754401536715</v>
      </c>
      <c r="Q4" s="91">
        <v>17.631743875187311</v>
      </c>
      <c r="R4" s="91">
        <v>55.614557834639655</v>
      </c>
      <c r="S4" s="91">
        <v>168.11760874488843</v>
      </c>
      <c r="T4" s="91">
        <v>171.59178707685126</v>
      </c>
      <c r="U4" s="91">
        <v>624.50135488512876</v>
      </c>
      <c r="V4" s="91">
        <v>76702.973212610523</v>
      </c>
      <c r="W4" s="91">
        <v>8141.3614061243061</v>
      </c>
      <c r="X4" s="91">
        <v>0.18018667170606387</v>
      </c>
      <c r="Y4" s="91">
        <v>1135.0791067205641</v>
      </c>
      <c r="Z4" s="91">
        <v>56.851563351099152</v>
      </c>
      <c r="AA4" s="91">
        <v>213.17651865807213</v>
      </c>
      <c r="AB4" s="65">
        <f>'[6]TES 2035 (value)'!CK7</f>
        <v>439071.70843542251</v>
      </c>
      <c r="AC4" s="66">
        <f>'[6]TES 2035 (value)'!CL7</f>
        <v>0</v>
      </c>
      <c r="AD4" s="66">
        <f>'[6]TES 2035 (value)'!CM7</f>
        <v>0</v>
      </c>
      <c r="AE4" s="66">
        <f>'[6]TES 2035 (value)'!CN7</f>
        <v>89852.749797079552</v>
      </c>
      <c r="AF4" s="67">
        <f>'[6]TES 2035 (value)'!CO7</f>
        <v>1.865464096</v>
      </c>
      <c r="AG4" s="27">
        <f t="shared" ref="AG4:AG26" si="5">SUM(D4:AF4)</f>
        <v>722077.94271418615</v>
      </c>
      <c r="AI4" s="53" t="s">
        <v>21</v>
      </c>
      <c r="AJ4" s="64" t="s">
        <v>1</v>
      </c>
      <c r="AK4" s="65">
        <f t="shared" si="0"/>
        <v>14392.260655601825</v>
      </c>
      <c r="AL4" s="66">
        <f t="shared" si="0"/>
        <v>81032.981273867015</v>
      </c>
      <c r="AM4" s="66">
        <f t="shared" si="0"/>
        <v>183.20190050890423</v>
      </c>
      <c r="AN4" s="66">
        <f t="shared" si="0"/>
        <v>15.414375148458385</v>
      </c>
      <c r="AO4" s="66">
        <f t="shared" si="0"/>
        <v>21.877927920276147</v>
      </c>
      <c r="AP4" s="66">
        <f t="shared" si="0"/>
        <v>558.13275945684302</v>
      </c>
      <c r="AQ4" s="66">
        <f t="shared" si="0"/>
        <v>31.673301060398188</v>
      </c>
      <c r="AR4" s="66">
        <f t="shared" si="0"/>
        <v>1147.0865744411622</v>
      </c>
      <c r="AS4" s="66">
        <f t="shared" si="0"/>
        <v>150.4075324174145</v>
      </c>
      <c r="AT4" s="66">
        <f t="shared" si="0"/>
        <v>133.2305049723397</v>
      </c>
      <c r="AU4" s="66">
        <f t="shared" si="0"/>
        <v>68.641741821180347</v>
      </c>
      <c r="AV4" s="66">
        <f t="shared" si="0"/>
        <v>7657.6707076406265</v>
      </c>
      <c r="AW4" s="66">
        <f t="shared" si="0"/>
        <v>474.89683637778364</v>
      </c>
      <c r="AX4" s="66">
        <f t="shared" si="0"/>
        <v>17.631005479928579</v>
      </c>
      <c r="AY4" s="66">
        <f t="shared" si="0"/>
        <v>55.613694986398265</v>
      </c>
      <c r="AZ4" s="66">
        <f t="shared" si="0"/>
        <v>168.12034313073804</v>
      </c>
      <c r="BA4" s="66">
        <f t="shared" si="1"/>
        <v>171.58855052210086</v>
      </c>
      <c r="BB4" s="66">
        <f t="shared" si="1"/>
        <v>624.49852352937455</v>
      </c>
      <c r="BC4" s="66">
        <f t="shared" si="1"/>
        <v>76704.772635069894</v>
      </c>
      <c r="BD4" s="66">
        <f t="shared" si="1"/>
        <v>8141.3604873176282</v>
      </c>
      <c r="BE4" s="91">
        <f t="shared" si="1"/>
        <v>0.21033034428502947</v>
      </c>
      <c r="BF4" s="91">
        <f t="shared" si="1"/>
        <v>1144.8742702993457</v>
      </c>
      <c r="BG4" s="91">
        <f t="shared" si="1"/>
        <v>56.853817919297001</v>
      </c>
      <c r="BH4" s="91">
        <f t="shared" si="1"/>
        <v>213.56827019829515</v>
      </c>
      <c r="BI4" s="65">
        <f t="shared" si="2"/>
        <v>439071.70843542251</v>
      </c>
      <c r="BJ4" s="66">
        <f t="shared" si="2"/>
        <v>0</v>
      </c>
      <c r="BK4" s="66">
        <f t="shared" si="2"/>
        <v>0</v>
      </c>
      <c r="BL4" s="66">
        <f t="shared" si="2"/>
        <v>89852.749797079552</v>
      </c>
      <c r="BM4" s="36">
        <v>0</v>
      </c>
      <c r="BN4" s="27">
        <f t="shared" ref="BN4:BN26" si="6">SUM(AK4:BM4)</f>
        <v>722091.02625253366</v>
      </c>
      <c r="BP4" s="53" t="s">
        <v>21</v>
      </c>
      <c r="BQ4" s="64" t="s">
        <v>1</v>
      </c>
      <c r="BR4" s="65">
        <f t="shared" ref="BR4:CG34" si="7">AK4</f>
        <v>14392.260655601825</v>
      </c>
      <c r="BS4" s="66">
        <f t="shared" si="3"/>
        <v>81032.981273867015</v>
      </c>
      <c r="BT4" s="66">
        <f t="shared" si="3"/>
        <v>183.20190050890423</v>
      </c>
      <c r="BU4" s="66">
        <f t="shared" si="3"/>
        <v>15.414375148458385</v>
      </c>
      <c r="BV4" s="66">
        <f t="shared" si="3"/>
        <v>21.877927920276147</v>
      </c>
      <c r="BW4" s="66">
        <f t="shared" si="3"/>
        <v>558.13275945684302</v>
      </c>
      <c r="BX4" s="66">
        <f t="shared" si="3"/>
        <v>31.673301060398188</v>
      </c>
      <c r="BY4" s="66">
        <f t="shared" si="3"/>
        <v>1147.0865744411622</v>
      </c>
      <c r="BZ4" s="66">
        <f t="shared" si="3"/>
        <v>150.4075324174145</v>
      </c>
      <c r="CA4" s="66">
        <f t="shared" si="3"/>
        <v>133.2305049723397</v>
      </c>
      <c r="CB4" s="66">
        <f t="shared" si="3"/>
        <v>68.641741821180347</v>
      </c>
      <c r="CC4" s="66">
        <f t="shared" si="3"/>
        <v>7657.6707076406265</v>
      </c>
      <c r="CD4" s="66">
        <f t="shared" si="3"/>
        <v>474.89683637778364</v>
      </c>
      <c r="CE4" s="66">
        <f t="shared" si="3"/>
        <v>17.631005479928579</v>
      </c>
      <c r="CF4" s="66">
        <f t="shared" si="3"/>
        <v>55.613694986398265</v>
      </c>
      <c r="CG4" s="66">
        <f t="shared" si="3"/>
        <v>168.12034313073804</v>
      </c>
      <c r="CH4" s="66">
        <f t="shared" si="3"/>
        <v>171.58855052210086</v>
      </c>
      <c r="CI4" s="66">
        <f t="shared" si="4"/>
        <v>624.49852352937455</v>
      </c>
      <c r="CJ4" s="66">
        <f t="shared" si="4"/>
        <v>76704.772635069894</v>
      </c>
      <c r="CK4" s="66">
        <f t="shared" si="4"/>
        <v>8141.3604873176282</v>
      </c>
      <c r="CL4" s="91">
        <f t="shared" si="4"/>
        <v>0.21033034428502947</v>
      </c>
      <c r="CM4" s="91">
        <f t="shared" si="4"/>
        <v>1144.8742702993457</v>
      </c>
      <c r="CN4" s="91">
        <f t="shared" si="4"/>
        <v>56.853817919297001</v>
      </c>
      <c r="CO4" s="91">
        <f t="shared" si="4"/>
        <v>213.56827019829515</v>
      </c>
      <c r="CP4" s="65">
        <f t="shared" si="4"/>
        <v>439071.70843542251</v>
      </c>
      <c r="CQ4" s="66">
        <f t="shared" si="4"/>
        <v>0</v>
      </c>
      <c r="CR4" s="66">
        <f t="shared" si="4"/>
        <v>0</v>
      </c>
      <c r="CS4" s="66">
        <f t="shared" si="4"/>
        <v>89852.749797079552</v>
      </c>
      <c r="CT4" s="36">
        <v>0</v>
      </c>
      <c r="CU4" s="27">
        <f t="shared" ref="CU4:CU26" si="8">SUM(BR4:CT4)</f>
        <v>722091.02625253366</v>
      </c>
      <c r="CX4" s="59" t="s">
        <v>94</v>
      </c>
      <c r="CY4" s="81">
        <f>'[1]scen AMS ss TCO'!$AF$465*(1-'[1]scen AMS ss TCO'!$AF$1081)</f>
        <v>20768.278678694354</v>
      </c>
      <c r="DA4" s="105">
        <v>1.1835537278760762</v>
      </c>
    </row>
    <row r="5" spans="2:105" x14ac:dyDescent="0.25">
      <c r="B5" s="53" t="s">
        <v>22</v>
      </c>
      <c r="C5" s="64" t="s">
        <v>2</v>
      </c>
      <c r="D5" s="90">
        <v>512.55438087768835</v>
      </c>
      <c r="E5" s="91">
        <v>873.29067729943915</v>
      </c>
      <c r="F5" s="91">
        <v>91919.333424187178</v>
      </c>
      <c r="G5" s="91">
        <v>44.857831597211771</v>
      </c>
      <c r="H5" s="91">
        <v>265.65601698691421</v>
      </c>
      <c r="I5" s="91">
        <v>69.940050180921077</v>
      </c>
      <c r="J5" s="91">
        <v>19.859225688836691</v>
      </c>
      <c r="K5" s="91">
        <v>62.767123019690693</v>
      </c>
      <c r="L5" s="91">
        <v>34.200048876160864</v>
      </c>
      <c r="M5" s="91">
        <v>79.328673466492418</v>
      </c>
      <c r="N5" s="91">
        <v>56.726583082697665</v>
      </c>
      <c r="O5" s="91">
        <v>2558.7374204471498</v>
      </c>
      <c r="P5" s="91">
        <v>351.26439709495327</v>
      </c>
      <c r="Q5" s="91">
        <v>18.201004400003573</v>
      </c>
      <c r="R5" s="91">
        <v>158.22518079423639</v>
      </c>
      <c r="S5" s="91">
        <v>1635.868667416674</v>
      </c>
      <c r="T5" s="91">
        <v>187.82557113505507</v>
      </c>
      <c r="U5" s="91">
        <v>274.78473061022038</v>
      </c>
      <c r="V5" s="91">
        <v>27122.77137904241</v>
      </c>
      <c r="W5" s="91">
        <v>919.84462591883664</v>
      </c>
      <c r="X5" s="91">
        <v>6.020462647969662E-2</v>
      </c>
      <c r="Y5" s="91">
        <v>124.54264613746403</v>
      </c>
      <c r="Z5" s="91">
        <v>148.36952878888596</v>
      </c>
      <c r="AA5" s="91">
        <v>17.063384071380504</v>
      </c>
      <c r="AB5" s="65">
        <f>'[6]TES 2035 (value)'!CK8</f>
        <v>167422.9611940133</v>
      </c>
      <c r="AC5" s="66">
        <f>'[6]TES 2035 (value)'!CL8</f>
        <v>273.09800736905044</v>
      </c>
      <c r="AD5" s="66">
        <f>'[6]TES 2035 (value)'!CM8</f>
        <v>85013.171037998283</v>
      </c>
      <c r="AE5" s="66">
        <f>'[6]TES 2035 (value)'!CN8</f>
        <v>161274.51562800532</v>
      </c>
      <c r="AF5" s="67">
        <f>'[6]TES 2035 (value)'!CO8</f>
        <v>1.996573291</v>
      </c>
      <c r="AG5" s="27">
        <f t="shared" si="5"/>
        <v>541441.81521642394</v>
      </c>
      <c r="AI5" s="53" t="s">
        <v>22</v>
      </c>
      <c r="AJ5" s="64" t="s">
        <v>2</v>
      </c>
      <c r="AK5" s="65">
        <f t="shared" si="0"/>
        <v>512.56118470225772</v>
      </c>
      <c r="AL5" s="66">
        <f t="shared" si="0"/>
        <v>873.31596917856882</v>
      </c>
      <c r="AM5" s="66">
        <f t="shared" si="0"/>
        <v>91919.302842905541</v>
      </c>
      <c r="AN5" s="66">
        <f t="shared" si="0"/>
        <v>44.856349801647617</v>
      </c>
      <c r="AO5" s="66">
        <f t="shared" si="0"/>
        <v>265.65438319819106</v>
      </c>
      <c r="AP5" s="66">
        <f t="shared" si="0"/>
        <v>69.939359037584893</v>
      </c>
      <c r="AQ5" s="66">
        <f t="shared" si="0"/>
        <v>19.859664470190875</v>
      </c>
      <c r="AR5" s="66">
        <f t="shared" si="0"/>
        <v>62.779075354428365</v>
      </c>
      <c r="AS5" s="66">
        <f t="shared" si="0"/>
        <v>34.203924115780644</v>
      </c>
      <c r="AT5" s="66">
        <f t="shared" si="0"/>
        <v>79.329120581006507</v>
      </c>
      <c r="AU5" s="66">
        <f t="shared" si="0"/>
        <v>56.72627657143331</v>
      </c>
      <c r="AV5" s="66">
        <f t="shared" si="0"/>
        <v>2558.7904549920768</v>
      </c>
      <c r="AW5" s="66">
        <f t="shared" si="0"/>
        <v>351.27127046133853</v>
      </c>
      <c r="AX5" s="66">
        <f t="shared" si="0"/>
        <v>18.200242164829998</v>
      </c>
      <c r="AY5" s="66">
        <f t="shared" si="0"/>
        <v>158.22272596362535</v>
      </c>
      <c r="AZ5" s="66">
        <f t="shared" si="0"/>
        <v>1635.8952743626651</v>
      </c>
      <c r="BA5" s="66">
        <f t="shared" si="1"/>
        <v>187.82202837957206</v>
      </c>
      <c r="BB5" s="66">
        <f t="shared" si="1"/>
        <v>274.78348479494372</v>
      </c>
      <c r="BC5" s="66">
        <f t="shared" si="1"/>
        <v>27123.407668901014</v>
      </c>
      <c r="BD5" s="66">
        <f t="shared" si="1"/>
        <v>919.84452210826453</v>
      </c>
      <c r="BE5" s="91">
        <f t="shared" si="1"/>
        <v>7.0276340059618553E-2</v>
      </c>
      <c r="BF5" s="91">
        <f t="shared" si="1"/>
        <v>125.61738672975218</v>
      </c>
      <c r="BG5" s="91">
        <f t="shared" si="1"/>
        <v>148.37541269429542</v>
      </c>
      <c r="BH5" s="91">
        <f t="shared" si="1"/>
        <v>17.094741216311192</v>
      </c>
      <c r="BI5" s="65">
        <f t="shared" si="2"/>
        <v>167422.9611940133</v>
      </c>
      <c r="BJ5" s="66">
        <f t="shared" si="2"/>
        <v>273.09800736905044</v>
      </c>
      <c r="BK5" s="66">
        <f t="shared" si="2"/>
        <v>85013.171037998283</v>
      </c>
      <c r="BL5" s="66">
        <f t="shared" si="2"/>
        <v>161274.51562800532</v>
      </c>
      <c r="BM5" s="36">
        <v>0</v>
      </c>
      <c r="BN5" s="27">
        <f t="shared" si="6"/>
        <v>541441.6695064113</v>
      </c>
      <c r="BP5" s="53" t="s">
        <v>22</v>
      </c>
      <c r="BQ5" s="64" t="s">
        <v>2</v>
      </c>
      <c r="BR5" s="65">
        <f t="shared" si="7"/>
        <v>512.56118470225772</v>
      </c>
      <c r="BS5" s="66">
        <f t="shared" si="3"/>
        <v>873.31596917856882</v>
      </c>
      <c r="BT5" s="66">
        <f t="shared" si="3"/>
        <v>91919.302842905541</v>
      </c>
      <c r="BU5" s="66">
        <f t="shared" si="3"/>
        <v>44.856349801647617</v>
      </c>
      <c r="BV5" s="66">
        <f t="shared" si="3"/>
        <v>265.65438319819106</v>
      </c>
      <c r="BW5" s="66">
        <f t="shared" si="3"/>
        <v>69.939359037584893</v>
      </c>
      <c r="BX5" s="66">
        <f t="shared" si="3"/>
        <v>19.859664470190875</v>
      </c>
      <c r="BY5" s="66">
        <f t="shared" si="3"/>
        <v>62.779075354428365</v>
      </c>
      <c r="BZ5" s="66">
        <f t="shared" si="3"/>
        <v>34.203924115780644</v>
      </c>
      <c r="CA5" s="66">
        <f t="shared" si="3"/>
        <v>79.329120581006507</v>
      </c>
      <c r="CB5" s="66">
        <f t="shared" si="3"/>
        <v>56.72627657143331</v>
      </c>
      <c r="CC5" s="66">
        <f t="shared" si="3"/>
        <v>2558.7904549920768</v>
      </c>
      <c r="CD5" s="66">
        <f t="shared" si="3"/>
        <v>351.27127046133853</v>
      </c>
      <c r="CE5" s="66">
        <f t="shared" si="3"/>
        <v>18.200242164829998</v>
      </c>
      <c r="CF5" s="66">
        <f t="shared" si="3"/>
        <v>158.22272596362535</v>
      </c>
      <c r="CG5" s="66">
        <f t="shared" si="3"/>
        <v>1635.8952743626651</v>
      </c>
      <c r="CH5" s="66">
        <f t="shared" si="3"/>
        <v>187.82202837957206</v>
      </c>
      <c r="CI5" s="66">
        <f t="shared" si="4"/>
        <v>274.78348479494372</v>
      </c>
      <c r="CJ5" s="66">
        <f t="shared" si="4"/>
        <v>27123.407668901014</v>
      </c>
      <c r="CK5" s="66">
        <f t="shared" si="4"/>
        <v>919.84452210826453</v>
      </c>
      <c r="CL5" s="91">
        <f t="shared" si="4"/>
        <v>7.0276340059618553E-2</v>
      </c>
      <c r="CM5" s="91">
        <f t="shared" si="4"/>
        <v>125.61738672975218</v>
      </c>
      <c r="CN5" s="91">
        <f t="shared" si="4"/>
        <v>148.37541269429542</v>
      </c>
      <c r="CO5" s="91">
        <f t="shared" si="4"/>
        <v>17.094741216311192</v>
      </c>
      <c r="CP5" s="49">
        <f>BI5-CY19</f>
        <v>169038.59368765124</v>
      </c>
      <c r="CQ5" s="66">
        <f t="shared" si="4"/>
        <v>273.09800736905044</v>
      </c>
      <c r="CR5" s="66">
        <f t="shared" si="4"/>
        <v>85013.171037998283</v>
      </c>
      <c r="CS5" s="66">
        <f t="shared" si="4"/>
        <v>161274.51562800532</v>
      </c>
      <c r="CT5" s="36">
        <v>0</v>
      </c>
      <c r="CU5" s="27">
        <f t="shared" si="8"/>
        <v>543057.30200004927</v>
      </c>
      <c r="CX5" s="85" t="s">
        <v>103</v>
      </c>
      <c r="CY5" s="81">
        <f>'[1]scen AMS ss TCO'!$AF$1161</f>
        <v>736796.59539999999</v>
      </c>
      <c r="DA5" s="105">
        <v>1.6245626013659376</v>
      </c>
    </row>
    <row r="6" spans="2:105" x14ac:dyDescent="0.25">
      <c r="B6" s="53" t="s">
        <v>23</v>
      </c>
      <c r="C6" s="64" t="s">
        <v>3</v>
      </c>
      <c r="D6" s="90">
        <v>614.5221096439866</v>
      </c>
      <c r="E6" s="91">
        <v>2072.8355893341532</v>
      </c>
      <c r="F6" s="91">
        <v>1769.7970908128223</v>
      </c>
      <c r="G6" s="91">
        <v>784.76372222647797</v>
      </c>
      <c r="H6" s="91">
        <v>183.6450200417882</v>
      </c>
      <c r="I6" s="91">
        <v>106.76988368761019</v>
      </c>
      <c r="J6" s="91">
        <v>13.185343988394909</v>
      </c>
      <c r="K6" s="91">
        <v>77.107194085526615</v>
      </c>
      <c r="L6" s="91">
        <v>212.12931931172329</v>
      </c>
      <c r="M6" s="91">
        <v>30.301971841145694</v>
      </c>
      <c r="N6" s="91">
        <v>11.24464643307396</v>
      </c>
      <c r="O6" s="91">
        <v>3659.1697511341745</v>
      </c>
      <c r="P6" s="91">
        <v>1640.387366273035</v>
      </c>
      <c r="Q6" s="91">
        <v>7.4703327335273286</v>
      </c>
      <c r="R6" s="91">
        <v>4.0129030184430396</v>
      </c>
      <c r="S6" s="91">
        <v>54.324735692421619</v>
      </c>
      <c r="T6" s="91">
        <v>22.917557380084759</v>
      </c>
      <c r="U6" s="91">
        <v>11.129421187303844</v>
      </c>
      <c r="V6" s="91">
        <v>1416.235136464169</v>
      </c>
      <c r="W6" s="91">
        <v>684.74930010768753</v>
      </c>
      <c r="X6" s="91">
        <v>8.6109038731428708E-2</v>
      </c>
      <c r="Y6" s="91">
        <v>0.79315802474282671</v>
      </c>
      <c r="Z6" s="91">
        <v>1.1532254221363749E-2</v>
      </c>
      <c r="AA6" s="91">
        <v>6.5792019180823242</v>
      </c>
      <c r="AB6" s="65">
        <f>'[6]TES 2035 (value)'!CK9</f>
        <v>5657.5885849393389</v>
      </c>
      <c r="AC6" s="66">
        <f>'[6]TES 2035 (value)'!CL9</f>
        <v>0</v>
      </c>
      <c r="AD6" s="66">
        <f>'[6]TES 2035 (value)'!CM9</f>
        <v>0</v>
      </c>
      <c r="AE6" s="66">
        <f>'[6]TES 2035 (value)'!CN9</f>
        <v>7281.6539541349612</v>
      </c>
      <c r="AF6" s="67">
        <f>'[6]TES 2035 (value)'!CO9</f>
        <v>1</v>
      </c>
      <c r="AG6" s="27">
        <f t="shared" si="5"/>
        <v>26324.41093570763</v>
      </c>
      <c r="AI6" s="53" t="s">
        <v>23</v>
      </c>
      <c r="AJ6" s="64" t="s">
        <v>3</v>
      </c>
      <c r="AK6" s="65">
        <f t="shared" si="0"/>
        <v>614.53026702354293</v>
      </c>
      <c r="AL6" s="66">
        <f t="shared" si="0"/>
        <v>2072.8956219310239</v>
      </c>
      <c r="AM6" s="66">
        <f t="shared" si="0"/>
        <v>1769.7965020067327</v>
      </c>
      <c r="AN6" s="66">
        <f t="shared" si="0"/>
        <v>784.73779900725185</v>
      </c>
      <c r="AO6" s="66">
        <f t="shared" si="0"/>
        <v>183.64389062199862</v>
      </c>
      <c r="AP6" s="66">
        <f t="shared" si="0"/>
        <v>106.7688285940919</v>
      </c>
      <c r="AQ6" s="66">
        <f t="shared" si="0"/>
        <v>13.185635313101182</v>
      </c>
      <c r="AR6" s="66">
        <f t="shared" si="0"/>
        <v>77.121877106669757</v>
      </c>
      <c r="AS6" s="66">
        <f t="shared" si="0"/>
        <v>212.15335588388407</v>
      </c>
      <c r="AT6" s="66">
        <f t="shared" si="0"/>
        <v>30.30214262997681</v>
      </c>
      <c r="AU6" s="66">
        <f t="shared" si="0"/>
        <v>11.24458567477321</v>
      </c>
      <c r="AV6" s="66">
        <f t="shared" si="0"/>
        <v>3659.2455941655899</v>
      </c>
      <c r="AW6" s="66">
        <f t="shared" si="0"/>
        <v>1640.4194645542027</v>
      </c>
      <c r="AX6" s="66">
        <f t="shared" si="0"/>
        <v>7.4700198853875959</v>
      </c>
      <c r="AY6" s="66">
        <f t="shared" si="0"/>
        <v>4.0128407590914037</v>
      </c>
      <c r="AZ6" s="66">
        <f t="shared" si="0"/>
        <v>54.325619269042001</v>
      </c>
      <c r="BA6" s="66">
        <f t="shared" si="1"/>
        <v>22.917125110391261</v>
      </c>
      <c r="BB6" s="66">
        <f t="shared" si="1"/>
        <v>11.129370728885341</v>
      </c>
      <c r="BC6" s="66">
        <f t="shared" si="1"/>
        <v>1416.2683607996228</v>
      </c>
      <c r="BD6" s="66">
        <f t="shared" si="1"/>
        <v>684.74922282918351</v>
      </c>
      <c r="BE6" s="91">
        <f t="shared" si="1"/>
        <v>0.10051433655414388</v>
      </c>
      <c r="BF6" s="91">
        <f t="shared" si="1"/>
        <v>0.80000258081841646</v>
      </c>
      <c r="BG6" s="91">
        <f t="shared" si="1"/>
        <v>1.1532711557135792E-2</v>
      </c>
      <c r="BH6" s="91">
        <f t="shared" si="1"/>
        <v>6.5912924264604129</v>
      </c>
      <c r="BI6" s="65">
        <f t="shared" si="2"/>
        <v>5657.5885849393389</v>
      </c>
      <c r="BJ6" s="66">
        <f t="shared" si="2"/>
        <v>0</v>
      </c>
      <c r="BK6" s="66">
        <f t="shared" si="2"/>
        <v>0</v>
      </c>
      <c r="BL6" s="66">
        <f t="shared" si="2"/>
        <v>7281.6539541349612</v>
      </c>
      <c r="BM6" s="36">
        <v>0</v>
      </c>
      <c r="BN6" s="27">
        <f t="shared" si="6"/>
        <v>26323.664005024133</v>
      </c>
      <c r="BP6" s="53" t="s">
        <v>23</v>
      </c>
      <c r="BQ6" s="64" t="s">
        <v>3</v>
      </c>
      <c r="BR6" s="65">
        <f t="shared" si="7"/>
        <v>614.53026702354293</v>
      </c>
      <c r="BS6" s="66">
        <f t="shared" si="3"/>
        <v>2072.8956219310239</v>
      </c>
      <c r="BT6" s="66">
        <f t="shared" si="3"/>
        <v>1769.7965020067327</v>
      </c>
      <c r="BU6" s="66">
        <f t="shared" si="3"/>
        <v>784.73779900725185</v>
      </c>
      <c r="BV6" s="66">
        <f t="shared" si="3"/>
        <v>183.64389062199862</v>
      </c>
      <c r="BW6" s="66">
        <f t="shared" si="3"/>
        <v>106.7688285940919</v>
      </c>
      <c r="BX6" s="66">
        <f t="shared" si="3"/>
        <v>13.185635313101182</v>
      </c>
      <c r="BY6" s="66">
        <f t="shared" si="3"/>
        <v>77.121877106669757</v>
      </c>
      <c r="BZ6" s="66">
        <f t="shared" si="3"/>
        <v>212.15335588388407</v>
      </c>
      <c r="CA6" s="66">
        <f t="shared" si="3"/>
        <v>30.30214262997681</v>
      </c>
      <c r="CB6" s="66">
        <f t="shared" si="3"/>
        <v>11.24458567477321</v>
      </c>
      <c r="CC6" s="66">
        <f t="shared" si="3"/>
        <v>3659.2455941655899</v>
      </c>
      <c r="CD6" s="66">
        <f t="shared" si="3"/>
        <v>1640.4194645542027</v>
      </c>
      <c r="CE6" s="66">
        <f t="shared" si="3"/>
        <v>7.4700198853875959</v>
      </c>
      <c r="CF6" s="66">
        <f t="shared" si="3"/>
        <v>4.0128407590914037</v>
      </c>
      <c r="CG6" s="66">
        <f t="shared" si="3"/>
        <v>54.325619269042001</v>
      </c>
      <c r="CH6" s="66">
        <f t="shared" si="3"/>
        <v>22.917125110391261</v>
      </c>
      <c r="CI6" s="66">
        <f t="shared" si="4"/>
        <v>11.129370728885341</v>
      </c>
      <c r="CJ6" s="66">
        <f t="shared" si="4"/>
        <v>1416.2683607996228</v>
      </c>
      <c r="CK6" s="66">
        <f t="shared" si="4"/>
        <v>684.74922282918351</v>
      </c>
      <c r="CL6" s="91">
        <f t="shared" si="4"/>
        <v>0.10051433655414388</v>
      </c>
      <c r="CM6" s="91">
        <f t="shared" si="4"/>
        <v>0.80000258081841646</v>
      </c>
      <c r="CN6" s="91">
        <f t="shared" si="4"/>
        <v>1.1532711557135792E-2</v>
      </c>
      <c r="CO6" s="91">
        <f t="shared" si="4"/>
        <v>6.5912924264604129</v>
      </c>
      <c r="CP6" s="65">
        <f t="shared" si="4"/>
        <v>5657.5885849393389</v>
      </c>
      <c r="CQ6" s="66">
        <f t="shared" si="4"/>
        <v>0</v>
      </c>
      <c r="CR6" s="66">
        <f t="shared" si="4"/>
        <v>0</v>
      </c>
      <c r="CS6" s="66">
        <f t="shared" si="4"/>
        <v>7281.6539541349612</v>
      </c>
      <c r="CT6" s="36">
        <v>0</v>
      </c>
      <c r="CU6" s="27">
        <f t="shared" si="8"/>
        <v>26323.664005024133</v>
      </c>
      <c r="CX6" s="86" t="s">
        <v>104</v>
      </c>
      <c r="CY6" s="81">
        <f>'[1]scen AMS ss TCO'!$AF$1162</f>
        <v>35555.490100000003</v>
      </c>
      <c r="DA6" s="105">
        <v>1.6370374653987096</v>
      </c>
    </row>
    <row r="7" spans="2:105" x14ac:dyDescent="0.25">
      <c r="B7" s="53" t="s">
        <v>24</v>
      </c>
      <c r="C7" s="64" t="s">
        <v>4</v>
      </c>
      <c r="D7" s="90">
        <v>118.58021855175976</v>
      </c>
      <c r="E7" s="91">
        <v>156.17398444723102</v>
      </c>
      <c r="F7" s="91">
        <v>1224.505439677404</v>
      </c>
      <c r="G7" s="91">
        <v>1148.3163215395814</v>
      </c>
      <c r="H7" s="91">
        <v>9887.2204946427883</v>
      </c>
      <c r="I7" s="91">
        <v>207.03027311258614</v>
      </c>
      <c r="J7" s="91">
        <v>91.338492691992414</v>
      </c>
      <c r="K7" s="91">
        <v>178.57392394073594</v>
      </c>
      <c r="L7" s="91">
        <v>200.7827007188306</v>
      </c>
      <c r="M7" s="91">
        <v>255.19556139162094</v>
      </c>
      <c r="N7" s="91">
        <v>65.036467681981492</v>
      </c>
      <c r="O7" s="91">
        <v>4287.9430241371783</v>
      </c>
      <c r="P7" s="91">
        <v>47681.835328383764</v>
      </c>
      <c r="Q7" s="91">
        <v>6.0834829410891569</v>
      </c>
      <c r="R7" s="91">
        <v>95.441934454281864</v>
      </c>
      <c r="S7" s="91">
        <v>372.13056009528282</v>
      </c>
      <c r="T7" s="91">
        <v>11.469524674587113</v>
      </c>
      <c r="U7" s="91">
        <v>2.6204601620629924</v>
      </c>
      <c r="V7" s="91">
        <v>6225.0751681848915</v>
      </c>
      <c r="W7" s="91">
        <v>913.32213985416433</v>
      </c>
      <c r="X7" s="91">
        <v>0.10090558160881803</v>
      </c>
      <c r="Y7" s="91">
        <v>50.618105241128617</v>
      </c>
      <c r="Z7" s="91">
        <v>58.085492307567392</v>
      </c>
      <c r="AA7" s="91">
        <v>1.269544560071783</v>
      </c>
      <c r="AB7" s="65">
        <f>'[6]TES 2035 (value)'!CK10</f>
        <v>5458.9782889632952</v>
      </c>
      <c r="AC7" s="66">
        <f>'[6]TES 2035 (value)'!CL10</f>
        <v>0</v>
      </c>
      <c r="AD7" s="66">
        <f>'[6]TES 2035 (value)'!CM10</f>
        <v>21.277318973278174</v>
      </c>
      <c r="AE7" s="66">
        <f>'[6]TES 2035 (value)'!CN10</f>
        <v>6226.3528642132433</v>
      </c>
      <c r="AF7" s="67">
        <f>'[6]TES 2035 (value)'!CO10</f>
        <v>1.9745140409999999</v>
      </c>
      <c r="AG7" s="27">
        <f t="shared" si="5"/>
        <v>84947.332535164998</v>
      </c>
      <c r="AI7" s="53" t="s">
        <v>24</v>
      </c>
      <c r="AJ7" s="64" t="s">
        <v>4</v>
      </c>
      <c r="AK7" s="65">
        <f t="shared" si="0"/>
        <v>118.58179262669606</v>
      </c>
      <c r="AL7" s="66">
        <f t="shared" si="0"/>
        <v>156.17850749281084</v>
      </c>
      <c r="AM7" s="66">
        <f t="shared" si="0"/>
        <v>1224.5050322881821</v>
      </c>
      <c r="AN7" s="66">
        <f t="shared" si="0"/>
        <v>1148.2783890321259</v>
      </c>
      <c r="AO7" s="66">
        <f t="shared" si="0"/>
        <v>9887.1596880797351</v>
      </c>
      <c r="AP7" s="66">
        <f t="shared" si="0"/>
        <v>207.02822725197726</v>
      </c>
      <c r="AQ7" s="66">
        <f t="shared" si="0"/>
        <v>91.340510778102143</v>
      </c>
      <c r="AR7" s="66">
        <f t="shared" si="0"/>
        <v>178.60792861088291</v>
      </c>
      <c r="AS7" s="66">
        <f t="shared" si="0"/>
        <v>200.80545159499482</v>
      </c>
      <c r="AT7" s="66">
        <f t="shared" si="0"/>
        <v>255.19699973206508</v>
      </c>
      <c r="AU7" s="66">
        <f t="shared" si="0"/>
        <v>65.036116269841798</v>
      </c>
      <c r="AV7" s="66">
        <f t="shared" si="0"/>
        <v>4288.0318996525557</v>
      </c>
      <c r="AW7" s="66">
        <f t="shared" si="0"/>
        <v>47682.768342736606</v>
      </c>
      <c r="AX7" s="66">
        <f t="shared" si="0"/>
        <v>6.0832281724745441</v>
      </c>
      <c r="AY7" s="66">
        <f t="shared" si="0"/>
        <v>95.440453692616117</v>
      </c>
      <c r="AZ7" s="66">
        <f t="shared" si="0"/>
        <v>372.1366126946823</v>
      </c>
      <c r="BA7" s="66">
        <f t="shared" si="1"/>
        <v>11.469308337050201</v>
      </c>
      <c r="BB7" s="66">
        <f t="shared" si="1"/>
        <v>2.6204482814563281</v>
      </c>
      <c r="BC7" s="66">
        <f t="shared" si="1"/>
        <v>6225.2212060710353</v>
      </c>
      <c r="BD7" s="66">
        <f t="shared" si="1"/>
        <v>913.32203677969812</v>
      </c>
      <c r="BE7" s="91">
        <f t="shared" si="1"/>
        <v>0.11778621314835905</v>
      </c>
      <c r="BF7" s="91">
        <f t="shared" si="1"/>
        <v>51.054914110175041</v>
      </c>
      <c r="BG7" s="91">
        <f t="shared" si="1"/>
        <v>58.087795809810672</v>
      </c>
      <c r="BH7" s="91">
        <f t="shared" si="1"/>
        <v>1.2718775845527186</v>
      </c>
      <c r="BI7" s="65">
        <f t="shared" si="2"/>
        <v>5458.9782889632952</v>
      </c>
      <c r="BJ7" s="66">
        <f t="shared" si="2"/>
        <v>0</v>
      </c>
      <c r="BK7" s="66">
        <f t="shared" si="2"/>
        <v>21.277318973278174</v>
      </c>
      <c r="BL7" s="66">
        <f t="shared" si="2"/>
        <v>6226.3528642132433</v>
      </c>
      <c r="BM7" s="36">
        <v>0</v>
      </c>
      <c r="BN7" s="27">
        <f t="shared" si="6"/>
        <v>84946.953026043091</v>
      </c>
      <c r="BP7" s="53" t="s">
        <v>24</v>
      </c>
      <c r="BQ7" s="64" t="s">
        <v>4</v>
      </c>
      <c r="BR7" s="65">
        <f t="shared" si="7"/>
        <v>118.58179262669606</v>
      </c>
      <c r="BS7" s="66">
        <f t="shared" si="3"/>
        <v>156.17850749281084</v>
      </c>
      <c r="BT7" s="66">
        <f t="shared" si="3"/>
        <v>1224.5050322881821</v>
      </c>
      <c r="BU7" s="66">
        <f t="shared" si="3"/>
        <v>1148.2783890321259</v>
      </c>
      <c r="BV7" s="66">
        <f t="shared" si="3"/>
        <v>9887.1596880797351</v>
      </c>
      <c r="BW7" s="66">
        <f t="shared" si="3"/>
        <v>207.02822725197726</v>
      </c>
      <c r="BX7" s="66">
        <f t="shared" si="3"/>
        <v>91.340510778102143</v>
      </c>
      <c r="BY7" s="66">
        <f t="shared" si="3"/>
        <v>178.60792861088291</v>
      </c>
      <c r="BZ7" s="66">
        <f t="shared" si="3"/>
        <v>200.80545159499482</v>
      </c>
      <c r="CA7" s="66">
        <f t="shared" si="3"/>
        <v>255.19699973206508</v>
      </c>
      <c r="CB7" s="66">
        <f t="shared" si="3"/>
        <v>65.036116269841798</v>
      </c>
      <c r="CC7" s="66">
        <f t="shared" si="3"/>
        <v>4288.0318996525557</v>
      </c>
      <c r="CD7" s="66">
        <f t="shared" si="3"/>
        <v>47682.768342736606</v>
      </c>
      <c r="CE7" s="66">
        <f t="shared" si="3"/>
        <v>6.0832281724745441</v>
      </c>
      <c r="CF7" s="66">
        <f t="shared" si="3"/>
        <v>95.440453692616117</v>
      </c>
      <c r="CG7" s="66">
        <f t="shared" si="3"/>
        <v>372.1366126946823</v>
      </c>
      <c r="CH7" s="66">
        <f t="shared" si="3"/>
        <v>11.469308337050201</v>
      </c>
      <c r="CI7" s="66">
        <f t="shared" si="4"/>
        <v>2.6204482814563281</v>
      </c>
      <c r="CJ7" s="66">
        <f t="shared" si="4"/>
        <v>6225.2212060710353</v>
      </c>
      <c r="CK7" s="66">
        <f t="shared" si="4"/>
        <v>913.32203677969812</v>
      </c>
      <c r="CL7" s="91">
        <f t="shared" si="4"/>
        <v>0.11778621314835905</v>
      </c>
      <c r="CM7" s="91">
        <f t="shared" si="4"/>
        <v>51.054914110175041</v>
      </c>
      <c r="CN7" s="91">
        <f t="shared" si="4"/>
        <v>58.087795809810672</v>
      </c>
      <c r="CO7" s="91">
        <f t="shared" si="4"/>
        <v>1.2718775845527186</v>
      </c>
      <c r="CP7" s="65">
        <f t="shared" si="4"/>
        <v>5458.9782889632952</v>
      </c>
      <c r="CQ7" s="66">
        <f t="shared" si="4"/>
        <v>0</v>
      </c>
      <c r="CR7" s="66">
        <f t="shared" si="4"/>
        <v>21.277318973278174</v>
      </c>
      <c r="CS7" s="66">
        <f t="shared" si="4"/>
        <v>6226.3528642132433</v>
      </c>
      <c r="CT7" s="36">
        <v>0</v>
      </c>
      <c r="CU7" s="27">
        <f t="shared" si="8"/>
        <v>84946.953026043091</v>
      </c>
      <c r="CX7" s="59" t="s">
        <v>95</v>
      </c>
      <c r="CY7" s="81">
        <f>'[1]scen AMS ss TCO'!$AF$463</f>
        <v>83688.386440000002</v>
      </c>
      <c r="DA7" s="105">
        <v>1.5916888398248141</v>
      </c>
    </row>
    <row r="8" spans="2:105" x14ac:dyDescent="0.25">
      <c r="B8" s="53" t="s">
        <v>25</v>
      </c>
      <c r="C8" s="64" t="s">
        <v>5</v>
      </c>
      <c r="D8" s="90">
        <v>260.67332599614639</v>
      </c>
      <c r="E8" s="91">
        <v>5157.1296856086665</v>
      </c>
      <c r="F8" s="91">
        <v>284.23695995963942</v>
      </c>
      <c r="G8" s="91">
        <v>488.51358121949102</v>
      </c>
      <c r="H8" s="91">
        <v>300.53699274994779</v>
      </c>
      <c r="I8" s="91">
        <v>14984.987433186787</v>
      </c>
      <c r="J8" s="91">
        <v>68.262197342998434</v>
      </c>
      <c r="K8" s="91">
        <v>484.97191997592438</v>
      </c>
      <c r="L8" s="91">
        <v>1146.0719062227354</v>
      </c>
      <c r="M8" s="91">
        <v>73.806457358077552</v>
      </c>
      <c r="N8" s="91">
        <v>118.0220114637531</v>
      </c>
      <c r="O8" s="91">
        <v>17715.423843222536</v>
      </c>
      <c r="P8" s="91">
        <v>1103.4975752111322</v>
      </c>
      <c r="Q8" s="91">
        <v>5.3127072804629218</v>
      </c>
      <c r="R8" s="91">
        <v>45.027892456562611</v>
      </c>
      <c r="S8" s="91">
        <v>148.27804413473868</v>
      </c>
      <c r="T8" s="91">
        <v>80.704633795960945</v>
      </c>
      <c r="U8" s="91">
        <v>17.97782911161519</v>
      </c>
      <c r="V8" s="91">
        <v>11265.918858587856</v>
      </c>
      <c r="W8" s="91">
        <v>1822.5665689414025</v>
      </c>
      <c r="X8" s="91">
        <v>0.41687982081657105</v>
      </c>
      <c r="Y8" s="91">
        <v>31.337782738263083</v>
      </c>
      <c r="Z8" s="91">
        <v>55.678307674182726</v>
      </c>
      <c r="AA8" s="91">
        <v>11.650753545391426</v>
      </c>
      <c r="AB8" s="65">
        <f>'[6]TES 2035 (value)'!CK11</f>
        <v>11739.150329373086</v>
      </c>
      <c r="AC8" s="66">
        <f>'[6]TES 2035 (value)'!CL11</f>
        <v>0</v>
      </c>
      <c r="AD8" s="66">
        <f>'[6]TES 2035 (value)'!CM11</f>
        <v>0</v>
      </c>
      <c r="AE8" s="66">
        <f>'[6]TES 2035 (value)'!CN11</f>
        <v>16158.457434092674</v>
      </c>
      <c r="AF8" s="67">
        <f>'[6]TES 2035 (value)'!CO11</f>
        <v>1.9064760190000001</v>
      </c>
      <c r="AG8" s="27">
        <f t="shared" si="5"/>
        <v>83570.518387089862</v>
      </c>
      <c r="AI8" s="53" t="s">
        <v>25</v>
      </c>
      <c r="AJ8" s="64" t="s">
        <v>5</v>
      </c>
      <c r="AK8" s="65">
        <f t="shared" si="0"/>
        <v>260.67678626425874</v>
      </c>
      <c r="AL8" s="66">
        <f t="shared" si="0"/>
        <v>5157.2790442403975</v>
      </c>
      <c r="AM8" s="66">
        <f t="shared" si="0"/>
        <v>284.23686539487051</v>
      </c>
      <c r="AN8" s="66">
        <f t="shared" si="0"/>
        <v>488.4974440761672</v>
      </c>
      <c r="AO8" s="66">
        <f t="shared" si="0"/>
        <v>300.53514444266978</v>
      </c>
      <c r="AP8" s="66">
        <f t="shared" si="0"/>
        <v>14984.839352449349</v>
      </c>
      <c r="AQ8" s="66">
        <f t="shared" si="0"/>
        <v>68.263705567934238</v>
      </c>
      <c r="AR8" s="66">
        <f t="shared" si="0"/>
        <v>485.06427002236677</v>
      </c>
      <c r="AS8" s="66">
        <f t="shared" si="0"/>
        <v>1146.2017687055111</v>
      </c>
      <c r="AT8" s="66">
        <f t="shared" si="0"/>
        <v>73.806873348120945</v>
      </c>
      <c r="AU8" s="66">
        <f t="shared" si="0"/>
        <v>118.02137375434087</v>
      </c>
      <c r="AV8" s="66">
        <f t="shared" si="0"/>
        <v>17715.791028004456</v>
      </c>
      <c r="AW8" s="66">
        <f t="shared" si="0"/>
        <v>1103.5191679008622</v>
      </c>
      <c r="AX8" s="66">
        <f t="shared" si="0"/>
        <v>5.3124847909636017</v>
      </c>
      <c r="AY8" s="66">
        <f t="shared" si="0"/>
        <v>45.027193858221956</v>
      </c>
      <c r="AZ8" s="66">
        <f t="shared" si="0"/>
        <v>148.28045583562306</v>
      </c>
      <c r="BA8" s="66">
        <f t="shared" si="1"/>
        <v>80.703111549644021</v>
      </c>
      <c r="BB8" s="66">
        <f t="shared" si="1"/>
        <v>17.977747603977928</v>
      </c>
      <c r="BC8" s="66">
        <f t="shared" si="1"/>
        <v>11266.183152741924</v>
      </c>
      <c r="BD8" s="66">
        <f t="shared" si="1"/>
        <v>1822.5663632526666</v>
      </c>
      <c r="BE8" s="91">
        <f t="shared" si="1"/>
        <v>0.48662021118224574</v>
      </c>
      <c r="BF8" s="91">
        <f t="shared" si="1"/>
        <v>31.608212090984111</v>
      </c>
      <c r="BG8" s="91">
        <f t="shared" si="1"/>
        <v>55.680515714461528</v>
      </c>
      <c r="BH8" s="91">
        <f t="shared" si="1"/>
        <v>11.672163974058229</v>
      </c>
      <c r="BI8" s="65">
        <f t="shared" si="2"/>
        <v>11739.150329373086</v>
      </c>
      <c r="BJ8" s="66">
        <f t="shared" si="2"/>
        <v>0</v>
      </c>
      <c r="BK8" s="66">
        <f t="shared" si="2"/>
        <v>0</v>
      </c>
      <c r="BL8" s="66">
        <f t="shared" si="2"/>
        <v>16158.457434092674</v>
      </c>
      <c r="BM8" s="36">
        <v>0</v>
      </c>
      <c r="BN8" s="27">
        <f t="shared" si="6"/>
        <v>83569.838609260769</v>
      </c>
      <c r="BP8" s="53" t="s">
        <v>25</v>
      </c>
      <c r="BQ8" s="64" t="s">
        <v>5</v>
      </c>
      <c r="BR8" s="65">
        <f t="shared" si="7"/>
        <v>260.67678626425874</v>
      </c>
      <c r="BS8" s="66">
        <f t="shared" si="3"/>
        <v>5157.2790442403975</v>
      </c>
      <c r="BT8" s="66">
        <f t="shared" si="3"/>
        <v>284.23686539487051</v>
      </c>
      <c r="BU8" s="66">
        <f t="shared" si="3"/>
        <v>488.4974440761672</v>
      </c>
      <c r="BV8" s="66">
        <f t="shared" si="3"/>
        <v>300.53514444266978</v>
      </c>
      <c r="BW8" s="66">
        <f t="shared" si="3"/>
        <v>14984.839352449349</v>
      </c>
      <c r="BX8" s="66">
        <f t="shared" si="3"/>
        <v>68.263705567934238</v>
      </c>
      <c r="BY8" s="66">
        <f t="shared" si="3"/>
        <v>485.06427002236677</v>
      </c>
      <c r="BZ8" s="66">
        <f t="shared" si="3"/>
        <v>1146.2017687055111</v>
      </c>
      <c r="CA8" s="66">
        <f t="shared" si="3"/>
        <v>73.806873348120945</v>
      </c>
      <c r="CB8" s="66">
        <f t="shared" si="3"/>
        <v>118.02137375434087</v>
      </c>
      <c r="CC8" s="66">
        <f t="shared" si="3"/>
        <v>17715.791028004456</v>
      </c>
      <c r="CD8" s="66">
        <f t="shared" si="3"/>
        <v>1103.5191679008622</v>
      </c>
      <c r="CE8" s="66">
        <f t="shared" si="3"/>
        <v>5.3124847909636017</v>
      </c>
      <c r="CF8" s="66">
        <f t="shared" si="3"/>
        <v>45.027193858221956</v>
      </c>
      <c r="CG8" s="66">
        <f t="shared" si="3"/>
        <v>148.28045583562306</v>
      </c>
      <c r="CH8" s="66">
        <f t="shared" si="3"/>
        <v>80.703111549644021</v>
      </c>
      <c r="CI8" s="66">
        <f t="shared" si="4"/>
        <v>17.977747603977928</v>
      </c>
      <c r="CJ8" s="66">
        <f t="shared" si="4"/>
        <v>11266.183152741924</v>
      </c>
      <c r="CK8" s="66">
        <f t="shared" si="4"/>
        <v>1822.5663632526666</v>
      </c>
      <c r="CL8" s="91">
        <f t="shared" si="4"/>
        <v>0.48662021118224574</v>
      </c>
      <c r="CM8" s="91">
        <f t="shared" si="4"/>
        <v>31.608212090984111</v>
      </c>
      <c r="CN8" s="91">
        <f t="shared" si="4"/>
        <v>55.680515714461528</v>
      </c>
      <c r="CO8" s="91">
        <f t="shared" si="4"/>
        <v>11.672163974058229</v>
      </c>
      <c r="CP8" s="65">
        <f t="shared" si="4"/>
        <v>11739.150329373086</v>
      </c>
      <c r="CQ8" s="66">
        <f t="shared" si="4"/>
        <v>0</v>
      </c>
      <c r="CR8" s="66">
        <f t="shared" si="4"/>
        <v>0</v>
      </c>
      <c r="CS8" s="66">
        <f t="shared" si="4"/>
        <v>16158.457434092674</v>
      </c>
      <c r="CT8" s="36">
        <v>0</v>
      </c>
      <c r="CU8" s="27">
        <f t="shared" si="8"/>
        <v>83569.838609260769</v>
      </c>
      <c r="CX8" s="59" t="s">
        <v>96</v>
      </c>
      <c r="CY8" s="81">
        <f>'[1]scen AMS ss TCO'!$AF$462-CY7</f>
        <v>997672.41956000007</v>
      </c>
      <c r="DA8" s="105">
        <v>1.3903250261654978</v>
      </c>
    </row>
    <row r="9" spans="2:105" x14ac:dyDescent="0.25">
      <c r="B9" s="53" t="s">
        <v>26</v>
      </c>
      <c r="C9" s="64" t="s">
        <v>6</v>
      </c>
      <c r="D9" s="90">
        <v>6448.7873257807241</v>
      </c>
      <c r="E9" s="91">
        <v>763.36602107864201</v>
      </c>
      <c r="F9" s="91">
        <v>598.45686200406249</v>
      </c>
      <c r="G9" s="91">
        <v>539.5871211641155</v>
      </c>
      <c r="H9" s="91">
        <v>127.67998284824741</v>
      </c>
      <c r="I9" s="91">
        <v>466.64379880569618</v>
      </c>
      <c r="J9" s="91">
        <v>4332.4796321328668</v>
      </c>
      <c r="K9" s="91">
        <v>2945.9314267966265</v>
      </c>
      <c r="L9" s="91">
        <v>254.27379349648618</v>
      </c>
      <c r="M9" s="91">
        <v>546.54019959863922</v>
      </c>
      <c r="N9" s="91">
        <v>144.70372829592321</v>
      </c>
      <c r="O9" s="91">
        <v>6158.2356427358618</v>
      </c>
      <c r="P9" s="91">
        <v>417.23980927184368</v>
      </c>
      <c r="Q9" s="91">
        <v>3.0755769658111611</v>
      </c>
      <c r="R9" s="91">
        <v>11.498764890196549</v>
      </c>
      <c r="S9" s="91">
        <v>10.377216913923302</v>
      </c>
      <c r="T9" s="91">
        <v>9.6546263999726083</v>
      </c>
      <c r="U9" s="91">
        <v>6.3360983336744328</v>
      </c>
      <c r="V9" s="91">
        <v>852.26504756979102</v>
      </c>
      <c r="W9" s="91">
        <v>63.673603619173271</v>
      </c>
      <c r="X9" s="91">
        <v>0.14490475188630933</v>
      </c>
      <c r="Y9" s="91">
        <v>55.082277135505734</v>
      </c>
      <c r="Z9" s="91">
        <v>1.9406539211854364E-2</v>
      </c>
      <c r="AA9" s="91">
        <v>86.94261183975982</v>
      </c>
      <c r="AB9" s="65">
        <f>'[6]TES 2035 (value)'!CK12</f>
        <v>292.24497819703998</v>
      </c>
      <c r="AC9" s="66">
        <f>'[6]TES 2035 (value)'!CL12</f>
        <v>0</v>
      </c>
      <c r="AD9" s="66">
        <f>'[6]TES 2035 (value)'!CM12</f>
        <v>0</v>
      </c>
      <c r="AE9" s="66">
        <f>'[6]TES 2035 (value)'!CN12</f>
        <v>8785.0929188459195</v>
      </c>
      <c r="AF9" s="67">
        <f>'[6]TES 2035 (value)'!CO12</f>
        <v>1</v>
      </c>
      <c r="AG9" s="27">
        <f t="shared" si="5"/>
        <v>33921.3333760116</v>
      </c>
      <c r="AI9" s="53" t="s">
        <v>26</v>
      </c>
      <c r="AJ9" s="64" t="s">
        <v>6</v>
      </c>
      <c r="AK9" s="65">
        <f t="shared" si="0"/>
        <v>6448.8729292196704</v>
      </c>
      <c r="AL9" s="66">
        <f t="shared" si="0"/>
        <v>763.38812936588101</v>
      </c>
      <c r="AM9" s="66">
        <f t="shared" si="0"/>
        <v>598.45666289929136</v>
      </c>
      <c r="AN9" s="66">
        <f t="shared" si="0"/>
        <v>539.56929690078971</v>
      </c>
      <c r="AO9" s="66">
        <f t="shared" si="0"/>
        <v>127.6791976143253</v>
      </c>
      <c r="AP9" s="66">
        <f t="shared" si="0"/>
        <v>466.63918745996398</v>
      </c>
      <c r="AQ9" s="66">
        <f t="shared" si="0"/>
        <v>4332.5753564732686</v>
      </c>
      <c r="AR9" s="66">
        <f t="shared" si="0"/>
        <v>2946.4924013456152</v>
      </c>
      <c r="AS9" s="66">
        <f t="shared" si="0"/>
        <v>254.30260549855078</v>
      </c>
      <c r="AT9" s="66">
        <f t="shared" si="0"/>
        <v>546.5432800239771</v>
      </c>
      <c r="AU9" s="66">
        <f t="shared" si="0"/>
        <v>144.70294641694679</v>
      </c>
      <c r="AV9" s="66">
        <f t="shared" si="0"/>
        <v>6158.3632835098842</v>
      </c>
      <c r="AW9" s="66">
        <f t="shared" si="0"/>
        <v>417.24797361216213</v>
      </c>
      <c r="AX9" s="66">
        <f t="shared" si="0"/>
        <v>3.0754481645158664</v>
      </c>
      <c r="AY9" s="66">
        <f t="shared" si="0"/>
        <v>11.498586489262514</v>
      </c>
      <c r="AZ9" s="66">
        <f t="shared" si="0"/>
        <v>10.377385696451793</v>
      </c>
      <c r="BA9" s="66">
        <f t="shared" si="1"/>
        <v>9.6544442949460763</v>
      </c>
      <c r="BB9" s="66">
        <f t="shared" si="1"/>
        <v>6.3360696071579312</v>
      </c>
      <c r="BC9" s="66">
        <f t="shared" si="1"/>
        <v>852.2850413823345</v>
      </c>
      <c r="BD9" s="66">
        <f t="shared" si="1"/>
        <v>63.673596433184429</v>
      </c>
      <c r="BE9" s="91">
        <f t="shared" si="1"/>
        <v>0.1691460642688509</v>
      </c>
      <c r="BF9" s="91">
        <f t="shared" si="1"/>
        <v>55.557609569729529</v>
      </c>
      <c r="BG9" s="91">
        <f t="shared" si="1"/>
        <v>1.940730881894269E-2</v>
      </c>
      <c r="BH9" s="91">
        <f t="shared" si="1"/>
        <v>87.102385075168883</v>
      </c>
      <c r="BI9" s="65">
        <f t="shared" si="2"/>
        <v>292.24497819703998</v>
      </c>
      <c r="BJ9" s="66">
        <f t="shared" si="2"/>
        <v>0</v>
      </c>
      <c r="BK9" s="66">
        <f t="shared" si="2"/>
        <v>0</v>
      </c>
      <c r="BL9" s="66">
        <f t="shared" si="2"/>
        <v>8785.0929188459195</v>
      </c>
      <c r="BM9" s="36">
        <v>0</v>
      </c>
      <c r="BN9" s="27">
        <f t="shared" si="6"/>
        <v>33921.920267469119</v>
      </c>
      <c r="BP9" s="53" t="s">
        <v>26</v>
      </c>
      <c r="BQ9" s="64" t="s">
        <v>6</v>
      </c>
      <c r="BR9" s="65">
        <f t="shared" si="7"/>
        <v>6448.8729292196704</v>
      </c>
      <c r="BS9" s="66">
        <f t="shared" si="3"/>
        <v>763.38812936588101</v>
      </c>
      <c r="BT9" s="66">
        <f t="shared" si="3"/>
        <v>598.45666289929136</v>
      </c>
      <c r="BU9" s="66">
        <f t="shared" si="3"/>
        <v>539.56929690078971</v>
      </c>
      <c r="BV9" s="66">
        <f t="shared" si="3"/>
        <v>127.6791976143253</v>
      </c>
      <c r="BW9" s="66">
        <f t="shared" si="3"/>
        <v>466.63918745996398</v>
      </c>
      <c r="BX9" s="66">
        <f t="shared" si="3"/>
        <v>4332.5753564732686</v>
      </c>
      <c r="BY9" s="66">
        <f t="shared" si="3"/>
        <v>2946.4924013456152</v>
      </c>
      <c r="BZ9" s="66">
        <f t="shared" si="3"/>
        <v>254.30260549855078</v>
      </c>
      <c r="CA9" s="66">
        <f t="shared" si="3"/>
        <v>546.5432800239771</v>
      </c>
      <c r="CB9" s="66">
        <f t="shared" si="3"/>
        <v>144.70294641694679</v>
      </c>
      <c r="CC9" s="66">
        <f t="shared" si="3"/>
        <v>6158.3632835098842</v>
      </c>
      <c r="CD9" s="66">
        <f t="shared" si="3"/>
        <v>417.24797361216213</v>
      </c>
      <c r="CE9" s="66">
        <f t="shared" si="3"/>
        <v>3.0754481645158664</v>
      </c>
      <c r="CF9" s="66">
        <f t="shared" si="3"/>
        <v>11.498586489262514</v>
      </c>
      <c r="CG9" s="66">
        <f t="shared" si="3"/>
        <v>10.377385696451793</v>
      </c>
      <c r="CH9" s="66">
        <f t="shared" si="3"/>
        <v>9.6544442949460763</v>
      </c>
      <c r="CI9" s="66">
        <f t="shared" si="4"/>
        <v>6.3360696071579312</v>
      </c>
      <c r="CJ9" s="66">
        <f t="shared" si="4"/>
        <v>852.2850413823345</v>
      </c>
      <c r="CK9" s="66">
        <f t="shared" si="4"/>
        <v>63.673596433184429</v>
      </c>
      <c r="CL9" s="91">
        <f t="shared" si="4"/>
        <v>0.1691460642688509</v>
      </c>
      <c r="CM9" s="91">
        <f t="shared" si="4"/>
        <v>55.557609569729529</v>
      </c>
      <c r="CN9" s="91">
        <f t="shared" si="4"/>
        <v>1.940730881894269E-2</v>
      </c>
      <c r="CO9" s="91">
        <f t="shared" si="4"/>
        <v>87.102385075168883</v>
      </c>
      <c r="CP9" s="65">
        <f t="shared" si="4"/>
        <v>292.24497819703998</v>
      </c>
      <c r="CQ9" s="66">
        <f t="shared" si="4"/>
        <v>0</v>
      </c>
      <c r="CR9" s="66">
        <f t="shared" si="4"/>
        <v>0</v>
      </c>
      <c r="CS9" s="66">
        <f t="shared" si="4"/>
        <v>8785.0929188459195</v>
      </c>
      <c r="CT9" s="36">
        <v>0</v>
      </c>
      <c r="CU9" s="27">
        <f t="shared" si="8"/>
        <v>33921.920267469119</v>
      </c>
      <c r="CX9" s="59" t="s">
        <v>108</v>
      </c>
      <c r="CY9" s="81">
        <f>'[1]scen AMS ss TCO'!$AF$1261</f>
        <v>5691.9352500000005</v>
      </c>
      <c r="DA9" s="105">
        <v>1.368820966470873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592.50300535579822</v>
      </c>
      <c r="F10" s="91">
        <v>1128.2020704899755</v>
      </c>
      <c r="G10" s="91">
        <v>173.99552518797896</v>
      </c>
      <c r="H10" s="91">
        <v>327.52489289895084</v>
      </c>
      <c r="I10" s="91">
        <v>2021.9911195671079</v>
      </c>
      <c r="J10" s="91">
        <v>288.04603090622015</v>
      </c>
      <c r="K10" s="91">
        <v>11649.1833189462</v>
      </c>
      <c r="L10" s="91">
        <v>22834.078191774235</v>
      </c>
      <c r="M10" s="91">
        <v>259.07765294667161</v>
      </c>
      <c r="N10" s="91">
        <v>151.34832942109799</v>
      </c>
      <c r="O10" s="91">
        <v>24555.994414967834</v>
      </c>
      <c r="P10" s="91">
        <v>276.90263070832907</v>
      </c>
      <c r="Q10" s="91">
        <v>3.358895842638058</v>
      </c>
      <c r="R10" s="91">
        <v>34.469980158552438</v>
      </c>
      <c r="S10" s="91">
        <v>12.893205761465479</v>
      </c>
      <c r="T10" s="91">
        <v>10.924446222563835</v>
      </c>
      <c r="U10" s="91">
        <v>7.0440744734088083</v>
      </c>
      <c r="V10" s="91">
        <v>3433.9859303314838</v>
      </c>
      <c r="W10" s="91">
        <v>530.95814968919001</v>
      </c>
      <c r="X10" s="91">
        <v>0.57784969705293843</v>
      </c>
      <c r="Y10" s="91">
        <v>2196.8922548361484</v>
      </c>
      <c r="Z10" s="91">
        <v>38.882108865672777</v>
      </c>
      <c r="AA10" s="91">
        <v>15.794936793424361</v>
      </c>
      <c r="AB10" s="65">
        <f>'[6]TES 2035 (value)'!CK13</f>
        <v>62.280361508154385</v>
      </c>
      <c r="AC10" s="66">
        <f>'[6]TES 2035 (value)'!CL13</f>
        <v>0</v>
      </c>
      <c r="AD10" s="66">
        <f>'[6]TES 2035 (value)'!CM13</f>
        <v>0</v>
      </c>
      <c r="AE10" s="66">
        <f>'[6]TES 2035 (value)'!CN13</f>
        <v>62889.110199105133</v>
      </c>
      <c r="AF10" s="67">
        <f>'[6]TES 2035 (value)'!CO13</f>
        <v>1</v>
      </c>
      <c r="AG10" s="27">
        <f t="shared" si="5"/>
        <v>133497.01957645526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592.52016517988079</v>
      </c>
      <c r="AM10" s="66">
        <f t="shared" si="0"/>
        <v>1128.2016951405906</v>
      </c>
      <c r="AN10" s="66">
        <f t="shared" si="0"/>
        <v>173.989777567369</v>
      </c>
      <c r="AO10" s="66">
        <f t="shared" si="0"/>
        <v>327.52287861565833</v>
      </c>
      <c r="AP10" s="66">
        <f t="shared" si="0"/>
        <v>2021.9711383734359</v>
      </c>
      <c r="AQ10" s="66">
        <f t="shared" si="0"/>
        <v>288.05239516379436</v>
      </c>
      <c r="AR10" s="66">
        <f t="shared" si="0"/>
        <v>11651.401597110786</v>
      </c>
      <c r="AS10" s="66">
        <f t="shared" si="0"/>
        <v>22836.66554259383</v>
      </c>
      <c r="AT10" s="66">
        <f t="shared" si="0"/>
        <v>259.07911316747004</v>
      </c>
      <c r="AU10" s="66">
        <f t="shared" si="0"/>
        <v>151.34751163928763</v>
      </c>
      <c r="AV10" s="66">
        <f t="shared" si="0"/>
        <v>24556.50338317169</v>
      </c>
      <c r="AW10" s="66">
        <f t="shared" si="0"/>
        <v>276.90804900078808</v>
      </c>
      <c r="AX10" s="66">
        <f t="shared" si="0"/>
        <v>3.3587551763045211</v>
      </c>
      <c r="AY10" s="66">
        <f t="shared" si="0"/>
        <v>34.46944536401449</v>
      </c>
      <c r="AZ10" s="66">
        <f t="shared" si="0"/>
        <v>12.893415465848342</v>
      </c>
      <c r="BA10" s="66">
        <f t="shared" si="1"/>
        <v>10.924240166266388</v>
      </c>
      <c r="BB10" s="66">
        <f t="shared" si="1"/>
        <v>7.0440425370797071</v>
      </c>
      <c r="BC10" s="66">
        <f t="shared" si="1"/>
        <v>3434.0664903300003</v>
      </c>
      <c r="BD10" s="66">
        <f t="shared" si="1"/>
        <v>530.95808976703825</v>
      </c>
      <c r="BE10" s="91">
        <f t="shared" si="1"/>
        <v>0.67451895623229008</v>
      </c>
      <c r="BF10" s="91">
        <f t="shared" si="1"/>
        <v>2215.8503335054406</v>
      </c>
      <c r="BG10" s="91">
        <f t="shared" si="1"/>
        <v>38.883650817396642</v>
      </c>
      <c r="BH10" s="91">
        <f t="shared" si="1"/>
        <v>15.823962930334282</v>
      </c>
      <c r="BI10" s="65">
        <f t="shared" si="2"/>
        <v>62.280361508154385</v>
      </c>
      <c r="BJ10" s="66">
        <f t="shared" si="2"/>
        <v>0</v>
      </c>
      <c r="BK10" s="66">
        <f t="shared" si="2"/>
        <v>0</v>
      </c>
      <c r="BL10" s="66">
        <f t="shared" si="2"/>
        <v>62889.110199105133</v>
      </c>
      <c r="BM10" s="36">
        <v>0</v>
      </c>
      <c r="BN10" s="27">
        <f t="shared" si="6"/>
        <v>133520.50075235381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592.52016517988079</v>
      </c>
      <c r="BT10" s="66">
        <f t="shared" si="3"/>
        <v>1128.2016951405906</v>
      </c>
      <c r="BU10" s="66">
        <f t="shared" si="3"/>
        <v>173.989777567369</v>
      </c>
      <c r="BV10" s="66">
        <f t="shared" si="3"/>
        <v>327.52287861565833</v>
      </c>
      <c r="BW10" s="66">
        <f t="shared" si="3"/>
        <v>2021.9711383734359</v>
      </c>
      <c r="BX10" s="66">
        <f t="shared" si="3"/>
        <v>288.05239516379436</v>
      </c>
      <c r="BY10" s="66">
        <f t="shared" si="3"/>
        <v>11651.401597110786</v>
      </c>
      <c r="BZ10" s="66">
        <f t="shared" si="3"/>
        <v>22836.66554259383</v>
      </c>
      <c r="CA10" s="66">
        <f t="shared" si="3"/>
        <v>259.07911316747004</v>
      </c>
      <c r="CB10" s="66">
        <f t="shared" si="3"/>
        <v>151.34751163928763</v>
      </c>
      <c r="CC10" s="66">
        <f t="shared" si="3"/>
        <v>24556.50338317169</v>
      </c>
      <c r="CD10" s="66">
        <f t="shared" si="3"/>
        <v>276.90804900078808</v>
      </c>
      <c r="CE10" s="66">
        <f t="shared" si="3"/>
        <v>3.3587551763045211</v>
      </c>
      <c r="CF10" s="66">
        <f t="shared" si="3"/>
        <v>34.46944536401449</v>
      </c>
      <c r="CG10" s="66">
        <f t="shared" si="3"/>
        <v>12.893415465848342</v>
      </c>
      <c r="CH10" s="66">
        <f t="shared" si="3"/>
        <v>10.924240166266388</v>
      </c>
      <c r="CI10" s="66">
        <f t="shared" si="4"/>
        <v>7.0440425370797071</v>
      </c>
      <c r="CJ10" s="66">
        <f t="shared" si="4"/>
        <v>3434.0664903300003</v>
      </c>
      <c r="CK10" s="66">
        <f t="shared" si="4"/>
        <v>530.95808976703825</v>
      </c>
      <c r="CL10" s="91">
        <f t="shared" si="4"/>
        <v>0.67451895623229008</v>
      </c>
      <c r="CM10" s="91">
        <f t="shared" si="4"/>
        <v>2215.8503335054406</v>
      </c>
      <c r="CN10" s="91">
        <f t="shared" si="4"/>
        <v>38.883650817396642</v>
      </c>
      <c r="CO10" s="91">
        <f t="shared" si="4"/>
        <v>15.823962930334282</v>
      </c>
      <c r="CP10" s="65">
        <f t="shared" si="4"/>
        <v>62.280361508154385</v>
      </c>
      <c r="CQ10" s="66">
        <f t="shared" si="4"/>
        <v>0</v>
      </c>
      <c r="CR10" s="66">
        <f t="shared" si="4"/>
        <v>0</v>
      </c>
      <c r="CS10" s="66">
        <f t="shared" si="4"/>
        <v>62889.110199105133</v>
      </c>
      <c r="CT10" s="36">
        <v>0</v>
      </c>
      <c r="CU10" s="27">
        <f t="shared" si="8"/>
        <v>133520.50075235381</v>
      </c>
      <c r="CX10" s="59" t="s">
        <v>97</v>
      </c>
      <c r="CY10" s="81">
        <f>'[1]scen AMS ss TCO'!$AF$466</f>
        <v>19533.204106438701</v>
      </c>
      <c r="DA10" s="105">
        <v>1.4533511169460838</v>
      </c>
    </row>
    <row r="11" spans="2:105" x14ac:dyDescent="0.25">
      <c r="B11" s="53" t="s">
        <v>28</v>
      </c>
      <c r="C11" s="64" t="s">
        <v>8</v>
      </c>
      <c r="D11" s="90">
        <v>538.24424007548896</v>
      </c>
      <c r="E11" s="91">
        <v>7348.2634845631756</v>
      </c>
      <c r="F11" s="91">
        <v>9561.9607299340132</v>
      </c>
      <c r="G11" s="91">
        <v>111.5607394311269</v>
      </c>
      <c r="H11" s="91">
        <v>424.20829359180527</v>
      </c>
      <c r="I11" s="91">
        <v>719.36619195050412</v>
      </c>
      <c r="J11" s="91">
        <v>342.01225917910932</v>
      </c>
      <c r="K11" s="91">
        <v>785.88011989195945</v>
      </c>
      <c r="L11" s="91">
        <v>4482.6161537641092</v>
      </c>
      <c r="M11" s="91">
        <v>313.00372868235303</v>
      </c>
      <c r="N11" s="91">
        <v>252.9805919968031</v>
      </c>
      <c r="O11" s="91">
        <v>20450.40148629119</v>
      </c>
      <c r="P11" s="91">
        <v>10838.286418706411</v>
      </c>
      <c r="Q11" s="91">
        <v>5.3643258408681929</v>
      </c>
      <c r="R11" s="91">
        <v>24.751219190414087</v>
      </c>
      <c r="S11" s="91">
        <v>72.347351017363124</v>
      </c>
      <c r="T11" s="91">
        <v>47.712078540337949</v>
      </c>
      <c r="U11" s="91">
        <v>84.803399656020034</v>
      </c>
      <c r="V11" s="91">
        <v>11381.781847202868</v>
      </c>
      <c r="W11" s="91">
        <v>2.3293632387390133</v>
      </c>
      <c r="X11" s="91">
        <v>0.48123777725077554</v>
      </c>
      <c r="Y11" s="91">
        <v>1115.6042211315537</v>
      </c>
      <c r="Z11" s="91">
        <v>752.33579586400776</v>
      </c>
      <c r="AA11" s="91">
        <v>18.156637055976617</v>
      </c>
      <c r="AB11" s="65">
        <f>'[6]TES 2035 (value)'!CK14</f>
        <v>14910.742432474608</v>
      </c>
      <c r="AC11" s="66">
        <f>'[6]TES 2035 (value)'!CL14</f>
        <v>0</v>
      </c>
      <c r="AD11" s="66">
        <f>'[6]TES 2035 (value)'!CM14</f>
        <v>0</v>
      </c>
      <c r="AE11" s="66">
        <f>'[6]TES 2035 (value)'!CN14</f>
        <v>20631.367381813128</v>
      </c>
      <c r="AF11" s="67">
        <f>'[6]TES 2035 (value)'!CO14</f>
        <v>1</v>
      </c>
      <c r="AG11" s="27">
        <f t="shared" si="5"/>
        <v>105217.56172886118</v>
      </c>
      <c r="AI11" s="53" t="s">
        <v>28</v>
      </c>
      <c r="AJ11" s="64" t="s">
        <v>8</v>
      </c>
      <c r="AK11" s="65">
        <f t="shared" si="0"/>
        <v>538.25138491615678</v>
      </c>
      <c r="AL11" s="66">
        <f t="shared" si="0"/>
        <v>7348.4763018950171</v>
      </c>
      <c r="AM11" s="66">
        <f t="shared" si="0"/>
        <v>9561.957548698867</v>
      </c>
      <c r="AN11" s="66">
        <f t="shared" si="0"/>
        <v>111.55705422827745</v>
      </c>
      <c r="AO11" s="66">
        <f t="shared" si="0"/>
        <v>424.20568470406317</v>
      </c>
      <c r="AP11" s="66">
        <f t="shared" si="0"/>
        <v>719.35908321740271</v>
      </c>
      <c r="AQ11" s="66">
        <f t="shared" si="0"/>
        <v>342.01981579811257</v>
      </c>
      <c r="AR11" s="66">
        <f t="shared" si="0"/>
        <v>786.02976992855076</v>
      </c>
      <c r="AS11" s="66">
        <f t="shared" si="0"/>
        <v>4483.1240832054455</v>
      </c>
      <c r="AT11" s="66">
        <f t="shared" si="0"/>
        <v>313.00549284282539</v>
      </c>
      <c r="AU11" s="66">
        <f t="shared" si="0"/>
        <v>252.97922506446034</v>
      </c>
      <c r="AV11" s="66">
        <f t="shared" si="0"/>
        <v>20450.825358521193</v>
      </c>
      <c r="AW11" s="66">
        <f t="shared" si="0"/>
        <v>10838.498496885015</v>
      </c>
      <c r="AX11" s="66">
        <f t="shared" si="0"/>
        <v>5.3641011896484816</v>
      </c>
      <c r="AY11" s="66">
        <f t="shared" si="0"/>
        <v>24.75083518042134</v>
      </c>
      <c r="AZ11" s="66">
        <f t="shared" si="0"/>
        <v>72.348527726777178</v>
      </c>
      <c r="BA11" s="66">
        <f t="shared" si="1"/>
        <v>47.711178597764459</v>
      </c>
      <c r="BB11" s="66">
        <f t="shared" si="1"/>
        <v>84.803015175519363</v>
      </c>
      <c r="BC11" s="66">
        <f t="shared" si="1"/>
        <v>11382.048859458402</v>
      </c>
      <c r="BD11" s="66">
        <f t="shared" si="1"/>
        <v>2.329362975854909</v>
      </c>
      <c r="BE11" s="91">
        <f t="shared" si="1"/>
        <v>0.56174469739490507</v>
      </c>
      <c r="BF11" s="91">
        <f t="shared" si="1"/>
        <v>1125.2313262121274</v>
      </c>
      <c r="BG11" s="91">
        <f t="shared" si="1"/>
        <v>752.36563132075651</v>
      </c>
      <c r="BH11" s="91">
        <f t="shared" si="1"/>
        <v>18.190003256798004</v>
      </c>
      <c r="BI11" s="65">
        <f t="shared" si="2"/>
        <v>14910.742432474608</v>
      </c>
      <c r="BJ11" s="66">
        <f t="shared" si="2"/>
        <v>0</v>
      </c>
      <c r="BK11" s="66">
        <f t="shared" si="2"/>
        <v>0</v>
      </c>
      <c r="BL11" s="66">
        <f t="shared" si="2"/>
        <v>20631.367381813128</v>
      </c>
      <c r="BM11" s="36">
        <v>0</v>
      </c>
      <c r="BN11" s="27">
        <f t="shared" si="6"/>
        <v>105228.10369998458</v>
      </c>
      <c r="BP11" s="53" t="s">
        <v>28</v>
      </c>
      <c r="BQ11" s="64" t="s">
        <v>8</v>
      </c>
      <c r="BR11" s="65">
        <f t="shared" si="7"/>
        <v>538.25138491615678</v>
      </c>
      <c r="BS11" s="66">
        <f t="shared" si="3"/>
        <v>7348.4763018950171</v>
      </c>
      <c r="BT11" s="66">
        <f t="shared" si="3"/>
        <v>9561.957548698867</v>
      </c>
      <c r="BU11" s="66">
        <f t="shared" si="3"/>
        <v>111.55705422827745</v>
      </c>
      <c r="BV11" s="66">
        <f t="shared" si="3"/>
        <v>424.20568470406317</v>
      </c>
      <c r="BW11" s="66">
        <f t="shared" si="3"/>
        <v>719.35908321740271</v>
      </c>
      <c r="BX11" s="66">
        <f t="shared" si="3"/>
        <v>342.01981579811257</v>
      </c>
      <c r="BY11" s="66">
        <f t="shared" si="3"/>
        <v>786.02976992855076</v>
      </c>
      <c r="BZ11" s="66">
        <f t="shared" si="3"/>
        <v>4483.1240832054455</v>
      </c>
      <c r="CA11" s="66">
        <f t="shared" si="3"/>
        <v>313.00549284282539</v>
      </c>
      <c r="CB11" s="66">
        <f t="shared" si="3"/>
        <v>252.97922506446034</v>
      </c>
      <c r="CC11" s="66">
        <f t="shared" si="3"/>
        <v>20450.825358521193</v>
      </c>
      <c r="CD11" s="66">
        <f t="shared" si="3"/>
        <v>10838.498496885015</v>
      </c>
      <c r="CE11" s="66">
        <f t="shared" si="3"/>
        <v>5.3641011896484816</v>
      </c>
      <c r="CF11" s="66">
        <f t="shared" si="3"/>
        <v>24.75083518042134</v>
      </c>
      <c r="CG11" s="66">
        <f t="shared" si="3"/>
        <v>72.348527726777178</v>
      </c>
      <c r="CH11" s="66">
        <f t="shared" si="3"/>
        <v>47.711178597764459</v>
      </c>
      <c r="CI11" s="66">
        <f t="shared" si="4"/>
        <v>84.803015175519363</v>
      </c>
      <c r="CJ11" s="66">
        <f t="shared" si="4"/>
        <v>11382.048859458402</v>
      </c>
      <c r="CK11" s="66">
        <f t="shared" si="4"/>
        <v>2.329362975854909</v>
      </c>
      <c r="CL11" s="91">
        <f t="shared" si="4"/>
        <v>0.56174469739490507</v>
      </c>
      <c r="CM11" s="91">
        <f t="shared" si="4"/>
        <v>1125.2313262121274</v>
      </c>
      <c r="CN11" s="91">
        <f t="shared" si="4"/>
        <v>752.36563132075651</v>
      </c>
      <c r="CO11" s="91">
        <f t="shared" si="4"/>
        <v>18.190003256798004</v>
      </c>
      <c r="CP11" s="65">
        <f t="shared" si="4"/>
        <v>14910.742432474608</v>
      </c>
      <c r="CQ11" s="66">
        <f t="shared" si="4"/>
        <v>0</v>
      </c>
      <c r="CR11" s="66">
        <f t="shared" si="4"/>
        <v>0</v>
      </c>
      <c r="CS11" s="66">
        <f t="shared" si="4"/>
        <v>20631.367381813128</v>
      </c>
      <c r="CT11" s="36">
        <v>0</v>
      </c>
      <c r="CU11" s="27">
        <f t="shared" si="8"/>
        <v>105228.10369998458</v>
      </c>
      <c r="CX11" s="59" t="s">
        <v>98</v>
      </c>
      <c r="CY11" s="81">
        <f>'[1]scen AMS ss TCO'!$AF$505</f>
        <v>510351.897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43.72868770113093</v>
      </c>
      <c r="E12" s="91">
        <v>131.73580826454204</v>
      </c>
      <c r="F12" s="91">
        <v>7596.6409123093581</v>
      </c>
      <c r="G12" s="91">
        <v>36.040052038104754</v>
      </c>
      <c r="H12" s="91">
        <v>630.70676146352707</v>
      </c>
      <c r="I12" s="91">
        <v>35.718570263928633</v>
      </c>
      <c r="J12" s="91">
        <v>0.92227643254896496</v>
      </c>
      <c r="K12" s="91">
        <v>210.69533385897884</v>
      </c>
      <c r="L12" s="91">
        <v>262.53194343723345</v>
      </c>
      <c r="M12" s="91">
        <v>15201.696349919799</v>
      </c>
      <c r="N12" s="91">
        <v>53.229015187879327</v>
      </c>
      <c r="O12" s="91">
        <v>26978.89700194656</v>
      </c>
      <c r="P12" s="91">
        <v>5436.6605953137287</v>
      </c>
      <c r="Q12" s="91">
        <v>21.942349850291585</v>
      </c>
      <c r="R12" s="91">
        <v>29.566221487086512</v>
      </c>
      <c r="S12" s="91">
        <v>63.81996909190034</v>
      </c>
      <c r="T12" s="91">
        <v>25.734091282238467</v>
      </c>
      <c r="U12" s="91">
        <v>8.2623858477673462</v>
      </c>
      <c r="V12" s="91">
        <v>1031.3767339039446</v>
      </c>
      <c r="W12" s="91">
        <v>0</v>
      </c>
      <c r="X12" s="91">
        <v>0.63486916258940884</v>
      </c>
      <c r="Y12" s="91">
        <v>171.67938169785748</v>
      </c>
      <c r="Z12" s="91">
        <v>102.67485354272866</v>
      </c>
      <c r="AA12" s="91">
        <v>12.551501030000773</v>
      </c>
      <c r="AB12" s="65">
        <f>'[6]TES 2035 (value)'!CK15</f>
        <v>0</v>
      </c>
      <c r="AC12" s="66">
        <f>'[6]TES 2035 (value)'!CL15</f>
        <v>0</v>
      </c>
      <c r="AD12" s="66">
        <f>'[6]TES 2035 (value)'!CM15</f>
        <v>0</v>
      </c>
      <c r="AE12" s="66">
        <f>'[6]TES 2035 (value)'!CN15</f>
        <v>38793.062042589998</v>
      </c>
      <c r="AF12" s="67">
        <f>'[6]TES 2035 (value)'!CO15</f>
        <v>1.952996846</v>
      </c>
      <c r="AG12" s="27">
        <f t="shared" si="5"/>
        <v>96882.460704469733</v>
      </c>
      <c r="AI12" s="53" t="s">
        <v>29</v>
      </c>
      <c r="AJ12" s="64" t="s">
        <v>9</v>
      </c>
      <c r="AK12" s="65">
        <f t="shared" si="0"/>
        <v>43.729268170893498</v>
      </c>
      <c r="AL12" s="66">
        <f t="shared" si="0"/>
        <v>131.73962354189047</v>
      </c>
      <c r="AM12" s="66">
        <f t="shared" si="0"/>
        <v>7596.6383849301155</v>
      </c>
      <c r="AN12" s="66">
        <f t="shared" si="0"/>
        <v>36.038861521592018</v>
      </c>
      <c r="AO12" s="66">
        <f t="shared" si="0"/>
        <v>630.70288260692826</v>
      </c>
      <c r="AP12" s="66">
        <f t="shared" si="0"/>
        <v>35.718217295182519</v>
      </c>
      <c r="AQ12" s="66">
        <f t="shared" si="0"/>
        <v>0.92229680986419094</v>
      </c>
      <c r="AR12" s="66">
        <f t="shared" si="0"/>
        <v>210.73545520016501</v>
      </c>
      <c r="AS12" s="66">
        <f t="shared" si="0"/>
        <v>262.56169117801443</v>
      </c>
      <c r="AT12" s="66">
        <f t="shared" si="0"/>
        <v>15201.782030150915</v>
      </c>
      <c r="AU12" s="66">
        <f t="shared" si="0"/>
        <v>53.228727575055515</v>
      </c>
      <c r="AV12" s="66">
        <f t="shared" si="0"/>
        <v>26979.456189268283</v>
      </c>
      <c r="AW12" s="66">
        <f t="shared" si="0"/>
        <v>5436.766977174495</v>
      </c>
      <c r="AX12" s="66">
        <f t="shared" si="0"/>
        <v>21.941430932275896</v>
      </c>
      <c r="AY12" s="66">
        <f t="shared" si="0"/>
        <v>29.565762773339465</v>
      </c>
      <c r="AZ12" s="66">
        <f t="shared" si="0"/>
        <v>63.821007105834219</v>
      </c>
      <c r="BA12" s="66">
        <f t="shared" si="1"/>
        <v>25.733605887239055</v>
      </c>
      <c r="BB12" s="66">
        <f t="shared" si="1"/>
        <v>8.2623483878746953</v>
      </c>
      <c r="BC12" s="66">
        <f t="shared" si="1"/>
        <v>1031.4009296082481</v>
      </c>
      <c r="BD12" s="66">
        <f t="shared" si="1"/>
        <v>0</v>
      </c>
      <c r="BE12" s="91">
        <f t="shared" si="1"/>
        <v>0.74107728545654095</v>
      </c>
      <c r="BF12" s="91">
        <f t="shared" si="1"/>
        <v>173.16088868435563</v>
      </c>
      <c r="BG12" s="91">
        <f t="shared" si="1"/>
        <v>102.67892532978026</v>
      </c>
      <c r="BH12" s="91">
        <f t="shared" si="1"/>
        <v>12.574566749863198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38793.062042589998</v>
      </c>
      <c r="BM12" s="36">
        <v>0</v>
      </c>
      <c r="BN12" s="27">
        <f t="shared" si="6"/>
        <v>96882.96319075767</v>
      </c>
      <c r="BP12" s="53" t="s">
        <v>29</v>
      </c>
      <c r="BQ12" s="64" t="s">
        <v>9</v>
      </c>
      <c r="BR12" s="65">
        <f t="shared" si="7"/>
        <v>43.729268170893498</v>
      </c>
      <c r="BS12" s="66">
        <f t="shared" si="3"/>
        <v>131.73962354189047</v>
      </c>
      <c r="BT12" s="66">
        <f t="shared" si="3"/>
        <v>7596.6383849301155</v>
      </c>
      <c r="BU12" s="66">
        <f t="shared" si="3"/>
        <v>36.038861521592018</v>
      </c>
      <c r="BV12" s="66">
        <f t="shared" si="3"/>
        <v>630.70288260692826</v>
      </c>
      <c r="BW12" s="66">
        <f t="shared" si="3"/>
        <v>35.718217295182519</v>
      </c>
      <c r="BX12" s="66">
        <f t="shared" si="3"/>
        <v>0.92229680986419094</v>
      </c>
      <c r="BY12" s="66">
        <f t="shared" si="3"/>
        <v>210.73545520016501</v>
      </c>
      <c r="BZ12" s="66">
        <f t="shared" si="3"/>
        <v>262.56169117801443</v>
      </c>
      <c r="CA12" s="66">
        <f t="shared" si="3"/>
        <v>15201.782030150915</v>
      </c>
      <c r="CB12" s="66">
        <f t="shared" si="3"/>
        <v>53.228727575055515</v>
      </c>
      <c r="CC12" s="66">
        <f t="shared" si="3"/>
        <v>26979.456189268283</v>
      </c>
      <c r="CD12" s="66">
        <f t="shared" si="3"/>
        <v>5436.766977174495</v>
      </c>
      <c r="CE12" s="66">
        <f t="shared" si="3"/>
        <v>21.941430932275896</v>
      </c>
      <c r="CF12" s="66">
        <f t="shared" si="3"/>
        <v>29.565762773339465</v>
      </c>
      <c r="CG12" s="66">
        <f t="shared" si="3"/>
        <v>63.821007105834219</v>
      </c>
      <c r="CH12" s="66">
        <f t="shared" si="3"/>
        <v>25.733605887239055</v>
      </c>
      <c r="CI12" s="66">
        <f t="shared" si="4"/>
        <v>8.2623483878746953</v>
      </c>
      <c r="CJ12" s="66">
        <f t="shared" si="4"/>
        <v>1031.4009296082481</v>
      </c>
      <c r="CK12" s="66">
        <f t="shared" si="4"/>
        <v>0</v>
      </c>
      <c r="CL12" s="91">
        <f t="shared" si="4"/>
        <v>0.74107728545654095</v>
      </c>
      <c r="CM12" s="91">
        <f t="shared" si="4"/>
        <v>173.16088868435563</v>
      </c>
      <c r="CN12" s="91">
        <f t="shared" si="4"/>
        <v>102.67892532978026</v>
      </c>
      <c r="CO12" s="91">
        <f t="shared" si="4"/>
        <v>12.574566749863198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38793.062042589998</v>
      </c>
      <c r="CT12" s="36">
        <v>0</v>
      </c>
      <c r="CU12" s="27">
        <f t="shared" si="8"/>
        <v>96882.96319075767</v>
      </c>
      <c r="CX12" s="59" t="s">
        <v>99</v>
      </c>
      <c r="CY12" s="82">
        <f>'[1]scen AMS ss TCO'!$AF$1083</f>
        <v>50871.730080000001</v>
      </c>
      <c r="DA12" s="105">
        <v>1.7320803572661603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255.9052299909344</v>
      </c>
      <c r="F13" s="91">
        <v>962.68041027055892</v>
      </c>
      <c r="G13" s="91">
        <v>282.4210779300945</v>
      </c>
      <c r="H13" s="91">
        <v>238.65739842371545</v>
      </c>
      <c r="I13" s="91">
        <v>39.783211160297512</v>
      </c>
      <c r="J13" s="91">
        <v>183.65003453775677</v>
      </c>
      <c r="K13" s="91">
        <v>37.570036603883011</v>
      </c>
      <c r="L13" s="91">
        <v>76.658900815069941</v>
      </c>
      <c r="M13" s="91">
        <v>1588.3263844215151</v>
      </c>
      <c r="N13" s="91">
        <v>9109.6082896937623</v>
      </c>
      <c r="O13" s="91">
        <v>16833.162497733698</v>
      </c>
      <c r="P13" s="91">
        <v>2837.6421297683396</v>
      </c>
      <c r="Q13" s="91">
        <v>0</v>
      </c>
      <c r="R13" s="91">
        <v>18.439359220460044</v>
      </c>
      <c r="S13" s="91">
        <v>0</v>
      </c>
      <c r="T13" s="91">
        <v>9.199090760089107E-2</v>
      </c>
      <c r="U13" s="91">
        <v>8.7139882130207291E-2</v>
      </c>
      <c r="V13" s="91">
        <v>781.45074280797337</v>
      </c>
      <c r="W13" s="91">
        <v>0</v>
      </c>
      <c r="X13" s="91">
        <v>0.3961246785669098</v>
      </c>
      <c r="Y13" s="91">
        <v>136.39984650953573</v>
      </c>
      <c r="Z13" s="91">
        <v>5.3051463166807651E-2</v>
      </c>
      <c r="AA13" s="91">
        <v>0</v>
      </c>
      <c r="AB13" s="65">
        <f>'[6]TES 2035 (value)'!CK16</f>
        <v>485.46219548179931</v>
      </c>
      <c r="AC13" s="66">
        <f>'[6]TES 2035 (value)'!CL16</f>
        <v>0</v>
      </c>
      <c r="AD13" s="66">
        <f>'[6]TES 2035 (value)'!CM16</f>
        <v>0</v>
      </c>
      <c r="AE13" s="66">
        <f>'[6]TES 2035 (value)'!CN16</f>
        <v>22198.705847236171</v>
      </c>
      <c r="AF13" s="67">
        <f>'[6]TES 2035 (value)'!CO16</f>
        <v>1.9193360500000001</v>
      </c>
      <c r="AG13" s="27">
        <f t="shared" si="5"/>
        <v>56069.071235587027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255.9126414111108</v>
      </c>
      <c r="AM13" s="66">
        <f t="shared" si="0"/>
        <v>962.68008998972505</v>
      </c>
      <c r="AN13" s="66">
        <f t="shared" si="0"/>
        <v>282.41174867173316</v>
      </c>
      <c r="AO13" s="66">
        <f t="shared" si="0"/>
        <v>238.65593067692521</v>
      </c>
      <c r="AP13" s="66">
        <f t="shared" si="0"/>
        <v>39.782818025016454</v>
      </c>
      <c r="AQ13" s="66">
        <f t="shared" si="0"/>
        <v>183.65409220909365</v>
      </c>
      <c r="AR13" s="66">
        <f t="shared" si="0"/>
        <v>37.577190821441384</v>
      </c>
      <c r="AS13" s="66">
        <f t="shared" si="0"/>
        <v>76.667587107031778</v>
      </c>
      <c r="AT13" s="66">
        <f t="shared" si="0"/>
        <v>1588.3353365916264</v>
      </c>
      <c r="AU13" s="66">
        <f t="shared" si="0"/>
        <v>9109.5590676641095</v>
      </c>
      <c r="AV13" s="66">
        <f t="shared" si="0"/>
        <v>16833.511396024558</v>
      </c>
      <c r="AW13" s="66">
        <f t="shared" si="0"/>
        <v>2837.6976553330978</v>
      </c>
      <c r="AX13" s="66">
        <f t="shared" si="0"/>
        <v>0</v>
      </c>
      <c r="AY13" s="66">
        <f t="shared" si="0"/>
        <v>18.439073137655555</v>
      </c>
      <c r="AZ13" s="66">
        <f t="shared" si="0"/>
        <v>0</v>
      </c>
      <c r="BA13" s="66">
        <f t="shared" si="1"/>
        <v>9.1989172473504952E-2</v>
      </c>
      <c r="BB13" s="66">
        <f t="shared" si="1"/>
        <v>8.7139487056594134E-2</v>
      </c>
      <c r="BC13" s="66">
        <f t="shared" si="1"/>
        <v>781.46907534397053</v>
      </c>
      <c r="BD13" s="66">
        <f t="shared" si="1"/>
        <v>0</v>
      </c>
      <c r="BE13" s="91">
        <f t="shared" si="1"/>
        <v>0.46239291304902264</v>
      </c>
      <c r="BF13" s="91">
        <f t="shared" si="1"/>
        <v>137.57690879600642</v>
      </c>
      <c r="BG13" s="91">
        <f t="shared" si="1"/>
        <v>5.3053567034048142E-2</v>
      </c>
      <c r="BH13" s="91">
        <f t="shared" si="1"/>
        <v>0</v>
      </c>
      <c r="BI13" s="65">
        <f t="shared" si="2"/>
        <v>485.46219548179931</v>
      </c>
      <c r="BJ13" s="66">
        <f t="shared" si="2"/>
        <v>0</v>
      </c>
      <c r="BK13" s="66">
        <f t="shared" si="2"/>
        <v>0</v>
      </c>
      <c r="BL13" s="66">
        <f t="shared" si="2"/>
        <v>22198.705847236171</v>
      </c>
      <c r="BM13" s="36">
        <v>0</v>
      </c>
      <c r="BN13" s="27">
        <f t="shared" si="6"/>
        <v>56068.793229660674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255.9126414111108</v>
      </c>
      <c r="BT13" s="66">
        <f t="shared" si="3"/>
        <v>962.68008998972505</v>
      </c>
      <c r="BU13" s="66">
        <f t="shared" si="3"/>
        <v>282.41174867173316</v>
      </c>
      <c r="BV13" s="66">
        <f t="shared" si="3"/>
        <v>238.65593067692521</v>
      </c>
      <c r="BW13" s="66">
        <f t="shared" si="3"/>
        <v>39.782818025016454</v>
      </c>
      <c r="BX13" s="66">
        <f t="shared" si="3"/>
        <v>183.65409220909365</v>
      </c>
      <c r="BY13" s="66">
        <f t="shared" si="3"/>
        <v>37.577190821441384</v>
      </c>
      <c r="BZ13" s="66">
        <f t="shared" si="3"/>
        <v>76.667587107031778</v>
      </c>
      <c r="CA13" s="66">
        <f t="shared" si="3"/>
        <v>1588.3353365916264</v>
      </c>
      <c r="CB13" s="66">
        <f t="shared" si="3"/>
        <v>9109.5590676641095</v>
      </c>
      <c r="CC13" s="66">
        <f t="shared" si="3"/>
        <v>16833.511396024558</v>
      </c>
      <c r="CD13" s="66">
        <f t="shared" si="3"/>
        <v>2837.6976553330978</v>
      </c>
      <c r="CE13" s="66">
        <f t="shared" si="3"/>
        <v>0</v>
      </c>
      <c r="CF13" s="66">
        <f t="shared" si="3"/>
        <v>18.439073137655555</v>
      </c>
      <c r="CG13" s="66">
        <f t="shared" si="3"/>
        <v>0</v>
      </c>
      <c r="CH13" s="66">
        <f t="shared" si="3"/>
        <v>9.1989172473504952E-2</v>
      </c>
      <c r="CI13" s="66">
        <f t="shared" si="4"/>
        <v>8.7139487056594134E-2</v>
      </c>
      <c r="CJ13" s="66">
        <f t="shared" si="4"/>
        <v>781.46907534397053</v>
      </c>
      <c r="CK13" s="66">
        <f t="shared" si="4"/>
        <v>0</v>
      </c>
      <c r="CL13" s="91">
        <f t="shared" si="4"/>
        <v>0.46239291304902264</v>
      </c>
      <c r="CM13" s="91">
        <f t="shared" si="4"/>
        <v>137.57690879600642</v>
      </c>
      <c r="CN13" s="91">
        <f t="shared" si="4"/>
        <v>5.3053567034048142E-2</v>
      </c>
      <c r="CO13" s="91">
        <f t="shared" si="4"/>
        <v>0</v>
      </c>
      <c r="CP13" s="65">
        <f t="shared" si="4"/>
        <v>485.46219548179931</v>
      </c>
      <c r="CQ13" s="66">
        <f t="shared" si="4"/>
        <v>0</v>
      </c>
      <c r="CR13" s="66">
        <f t="shared" si="4"/>
        <v>0</v>
      </c>
      <c r="CS13" s="66">
        <f t="shared" si="4"/>
        <v>22198.705847236171</v>
      </c>
      <c r="CT13" s="36">
        <v>0</v>
      </c>
      <c r="CU13" s="27">
        <f t="shared" si="8"/>
        <v>56068.793229660674</v>
      </c>
      <c r="DA13" s="105">
        <v>1.5367931353580253</v>
      </c>
    </row>
    <row r="14" spans="2:105" x14ac:dyDescent="0.25">
      <c r="B14" s="53" t="s">
        <v>31</v>
      </c>
      <c r="C14" s="64" t="s">
        <v>11</v>
      </c>
      <c r="D14" s="90">
        <v>17533.370837231982</v>
      </c>
      <c r="E14" s="91">
        <v>14564.048692493421</v>
      </c>
      <c r="F14" s="91">
        <v>67162.463934442916</v>
      </c>
      <c r="G14" s="91">
        <v>1927.0912670576822</v>
      </c>
      <c r="H14" s="91">
        <v>9363.9911162912886</v>
      </c>
      <c r="I14" s="91">
        <v>4730.7196070024784</v>
      </c>
      <c r="J14" s="91">
        <v>2111.0881059479357</v>
      </c>
      <c r="K14" s="91">
        <v>4209.4113478298896</v>
      </c>
      <c r="L14" s="91">
        <v>4648.0150080853382</v>
      </c>
      <c r="M14" s="91">
        <v>13418.333909711255</v>
      </c>
      <c r="N14" s="91">
        <v>5464.7211172894331</v>
      </c>
      <c r="O14" s="91">
        <v>371092.20757465606</v>
      </c>
      <c r="P14" s="91">
        <v>90108.883034866289</v>
      </c>
      <c r="Q14" s="91">
        <v>164.38467262668186</v>
      </c>
      <c r="R14" s="91">
        <v>882.59295674478085</v>
      </c>
      <c r="S14" s="91">
        <v>2906.3377228369891</v>
      </c>
      <c r="T14" s="91">
        <v>2226.8733976095846</v>
      </c>
      <c r="U14" s="91">
        <v>4411.4883297593969</v>
      </c>
      <c r="V14" s="91">
        <v>151485.90963870753</v>
      </c>
      <c r="W14" s="91">
        <v>52386.559210096544</v>
      </c>
      <c r="X14" s="91">
        <v>8.7323380359395362</v>
      </c>
      <c r="Y14" s="91">
        <v>2316.0216545966887</v>
      </c>
      <c r="Z14" s="91">
        <v>9699.774204874333</v>
      </c>
      <c r="AA14" s="91">
        <v>660.7610482048442</v>
      </c>
      <c r="AB14" s="65">
        <f>'[6]TES 2035 (value)'!CK17</f>
        <v>535900.40619096532</v>
      </c>
      <c r="AC14" s="66">
        <f>'[6]TES 2035 (value)'!CL17</f>
        <v>101494.77481727657</v>
      </c>
      <c r="AD14" s="66">
        <f>'[6]TES 2035 (value)'!CM17</f>
        <v>239486.58176013941</v>
      </c>
      <c r="AE14" s="66">
        <f>'[6]TES 2035 (value)'!CN17</f>
        <v>566442.58104365284</v>
      </c>
      <c r="AF14" s="67">
        <f>'[6]TES 2035 (value)'!CO17</f>
        <v>1.8328187629999999</v>
      </c>
      <c r="AG14" s="27">
        <f t="shared" si="5"/>
        <v>2276809.9573577964</v>
      </c>
      <c r="AI14" s="53" t="s">
        <v>31</v>
      </c>
      <c r="AJ14" s="64" t="s">
        <v>11</v>
      </c>
      <c r="AK14" s="65">
        <f t="shared" si="0"/>
        <v>17533.603581275809</v>
      </c>
      <c r="AL14" s="66">
        <f t="shared" si="0"/>
        <v>14564.470490376698</v>
      </c>
      <c r="AM14" s="66">
        <f t="shared" si="0"/>
        <v>67162.441589696187</v>
      </c>
      <c r="AN14" s="66">
        <f t="shared" si="0"/>
        <v>1927.0276091591711</v>
      </c>
      <c r="AO14" s="66">
        <f t="shared" si="0"/>
        <v>9363.9335275972207</v>
      </c>
      <c r="AP14" s="66">
        <f t="shared" si="0"/>
        <v>4730.6728583180948</v>
      </c>
      <c r="AQ14" s="66">
        <f t="shared" si="0"/>
        <v>2111.1347495639779</v>
      </c>
      <c r="AR14" s="66">
        <f t="shared" si="0"/>
        <v>4210.2129186373013</v>
      </c>
      <c r="AS14" s="66">
        <f t="shared" si="0"/>
        <v>4648.5416790260106</v>
      </c>
      <c r="AT14" s="66">
        <f t="shared" si="0"/>
        <v>13418.409538504524</v>
      </c>
      <c r="AU14" s="66">
        <f t="shared" si="0"/>
        <v>5464.6915897119206</v>
      </c>
      <c r="AV14" s="66">
        <f t="shared" si="0"/>
        <v>371099.89914402046</v>
      </c>
      <c r="AW14" s="66">
        <f t="shared" si="0"/>
        <v>90110.646240510774</v>
      </c>
      <c r="AX14" s="66">
        <f t="shared" si="0"/>
        <v>164.37778840333246</v>
      </c>
      <c r="AY14" s="66">
        <f t="shared" si="0"/>
        <v>882.57926349951845</v>
      </c>
      <c r="AZ14" s="66">
        <f t="shared" si="0"/>
        <v>2906.3849936065585</v>
      </c>
      <c r="BA14" s="66">
        <f t="shared" si="1"/>
        <v>2226.831394447333</v>
      </c>
      <c r="BB14" s="66">
        <f t="shared" si="1"/>
        <v>4411.4683290135708</v>
      </c>
      <c r="BC14" s="66">
        <f t="shared" si="1"/>
        <v>151489.4634402965</v>
      </c>
      <c r="BD14" s="66">
        <f t="shared" si="1"/>
        <v>52386.553297925588</v>
      </c>
      <c r="BE14" s="91">
        <f t="shared" si="1"/>
        <v>10.193182703926988</v>
      </c>
      <c r="BF14" s="91">
        <f t="shared" si="1"/>
        <v>2336.0077602561596</v>
      </c>
      <c r="BG14" s="91">
        <f t="shared" si="1"/>
        <v>9700.1588698010219</v>
      </c>
      <c r="BH14" s="91">
        <f t="shared" si="1"/>
        <v>661.97531964516554</v>
      </c>
      <c r="BI14" s="65">
        <f t="shared" si="2"/>
        <v>535900.40619096532</v>
      </c>
      <c r="BJ14" s="66">
        <f t="shared" si="2"/>
        <v>101494.77481727657</v>
      </c>
      <c r="BK14" s="66">
        <f t="shared" si="2"/>
        <v>239486.58176013941</v>
      </c>
      <c r="BL14" s="66">
        <f t="shared" si="2"/>
        <v>566442.58104365284</v>
      </c>
      <c r="BM14" s="36">
        <v>0</v>
      </c>
      <c r="BN14" s="27">
        <f t="shared" si="6"/>
        <v>2276846.022968031</v>
      </c>
      <c r="BP14" s="53" t="s">
        <v>31</v>
      </c>
      <c r="BQ14" s="64" t="s">
        <v>11</v>
      </c>
      <c r="BR14" s="65">
        <f t="shared" si="7"/>
        <v>17533.603581275809</v>
      </c>
      <c r="BS14" s="66">
        <f t="shared" si="3"/>
        <v>14564.470490376698</v>
      </c>
      <c r="BT14" s="66">
        <f t="shared" si="3"/>
        <v>67162.441589696187</v>
      </c>
      <c r="BU14" s="66">
        <f t="shared" si="3"/>
        <v>1927.0276091591711</v>
      </c>
      <c r="BV14" s="66">
        <f t="shared" si="3"/>
        <v>9363.9335275972207</v>
      </c>
      <c r="BW14" s="66">
        <f t="shared" si="3"/>
        <v>4730.6728583180948</v>
      </c>
      <c r="BX14" s="66">
        <f t="shared" si="3"/>
        <v>2111.1347495639779</v>
      </c>
      <c r="BY14" s="66">
        <f t="shared" si="3"/>
        <v>4210.2129186373013</v>
      </c>
      <c r="BZ14" s="66">
        <f t="shared" si="3"/>
        <v>4648.5416790260106</v>
      </c>
      <c r="CA14" s="66">
        <f t="shared" si="3"/>
        <v>13418.409538504524</v>
      </c>
      <c r="CB14" s="66">
        <f t="shared" si="3"/>
        <v>5464.6915897119206</v>
      </c>
      <c r="CC14" s="66">
        <f t="shared" si="3"/>
        <v>371099.89914402046</v>
      </c>
      <c r="CD14" s="66">
        <f t="shared" si="3"/>
        <v>90110.646240510774</v>
      </c>
      <c r="CE14" s="66">
        <f t="shared" si="3"/>
        <v>164.37778840333246</v>
      </c>
      <c r="CF14" s="66">
        <f t="shared" si="3"/>
        <v>882.57926349951845</v>
      </c>
      <c r="CG14" s="66">
        <f t="shared" si="3"/>
        <v>2906.3849936065585</v>
      </c>
      <c r="CH14" s="66">
        <f t="shared" si="3"/>
        <v>2226.831394447333</v>
      </c>
      <c r="CI14" s="66">
        <f t="shared" si="4"/>
        <v>4411.4683290135708</v>
      </c>
      <c r="CJ14" s="66">
        <f t="shared" si="4"/>
        <v>151489.4634402965</v>
      </c>
      <c r="CK14" s="66">
        <f t="shared" si="4"/>
        <v>52386.553297925588</v>
      </c>
      <c r="CL14" s="91">
        <f t="shared" si="4"/>
        <v>10.193182703926988</v>
      </c>
      <c r="CM14" s="91">
        <f t="shared" si="4"/>
        <v>2336.0077602561596</v>
      </c>
      <c r="CN14" s="91">
        <f t="shared" si="4"/>
        <v>9700.1588698010219</v>
      </c>
      <c r="CO14" s="91">
        <f t="shared" si="4"/>
        <v>661.97531964516554</v>
      </c>
      <c r="CP14" s="65">
        <f t="shared" si="4"/>
        <v>535900.40619096532</v>
      </c>
      <c r="CQ14" s="66">
        <f t="shared" si="4"/>
        <v>101494.77481727657</v>
      </c>
      <c r="CR14" s="66">
        <f t="shared" si="4"/>
        <v>239486.58176013941</v>
      </c>
      <c r="CS14" s="66">
        <f t="shared" si="4"/>
        <v>566442.58104365284</v>
      </c>
      <c r="CT14" s="36">
        <v>0</v>
      </c>
      <c r="CU14" s="27">
        <f t="shared" si="8"/>
        <v>2276846.022968031</v>
      </c>
      <c r="CX14" s="59" t="s">
        <v>100</v>
      </c>
      <c r="CY14" s="83">
        <f>'[1]scen AMS ss TCO'!$AF$2</f>
        <v>71680</v>
      </c>
      <c r="DA14" s="105">
        <v>1.5112354973901159</v>
      </c>
    </row>
    <row r="15" spans="2:105" x14ac:dyDescent="0.25">
      <c r="B15" s="53" t="s">
        <v>32</v>
      </c>
      <c r="C15" s="64" t="s">
        <v>12</v>
      </c>
      <c r="D15" s="90">
        <v>605.09009322385759</v>
      </c>
      <c r="E15" s="91">
        <v>637.95309165226968</v>
      </c>
      <c r="F15" s="91">
        <v>478.39590174558606</v>
      </c>
      <c r="G15" s="91">
        <v>99.122776405823188</v>
      </c>
      <c r="H15" s="91">
        <v>207.96315965745742</v>
      </c>
      <c r="I15" s="91">
        <v>133.86051159095402</v>
      </c>
      <c r="J15" s="91">
        <v>65.577424443784238</v>
      </c>
      <c r="K15" s="91">
        <v>175.04191378673494</v>
      </c>
      <c r="L15" s="91">
        <v>120.23058252529576</v>
      </c>
      <c r="M15" s="91">
        <v>188.64434758605333</v>
      </c>
      <c r="N15" s="91">
        <v>142.99529838500726</v>
      </c>
      <c r="O15" s="91">
        <v>4725.3169084812334</v>
      </c>
      <c r="P15" s="91">
        <v>98117.875553865175</v>
      </c>
      <c r="Q15" s="91">
        <v>95.065808529766571</v>
      </c>
      <c r="R15" s="91">
        <v>162.96302249518791</v>
      </c>
      <c r="S15" s="91">
        <v>437.28461602617438</v>
      </c>
      <c r="T15" s="91">
        <v>464.07735873167434</v>
      </c>
      <c r="U15" s="91">
        <v>411.63869929620546</v>
      </c>
      <c r="V15" s="91">
        <v>37073.419035076804</v>
      </c>
      <c r="W15" s="91">
        <v>16780.810033859554</v>
      </c>
      <c r="X15" s="91">
        <v>0.11073234452065346</v>
      </c>
      <c r="Y15" s="91">
        <v>1152.5819129968399</v>
      </c>
      <c r="Z15" s="91">
        <v>5449.8235957779279</v>
      </c>
      <c r="AA15" s="91">
        <v>633.26259285142669</v>
      </c>
      <c r="AB15" s="65">
        <f>'[6]TES 2035 (value)'!CK18</f>
        <v>236724.77372904998</v>
      </c>
      <c r="AC15" s="66">
        <f>'[6]TES 2035 (value)'!CL18</f>
        <v>0</v>
      </c>
      <c r="AD15" s="66">
        <f>'[6]TES 2035 (value)'!CM18</f>
        <v>335168.52474897797</v>
      </c>
      <c r="AE15" s="66">
        <f>'[6]TES 2035 (value)'!CN18</f>
        <v>0</v>
      </c>
      <c r="AF15" s="67">
        <f>'[6]TES 2035 (value)'!CO18</f>
        <v>1</v>
      </c>
      <c r="AG15" s="27">
        <f t="shared" si="5"/>
        <v>740253.40344936331</v>
      </c>
      <c r="AI15" s="53" t="s">
        <v>32</v>
      </c>
      <c r="AJ15" s="64" t="s">
        <v>12</v>
      </c>
      <c r="AK15" s="65">
        <f t="shared" si="0"/>
        <v>605.0981253995576</v>
      </c>
      <c r="AL15" s="66">
        <f t="shared" si="0"/>
        <v>637.97156778273109</v>
      </c>
      <c r="AM15" s="66">
        <f t="shared" si="0"/>
        <v>478.39574258472987</v>
      </c>
      <c r="AN15" s="66">
        <f t="shared" si="0"/>
        <v>99.119502068095429</v>
      </c>
      <c r="AO15" s="66">
        <f t="shared" si="0"/>
        <v>207.96188068072303</v>
      </c>
      <c r="AP15" s="66">
        <f t="shared" si="0"/>
        <v>133.859188789493</v>
      </c>
      <c r="AQ15" s="66">
        <f t="shared" si="0"/>
        <v>65.578873349776458</v>
      </c>
      <c r="AR15" s="66">
        <f t="shared" si="0"/>
        <v>175.07524587917518</v>
      </c>
      <c r="AS15" s="66">
        <f t="shared" si="0"/>
        <v>120.24420596538494</v>
      </c>
      <c r="AT15" s="66">
        <f t="shared" si="0"/>
        <v>188.64541082866307</v>
      </c>
      <c r="AU15" s="66">
        <f t="shared" si="0"/>
        <v>142.99452573720578</v>
      </c>
      <c r="AV15" s="66">
        <f t="shared" si="0"/>
        <v>4725.4148493757839</v>
      </c>
      <c r="AW15" s="66">
        <f t="shared" si="0"/>
        <v>98119.795475477498</v>
      </c>
      <c r="AX15" s="66">
        <f t="shared" si="0"/>
        <v>95.061827293265921</v>
      </c>
      <c r="AY15" s="66">
        <f t="shared" si="0"/>
        <v>162.96049415795309</v>
      </c>
      <c r="AZ15" s="66">
        <f t="shared" si="0"/>
        <v>437.29172833805677</v>
      </c>
      <c r="BA15" s="66">
        <f t="shared" si="1"/>
        <v>464.06860533032835</v>
      </c>
      <c r="BB15" s="66">
        <f t="shared" si="1"/>
        <v>411.63683301426579</v>
      </c>
      <c r="BC15" s="66">
        <f t="shared" si="1"/>
        <v>37074.288763329358</v>
      </c>
      <c r="BD15" s="66">
        <f t="shared" si="1"/>
        <v>16780.808140033747</v>
      </c>
      <c r="BE15" s="91">
        <f t="shared" si="1"/>
        <v>0.12925690854932276</v>
      </c>
      <c r="BF15" s="91">
        <f t="shared" si="1"/>
        <v>1162.5281170181322</v>
      </c>
      <c r="BG15" s="91">
        <f t="shared" si="1"/>
        <v>5450.039719983467</v>
      </c>
      <c r="BH15" s="91">
        <f t="shared" si="1"/>
        <v>634.42633076063373</v>
      </c>
      <c r="BI15" s="65">
        <f t="shared" si="2"/>
        <v>236724.77372904998</v>
      </c>
      <c r="BJ15" s="66">
        <f t="shared" si="2"/>
        <v>0</v>
      </c>
      <c r="BK15" s="66">
        <f t="shared" si="2"/>
        <v>335168.52474897797</v>
      </c>
      <c r="BL15" s="66">
        <f t="shared" si="2"/>
        <v>0</v>
      </c>
      <c r="BM15" s="36">
        <v>0</v>
      </c>
      <c r="BN15" s="27">
        <f t="shared" si="6"/>
        <v>740266.6928881146</v>
      </c>
      <c r="BP15" s="53" t="s">
        <v>32</v>
      </c>
      <c r="BQ15" s="64" t="s">
        <v>12</v>
      </c>
      <c r="BR15" s="65">
        <f t="shared" si="7"/>
        <v>605.0981253995576</v>
      </c>
      <c r="BS15" s="66">
        <f t="shared" si="3"/>
        <v>637.97156778273109</v>
      </c>
      <c r="BT15" s="66">
        <f t="shared" si="3"/>
        <v>478.39574258472987</v>
      </c>
      <c r="BU15" s="66">
        <f t="shared" si="3"/>
        <v>99.119502068095429</v>
      </c>
      <c r="BV15" s="66">
        <f t="shared" si="3"/>
        <v>207.96188068072303</v>
      </c>
      <c r="BW15" s="66">
        <f t="shared" si="3"/>
        <v>133.859188789493</v>
      </c>
      <c r="BX15" s="66">
        <f t="shared" si="3"/>
        <v>65.578873349776458</v>
      </c>
      <c r="BY15" s="66">
        <f t="shared" si="3"/>
        <v>175.07524587917518</v>
      </c>
      <c r="BZ15" s="66">
        <f t="shared" si="3"/>
        <v>120.24420596538494</v>
      </c>
      <c r="CA15" s="66">
        <f t="shared" si="3"/>
        <v>188.64541082866307</v>
      </c>
      <c r="CB15" s="66">
        <f t="shared" si="3"/>
        <v>142.99452573720578</v>
      </c>
      <c r="CC15" s="66">
        <f t="shared" si="3"/>
        <v>4725.4148493757839</v>
      </c>
      <c r="CD15" s="66">
        <f t="shared" si="3"/>
        <v>98119.795475477498</v>
      </c>
      <c r="CE15" s="66">
        <f t="shared" si="3"/>
        <v>95.061827293265921</v>
      </c>
      <c r="CF15" s="66">
        <f t="shared" si="3"/>
        <v>162.96049415795309</v>
      </c>
      <c r="CG15" s="66">
        <f t="shared" si="3"/>
        <v>437.29172833805677</v>
      </c>
      <c r="CH15" s="66">
        <f t="shared" si="3"/>
        <v>464.06860533032835</v>
      </c>
      <c r="CI15" s="66">
        <f t="shared" si="4"/>
        <v>411.63683301426579</v>
      </c>
      <c r="CJ15" s="66">
        <f t="shared" si="4"/>
        <v>37074.288763329358</v>
      </c>
      <c r="CK15" s="66">
        <f t="shared" si="4"/>
        <v>16780.808140033747</v>
      </c>
      <c r="CL15" s="91">
        <f t="shared" si="4"/>
        <v>0.12925690854932276</v>
      </c>
      <c r="CM15" s="91">
        <f t="shared" si="4"/>
        <v>1162.5281170181322</v>
      </c>
      <c r="CN15" s="91">
        <f t="shared" si="4"/>
        <v>5450.039719983467</v>
      </c>
      <c r="CO15" s="91">
        <f t="shared" si="4"/>
        <v>634.42633076063373</v>
      </c>
      <c r="CP15" s="65">
        <f t="shared" si="4"/>
        <v>236724.77372904998</v>
      </c>
      <c r="CQ15" s="66">
        <f t="shared" si="4"/>
        <v>0</v>
      </c>
      <c r="CR15" s="66">
        <f t="shared" si="4"/>
        <v>335168.52474897797</v>
      </c>
      <c r="CS15" s="66">
        <f t="shared" si="4"/>
        <v>0</v>
      </c>
      <c r="CT15" s="36">
        <v>0</v>
      </c>
      <c r="CU15" s="27">
        <f t="shared" si="8"/>
        <v>740266.6928881146</v>
      </c>
      <c r="CX15" s="59" t="s">
        <v>101</v>
      </c>
      <c r="CY15" s="81">
        <f>SUM(D45:AA45)</f>
        <v>26645.448999381497</v>
      </c>
      <c r="DA15" s="105">
        <v>1.5534291228211488</v>
      </c>
    </row>
    <row r="16" spans="2:105" x14ac:dyDescent="0.25">
      <c r="B16" s="53" t="s">
        <v>33</v>
      </c>
      <c r="C16" s="64" t="s">
        <v>13</v>
      </c>
      <c r="D16" s="90">
        <v>2.1678905961095922</v>
      </c>
      <c r="E16" s="91">
        <v>68.094147743348586</v>
      </c>
      <c r="F16" s="91">
        <v>22.395314519182772</v>
      </c>
      <c r="G16" s="91">
        <v>6.118509277360717</v>
      </c>
      <c r="H16" s="91">
        <v>11.579864073932399</v>
      </c>
      <c r="I16" s="91">
        <v>19.159826986558645</v>
      </c>
      <c r="J16" s="91">
        <v>5.8191567325484099</v>
      </c>
      <c r="K16" s="91">
        <v>13.348154580656347</v>
      </c>
      <c r="L16" s="91">
        <v>14.348888917564349</v>
      </c>
      <c r="M16" s="91">
        <v>26.013241644635126</v>
      </c>
      <c r="N16" s="91">
        <v>8.3959646370172614</v>
      </c>
      <c r="O16" s="91">
        <v>381.77054697712202</v>
      </c>
      <c r="P16" s="91">
        <v>130.4277617575766</v>
      </c>
      <c r="Q16" s="91">
        <v>55.037178387789986</v>
      </c>
      <c r="R16" s="91">
        <v>5.0599757144802169</v>
      </c>
      <c r="S16" s="91">
        <v>109.28595193372152</v>
      </c>
      <c r="T16" s="91">
        <v>44.980268846853818</v>
      </c>
      <c r="U16" s="91">
        <v>42.391062933782621</v>
      </c>
      <c r="V16" s="91">
        <v>2922.5564677253619</v>
      </c>
      <c r="W16" s="91">
        <v>1816.007116980333</v>
      </c>
      <c r="X16" s="91">
        <v>8.980552709780187E-3</v>
      </c>
      <c r="Y16" s="91">
        <v>51.287157073650306</v>
      </c>
      <c r="Z16" s="91">
        <v>34.728898375085045</v>
      </c>
      <c r="AA16" s="91">
        <v>4.6313265971655344</v>
      </c>
      <c r="AB16" s="65">
        <f>'[6]TES 2035 (value)'!CK19</f>
        <v>13776.781649219774</v>
      </c>
      <c r="AC16" s="66">
        <f>'[6]TES 2035 (value)'!CL19</f>
        <v>671.58265323286355</v>
      </c>
      <c r="AD16" s="66">
        <f>'[6]TES 2035 (value)'!CM19</f>
        <v>0</v>
      </c>
      <c r="AE16" s="66">
        <f>'[6]TES 2035 (value)'!CN19</f>
        <v>3527.5806111999923</v>
      </c>
      <c r="AF16" s="67">
        <f>'[6]TES 2035 (value)'!CO19</f>
        <v>1.931413539</v>
      </c>
      <c r="AG16" s="27">
        <f t="shared" si="5"/>
        <v>23773.489980756181</v>
      </c>
      <c r="AI16" s="53" t="s">
        <v>33</v>
      </c>
      <c r="AJ16" s="64" t="s">
        <v>13</v>
      </c>
      <c r="AK16" s="65">
        <f t="shared" si="0"/>
        <v>2.1679193734410362</v>
      </c>
      <c r="AL16" s="66">
        <f t="shared" si="0"/>
        <v>68.096119857558591</v>
      </c>
      <c r="AM16" s="66">
        <f t="shared" si="0"/>
        <v>22.395307068329995</v>
      </c>
      <c r="AN16" s="66">
        <f t="shared" si="0"/>
        <v>6.1183071637144799</v>
      </c>
      <c r="AO16" s="66">
        <f t="shared" si="0"/>
        <v>11.579792857584453</v>
      </c>
      <c r="AP16" s="66">
        <f t="shared" si="0"/>
        <v>19.159637650309818</v>
      </c>
      <c r="AQ16" s="66">
        <f t="shared" si="0"/>
        <v>5.8192853044026869</v>
      </c>
      <c r="AR16" s="66">
        <f t="shared" si="0"/>
        <v>13.350696382861111</v>
      </c>
      <c r="AS16" s="66">
        <f t="shared" si="0"/>
        <v>14.350514803627684</v>
      </c>
      <c r="AT16" s="66">
        <f t="shared" si="0"/>
        <v>26.013388261203758</v>
      </c>
      <c r="AU16" s="66">
        <f t="shared" si="0"/>
        <v>8.3959192710248729</v>
      </c>
      <c r="AV16" s="66">
        <f t="shared" si="0"/>
        <v>381.77845987473461</v>
      </c>
      <c r="AW16" s="66">
        <f t="shared" si="0"/>
        <v>130.43031390291438</v>
      </c>
      <c r="AX16" s="66">
        <f t="shared" si="0"/>
        <v>55.034873499977223</v>
      </c>
      <c r="AY16" s="66">
        <f t="shared" si="0"/>
        <v>5.0598972100145394</v>
      </c>
      <c r="AZ16" s="66">
        <f t="shared" si="0"/>
        <v>109.28772943914025</v>
      </c>
      <c r="BA16" s="66">
        <f t="shared" si="1"/>
        <v>44.979420431522925</v>
      </c>
      <c r="BB16" s="66">
        <f t="shared" si="1"/>
        <v>42.390870741757688</v>
      </c>
      <c r="BC16" s="66">
        <f t="shared" si="1"/>
        <v>2922.6250297839961</v>
      </c>
      <c r="BD16" s="66">
        <f t="shared" si="1"/>
        <v>1816.0069120318749</v>
      </c>
      <c r="BE16" s="91">
        <f t="shared" si="1"/>
        <v>1.0482921547045557E-2</v>
      </c>
      <c r="BF16" s="91">
        <f t="shared" si="1"/>
        <v>51.729739524558497</v>
      </c>
      <c r="BG16" s="91">
        <f t="shared" si="1"/>
        <v>34.730275622520431</v>
      </c>
      <c r="BH16" s="91">
        <f t="shared" si="1"/>
        <v>4.6398375220044263</v>
      </c>
      <c r="BI16" s="65">
        <f t="shared" si="2"/>
        <v>13776.781649219774</v>
      </c>
      <c r="BJ16" s="66">
        <f t="shared" si="2"/>
        <v>671.58265323286355</v>
      </c>
      <c r="BK16" s="66">
        <f t="shared" si="2"/>
        <v>0</v>
      </c>
      <c r="BL16" s="66">
        <f t="shared" si="2"/>
        <v>3527.5806111999923</v>
      </c>
      <c r="BM16" s="36">
        <v>0</v>
      </c>
      <c r="BN16" s="27">
        <f t="shared" si="6"/>
        <v>23772.095644153254</v>
      </c>
      <c r="BP16" s="53" t="s">
        <v>33</v>
      </c>
      <c r="BQ16" s="64" t="s">
        <v>13</v>
      </c>
      <c r="BR16" s="65">
        <f t="shared" si="7"/>
        <v>2.1679193734410362</v>
      </c>
      <c r="BS16" s="66">
        <f t="shared" si="3"/>
        <v>68.096119857558591</v>
      </c>
      <c r="BT16" s="66">
        <f t="shared" si="3"/>
        <v>22.395307068329995</v>
      </c>
      <c r="BU16" s="66">
        <f t="shared" si="3"/>
        <v>6.1183071637144799</v>
      </c>
      <c r="BV16" s="66">
        <f t="shared" si="3"/>
        <v>11.579792857584453</v>
      </c>
      <c r="BW16" s="66">
        <f t="shared" si="3"/>
        <v>19.159637650309818</v>
      </c>
      <c r="BX16" s="66">
        <f t="shared" si="3"/>
        <v>5.8192853044026869</v>
      </c>
      <c r="BY16" s="66">
        <f t="shared" si="3"/>
        <v>13.350696382861111</v>
      </c>
      <c r="BZ16" s="66">
        <f t="shared" si="3"/>
        <v>14.350514803627684</v>
      </c>
      <c r="CA16" s="66">
        <f t="shared" si="3"/>
        <v>26.013388261203758</v>
      </c>
      <c r="CB16" s="66">
        <f t="shared" si="3"/>
        <v>8.3959192710248729</v>
      </c>
      <c r="CC16" s="66">
        <f t="shared" si="3"/>
        <v>381.77845987473461</v>
      </c>
      <c r="CD16" s="66">
        <f t="shared" si="3"/>
        <v>130.43031390291438</v>
      </c>
      <c r="CE16" s="66">
        <f t="shared" si="3"/>
        <v>55.034873499977223</v>
      </c>
      <c r="CF16" s="66">
        <f t="shared" si="3"/>
        <v>5.0598972100145394</v>
      </c>
      <c r="CG16" s="66">
        <f t="shared" si="3"/>
        <v>109.28772943914025</v>
      </c>
      <c r="CH16" s="66">
        <f t="shared" si="3"/>
        <v>44.979420431522925</v>
      </c>
      <c r="CI16" s="66">
        <f t="shared" si="4"/>
        <v>42.390870741757688</v>
      </c>
      <c r="CJ16" s="66">
        <f t="shared" si="4"/>
        <v>2922.6250297839961</v>
      </c>
      <c r="CK16" s="66">
        <f t="shared" si="4"/>
        <v>1816.0069120318749</v>
      </c>
      <c r="CL16" s="91">
        <f t="shared" si="4"/>
        <v>1.0482921547045557E-2</v>
      </c>
      <c r="CM16" s="91">
        <f t="shared" si="4"/>
        <v>51.729739524558497</v>
      </c>
      <c r="CN16" s="91">
        <f t="shared" si="4"/>
        <v>34.730275622520431</v>
      </c>
      <c r="CO16" s="91">
        <f t="shared" si="4"/>
        <v>4.6398375220044263</v>
      </c>
      <c r="CP16" s="65">
        <f t="shared" si="4"/>
        <v>13776.781649219774</v>
      </c>
      <c r="CQ16" s="66">
        <f t="shared" si="4"/>
        <v>671.58265323286355</v>
      </c>
      <c r="CR16" s="66">
        <f t="shared" si="4"/>
        <v>0</v>
      </c>
      <c r="CS16" s="66">
        <f t="shared" si="4"/>
        <v>3527.5806111999923</v>
      </c>
      <c r="CT16" s="36">
        <v>0</v>
      </c>
      <c r="CU16" s="27">
        <f t="shared" si="8"/>
        <v>23772.095644153254</v>
      </c>
      <c r="DA16" s="105">
        <v>1.1913765124443101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206.35208501764237</v>
      </c>
      <c r="F17" s="91">
        <v>54.136669579447037</v>
      </c>
      <c r="G17" s="91">
        <v>4.4651627346874641</v>
      </c>
      <c r="H17" s="91">
        <v>19.104437575135687</v>
      </c>
      <c r="I17" s="91">
        <v>9.178051147033452</v>
      </c>
      <c r="J17" s="91">
        <v>2.0806641492135287</v>
      </c>
      <c r="K17" s="91">
        <v>25.021664349832822</v>
      </c>
      <c r="L17" s="91">
        <v>23.308983675830564</v>
      </c>
      <c r="M17" s="91">
        <v>8.4959571264337228</v>
      </c>
      <c r="N17" s="91">
        <v>2.8656550894098447</v>
      </c>
      <c r="O17" s="91">
        <v>438.43986702688085</v>
      </c>
      <c r="P17" s="91">
        <v>152.61683258492215</v>
      </c>
      <c r="Q17" s="91">
        <v>6.0098103343930065</v>
      </c>
      <c r="R17" s="91">
        <v>778.55590877237103</v>
      </c>
      <c r="S17" s="91">
        <v>57.016218300796098</v>
      </c>
      <c r="T17" s="91">
        <v>43.672236371096929</v>
      </c>
      <c r="U17" s="91">
        <v>61.895083654278565</v>
      </c>
      <c r="V17" s="91">
        <v>3525.1615686118848</v>
      </c>
      <c r="W17" s="91">
        <v>3618.5797111253673</v>
      </c>
      <c r="X17" s="91">
        <v>1.0313814716708438E-2</v>
      </c>
      <c r="Y17" s="91">
        <v>34.395859969102673</v>
      </c>
      <c r="Z17" s="91">
        <v>25.371745926598919</v>
      </c>
      <c r="AA17" s="91">
        <v>5.0159129902452166</v>
      </c>
      <c r="AB17" s="65">
        <f>'[6]TES 2035 (value)'!CK20</f>
        <v>19412.123820117296</v>
      </c>
      <c r="AC17" s="66">
        <f>'[6]TES 2035 (value)'!CL20</f>
        <v>3581.5249779294941</v>
      </c>
      <c r="AD17" s="66">
        <f>'[6]TES 2035 (value)'!CM20</f>
        <v>0</v>
      </c>
      <c r="AE17" s="66">
        <f>'[6]TES 2035 (value)'!CN20</f>
        <v>0</v>
      </c>
      <c r="AF17" s="67">
        <f>'[6]TES 2035 (value)'!CO20</f>
        <v>1</v>
      </c>
      <c r="AG17" s="27">
        <f t="shared" si="5"/>
        <v>32096.399197974111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206.3580613003717</v>
      </c>
      <c r="AM17" s="66">
        <f t="shared" si="0"/>
        <v>54.136651568342323</v>
      </c>
      <c r="AN17" s="66">
        <f t="shared" si="0"/>
        <v>4.4650152362886812</v>
      </c>
      <c r="AO17" s="66">
        <f t="shared" si="0"/>
        <v>19.104320082541218</v>
      </c>
      <c r="AP17" s="66">
        <f t="shared" si="0"/>
        <v>9.1779604500883831</v>
      </c>
      <c r="AQ17" s="66">
        <f t="shared" si="0"/>
        <v>2.0807101206248664</v>
      </c>
      <c r="AR17" s="66">
        <f t="shared" si="0"/>
        <v>25.026429062529768</v>
      </c>
      <c r="AS17" s="66">
        <f t="shared" si="0"/>
        <v>23.311624838636046</v>
      </c>
      <c r="AT17" s="66">
        <f t="shared" si="0"/>
        <v>8.4960050115876804</v>
      </c>
      <c r="AU17" s="66">
        <f t="shared" si="0"/>
        <v>2.865639605389533</v>
      </c>
      <c r="AV17" s="66">
        <f t="shared" si="0"/>
        <v>438.4489545005074</v>
      </c>
      <c r="AW17" s="66">
        <f t="shared" si="0"/>
        <v>152.61981891492198</v>
      </c>
      <c r="AX17" s="66">
        <f t="shared" si="0"/>
        <v>6.0095586510945074</v>
      </c>
      <c r="AY17" s="66">
        <f t="shared" si="0"/>
        <v>778.54382964016418</v>
      </c>
      <c r="AZ17" s="66">
        <f t="shared" si="0"/>
        <v>57.01714565362775</v>
      </c>
      <c r="BA17" s="66">
        <f t="shared" si="1"/>
        <v>43.671412627801892</v>
      </c>
      <c r="BB17" s="66">
        <f t="shared" si="1"/>
        <v>61.894803035189604</v>
      </c>
      <c r="BC17" s="66">
        <f t="shared" si="1"/>
        <v>3525.2442675560565</v>
      </c>
      <c r="BD17" s="66">
        <f t="shared" si="1"/>
        <v>3618.5793027446261</v>
      </c>
      <c r="BE17" s="91">
        <f t="shared" si="1"/>
        <v>1.2039226762543532E-2</v>
      </c>
      <c r="BF17" s="91">
        <f t="shared" si="1"/>
        <v>34.692678995050237</v>
      </c>
      <c r="BG17" s="91">
        <f t="shared" si="1"/>
        <v>25.372752096493258</v>
      </c>
      <c r="BH17" s="91">
        <f t="shared" si="1"/>
        <v>5.0251306641800513</v>
      </c>
      <c r="BI17" s="65">
        <f t="shared" si="2"/>
        <v>19412.123820117296</v>
      </c>
      <c r="BJ17" s="66">
        <f t="shared" si="2"/>
        <v>3581.5249779294941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32095.802909629667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206.3580613003717</v>
      </c>
      <c r="BT17" s="66">
        <f t="shared" si="3"/>
        <v>54.136651568342323</v>
      </c>
      <c r="BU17" s="66">
        <f t="shared" si="3"/>
        <v>4.4650152362886812</v>
      </c>
      <c r="BV17" s="66">
        <f t="shared" si="3"/>
        <v>19.104320082541218</v>
      </c>
      <c r="BW17" s="66">
        <f t="shared" si="3"/>
        <v>9.1779604500883831</v>
      </c>
      <c r="BX17" s="66">
        <f t="shared" si="3"/>
        <v>2.0807101206248664</v>
      </c>
      <c r="BY17" s="66">
        <f t="shared" si="3"/>
        <v>25.026429062529768</v>
      </c>
      <c r="BZ17" s="66">
        <f t="shared" si="3"/>
        <v>23.311624838636046</v>
      </c>
      <c r="CA17" s="66">
        <f t="shared" si="3"/>
        <v>8.4960050115876804</v>
      </c>
      <c r="CB17" s="66">
        <f t="shared" si="3"/>
        <v>2.865639605389533</v>
      </c>
      <c r="CC17" s="66">
        <f t="shared" si="3"/>
        <v>438.4489545005074</v>
      </c>
      <c r="CD17" s="66">
        <f t="shared" si="3"/>
        <v>152.61981891492198</v>
      </c>
      <c r="CE17" s="66">
        <f t="shared" si="3"/>
        <v>6.0095586510945074</v>
      </c>
      <c r="CF17" s="66">
        <f t="shared" si="3"/>
        <v>778.54382964016418</v>
      </c>
      <c r="CG17" s="66">
        <f t="shared" si="3"/>
        <v>57.01714565362775</v>
      </c>
      <c r="CH17" s="66">
        <f t="shared" si="3"/>
        <v>43.671412627801892</v>
      </c>
      <c r="CI17" s="66">
        <f t="shared" si="4"/>
        <v>61.894803035189604</v>
      </c>
      <c r="CJ17" s="66">
        <f t="shared" si="4"/>
        <v>3525.2442675560565</v>
      </c>
      <c r="CK17" s="66">
        <f t="shared" si="4"/>
        <v>3618.5793027446261</v>
      </c>
      <c r="CL17" s="91">
        <f t="shared" si="4"/>
        <v>1.2039226762543532E-2</v>
      </c>
      <c r="CM17" s="91">
        <f t="shared" si="4"/>
        <v>34.692678995050237</v>
      </c>
      <c r="CN17" s="91">
        <f t="shared" si="4"/>
        <v>25.372752096493258</v>
      </c>
      <c r="CO17" s="91">
        <f t="shared" si="4"/>
        <v>5.0251306641800513</v>
      </c>
      <c r="CP17" s="65">
        <f t="shared" si="4"/>
        <v>19412.123820117296</v>
      </c>
      <c r="CQ17" s="66">
        <f t="shared" si="4"/>
        <v>3581.5249779294941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32095.802909629667</v>
      </c>
      <c r="CX17" s="52" t="s">
        <v>105</v>
      </c>
      <c r="CY17" s="94">
        <f>'[1]scen AMS ss TCO'!$AF$461</f>
        <v>3259803.7609999999</v>
      </c>
      <c r="DA17" s="105">
        <v>1.3943682051877169</v>
      </c>
    </row>
    <row r="18" spans="2:105" x14ac:dyDescent="0.25">
      <c r="B18" s="53" t="s">
        <v>35</v>
      </c>
      <c r="C18" s="64" t="s">
        <v>15</v>
      </c>
      <c r="D18" s="90">
        <v>82.346031267670128</v>
      </c>
      <c r="E18" s="91">
        <v>830.3644748854723</v>
      </c>
      <c r="F18" s="91">
        <v>347.50427463254624</v>
      </c>
      <c r="G18" s="91">
        <v>84.21829369697393</v>
      </c>
      <c r="H18" s="91">
        <v>205.31066347051956</v>
      </c>
      <c r="I18" s="91">
        <v>143.23157917019063</v>
      </c>
      <c r="J18" s="91">
        <v>22.039287186018914</v>
      </c>
      <c r="K18" s="91">
        <v>81.752809718702935</v>
      </c>
      <c r="L18" s="91">
        <v>108.85107608483796</v>
      </c>
      <c r="M18" s="91">
        <v>340.413779184075</v>
      </c>
      <c r="N18" s="91">
        <v>71.240887602037532</v>
      </c>
      <c r="O18" s="91">
        <v>2456.5416961069532</v>
      </c>
      <c r="P18" s="91">
        <v>1037.7604260436826</v>
      </c>
      <c r="Q18" s="91">
        <v>110.54583936605964</v>
      </c>
      <c r="R18" s="91">
        <v>121.99283767538077</v>
      </c>
      <c r="S18" s="91">
        <v>13340.880358902503</v>
      </c>
      <c r="T18" s="91">
        <v>932.8647269563744</v>
      </c>
      <c r="U18" s="91">
        <v>705.47272420871514</v>
      </c>
      <c r="V18" s="91">
        <v>29107.538484663215</v>
      </c>
      <c r="W18" s="91">
        <v>1841.1070144768596</v>
      </c>
      <c r="X18" s="91">
        <v>5.7778917037280893E-2</v>
      </c>
      <c r="Y18" s="91">
        <v>415.63875289679095</v>
      </c>
      <c r="Z18" s="91">
        <v>450.34179784828962</v>
      </c>
      <c r="AA18" s="91">
        <v>40.451883330598761</v>
      </c>
      <c r="AB18" s="65">
        <f>'[6]TES 2035 (value)'!CK21</f>
        <v>2063.2164223576733</v>
      </c>
      <c r="AC18" s="66">
        <f>'[6]TES 2035 (value)'!CL21</f>
        <v>10.859553707417946</v>
      </c>
      <c r="AD18" s="66">
        <f>'[6]TES 2035 (value)'!CM21</f>
        <v>0</v>
      </c>
      <c r="AE18" s="66">
        <f>'[6]TES 2035 (value)'!CN21</f>
        <v>10658.365604121853</v>
      </c>
      <c r="AF18" s="67">
        <f>'[6]TES 2035 (value)'!CO21</f>
        <v>1.975449502</v>
      </c>
      <c r="AG18" s="27">
        <f t="shared" si="5"/>
        <v>65612.884507980445</v>
      </c>
      <c r="AI18" s="53" t="s">
        <v>35</v>
      </c>
      <c r="AJ18" s="64" t="s">
        <v>15</v>
      </c>
      <c r="AK18" s="65">
        <f t="shared" si="0"/>
        <v>82.347124357440961</v>
      </c>
      <c r="AL18" s="66">
        <f t="shared" si="0"/>
        <v>830.38852355389201</v>
      </c>
      <c r="AM18" s="66">
        <f t="shared" si="0"/>
        <v>347.50415901893484</v>
      </c>
      <c r="AN18" s="66">
        <f t="shared" si="0"/>
        <v>84.21551170128717</v>
      </c>
      <c r="AO18" s="66">
        <f t="shared" si="0"/>
        <v>205.30940080667884</v>
      </c>
      <c r="AP18" s="66">
        <f t="shared" si="0"/>
        <v>143.23016376440785</v>
      </c>
      <c r="AQ18" s="66">
        <f t="shared" si="0"/>
        <v>22.039774134927608</v>
      </c>
      <c r="AR18" s="66">
        <f t="shared" si="0"/>
        <v>81.76837737419666</v>
      </c>
      <c r="AS18" s="66">
        <f t="shared" si="0"/>
        <v>108.86341010237773</v>
      </c>
      <c r="AT18" s="66">
        <f t="shared" si="0"/>
        <v>340.41569783384961</v>
      </c>
      <c r="AU18" s="66">
        <f t="shared" si="0"/>
        <v>71.240502665499037</v>
      </c>
      <c r="AV18" s="66">
        <f t="shared" si="0"/>
        <v>2456.5926124573007</v>
      </c>
      <c r="AW18" s="66">
        <f t="shared" si="0"/>
        <v>1037.780732421691</v>
      </c>
      <c r="AX18" s="66">
        <f t="shared" si="0"/>
        <v>110.5412098453362</v>
      </c>
      <c r="AY18" s="66">
        <f t="shared" si="0"/>
        <v>121.99094498200068</v>
      </c>
      <c r="AZ18" s="66">
        <f t="shared" ref="AZ18:AZ32" si="9">S18*(1+AZ$45)</f>
        <v>13341.097344587388</v>
      </c>
      <c r="BA18" s="66">
        <f t="shared" si="1"/>
        <v>932.84713131374508</v>
      </c>
      <c r="BB18" s="66">
        <f t="shared" si="1"/>
        <v>705.46952574606723</v>
      </c>
      <c r="BC18" s="66">
        <f t="shared" si="1"/>
        <v>29108.221336400151</v>
      </c>
      <c r="BD18" s="66">
        <f t="shared" si="1"/>
        <v>1841.1068066957114</v>
      </c>
      <c r="BE18" s="91">
        <f t="shared" si="1"/>
        <v>6.7444830396178906E-2</v>
      </c>
      <c r="BF18" s="91">
        <f t="shared" si="1"/>
        <v>419.22550693904213</v>
      </c>
      <c r="BG18" s="91">
        <f t="shared" si="1"/>
        <v>450.35965709851496</v>
      </c>
      <c r="BH18" s="91">
        <f t="shared" si="1"/>
        <v>40.526221197167935</v>
      </c>
      <c r="BI18" s="65">
        <f t="shared" si="2"/>
        <v>2063.2164223576733</v>
      </c>
      <c r="BJ18" s="66">
        <f t="shared" si="2"/>
        <v>10.859553707417946</v>
      </c>
      <c r="BK18" s="66">
        <f t="shared" si="2"/>
        <v>0</v>
      </c>
      <c r="BL18" s="66">
        <f t="shared" si="2"/>
        <v>10658.365604121853</v>
      </c>
      <c r="BM18" s="36">
        <v>0</v>
      </c>
      <c r="BN18" s="27">
        <f t="shared" si="6"/>
        <v>65615.59070001496</v>
      </c>
      <c r="BP18" s="53" t="s">
        <v>35</v>
      </c>
      <c r="BQ18" s="64" t="s">
        <v>15</v>
      </c>
      <c r="BR18" s="65">
        <f t="shared" si="7"/>
        <v>82.347124357440961</v>
      </c>
      <c r="BS18" s="66">
        <f t="shared" si="3"/>
        <v>830.38852355389201</v>
      </c>
      <c r="BT18" s="66">
        <f t="shared" si="3"/>
        <v>347.50415901893484</v>
      </c>
      <c r="BU18" s="66">
        <f t="shared" si="3"/>
        <v>84.21551170128717</v>
      </c>
      <c r="BV18" s="66">
        <f t="shared" si="3"/>
        <v>205.30940080667884</v>
      </c>
      <c r="BW18" s="66">
        <f t="shared" si="3"/>
        <v>143.23016376440785</v>
      </c>
      <c r="BX18" s="66">
        <f t="shared" si="3"/>
        <v>22.039774134927608</v>
      </c>
      <c r="BY18" s="66">
        <f t="shared" si="3"/>
        <v>81.76837737419666</v>
      </c>
      <c r="BZ18" s="66">
        <f t="shared" si="3"/>
        <v>108.86341010237773</v>
      </c>
      <c r="CA18" s="66">
        <f t="shared" si="3"/>
        <v>340.41569783384961</v>
      </c>
      <c r="CB18" s="66">
        <f t="shared" si="3"/>
        <v>71.240502665499037</v>
      </c>
      <c r="CC18" s="66">
        <f t="shared" si="3"/>
        <v>2456.5926124573007</v>
      </c>
      <c r="CD18" s="66">
        <f t="shared" si="3"/>
        <v>1037.780732421691</v>
      </c>
      <c r="CE18" s="66">
        <f t="shared" si="3"/>
        <v>110.5412098453362</v>
      </c>
      <c r="CF18" s="66">
        <f t="shared" si="3"/>
        <v>121.99094498200068</v>
      </c>
      <c r="CG18" s="66">
        <f t="shared" si="3"/>
        <v>13341.097344587388</v>
      </c>
      <c r="CH18" s="66">
        <f t="shared" ref="CH18:CJ37" si="10">BA18</f>
        <v>932.84713131374508</v>
      </c>
      <c r="CI18" s="66">
        <f t="shared" si="4"/>
        <v>705.46952574606723</v>
      </c>
      <c r="CJ18" s="66">
        <f t="shared" si="4"/>
        <v>29108.221336400151</v>
      </c>
      <c r="CK18" s="66">
        <f t="shared" si="4"/>
        <v>1841.1068066957114</v>
      </c>
      <c r="CL18" s="91">
        <f t="shared" si="4"/>
        <v>6.7444830396178906E-2</v>
      </c>
      <c r="CM18" s="91">
        <f t="shared" si="4"/>
        <v>419.22550693904213</v>
      </c>
      <c r="CN18" s="91">
        <f t="shared" si="4"/>
        <v>450.35965709851496</v>
      </c>
      <c r="CO18" s="91">
        <f t="shared" si="4"/>
        <v>40.526221197167935</v>
      </c>
      <c r="CP18" s="65">
        <f t="shared" si="4"/>
        <v>2063.2164223576733</v>
      </c>
      <c r="CQ18" s="66">
        <f t="shared" si="4"/>
        <v>10.859553707417946</v>
      </c>
      <c r="CR18" s="66">
        <f t="shared" si="4"/>
        <v>0</v>
      </c>
      <c r="CS18" s="66">
        <f t="shared" si="4"/>
        <v>10658.365604121853</v>
      </c>
      <c r="CT18" s="36">
        <v>0</v>
      </c>
      <c r="CU18" s="27">
        <f t="shared" si="8"/>
        <v>65615.59070001496</v>
      </c>
      <c r="DA18" s="105">
        <v>1.5816528914590426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46.911164501159654</v>
      </c>
      <c r="F19" s="91">
        <v>19.44044302860226</v>
      </c>
      <c r="G19" s="91">
        <v>4.7162865258959528</v>
      </c>
      <c r="H19" s="91">
        <v>11.926935056251352</v>
      </c>
      <c r="I19" s="91">
        <v>8.0750138610376343</v>
      </c>
      <c r="J19" s="91">
        <v>1.1639060047599421</v>
      </c>
      <c r="K19" s="91">
        <v>4.4218452890754012</v>
      </c>
      <c r="L19" s="91">
        <v>5.7301271037438362</v>
      </c>
      <c r="M19" s="91">
        <v>21.097619282754135</v>
      </c>
      <c r="N19" s="91">
        <v>4.0925407304779053</v>
      </c>
      <c r="O19" s="91">
        <v>135.42153501284349</v>
      </c>
      <c r="P19" s="91">
        <v>57.413356994378731</v>
      </c>
      <c r="Q19" s="91">
        <v>7.8813781958357625</v>
      </c>
      <c r="R19" s="91">
        <v>3.2522647613727553</v>
      </c>
      <c r="S19" s="91">
        <v>167.68714148552294</v>
      </c>
      <c r="T19" s="91">
        <v>937.90033292833493</v>
      </c>
      <c r="U19" s="91">
        <v>45.896534916911783</v>
      </c>
      <c r="V19" s="91">
        <v>890.33107244626353</v>
      </c>
      <c r="W19" s="91">
        <v>9.2184970519236433</v>
      </c>
      <c r="X19" s="91">
        <v>3.1802031863895669E-3</v>
      </c>
      <c r="Y19" s="91">
        <v>103.91732695345419</v>
      </c>
      <c r="Z19" s="91">
        <v>114.08767938873214</v>
      </c>
      <c r="AA19" s="91">
        <v>8.8699927502441209</v>
      </c>
      <c r="AB19" s="65">
        <f>'[6]TES 2035 (value)'!CK22</f>
        <v>1091.3745018131485</v>
      </c>
      <c r="AC19" s="66">
        <f>'[6]TES 2035 (value)'!CL22</f>
        <v>0</v>
      </c>
      <c r="AD19" s="66">
        <f>'[6]TES 2035 (value)'!CM22</f>
        <v>0</v>
      </c>
      <c r="AE19" s="66">
        <f>'[6]TES 2035 (value)'!CN22</f>
        <v>16778.734662721326</v>
      </c>
      <c r="AF19" s="67">
        <f>'[6]TES 2035 (value)'!CO22</f>
        <v>1.6261624290000001</v>
      </c>
      <c r="AG19" s="27">
        <f t="shared" si="5"/>
        <v>20481.191501436235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46.912523122673932</v>
      </c>
      <c r="AM19" s="66">
        <f t="shared" si="11"/>
        <v>19.440436560826207</v>
      </c>
      <c r="AN19" s="66">
        <f t="shared" si="11"/>
        <v>4.7161307320868335</v>
      </c>
      <c r="AO19" s="66">
        <f t="shared" si="11"/>
        <v>11.926861705411355</v>
      </c>
      <c r="AP19" s="66">
        <f t="shared" si="11"/>
        <v>8.0749340642401606</v>
      </c>
      <c r="AQ19" s="66">
        <f t="shared" si="11"/>
        <v>1.1639317207803406</v>
      </c>
      <c r="AR19" s="66">
        <f t="shared" si="11"/>
        <v>4.4226873122956887</v>
      </c>
      <c r="AS19" s="66">
        <f t="shared" si="11"/>
        <v>5.7307763898211519</v>
      </c>
      <c r="AT19" s="66">
        <f t="shared" si="11"/>
        <v>21.097738193752917</v>
      </c>
      <c r="AU19" s="66">
        <f t="shared" si="11"/>
        <v>4.0925186172152062</v>
      </c>
      <c r="AV19" s="66">
        <f t="shared" si="11"/>
        <v>135.42434187353399</v>
      </c>
      <c r="AW19" s="66">
        <f t="shared" si="11"/>
        <v>57.414480430289949</v>
      </c>
      <c r="AX19" s="66">
        <f t="shared" si="11"/>
        <v>7.8810481336290241</v>
      </c>
      <c r="AY19" s="66">
        <f t="shared" si="11"/>
        <v>3.2522143031647044</v>
      </c>
      <c r="AZ19" s="66">
        <f t="shared" si="9"/>
        <v>167.68986886994307</v>
      </c>
      <c r="BA19" s="66">
        <f t="shared" si="1"/>
        <v>937.88264230438574</v>
      </c>
      <c r="BB19" s="66">
        <f t="shared" si="1"/>
        <v>45.896326831825625</v>
      </c>
      <c r="BC19" s="66">
        <f t="shared" si="1"/>
        <v>890.35195927321354</v>
      </c>
      <c r="BD19" s="66">
        <f t="shared" si="1"/>
        <v>9.2184960115550574</v>
      </c>
      <c r="BE19" s="91">
        <f t="shared" si="1"/>
        <v>3.7122236886689493E-3</v>
      </c>
      <c r="BF19" s="91">
        <f t="shared" si="1"/>
        <v>104.81408138242053</v>
      </c>
      <c r="BG19" s="91">
        <f t="shared" si="1"/>
        <v>114.09220377537262</v>
      </c>
      <c r="BH19" s="91">
        <f t="shared" si="1"/>
        <v>8.886293013254086</v>
      </c>
      <c r="BI19" s="65">
        <f t="shared" si="2"/>
        <v>1091.3745018131485</v>
      </c>
      <c r="BJ19" s="66">
        <f t="shared" si="2"/>
        <v>0</v>
      </c>
      <c r="BK19" s="66">
        <f t="shared" si="2"/>
        <v>0</v>
      </c>
      <c r="BL19" s="66">
        <f t="shared" si="2"/>
        <v>16778.734662721326</v>
      </c>
      <c r="BM19" s="36">
        <v>0</v>
      </c>
      <c r="BN19" s="27">
        <f t="shared" si="6"/>
        <v>20480.495371379857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46.912523122673932</v>
      </c>
      <c r="BT19" s="66">
        <f t="shared" si="7"/>
        <v>19.440436560826207</v>
      </c>
      <c r="BU19" s="66">
        <f t="shared" si="7"/>
        <v>4.7161307320868335</v>
      </c>
      <c r="BV19" s="66">
        <f t="shared" si="7"/>
        <v>11.926861705411355</v>
      </c>
      <c r="BW19" s="66">
        <f t="shared" si="7"/>
        <v>8.0749340642401606</v>
      </c>
      <c r="BX19" s="66">
        <f t="shared" si="7"/>
        <v>1.1639317207803406</v>
      </c>
      <c r="BY19" s="66">
        <f t="shared" si="7"/>
        <v>4.4226873122956887</v>
      </c>
      <c r="BZ19" s="66">
        <f t="shared" si="7"/>
        <v>5.7307763898211519</v>
      </c>
      <c r="CA19" s="66">
        <f t="shared" si="7"/>
        <v>21.097738193752917</v>
      </c>
      <c r="CB19" s="66">
        <f t="shared" si="7"/>
        <v>4.0925186172152062</v>
      </c>
      <c r="CC19" s="66">
        <f t="shared" si="7"/>
        <v>135.42434187353399</v>
      </c>
      <c r="CD19" s="66">
        <f t="shared" si="7"/>
        <v>57.414480430289949</v>
      </c>
      <c r="CE19" s="66">
        <f t="shared" si="7"/>
        <v>7.8810481336290241</v>
      </c>
      <c r="CF19" s="66">
        <f t="shared" si="7"/>
        <v>3.2522143031647044</v>
      </c>
      <c r="CG19" s="66">
        <f t="shared" si="7"/>
        <v>167.68986886994307</v>
      </c>
      <c r="CH19" s="66">
        <f t="shared" si="10"/>
        <v>937.88264230438574</v>
      </c>
      <c r="CI19" s="66">
        <f t="shared" si="4"/>
        <v>45.896326831825625</v>
      </c>
      <c r="CJ19" s="66">
        <f t="shared" si="4"/>
        <v>890.35195927321354</v>
      </c>
      <c r="CK19" s="66">
        <f t="shared" si="4"/>
        <v>9.2184960115550574</v>
      </c>
      <c r="CL19" s="91">
        <f t="shared" si="4"/>
        <v>3.7122236886689493E-3</v>
      </c>
      <c r="CM19" s="91">
        <f t="shared" si="4"/>
        <v>104.81408138242053</v>
      </c>
      <c r="CN19" s="91">
        <f t="shared" si="4"/>
        <v>114.09220377537262</v>
      </c>
      <c r="CO19" s="91">
        <f t="shared" si="4"/>
        <v>8.886293013254086</v>
      </c>
      <c r="CP19" s="65">
        <f t="shared" si="4"/>
        <v>1091.3745018131485</v>
      </c>
      <c r="CQ19" s="66">
        <f t="shared" si="4"/>
        <v>0</v>
      </c>
      <c r="CR19" s="66">
        <f t="shared" si="4"/>
        <v>0</v>
      </c>
      <c r="CS19" s="66">
        <f t="shared" si="4"/>
        <v>16778.734662721326</v>
      </c>
      <c r="CT19" s="36">
        <v>0</v>
      </c>
      <c r="CU19" s="27">
        <f t="shared" si="8"/>
        <v>20480.495371379857</v>
      </c>
      <c r="CX19" s="59" t="s">
        <v>117</v>
      </c>
      <c r="CY19" s="94">
        <f t="array" ref="CY19">SUM('[1]scen AMS ss TCO'!$AF$1263:$AF$1268*'[1]scen AMS ss TCO'!$AF$293:$AF$298,'[1]scen AMS ss TCO'!$AF$299*'[1]scen AMS ss TCO'!$AF$1269,'[1]scen AMS ss TCO'!$AF$1262*('[1]scen AMS ss TCO'!$AF$292-'[1]scen AMS ss TCO'!$AF$299))</f>
        <v>-1615.6324936379367</v>
      </c>
      <c r="DA19" s="105">
        <v>2.0441117606723993</v>
      </c>
    </row>
    <row r="20" spans="2:105" x14ac:dyDescent="0.25">
      <c r="B20" s="53" t="s">
        <v>37</v>
      </c>
      <c r="C20" s="64" t="s">
        <v>17</v>
      </c>
      <c r="D20" s="90">
        <v>13.958338455830729</v>
      </c>
      <c r="E20" s="91">
        <v>337.47381477926763</v>
      </c>
      <c r="F20" s="91">
        <v>106.89431973492279</v>
      </c>
      <c r="G20" s="91">
        <v>28.572214986668154</v>
      </c>
      <c r="H20" s="91">
        <v>94.702589432474568</v>
      </c>
      <c r="I20" s="91">
        <v>44.357002743986747</v>
      </c>
      <c r="J20" s="91">
        <v>22.770363545365427</v>
      </c>
      <c r="K20" s="91">
        <v>48.5747439910201</v>
      </c>
      <c r="L20" s="91">
        <v>56.261859425694851</v>
      </c>
      <c r="M20" s="91">
        <v>59.749203885180442</v>
      </c>
      <c r="N20" s="91">
        <v>24.13458457384364</v>
      </c>
      <c r="O20" s="91">
        <v>1014.0731731172303</v>
      </c>
      <c r="P20" s="91">
        <v>374.85446185732565</v>
      </c>
      <c r="Q20" s="91">
        <v>25.538087941184749</v>
      </c>
      <c r="R20" s="91">
        <v>30.22653146227524</v>
      </c>
      <c r="S20" s="91">
        <v>474.14692487102968</v>
      </c>
      <c r="T20" s="91">
        <v>202.66077310785744</v>
      </c>
      <c r="U20" s="91">
        <v>4899.3575616248618</v>
      </c>
      <c r="V20" s="91">
        <v>9352.9869608848257</v>
      </c>
      <c r="W20" s="91">
        <v>535.47889500809583</v>
      </c>
      <c r="X20" s="91">
        <v>2.3852559765056819E-2</v>
      </c>
      <c r="Y20" s="91">
        <v>137.35058165038208</v>
      </c>
      <c r="Z20" s="91">
        <v>100.46940546326918</v>
      </c>
      <c r="AA20" s="91">
        <v>14.97316925942564</v>
      </c>
      <c r="AB20" s="65">
        <f>'[6]TES 2035 (value)'!CK23</f>
        <v>28295.983134108887</v>
      </c>
      <c r="AC20" s="66">
        <f>'[6]TES 2035 (value)'!CL23</f>
        <v>0</v>
      </c>
      <c r="AD20" s="66">
        <f>'[6]TES 2035 (value)'!CM23</f>
        <v>0</v>
      </c>
      <c r="AE20" s="66">
        <f>'[6]TES 2035 (value)'!CN23</f>
        <v>17323.059871009918</v>
      </c>
      <c r="AF20" s="67">
        <f>'[6]TES 2035 (value)'!CO23</f>
        <v>1.796243915</v>
      </c>
      <c r="AG20" s="27">
        <f t="shared" si="5"/>
        <v>63620.428663395578</v>
      </c>
      <c r="AI20" s="53" t="s">
        <v>37</v>
      </c>
      <c r="AJ20" s="64" t="s">
        <v>17</v>
      </c>
      <c r="AK20" s="65">
        <f t="shared" si="11"/>
        <v>13.958523743655158</v>
      </c>
      <c r="AL20" s="66">
        <f t="shared" si="11"/>
        <v>337.48358855466074</v>
      </c>
      <c r="AM20" s="66">
        <f t="shared" si="11"/>
        <v>106.89428417150891</v>
      </c>
      <c r="AN20" s="66">
        <f t="shared" si="11"/>
        <v>28.571271156350956</v>
      </c>
      <c r="AO20" s="66">
        <f t="shared" si="11"/>
        <v>94.702007010045662</v>
      </c>
      <c r="AP20" s="66">
        <f t="shared" si="11"/>
        <v>44.356564410774517</v>
      </c>
      <c r="AQ20" s="66">
        <f t="shared" si="11"/>
        <v>22.770866647103041</v>
      </c>
      <c r="AR20" s="66">
        <f t="shared" si="11"/>
        <v>48.58399376338572</v>
      </c>
      <c r="AS20" s="66">
        <f t="shared" si="11"/>
        <v>56.268234509763253</v>
      </c>
      <c r="AT20" s="66">
        <f t="shared" si="11"/>
        <v>59.749540645334051</v>
      </c>
      <c r="AU20" s="66">
        <f t="shared" si="11"/>
        <v>24.134454167222433</v>
      </c>
      <c r="AV20" s="66">
        <f t="shared" si="11"/>
        <v>1014.0941916511483</v>
      </c>
      <c r="AW20" s="66">
        <f t="shared" si="11"/>
        <v>374.86179682232296</v>
      </c>
      <c r="AX20" s="66">
        <f t="shared" si="11"/>
        <v>25.537018438180034</v>
      </c>
      <c r="AY20" s="66">
        <f t="shared" si="11"/>
        <v>30.226062503956932</v>
      </c>
      <c r="AZ20" s="66">
        <f t="shared" si="9"/>
        <v>474.15463673804754</v>
      </c>
      <c r="BA20" s="66">
        <f t="shared" si="1"/>
        <v>202.65695053161937</v>
      </c>
      <c r="BB20" s="66">
        <f t="shared" si="1"/>
        <v>4899.3353489841429</v>
      </c>
      <c r="BC20" s="66">
        <f t="shared" si="1"/>
        <v>9353.2063783871054</v>
      </c>
      <c r="BD20" s="66">
        <f t="shared" si="1"/>
        <v>535.4788345757479</v>
      </c>
      <c r="BE20" s="91">
        <f t="shared" si="1"/>
        <v>2.784288682376948E-2</v>
      </c>
      <c r="BF20" s="91">
        <f t="shared" si="1"/>
        <v>138.53584830443344</v>
      </c>
      <c r="BG20" s="91">
        <f t="shared" si="1"/>
        <v>100.47338978864323</v>
      </c>
      <c r="BH20" s="91">
        <f t="shared" si="1"/>
        <v>15.000685245502929</v>
      </c>
      <c r="BI20" s="65">
        <f t="shared" si="2"/>
        <v>28295.983134108887</v>
      </c>
      <c r="BJ20" s="66">
        <f t="shared" si="2"/>
        <v>0</v>
      </c>
      <c r="BK20" s="66">
        <f t="shared" si="2"/>
        <v>0</v>
      </c>
      <c r="BL20" s="66">
        <f t="shared" si="2"/>
        <v>17323.059871009918</v>
      </c>
      <c r="BM20" s="36">
        <v>0</v>
      </c>
      <c r="BN20" s="27">
        <f t="shared" si="6"/>
        <v>63620.105318756279</v>
      </c>
      <c r="BP20" s="53" t="s">
        <v>37</v>
      </c>
      <c r="BQ20" s="64" t="s">
        <v>17</v>
      </c>
      <c r="BR20" s="65">
        <f t="shared" si="7"/>
        <v>13.958523743655158</v>
      </c>
      <c r="BS20" s="66">
        <f t="shared" si="7"/>
        <v>337.48358855466074</v>
      </c>
      <c r="BT20" s="66">
        <f t="shared" si="7"/>
        <v>106.89428417150891</v>
      </c>
      <c r="BU20" s="66">
        <f t="shared" si="7"/>
        <v>28.571271156350956</v>
      </c>
      <c r="BV20" s="66">
        <f t="shared" si="7"/>
        <v>94.702007010045662</v>
      </c>
      <c r="BW20" s="66">
        <f t="shared" si="7"/>
        <v>44.356564410774517</v>
      </c>
      <c r="BX20" s="66">
        <f t="shared" si="7"/>
        <v>22.770866647103041</v>
      </c>
      <c r="BY20" s="66">
        <f t="shared" si="7"/>
        <v>48.58399376338572</v>
      </c>
      <c r="BZ20" s="66">
        <f t="shared" si="7"/>
        <v>56.268234509763253</v>
      </c>
      <c r="CA20" s="66">
        <f t="shared" si="7"/>
        <v>59.749540645334051</v>
      </c>
      <c r="CB20" s="66">
        <f t="shared" si="7"/>
        <v>24.134454167222433</v>
      </c>
      <c r="CC20" s="66">
        <f t="shared" si="7"/>
        <v>1014.0941916511483</v>
      </c>
      <c r="CD20" s="66">
        <f t="shared" si="7"/>
        <v>374.86179682232296</v>
      </c>
      <c r="CE20" s="66">
        <f t="shared" si="7"/>
        <v>25.537018438180034</v>
      </c>
      <c r="CF20" s="66">
        <f t="shared" si="7"/>
        <v>30.226062503956932</v>
      </c>
      <c r="CG20" s="66">
        <f t="shared" si="7"/>
        <v>474.15463673804754</v>
      </c>
      <c r="CH20" s="66">
        <f t="shared" si="10"/>
        <v>202.65695053161937</v>
      </c>
      <c r="CI20" s="66">
        <f t="shared" si="4"/>
        <v>4899.3353489841429</v>
      </c>
      <c r="CJ20" s="66">
        <f t="shared" si="4"/>
        <v>9353.2063783871054</v>
      </c>
      <c r="CK20" s="66">
        <f t="shared" si="4"/>
        <v>535.4788345757479</v>
      </c>
      <c r="CL20" s="91">
        <f t="shared" si="4"/>
        <v>2.784288682376948E-2</v>
      </c>
      <c r="CM20" s="91">
        <f t="shared" si="4"/>
        <v>138.53584830443344</v>
      </c>
      <c r="CN20" s="91">
        <f t="shared" si="4"/>
        <v>100.47338978864323</v>
      </c>
      <c r="CO20" s="91">
        <f t="shared" si="4"/>
        <v>15.000685245502929</v>
      </c>
      <c r="CP20" s="65">
        <f t="shared" si="4"/>
        <v>28295.983134108887</v>
      </c>
      <c r="CQ20" s="66">
        <f t="shared" si="4"/>
        <v>0</v>
      </c>
      <c r="CR20" s="66">
        <f t="shared" si="4"/>
        <v>0</v>
      </c>
      <c r="CS20" s="66">
        <f t="shared" si="4"/>
        <v>17323.059871009918</v>
      </c>
      <c r="CT20" s="36">
        <v>0</v>
      </c>
      <c r="CU20" s="27">
        <f t="shared" si="8"/>
        <v>63620.105318756279</v>
      </c>
      <c r="DA20" s="105">
        <v>1.5883637569592248</v>
      </c>
    </row>
    <row r="21" spans="2:105" x14ac:dyDescent="0.25">
      <c r="B21" s="53" t="s">
        <v>38</v>
      </c>
      <c r="C21" s="64" t="s">
        <v>18</v>
      </c>
      <c r="D21" s="90">
        <v>13840.811991274621</v>
      </c>
      <c r="E21" s="91">
        <v>59728.111974974563</v>
      </c>
      <c r="F21" s="91">
        <v>36735.754772006403</v>
      </c>
      <c r="G21" s="91">
        <v>3860.715982177157</v>
      </c>
      <c r="H21" s="91">
        <v>10935.98714899466</v>
      </c>
      <c r="I21" s="91">
        <v>9616.5848628684635</v>
      </c>
      <c r="J21" s="91">
        <v>2494.8782071752607</v>
      </c>
      <c r="K21" s="91">
        <v>7032.2402159600188</v>
      </c>
      <c r="L21" s="91">
        <v>10346.386164269074</v>
      </c>
      <c r="M21" s="91">
        <v>10833.663977925753</v>
      </c>
      <c r="N21" s="91">
        <v>4877.0405461138043</v>
      </c>
      <c r="O21" s="91">
        <v>222816.93297481595</v>
      </c>
      <c r="P21" s="91">
        <v>116167.03092084914</v>
      </c>
      <c r="Q21" s="91">
        <v>9043.026972967984</v>
      </c>
      <c r="R21" s="91">
        <v>7946.9087546430765</v>
      </c>
      <c r="S21" s="91">
        <v>38554.489193564725</v>
      </c>
      <c r="T21" s="91">
        <v>13115.371210971545</v>
      </c>
      <c r="U21" s="91">
        <v>13082.233074052701</v>
      </c>
      <c r="V21" s="91">
        <v>1437288.5826729273</v>
      </c>
      <c r="W21" s="91">
        <v>113677.95191058169</v>
      </c>
      <c r="X21" s="91">
        <v>12.57410754700336</v>
      </c>
      <c r="Y21" s="91">
        <v>7549.9677776407916</v>
      </c>
      <c r="Z21" s="91">
        <v>13300.454711417891</v>
      </c>
      <c r="AA21" s="91">
        <v>3795.203815962248</v>
      </c>
      <c r="AB21" s="65">
        <f>'[6]TES 2035 (value)'!CK24</f>
        <v>1484073.6211114537</v>
      </c>
      <c r="AC21" s="66">
        <f>'[6]TES 2035 (value)'!CL24</f>
        <v>264508.69901650818</v>
      </c>
      <c r="AD21" s="66">
        <f>'[6]TES 2035 (value)'!CM24</f>
        <v>204240.15546016407</v>
      </c>
      <c r="AE21" s="66">
        <f>'[6]TES 2035 (value)'!CN24</f>
        <v>364218.35314393818</v>
      </c>
      <c r="AF21" s="67">
        <f>'[6]TES 2035 (value)'!CO24</f>
        <v>1.846897816</v>
      </c>
      <c r="AG21" s="27">
        <f t="shared" si="5"/>
        <v>4483695.5795715619</v>
      </c>
      <c r="AI21" s="53" t="s">
        <v>38</v>
      </c>
      <c r="AJ21" s="64" t="s">
        <v>18</v>
      </c>
      <c r="AK21" s="65">
        <f t="shared" si="11"/>
        <v>13840.995719012009</v>
      </c>
      <c r="AL21" s="66">
        <f t="shared" si="11"/>
        <v>59729.841795557775</v>
      </c>
      <c r="AM21" s="66">
        <f t="shared" si="11"/>
        <v>36735.742550132927</v>
      </c>
      <c r="AN21" s="66">
        <f t="shared" si="11"/>
        <v>3860.5884505597528</v>
      </c>
      <c r="AO21" s="66">
        <f t="shared" si="11"/>
        <v>10935.919892500027</v>
      </c>
      <c r="AP21" s="66">
        <f t="shared" si="11"/>
        <v>9616.489832359799</v>
      </c>
      <c r="AQ21" s="66">
        <f t="shared" si="11"/>
        <v>2494.9333304743973</v>
      </c>
      <c r="AR21" s="66">
        <f t="shared" si="11"/>
        <v>7033.5793196973445</v>
      </c>
      <c r="AS21" s="66">
        <f t="shared" si="11"/>
        <v>10347.558522990856</v>
      </c>
      <c r="AT21" s="66">
        <f t="shared" si="11"/>
        <v>10833.725038929215</v>
      </c>
      <c r="AU21" s="66">
        <f t="shared" si="11"/>
        <v>4877.0141939560881</v>
      </c>
      <c r="AV21" s="66">
        <f t="shared" si="11"/>
        <v>222821.5512660669</v>
      </c>
      <c r="AW21" s="66">
        <f t="shared" si="11"/>
        <v>116169.30401932428</v>
      </c>
      <c r="AX21" s="66">
        <f t="shared" si="11"/>
        <v>9042.6482623714201</v>
      </c>
      <c r="AY21" s="66">
        <f t="shared" si="11"/>
        <v>7946.7854600146484</v>
      </c>
      <c r="AZ21" s="66">
        <f t="shared" si="9"/>
        <v>38555.11627153994</v>
      </c>
      <c r="BA21" s="66">
        <f t="shared" si="1"/>
        <v>13115.123829568744</v>
      </c>
      <c r="BB21" s="66">
        <f t="shared" si="1"/>
        <v>13082.17376200221</v>
      </c>
      <c r="BC21" s="66">
        <f t="shared" si="1"/>
        <v>1437322.3009141888</v>
      </c>
      <c r="BD21" s="66">
        <f t="shared" si="1"/>
        <v>113677.9390812702</v>
      </c>
      <c r="BE21" s="91">
        <f t="shared" si="1"/>
        <v>14.677647044574389</v>
      </c>
      <c r="BF21" s="91">
        <f t="shared" si="1"/>
        <v>7615.1202141173862</v>
      </c>
      <c r="BG21" s="91">
        <f t="shared" si="1"/>
        <v>13300.982168895605</v>
      </c>
      <c r="BH21" s="91">
        <f t="shared" si="1"/>
        <v>3802.1782095292447</v>
      </c>
      <c r="BI21" s="65">
        <f t="shared" si="2"/>
        <v>1484073.6211114537</v>
      </c>
      <c r="BJ21" s="66">
        <f t="shared" si="2"/>
        <v>264508.69901650818</v>
      </c>
      <c r="BK21" s="66">
        <f t="shared" si="2"/>
        <v>204240.15546016407</v>
      </c>
      <c r="BL21" s="66">
        <f t="shared" si="2"/>
        <v>364218.35314393818</v>
      </c>
      <c r="BM21" s="36">
        <v>0</v>
      </c>
      <c r="BN21" s="27">
        <f t="shared" si="6"/>
        <v>4483813.1184841683</v>
      </c>
      <c r="BP21" s="53" t="s">
        <v>38</v>
      </c>
      <c r="BQ21" s="64" t="s">
        <v>18</v>
      </c>
      <c r="BR21" s="65">
        <f t="shared" si="7"/>
        <v>13840.995719012009</v>
      </c>
      <c r="BS21" s="66">
        <f t="shared" si="7"/>
        <v>59729.841795557775</v>
      </c>
      <c r="BT21" s="66">
        <f t="shared" si="7"/>
        <v>36735.742550132927</v>
      </c>
      <c r="BU21" s="66">
        <f t="shared" si="7"/>
        <v>3860.5884505597528</v>
      </c>
      <c r="BV21" s="66">
        <f t="shared" si="7"/>
        <v>10935.919892500027</v>
      </c>
      <c r="BW21" s="66">
        <f t="shared" si="7"/>
        <v>9616.489832359799</v>
      </c>
      <c r="BX21" s="66">
        <f t="shared" si="7"/>
        <v>2494.9333304743973</v>
      </c>
      <c r="BY21" s="66">
        <f t="shared" si="7"/>
        <v>7033.5793196973445</v>
      </c>
      <c r="BZ21" s="66">
        <f t="shared" si="7"/>
        <v>10347.558522990856</v>
      </c>
      <c r="CA21" s="66">
        <f t="shared" si="7"/>
        <v>10833.725038929215</v>
      </c>
      <c r="CB21" s="66">
        <f t="shared" si="7"/>
        <v>4877.0141939560881</v>
      </c>
      <c r="CC21" s="66">
        <f t="shared" si="7"/>
        <v>222821.5512660669</v>
      </c>
      <c r="CD21" s="66">
        <f t="shared" si="7"/>
        <v>116169.30401932428</v>
      </c>
      <c r="CE21" s="66">
        <f t="shared" si="7"/>
        <v>9042.6482623714201</v>
      </c>
      <c r="CF21" s="66">
        <f t="shared" si="7"/>
        <v>7946.7854600146484</v>
      </c>
      <c r="CG21" s="66">
        <f t="shared" si="7"/>
        <v>38555.11627153994</v>
      </c>
      <c r="CH21" s="66">
        <f t="shared" si="10"/>
        <v>13115.123829568744</v>
      </c>
      <c r="CI21" s="66">
        <f t="shared" si="4"/>
        <v>13082.17376200221</v>
      </c>
      <c r="CJ21" s="66">
        <f t="shared" si="4"/>
        <v>1437322.3009141888</v>
      </c>
      <c r="CK21" s="66">
        <f t="shared" si="4"/>
        <v>113677.9390812702</v>
      </c>
      <c r="CL21" s="91">
        <f t="shared" si="4"/>
        <v>14.677647044574389</v>
      </c>
      <c r="CM21" s="91">
        <f t="shared" si="4"/>
        <v>7615.1202141173862</v>
      </c>
      <c r="CN21" s="91">
        <f t="shared" si="4"/>
        <v>13300.982168895605</v>
      </c>
      <c r="CO21" s="91">
        <f t="shared" si="4"/>
        <v>3802.1782095292447</v>
      </c>
      <c r="CP21" s="65">
        <f t="shared" si="4"/>
        <v>1484073.6211114537</v>
      </c>
      <c r="CQ21" s="66">
        <f t="shared" si="4"/>
        <v>264508.69901650818</v>
      </c>
      <c r="CR21" s="66">
        <f t="shared" si="4"/>
        <v>204240.15546016407</v>
      </c>
      <c r="CS21" s="66">
        <f t="shared" si="4"/>
        <v>364218.35314393818</v>
      </c>
      <c r="CT21" s="36">
        <v>0</v>
      </c>
      <c r="CU21" s="27">
        <f t="shared" si="8"/>
        <v>4483813.1184841683</v>
      </c>
      <c r="CX21" s="46" t="s">
        <v>111</v>
      </c>
      <c r="CY21" s="84">
        <f>'AMS2010'!CY21</f>
        <v>2.5558265980385131E-2</v>
      </c>
      <c r="DA21" s="105">
        <v>1.6040185064065555</v>
      </c>
    </row>
    <row r="22" spans="2:105" x14ac:dyDescent="0.25">
      <c r="B22" s="53" t="s">
        <v>39</v>
      </c>
      <c r="C22" s="64" t="s">
        <v>19</v>
      </c>
      <c r="D22" s="90">
        <v>38.034703951321966</v>
      </c>
      <c r="E22" s="91">
        <v>218.57888998096197</v>
      </c>
      <c r="F22" s="91">
        <v>65.406498058828845</v>
      </c>
      <c r="G22" s="91">
        <v>76.097119382319747</v>
      </c>
      <c r="H22" s="91">
        <v>18.100620528527951</v>
      </c>
      <c r="I22" s="91">
        <v>25.013011624523763</v>
      </c>
      <c r="J22" s="91">
        <v>56.013110750735756</v>
      </c>
      <c r="K22" s="91">
        <v>38.808813110121811</v>
      </c>
      <c r="L22" s="91">
        <v>47.830336197346938</v>
      </c>
      <c r="M22" s="91">
        <v>39.449502993442088</v>
      </c>
      <c r="N22" s="91">
        <v>40.095684094199001</v>
      </c>
      <c r="O22" s="91">
        <v>1792.0919623372465</v>
      </c>
      <c r="P22" s="91">
        <v>301.05552292916133</v>
      </c>
      <c r="Q22" s="91">
        <v>19.115001466243548</v>
      </c>
      <c r="R22" s="91">
        <v>66.856461230445049</v>
      </c>
      <c r="S22" s="91">
        <v>251.4643534587178</v>
      </c>
      <c r="T22" s="91">
        <v>124.67049361350603</v>
      </c>
      <c r="U22" s="91">
        <v>32.582790981014945</v>
      </c>
      <c r="V22" s="91">
        <v>5506.3522419324163</v>
      </c>
      <c r="W22" s="91">
        <v>0</v>
      </c>
      <c r="X22" s="91">
        <v>4.2151082447099419E-2</v>
      </c>
      <c r="Y22" s="91">
        <v>74.368678546050944</v>
      </c>
      <c r="Z22" s="91">
        <v>6.1731155183899249</v>
      </c>
      <c r="AA22" s="91">
        <v>28.858217472052541</v>
      </c>
      <c r="AB22" s="65">
        <f>'[6]TES 2035 (value)'!CK25</f>
        <v>31380.211090185458</v>
      </c>
      <c r="AC22" s="66">
        <f>'[6]TES 2035 (value)'!CL25</f>
        <v>916251.41867574782</v>
      </c>
      <c r="AD22" s="66">
        <f>'[6]TES 2035 (value)'!CM25</f>
        <v>0</v>
      </c>
      <c r="AE22" s="66">
        <f>'[6]TES 2035 (value)'!CN25</f>
        <v>0</v>
      </c>
      <c r="AF22" s="67">
        <f>'[6]TES 2035 (value)'!CO25</f>
        <v>1</v>
      </c>
      <c r="AG22" s="27">
        <f t="shared" si="5"/>
        <v>956499.68904717325</v>
      </c>
      <c r="AI22" s="53" t="s">
        <v>39</v>
      </c>
      <c r="AJ22" s="64" t="s">
        <v>19</v>
      </c>
      <c r="AK22" s="65">
        <f t="shared" si="11"/>
        <v>38.035208837169968</v>
      </c>
      <c r="AL22" s="66">
        <f t="shared" si="11"/>
        <v>218.58522037129981</v>
      </c>
      <c r="AM22" s="66">
        <f t="shared" si="11"/>
        <v>65.406476298286591</v>
      </c>
      <c r="AN22" s="66">
        <f t="shared" si="11"/>
        <v>76.094605654617567</v>
      </c>
      <c r="AO22" s="66">
        <f t="shared" si="11"/>
        <v>18.10050920942426</v>
      </c>
      <c r="AP22" s="66">
        <f t="shared" si="11"/>
        <v>25.012764447459158</v>
      </c>
      <c r="AQ22" s="66">
        <f t="shared" si="11"/>
        <v>56.01434833718411</v>
      </c>
      <c r="AR22" s="66">
        <f t="shared" si="11"/>
        <v>38.816203219828104</v>
      </c>
      <c r="AS22" s="66">
        <f t="shared" si="11"/>
        <v>47.835755897609076</v>
      </c>
      <c r="AT22" s="66">
        <f t="shared" si="11"/>
        <v>39.449725339847127</v>
      </c>
      <c r="AU22" s="66">
        <f t="shared" si="11"/>
        <v>40.095467444823015</v>
      </c>
      <c r="AV22" s="66">
        <f t="shared" si="11"/>
        <v>1792.1291067432846</v>
      </c>
      <c r="AW22" s="66">
        <f t="shared" si="11"/>
        <v>301.06141383335915</v>
      </c>
      <c r="AX22" s="66">
        <f t="shared" si="11"/>
        <v>19.114200954022337</v>
      </c>
      <c r="AY22" s="66">
        <f t="shared" si="11"/>
        <v>66.855423966422023</v>
      </c>
      <c r="AZ22" s="66">
        <f t="shared" si="9"/>
        <v>251.46844345604117</v>
      </c>
      <c r="BA22" s="66">
        <f t="shared" si="1"/>
        <v>124.66814208558493</v>
      </c>
      <c r="BB22" s="66">
        <f t="shared" si="1"/>
        <v>32.582643257600076</v>
      </c>
      <c r="BC22" s="66">
        <f t="shared" si="1"/>
        <v>5506.4814188531846</v>
      </c>
      <c r="BD22" s="66">
        <f t="shared" si="1"/>
        <v>0</v>
      </c>
      <c r="BE22" s="91">
        <f t="shared" si="1"/>
        <v>4.920259417160168E-2</v>
      </c>
      <c r="BF22" s="91">
        <f t="shared" si="1"/>
        <v>75.01044295452553</v>
      </c>
      <c r="BG22" s="91">
        <f t="shared" si="1"/>
        <v>6.1733603262563941</v>
      </c>
      <c r="BH22" s="91">
        <f t="shared" si="1"/>
        <v>28.911249819207534</v>
      </c>
      <c r="BI22" s="65">
        <f t="shared" si="2"/>
        <v>31380.211090185458</v>
      </c>
      <c r="BJ22" s="66">
        <f t="shared" si="2"/>
        <v>916251.41867574782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956499.58109983453</v>
      </c>
      <c r="BP22" s="53" t="s">
        <v>39</v>
      </c>
      <c r="BQ22" s="64" t="s">
        <v>19</v>
      </c>
      <c r="BR22" s="65">
        <f t="shared" si="7"/>
        <v>38.035208837169968</v>
      </c>
      <c r="BS22" s="66">
        <f t="shared" si="7"/>
        <v>218.58522037129981</v>
      </c>
      <c r="BT22" s="66">
        <f t="shared" si="7"/>
        <v>65.406476298286591</v>
      </c>
      <c r="BU22" s="66">
        <f t="shared" si="7"/>
        <v>76.094605654617567</v>
      </c>
      <c r="BV22" s="66">
        <f t="shared" si="7"/>
        <v>18.10050920942426</v>
      </c>
      <c r="BW22" s="66">
        <f t="shared" si="7"/>
        <v>25.012764447459158</v>
      </c>
      <c r="BX22" s="66">
        <f t="shared" si="7"/>
        <v>56.01434833718411</v>
      </c>
      <c r="BY22" s="66">
        <f t="shared" si="7"/>
        <v>38.816203219828104</v>
      </c>
      <c r="BZ22" s="66">
        <f t="shared" si="7"/>
        <v>47.835755897609076</v>
      </c>
      <c r="CA22" s="66">
        <f t="shared" si="7"/>
        <v>39.449725339847127</v>
      </c>
      <c r="CB22" s="66">
        <f t="shared" si="7"/>
        <v>40.095467444823015</v>
      </c>
      <c r="CC22" s="66">
        <f t="shared" si="7"/>
        <v>1792.1291067432846</v>
      </c>
      <c r="CD22" s="66">
        <f t="shared" si="7"/>
        <v>301.06141383335915</v>
      </c>
      <c r="CE22" s="66">
        <f t="shared" si="7"/>
        <v>19.114200954022337</v>
      </c>
      <c r="CF22" s="66">
        <f t="shared" si="7"/>
        <v>66.855423966422023</v>
      </c>
      <c r="CG22" s="66">
        <f t="shared" si="7"/>
        <v>251.46844345604117</v>
      </c>
      <c r="CH22" s="66">
        <f t="shared" si="10"/>
        <v>124.66814208558493</v>
      </c>
      <c r="CI22" s="66">
        <f t="shared" si="4"/>
        <v>32.582643257600076</v>
      </c>
      <c r="CJ22" s="66">
        <f t="shared" si="4"/>
        <v>5506.4814188531846</v>
      </c>
      <c r="CK22" s="66">
        <f t="shared" si="4"/>
        <v>0</v>
      </c>
      <c r="CL22" s="91">
        <f t="shared" si="4"/>
        <v>4.920259417160168E-2</v>
      </c>
      <c r="CM22" s="91">
        <f t="shared" si="4"/>
        <v>75.01044295452553</v>
      </c>
      <c r="CN22" s="91">
        <f t="shared" si="4"/>
        <v>6.1733603262563941</v>
      </c>
      <c r="CO22" s="91">
        <f t="shared" si="4"/>
        <v>28.911249819207534</v>
      </c>
      <c r="CP22" s="65">
        <f t="shared" si="4"/>
        <v>31380.211090185458</v>
      </c>
      <c r="CQ22" s="66">
        <f t="shared" si="4"/>
        <v>916251.41867574782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956499.58109983453</v>
      </c>
      <c r="DA22" s="105">
        <v>0.51719746050880289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1.1969647270188417</v>
      </c>
      <c r="F23" s="91">
        <v>0.11507092334910296</v>
      </c>
      <c r="G23" s="91">
        <v>5.1463456560436903E-2</v>
      </c>
      <c r="H23" s="91">
        <v>1.5192632084065318</v>
      </c>
      <c r="I23" s="91">
        <v>4.3921867286712493</v>
      </c>
      <c r="J23" s="91">
        <v>5.4365009535890776</v>
      </c>
      <c r="K23" s="91">
        <v>2.9971318770911983</v>
      </c>
      <c r="L23" s="91">
        <v>0</v>
      </c>
      <c r="M23" s="91">
        <v>376.19474873406347</v>
      </c>
      <c r="N23" s="91">
        <v>0.4836449910493818</v>
      </c>
      <c r="O23" s="91">
        <v>260.56728200579687</v>
      </c>
      <c r="P23" s="91">
        <v>0.67990497659519</v>
      </c>
      <c r="Q23" s="91">
        <v>0</v>
      </c>
      <c r="R23" s="91">
        <v>0.27841981107525404</v>
      </c>
      <c r="S23" s="91">
        <v>0</v>
      </c>
      <c r="T23" s="91">
        <v>1.3889903010546288E-3</v>
      </c>
      <c r="U23" s="91">
        <v>1.3157436345668698E-3</v>
      </c>
      <c r="V23" s="91">
        <v>26.960003293718046</v>
      </c>
      <c r="W23" s="91">
        <v>67.871052857438698</v>
      </c>
      <c r="X23" s="91">
        <v>2.0126906986602098</v>
      </c>
      <c r="Y23" s="91">
        <v>0</v>
      </c>
      <c r="Z23" s="91">
        <v>130.95120470118906</v>
      </c>
      <c r="AA23" s="91">
        <v>42.115450420039657</v>
      </c>
      <c r="AB23" s="65">
        <f>'[6]TES 2035 (value)'!CK26</f>
        <v>82.569271909787545</v>
      </c>
      <c r="AC23" s="66">
        <f>'[6]TES 2035 (value)'!CL26</f>
        <v>0</v>
      </c>
      <c r="AD23" s="66">
        <f>'[6]TES 2035 (value)'!CM26</f>
        <v>0</v>
      </c>
      <c r="AE23" s="66">
        <f>'[6]TES 2035 (value)'!CN26</f>
        <v>50.578076711999998</v>
      </c>
      <c r="AF23" s="67">
        <f>'[6]TES 2035 (value)'!CO26</f>
        <v>-125.95378056277306</v>
      </c>
      <c r="AG23" s="27">
        <f t="shared" si="5"/>
        <v>931.01925715726247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1.196999393010344</v>
      </c>
      <c r="AM23" s="66">
        <f t="shared" si="11"/>
        <v>0.11507088506535802</v>
      </c>
      <c r="AN23" s="66">
        <f t="shared" si="11"/>
        <v>5.1461756560260079E-2</v>
      </c>
      <c r="AO23" s="66">
        <f t="shared" si="11"/>
        <v>1.519253864913674</v>
      </c>
      <c r="AP23" s="66">
        <f t="shared" si="11"/>
        <v>4.3921433253482478</v>
      </c>
      <c r="AQ23" s="66">
        <f t="shared" si="11"/>
        <v>5.4366210708226399</v>
      </c>
      <c r="AR23" s="66">
        <f t="shared" si="11"/>
        <v>2.9977026014087156</v>
      </c>
      <c r="AS23" s="66">
        <f t="shared" si="11"/>
        <v>0</v>
      </c>
      <c r="AT23" s="66">
        <f t="shared" si="11"/>
        <v>376.1968690535511</v>
      </c>
      <c r="AU23" s="66">
        <f t="shared" si="11"/>
        <v>0.4836423777659854</v>
      </c>
      <c r="AV23" s="66">
        <f t="shared" si="11"/>
        <v>260.57268274254835</v>
      </c>
      <c r="AW23" s="66">
        <f t="shared" si="11"/>
        <v>0.6799182806363907</v>
      </c>
      <c r="AX23" s="66">
        <f t="shared" si="11"/>
        <v>0</v>
      </c>
      <c r="AY23" s="66">
        <f t="shared" si="11"/>
        <v>0.27841549145007483</v>
      </c>
      <c r="AZ23" s="66">
        <f t="shared" si="9"/>
        <v>0</v>
      </c>
      <c r="BA23" s="66">
        <f t="shared" si="1"/>
        <v>1.3889641019967734E-3</v>
      </c>
      <c r="BB23" s="66">
        <f t="shared" si="1"/>
        <v>1.3157376692662637E-3</v>
      </c>
      <c r="BC23" s="66">
        <f t="shared" si="1"/>
        <v>26.960635765099529</v>
      </c>
      <c r="BD23" s="66">
        <f t="shared" si="1"/>
        <v>67.871045197739846</v>
      </c>
      <c r="BE23" s="91">
        <f t="shared" si="1"/>
        <v>2.3493964541342489</v>
      </c>
      <c r="BF23" s="91">
        <f t="shared" si="1"/>
        <v>0</v>
      </c>
      <c r="BG23" s="91">
        <f t="shared" si="1"/>
        <v>130.95639784635844</v>
      </c>
      <c r="BH23" s="91">
        <f t="shared" si="1"/>
        <v>42.19284540084287</v>
      </c>
      <c r="BI23" s="65">
        <f t="shared" si="2"/>
        <v>82.569271909787545</v>
      </c>
      <c r="BJ23" s="66">
        <f t="shared" si="2"/>
        <v>0</v>
      </c>
      <c r="BK23" s="66">
        <f t="shared" si="2"/>
        <v>0</v>
      </c>
      <c r="BL23" s="66">
        <f t="shared" si="2"/>
        <v>50.578076711999998</v>
      </c>
      <c r="BM23" s="36">
        <v>0</v>
      </c>
      <c r="BN23" s="27">
        <f t="shared" si="6"/>
        <v>1057.4011548308149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1.196999393010344</v>
      </c>
      <c r="BT23" s="66">
        <f t="shared" si="7"/>
        <v>0.11507088506535802</v>
      </c>
      <c r="BU23" s="66">
        <f t="shared" si="7"/>
        <v>5.1461756560260079E-2</v>
      </c>
      <c r="BV23" s="66">
        <f t="shared" si="7"/>
        <v>1.519253864913674</v>
      </c>
      <c r="BW23" s="66">
        <f t="shared" si="7"/>
        <v>4.3921433253482478</v>
      </c>
      <c r="BX23" s="66">
        <f t="shared" si="7"/>
        <v>5.4366210708226399</v>
      </c>
      <c r="BY23" s="66">
        <f t="shared" si="7"/>
        <v>2.9977026014087156</v>
      </c>
      <c r="BZ23" s="66">
        <f t="shared" si="7"/>
        <v>0</v>
      </c>
      <c r="CA23" s="66">
        <f t="shared" si="7"/>
        <v>376.1968690535511</v>
      </c>
      <c r="CB23" s="66">
        <f t="shared" si="7"/>
        <v>0.4836423777659854</v>
      </c>
      <c r="CC23" s="66">
        <f t="shared" si="7"/>
        <v>260.57268274254835</v>
      </c>
      <c r="CD23" s="66">
        <f t="shared" si="7"/>
        <v>0.6799182806363907</v>
      </c>
      <c r="CE23" s="66">
        <f t="shared" si="7"/>
        <v>0</v>
      </c>
      <c r="CF23" s="66">
        <f t="shared" si="7"/>
        <v>0.27841549145007483</v>
      </c>
      <c r="CG23" s="66">
        <f t="shared" si="7"/>
        <v>0</v>
      </c>
      <c r="CH23" s="66">
        <f t="shared" si="10"/>
        <v>1.3889641019967734E-3</v>
      </c>
      <c r="CI23" s="66">
        <f t="shared" si="4"/>
        <v>1.3157376692662637E-3</v>
      </c>
      <c r="CJ23" s="66">
        <f t="shared" si="4"/>
        <v>26.960635765099529</v>
      </c>
      <c r="CK23" s="66">
        <f t="shared" si="4"/>
        <v>67.871045197739846</v>
      </c>
      <c r="CL23" s="91">
        <f t="shared" si="4"/>
        <v>2.3493964541342489</v>
      </c>
      <c r="CM23" s="91">
        <f t="shared" si="4"/>
        <v>0</v>
      </c>
      <c r="CN23" s="91">
        <f t="shared" si="4"/>
        <v>130.95639784635844</v>
      </c>
      <c r="CO23" s="91">
        <f t="shared" si="4"/>
        <v>42.19284540084287</v>
      </c>
      <c r="CP23" s="65">
        <f t="shared" si="4"/>
        <v>82.569271909787545</v>
      </c>
      <c r="CQ23" s="66">
        <f t="shared" si="4"/>
        <v>0</v>
      </c>
      <c r="CR23" s="66">
        <f t="shared" si="4"/>
        <v>0</v>
      </c>
      <c r="CS23" s="66">
        <f t="shared" si="4"/>
        <v>50.578076711999998</v>
      </c>
      <c r="CT23" s="36">
        <v>0</v>
      </c>
      <c r="CU23" s="27">
        <f t="shared" si="8"/>
        <v>1057.4011548308149</v>
      </c>
      <c r="CX23" s="46" t="s">
        <v>112</v>
      </c>
      <c r="CY23" s="94">
        <f>SUM(BR27:CO27)+SUM(CY4:CY9)-SUM(CY10:CY12)</f>
        <v>3228001.1297604805</v>
      </c>
      <c r="DA23" s="105">
        <v>0.51742847772956813</v>
      </c>
    </row>
    <row r="24" spans="2:105" x14ac:dyDescent="0.25">
      <c r="B24" s="53" t="s">
        <v>42</v>
      </c>
      <c r="C24" s="64" t="s">
        <v>43</v>
      </c>
      <c r="D24" s="90">
        <v>5918.1965121630446</v>
      </c>
      <c r="E24" s="91">
        <v>1148.5828467543054</v>
      </c>
      <c r="F24" s="91">
        <v>241.47266833651747</v>
      </c>
      <c r="G24" s="91">
        <v>34.125633277858029</v>
      </c>
      <c r="H24" s="91">
        <v>251.83788777980996</v>
      </c>
      <c r="I24" s="91">
        <v>66.403814517471545</v>
      </c>
      <c r="J24" s="91">
        <v>101.60399504275389</v>
      </c>
      <c r="K24" s="91">
        <v>10167.308415350293</v>
      </c>
      <c r="L24" s="91">
        <v>199.78603735692784</v>
      </c>
      <c r="M24" s="91">
        <v>1302.1722627016579</v>
      </c>
      <c r="N24" s="91">
        <v>2.4909741139347563</v>
      </c>
      <c r="O24" s="91">
        <v>2232.8524010594615</v>
      </c>
      <c r="P24" s="91">
        <v>11681.001312147462</v>
      </c>
      <c r="Q24" s="91">
        <v>101.52770607590335</v>
      </c>
      <c r="R24" s="91">
        <v>1667.2550071613668</v>
      </c>
      <c r="S24" s="91">
        <v>10995.266380974508</v>
      </c>
      <c r="T24" s="91">
        <v>2141.7271519080659</v>
      </c>
      <c r="U24" s="91">
        <v>4978.0940839210671</v>
      </c>
      <c r="V24" s="91">
        <v>5085.4703544459562</v>
      </c>
      <c r="W24" s="91">
        <v>301.43402671621158</v>
      </c>
      <c r="X24" s="91">
        <v>3.0805533140089613E-2</v>
      </c>
      <c r="Y24" s="91">
        <v>36883.50965672647</v>
      </c>
      <c r="Z24" s="91">
        <v>28.429120790872201</v>
      </c>
      <c r="AA24" s="91">
        <v>6142.5657126224205</v>
      </c>
      <c r="AB24" s="65">
        <f>'[6]TES 2035 (value)'!CK27</f>
        <v>49521.94932610113</v>
      </c>
      <c r="AC24" s="66">
        <f>'[6]TES 2035 (value)'!CL27</f>
        <v>0</v>
      </c>
      <c r="AD24" s="66">
        <f>'[6]TES 2035 (value)'!CM27</f>
        <v>0</v>
      </c>
      <c r="AE24" s="66">
        <f>'[6]TES 2035 (value)'!CN27</f>
        <v>30781.596712206589</v>
      </c>
      <c r="AF24" s="67">
        <f>'[6]TES 2035 (value)'!CO27</f>
        <v>-809.94476667522486</v>
      </c>
      <c r="AG24" s="27">
        <f t="shared" si="5"/>
        <v>181166.74603910994</v>
      </c>
      <c r="AI24" s="53" t="s">
        <v>42</v>
      </c>
      <c r="AJ24" s="64" t="s">
        <v>43</v>
      </c>
      <c r="AK24" s="65">
        <f t="shared" si="11"/>
        <v>5918.27507235556</v>
      </c>
      <c r="AL24" s="66">
        <f t="shared" si="11"/>
        <v>1148.616111530039</v>
      </c>
      <c r="AM24" s="66">
        <f t="shared" si="11"/>
        <v>241.47258799929782</v>
      </c>
      <c r="AN24" s="66">
        <f t="shared" si="11"/>
        <v>34.124506000630966</v>
      </c>
      <c r="AO24" s="66">
        <f t="shared" si="11"/>
        <v>251.83633897280086</v>
      </c>
      <c r="AP24" s="66">
        <f t="shared" si="11"/>
        <v>66.403158319001832</v>
      </c>
      <c r="AQ24" s="66">
        <f t="shared" si="11"/>
        <v>101.60623994088003</v>
      </c>
      <c r="AR24" s="66">
        <f t="shared" si="11"/>
        <v>10169.244509721279</v>
      </c>
      <c r="AS24" s="66">
        <f t="shared" si="11"/>
        <v>199.80867530023158</v>
      </c>
      <c r="AT24" s="66">
        <f t="shared" si="11"/>
        <v>1302.1796020418114</v>
      </c>
      <c r="AU24" s="66">
        <f t="shared" si="11"/>
        <v>2.4909606544315808</v>
      </c>
      <c r="AV24" s="66">
        <f t="shared" si="11"/>
        <v>2232.898681037248</v>
      </c>
      <c r="AW24" s="66">
        <f t="shared" si="11"/>
        <v>11681.229880150451</v>
      </c>
      <c r="AX24" s="66">
        <f t="shared" si="11"/>
        <v>101.52345422326034</v>
      </c>
      <c r="AY24" s="66">
        <f t="shared" si="11"/>
        <v>1667.2291400483862</v>
      </c>
      <c r="AZ24" s="66">
        <f t="shared" si="9"/>
        <v>10995.445215904587</v>
      </c>
      <c r="BA24" s="66">
        <f t="shared" si="1"/>
        <v>2141.6867547695683</v>
      </c>
      <c r="BB24" s="66">
        <f t="shared" si="1"/>
        <v>4978.0715143057741</v>
      </c>
      <c r="BC24" s="66">
        <f t="shared" si="1"/>
        <v>5085.5896576383748</v>
      </c>
      <c r="BD24" s="66">
        <f t="shared" si="1"/>
        <v>301.43399269738069</v>
      </c>
      <c r="BE24" s="91">
        <f t="shared" si="1"/>
        <v>3.5959032540478865E-2</v>
      </c>
      <c r="BF24" s="91">
        <f t="shared" si="1"/>
        <v>37201.79585220672</v>
      </c>
      <c r="BG24" s="91">
        <f t="shared" si="1"/>
        <v>28.430248207390758</v>
      </c>
      <c r="BH24" s="91">
        <f t="shared" si="1"/>
        <v>6153.8538206841758</v>
      </c>
      <c r="BI24" s="65">
        <f t="shared" si="2"/>
        <v>49521.94932610113</v>
      </c>
      <c r="BJ24" s="66">
        <f t="shared" si="2"/>
        <v>0</v>
      </c>
      <c r="BK24" s="66">
        <f t="shared" si="2"/>
        <v>0</v>
      </c>
      <c r="BL24" s="66">
        <f t="shared" si="2"/>
        <v>30781.596712206589</v>
      </c>
      <c r="BM24" s="36">
        <v>0</v>
      </c>
      <c r="BN24" s="27">
        <f t="shared" si="6"/>
        <v>182308.8279720495</v>
      </c>
      <c r="BP24" s="53" t="s">
        <v>42</v>
      </c>
      <c r="BQ24" s="64" t="s">
        <v>43</v>
      </c>
      <c r="BR24" s="65">
        <f t="shared" si="7"/>
        <v>5918.27507235556</v>
      </c>
      <c r="BS24" s="66">
        <f t="shared" si="7"/>
        <v>1148.616111530039</v>
      </c>
      <c r="BT24" s="66">
        <f t="shared" si="7"/>
        <v>241.47258799929782</v>
      </c>
      <c r="BU24" s="66">
        <f t="shared" si="7"/>
        <v>34.124506000630966</v>
      </c>
      <c r="BV24" s="66">
        <f t="shared" si="7"/>
        <v>251.83633897280086</v>
      </c>
      <c r="BW24" s="66">
        <f t="shared" si="7"/>
        <v>66.403158319001832</v>
      </c>
      <c r="BX24" s="66">
        <f t="shared" si="7"/>
        <v>101.60623994088003</v>
      </c>
      <c r="BY24" s="66">
        <f t="shared" si="7"/>
        <v>10169.244509721279</v>
      </c>
      <c r="BZ24" s="66">
        <f t="shared" si="7"/>
        <v>199.80867530023158</v>
      </c>
      <c r="CA24" s="66">
        <f t="shared" si="7"/>
        <v>1302.1796020418114</v>
      </c>
      <c r="CB24" s="66">
        <f t="shared" si="7"/>
        <v>2.4909606544315808</v>
      </c>
      <c r="CC24" s="66">
        <f t="shared" si="7"/>
        <v>2232.898681037248</v>
      </c>
      <c r="CD24" s="66">
        <f t="shared" si="7"/>
        <v>11681.229880150451</v>
      </c>
      <c r="CE24" s="66">
        <f t="shared" si="7"/>
        <v>101.52345422326034</v>
      </c>
      <c r="CF24" s="66">
        <f t="shared" si="7"/>
        <v>1667.2291400483862</v>
      </c>
      <c r="CG24" s="66">
        <f t="shared" si="7"/>
        <v>10995.445215904587</v>
      </c>
      <c r="CH24" s="66">
        <f t="shared" si="10"/>
        <v>2141.6867547695683</v>
      </c>
      <c r="CI24" s="66">
        <f t="shared" si="4"/>
        <v>4978.0715143057741</v>
      </c>
      <c r="CJ24" s="66">
        <f t="shared" si="4"/>
        <v>5085.5896576383748</v>
      </c>
      <c r="CK24" s="66">
        <f t="shared" si="4"/>
        <v>301.43399269738069</v>
      </c>
      <c r="CL24" s="91">
        <f t="shared" si="4"/>
        <v>3.5959032540478865E-2</v>
      </c>
      <c r="CM24" s="91">
        <f t="shared" si="4"/>
        <v>37201.79585220672</v>
      </c>
      <c r="CN24" s="91">
        <f t="shared" si="4"/>
        <v>28.430248207390758</v>
      </c>
      <c r="CO24" s="91">
        <f t="shared" si="4"/>
        <v>6153.8538206841758</v>
      </c>
      <c r="CP24" s="65">
        <f t="shared" si="4"/>
        <v>49521.94932610113</v>
      </c>
      <c r="CQ24" s="66">
        <f t="shared" si="4"/>
        <v>0</v>
      </c>
      <c r="CR24" s="66">
        <f t="shared" si="4"/>
        <v>0</v>
      </c>
      <c r="CS24" s="66">
        <f t="shared" si="4"/>
        <v>30781.596712206589</v>
      </c>
      <c r="CT24" s="36">
        <v>0</v>
      </c>
      <c r="CU24" s="27">
        <f t="shared" si="8"/>
        <v>182308.8279720495</v>
      </c>
      <c r="CX24" s="46" t="s">
        <v>113</v>
      </c>
      <c r="CY24" s="100">
        <f>1-SUM(CP3:CP26)/CY23</f>
        <v>2.1941675195510713E-2</v>
      </c>
      <c r="DA24" s="105">
        <v>1.0585350146149346</v>
      </c>
    </row>
    <row r="25" spans="2:105" x14ac:dyDescent="0.25">
      <c r="B25" s="53" t="s">
        <v>44</v>
      </c>
      <c r="C25" s="64" t="s">
        <v>45</v>
      </c>
      <c r="D25" s="90">
        <v>1096.2660422066235</v>
      </c>
      <c r="E25" s="91">
        <v>2572.303128083443</v>
      </c>
      <c r="F25" s="91">
        <v>819.39706579069195</v>
      </c>
      <c r="G25" s="91">
        <v>296.83946945598137</v>
      </c>
      <c r="H25" s="91">
        <v>619.99630622033237</v>
      </c>
      <c r="I25" s="91">
        <v>897.90098100642467</v>
      </c>
      <c r="J25" s="91">
        <v>538.51038511016418</v>
      </c>
      <c r="K25" s="91">
        <v>1277.1577411968572</v>
      </c>
      <c r="L25" s="91">
        <v>572.8007842648849</v>
      </c>
      <c r="M25" s="91">
        <v>959.44431968068636</v>
      </c>
      <c r="N25" s="91">
        <v>260.85854351778676</v>
      </c>
      <c r="O25" s="91">
        <v>5134.0769536444022</v>
      </c>
      <c r="P25" s="91">
        <v>1656.6431331773117</v>
      </c>
      <c r="Q25" s="91">
        <v>1137.8026453703851</v>
      </c>
      <c r="R25" s="91">
        <v>644.99326517279712</v>
      </c>
      <c r="S25" s="91">
        <v>441.82696244708546</v>
      </c>
      <c r="T25" s="91">
        <v>61.255366902137339</v>
      </c>
      <c r="U25" s="91">
        <v>109.35891945531223</v>
      </c>
      <c r="V25" s="91">
        <v>9150.7305392546386</v>
      </c>
      <c r="W25" s="91">
        <v>2410.5333699996258</v>
      </c>
      <c r="X25" s="91">
        <v>0.82658496836197848</v>
      </c>
      <c r="Y25" s="91">
        <v>151.83796669178702</v>
      </c>
      <c r="Z25" s="91">
        <v>15375.099305994723</v>
      </c>
      <c r="AA25" s="91">
        <v>64.157190983840962</v>
      </c>
      <c r="AB25" s="65">
        <f>'[6]TES 2035 (value)'!CK28</f>
        <v>29714.892271393641</v>
      </c>
      <c r="AC25" s="66">
        <f>'[6]TES 2035 (value)'!CL28</f>
        <v>0</v>
      </c>
      <c r="AD25" s="66">
        <f>'[6]TES 2035 (value)'!CM28</f>
        <v>0</v>
      </c>
      <c r="AE25" s="66">
        <f>'[6]TES 2035 (value)'!CN28</f>
        <v>3649.2483738239057</v>
      </c>
      <c r="AF25" s="67">
        <f>'[6]TES 2035 (value)'!CO28</f>
        <v>0</v>
      </c>
      <c r="AG25" s="27">
        <f t="shared" si="5"/>
        <v>79614.75761581384</v>
      </c>
      <c r="AI25" s="53" t="s">
        <v>44</v>
      </c>
      <c r="AJ25" s="64" t="s">
        <v>45</v>
      </c>
      <c r="AK25" s="65">
        <f t="shared" si="11"/>
        <v>1096.2805944221755</v>
      </c>
      <c r="AL25" s="66">
        <f t="shared" si="11"/>
        <v>2572.3776260501472</v>
      </c>
      <c r="AM25" s="66">
        <f t="shared" si="11"/>
        <v>819.39679317978948</v>
      </c>
      <c r="AN25" s="66">
        <f t="shared" si="11"/>
        <v>296.82966391270287</v>
      </c>
      <c r="AO25" s="66">
        <f t="shared" si="11"/>
        <v>619.99249323320339</v>
      </c>
      <c r="AP25" s="66">
        <f t="shared" si="11"/>
        <v>897.89210800336036</v>
      </c>
      <c r="AQ25" s="66">
        <f t="shared" si="11"/>
        <v>538.5222832737544</v>
      </c>
      <c r="AR25" s="66">
        <f t="shared" si="11"/>
        <v>1277.4009420335565</v>
      </c>
      <c r="AS25" s="66">
        <f t="shared" si="11"/>
        <v>572.86568885907013</v>
      </c>
      <c r="AT25" s="66">
        <f t="shared" si="11"/>
        <v>959.4497273279095</v>
      </c>
      <c r="AU25" s="66">
        <f t="shared" si="11"/>
        <v>260.85713401843662</v>
      </c>
      <c r="AV25" s="66">
        <f t="shared" si="11"/>
        <v>5134.1833668436157</v>
      </c>
      <c r="AW25" s="66">
        <f t="shared" si="11"/>
        <v>1656.6755495432119</v>
      </c>
      <c r="AX25" s="66">
        <f t="shared" si="11"/>
        <v>1137.7549956265673</v>
      </c>
      <c r="AY25" s="66">
        <f t="shared" si="11"/>
        <v>644.98325823709126</v>
      </c>
      <c r="AZ25" s="66">
        <f t="shared" si="9"/>
        <v>441.83414863896098</v>
      </c>
      <c r="BA25" s="66">
        <f t="shared" si="1"/>
        <v>61.254211506811529</v>
      </c>
      <c r="BB25" s="66">
        <f t="shared" si="1"/>
        <v>109.35842364532967</v>
      </c>
      <c r="BC25" s="66">
        <f t="shared" si="1"/>
        <v>9150.9452118985064</v>
      </c>
      <c r="BD25" s="66">
        <f t="shared" si="1"/>
        <v>2410.5330979549335</v>
      </c>
      <c r="BE25" s="91">
        <f t="shared" si="1"/>
        <v>0.96486548827548113</v>
      </c>
      <c r="BF25" s="91">
        <f t="shared" si="1"/>
        <v>153.14825221498077</v>
      </c>
      <c r="BG25" s="91">
        <f t="shared" si="1"/>
        <v>15375.709037862956</v>
      </c>
      <c r="BH25" s="91">
        <f t="shared" si="1"/>
        <v>64.275091766453031</v>
      </c>
      <c r="BI25" s="65">
        <f t="shared" si="2"/>
        <v>29714.892271393641</v>
      </c>
      <c r="BJ25" s="66">
        <f t="shared" si="2"/>
        <v>0</v>
      </c>
      <c r="BK25" s="66">
        <f t="shared" si="2"/>
        <v>0</v>
      </c>
      <c r="BL25" s="66">
        <f t="shared" si="2"/>
        <v>3649.2483738239057</v>
      </c>
      <c r="BM25" s="36">
        <v>0</v>
      </c>
      <c r="BN25" s="27">
        <f t="shared" si="6"/>
        <v>79617.625210759346</v>
      </c>
      <c r="BP25" s="53" t="s">
        <v>44</v>
      </c>
      <c r="BQ25" s="64" t="s">
        <v>45</v>
      </c>
      <c r="BR25" s="65">
        <f t="shared" si="7"/>
        <v>1096.2805944221755</v>
      </c>
      <c r="BS25" s="66">
        <f t="shared" si="7"/>
        <v>2572.3776260501472</v>
      </c>
      <c r="BT25" s="66">
        <f t="shared" si="7"/>
        <v>819.39679317978948</v>
      </c>
      <c r="BU25" s="66">
        <f t="shared" si="7"/>
        <v>296.82966391270287</v>
      </c>
      <c r="BV25" s="66">
        <f t="shared" si="7"/>
        <v>619.99249323320339</v>
      </c>
      <c r="BW25" s="66">
        <f t="shared" si="7"/>
        <v>897.89210800336036</v>
      </c>
      <c r="BX25" s="66">
        <f t="shared" si="7"/>
        <v>538.5222832737544</v>
      </c>
      <c r="BY25" s="66">
        <f t="shared" si="7"/>
        <v>1277.4009420335565</v>
      </c>
      <c r="BZ25" s="66">
        <f t="shared" si="7"/>
        <v>572.86568885907013</v>
      </c>
      <c r="CA25" s="66">
        <f t="shared" si="7"/>
        <v>959.4497273279095</v>
      </c>
      <c r="CB25" s="66">
        <f t="shared" si="7"/>
        <v>260.85713401843662</v>
      </c>
      <c r="CC25" s="66">
        <f t="shared" si="7"/>
        <v>5134.1833668436157</v>
      </c>
      <c r="CD25" s="66">
        <f t="shared" si="7"/>
        <v>1656.6755495432119</v>
      </c>
      <c r="CE25" s="66">
        <f t="shared" si="7"/>
        <v>1137.7549956265673</v>
      </c>
      <c r="CF25" s="66">
        <f t="shared" si="7"/>
        <v>644.98325823709126</v>
      </c>
      <c r="CG25" s="66">
        <f t="shared" si="7"/>
        <v>441.83414863896098</v>
      </c>
      <c r="CH25" s="66">
        <f t="shared" si="10"/>
        <v>61.254211506811529</v>
      </c>
      <c r="CI25" s="66">
        <f t="shared" si="4"/>
        <v>109.35842364532967</v>
      </c>
      <c r="CJ25" s="66">
        <f t="shared" si="4"/>
        <v>9150.9452118985064</v>
      </c>
      <c r="CK25" s="66">
        <f t="shared" si="4"/>
        <v>2410.5330979549335</v>
      </c>
      <c r="CL25" s="91">
        <f t="shared" si="4"/>
        <v>0.96486548827548113</v>
      </c>
      <c r="CM25" s="91">
        <f t="shared" si="4"/>
        <v>153.14825221498077</v>
      </c>
      <c r="CN25" s="91">
        <f t="shared" si="4"/>
        <v>15375.709037862956</v>
      </c>
      <c r="CO25" s="91">
        <f t="shared" si="4"/>
        <v>64.275091766453031</v>
      </c>
      <c r="CP25" s="65">
        <f t="shared" si="4"/>
        <v>29714.892271393641</v>
      </c>
      <c r="CQ25" s="66">
        <f t="shared" si="4"/>
        <v>0</v>
      </c>
      <c r="CR25" s="66">
        <f t="shared" si="4"/>
        <v>0</v>
      </c>
      <c r="CS25" s="66">
        <f t="shared" si="4"/>
        <v>3649.2483738239057</v>
      </c>
      <c r="CT25" s="36">
        <v>0</v>
      </c>
      <c r="CU25" s="27">
        <f t="shared" si="8"/>
        <v>79617.625210759346</v>
      </c>
      <c r="CX25" s="52" t="s">
        <v>114</v>
      </c>
      <c r="CY25" s="100">
        <f>(SUM(CS3:CS26)-SUM(BR32:CO32))/(SUM(CP3:CS26)-SUM(BR32:CO32))</f>
        <v>-3.3884092639828688E-2</v>
      </c>
      <c r="DA25" s="106">
        <v>0.59062058716627897</v>
      </c>
    </row>
    <row r="26" spans="2:105" x14ac:dyDescent="0.25">
      <c r="B26" s="53" t="s">
        <v>46</v>
      </c>
      <c r="C26" s="68" t="s">
        <v>47</v>
      </c>
      <c r="D26" s="92">
        <v>259.18661225667779</v>
      </c>
      <c r="E26" s="93">
        <v>2114.6664966454018</v>
      </c>
      <c r="F26" s="93">
        <v>455.12720493966327</v>
      </c>
      <c r="G26" s="93">
        <v>341.05516400384681</v>
      </c>
      <c r="H26" s="93">
        <v>676.95656609049001</v>
      </c>
      <c r="I26" s="93">
        <v>670.99700315814061</v>
      </c>
      <c r="J26" s="93">
        <v>850.24899613748255</v>
      </c>
      <c r="K26" s="93">
        <v>1968.9024352457172</v>
      </c>
      <c r="L26" s="93">
        <v>123.51900866635131</v>
      </c>
      <c r="M26" s="93">
        <v>683.57747464212764</v>
      </c>
      <c r="N26" s="93">
        <v>111.38846286135434</v>
      </c>
      <c r="O26" s="93">
        <v>3195.6525943467677</v>
      </c>
      <c r="P26" s="93">
        <v>156.72763193223051</v>
      </c>
      <c r="Q26" s="93">
        <v>183.64049856078248</v>
      </c>
      <c r="R26" s="93">
        <v>377.62380644271946</v>
      </c>
      <c r="S26" s="93">
        <v>453.07042390603107</v>
      </c>
      <c r="T26" s="93">
        <v>25.397027042894685</v>
      </c>
      <c r="U26" s="93">
        <v>22.405012622274686</v>
      </c>
      <c r="V26" s="93">
        <v>8643.6708702377164</v>
      </c>
      <c r="W26" s="93">
        <v>2952.398684384812</v>
      </c>
      <c r="X26" s="93">
        <v>5.4509604313449034E-2</v>
      </c>
      <c r="Y26" s="93">
        <v>7152.7899145960209</v>
      </c>
      <c r="Z26" s="93">
        <v>1054.4155685897949</v>
      </c>
      <c r="AA26" s="93">
        <v>5789.1679376828633</v>
      </c>
      <c r="AB26" s="69">
        <f>'[6]TES 2035 (value)'!CK29</f>
        <v>12006.118509034648</v>
      </c>
      <c r="AC26" s="70">
        <f>'[6]TES 2035 (value)'!CL29</f>
        <v>16.620766977191501</v>
      </c>
      <c r="AD26" s="70">
        <f>'[6]TES 2035 (value)'!CM29</f>
        <v>0</v>
      </c>
      <c r="AE26" s="70">
        <f>'[6]TES 2035 (value)'!CN29</f>
        <v>913.41662389734267</v>
      </c>
      <c r="AF26" s="71">
        <f>'[6]TES 2035 (value)'!CO29</f>
        <v>-7.5491091876357359</v>
      </c>
      <c r="AG26" s="28">
        <f t="shared" si="5"/>
        <v>51191.246695318012</v>
      </c>
      <c r="AI26" s="53" t="s">
        <v>46</v>
      </c>
      <c r="AJ26" s="68" t="s">
        <v>47</v>
      </c>
      <c r="AK26" s="69">
        <f t="shared" si="11"/>
        <v>259.19005278963652</v>
      </c>
      <c r="AL26" s="70">
        <f t="shared" si="11"/>
        <v>2114.7277407315041</v>
      </c>
      <c r="AM26" s="70">
        <f t="shared" si="11"/>
        <v>455.12705352023147</v>
      </c>
      <c r="AN26" s="70">
        <f t="shared" si="11"/>
        <v>341.04389787681487</v>
      </c>
      <c r="AO26" s="70">
        <f t="shared" si="11"/>
        <v>676.95240279685834</v>
      </c>
      <c r="AP26" s="70">
        <f t="shared" si="11"/>
        <v>670.99037240643077</v>
      </c>
      <c r="AQ26" s="70">
        <f t="shared" si="11"/>
        <v>850.2677820363773</v>
      </c>
      <c r="AR26" s="70">
        <f t="shared" si="11"/>
        <v>1969.2773605225136</v>
      </c>
      <c r="AS26" s="70">
        <f t="shared" si="11"/>
        <v>123.53300472109126</v>
      </c>
      <c r="AT26" s="70">
        <f t="shared" si="11"/>
        <v>683.58132744083275</v>
      </c>
      <c r="AU26" s="70">
        <f t="shared" si="11"/>
        <v>111.38786099505585</v>
      </c>
      <c r="AV26" s="70">
        <f t="shared" si="11"/>
        <v>3195.7188301315464</v>
      </c>
      <c r="AW26" s="70">
        <f t="shared" si="11"/>
        <v>156.7306987003</v>
      </c>
      <c r="AX26" s="70">
        <f t="shared" si="11"/>
        <v>183.63280792766028</v>
      </c>
      <c r="AY26" s="70">
        <f t="shared" si="11"/>
        <v>377.61794768828571</v>
      </c>
      <c r="AZ26" s="70">
        <f t="shared" si="9"/>
        <v>453.07779296966009</v>
      </c>
      <c r="BA26" s="70">
        <f t="shared" si="1"/>
        <v>25.396548005582222</v>
      </c>
      <c r="BB26" s="70">
        <f t="shared" si="1"/>
        <v>22.404911042732998</v>
      </c>
      <c r="BC26" s="70">
        <f t="shared" si="1"/>
        <v>8643.8736474553898</v>
      </c>
      <c r="BD26" s="70">
        <f t="shared" si="1"/>
        <v>2952.3983511870219</v>
      </c>
      <c r="BE26" s="93">
        <f t="shared" si="1"/>
        <v>6.3628589914747999E-2</v>
      </c>
      <c r="BF26" s="93">
        <f t="shared" si="1"/>
        <v>7214.5149052537645</v>
      </c>
      <c r="BG26" s="93">
        <f t="shared" si="1"/>
        <v>1054.4573836546433</v>
      </c>
      <c r="BH26" s="93">
        <f t="shared" si="1"/>
        <v>5799.8066115409101</v>
      </c>
      <c r="BI26" s="69">
        <f t="shared" si="2"/>
        <v>12006.118509034648</v>
      </c>
      <c r="BJ26" s="70">
        <f t="shared" si="2"/>
        <v>16.620766977191501</v>
      </c>
      <c r="BK26" s="70">
        <f t="shared" si="2"/>
        <v>0</v>
      </c>
      <c r="BL26" s="70">
        <f t="shared" si="2"/>
        <v>913.41662389734267</v>
      </c>
      <c r="BM26" s="37">
        <v>0</v>
      </c>
      <c r="BN26" s="28">
        <f t="shared" si="6"/>
        <v>51271.928819893939</v>
      </c>
      <c r="BP26" s="53" t="s">
        <v>46</v>
      </c>
      <c r="BQ26" s="68" t="s">
        <v>47</v>
      </c>
      <c r="BR26" s="69">
        <f t="shared" si="7"/>
        <v>259.19005278963652</v>
      </c>
      <c r="BS26" s="70">
        <f t="shared" si="7"/>
        <v>2114.7277407315041</v>
      </c>
      <c r="BT26" s="70">
        <f t="shared" si="7"/>
        <v>455.12705352023147</v>
      </c>
      <c r="BU26" s="70">
        <f t="shared" si="7"/>
        <v>341.04389787681487</v>
      </c>
      <c r="BV26" s="70">
        <f t="shared" si="7"/>
        <v>676.95240279685834</v>
      </c>
      <c r="BW26" s="70">
        <f t="shared" si="7"/>
        <v>670.99037240643077</v>
      </c>
      <c r="BX26" s="70">
        <f t="shared" si="7"/>
        <v>850.2677820363773</v>
      </c>
      <c r="BY26" s="70">
        <f t="shared" si="7"/>
        <v>1969.2773605225136</v>
      </c>
      <c r="BZ26" s="70">
        <f t="shared" si="7"/>
        <v>123.53300472109126</v>
      </c>
      <c r="CA26" s="70">
        <f t="shared" si="7"/>
        <v>683.58132744083275</v>
      </c>
      <c r="CB26" s="70">
        <f t="shared" si="7"/>
        <v>111.38786099505585</v>
      </c>
      <c r="CC26" s="70">
        <f t="shared" si="7"/>
        <v>3195.7188301315464</v>
      </c>
      <c r="CD26" s="70">
        <f t="shared" si="7"/>
        <v>156.7306987003</v>
      </c>
      <c r="CE26" s="70">
        <f t="shared" si="7"/>
        <v>183.63280792766028</v>
      </c>
      <c r="CF26" s="70">
        <f t="shared" si="7"/>
        <v>377.61794768828571</v>
      </c>
      <c r="CG26" s="70">
        <f t="shared" si="7"/>
        <v>453.07779296966009</v>
      </c>
      <c r="CH26" s="70">
        <f t="shared" si="10"/>
        <v>25.396548005582222</v>
      </c>
      <c r="CI26" s="70">
        <f t="shared" si="4"/>
        <v>22.404911042732998</v>
      </c>
      <c r="CJ26" s="70">
        <f t="shared" si="4"/>
        <v>8643.8736474553898</v>
      </c>
      <c r="CK26" s="70">
        <f t="shared" ref="CK26:CS37" si="12">BD26</f>
        <v>2952.3983511870219</v>
      </c>
      <c r="CL26" s="93">
        <f t="shared" si="12"/>
        <v>6.3628589914747999E-2</v>
      </c>
      <c r="CM26" s="93">
        <f t="shared" si="12"/>
        <v>7214.5149052537645</v>
      </c>
      <c r="CN26" s="93">
        <f t="shared" si="12"/>
        <v>1054.4573836546433</v>
      </c>
      <c r="CO26" s="93">
        <f t="shared" si="12"/>
        <v>5799.8066115409101</v>
      </c>
      <c r="CP26" s="69">
        <f t="shared" si="12"/>
        <v>12006.118509034648</v>
      </c>
      <c r="CQ26" s="70">
        <f t="shared" si="12"/>
        <v>16.620766977191501</v>
      </c>
      <c r="CR26" s="70">
        <f t="shared" si="12"/>
        <v>0</v>
      </c>
      <c r="CS26" s="70">
        <f t="shared" si="12"/>
        <v>913.41662389734267</v>
      </c>
      <c r="CT26" s="37">
        <v>0</v>
      </c>
      <c r="CU26" s="28">
        <f t="shared" si="8"/>
        <v>51271.928819893939</v>
      </c>
    </row>
    <row r="27" spans="2:105" x14ac:dyDescent="0.25">
      <c r="B27" s="53" t="s">
        <v>56</v>
      </c>
      <c r="C27" s="72" t="s">
        <v>60</v>
      </c>
      <c r="D27" s="61">
        <f>'[6]TES 2035 (value)'!D102+'[6]TES 2035 (value)'!D103</f>
        <v>34191.727839683692</v>
      </c>
      <c r="E27" s="62">
        <f>'[6]TES 2035 (value)'!E102+'[6]TES 2035 (value)'!E103</f>
        <v>32923.919302712668</v>
      </c>
      <c r="F27" s="62">
        <f>'[6]TES 2035 (value)'!F102+'[6]TES 2035 (value)'!F103</f>
        <v>17856.382017118252</v>
      </c>
      <c r="G27" s="62">
        <f>'[6]TES 2035 (value)'!G102+'[6]TES 2035 (value)'!G103</f>
        <v>3570.8133271470006</v>
      </c>
      <c r="H27" s="62">
        <f>'[6]TES 2035 (value)'!H102+'[6]TES 2035 (value)'!H103</f>
        <v>6599.2024754664762</v>
      </c>
      <c r="I27" s="62">
        <f>'[6]TES 2035 (value)'!I102+'[6]TES 2035 (value)'!I103</f>
        <v>5952.189959321433</v>
      </c>
      <c r="J27" s="62">
        <f>'[6]TES 2035 (value)'!J102+'[6]TES 2035 (value)'!J103</f>
        <v>2413.4003155613445</v>
      </c>
      <c r="K27" s="62">
        <f>'[6]TES 2035 (value)'!K102+'[6]TES 2035 (value)'!K103</f>
        <v>3866.2345297123638</v>
      </c>
      <c r="L27" s="62">
        <f>'[6]TES 2035 (value)'!L102+'[6]TES 2035 (value)'!L103</f>
        <v>9025.6955189442015</v>
      </c>
      <c r="M27" s="62">
        <f>'[6]TES 2035 (value)'!M102+'[6]TES 2035 (value)'!M103</f>
        <v>4232.9728251622901</v>
      </c>
      <c r="N27" s="62">
        <f>'[6]TES 2035 (value)'!N102+'[6]TES 2035 (value)'!N103</f>
        <v>2238.7327288285628</v>
      </c>
      <c r="O27" s="62">
        <f>'[6]TES 2035 (value)'!O102+'[6]TES 2035 (value)'!O103</f>
        <v>143608.59983867206</v>
      </c>
      <c r="P27" s="62">
        <f>'[6]TES 2035 (value)'!P102+'[6]TES 2035 (value)'!P103</f>
        <v>105496.53409949658</v>
      </c>
      <c r="Q27" s="62">
        <f>'[6]TES 2035 (value)'!Q102+'[6]TES 2035 (value)'!Q103</f>
        <v>8943.5713339218019</v>
      </c>
      <c r="R27" s="62">
        <f>'[6]TES 2035 (value)'!R102+'[6]TES 2035 (value)'!R103</f>
        <v>11481.078727072918</v>
      </c>
      <c r="S27" s="62">
        <f>'[6]TES 2035 (value)'!S102+'[6]TES 2035 (value)'!S103</f>
        <v>22031.992545344732</v>
      </c>
      <c r="T27" s="62">
        <f>'[6]TES 2035 (value)'!T102+'[6]TES 2035 (value)'!T103</f>
        <v>3767.5520069873405</v>
      </c>
      <c r="U27" s="62">
        <f>'[6]TES 2035 (value)'!U102+'[6]TES 2035 (value)'!U103</f>
        <v>9290.4200642388805</v>
      </c>
      <c r="V27" s="62">
        <f>'[6]TES 2035 (value)'!V102+'[6]TES 2035 (value)'!V103</f>
        <v>1046492.7868602786</v>
      </c>
      <c r="W27" s="62">
        <f>'[6]TES 2035 (value)'!W102+'[6]TES 2035 (value)'!W103</f>
        <v>441731.37342518545</v>
      </c>
      <c r="X27" s="62">
        <f>'[6]TES 2035 (value)'!X102+'[6]TES 2035 (value)'!X103</f>
        <v>6.885043717265714</v>
      </c>
      <c r="Y27" s="62">
        <f>'[6]TES 2035 (value)'!Y102+'[6]TES 2035 (value)'!Y103</f>
        <v>1449.4968070913039</v>
      </c>
      <c r="Z27" s="62">
        <f>'[6]TES 2035 (value)'!Z102+'[6]TES 2035 (value)'!Z103</f>
        <v>8039.4491184822655</v>
      </c>
      <c r="AA27" s="63">
        <f>'[6]TES 2035 (value)'!AA102+'[6]TES 2035 (value)'!AA103</f>
        <v>3321.5199059485694</v>
      </c>
      <c r="AI27" s="53" t="s">
        <v>56</v>
      </c>
      <c r="AJ27" s="72" t="s">
        <v>60</v>
      </c>
      <c r="AK27" s="61">
        <f t="shared" si="11"/>
        <v>34192.181712534315</v>
      </c>
      <c r="AL27" s="62">
        <f t="shared" si="11"/>
        <v>32924.872831485074</v>
      </c>
      <c r="AM27" s="62">
        <f t="shared" si="11"/>
        <v>17856.376076354463</v>
      </c>
      <c r="AN27" s="62">
        <f t="shared" si="11"/>
        <v>3570.6953719280305</v>
      </c>
      <c r="AO27" s="62">
        <f t="shared" si="11"/>
        <v>6599.161890266455</v>
      </c>
      <c r="AP27" s="62">
        <f t="shared" si="11"/>
        <v>5952.1311401410721</v>
      </c>
      <c r="AQ27" s="62">
        <f t="shared" si="11"/>
        <v>2413.4536386402624</v>
      </c>
      <c r="AR27" s="62">
        <f t="shared" si="11"/>
        <v>3866.9707515917539</v>
      </c>
      <c r="AS27" s="62">
        <f t="shared" si="11"/>
        <v>9026.7182289700777</v>
      </c>
      <c r="AT27" s="62">
        <f t="shared" si="11"/>
        <v>4232.9966831635038</v>
      </c>
      <c r="AU27" s="62">
        <f t="shared" si="11"/>
        <v>2238.7206322635666</v>
      </c>
      <c r="AV27" s="62">
        <f t="shared" si="11"/>
        <v>143611.57639135746</v>
      </c>
      <c r="AW27" s="62">
        <f t="shared" si="11"/>
        <v>105498.59840301619</v>
      </c>
      <c r="AX27" s="62">
        <f t="shared" si="11"/>
        <v>8943.1967884023197</v>
      </c>
      <c r="AY27" s="62">
        <f t="shared" si="11"/>
        <v>11480.900600536008</v>
      </c>
      <c r="AZ27" s="62">
        <f t="shared" si="9"/>
        <v>22032.350889536661</v>
      </c>
      <c r="BA27" s="62">
        <f t="shared" si="1"/>
        <v>3767.4809436307933</v>
      </c>
      <c r="BB27" s="62">
        <f t="shared" si="1"/>
        <v>9290.3779434586722</v>
      </c>
      <c r="BC27" s="62">
        <f t="shared" si="1"/>
        <v>1046517.3371814119</v>
      </c>
      <c r="BD27" s="62">
        <f t="shared" si="1"/>
        <v>441731.32357286767</v>
      </c>
      <c r="BE27" s="62">
        <f t="shared" si="1"/>
        <v>8.0368520144059161</v>
      </c>
      <c r="BF27" s="62">
        <f t="shared" si="1"/>
        <v>1462.0052377798058</v>
      </c>
      <c r="BG27" s="62">
        <f t="shared" si="1"/>
        <v>8039.7679397290767</v>
      </c>
      <c r="BH27" s="63">
        <f t="shared" si="1"/>
        <v>3327.6238171449236</v>
      </c>
      <c r="BP27" s="53" t="s">
        <v>56</v>
      </c>
      <c r="BQ27" s="72" t="s">
        <v>60</v>
      </c>
      <c r="BR27" s="61">
        <f t="shared" si="7"/>
        <v>34192.181712534315</v>
      </c>
      <c r="BS27" s="62">
        <f t="shared" si="7"/>
        <v>32924.872831485074</v>
      </c>
      <c r="BT27" s="62">
        <f t="shared" si="7"/>
        <v>17856.376076354463</v>
      </c>
      <c r="BU27" s="62">
        <f t="shared" si="7"/>
        <v>3570.6953719280305</v>
      </c>
      <c r="BV27" s="62">
        <f t="shared" si="7"/>
        <v>6599.161890266455</v>
      </c>
      <c r="BW27" s="62">
        <f t="shared" si="7"/>
        <v>5952.1311401410721</v>
      </c>
      <c r="BX27" s="62">
        <f t="shared" si="7"/>
        <v>2413.4536386402624</v>
      </c>
      <c r="BY27" s="62">
        <f t="shared" si="7"/>
        <v>3866.9707515917539</v>
      </c>
      <c r="BZ27" s="62">
        <f t="shared" si="7"/>
        <v>9026.7182289700777</v>
      </c>
      <c r="CA27" s="62">
        <f t="shared" si="7"/>
        <v>4232.9966831635038</v>
      </c>
      <c r="CB27" s="62">
        <f t="shared" si="7"/>
        <v>2238.7206322635666</v>
      </c>
      <c r="CC27" s="62">
        <f t="shared" si="7"/>
        <v>143611.57639135746</v>
      </c>
      <c r="CD27" s="62">
        <f t="shared" si="7"/>
        <v>105498.59840301619</v>
      </c>
      <c r="CE27" s="62">
        <f t="shared" si="7"/>
        <v>8943.1967884023197</v>
      </c>
      <c r="CF27" s="62">
        <f t="shared" si="7"/>
        <v>11480.900600536008</v>
      </c>
      <c r="CG27" s="62">
        <f t="shared" si="7"/>
        <v>22032.350889536661</v>
      </c>
      <c r="CH27" s="62">
        <f t="shared" si="10"/>
        <v>3767.4809436307933</v>
      </c>
      <c r="CI27" s="62">
        <f t="shared" si="10"/>
        <v>9290.3779434586722</v>
      </c>
      <c r="CJ27" s="62">
        <f t="shared" si="10"/>
        <v>1046517.3371814119</v>
      </c>
      <c r="CK27" s="62">
        <f t="shared" si="12"/>
        <v>441731.32357286767</v>
      </c>
      <c r="CL27" s="62">
        <f t="shared" si="12"/>
        <v>8.0368520144059161</v>
      </c>
      <c r="CM27" s="62">
        <f t="shared" si="12"/>
        <v>1462.0052377798058</v>
      </c>
      <c r="CN27" s="62">
        <f t="shared" si="12"/>
        <v>8039.7679397290767</v>
      </c>
      <c r="CO27" s="63">
        <f t="shared" si="12"/>
        <v>3327.6238171449236</v>
      </c>
    </row>
    <row r="28" spans="2:105" x14ac:dyDescent="0.25">
      <c r="B28" s="53" t="s">
        <v>57</v>
      </c>
      <c r="C28" s="72" t="s">
        <v>75</v>
      </c>
      <c r="D28" s="65">
        <f>'[6]TES 2035 (value)'!D104</f>
        <v>10556.598623200989</v>
      </c>
      <c r="E28" s="66">
        <f>'[6]TES 2035 (value)'!E104</f>
        <v>19345.430755838912</v>
      </c>
      <c r="F28" s="66">
        <f>'[6]TES 2035 (value)'!F104</f>
        <v>10579.653472524149</v>
      </c>
      <c r="G28" s="66">
        <f>'[6]TES 2035 (value)'!G104</f>
        <v>1798.157909102792</v>
      </c>
      <c r="H28" s="66">
        <f>'[6]TES 2035 (value)'!H104</f>
        <v>3856.8163823406067</v>
      </c>
      <c r="I28" s="66">
        <f>'[6]TES 2035 (value)'!I104</f>
        <v>3339.2669653084236</v>
      </c>
      <c r="J28" s="66">
        <f>'[6]TES 2035 (value)'!J104</f>
        <v>1284.9088146267445</v>
      </c>
      <c r="K28" s="66">
        <f>'[6]TES 2035 (value)'!K104</f>
        <v>2185.1067992751996</v>
      </c>
      <c r="L28" s="66">
        <f>'[6]TES 2035 (value)'!L104</f>
        <v>5140.8905633484956</v>
      </c>
      <c r="M28" s="66">
        <f>'[6]TES 2035 (value)'!M104</f>
        <v>2366.4175206894133</v>
      </c>
      <c r="N28" s="66">
        <f>'[6]TES 2035 (value)'!N104</f>
        <v>1104.1535552831588</v>
      </c>
      <c r="O28" s="66">
        <f>'[6]TES 2035 (value)'!O104</f>
        <v>92539.119528365263</v>
      </c>
      <c r="P28" s="66">
        <f>'[6]TES 2035 (value)'!P104</f>
        <v>71595.120367936383</v>
      </c>
      <c r="Q28" s="66">
        <f>'[6]TES 2035 (value)'!Q104</f>
        <v>5774.2785528676095</v>
      </c>
      <c r="R28" s="66">
        <f>'[6]TES 2035 (value)'!R104</f>
        <v>7578.817170631718</v>
      </c>
      <c r="S28" s="66">
        <f>'[6]TES 2035 (value)'!S104</f>
        <v>12686.969004832767</v>
      </c>
      <c r="T28" s="66">
        <f>'[6]TES 2035 (value)'!T104</f>
        <v>1882.3530782017749</v>
      </c>
      <c r="U28" s="66">
        <f>'[6]TES 2035 (value)'!U104</f>
        <v>5979.2348939160165</v>
      </c>
      <c r="V28" s="66">
        <f>'[6]TES 2035 (value)'!V104</f>
        <v>564165.05751631758</v>
      </c>
      <c r="W28" s="66">
        <f>'[6]TES 2035 (value)'!W104</f>
        <v>198734.98676452826</v>
      </c>
      <c r="X28" s="66">
        <f>'[6]TES 2035 (value)'!X104</f>
        <v>4.2825353654536515</v>
      </c>
      <c r="Y28" s="66">
        <f>'[6]TES 2035 (value)'!Y104</f>
        <v>1167.119114359692</v>
      </c>
      <c r="Z28" s="66">
        <f>'[6]TES 2035 (value)'!Z104</f>
        <v>6235.6014143583716</v>
      </c>
      <c r="AA28" s="67">
        <f>'[6]TES 2035 (value)'!AA104</f>
        <v>2405.3700056819785</v>
      </c>
      <c r="AI28" s="53" t="s">
        <v>57</v>
      </c>
      <c r="AJ28" s="72" t="s">
        <v>75</v>
      </c>
      <c r="AK28" s="65">
        <f t="shared" si="11"/>
        <v>10556.738755151397</v>
      </c>
      <c r="AL28" s="66">
        <f t="shared" si="11"/>
        <v>19345.991030108529</v>
      </c>
      <c r="AM28" s="66">
        <f t="shared" si="11"/>
        <v>10579.649952705733</v>
      </c>
      <c r="AN28" s="66">
        <f t="shared" si="11"/>
        <v>1798.0985102794766</v>
      </c>
      <c r="AO28" s="66">
        <f t="shared" si="11"/>
        <v>3856.7926628586083</v>
      </c>
      <c r="AP28" s="66">
        <f t="shared" si="11"/>
        <v>3339.2339668746963</v>
      </c>
      <c r="AQ28" s="66">
        <f t="shared" si="11"/>
        <v>1284.9372041540362</v>
      </c>
      <c r="AR28" s="66">
        <f t="shared" si="11"/>
        <v>2185.5228949419438</v>
      </c>
      <c r="AS28" s="66">
        <f t="shared" si="11"/>
        <v>5141.4730824806811</v>
      </c>
      <c r="AT28" s="66">
        <f t="shared" si="11"/>
        <v>2366.4308583588036</v>
      </c>
      <c r="AU28" s="66">
        <f t="shared" si="11"/>
        <v>1104.1475892001713</v>
      </c>
      <c r="AV28" s="66">
        <f t="shared" si="11"/>
        <v>92541.037572027315</v>
      </c>
      <c r="AW28" s="66">
        <f t="shared" si="11"/>
        <v>71596.521305514325</v>
      </c>
      <c r="AX28" s="66">
        <f t="shared" si="11"/>
        <v>5774.0367333439008</v>
      </c>
      <c r="AY28" s="66">
        <f t="shared" si="11"/>
        <v>7578.6995868672848</v>
      </c>
      <c r="AZ28" s="66">
        <f t="shared" si="9"/>
        <v>12687.175354832509</v>
      </c>
      <c r="BA28" s="66">
        <f t="shared" si="1"/>
        <v>1882.317573362639</v>
      </c>
      <c r="BB28" s="66">
        <f t="shared" si="1"/>
        <v>5979.207785342127</v>
      </c>
      <c r="BC28" s="66">
        <f t="shared" si="1"/>
        <v>564178.29261311726</v>
      </c>
      <c r="BD28" s="66">
        <f t="shared" si="1"/>
        <v>198734.96433596578</v>
      </c>
      <c r="BE28" s="66">
        <f t="shared" si="1"/>
        <v>4.9989665123403686</v>
      </c>
      <c r="BF28" s="66">
        <f t="shared" si="1"/>
        <v>1177.1907671400038</v>
      </c>
      <c r="BG28" s="66">
        <f t="shared" si="1"/>
        <v>6235.8487002343372</v>
      </c>
      <c r="BH28" s="67">
        <f t="shared" si="1"/>
        <v>2409.790320876466</v>
      </c>
      <c r="BP28" s="53" t="s">
        <v>57</v>
      </c>
      <c r="BQ28" s="72" t="s">
        <v>75</v>
      </c>
      <c r="BR28" s="65">
        <f t="shared" si="7"/>
        <v>10556.738755151397</v>
      </c>
      <c r="BS28" s="66">
        <f t="shared" si="7"/>
        <v>19345.991030108529</v>
      </c>
      <c r="BT28" s="66">
        <f t="shared" si="7"/>
        <v>10579.649952705733</v>
      </c>
      <c r="BU28" s="66">
        <f t="shared" si="7"/>
        <v>1798.0985102794766</v>
      </c>
      <c r="BV28" s="66">
        <f t="shared" si="7"/>
        <v>3856.7926628586083</v>
      </c>
      <c r="BW28" s="66">
        <f t="shared" si="7"/>
        <v>3339.2339668746963</v>
      </c>
      <c r="BX28" s="66">
        <f t="shared" si="7"/>
        <v>1284.9372041540362</v>
      </c>
      <c r="BY28" s="66">
        <f t="shared" si="7"/>
        <v>2185.5228949419438</v>
      </c>
      <c r="BZ28" s="66">
        <f t="shared" si="7"/>
        <v>5141.4730824806811</v>
      </c>
      <c r="CA28" s="66">
        <f t="shared" si="7"/>
        <v>2366.4308583588036</v>
      </c>
      <c r="CB28" s="66">
        <f t="shared" si="7"/>
        <v>1104.1475892001713</v>
      </c>
      <c r="CC28" s="66">
        <f t="shared" si="7"/>
        <v>92541.037572027315</v>
      </c>
      <c r="CD28" s="66">
        <f t="shared" si="7"/>
        <v>71596.521305514325</v>
      </c>
      <c r="CE28" s="66">
        <f t="shared" si="7"/>
        <v>5774.0367333439008</v>
      </c>
      <c r="CF28" s="66">
        <f t="shared" si="7"/>
        <v>7578.6995868672848</v>
      </c>
      <c r="CG28" s="66">
        <f t="shared" si="7"/>
        <v>12687.175354832509</v>
      </c>
      <c r="CH28" s="66">
        <f t="shared" si="10"/>
        <v>1882.317573362639</v>
      </c>
      <c r="CI28" s="66">
        <f t="shared" si="10"/>
        <v>5979.207785342127</v>
      </c>
      <c r="CJ28" s="66">
        <f t="shared" si="10"/>
        <v>564178.29261311726</v>
      </c>
      <c r="CK28" s="66">
        <f t="shared" si="12"/>
        <v>198734.96433596578</v>
      </c>
      <c r="CL28" s="66">
        <f t="shared" si="12"/>
        <v>4.9989665123403686</v>
      </c>
      <c r="CM28" s="66">
        <f t="shared" si="12"/>
        <v>1177.1907671400038</v>
      </c>
      <c r="CN28" s="66">
        <f t="shared" si="12"/>
        <v>6235.8487002343372</v>
      </c>
      <c r="CO28" s="67">
        <f t="shared" si="12"/>
        <v>2409.790320876466</v>
      </c>
    </row>
    <row r="29" spans="2:105" x14ac:dyDescent="0.25">
      <c r="B29" s="53" t="s">
        <v>64</v>
      </c>
      <c r="C29" s="72" t="s">
        <v>61</v>
      </c>
      <c r="D29" s="65">
        <f>'[6]TES 2035 (value)'!D105+'[6]TES 2035 (value)'!D106</f>
        <v>-13213.22072990746</v>
      </c>
      <c r="E29" s="66">
        <f>'[6]TES 2035 (value)'!E105+'[6]TES 2035 (value)'!E106</f>
        <v>3977.9605773464273</v>
      </c>
      <c r="F29" s="66">
        <f>'[6]TES 2035 (value)'!F105+'[6]TES 2035 (value)'!F106</f>
        <v>2722.4997644858063</v>
      </c>
      <c r="G29" s="66">
        <f>'[6]TES 2035 (value)'!G105+'[6]TES 2035 (value)'!G106</f>
        <v>430.76084548977184</v>
      </c>
      <c r="H29" s="66">
        <f>'[6]TES 2035 (value)'!H105+'[6]TES 2035 (value)'!H106</f>
        <v>1230.0679646895564</v>
      </c>
      <c r="I29" s="66">
        <f>'[6]TES 2035 (value)'!I105+'[6]TES 2035 (value)'!I106</f>
        <v>1035.5002992895872</v>
      </c>
      <c r="J29" s="66">
        <f>'[6]TES 2035 (value)'!J105+'[6]TES 2035 (value)'!J106</f>
        <v>303.35817100608722</v>
      </c>
      <c r="K29" s="66">
        <f>'[6]TES 2035 (value)'!K105+'[6]TES 2035 (value)'!K106</f>
        <v>1218.4907461939047</v>
      </c>
      <c r="L29" s="66">
        <f>'[6]TES 2035 (value)'!L105+'[6]TES 2035 (value)'!L106</f>
        <v>1329.601891040689</v>
      </c>
      <c r="M29" s="66">
        <f>'[6]TES 2035 (value)'!M105+'[6]TES 2035 (value)'!M106</f>
        <v>815.68631712799879</v>
      </c>
      <c r="N29" s="66">
        <f>'[6]TES 2035 (value)'!N105+'[6]TES 2035 (value)'!N106</f>
        <v>345.73089120183704</v>
      </c>
      <c r="O29" s="66">
        <f>'[6]TES 2035 (value)'!O105+'[6]TES 2035 (value)'!O106</f>
        <v>16508.133712323339</v>
      </c>
      <c r="P29" s="66">
        <f>'[6]TES 2035 (value)'!P105+'[6]TES 2035 (value)'!P106</f>
        <v>7108.8274293649301</v>
      </c>
      <c r="Q29" s="66">
        <f>'[6]TES 2035 (value)'!Q105+'[6]TES 2035 (value)'!Q106</f>
        <v>-2279.7150287817867</v>
      </c>
      <c r="R29" s="66">
        <f>'[6]TES 2035 (value)'!R105+'[6]TES 2035 (value)'!R106</f>
        <v>-3284.2711296659718</v>
      </c>
      <c r="S29" s="66">
        <f>'[6]TES 2035 (value)'!S105+'[6]TES 2035 (value)'!S106</f>
        <v>2404.9899407847106</v>
      </c>
      <c r="T29" s="66">
        <f>'[6]TES 2035 (value)'!T105+'[6]TES 2035 (value)'!T106</f>
        <v>368.84534350135266</v>
      </c>
      <c r="U29" s="66">
        <f>'[6]TES 2035 (value)'!U105+'[6]TES 2035 (value)'!U106</f>
        <v>564.78817581407463</v>
      </c>
      <c r="V29" s="66">
        <f>'[6]TES 2035 (value)'!V105+'[6]TES 2035 (value)'!V106</f>
        <v>100942.83751188038</v>
      </c>
      <c r="W29" s="66">
        <f>'[6]TES 2035 (value)'!W105+'[6]TES 2035 (value)'!W106</f>
        <v>10835.914191469124</v>
      </c>
      <c r="X29" s="66">
        <f>'[6]TES 2035 (value)'!X105+'[6]TES 2035 (value)'!X106</f>
        <v>0.6674320305115099</v>
      </c>
      <c r="Y29" s="66">
        <f>'[6]TES 2035 (value)'!Y105+'[6]TES 2035 (value)'!Y106</f>
        <v>519.70010075855987</v>
      </c>
      <c r="Z29" s="66">
        <f>'[6]TES 2035 (value)'!Z105+'[6]TES 2035 (value)'!Z106</f>
        <v>3164.0823547555592</v>
      </c>
      <c r="AA29" s="67">
        <f>'[6]TES 2035 (value)'!AA105+'[6]TES 2035 (value)'!AA106</f>
        <v>287.7982207286579</v>
      </c>
      <c r="AI29" s="53" t="s">
        <v>64</v>
      </c>
      <c r="AJ29" s="72" t="s">
        <v>61</v>
      </c>
      <c r="AK29" s="65">
        <f t="shared" si="11"/>
        <v>-13213.396126780841</v>
      </c>
      <c r="AL29" s="66">
        <f t="shared" si="11"/>
        <v>3978.0757853759187</v>
      </c>
      <c r="AM29" s="66">
        <f t="shared" si="11"/>
        <v>2722.4988587184453</v>
      </c>
      <c r="AN29" s="66">
        <f t="shared" si="11"/>
        <v>430.74661610133887</v>
      </c>
      <c r="AO29" s="66">
        <f t="shared" si="11"/>
        <v>1230.0603997520398</v>
      </c>
      <c r="AP29" s="66">
        <f t="shared" si="11"/>
        <v>1035.4900665384009</v>
      </c>
      <c r="AQ29" s="66">
        <f t="shared" si="11"/>
        <v>303.36487357904559</v>
      </c>
      <c r="AR29" s="66">
        <f t="shared" si="11"/>
        <v>1218.7227754565602</v>
      </c>
      <c r="AS29" s="66">
        <f t="shared" si="11"/>
        <v>1329.7525494782062</v>
      </c>
      <c r="AT29" s="66">
        <f t="shared" si="11"/>
        <v>815.69091452230009</v>
      </c>
      <c r="AU29" s="66">
        <f t="shared" si="11"/>
        <v>345.72902311095567</v>
      </c>
      <c r="AV29" s="66">
        <f t="shared" si="11"/>
        <v>16508.475873794083</v>
      </c>
      <c r="AW29" s="66">
        <f t="shared" si="11"/>
        <v>7108.9665313516261</v>
      </c>
      <c r="AX29" s="66">
        <f t="shared" si="11"/>
        <v>-2279.6195571834905</v>
      </c>
      <c r="AY29" s="66">
        <f t="shared" si="11"/>
        <v>-3284.220174885806</v>
      </c>
      <c r="AZ29" s="66">
        <f t="shared" si="9"/>
        <v>2405.0290572729336</v>
      </c>
      <c r="BA29" s="66">
        <f t="shared" si="1"/>
        <v>368.83838636098471</v>
      </c>
      <c r="BB29" s="66">
        <f t="shared" si="1"/>
        <v>564.78561518512004</v>
      </c>
      <c r="BC29" s="66">
        <f t="shared" si="1"/>
        <v>100945.20559229923</v>
      </c>
      <c r="BD29" s="66">
        <f t="shared" si="1"/>
        <v>10835.912968564278</v>
      </c>
      <c r="BE29" s="66">
        <f t="shared" si="1"/>
        <v>0.77908763969703698</v>
      </c>
      <c r="BF29" s="66">
        <f t="shared" si="1"/>
        <v>524.18485205800619</v>
      </c>
      <c r="BG29" s="66">
        <f t="shared" si="1"/>
        <v>3164.2078330895206</v>
      </c>
      <c r="BH29" s="67">
        <f t="shared" si="1"/>
        <v>288.32710353879867</v>
      </c>
      <c r="BP29" s="53" t="s">
        <v>64</v>
      </c>
      <c r="BQ29" s="72" t="s">
        <v>61</v>
      </c>
      <c r="BR29" s="49">
        <f>AK29+AK38-BR38</f>
        <v>-13213.396126780841</v>
      </c>
      <c r="BS29" s="50">
        <f t="shared" ref="BS29:CO29" si="13">AL29+AL38-BS38</f>
        <v>3978.0757853759205</v>
      </c>
      <c r="BT29" s="50">
        <f t="shared" si="13"/>
        <v>2516.9497607254198</v>
      </c>
      <c r="BU29" s="50">
        <f t="shared" si="13"/>
        <v>430.7466161013391</v>
      </c>
      <c r="BV29" s="50">
        <f t="shared" si="13"/>
        <v>1230.0603997520395</v>
      </c>
      <c r="BW29" s="50">
        <f t="shared" si="13"/>
        <v>1035.4900665384002</v>
      </c>
      <c r="BX29" s="50">
        <f t="shared" si="13"/>
        <v>303.36487357904559</v>
      </c>
      <c r="BY29" s="50">
        <f t="shared" si="13"/>
        <v>1413.5955999209557</v>
      </c>
      <c r="BZ29" s="50">
        <f t="shared" si="13"/>
        <v>1329.7525494782062</v>
      </c>
      <c r="CA29" s="50">
        <f t="shared" si="13"/>
        <v>825.94261371465382</v>
      </c>
      <c r="CB29" s="50">
        <f t="shared" si="13"/>
        <v>345.72902311095567</v>
      </c>
      <c r="CC29" s="50">
        <f t="shared" si="13"/>
        <v>16508.475873794101</v>
      </c>
      <c r="CD29" s="50">
        <f t="shared" si="13"/>
        <v>7108.9665313516234</v>
      </c>
      <c r="CE29" s="50">
        <f t="shared" si="13"/>
        <v>-2279.6195571834905</v>
      </c>
      <c r="CF29" s="50">
        <f t="shared" si="13"/>
        <v>-3284.220174885806</v>
      </c>
      <c r="CG29" s="50">
        <f t="shared" si="13"/>
        <v>2405.0290572729336</v>
      </c>
      <c r="CH29" s="50">
        <f t="shared" si="13"/>
        <v>368.83838636098471</v>
      </c>
      <c r="CI29" s="50">
        <f t="shared" si="13"/>
        <v>564.78561518511992</v>
      </c>
      <c r="CJ29" s="50">
        <f t="shared" si="13"/>
        <v>100945.20559229921</v>
      </c>
      <c r="CK29" s="50">
        <f t="shared" si="13"/>
        <v>10835.912968564278</v>
      </c>
      <c r="CL29" s="50">
        <f t="shared" si="13"/>
        <v>0.77908763969703898</v>
      </c>
      <c r="CM29" s="50">
        <f t="shared" si="13"/>
        <v>524.18485205800607</v>
      </c>
      <c r="CN29" s="50">
        <f t="shared" si="13"/>
        <v>3164.2078330895201</v>
      </c>
      <c r="CO29" s="50">
        <f t="shared" si="13"/>
        <v>288.32710353879884</v>
      </c>
    </row>
    <row r="30" spans="2:105" x14ac:dyDescent="0.25">
      <c r="B30" s="53" t="s">
        <v>58</v>
      </c>
      <c r="C30" s="72" t="s">
        <v>53</v>
      </c>
      <c r="D30" s="65">
        <f>'[6]TES 2035 (value)'!D109</f>
        <v>15426.502239504598</v>
      </c>
      <c r="E30" s="66">
        <f>'[6]TES 2035 (value)'!E109</f>
        <v>11039.440756245314</v>
      </c>
      <c r="F30" s="66">
        <f>'[6]TES 2035 (value)'!F109</f>
        <v>16926.883700638067</v>
      </c>
      <c r="G30" s="66">
        <f>'[6]TES 2035 (value)'!G109</f>
        <v>764.42200336556994</v>
      </c>
      <c r="H30" s="66">
        <f>'[6]TES 2035 (value)'!H109</f>
        <v>2431.2110060947175</v>
      </c>
      <c r="I30" s="66">
        <f>'[6]TES 2035 (value)'!I109</f>
        <v>1539.5225323382433</v>
      </c>
      <c r="J30" s="66">
        <f>'[6]TES 2035 (value)'!J109</f>
        <v>547.31077502675873</v>
      </c>
      <c r="K30" s="66">
        <f>'[6]TES 2035 (value)'!K109</f>
        <v>3209.5208513856692</v>
      </c>
      <c r="L30" s="66">
        <f>'[6]TES 2035 (value)'!L109</f>
        <v>1864.7380470000001</v>
      </c>
      <c r="M30" s="66">
        <f>'[6]TES 2035 (value)'!M109</f>
        <v>1950.5106290357792</v>
      </c>
      <c r="N30" s="66">
        <f>'[6]TES 2035 (value)'!N109</f>
        <v>871.70727291408855</v>
      </c>
      <c r="O30" s="66">
        <f>'[6]TES 2035 (value)'!O109</f>
        <v>30019.605509473266</v>
      </c>
      <c r="P30" s="66">
        <f>'[6]TES 2035 (value)'!P109</f>
        <v>10240.165940627372</v>
      </c>
      <c r="Q30" s="66">
        <f>'[6]TES 2035 (value)'!Q109</f>
        <v>2008.9624421358867</v>
      </c>
      <c r="R30" s="66">
        <f>'[6]TES 2035 (value)'!R109</f>
        <v>3587.489776593794</v>
      </c>
      <c r="S30" s="66">
        <f>'[6]TES 2035 (value)'!S109</f>
        <v>11250.82494</v>
      </c>
      <c r="T30" s="66">
        <f>'[6]TES 2035 (value)'!T109</f>
        <v>2781.8179812113472</v>
      </c>
      <c r="U30" s="66">
        <f>'[6]TES 2035 (value)'!U109</f>
        <v>4894.4884795210764</v>
      </c>
      <c r="V30" s="66">
        <f>'[6]TES 2035 (value)'!V109</f>
        <v>338136.3798525756</v>
      </c>
      <c r="W30" s="66">
        <f>'[6]TES 2035 (value)'!W109</f>
        <v>99705.2346908287</v>
      </c>
      <c r="X30" s="66">
        <f>'[6]TES 2035 (value)'!X109</f>
        <v>1.2471700376032253</v>
      </c>
      <c r="Y30" s="66">
        <f>'[6]TES 2035 (value)'!Y109</f>
        <v>638.48557457819288</v>
      </c>
      <c r="Z30" s="66">
        <f>'[6]TES 2035 (value)'!Z109</f>
        <v>4970.0402424578524</v>
      </c>
      <c r="AA30" s="67">
        <f>'[6]TES 2035 (value)'!AA109</f>
        <v>2014.8020560256186</v>
      </c>
      <c r="AI30" s="53" t="s">
        <v>58</v>
      </c>
      <c r="AJ30" s="72" t="s">
        <v>53</v>
      </c>
      <c r="AK30" s="65">
        <f t="shared" si="11"/>
        <v>15426.707016244147</v>
      </c>
      <c r="AL30" s="66">
        <f t="shared" si="11"/>
        <v>11039.760475908566</v>
      </c>
      <c r="AM30" s="66">
        <f t="shared" si="11"/>
        <v>16926.87806911553</v>
      </c>
      <c r="AN30" s="66">
        <f t="shared" si="11"/>
        <v>764.39675209743245</v>
      </c>
      <c r="AO30" s="66">
        <f t="shared" si="11"/>
        <v>2431.1960541084218</v>
      </c>
      <c r="AP30" s="66">
        <f t="shared" si="11"/>
        <v>1539.5073188699034</v>
      </c>
      <c r="AQ30" s="66">
        <f t="shared" si="11"/>
        <v>547.32286763131378</v>
      </c>
      <c r="AR30" s="66">
        <f t="shared" si="11"/>
        <v>3210.1320195532981</v>
      </c>
      <c r="AS30" s="66">
        <f t="shared" si="11"/>
        <v>1864.9493422173377</v>
      </c>
      <c r="AT30" s="66">
        <f t="shared" si="11"/>
        <v>1950.5216225589784</v>
      </c>
      <c r="AU30" s="66">
        <f t="shared" si="11"/>
        <v>871.70256281022102</v>
      </c>
      <c r="AV30" s="66">
        <f t="shared" si="11"/>
        <v>30020.227721078241</v>
      </c>
      <c r="AW30" s="66">
        <f t="shared" si="11"/>
        <v>10240.366315083018</v>
      </c>
      <c r="AX30" s="66">
        <f t="shared" si="11"/>
        <v>2008.8783093154041</v>
      </c>
      <c r="AY30" s="66">
        <f t="shared" si="11"/>
        <v>3587.4341174396936</v>
      </c>
      <c r="AZ30" s="66">
        <f t="shared" si="9"/>
        <v>11251.00793151851</v>
      </c>
      <c r="BA30" s="66">
        <f t="shared" si="1"/>
        <v>2781.765510715205</v>
      </c>
      <c r="BB30" s="66">
        <f t="shared" si="1"/>
        <v>4894.4662889557358</v>
      </c>
      <c r="BC30" s="66">
        <f t="shared" si="1"/>
        <v>338144.31240291562</v>
      </c>
      <c r="BD30" s="66">
        <f t="shared" si="1"/>
        <v>99705.223438431101</v>
      </c>
      <c r="BE30" s="66">
        <f t="shared" si="1"/>
        <v>1.4558108039143702</v>
      </c>
      <c r="BF30" s="66">
        <f t="shared" si="1"/>
        <v>643.99538495938725</v>
      </c>
      <c r="BG30" s="66">
        <f t="shared" si="1"/>
        <v>4970.2373398464233</v>
      </c>
      <c r="BH30" s="67">
        <f t="shared" si="1"/>
        <v>2018.5046299003641</v>
      </c>
      <c r="BP30" s="53" t="s">
        <v>58</v>
      </c>
      <c r="BQ30" s="72" t="s">
        <v>53</v>
      </c>
      <c r="BR30" s="65">
        <f t="shared" si="7"/>
        <v>15426.707016244147</v>
      </c>
      <c r="BS30" s="66">
        <f t="shared" si="7"/>
        <v>11039.760475908566</v>
      </c>
      <c r="BT30" s="66">
        <f t="shared" si="7"/>
        <v>16926.87806911553</v>
      </c>
      <c r="BU30" s="66">
        <f t="shared" si="7"/>
        <v>764.39675209743245</v>
      </c>
      <c r="BV30" s="66">
        <f t="shared" si="7"/>
        <v>2431.1960541084218</v>
      </c>
      <c r="BW30" s="66">
        <f t="shared" si="7"/>
        <v>1539.5073188699034</v>
      </c>
      <c r="BX30" s="66">
        <f t="shared" si="7"/>
        <v>547.32286763131378</v>
      </c>
      <c r="BY30" s="66">
        <f t="shared" si="7"/>
        <v>3210.1320195532981</v>
      </c>
      <c r="BZ30" s="66">
        <f t="shared" si="7"/>
        <v>1864.9493422173377</v>
      </c>
      <c r="CA30" s="66">
        <f t="shared" si="7"/>
        <v>1950.5216225589784</v>
      </c>
      <c r="CB30" s="66">
        <f t="shared" si="7"/>
        <v>871.70256281022102</v>
      </c>
      <c r="CC30" s="66">
        <f t="shared" si="7"/>
        <v>30020.227721078241</v>
      </c>
      <c r="CD30" s="66">
        <f t="shared" si="7"/>
        <v>10240.366315083018</v>
      </c>
      <c r="CE30" s="66">
        <f t="shared" si="7"/>
        <v>2008.8783093154041</v>
      </c>
      <c r="CF30" s="66">
        <f t="shared" si="7"/>
        <v>3587.4341174396936</v>
      </c>
      <c r="CG30" s="66">
        <f t="shared" si="7"/>
        <v>11251.00793151851</v>
      </c>
      <c r="CH30" s="66">
        <f t="shared" si="10"/>
        <v>2781.765510715205</v>
      </c>
      <c r="CI30" s="66">
        <f t="shared" si="10"/>
        <v>4894.4662889557358</v>
      </c>
      <c r="CJ30" s="66">
        <f t="shared" si="10"/>
        <v>338144.31240291562</v>
      </c>
      <c r="CK30" s="66">
        <f t="shared" si="12"/>
        <v>99705.223438431101</v>
      </c>
      <c r="CL30" s="66">
        <f t="shared" si="12"/>
        <v>1.4558108039143702</v>
      </c>
      <c r="CM30" s="66">
        <f t="shared" si="12"/>
        <v>643.99538495938725</v>
      </c>
      <c r="CN30" s="66">
        <f t="shared" si="12"/>
        <v>4970.2373398464233</v>
      </c>
      <c r="CO30" s="67">
        <f t="shared" si="12"/>
        <v>2018.5046299003641</v>
      </c>
    </row>
    <row r="31" spans="2:105" x14ac:dyDescent="0.25">
      <c r="B31" s="53" t="s">
        <v>59</v>
      </c>
      <c r="C31" s="72" t="s">
        <v>62</v>
      </c>
      <c r="D31" s="69">
        <f>D41-SUM(D3:D30,D32:D40)</f>
        <v>32397.312834328593</v>
      </c>
      <c r="E31" s="70">
        <f t="shared" ref="E31:AA31" si="14">E41-SUM(E3:E30,E32:E40)</f>
        <v>25047.488827426452</v>
      </c>
      <c r="F31" s="70">
        <f t="shared" si="14"/>
        <v>-13826.822456553811</v>
      </c>
      <c r="G31" s="70">
        <f t="shared" si="14"/>
        <v>-760.58209220338904</v>
      </c>
      <c r="H31" s="70">
        <f t="shared" si="14"/>
        <v>2120.5010835922003</v>
      </c>
      <c r="I31" s="70">
        <f t="shared" si="14"/>
        <v>-699.95617918889911</v>
      </c>
      <c r="J31" s="70">
        <f t="shared" si="14"/>
        <v>-2558.2958884618638</v>
      </c>
      <c r="K31" s="70">
        <f t="shared" si="14"/>
        <v>8126.7482100347552</v>
      </c>
      <c r="L31" s="70">
        <f t="shared" si="14"/>
        <v>-964.53396443880047</v>
      </c>
      <c r="M31" s="70">
        <f t="shared" si="14"/>
        <v>1571.0377556926105</v>
      </c>
      <c r="N31" s="70">
        <f t="shared" si="14"/>
        <v>-48.405741006317839</v>
      </c>
      <c r="O31" s="70">
        <f t="shared" si="14"/>
        <v>58814.250000942498</v>
      </c>
      <c r="P31" s="70">
        <f t="shared" si="14"/>
        <v>87710.090991056873</v>
      </c>
      <c r="Q31" s="70">
        <f t="shared" si="14"/>
        <v>3425.7795449957011</v>
      </c>
      <c r="R31" s="70">
        <f t="shared" si="14"/>
        <v>5896.3552021740325</v>
      </c>
      <c r="S31" s="70">
        <f t="shared" si="14"/>
        <v>8736.0753031450149</v>
      </c>
      <c r="T31" s="70">
        <f t="shared" si="14"/>
        <v>2319.3492780154156</v>
      </c>
      <c r="U31" s="70">
        <f t="shared" si="14"/>
        <v>1450.9260954257261</v>
      </c>
      <c r="V31" s="70">
        <f t="shared" si="14"/>
        <v>748144.1475963369</v>
      </c>
      <c r="W31" s="70">
        <f t="shared" si="14"/>
        <v>-5318.2727846639464</v>
      </c>
      <c r="X31" s="70">
        <f t="shared" si="14"/>
        <v>-5.3131770418393671</v>
      </c>
      <c r="Y31" s="70">
        <f t="shared" si="14"/>
        <v>-1400.6976490823436</v>
      </c>
      <c r="Z31" s="70">
        <f t="shared" si="14"/>
        <v>1501.7373881263629</v>
      </c>
      <c r="AA31" s="71">
        <f t="shared" si="14"/>
        <v>9028.3273399509708</v>
      </c>
      <c r="AI31" s="53" t="s">
        <v>59</v>
      </c>
      <c r="AJ31" s="72" t="s">
        <v>62</v>
      </c>
      <c r="AK31" s="69">
        <f t="shared" si="11"/>
        <v>32397.742887492255</v>
      </c>
      <c r="AL31" s="70">
        <f t="shared" si="11"/>
        <v>25048.214242315669</v>
      </c>
      <c r="AM31" s="70">
        <f t="shared" si="11"/>
        <v>-13826.817856412186</v>
      </c>
      <c r="AN31" s="70">
        <f t="shared" si="11"/>
        <v>-760.55696777962021</v>
      </c>
      <c r="AO31" s="70">
        <f t="shared" si="11"/>
        <v>2120.4880424768621</v>
      </c>
      <c r="AP31" s="70">
        <f t="shared" si="11"/>
        <v>-699.94926226436712</v>
      </c>
      <c r="AQ31" s="70">
        <f t="shared" si="11"/>
        <v>-2558.3524129483635</v>
      </c>
      <c r="AR31" s="70">
        <f t="shared" si="11"/>
        <v>8128.2957338061506</v>
      </c>
      <c r="AS31" s="70">
        <f t="shared" si="11"/>
        <v>-964.64325668709967</v>
      </c>
      <c r="AT31" s="70">
        <f t="shared" si="11"/>
        <v>1571.0466104200634</v>
      </c>
      <c r="AU31" s="70">
        <f t="shared" si="11"/>
        <v>-48.405479455135456</v>
      </c>
      <c r="AV31" s="70">
        <f t="shared" si="11"/>
        <v>58815.469034579597</v>
      </c>
      <c r="AW31" s="70">
        <f t="shared" si="11"/>
        <v>87711.807258336019</v>
      </c>
      <c r="AX31" s="70">
        <f t="shared" si="11"/>
        <v>3425.6360776568267</v>
      </c>
      <c r="AY31" s="70">
        <f t="shared" si="11"/>
        <v>5896.2637214554061</v>
      </c>
      <c r="AZ31" s="70">
        <f t="shared" si="9"/>
        <v>8736.2173929645669</v>
      </c>
      <c r="BA31" s="70">
        <f t="shared" si="1"/>
        <v>2319.3055305782482</v>
      </c>
      <c r="BB31" s="70">
        <f t="shared" si="1"/>
        <v>1450.9195172367163</v>
      </c>
      <c r="BC31" s="70">
        <f t="shared" si="1"/>
        <v>748161.69877232984</v>
      </c>
      <c r="BD31" s="70">
        <f t="shared" si="1"/>
        <v>-5318.2721844615589</v>
      </c>
      <c r="BE31" s="70">
        <f t="shared" si="1"/>
        <v>-6.2020256319534441</v>
      </c>
      <c r="BF31" s="70">
        <f t="shared" si="1"/>
        <v>-1412.784967504419</v>
      </c>
      <c r="BG31" s="70">
        <f t="shared" si="1"/>
        <v>1501.7969426778513</v>
      </c>
      <c r="BH31" s="71">
        <f t="shared" si="1"/>
        <v>9044.9185722467591</v>
      </c>
      <c r="BP31" s="53" t="s">
        <v>59</v>
      </c>
      <c r="BQ31" s="72" t="s">
        <v>62</v>
      </c>
      <c r="BR31" s="69">
        <f t="shared" si="7"/>
        <v>32397.742887492255</v>
      </c>
      <c r="BS31" s="70">
        <f t="shared" si="7"/>
        <v>25048.214242315669</v>
      </c>
      <c r="BT31" s="70">
        <f t="shared" si="7"/>
        <v>-13826.817856412186</v>
      </c>
      <c r="BU31" s="70">
        <f t="shared" si="7"/>
        <v>-760.55696777962021</v>
      </c>
      <c r="BV31" s="70">
        <f t="shared" si="7"/>
        <v>2120.4880424768621</v>
      </c>
      <c r="BW31" s="70">
        <f t="shared" si="7"/>
        <v>-699.94926226436712</v>
      </c>
      <c r="BX31" s="70">
        <f t="shared" si="7"/>
        <v>-2558.3524129483635</v>
      </c>
      <c r="BY31" s="70">
        <f t="shared" si="7"/>
        <v>8128.2957338061506</v>
      </c>
      <c r="BZ31" s="70">
        <f t="shared" si="7"/>
        <v>-964.64325668709967</v>
      </c>
      <c r="CA31" s="70">
        <f t="shared" si="7"/>
        <v>1571.0466104200634</v>
      </c>
      <c r="CB31" s="70">
        <f t="shared" si="7"/>
        <v>-48.405479455135456</v>
      </c>
      <c r="CC31" s="70">
        <f t="shared" si="7"/>
        <v>58815.469034579597</v>
      </c>
      <c r="CD31" s="70">
        <f t="shared" si="7"/>
        <v>87711.807258336019</v>
      </c>
      <c r="CE31" s="70">
        <f t="shared" si="7"/>
        <v>3425.6360776568267</v>
      </c>
      <c r="CF31" s="70">
        <f t="shared" si="7"/>
        <v>5896.2637214554061</v>
      </c>
      <c r="CG31" s="70">
        <f t="shared" si="7"/>
        <v>8736.2173929645669</v>
      </c>
      <c r="CH31" s="70">
        <f t="shared" si="10"/>
        <v>2319.3055305782482</v>
      </c>
      <c r="CI31" s="70">
        <f t="shared" si="10"/>
        <v>1450.9195172367163</v>
      </c>
      <c r="CJ31" s="70">
        <f t="shared" si="10"/>
        <v>748161.69877232984</v>
      </c>
      <c r="CK31" s="70">
        <f t="shared" si="12"/>
        <v>-5318.2721844615589</v>
      </c>
      <c r="CL31" s="70">
        <f t="shared" si="12"/>
        <v>-6.2020256319534441</v>
      </c>
      <c r="CM31" s="70">
        <f t="shared" si="12"/>
        <v>-1412.784967504419</v>
      </c>
      <c r="CN31" s="70">
        <f t="shared" si="12"/>
        <v>1501.7969426778513</v>
      </c>
      <c r="CO31" s="71">
        <f t="shared" si="12"/>
        <v>9044.9185722467591</v>
      </c>
    </row>
    <row r="32" spans="2:105" x14ac:dyDescent="0.25">
      <c r="B32" s="53" t="s">
        <v>63</v>
      </c>
      <c r="C32" s="73" t="s">
        <v>52</v>
      </c>
      <c r="D32" s="74">
        <f t="array" ref="D32:AA32">TRANSPOSE('[6]TES 2035 (value)'!$AO$6:$AO$29)</f>
        <v>25228.850679599331</v>
      </c>
      <c r="E32" s="75">
        <v>87893.555618087863</v>
      </c>
      <c r="F32" s="75">
        <v>181966.57060821715</v>
      </c>
      <c r="G32" s="75">
        <v>6417.7509509058946</v>
      </c>
      <c r="H32" s="75">
        <v>10643.40638943171</v>
      </c>
      <c r="I32" s="75">
        <v>21414.079259246289</v>
      </c>
      <c r="J32" s="75">
        <v>12923.078273765768</v>
      </c>
      <c r="K32" s="75">
        <v>61935.115726939926</v>
      </c>
      <c r="L32" s="75">
        <v>30718.582276210498</v>
      </c>
      <c r="M32" s="75">
        <v>31446.566344312167</v>
      </c>
      <c r="N32" s="75">
        <v>25882.083450042919</v>
      </c>
      <c r="O32" s="75">
        <v>644296.49100088677</v>
      </c>
      <c r="P32" s="75">
        <v>0</v>
      </c>
      <c r="Q32" s="75">
        <v>4383.7221231083331</v>
      </c>
      <c r="R32" s="75">
        <v>0</v>
      </c>
      <c r="S32" s="75">
        <v>38546.409665353203</v>
      </c>
      <c r="T32" s="75">
        <v>4835.7123621307019</v>
      </c>
      <c r="U32" s="75">
        <v>19298.635955651775</v>
      </c>
      <c r="V32" s="75">
        <v>365444.81587463699</v>
      </c>
      <c r="W32" s="75">
        <v>0</v>
      </c>
      <c r="X32" s="75">
        <v>719.94170625727429</v>
      </c>
      <c r="Y32" s="75">
        <v>68888.211962622183</v>
      </c>
      <c r="Z32" s="75">
        <v>871.21490443176833</v>
      </c>
      <c r="AA32" s="76">
        <v>8882.6456148932175</v>
      </c>
      <c r="AI32" s="53" t="s">
        <v>63</v>
      </c>
      <c r="AJ32" s="73" t="s">
        <v>52</v>
      </c>
      <c r="AK32" s="74">
        <f t="shared" si="11"/>
        <v>25229.185576110835</v>
      </c>
      <c r="AL32" s="75">
        <f t="shared" si="11"/>
        <v>87896.101154462813</v>
      </c>
      <c r="AM32" s="75">
        <f t="shared" si="11"/>
        <v>181966.51006849456</v>
      </c>
      <c r="AN32" s="75">
        <f t="shared" si="11"/>
        <v>6417.538952364006</v>
      </c>
      <c r="AO32" s="75">
        <f t="shared" si="11"/>
        <v>10643.340932313395</v>
      </c>
      <c r="AP32" s="75">
        <f t="shared" si="11"/>
        <v>21413.867646613155</v>
      </c>
      <c r="AQ32" s="75">
        <f t="shared" si="11"/>
        <v>12923.363803819862</v>
      </c>
      <c r="AR32" s="75">
        <f t="shared" si="11"/>
        <v>61946.909627943678</v>
      </c>
      <c r="AS32" s="75">
        <f t="shared" si="11"/>
        <v>30722.063027584019</v>
      </c>
      <c r="AT32" s="75">
        <f t="shared" si="11"/>
        <v>31446.743584339212</v>
      </c>
      <c r="AU32" s="75">
        <f t="shared" si="11"/>
        <v>25881.943601145078</v>
      </c>
      <c r="AV32" s="75">
        <f t="shared" si="11"/>
        <v>644309.84523212805</v>
      </c>
      <c r="AW32" s="75">
        <f t="shared" si="11"/>
        <v>0</v>
      </c>
      <c r="AX32" s="75">
        <f t="shared" si="11"/>
        <v>4383.538538339054</v>
      </c>
      <c r="AY32" s="75">
        <f t="shared" si="11"/>
        <v>0</v>
      </c>
      <c r="AZ32" s="75">
        <f t="shared" si="9"/>
        <v>38547.036611917152</v>
      </c>
      <c r="BA32" s="75">
        <f t="shared" si="1"/>
        <v>4835.6211511929059</v>
      </c>
      <c r="BB32" s="75">
        <f t="shared" si="1"/>
        <v>19298.548459758396</v>
      </c>
      <c r="BC32" s="75">
        <f t="shared" si="1"/>
        <v>365453.38907045726</v>
      </c>
      <c r="BD32" s="75">
        <f t="shared" si="1"/>
        <v>0</v>
      </c>
      <c r="BE32" s="75">
        <f t="shared" si="1"/>
        <v>840.38173028281813</v>
      </c>
      <c r="BF32" s="75">
        <f t="shared" si="1"/>
        <v>69482.682692308314</v>
      </c>
      <c r="BG32" s="75">
        <f t="shared" si="1"/>
        <v>871.24945428934905</v>
      </c>
      <c r="BH32" s="76">
        <f t="shared" si="1"/>
        <v>8898.9691298975667</v>
      </c>
      <c r="BP32" s="53" t="s">
        <v>63</v>
      </c>
      <c r="BQ32" s="73" t="s">
        <v>52</v>
      </c>
      <c r="BR32" s="74">
        <f t="shared" si="7"/>
        <v>25229.185576110835</v>
      </c>
      <c r="BS32" s="75">
        <f t="shared" si="7"/>
        <v>87896.101154462813</v>
      </c>
      <c r="BT32" s="75">
        <f t="shared" si="7"/>
        <v>181966.51006849456</v>
      </c>
      <c r="BU32" s="75">
        <f t="shared" si="7"/>
        <v>6417.538952364006</v>
      </c>
      <c r="BV32" s="75">
        <f t="shared" si="7"/>
        <v>10643.340932313395</v>
      </c>
      <c r="BW32" s="75">
        <f t="shared" si="7"/>
        <v>21413.867646613155</v>
      </c>
      <c r="BX32" s="75">
        <f t="shared" si="7"/>
        <v>12923.363803819862</v>
      </c>
      <c r="BY32" s="75">
        <f t="shared" si="7"/>
        <v>61946.909627943678</v>
      </c>
      <c r="BZ32" s="75">
        <f t="shared" si="7"/>
        <v>30722.063027584019</v>
      </c>
      <c r="CA32" s="75">
        <f t="shared" si="7"/>
        <v>31446.743584339212</v>
      </c>
      <c r="CB32" s="75">
        <f t="shared" si="7"/>
        <v>25881.943601145078</v>
      </c>
      <c r="CC32" s="75">
        <f t="shared" si="7"/>
        <v>644309.84523212805</v>
      </c>
      <c r="CD32" s="75">
        <f t="shared" si="7"/>
        <v>0</v>
      </c>
      <c r="CE32" s="75">
        <f t="shared" si="7"/>
        <v>4383.538538339054</v>
      </c>
      <c r="CF32" s="75">
        <f t="shared" si="7"/>
        <v>0</v>
      </c>
      <c r="CG32" s="75">
        <f t="shared" si="7"/>
        <v>38547.036611917152</v>
      </c>
      <c r="CH32" s="75">
        <f t="shared" si="10"/>
        <v>4835.6211511929059</v>
      </c>
      <c r="CI32" s="75">
        <f t="shared" si="10"/>
        <v>19298.548459758396</v>
      </c>
      <c r="CJ32" s="75">
        <f t="shared" si="10"/>
        <v>365453.38907045726</v>
      </c>
      <c r="CK32" s="75">
        <f t="shared" si="12"/>
        <v>0</v>
      </c>
      <c r="CL32" s="75">
        <f t="shared" si="12"/>
        <v>840.38173028281813</v>
      </c>
      <c r="CM32" s="75">
        <f t="shared" si="12"/>
        <v>69482.682692308314</v>
      </c>
      <c r="CN32" s="75">
        <f t="shared" si="12"/>
        <v>871.24945428934905</v>
      </c>
      <c r="CO32" s="76">
        <f t="shared" si="12"/>
        <v>8898.9691298975667</v>
      </c>
    </row>
    <row r="33" spans="2:98" x14ac:dyDescent="0.25">
      <c r="B33" s="53" t="s">
        <v>65</v>
      </c>
      <c r="C33" s="77" t="s">
        <v>66</v>
      </c>
      <c r="D33" s="61">
        <f>'[6]TES 2035 (value)'!D44</f>
        <v>193.97437113852601</v>
      </c>
      <c r="E33" s="62">
        <f>'[6]TES 2035 (value)'!E44</f>
        <v>391.66214633839837</v>
      </c>
      <c r="F33" s="62">
        <f>'[6]TES 2035 (value)'!F44</f>
        <v>732.05455086170525</v>
      </c>
      <c r="G33" s="62">
        <f>'[6]TES 2035 (value)'!G44</f>
        <v>75.892271203866557</v>
      </c>
      <c r="H33" s="62">
        <f>'[6]TES 2035 (value)'!H44</f>
        <v>178.48707497765665</v>
      </c>
      <c r="I33" s="62">
        <f>'[6]TES 2035 (value)'!I44</f>
        <v>178.67437686223269</v>
      </c>
      <c r="J33" s="62">
        <f>'[6]TES 2035 (value)'!J44</f>
        <v>192.17868921319288</v>
      </c>
      <c r="K33" s="62">
        <f>'[6]TES 2035 (value)'!K44</f>
        <v>124.38602520312966</v>
      </c>
      <c r="L33" s="62">
        <f>'[6]TES 2035 (value)'!L44</f>
        <v>204.41686783424859</v>
      </c>
      <c r="M33" s="62">
        <f>'[6]TES 2035 (value)'!M44</f>
        <v>130.43749282379534</v>
      </c>
      <c r="N33" s="62">
        <f>'[6]TES 2035 (value)'!N44</f>
        <v>50.23847180420119</v>
      </c>
      <c r="O33" s="62">
        <f>'[6]TES 2035 (value)'!O44</f>
        <v>2903.8302290529737</v>
      </c>
      <c r="P33" s="62">
        <f>'[6]TES 2035 (value)'!P44</f>
        <v>0</v>
      </c>
      <c r="Q33" s="33">
        <f>-SUM(D33:P33,R33:AA33)</f>
        <v>-5749.2136515509519</v>
      </c>
      <c r="R33" s="62">
        <f>'[6]TES 2035 (value)'!R44</f>
        <v>0</v>
      </c>
      <c r="S33" s="62">
        <f>'[6]TES 2035 (value)'!S44</f>
        <v>0</v>
      </c>
      <c r="T33" s="62">
        <f>'[6]TES 2035 (value)'!T44</f>
        <v>0</v>
      </c>
      <c r="U33" s="62">
        <f>'[6]TES 2035 (value)'!U44</f>
        <v>0</v>
      </c>
      <c r="V33" s="62">
        <f>'[6]TES 2035 (value)'!V44</f>
        <v>0</v>
      </c>
      <c r="W33" s="62">
        <f>'[6]TES 2035 (value)'!W44</f>
        <v>0</v>
      </c>
      <c r="X33" s="62">
        <f>'[6]TES 2035 (value)'!X44</f>
        <v>2.0373575789758469</v>
      </c>
      <c r="Y33" s="62">
        <f>'[6]TES 2035 (value)'!Y44</f>
        <v>220.47373666104824</v>
      </c>
      <c r="Z33" s="62">
        <f>'[6]TES 2035 (value)'!Z44</f>
        <v>0</v>
      </c>
      <c r="AA33" s="63">
        <f>'[6]TES 2035 (value)'!AA44</f>
        <v>170.46998999700105</v>
      </c>
      <c r="AI33" s="53" t="s">
        <v>65</v>
      </c>
      <c r="AJ33" s="77" t="s">
        <v>66</v>
      </c>
      <c r="AK33" s="61">
        <f>D33</f>
        <v>193.97437113852601</v>
      </c>
      <c r="AL33" s="62">
        <f t="shared" ref="AL33:BA40" si="15">E33</f>
        <v>391.66214633839837</v>
      </c>
      <c r="AM33" s="62">
        <f t="shared" si="15"/>
        <v>732.05455086170525</v>
      </c>
      <c r="AN33" s="62">
        <f t="shared" si="15"/>
        <v>75.892271203866557</v>
      </c>
      <c r="AO33" s="62">
        <f t="shared" si="15"/>
        <v>178.48707497765665</v>
      </c>
      <c r="AP33" s="62">
        <f t="shared" si="15"/>
        <v>178.67437686223269</v>
      </c>
      <c r="AQ33" s="62">
        <f t="shared" si="15"/>
        <v>192.17868921319288</v>
      </c>
      <c r="AR33" s="62">
        <f t="shared" si="15"/>
        <v>124.38602520312966</v>
      </c>
      <c r="AS33" s="62">
        <f t="shared" si="15"/>
        <v>204.41686783424859</v>
      </c>
      <c r="AT33" s="62">
        <f t="shared" si="15"/>
        <v>130.43749282379534</v>
      </c>
      <c r="AU33" s="62">
        <f t="shared" si="15"/>
        <v>50.23847180420119</v>
      </c>
      <c r="AV33" s="62">
        <f t="shared" si="15"/>
        <v>2903.8302290529737</v>
      </c>
      <c r="AW33" s="62">
        <f t="shared" si="15"/>
        <v>0</v>
      </c>
      <c r="AX33" s="33">
        <f t="shared" si="15"/>
        <v>-5749.2136515509519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2.0373575789758469</v>
      </c>
      <c r="BF33" s="62">
        <f t="shared" si="16"/>
        <v>220.47373666104824</v>
      </c>
      <c r="BG33" s="62">
        <f t="shared" si="16"/>
        <v>0</v>
      </c>
      <c r="BH33" s="63">
        <f t="shared" si="16"/>
        <v>170.46998999700105</v>
      </c>
      <c r="BP33" s="53" t="s">
        <v>65</v>
      </c>
      <c r="BQ33" s="77" t="s">
        <v>66</v>
      </c>
      <c r="BR33" s="61">
        <f t="shared" si="7"/>
        <v>193.97437113852601</v>
      </c>
      <c r="BS33" s="62">
        <f t="shared" si="7"/>
        <v>391.66214633839837</v>
      </c>
      <c r="BT33" s="62">
        <f t="shared" si="7"/>
        <v>732.05455086170525</v>
      </c>
      <c r="BU33" s="62">
        <f t="shared" si="7"/>
        <v>75.892271203866557</v>
      </c>
      <c r="BV33" s="62">
        <f t="shared" si="7"/>
        <v>178.48707497765665</v>
      </c>
      <c r="BW33" s="62">
        <f t="shared" si="7"/>
        <v>178.67437686223269</v>
      </c>
      <c r="BX33" s="62">
        <f t="shared" si="7"/>
        <v>192.17868921319288</v>
      </c>
      <c r="BY33" s="62">
        <f t="shared" si="7"/>
        <v>124.38602520312966</v>
      </c>
      <c r="BZ33" s="62">
        <f t="shared" si="7"/>
        <v>204.41686783424859</v>
      </c>
      <c r="CA33" s="62">
        <f t="shared" si="7"/>
        <v>130.43749282379534</v>
      </c>
      <c r="CB33" s="62">
        <f t="shared" si="7"/>
        <v>50.23847180420119</v>
      </c>
      <c r="CC33" s="62">
        <f t="shared" si="7"/>
        <v>2903.8302290529737</v>
      </c>
      <c r="CD33" s="62">
        <f t="shared" si="7"/>
        <v>0</v>
      </c>
      <c r="CE33" s="33">
        <f t="shared" si="7"/>
        <v>-5749.2136515509519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2.0373575789758469</v>
      </c>
      <c r="CM33" s="62">
        <f t="shared" si="12"/>
        <v>220.47373666104824</v>
      </c>
      <c r="CN33" s="62">
        <f t="shared" si="12"/>
        <v>0</v>
      </c>
      <c r="CO33" s="63">
        <f t="shared" si="12"/>
        <v>170.46998999700105</v>
      </c>
    </row>
    <row r="34" spans="2:98" x14ac:dyDescent="0.25">
      <c r="B34" s="53" t="s">
        <v>67</v>
      </c>
      <c r="C34" s="72" t="s">
        <v>68</v>
      </c>
      <c r="D34" s="65">
        <f>'[6]TES 2035 (value)'!D45</f>
        <v>3607.678348739837</v>
      </c>
      <c r="E34" s="66">
        <f>'[6]TES 2035 (value)'!E45</f>
        <v>22229.658621991119</v>
      </c>
      <c r="F34" s="66">
        <f>'[6]TES 2035 (value)'!F45</f>
        <v>7335.5033507008611</v>
      </c>
      <c r="G34" s="66">
        <f>'[6]TES 2035 (value)'!G45</f>
        <v>1204.6714877333629</v>
      </c>
      <c r="H34" s="66">
        <f>'[6]TES 2035 (value)'!H45</f>
        <v>2819.2844885065124</v>
      </c>
      <c r="I34" s="66">
        <f>'[6]TES 2035 (value)'!I45</f>
        <v>2838.473153687456</v>
      </c>
      <c r="J34" s="66">
        <f>'[6]TES 2035 (value)'!J45</f>
        <v>3076.1609704118009</v>
      </c>
      <c r="K34" s="66">
        <f>'[6]TES 2035 (value)'!K45</f>
        <v>1989.6438065016816</v>
      </c>
      <c r="L34" s="66">
        <f>'[6]TES 2035 (value)'!L45</f>
        <v>3251.6144422210909</v>
      </c>
      <c r="M34" s="66">
        <f>'[6]TES 2035 (value)'!M45</f>
        <v>2076.3443327965697</v>
      </c>
      <c r="N34" s="66">
        <f>'[6]TES 2035 (value)'!N45</f>
        <v>804.17177769781028</v>
      </c>
      <c r="O34" s="66">
        <f>'[6]TES 2035 (value)'!O45</f>
        <v>46204.705440198144</v>
      </c>
      <c r="P34" s="66">
        <f>'[6]TES 2035 (value)'!P45</f>
        <v>0</v>
      </c>
      <c r="Q34" s="66">
        <f>'[6]TES 2035 (value)'!Q45</f>
        <v>0</v>
      </c>
      <c r="R34" s="66">
        <f>'[6]TES 2035 (value)'!R45</f>
        <v>0</v>
      </c>
      <c r="S34" s="34">
        <f>-SUM(D34:R34,T34:AA34)</f>
        <v>-101476.96435675886</v>
      </c>
      <c r="T34" s="66">
        <f>'[6]TES 2035 (value)'!T45</f>
        <v>0</v>
      </c>
      <c r="U34" s="66">
        <f>'[6]TES 2035 (value)'!U45</f>
        <v>0</v>
      </c>
      <c r="V34" s="66">
        <f>'[6]TES 2035 (value)'!V45</f>
        <v>0</v>
      </c>
      <c r="W34" s="66">
        <f>'[6]TES 2035 (value)'!W45</f>
        <v>0</v>
      </c>
      <c r="X34" s="66">
        <f>'[6]TES 2035 (value)'!X45</f>
        <v>22.029024465859486</v>
      </c>
      <c r="Y34" s="66">
        <f>'[6]TES 2035 (value)'!Y45</f>
        <v>2287.8744944877944</v>
      </c>
      <c r="Z34" s="66">
        <f>'[6]TES 2035 (value)'!Z45</f>
        <v>0</v>
      </c>
      <c r="AA34" s="67">
        <f>'[6]TES 2035 (value)'!AA45</f>
        <v>1729.1506166189483</v>
      </c>
      <c r="AI34" s="53" t="s">
        <v>67</v>
      </c>
      <c r="AJ34" s="72" t="s">
        <v>68</v>
      </c>
      <c r="AK34" s="65">
        <f t="shared" ref="AK34:AK40" si="17">D34</f>
        <v>3607.678348739837</v>
      </c>
      <c r="AL34" s="66">
        <f t="shared" si="15"/>
        <v>22229.658621991119</v>
      </c>
      <c r="AM34" s="66">
        <f t="shared" si="15"/>
        <v>7335.5033507008611</v>
      </c>
      <c r="AN34" s="66">
        <f t="shared" si="15"/>
        <v>1204.6714877333629</v>
      </c>
      <c r="AO34" s="66">
        <f t="shared" si="15"/>
        <v>2819.2844885065124</v>
      </c>
      <c r="AP34" s="66">
        <f t="shared" si="15"/>
        <v>2838.473153687456</v>
      </c>
      <c r="AQ34" s="66">
        <f t="shared" si="15"/>
        <v>3076.1609704118009</v>
      </c>
      <c r="AR34" s="66">
        <f t="shared" si="15"/>
        <v>1989.6438065016816</v>
      </c>
      <c r="AS34" s="66">
        <f t="shared" si="15"/>
        <v>3251.6144422210909</v>
      </c>
      <c r="AT34" s="66">
        <f t="shared" si="15"/>
        <v>2076.3443327965697</v>
      </c>
      <c r="AU34" s="66">
        <f t="shared" si="15"/>
        <v>804.17177769781028</v>
      </c>
      <c r="AV34" s="66">
        <f t="shared" si="15"/>
        <v>46204.705440198144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-101476.96435675886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22.029024465859486</v>
      </c>
      <c r="BF34" s="66">
        <f t="shared" si="16"/>
        <v>2287.8744944877944</v>
      </c>
      <c r="BG34" s="66">
        <f t="shared" si="16"/>
        <v>0</v>
      </c>
      <c r="BH34" s="67">
        <f t="shared" si="16"/>
        <v>1729.1506166189483</v>
      </c>
      <c r="BP34" s="53" t="s">
        <v>67</v>
      </c>
      <c r="BQ34" s="72" t="s">
        <v>68</v>
      </c>
      <c r="BR34" s="65">
        <f t="shared" si="7"/>
        <v>3607.678348739837</v>
      </c>
      <c r="BS34" s="66">
        <f t="shared" si="7"/>
        <v>22229.658621991119</v>
      </c>
      <c r="BT34" s="66">
        <f t="shared" si="7"/>
        <v>7335.5033507008611</v>
      </c>
      <c r="BU34" s="66">
        <f t="shared" si="7"/>
        <v>1204.6714877333629</v>
      </c>
      <c r="BV34" s="66">
        <f t="shared" si="7"/>
        <v>2819.2844885065124</v>
      </c>
      <c r="BW34" s="66">
        <f t="shared" si="7"/>
        <v>2838.473153687456</v>
      </c>
      <c r="BX34" s="66">
        <f t="shared" si="7"/>
        <v>3076.1609704118009</v>
      </c>
      <c r="BY34" s="66">
        <f t="shared" si="7"/>
        <v>1989.6438065016816</v>
      </c>
      <c r="BZ34" s="66">
        <f t="shared" si="7"/>
        <v>3251.6144422210909</v>
      </c>
      <c r="CA34" s="66">
        <f t="shared" si="7"/>
        <v>2076.3443327965697</v>
      </c>
      <c r="CB34" s="66">
        <f t="shared" si="7"/>
        <v>804.17177769781028</v>
      </c>
      <c r="CC34" s="66">
        <f t="shared" si="7"/>
        <v>46204.705440198144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-101476.96435675886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22.029024465859486</v>
      </c>
      <c r="CM34" s="66">
        <f t="shared" si="12"/>
        <v>2287.8744944877944</v>
      </c>
      <c r="CN34" s="66">
        <f t="shared" si="12"/>
        <v>0</v>
      </c>
      <c r="CO34" s="67">
        <f t="shared" si="12"/>
        <v>1729.1506166189483</v>
      </c>
    </row>
    <row r="35" spans="2:98" x14ac:dyDescent="0.25">
      <c r="B35" s="53" t="s">
        <v>69</v>
      </c>
      <c r="C35" s="72" t="s">
        <v>70</v>
      </c>
      <c r="D35" s="65">
        <f>'[6]TES 2035 (value)'!D46</f>
        <v>476.72751499074707</v>
      </c>
      <c r="E35" s="66">
        <f>'[6]TES 2035 (value)'!E46</f>
        <v>984.2665770535616</v>
      </c>
      <c r="F35" s="66">
        <f>'[6]TES 2035 (value)'!F46</f>
        <v>659.63297076967569</v>
      </c>
      <c r="G35" s="66">
        <f>'[6]TES 2035 (value)'!G46</f>
        <v>192.02653563572611</v>
      </c>
      <c r="H35" s="66">
        <f>'[6]TES 2035 (value)'!H46</f>
        <v>342.00677646657857</v>
      </c>
      <c r="I35" s="66">
        <f>'[6]TES 2035 (value)'!I46</f>
        <v>470.17092943161919</v>
      </c>
      <c r="J35" s="66">
        <f>'[6]TES 2035 (value)'!J46</f>
        <v>688.03725168497419</v>
      </c>
      <c r="K35" s="66">
        <f>'[6]TES 2035 (value)'!K46</f>
        <v>434.4966410401255</v>
      </c>
      <c r="L35" s="66">
        <f>'[6]TES 2035 (value)'!L46</f>
        <v>570.89401060734053</v>
      </c>
      <c r="M35" s="66">
        <f>'[6]TES 2035 (value)'!M46</f>
        <v>376.12543619295036</v>
      </c>
      <c r="N35" s="66">
        <f>'[6]TES 2035 (value)'!N46</f>
        <v>179.98859891336247</v>
      </c>
      <c r="O35" s="66">
        <f>'[6]TES 2035 (value)'!O46</f>
        <v>8220.9274442441292</v>
      </c>
      <c r="P35" s="66">
        <f>'[6]TES 2035 (value)'!P46</f>
        <v>0</v>
      </c>
      <c r="Q35" s="66">
        <f>'[6]TES 2035 (value)'!Q46</f>
        <v>0</v>
      </c>
      <c r="R35" s="66">
        <f>'[6]TES 2035 (value)'!R46</f>
        <v>0</v>
      </c>
      <c r="S35" s="66">
        <f>'[6]TES 2035 (value)'!S46</f>
        <v>0</v>
      </c>
      <c r="T35" s="34">
        <f>-SUM(D35:S35,U35:AA35)</f>
        <v>-16087.384800649108</v>
      </c>
      <c r="U35" s="66">
        <f>'[6]TES 2035 (value)'!U46</f>
        <v>0</v>
      </c>
      <c r="V35" s="66">
        <f>'[6]TES 2035 (value)'!V46</f>
        <v>0</v>
      </c>
      <c r="W35" s="66">
        <f>'[6]TES 2035 (value)'!W46</f>
        <v>0</v>
      </c>
      <c r="X35" s="66">
        <f>'[6]TES 2035 (value)'!X46</f>
        <v>25.025075725225417</v>
      </c>
      <c r="Y35" s="66">
        <f>'[6]TES 2035 (value)'!Y46</f>
        <v>1640.9760403421024</v>
      </c>
      <c r="Z35" s="66">
        <f>'[6]TES 2035 (value)'!Z46</f>
        <v>0</v>
      </c>
      <c r="AA35" s="67">
        <f>'[6]TES 2035 (value)'!AA46</f>
        <v>826.08299755098915</v>
      </c>
      <c r="AI35" s="53" t="s">
        <v>69</v>
      </c>
      <c r="AJ35" s="72" t="s">
        <v>70</v>
      </c>
      <c r="AK35" s="65">
        <f t="shared" si="17"/>
        <v>476.72751499074707</v>
      </c>
      <c r="AL35" s="66">
        <f t="shared" si="15"/>
        <v>984.2665770535616</v>
      </c>
      <c r="AM35" s="66">
        <f t="shared" si="15"/>
        <v>659.63297076967569</v>
      </c>
      <c r="AN35" s="66">
        <f t="shared" si="15"/>
        <v>192.02653563572611</v>
      </c>
      <c r="AO35" s="66">
        <f t="shared" si="15"/>
        <v>342.00677646657857</v>
      </c>
      <c r="AP35" s="66">
        <f t="shared" si="15"/>
        <v>470.17092943161919</v>
      </c>
      <c r="AQ35" s="66">
        <f t="shared" si="15"/>
        <v>688.03725168497419</v>
      </c>
      <c r="AR35" s="66">
        <f t="shared" si="15"/>
        <v>434.4966410401255</v>
      </c>
      <c r="AS35" s="66">
        <f t="shared" si="15"/>
        <v>570.89401060734053</v>
      </c>
      <c r="AT35" s="66">
        <f t="shared" si="15"/>
        <v>376.12543619295036</v>
      </c>
      <c r="AU35" s="66">
        <f t="shared" si="15"/>
        <v>179.98859891336247</v>
      </c>
      <c r="AV35" s="66">
        <f t="shared" si="15"/>
        <v>8220.9274442441292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-16087.384800649108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25.025075725225417</v>
      </c>
      <c r="BF35" s="66">
        <f t="shared" si="16"/>
        <v>1640.9760403421024</v>
      </c>
      <c r="BG35" s="66">
        <f t="shared" si="16"/>
        <v>0</v>
      </c>
      <c r="BH35" s="67">
        <f t="shared" si="16"/>
        <v>826.08299755098915</v>
      </c>
      <c r="BP35" s="53" t="s">
        <v>69</v>
      </c>
      <c r="BQ35" s="72" t="s">
        <v>70</v>
      </c>
      <c r="BR35" s="65">
        <f t="shared" ref="BR35:CG37" si="18">AK35</f>
        <v>476.72751499074707</v>
      </c>
      <c r="BS35" s="66">
        <f t="shared" si="18"/>
        <v>984.2665770535616</v>
      </c>
      <c r="BT35" s="66">
        <f t="shared" si="18"/>
        <v>659.63297076967569</v>
      </c>
      <c r="BU35" s="66">
        <f t="shared" si="18"/>
        <v>192.02653563572611</v>
      </c>
      <c r="BV35" s="66">
        <f t="shared" si="18"/>
        <v>342.00677646657857</v>
      </c>
      <c r="BW35" s="66">
        <f t="shared" si="18"/>
        <v>470.17092943161919</v>
      </c>
      <c r="BX35" s="66">
        <f t="shared" si="18"/>
        <v>688.03725168497419</v>
      </c>
      <c r="BY35" s="66">
        <f t="shared" si="18"/>
        <v>434.4966410401255</v>
      </c>
      <c r="BZ35" s="66">
        <f t="shared" si="18"/>
        <v>570.89401060734053</v>
      </c>
      <c r="CA35" s="66">
        <f t="shared" si="18"/>
        <v>376.12543619295036</v>
      </c>
      <c r="CB35" s="66">
        <f t="shared" si="18"/>
        <v>179.98859891336247</v>
      </c>
      <c r="CC35" s="66">
        <f t="shared" si="18"/>
        <v>8220.9274442441292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-16087.384800649108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25.025075725225417</v>
      </c>
      <c r="CM35" s="66">
        <f t="shared" si="12"/>
        <v>1640.9760403421024</v>
      </c>
      <c r="CN35" s="66">
        <f t="shared" si="12"/>
        <v>0</v>
      </c>
      <c r="CO35" s="67">
        <f t="shared" si="12"/>
        <v>826.08299755098915</v>
      </c>
    </row>
    <row r="36" spans="2:98" x14ac:dyDescent="0.25">
      <c r="B36" s="53" t="s">
        <v>71</v>
      </c>
      <c r="C36" s="72" t="s">
        <v>72</v>
      </c>
      <c r="D36" s="65">
        <f>'[6]TES 2035 (value)'!D47</f>
        <v>89.203458199324842</v>
      </c>
      <c r="E36" s="66">
        <f>'[6]TES 2035 (value)'!E47</f>
        <v>547.73602912415481</v>
      </c>
      <c r="F36" s="66">
        <f>'[6]TES 2035 (value)'!F47</f>
        <v>1332.197380607282</v>
      </c>
      <c r="G36" s="66">
        <f>'[6]TES 2035 (value)'!G47</f>
        <v>118.95501458884331</v>
      </c>
      <c r="H36" s="66">
        <f>'[6]TES 2035 (value)'!H47</f>
        <v>206.47653457807871</v>
      </c>
      <c r="I36" s="66">
        <f>'[6]TES 2035 (value)'!I47</f>
        <v>292.14617491611608</v>
      </c>
      <c r="J36" s="66">
        <f>'[6]TES 2035 (value)'!J47</f>
        <v>436.13633012130236</v>
      </c>
      <c r="K36" s="66">
        <f>'[6]TES 2035 (value)'!K47</f>
        <v>275.04464601466731</v>
      </c>
      <c r="L36" s="66">
        <f>'[6]TES 2035 (value)'!L47</f>
        <v>356.29032032719965</v>
      </c>
      <c r="M36" s="66">
        <f>'[6]TES 2035 (value)'!M47</f>
        <v>235.26405187650786</v>
      </c>
      <c r="N36" s="66">
        <f>'[6]TES 2035 (value)'!N47</f>
        <v>114.09637395000054</v>
      </c>
      <c r="O36" s="66">
        <f>'[6]TES 2035 (value)'!O47</f>
        <v>5135.5623936035217</v>
      </c>
      <c r="P36" s="66">
        <f>'[6]TES 2035 (value)'!P47</f>
        <v>0</v>
      </c>
      <c r="Q36" s="66">
        <f>'[6]TES 2035 (value)'!Q47</f>
        <v>0</v>
      </c>
      <c r="R36" s="66">
        <f>'[6]TES 2035 (value)'!R47</f>
        <v>0</v>
      </c>
      <c r="S36" s="66">
        <f>'[6]TES 2035 (value)'!S47</f>
        <v>0</v>
      </c>
      <c r="T36" s="66">
        <f>'[6]TES 2035 (value)'!T47</f>
        <v>0</v>
      </c>
      <c r="U36" s="34">
        <f>-SUM(D36:T36,V36:AA36)</f>
        <v>-9169.1780712912387</v>
      </c>
      <c r="V36" s="66">
        <f>'[6]TES 2035 (value)'!V47</f>
        <v>0</v>
      </c>
      <c r="W36" s="66">
        <f>'[6]TES 2035 (value)'!W47</f>
        <v>0</v>
      </c>
      <c r="X36" s="66">
        <f>'[6]TES 2035 (value)'!X47</f>
        <v>0.31246019686778531</v>
      </c>
      <c r="Y36" s="66">
        <f>'[6]TES 2035 (value)'!Y47</f>
        <v>20.010756207315911</v>
      </c>
      <c r="Z36" s="66">
        <f>'[6]TES 2035 (value)'!Z47</f>
        <v>0</v>
      </c>
      <c r="AA36" s="67">
        <f>'[6]TES 2035 (value)'!AA47</f>
        <v>9.7461469800567286</v>
      </c>
      <c r="AI36" s="53" t="s">
        <v>71</v>
      </c>
      <c r="AJ36" s="72" t="s">
        <v>72</v>
      </c>
      <c r="AK36" s="65">
        <f t="shared" si="17"/>
        <v>89.203458199324842</v>
      </c>
      <c r="AL36" s="66">
        <f t="shared" si="15"/>
        <v>547.73602912415481</v>
      </c>
      <c r="AM36" s="66">
        <f t="shared" si="15"/>
        <v>1332.197380607282</v>
      </c>
      <c r="AN36" s="66">
        <f t="shared" si="15"/>
        <v>118.95501458884331</v>
      </c>
      <c r="AO36" s="66">
        <f t="shared" si="15"/>
        <v>206.47653457807871</v>
      </c>
      <c r="AP36" s="66">
        <f t="shared" si="15"/>
        <v>292.14617491611608</v>
      </c>
      <c r="AQ36" s="66">
        <f t="shared" si="15"/>
        <v>436.13633012130236</v>
      </c>
      <c r="AR36" s="66">
        <f t="shared" si="15"/>
        <v>275.04464601466731</v>
      </c>
      <c r="AS36" s="66">
        <f t="shared" si="15"/>
        <v>356.29032032719965</v>
      </c>
      <c r="AT36" s="66">
        <f t="shared" si="15"/>
        <v>235.26405187650786</v>
      </c>
      <c r="AU36" s="66">
        <f t="shared" si="15"/>
        <v>114.09637395000054</v>
      </c>
      <c r="AV36" s="66">
        <f t="shared" si="15"/>
        <v>5135.5623936035217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-9169.1780712912387</v>
      </c>
      <c r="BC36" s="66">
        <f t="shared" si="16"/>
        <v>0</v>
      </c>
      <c r="BD36" s="66">
        <f t="shared" si="16"/>
        <v>0</v>
      </c>
      <c r="BE36" s="66">
        <f t="shared" si="16"/>
        <v>0.31246019686778531</v>
      </c>
      <c r="BF36" s="66">
        <f t="shared" si="16"/>
        <v>20.010756207315911</v>
      </c>
      <c r="BG36" s="66">
        <f t="shared" si="16"/>
        <v>0</v>
      </c>
      <c r="BH36" s="67">
        <f t="shared" si="16"/>
        <v>9.7461469800567286</v>
      </c>
      <c r="BP36" s="53" t="s">
        <v>71</v>
      </c>
      <c r="BQ36" s="72" t="s">
        <v>72</v>
      </c>
      <c r="BR36" s="65">
        <f t="shared" si="18"/>
        <v>89.203458199324842</v>
      </c>
      <c r="BS36" s="66">
        <f t="shared" si="18"/>
        <v>547.73602912415481</v>
      </c>
      <c r="BT36" s="66">
        <f t="shared" si="18"/>
        <v>1332.197380607282</v>
      </c>
      <c r="BU36" s="66">
        <f t="shared" si="18"/>
        <v>118.95501458884331</v>
      </c>
      <c r="BV36" s="66">
        <f t="shared" si="18"/>
        <v>206.47653457807871</v>
      </c>
      <c r="BW36" s="66">
        <f t="shared" si="18"/>
        <v>292.14617491611608</v>
      </c>
      <c r="BX36" s="66">
        <f t="shared" si="18"/>
        <v>436.13633012130236</v>
      </c>
      <c r="BY36" s="66">
        <f t="shared" si="18"/>
        <v>275.04464601466731</v>
      </c>
      <c r="BZ36" s="66">
        <f t="shared" si="18"/>
        <v>356.29032032719965</v>
      </c>
      <c r="CA36" s="66">
        <f t="shared" si="18"/>
        <v>235.26405187650786</v>
      </c>
      <c r="CB36" s="66">
        <f t="shared" si="18"/>
        <v>114.09637395000054</v>
      </c>
      <c r="CC36" s="66">
        <f t="shared" si="18"/>
        <v>5135.5623936035217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-9169.1780712912387</v>
      </c>
      <c r="CJ36" s="66">
        <f t="shared" si="10"/>
        <v>0</v>
      </c>
      <c r="CK36" s="66">
        <f t="shared" si="12"/>
        <v>0</v>
      </c>
      <c r="CL36" s="66">
        <f t="shared" si="12"/>
        <v>0.31246019686778531</v>
      </c>
      <c r="CM36" s="66">
        <f t="shared" si="12"/>
        <v>20.010756207315911</v>
      </c>
      <c r="CN36" s="66">
        <f t="shared" si="12"/>
        <v>0</v>
      </c>
      <c r="CO36" s="67">
        <f t="shared" si="12"/>
        <v>9.7461469800567286</v>
      </c>
    </row>
    <row r="37" spans="2:98" x14ac:dyDescent="0.25">
      <c r="B37" s="53" t="s">
        <v>73</v>
      </c>
      <c r="C37" s="72" t="s">
        <v>74</v>
      </c>
      <c r="D37" s="65">
        <f>'[6]TES 2035 (value)'!D48</f>
        <v>47041.683472983248</v>
      </c>
      <c r="E37" s="66">
        <f>'[6]TES 2035 (value)'!E48</f>
        <v>174561.90430501528</v>
      </c>
      <c r="F37" s="66">
        <f>'[6]TES 2035 (value)'!F48</f>
        <v>60020.06427314652</v>
      </c>
      <c r="G37" s="66">
        <f>'[6]TES 2035 (value)'!G48</f>
        <v>1126.9805448756106</v>
      </c>
      <c r="H37" s="66">
        <f>'[6]TES 2035 (value)'!H48</f>
        <v>18906.701555494205</v>
      </c>
      <c r="I37" s="66">
        <f>'[6]TES 2035 (value)'!I48</f>
        <v>8511.9272582272079</v>
      </c>
      <c r="J37" s="66">
        <f>'[6]TES 2035 (value)'!J48</f>
        <v>2817.56965780472</v>
      </c>
      <c r="K37" s="66">
        <f>'[6]TES 2035 (value)'!K48</f>
        <v>7006.6764228332786</v>
      </c>
      <c r="L37" s="66">
        <f>'[6]TES 2035 (value)'!L48</f>
        <v>5320.6418305504112</v>
      </c>
      <c r="M37" s="66">
        <f>'[6]TES 2035 (value)'!M48</f>
        <v>4894.6934261485267</v>
      </c>
      <c r="N37" s="66">
        <f>'[6]TES 2035 (value)'!N48</f>
        <v>3444.7315881336435</v>
      </c>
      <c r="O37" s="66">
        <f>'[6]TES 2035 (value)'!O48</f>
        <v>375497.70710549032</v>
      </c>
      <c r="P37" s="66">
        <f>'[6]TES 2035 (value)'!P48</f>
        <v>0</v>
      </c>
      <c r="Q37" s="66">
        <f>'[6]TES 2035 (value)'!Q48</f>
        <v>0</v>
      </c>
      <c r="R37" s="66">
        <f>'[6]TES 2035 (value)'!R48</f>
        <v>0</v>
      </c>
      <c r="S37" s="66">
        <f>'[6]TES 2035 (value)'!S48</f>
        <v>0</v>
      </c>
      <c r="T37" s="66">
        <f>'[6]TES 2035 (value)'!T48</f>
        <v>0</v>
      </c>
      <c r="U37" s="66">
        <f>'[6]TES 2035 (value)'!U48</f>
        <v>0</v>
      </c>
      <c r="V37" s="34">
        <f>-SUM(D37:U37,W37:AA37)</f>
        <v>-721815.27326717775</v>
      </c>
      <c r="W37" s="66">
        <f>'[6]TES 2035 (value)'!W48</f>
        <v>0</v>
      </c>
      <c r="X37" s="66">
        <f>'[6]TES 2035 (value)'!X48</f>
        <v>20.228747933703968</v>
      </c>
      <c r="Y37" s="66">
        <f>'[6]TES 2035 (value)'!Y48</f>
        <v>12630.585201814087</v>
      </c>
      <c r="Z37" s="66">
        <f>'[6]TES 2035 (value)'!Z48</f>
        <v>0</v>
      </c>
      <c r="AA37" s="67">
        <f>'[6]TES 2035 (value)'!AA48</f>
        <v>13.177876726956351</v>
      </c>
      <c r="AI37" s="53" t="s">
        <v>73</v>
      </c>
      <c r="AJ37" s="72" t="s">
        <v>74</v>
      </c>
      <c r="AK37" s="65">
        <f t="shared" si="17"/>
        <v>47041.683472983248</v>
      </c>
      <c r="AL37" s="66">
        <f t="shared" si="15"/>
        <v>174561.90430501528</v>
      </c>
      <c r="AM37" s="66">
        <f t="shared" si="15"/>
        <v>60020.06427314652</v>
      </c>
      <c r="AN37" s="66">
        <f t="shared" si="15"/>
        <v>1126.9805448756106</v>
      </c>
      <c r="AO37" s="66">
        <f t="shared" si="15"/>
        <v>18906.701555494205</v>
      </c>
      <c r="AP37" s="66">
        <f t="shared" si="15"/>
        <v>8511.9272582272079</v>
      </c>
      <c r="AQ37" s="66">
        <f t="shared" si="15"/>
        <v>2817.56965780472</v>
      </c>
      <c r="AR37" s="66">
        <f t="shared" si="15"/>
        <v>7006.6764228332786</v>
      </c>
      <c r="AS37" s="66">
        <f t="shared" si="15"/>
        <v>5320.6418305504112</v>
      </c>
      <c r="AT37" s="66">
        <f t="shared" si="15"/>
        <v>4894.6934261485267</v>
      </c>
      <c r="AU37" s="66">
        <f t="shared" si="15"/>
        <v>3444.7315881336435</v>
      </c>
      <c r="AV37" s="66">
        <f t="shared" si="15"/>
        <v>375497.70710549032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-721815.27326717775</v>
      </c>
      <c r="BD37" s="66">
        <f t="shared" si="16"/>
        <v>0</v>
      </c>
      <c r="BE37" s="66">
        <f t="shared" si="16"/>
        <v>20.228747933703968</v>
      </c>
      <c r="BF37" s="66">
        <f t="shared" si="16"/>
        <v>12630.585201814087</v>
      </c>
      <c r="BG37" s="66">
        <f t="shared" si="16"/>
        <v>0</v>
      </c>
      <c r="BH37" s="67">
        <f t="shared" si="16"/>
        <v>13.177876726956351</v>
      </c>
      <c r="BP37" s="53" t="s">
        <v>73</v>
      </c>
      <c r="BQ37" s="72" t="s">
        <v>74</v>
      </c>
      <c r="BR37" s="65">
        <f t="shared" si="18"/>
        <v>47041.683472983248</v>
      </c>
      <c r="BS37" s="66">
        <f t="shared" si="18"/>
        <v>174561.90430501528</v>
      </c>
      <c r="BT37" s="66">
        <f t="shared" si="18"/>
        <v>60020.06427314652</v>
      </c>
      <c r="BU37" s="66">
        <f t="shared" si="18"/>
        <v>1126.9805448756106</v>
      </c>
      <c r="BV37" s="66">
        <f t="shared" si="18"/>
        <v>18906.701555494205</v>
      </c>
      <c r="BW37" s="66">
        <f t="shared" si="18"/>
        <v>8511.9272582272079</v>
      </c>
      <c r="BX37" s="66">
        <f t="shared" si="18"/>
        <v>2817.56965780472</v>
      </c>
      <c r="BY37" s="66">
        <f t="shared" si="18"/>
        <v>7006.6764228332786</v>
      </c>
      <c r="BZ37" s="66">
        <f t="shared" si="18"/>
        <v>5320.6418305504112</v>
      </c>
      <c r="CA37" s="66">
        <f t="shared" si="18"/>
        <v>4894.6934261485267</v>
      </c>
      <c r="CB37" s="66">
        <f t="shared" si="18"/>
        <v>3444.7315881336435</v>
      </c>
      <c r="CC37" s="66">
        <f t="shared" si="18"/>
        <v>375497.70710549032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-721815.27326717775</v>
      </c>
      <c r="CK37" s="66">
        <f t="shared" si="12"/>
        <v>0</v>
      </c>
      <c r="CL37" s="66">
        <f t="shared" si="12"/>
        <v>20.228747933703968</v>
      </c>
      <c r="CM37" s="66">
        <f t="shared" si="12"/>
        <v>12630.585201814087</v>
      </c>
      <c r="CN37" s="66">
        <f t="shared" si="12"/>
        <v>0</v>
      </c>
      <c r="CO37" s="67">
        <f t="shared" si="12"/>
        <v>13.177876726956351</v>
      </c>
    </row>
    <row r="38" spans="2:98" x14ac:dyDescent="0.25">
      <c r="B38" s="53" t="s">
        <v>76</v>
      </c>
      <c r="C38" s="72" t="s">
        <v>54</v>
      </c>
      <c r="D38" s="65">
        <f t="array" ref="D38:AA38">TRANSPOSE('[6]TES 2035 (value)'!$AV$6:$AV$29)</f>
        <v>3969.9415370938641</v>
      </c>
      <c r="E38" s="66">
        <v>33895.176478962989</v>
      </c>
      <c r="F38" s="66">
        <v>32150.971545053584</v>
      </c>
      <c r="G38" s="66">
        <v>979.29034916116541</v>
      </c>
      <c r="H38" s="66">
        <v>753.74014074519312</v>
      </c>
      <c r="I38" s="66">
        <v>2450.0559575409911</v>
      </c>
      <c r="J38" s="66">
        <v>36.424473826199225</v>
      </c>
      <c r="K38" s="66">
        <v>194.87282446439551</v>
      </c>
      <c r="L38" s="66">
        <v>2307.6436929965298</v>
      </c>
      <c r="M38" s="66">
        <v>10.251699192353735</v>
      </c>
      <c r="N38" s="66">
        <v>1.5648004001609401E-6</v>
      </c>
      <c r="O38" s="66">
        <v>92455.194328651225</v>
      </c>
      <c r="P38" s="66">
        <v>58921.951711054433</v>
      </c>
      <c r="Q38" s="66">
        <v>978.26485526103966</v>
      </c>
      <c r="R38" s="66">
        <v>1507.1857131856318</v>
      </c>
      <c r="S38" s="66">
        <v>705.67385770241992</v>
      </c>
      <c r="T38" s="66">
        <v>41.182028424539631</v>
      </c>
      <c r="U38" s="66">
        <v>621.65770736535421</v>
      </c>
      <c r="V38" s="66">
        <v>117487.05744951981</v>
      </c>
      <c r="W38" s="66">
        <v>0</v>
      </c>
      <c r="X38" s="66">
        <v>22.809821249872716</v>
      </c>
      <c r="Y38" s="66">
        <v>10684.465674248115</v>
      </c>
      <c r="Z38" s="66">
        <v>5374.4159239366927</v>
      </c>
      <c r="AA38" s="67">
        <v>2156.5930250856918</v>
      </c>
      <c r="AI38" s="53" t="s">
        <v>76</v>
      </c>
      <c r="AJ38" s="72" t="s">
        <v>54</v>
      </c>
      <c r="AK38" s="65">
        <f t="shared" si="17"/>
        <v>3969.9415370938641</v>
      </c>
      <c r="AL38" s="66">
        <f t="shared" si="15"/>
        <v>33895.176478962989</v>
      </c>
      <c r="AM38" s="66">
        <f t="shared" si="15"/>
        <v>32150.971545053584</v>
      </c>
      <c r="AN38" s="66">
        <f t="shared" si="15"/>
        <v>979.29034916116541</v>
      </c>
      <c r="AO38" s="66">
        <f t="shared" si="15"/>
        <v>753.74014074519312</v>
      </c>
      <c r="AP38" s="66">
        <f t="shared" si="15"/>
        <v>2450.0559575409911</v>
      </c>
      <c r="AQ38" s="66">
        <f t="shared" si="15"/>
        <v>36.424473826199225</v>
      </c>
      <c r="AR38" s="66">
        <f t="shared" si="15"/>
        <v>194.87282446439551</v>
      </c>
      <c r="AS38" s="66">
        <f t="shared" si="15"/>
        <v>2307.6436929965298</v>
      </c>
      <c r="AT38" s="66">
        <f t="shared" si="15"/>
        <v>10.251699192353735</v>
      </c>
      <c r="AU38" s="66">
        <f t="shared" si="15"/>
        <v>1.5648004001609401E-6</v>
      </c>
      <c r="AV38" s="66">
        <f t="shared" si="15"/>
        <v>92455.194328651225</v>
      </c>
      <c r="AW38" s="66">
        <f t="shared" si="15"/>
        <v>58921.951711054433</v>
      </c>
      <c r="AX38" s="66">
        <f t="shared" si="15"/>
        <v>978.26485526103966</v>
      </c>
      <c r="AY38" s="66">
        <f t="shared" si="15"/>
        <v>1507.1857131856318</v>
      </c>
      <c r="AZ38" s="66">
        <f t="shared" si="15"/>
        <v>705.67385770241992</v>
      </c>
      <c r="BA38" s="66">
        <f t="shared" si="15"/>
        <v>41.182028424539631</v>
      </c>
      <c r="BB38" s="66">
        <f t="shared" si="16"/>
        <v>621.65770736535421</v>
      </c>
      <c r="BC38" s="66">
        <f t="shared" si="16"/>
        <v>117487.05744951981</v>
      </c>
      <c r="BD38" s="66">
        <f t="shared" si="16"/>
        <v>0</v>
      </c>
      <c r="BE38" s="66">
        <f t="shared" si="16"/>
        <v>22.809821249872716</v>
      </c>
      <c r="BF38" s="66">
        <f t="shared" si="16"/>
        <v>10684.465674248115</v>
      </c>
      <c r="BG38" s="66">
        <f t="shared" si="16"/>
        <v>5374.4159239366927</v>
      </c>
      <c r="BH38" s="67">
        <f t="shared" si="16"/>
        <v>2156.5930250856918</v>
      </c>
      <c r="BP38" s="53" t="s">
        <v>76</v>
      </c>
      <c r="BQ38" s="72" t="s">
        <v>54</v>
      </c>
      <c r="BR38" s="49">
        <f t="array" ref="BR38:CO38">AK47:BH47/(1+AK47:BH47)*TRANSPOSE(CP3:CP26+CQ3:CQ26+CR3:CR26)</f>
        <v>3969.9415370938646</v>
      </c>
      <c r="BS38" s="50">
        <v>33895.176478962989</v>
      </c>
      <c r="BT38" s="50">
        <v>32356.52064304661</v>
      </c>
      <c r="BU38" s="50">
        <v>979.29034916116518</v>
      </c>
      <c r="BV38" s="50">
        <v>753.74014074519323</v>
      </c>
      <c r="BW38" s="50">
        <v>2450.0559575409916</v>
      </c>
      <c r="BX38" s="50">
        <v>36.424473826199225</v>
      </c>
      <c r="BY38" s="50">
        <v>0</v>
      </c>
      <c r="BZ38" s="50">
        <v>2307.6436929965298</v>
      </c>
      <c r="CA38" s="50">
        <v>0</v>
      </c>
      <c r="CB38" s="50">
        <v>1.5648004001609403E-6</v>
      </c>
      <c r="CC38" s="50">
        <v>92455.194328651211</v>
      </c>
      <c r="CD38" s="50">
        <v>58921.951711054433</v>
      </c>
      <c r="CE38" s="50">
        <v>978.26485526103966</v>
      </c>
      <c r="CF38" s="50">
        <v>1507.1857131856316</v>
      </c>
      <c r="CG38" s="50">
        <v>705.67385770242004</v>
      </c>
      <c r="CH38" s="50">
        <v>41.182028424539624</v>
      </c>
      <c r="CI38" s="50">
        <v>621.65770736535433</v>
      </c>
      <c r="CJ38" s="50">
        <v>117487.05744951982</v>
      </c>
      <c r="CK38" s="50">
        <v>0</v>
      </c>
      <c r="CL38" s="50">
        <v>22.809821249872712</v>
      </c>
      <c r="CM38" s="50">
        <v>10684.465674248115</v>
      </c>
      <c r="CN38" s="50">
        <v>5374.4159239366927</v>
      </c>
      <c r="CO38" s="51">
        <v>2156.5930250856918</v>
      </c>
    </row>
    <row r="39" spans="2:98" x14ac:dyDescent="0.25">
      <c r="B39" s="53" t="s">
        <v>77</v>
      </c>
      <c r="C39" s="72" t="s">
        <v>78</v>
      </c>
      <c r="D39" s="65">
        <f t="array" ref="D39:AA39">TRANSPOSE('[6]TES 2035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82.831353050699562</v>
      </c>
      <c r="Y39" s="66">
        <v>21336.092529340429</v>
      </c>
      <c r="Z39" s="66">
        <v>1295.0111380000001</v>
      </c>
      <c r="AA39" s="67">
        <v>2352.774510139498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82.831353050699562</v>
      </c>
      <c r="BF39" s="66">
        <f t="shared" si="16"/>
        <v>21336.092529340429</v>
      </c>
      <c r="BG39" s="66">
        <f t="shared" si="16"/>
        <v>1295.0111380000001</v>
      </c>
      <c r="BH39" s="67">
        <f t="shared" si="16"/>
        <v>2352.774510139498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82.831353050699562</v>
      </c>
      <c r="CM39" s="66">
        <f t="shared" si="20"/>
        <v>21336.092529340429</v>
      </c>
      <c r="CN39" s="66">
        <f t="shared" si="20"/>
        <v>1295.0111380000001</v>
      </c>
      <c r="CO39" s="67">
        <f t="shared" si="20"/>
        <v>2352.774510139498</v>
      </c>
    </row>
    <row r="40" spans="2:98" x14ac:dyDescent="0.25">
      <c r="B40" s="53" t="s">
        <v>79</v>
      </c>
      <c r="C40" s="78" t="s">
        <v>80</v>
      </c>
      <c r="D40" s="69">
        <f t="array" ref="D40:AA40">TRANSPOSE('[6]TES 2035 (value)'!$AX$6:$AX$29)+TRANSPOSE('[6]TES 2035 (value)'!$AY$6:$AY$29)</f>
        <v>-6422.0379094664022</v>
      </c>
      <c r="E40" s="70">
        <v>37712.569761755316</v>
      </c>
      <c r="F40" s="70">
        <v>1245.206155822377</v>
      </c>
      <c r="G40" s="70">
        <v>15.04722209223007</v>
      </c>
      <c r="H40" s="70">
        <v>31.995211096063496</v>
      </c>
      <c r="I40" s="70">
        <v>39.149600001027949</v>
      </c>
      <c r="J40" s="70">
        <v>112.14322308708569</v>
      </c>
      <c r="K40" s="70">
        <v>161.60972421774002</v>
      </c>
      <c r="L40" s="70">
        <v>170.28392570006397</v>
      </c>
      <c r="M40" s="70">
        <v>6.410460806440577</v>
      </c>
      <c r="N40" s="70">
        <v>24.794921278419174</v>
      </c>
      <c r="O40" s="70">
        <v>6348.3166649743325</v>
      </c>
      <c r="P40" s="70">
        <v>2172.7354145175782</v>
      </c>
      <c r="Q40" s="70">
        <v>-4750.1762107543482</v>
      </c>
      <c r="R40" s="70">
        <v>-7844.3267920378421</v>
      </c>
      <c r="S40" s="70">
        <v>0</v>
      </c>
      <c r="T40" s="70">
        <v>-379.19614009684994</v>
      </c>
      <c r="U40" s="70">
        <v>849.05327993667117</v>
      </c>
      <c r="V40" s="70">
        <v>77758.408158679478</v>
      </c>
      <c r="W40" s="70">
        <v>0</v>
      </c>
      <c r="X40" s="70">
        <v>0.28559545880600162</v>
      </c>
      <c r="Y40" s="70">
        <v>0</v>
      </c>
      <c r="Z40" s="70">
        <v>635.58369908334771</v>
      </c>
      <c r="AA40" s="71">
        <v>29.060561480474995</v>
      </c>
      <c r="AI40" s="53" t="s">
        <v>79</v>
      </c>
      <c r="AJ40" s="78" t="s">
        <v>80</v>
      </c>
      <c r="AK40" s="69">
        <f t="shared" si="17"/>
        <v>-6422.0379094664022</v>
      </c>
      <c r="AL40" s="70">
        <f t="shared" si="15"/>
        <v>37712.569761755316</v>
      </c>
      <c r="AM40" s="70">
        <f t="shared" si="15"/>
        <v>1245.206155822377</v>
      </c>
      <c r="AN40" s="70">
        <f t="shared" si="15"/>
        <v>15.04722209223007</v>
      </c>
      <c r="AO40" s="70">
        <f t="shared" si="15"/>
        <v>31.995211096063496</v>
      </c>
      <c r="AP40" s="70">
        <f t="shared" si="15"/>
        <v>39.149600001027949</v>
      </c>
      <c r="AQ40" s="70">
        <f t="shared" si="15"/>
        <v>112.14322308708569</v>
      </c>
      <c r="AR40" s="70">
        <f t="shared" si="15"/>
        <v>161.60972421774002</v>
      </c>
      <c r="AS40" s="70">
        <f t="shared" si="15"/>
        <v>170.28392570006397</v>
      </c>
      <c r="AT40" s="70">
        <f t="shared" si="15"/>
        <v>6.410460806440577</v>
      </c>
      <c r="AU40" s="70">
        <f t="shared" si="15"/>
        <v>24.794921278419174</v>
      </c>
      <c r="AV40" s="70">
        <f t="shared" si="15"/>
        <v>6348.3166649743325</v>
      </c>
      <c r="AW40" s="70">
        <f t="shared" si="15"/>
        <v>2172.7354145175782</v>
      </c>
      <c r="AX40" s="70">
        <f t="shared" si="15"/>
        <v>-4750.1762107543482</v>
      </c>
      <c r="AY40" s="70">
        <f t="shared" si="15"/>
        <v>-7844.3267920378421</v>
      </c>
      <c r="AZ40" s="70">
        <f t="shared" si="15"/>
        <v>0</v>
      </c>
      <c r="BA40" s="70">
        <f t="shared" si="15"/>
        <v>-379.19614009684994</v>
      </c>
      <c r="BB40" s="70">
        <f t="shared" si="16"/>
        <v>849.05327993667117</v>
      </c>
      <c r="BC40" s="70">
        <f t="shared" si="16"/>
        <v>77758.408158679478</v>
      </c>
      <c r="BD40" s="70">
        <f t="shared" si="16"/>
        <v>0</v>
      </c>
      <c r="BE40" s="70">
        <f t="shared" si="16"/>
        <v>0.28559545880600162</v>
      </c>
      <c r="BF40" s="70">
        <f t="shared" si="16"/>
        <v>0</v>
      </c>
      <c r="BG40" s="70">
        <f t="shared" si="16"/>
        <v>635.58369908334771</v>
      </c>
      <c r="BH40" s="71">
        <f t="shared" si="16"/>
        <v>29.060561480474995</v>
      </c>
      <c r="BP40" s="53" t="s">
        <v>79</v>
      </c>
      <c r="BQ40" s="78" t="s">
        <v>80</v>
      </c>
      <c r="BR40" s="69">
        <f t="shared" si="19"/>
        <v>-6422.0379094664022</v>
      </c>
      <c r="BS40" s="70">
        <f t="shared" si="19"/>
        <v>37712.569761755316</v>
      </c>
      <c r="BT40" s="49">
        <f>AM40-CY19</f>
        <v>2860.8386494603137</v>
      </c>
      <c r="BU40" s="70">
        <f t="shared" si="19"/>
        <v>15.04722209223007</v>
      </c>
      <c r="BV40" s="70">
        <f t="shared" si="19"/>
        <v>31.995211096063496</v>
      </c>
      <c r="BW40" s="70">
        <f t="shared" si="19"/>
        <v>39.149600001027949</v>
      </c>
      <c r="BX40" s="70">
        <f t="shared" si="19"/>
        <v>112.14322308708569</v>
      </c>
      <c r="BY40" s="70">
        <f t="shared" si="19"/>
        <v>161.60972421774002</v>
      </c>
      <c r="BZ40" s="70">
        <f t="shared" si="19"/>
        <v>170.28392570006397</v>
      </c>
      <c r="CA40" s="70">
        <f t="shared" si="19"/>
        <v>6.410460806440577</v>
      </c>
      <c r="CB40" s="70">
        <f t="shared" si="19"/>
        <v>24.794921278419174</v>
      </c>
      <c r="CC40" s="70">
        <f t="shared" si="19"/>
        <v>6348.3166649743325</v>
      </c>
      <c r="CD40" s="70">
        <f t="shared" si="19"/>
        <v>2172.7354145175782</v>
      </c>
      <c r="CE40" s="70">
        <f t="shared" si="19"/>
        <v>-4750.1762107543482</v>
      </c>
      <c r="CF40" s="70">
        <f t="shared" si="19"/>
        <v>-7844.3267920378421</v>
      </c>
      <c r="CG40" s="70">
        <f t="shared" si="19"/>
        <v>0</v>
      </c>
      <c r="CH40" s="70">
        <f t="shared" si="20"/>
        <v>-379.19614009684994</v>
      </c>
      <c r="CI40" s="70">
        <f t="shared" si="20"/>
        <v>849.05327993667117</v>
      </c>
      <c r="CJ40" s="70">
        <f t="shared" si="20"/>
        <v>77758.408158679478</v>
      </c>
      <c r="CK40" s="70">
        <f t="shared" si="20"/>
        <v>0</v>
      </c>
      <c r="CL40" s="70">
        <f t="shared" si="20"/>
        <v>0.28559545880600162</v>
      </c>
      <c r="CM40" s="70">
        <f t="shared" si="20"/>
        <v>0</v>
      </c>
      <c r="CN40" s="70">
        <f t="shared" si="20"/>
        <v>635.58369908334771</v>
      </c>
      <c r="CO40" s="71">
        <f t="shared" si="20"/>
        <v>29.060561480474995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248602.33716976372</v>
      </c>
      <c r="E41" s="31">
        <v>722077.94271418615</v>
      </c>
      <c r="F41" s="31">
        <v>541441.81521642394</v>
      </c>
      <c r="G41" s="31">
        <v>26324.41093570763</v>
      </c>
      <c r="H41" s="31">
        <v>84947.332535164998</v>
      </c>
      <c r="I41" s="31">
        <v>83570.518387089862</v>
      </c>
      <c r="J41" s="31">
        <v>33921.3333760116</v>
      </c>
      <c r="K41" s="31">
        <v>133497.01957645526</v>
      </c>
      <c r="L41" s="31">
        <v>105217.56172886118</v>
      </c>
      <c r="M41" s="31">
        <v>96882.460704469733</v>
      </c>
      <c r="N41" s="31">
        <v>56069.071235587027</v>
      </c>
      <c r="O41" s="31">
        <v>2276809.9573577964</v>
      </c>
      <c r="P41" s="31">
        <v>740253.40344936331</v>
      </c>
      <c r="Q41" s="31">
        <v>23773.489980756181</v>
      </c>
      <c r="R41" s="31">
        <v>32096.399197974111</v>
      </c>
      <c r="S41" s="31">
        <v>65612.884507980445</v>
      </c>
      <c r="T41" s="31">
        <v>20481.191501436235</v>
      </c>
      <c r="U41" s="31">
        <v>63620.428663395578</v>
      </c>
      <c r="V41" s="31">
        <v>4483695.5795715619</v>
      </c>
      <c r="W41" s="31">
        <v>956499.68904717325</v>
      </c>
      <c r="X41" s="31">
        <v>931.01925715726247</v>
      </c>
      <c r="Y41" s="31">
        <v>181166.74603910994</v>
      </c>
      <c r="Z41" s="31">
        <v>79614.75761581384</v>
      </c>
      <c r="AA41" s="32">
        <v>51191.246695318012</v>
      </c>
      <c r="AI41" s="29" t="s">
        <v>81</v>
      </c>
      <c r="AJ41" s="30" t="s">
        <v>83</v>
      </c>
      <c r="AK41" s="31">
        <f>SUM(AK3:AK40)</f>
        <v>248604.98732892505</v>
      </c>
      <c r="AL41" s="31">
        <f t="shared" ref="AL41:BH41" si="21">SUM(AL3:AL40)</f>
        <v>722091.02625253587</v>
      </c>
      <c r="AM41" s="31">
        <f t="shared" si="21"/>
        <v>541441.66950641107</v>
      </c>
      <c r="AN41" s="31">
        <f t="shared" si="21"/>
        <v>26323.664005024475</v>
      </c>
      <c r="AO41" s="31">
        <f t="shared" si="21"/>
        <v>84946.953026044415</v>
      </c>
      <c r="AP41" s="31">
        <f t="shared" si="21"/>
        <v>83569.838609261147</v>
      </c>
      <c r="AQ41" s="31">
        <f t="shared" si="21"/>
        <v>33921.920267469679</v>
      </c>
      <c r="AR41" s="31">
        <f t="shared" si="21"/>
        <v>133520.50075235809</v>
      </c>
      <c r="AS41" s="31">
        <f t="shared" si="21"/>
        <v>105228.10369998505</v>
      </c>
      <c r="AT41" s="31">
        <f t="shared" si="21"/>
        <v>96882.963190757902</v>
      </c>
      <c r="AU41" s="31">
        <f t="shared" si="21"/>
        <v>56068.793229661445</v>
      </c>
      <c r="AV41" s="31">
        <f t="shared" si="21"/>
        <v>2276846.0229680357</v>
      </c>
      <c r="AW41" s="31">
        <f t="shared" si="21"/>
        <v>740266.69288811553</v>
      </c>
      <c r="AX41" s="31">
        <f t="shared" si="21"/>
        <v>23772.095644153826</v>
      </c>
      <c r="AY41" s="31">
        <f t="shared" si="21"/>
        <v>32095.80290962931</v>
      </c>
      <c r="AZ41" s="31">
        <f t="shared" si="21"/>
        <v>65615.590700015498</v>
      </c>
      <c r="BA41" s="31">
        <f t="shared" si="21"/>
        <v>20480.495371379191</v>
      </c>
      <c r="BB41" s="31">
        <f t="shared" si="21"/>
        <v>63620.105318755443</v>
      </c>
      <c r="BC41" s="31">
        <f t="shared" si="21"/>
        <v>4483813.1184841692</v>
      </c>
      <c r="BD41" s="31">
        <f t="shared" si="21"/>
        <v>956499.58109983406</v>
      </c>
      <c r="BE41" s="31">
        <f t="shared" si="21"/>
        <v>1057.4011548312767</v>
      </c>
      <c r="BF41" s="31">
        <f t="shared" si="21"/>
        <v>182308.82797204895</v>
      </c>
      <c r="BG41" s="31">
        <f t="shared" si="21"/>
        <v>79617.625210758371</v>
      </c>
      <c r="BH41" s="32">
        <f t="shared" si="21"/>
        <v>51271.928819893939</v>
      </c>
      <c r="BP41" s="29" t="s">
        <v>81</v>
      </c>
      <c r="BQ41" s="30" t="s">
        <v>83</v>
      </c>
      <c r="BR41" s="31">
        <f>SUM(BR3:BR40)</f>
        <v>248604.98732892505</v>
      </c>
      <c r="BS41" s="31">
        <f t="shared" ref="BS41:CO41" si="22">SUM(BS3:BS40)</f>
        <v>722091.02625253587</v>
      </c>
      <c r="BT41" s="31">
        <f t="shared" si="22"/>
        <v>543057.30200004915</v>
      </c>
      <c r="BU41" s="31">
        <f t="shared" si="22"/>
        <v>26323.664005024475</v>
      </c>
      <c r="BV41" s="31">
        <f t="shared" si="22"/>
        <v>84946.953026044415</v>
      </c>
      <c r="BW41" s="31">
        <f t="shared" si="22"/>
        <v>83569.838609261147</v>
      </c>
      <c r="BX41" s="31">
        <f t="shared" si="22"/>
        <v>33921.920267469679</v>
      </c>
      <c r="BY41" s="31">
        <f t="shared" si="22"/>
        <v>133520.50075235806</v>
      </c>
      <c r="BZ41" s="31">
        <f t="shared" si="22"/>
        <v>105228.10369998505</v>
      </c>
      <c r="CA41" s="31">
        <f t="shared" si="22"/>
        <v>96882.963190757902</v>
      </c>
      <c r="CB41" s="31">
        <f t="shared" si="22"/>
        <v>56068.793229661445</v>
      </c>
      <c r="CC41" s="31">
        <f t="shared" si="22"/>
        <v>2276846.0229680357</v>
      </c>
      <c r="CD41" s="31">
        <f t="shared" si="22"/>
        <v>740266.69288811553</v>
      </c>
      <c r="CE41" s="31">
        <f t="shared" si="22"/>
        <v>23772.095644153826</v>
      </c>
      <c r="CF41" s="31">
        <f t="shared" si="22"/>
        <v>32095.80290962931</v>
      </c>
      <c r="CG41" s="31">
        <f t="shared" si="22"/>
        <v>65615.590700015498</v>
      </c>
      <c r="CH41" s="31">
        <f t="shared" si="22"/>
        <v>20480.495371379191</v>
      </c>
      <c r="CI41" s="31">
        <f t="shared" si="22"/>
        <v>63620.105318755443</v>
      </c>
      <c r="CJ41" s="31">
        <f t="shared" si="22"/>
        <v>4483813.1184841692</v>
      </c>
      <c r="CK41" s="31">
        <f t="shared" si="22"/>
        <v>956499.58109983406</v>
      </c>
      <c r="CL41" s="31">
        <f t="shared" si="22"/>
        <v>1057.4011548312767</v>
      </c>
      <c r="CM41" s="31">
        <f t="shared" si="22"/>
        <v>182308.82797204895</v>
      </c>
      <c r="CN41" s="31">
        <f t="shared" si="22"/>
        <v>79617.625210758371</v>
      </c>
      <c r="CO41" s="32">
        <f t="shared" si="22"/>
        <v>51271.928819893939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174416.31569648522</v>
      </c>
      <c r="E43" s="31">
        <f t="shared" ref="E43:AA43" si="23">SUM(E3:E31)</f>
        <v>363861.41317585751</v>
      </c>
      <c r="F43" s="31">
        <f t="shared" si="23"/>
        <v>255999.61438124481</v>
      </c>
      <c r="G43" s="31">
        <f t="shared" si="23"/>
        <v>16193.796559510931</v>
      </c>
      <c r="H43" s="31">
        <f t="shared" si="23"/>
        <v>51065.234363869</v>
      </c>
      <c r="I43" s="31">
        <f t="shared" si="23"/>
        <v>47375.841677176926</v>
      </c>
      <c r="J43" s="31">
        <f t="shared" si="23"/>
        <v>13639.604506096555</v>
      </c>
      <c r="K43" s="31">
        <f t="shared" si="23"/>
        <v>61375.173759240315</v>
      </c>
      <c r="L43" s="31">
        <f t="shared" si="23"/>
        <v>62317.1943624138</v>
      </c>
      <c r="M43" s="31">
        <f t="shared" si="23"/>
        <v>57706.367460320427</v>
      </c>
      <c r="N43" s="31">
        <f t="shared" si="23"/>
        <v>25568.966052201868</v>
      </c>
      <c r="O43" s="31">
        <f t="shared" si="23"/>
        <v>1095747.222750695</v>
      </c>
      <c r="P43" s="31">
        <f t="shared" si="23"/>
        <v>679158.7163237913</v>
      </c>
      <c r="Q43" s="31">
        <f t="shared" si="23"/>
        <v>28910.892864692105</v>
      </c>
      <c r="R43" s="31">
        <f t="shared" si="23"/>
        <v>38433.540276826323</v>
      </c>
      <c r="S43" s="31">
        <f t="shared" si="23"/>
        <v>127837.76534168368</v>
      </c>
      <c r="T43" s="31">
        <f t="shared" si="23"/>
        <v>32070.878051626954</v>
      </c>
      <c r="U43" s="31">
        <f t="shared" si="23"/>
        <v>52020.259791733013</v>
      </c>
      <c r="V43" s="31">
        <f t="shared" si="23"/>
        <v>4644820.5713559035</v>
      </c>
      <c r="W43" s="31">
        <f t="shared" si="23"/>
        <v>956499.68904717325</v>
      </c>
      <c r="X43" s="31">
        <f t="shared" si="23"/>
        <v>35.518115239977433</v>
      </c>
      <c r="Y43" s="31">
        <f t="shared" si="23"/>
        <v>63458.055643386906</v>
      </c>
      <c r="Z43" s="31">
        <f t="shared" si="23"/>
        <v>71438.531950362027</v>
      </c>
      <c r="AA43" s="32">
        <f t="shared" si="23"/>
        <v>35021.545355845185</v>
      </c>
      <c r="AJ43" s="79" t="s">
        <v>86</v>
      </c>
      <c r="AK43" s="38">
        <f t="array" ref="AK43:BH43">TRANSPOSE(BN3:BN26)-AK41:BH41</f>
        <v>-5.6461431086063385E-9</v>
      </c>
      <c r="AL43" s="39">
        <v>-2.2118911147117615E-9</v>
      </c>
      <c r="AM43" s="39">
        <v>2.3283064365386963E-10</v>
      </c>
      <c r="AN43" s="39">
        <v>-3.4197000786662102E-10</v>
      </c>
      <c r="AO43" s="39">
        <v>-1.3242242857813835E-9</v>
      </c>
      <c r="AP43" s="39">
        <v>-3.7834979593753815E-10</v>
      </c>
      <c r="AQ43" s="39">
        <v>-5.6024873629212379E-10</v>
      </c>
      <c r="AR43" s="39">
        <v>-4.2782630771398544E-9</v>
      </c>
      <c r="AS43" s="39">
        <v>-4.6566128730773926E-10</v>
      </c>
      <c r="AT43" s="39">
        <v>-2.3283064365386963E-10</v>
      </c>
      <c r="AU43" s="39">
        <v>-7.7125150710344315E-10</v>
      </c>
      <c r="AV43" s="39">
        <v>-4.6566128730773926E-9</v>
      </c>
      <c r="AW43" s="39">
        <v>-9.3132257461547852E-10</v>
      </c>
      <c r="AX43" s="39">
        <v>-5.7116267271339893E-10</v>
      </c>
      <c r="AY43" s="39">
        <v>3.5652192309498787E-10</v>
      </c>
      <c r="AZ43" s="39">
        <v>-5.3842086344957352E-10</v>
      </c>
      <c r="BA43" s="39">
        <v>6.6575012169778347E-10</v>
      </c>
      <c r="BB43" s="39">
        <v>8.3673512563109398E-10</v>
      </c>
      <c r="BC43" s="39">
        <v>-9.3132257461547852E-10</v>
      </c>
      <c r="BD43" s="39">
        <v>4.6566128730773926E-10</v>
      </c>
      <c r="BE43" s="39">
        <v>-4.6179593482520431E-10</v>
      </c>
      <c r="BF43" s="39">
        <v>5.5297277867794037E-10</v>
      </c>
      <c r="BG43" s="39">
        <v>9.7497832030057907E-10</v>
      </c>
      <c r="BH43" s="40">
        <v>0</v>
      </c>
      <c r="BJ43" s="45">
        <f>SUMSQ(AK43:BH43)</f>
        <v>8.5314364528485021E-17</v>
      </c>
      <c r="BQ43" s="79" t="s">
        <v>86</v>
      </c>
      <c r="BR43" s="38">
        <f t="array" ref="BR43:CO43">TRANSPOSE(CU3:CU26)-BR41:CO41</f>
        <v>-5.6461431086063385E-9</v>
      </c>
      <c r="BS43" s="39">
        <v>-2.2118911147117615E-9</v>
      </c>
      <c r="BT43" s="39">
        <v>1.1641532182693481E-10</v>
      </c>
      <c r="BU43" s="39">
        <v>-3.4197000786662102E-10</v>
      </c>
      <c r="BV43" s="39">
        <v>-1.3242242857813835E-9</v>
      </c>
      <c r="BW43" s="39">
        <v>-3.7834979593753815E-10</v>
      </c>
      <c r="BX43" s="39">
        <v>-5.6024873629212379E-10</v>
      </c>
      <c r="BY43" s="39">
        <v>-4.2491592466831207E-9</v>
      </c>
      <c r="BZ43" s="39">
        <v>-4.6566128730773926E-10</v>
      </c>
      <c r="CA43" s="39">
        <v>-2.3283064365386963E-10</v>
      </c>
      <c r="CB43" s="39">
        <v>-7.7125150710344315E-10</v>
      </c>
      <c r="CC43" s="39">
        <v>-4.6566128730773926E-9</v>
      </c>
      <c r="CD43" s="39">
        <v>-9.3132257461547852E-10</v>
      </c>
      <c r="CE43" s="39">
        <v>-5.7116267271339893E-10</v>
      </c>
      <c r="CF43" s="39">
        <v>3.5652192309498787E-10</v>
      </c>
      <c r="CG43" s="39">
        <v>-5.3842086344957352E-10</v>
      </c>
      <c r="CH43" s="39">
        <v>6.6575012169778347E-10</v>
      </c>
      <c r="CI43" s="39">
        <v>8.3673512563109398E-10</v>
      </c>
      <c r="CJ43" s="39">
        <v>-9.3132257461547852E-10</v>
      </c>
      <c r="CK43" s="39">
        <v>4.6566128730773926E-10</v>
      </c>
      <c r="CL43" s="39">
        <v>-4.6179593482520431E-10</v>
      </c>
      <c r="CM43" s="39">
        <v>5.5297277867794037E-10</v>
      </c>
      <c r="CN43" s="39">
        <v>9.7497832030057907E-10</v>
      </c>
      <c r="CO43" s="40">
        <v>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'[6]TES 2035 (value)'!$D$112:$AA$112</f>
        <v>717.36257786234296</v>
      </c>
      <c r="E45" s="31">
        <v>604.87426944873766</v>
      </c>
      <c r="F45" s="31">
        <v>234.26545206607869</v>
      </c>
      <c r="G45" s="31">
        <v>43.579419219762379</v>
      </c>
      <c r="H45" s="31">
        <v>88.272173201528375</v>
      </c>
      <c r="I45" s="31">
        <v>77.683101981089109</v>
      </c>
      <c r="J45" s="31">
        <v>22.107335743977089</v>
      </c>
      <c r="K45" s="31">
        <v>31.154312060399562</v>
      </c>
      <c r="L45" s="31">
        <v>142.99293753000001</v>
      </c>
      <c r="M45" s="31">
        <v>45.863104899217142</v>
      </c>
      <c r="N45" s="31">
        <v>23.086007024887554</v>
      </c>
      <c r="O45" s="31">
        <v>1969.481744050514</v>
      </c>
      <c r="P45" s="31">
        <v>1911.958927510977</v>
      </c>
      <c r="Q45" s="31">
        <v>111.6145005499519</v>
      </c>
      <c r="R45" s="31">
        <v>175.52233747101502</v>
      </c>
      <c r="S45" s="31">
        <v>369.49202259999998</v>
      </c>
      <c r="T45" s="31">
        <v>51.756865108901501</v>
      </c>
      <c r="U45" s="31">
        <v>84.12047761936077</v>
      </c>
      <c r="V45" s="31">
        <v>13843.52518517032</v>
      </c>
      <c r="W45" s="31">
        <v>5963.3514890912829</v>
      </c>
      <c r="X45" s="31">
        <v>0.10763763143832861</v>
      </c>
      <c r="Y45" s="31">
        <v>21.815952091075367</v>
      </c>
      <c r="Z45" s="31">
        <v>75.46459677874563</v>
      </c>
      <c r="AA45" s="32">
        <v>35.996572669897006</v>
      </c>
      <c r="AI45" s="80" t="s">
        <v>84</v>
      </c>
      <c r="AJ45" s="79" t="s">
        <v>85</v>
      </c>
      <c r="AK45" s="41">
        <v>1.3274346729453412E-5</v>
      </c>
      <c r="AL45" s="42">
        <v>2.8961581506776077E-5</v>
      </c>
      <c r="AM45" s="42">
        <v>-3.3269694744012425E-7</v>
      </c>
      <c r="AN45" s="42">
        <v>-3.3033151879858862E-5</v>
      </c>
      <c r="AO45" s="42">
        <v>-6.1500158802312446E-6</v>
      </c>
      <c r="AP45" s="42">
        <v>-9.8819393807688123E-6</v>
      </c>
      <c r="AQ45" s="42">
        <v>2.2094585209949214E-5</v>
      </c>
      <c r="AR45" s="42">
        <v>1.9042349183224003E-4</v>
      </c>
      <c r="AS45" s="42">
        <v>1.1331093805786469E-4</v>
      </c>
      <c r="AT45" s="42">
        <v>5.6362282961544451E-6</v>
      </c>
      <c r="AU45" s="42">
        <v>-5.4033091312331566E-6</v>
      </c>
      <c r="AV45" s="42">
        <v>2.0726841489604896E-5</v>
      </c>
      <c r="AW45" s="42">
        <v>1.9567500840148133E-5</v>
      </c>
      <c r="AX45" s="42">
        <v>-4.1878742338829433E-5</v>
      </c>
      <c r="AY45" s="42">
        <v>-1.5514791000489874E-5</v>
      </c>
      <c r="AZ45" s="42">
        <v>1.6264720097035415E-5</v>
      </c>
      <c r="BA45" s="42">
        <v>-1.8861944417944505E-5</v>
      </c>
      <c r="BB45" s="42">
        <v>-4.5337864075423756E-6</v>
      </c>
      <c r="BC45" s="42">
        <v>2.3459618108874641E-5</v>
      </c>
      <c r="BD45" s="42">
        <v>-1.1285663810316349E-7</v>
      </c>
      <c r="BE45" s="42">
        <v>0.16729135564554184</v>
      </c>
      <c r="BF45" s="42">
        <v>8.6294986144898819E-3</v>
      </c>
      <c r="BG45" s="42">
        <v>3.9657101141237844E-5</v>
      </c>
      <c r="BH45" s="43">
        <v>1.8376861705457184E-3</v>
      </c>
      <c r="BP45" s="80" t="s">
        <v>109</v>
      </c>
      <c r="BQ45" s="60" t="s">
        <v>41</v>
      </c>
      <c r="BR45" s="61">
        <f t="array" ref="BR45:CO48">'[6]TES 2035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'[6]TES 2035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'[6]TES 2035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0.22811956274452486</v>
      </c>
      <c r="E47" s="87">
        <f t="shared" ref="E47:AA47" si="24">E31/(E43-E31)</f>
        <v>7.3926975922241012E-2</v>
      </c>
      <c r="F47" s="87">
        <f t="shared" si="24"/>
        <v>-5.1243394155871987E-2</v>
      </c>
      <c r="G47" s="87">
        <f t="shared" si="24"/>
        <v>-4.4860511129759612E-2</v>
      </c>
      <c r="H47" s="87">
        <f t="shared" si="24"/>
        <v>4.3324397569997508E-2</v>
      </c>
      <c r="I47" s="87">
        <f t="shared" si="24"/>
        <v>-1.4559429284567065E-2</v>
      </c>
      <c r="J47" s="87">
        <f t="shared" si="24"/>
        <v>-0.15793996914077252</v>
      </c>
      <c r="K47" s="87">
        <f t="shared" si="24"/>
        <v>0.15261950238369071</v>
      </c>
      <c r="L47" s="87">
        <f t="shared" si="24"/>
        <v>-1.5241902993814341E-2</v>
      </c>
      <c r="M47" s="87">
        <f t="shared" si="24"/>
        <v>2.7986613135775235E-2</v>
      </c>
      <c r="N47" s="87">
        <f t="shared" si="24"/>
        <v>-1.8895670249495082E-3</v>
      </c>
      <c r="O47" s="87">
        <f t="shared" si="24"/>
        <v>5.671943273727529E-2</v>
      </c>
      <c r="P47" s="87">
        <f t="shared" si="24"/>
        <v>0.14829705782427566</v>
      </c>
      <c r="Q47" s="87">
        <f t="shared" si="24"/>
        <v>0.13442277073761552</v>
      </c>
      <c r="R47" s="87">
        <f t="shared" si="24"/>
        <v>0.18121897111399224</v>
      </c>
      <c r="S47" s="87">
        <f t="shared" si="24"/>
        <v>7.3349717374440404E-2</v>
      </c>
      <c r="T47" s="87">
        <f t="shared" si="24"/>
        <v>7.795731424976686E-2</v>
      </c>
      <c r="U47" s="87">
        <f t="shared" si="24"/>
        <v>2.8691817537862412E-2</v>
      </c>
      <c r="V47" s="87">
        <f t="shared" si="24"/>
        <v>0.19199545105531682</v>
      </c>
      <c r="W47" s="87">
        <f t="shared" si="24"/>
        <v>-5.5293964094151379E-3</v>
      </c>
      <c r="X47" s="87">
        <f t="shared" si="24"/>
        <v>-0.13012512572876511</v>
      </c>
      <c r="Y47" s="87">
        <f t="shared" si="24"/>
        <v>-2.1596123545053997E-2</v>
      </c>
      <c r="Z47" s="87">
        <f t="shared" si="24"/>
        <v>2.1472779779604999E-2</v>
      </c>
      <c r="AA47" s="87">
        <f t="shared" si="24"/>
        <v>0.34733395974405212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5.9445398384269613E-2</v>
      </c>
      <c r="AL47" s="47">
        <v>8.3655329975047474E-2</v>
      </c>
      <c r="AM47" s="47">
        <v>0.14577088038046129</v>
      </c>
      <c r="AN47" s="47">
        <v>0.2093261908084133</v>
      </c>
      <c r="AO47" s="47">
        <v>0.15947057530588923</v>
      </c>
      <c r="AP47" s="47">
        <v>0.26375617035073412</v>
      </c>
      <c r="AQ47" s="47">
        <v>0.14238293336095464</v>
      </c>
      <c r="AR47" s="47">
        <v>0</v>
      </c>
      <c r="AS47" s="47">
        <v>0.18310129442753967</v>
      </c>
      <c r="AT47" s="47">
        <v>0</v>
      </c>
      <c r="AU47" s="47">
        <v>3.2233208265615824E-9</v>
      </c>
      <c r="AV47" s="47">
        <v>0.11786341519837856</v>
      </c>
      <c r="AW47" s="47">
        <v>0.11486402131895447</v>
      </c>
      <c r="AX47" s="47">
        <v>7.2624917068819378E-2</v>
      </c>
      <c r="AY47" s="47">
        <v>7.0145826571501119E-2</v>
      </c>
      <c r="AZ47" s="47">
        <v>0.51569187757965251</v>
      </c>
      <c r="BA47" s="47">
        <v>3.921379125072133E-2</v>
      </c>
      <c r="BB47" s="47">
        <v>2.2463337327261652E-2</v>
      </c>
      <c r="BC47" s="47">
        <v>6.4013943330682832E-2</v>
      </c>
      <c r="BD47" s="47">
        <v>0</v>
      </c>
      <c r="BE47" s="47">
        <v>0.38169395799304062</v>
      </c>
      <c r="BF47" s="47">
        <v>0.27510705302191579</v>
      </c>
      <c r="BG47" s="47">
        <v>0.22080159185127052</v>
      </c>
      <c r="BH47" s="48">
        <v>0.21858514664560641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TCO'!$AF$29:$AF$49)</f>
        <v>0</v>
      </c>
      <c r="BS50" s="62">
        <v>0</v>
      </c>
      <c r="BT50" s="62">
        <v>0</v>
      </c>
      <c r="BU50" s="62">
        <v>0</v>
      </c>
      <c r="BV50" s="62">
        <v>209934.98259999999</v>
      </c>
      <c r="BW50" s="62">
        <v>104289.13710000001</v>
      </c>
      <c r="BX50" s="62">
        <v>298518.39720000001</v>
      </c>
      <c r="BY50" s="62">
        <v>77098.435079999996</v>
      </c>
      <c r="BZ50" s="62">
        <v>0</v>
      </c>
      <c r="CA50" s="62">
        <v>7642144.4119999995</v>
      </c>
      <c r="CB50" s="62">
        <v>0</v>
      </c>
      <c r="CC50" s="62">
        <v>347363.41769999999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TCO'!$AF$50:$AF$51)</f>
        <v>0</v>
      </c>
      <c r="CN50" s="89">
        <f>SUM('[3]AMS ss TCO'!$AF$52:$AF$59)</f>
        <v>1364947.105</v>
      </c>
      <c r="CO50" s="89">
        <f>SUM('[3]AMS ss TCO'!$AF$60:$AF$65)</f>
        <v>0</v>
      </c>
      <c r="CP50" s="101">
        <f t="array" ref="CP50:CP51">'[3]AMS ss TCO'!$AF$3:$AF$4</f>
        <v>472126.08140000002</v>
      </c>
    </row>
    <row r="51" spans="68:94" x14ac:dyDescent="0.25">
      <c r="BQ51" s="64" t="s">
        <v>43</v>
      </c>
      <c r="BR51" s="65">
        <f t="array" ref="BR51:CL51">TRANSPOSE('[3]AMS ss TCO'!$AF$68:$AF$88)</f>
        <v>4118452.8569999998</v>
      </c>
      <c r="BS51" s="66">
        <v>1028655.088</v>
      </c>
      <c r="BT51" s="66">
        <v>79702.594760000007</v>
      </c>
      <c r="BU51" s="66">
        <v>694014.86780000001</v>
      </c>
      <c r="BV51" s="66">
        <v>3072197.0260000001</v>
      </c>
      <c r="BW51" s="66">
        <v>1461830.926</v>
      </c>
      <c r="BX51" s="66">
        <v>912802.84629999998</v>
      </c>
      <c r="BY51" s="66">
        <v>3807197.4550000001</v>
      </c>
      <c r="BZ51" s="66">
        <v>145638.5428</v>
      </c>
      <c r="CA51" s="66">
        <v>0</v>
      </c>
      <c r="CB51" s="66">
        <v>0</v>
      </c>
      <c r="CC51" s="66">
        <v>1258426.0900000001</v>
      </c>
      <c r="CD51" s="66">
        <v>4.1087294740000004</v>
      </c>
      <c r="CE51" s="66">
        <v>159797.9093</v>
      </c>
      <c r="CF51" s="66">
        <v>1434023.3330000001</v>
      </c>
      <c r="CG51" s="66">
        <v>20254731.27</v>
      </c>
      <c r="CH51" s="66">
        <v>6851473.0889999997</v>
      </c>
      <c r="CI51" s="66">
        <v>6961454.7429999998</v>
      </c>
      <c r="CJ51" s="66">
        <v>1260838.385</v>
      </c>
      <c r="CK51" s="66">
        <v>83575.829370000007</v>
      </c>
      <c r="CL51" s="91">
        <v>0</v>
      </c>
      <c r="CM51" s="91">
        <f>SUM('[3]AMS ss TCO'!$AF$89:$AF$90)</f>
        <v>3521580.36</v>
      </c>
      <c r="CN51" s="91">
        <f>SUM('[3]AMS ss TCO'!$AF$91:$AF$98)</f>
        <v>98230.506429999994</v>
      </c>
      <c r="CO51" s="91">
        <f>SUM('[3]AMS ss TCO'!$AF$99:$AF$104)</f>
        <v>0</v>
      </c>
      <c r="CP51" s="102">
        <v>47593075.549999997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TCO'!$AF$119:$AF$139)</f>
        <v>251494.93900000001</v>
      </c>
      <c r="BS53" s="70">
        <v>1961847.5290000001</v>
      </c>
      <c r="BT53" s="70">
        <v>338501.86420000001</v>
      </c>
      <c r="BU53" s="70">
        <v>541469.34400000004</v>
      </c>
      <c r="BV53" s="70">
        <v>864840.47219999996</v>
      </c>
      <c r="BW53" s="70">
        <v>742742.51890000002</v>
      </c>
      <c r="BX53" s="70">
        <v>1457690.7080000001</v>
      </c>
      <c r="BY53" s="70">
        <v>1947533.922</v>
      </c>
      <c r="BZ53" s="70">
        <v>91987.523860000001</v>
      </c>
      <c r="CA53" s="70">
        <v>567955.51580000005</v>
      </c>
      <c r="CB53" s="70">
        <v>124216.64380000001</v>
      </c>
      <c r="CC53" s="70">
        <v>3183653.503</v>
      </c>
      <c r="CD53" s="70">
        <v>313705.08980000002</v>
      </c>
      <c r="CE53" s="70">
        <v>28548.565060000001</v>
      </c>
      <c r="CF53" s="70">
        <v>58258.907059999998</v>
      </c>
      <c r="CG53" s="70">
        <v>70399.814249999996</v>
      </c>
      <c r="CH53" s="70">
        <v>3942.4034299999998</v>
      </c>
      <c r="CI53" s="70">
        <v>3533.7677079999999</v>
      </c>
      <c r="CJ53" s="70">
        <v>5116793.7319999998</v>
      </c>
      <c r="CK53" s="70">
        <v>1985876.6429999999</v>
      </c>
      <c r="CL53" s="93">
        <v>0</v>
      </c>
      <c r="CM53" s="93">
        <f>SUM('[3]AMS ss TCO'!$AF$140:$AF$141)</f>
        <v>0.19754124270000001</v>
      </c>
      <c r="CN53" s="93">
        <f>SUM('[3]AMS ss TCO'!$AF$142:$AF$149)</f>
        <v>3525835.6060000001</v>
      </c>
      <c r="CO53" s="93">
        <f>SUM('[3]AMS ss TCO'!$AF$150:$AF$155)</f>
        <v>252702.842</v>
      </c>
      <c r="CP53" s="103">
        <f>'[3]AMS ss TCO'!$AF$5</f>
        <v>8854150.8680000007</v>
      </c>
    </row>
    <row r="59" spans="68:94" x14ac:dyDescent="0.25">
      <c r="BZ59" s="8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8"/>
  <dimension ref="B1:DA59"/>
  <sheetViews>
    <sheetView showGridLines="0" topLeftCell="BR27" workbookViewId="0">
      <selection activeCell="CA59" sqref="CA59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VE'!$G$1080</f>
        <v>0.11991463250000001</v>
      </c>
      <c r="DA2" s="104">
        <f t="array" ref="DA2:DA25">IFERROR('[7]TES 2010 (volume)'!$CK$6:$CK$29/'[7]TES 2010 (volume)'!$CK$6:$CK$29,1)</f>
        <v>1</v>
      </c>
    </row>
    <row r="3" spans="2:105" x14ac:dyDescent="0.25">
      <c r="B3" s="53" t="s">
        <v>20</v>
      </c>
      <c r="C3" s="60" t="s">
        <v>0</v>
      </c>
      <c r="D3" s="88">
        <f t="array" ref="D3:AA26">'[7]TES 2010 (value)'!$D$77:$AA$100</f>
        <v>14278.277602528953</v>
      </c>
      <c r="E3" s="89">
        <v>35468.299746766272</v>
      </c>
      <c r="F3" s="89">
        <v>1.4926890467141098</v>
      </c>
      <c r="G3" s="89">
        <v>0.64119483299418201</v>
      </c>
      <c r="H3" s="89">
        <v>0.28817157637600493</v>
      </c>
      <c r="I3" s="89">
        <v>257.76384192440639</v>
      </c>
      <c r="J3" s="89">
        <v>0.12748722340129365</v>
      </c>
      <c r="K3" s="89">
        <v>62.805512390490733</v>
      </c>
      <c r="L3" s="89">
        <v>0</v>
      </c>
      <c r="M3" s="89">
        <v>15.434261022887695</v>
      </c>
      <c r="N3" s="89">
        <v>7.5477513651580761</v>
      </c>
      <c r="O3" s="89">
        <v>3160.3673988288733</v>
      </c>
      <c r="P3" s="89">
        <v>2091.3219069612451</v>
      </c>
      <c r="Q3" s="89">
        <v>0</v>
      </c>
      <c r="R3" s="89">
        <v>3.9493787476345754</v>
      </c>
      <c r="S3" s="89">
        <v>0</v>
      </c>
      <c r="T3" s="89">
        <v>24.574547782811756</v>
      </c>
      <c r="U3" s="89">
        <v>1.4175607617542592E-2</v>
      </c>
      <c r="V3" s="89">
        <v>2632.4688363159935</v>
      </c>
      <c r="W3" s="89">
        <v>550.9647269377989</v>
      </c>
      <c r="X3" s="89">
        <v>0.57770014116729695</v>
      </c>
      <c r="Y3" s="89">
        <v>40.214904900743626</v>
      </c>
      <c r="Z3" s="89">
        <v>268.48860360203827</v>
      </c>
      <c r="AA3" s="89">
        <v>266.64227925998091</v>
      </c>
      <c r="AB3" s="61">
        <f>'[7]TES 2010 (value)'!CK6</f>
        <v>34114.805700928169</v>
      </c>
      <c r="AC3" s="62">
        <f>'[7]TES 2010 (value)'!CL6</f>
        <v>0</v>
      </c>
      <c r="AD3" s="62">
        <f>'[7]TES 2010 (value)'!CM6</f>
        <v>1586.4330060830105</v>
      </c>
      <c r="AE3" s="62">
        <f>'[7]TES 2010 (value)'!CN6</f>
        <v>12908.623906072005</v>
      </c>
      <c r="AF3" s="63">
        <f>'[7]TES 2010 (value)'!CO6</f>
        <v>1.086195298</v>
      </c>
      <c r="AG3" s="26">
        <f>SUM(D3:AF3)</f>
        <v>107743.21152614475</v>
      </c>
      <c r="AI3" s="53" t="s">
        <v>20</v>
      </c>
      <c r="AJ3" s="60" t="s">
        <v>0</v>
      </c>
      <c r="AK3" s="61">
        <f t="shared" ref="AK3:AZ18" si="0">D3*(1+AK$45)</f>
        <v>14278.169508444325</v>
      </c>
      <c r="AL3" s="62">
        <f t="shared" si="0"/>
        <v>35468.279343921044</v>
      </c>
      <c r="AM3" s="62">
        <f t="shared" si="0"/>
        <v>1.4926802538873292</v>
      </c>
      <c r="AN3" s="62">
        <f t="shared" si="0"/>
        <v>0.64112247930934407</v>
      </c>
      <c r="AO3" s="62">
        <f t="shared" si="0"/>
        <v>0.28815821892185717</v>
      </c>
      <c r="AP3" s="62">
        <f t="shared" si="0"/>
        <v>257.75441597286544</v>
      </c>
      <c r="AQ3" s="62">
        <f t="shared" si="0"/>
        <v>0.12747727217235097</v>
      </c>
      <c r="AR3" s="62">
        <f t="shared" si="0"/>
        <v>62.811152215927684</v>
      </c>
      <c r="AS3" s="62">
        <f t="shared" si="0"/>
        <v>0</v>
      </c>
      <c r="AT3" s="62">
        <f t="shared" si="0"/>
        <v>15.433973853089356</v>
      </c>
      <c r="AU3" s="62">
        <f t="shared" si="0"/>
        <v>7.5474426231650371</v>
      </c>
      <c r="AV3" s="62">
        <f t="shared" si="0"/>
        <v>3160.3996619542368</v>
      </c>
      <c r="AW3" s="62">
        <f t="shared" si="0"/>
        <v>2091.3398220911849</v>
      </c>
      <c r="AX3" s="62">
        <f t="shared" si="0"/>
        <v>0</v>
      </c>
      <c r="AY3" s="62">
        <f t="shared" si="0"/>
        <v>3.9491920763783677</v>
      </c>
      <c r="AZ3" s="62">
        <f t="shared" si="0"/>
        <v>0</v>
      </c>
      <c r="BA3" s="62">
        <f t="shared" ref="BA3:BH32" si="1">T3*(1+BA$45)</f>
        <v>24.573427167433227</v>
      </c>
      <c r="BB3" s="62">
        <f t="shared" si="1"/>
        <v>1.417519651152279E-2</v>
      </c>
      <c r="BC3" s="62">
        <f t="shared" si="1"/>
        <v>2632.5035373696523</v>
      </c>
      <c r="BD3" s="62">
        <f t="shared" si="1"/>
        <v>550.96357193317772</v>
      </c>
      <c r="BE3" s="89">
        <f t="shared" si="1"/>
        <v>0.59029694352365403</v>
      </c>
      <c r="BF3" s="89">
        <f t="shared" si="1"/>
        <v>40.364380715420637</v>
      </c>
      <c r="BG3" s="89">
        <f t="shared" si="1"/>
        <v>268.49569913220915</v>
      </c>
      <c r="BH3" s="89">
        <f t="shared" si="1"/>
        <v>266.95802430633267</v>
      </c>
      <c r="BI3" s="61">
        <f t="shared" ref="BI3:BL26" si="2">AB3*(1+AB$43)</f>
        <v>34114.805700928169</v>
      </c>
      <c r="BJ3" s="62">
        <f t="shared" si="2"/>
        <v>0</v>
      </c>
      <c r="BK3" s="62">
        <f t="shared" si="2"/>
        <v>1586.4330060830105</v>
      </c>
      <c r="BL3" s="62">
        <f t="shared" si="2"/>
        <v>12908.623906072005</v>
      </c>
      <c r="BM3" s="35">
        <v>0</v>
      </c>
      <c r="BN3" s="26">
        <f>SUM(AK3:BM3)</f>
        <v>107742.55967722398</v>
      </c>
      <c r="BP3" s="53" t="s">
        <v>20</v>
      </c>
      <c r="BQ3" s="60" t="s">
        <v>0</v>
      </c>
      <c r="BR3" s="61">
        <f>AK3</f>
        <v>14278.169508444325</v>
      </c>
      <c r="BS3" s="62">
        <f t="shared" ref="BS3:CH18" si="3">AL3</f>
        <v>35468.279343921044</v>
      </c>
      <c r="BT3" s="62">
        <f t="shared" si="3"/>
        <v>1.4926802538873292</v>
      </c>
      <c r="BU3" s="62">
        <f t="shared" si="3"/>
        <v>0.64112247930934407</v>
      </c>
      <c r="BV3" s="62">
        <f t="shared" si="3"/>
        <v>0.28815821892185717</v>
      </c>
      <c r="BW3" s="62">
        <f t="shared" si="3"/>
        <v>257.75441597286544</v>
      </c>
      <c r="BX3" s="62">
        <f t="shared" si="3"/>
        <v>0.12747727217235097</v>
      </c>
      <c r="BY3" s="62">
        <f t="shared" si="3"/>
        <v>62.811152215927684</v>
      </c>
      <c r="BZ3" s="62">
        <f t="shared" si="3"/>
        <v>0</v>
      </c>
      <c r="CA3" s="62">
        <f t="shared" si="3"/>
        <v>15.433973853089356</v>
      </c>
      <c r="CB3" s="62">
        <f t="shared" si="3"/>
        <v>7.5474426231650371</v>
      </c>
      <c r="CC3" s="62">
        <f t="shared" si="3"/>
        <v>3160.3996619542368</v>
      </c>
      <c r="CD3" s="62">
        <f t="shared" si="3"/>
        <v>2091.3398220911849</v>
      </c>
      <c r="CE3" s="62">
        <f t="shared" si="3"/>
        <v>0</v>
      </c>
      <c r="CF3" s="62">
        <f t="shared" si="3"/>
        <v>3.9491920763783677</v>
      </c>
      <c r="CG3" s="62">
        <f t="shared" si="3"/>
        <v>0</v>
      </c>
      <c r="CH3" s="62">
        <f t="shared" si="3"/>
        <v>24.573427167433227</v>
      </c>
      <c r="CI3" s="62">
        <f t="shared" ref="CI3:CS26" si="4">BB3</f>
        <v>1.417519651152279E-2</v>
      </c>
      <c r="CJ3" s="62">
        <f t="shared" si="4"/>
        <v>2632.5035373696523</v>
      </c>
      <c r="CK3" s="62">
        <f t="shared" si="4"/>
        <v>550.96357193317772</v>
      </c>
      <c r="CL3" s="89">
        <f t="shared" si="4"/>
        <v>0.59029694352365403</v>
      </c>
      <c r="CM3" s="89">
        <f t="shared" si="4"/>
        <v>40.364380715420637</v>
      </c>
      <c r="CN3" s="89">
        <f t="shared" si="4"/>
        <v>268.49569913220915</v>
      </c>
      <c r="CO3" s="89">
        <f t="shared" si="4"/>
        <v>266.95802430633267</v>
      </c>
      <c r="CP3" s="61">
        <f t="shared" si="4"/>
        <v>34114.805700928169</v>
      </c>
      <c r="CQ3" s="62">
        <f t="shared" si="4"/>
        <v>0</v>
      </c>
      <c r="CR3" s="62">
        <f t="shared" si="4"/>
        <v>1586.4330060830105</v>
      </c>
      <c r="CS3" s="62">
        <f t="shared" si="4"/>
        <v>12908.623906072005</v>
      </c>
      <c r="CT3" s="35">
        <v>0</v>
      </c>
      <c r="CU3" s="26">
        <f>SUM(BR3:CT3)</f>
        <v>107742.55967722398</v>
      </c>
      <c r="DA3" s="105">
        <v>1</v>
      </c>
    </row>
    <row r="4" spans="2:105" x14ac:dyDescent="0.25">
      <c r="B4" s="53" t="s">
        <v>21</v>
      </c>
      <c r="C4" s="64" t="s">
        <v>1</v>
      </c>
      <c r="D4" s="90">
        <v>6052.544818488228</v>
      </c>
      <c r="E4" s="91">
        <v>30600.156410025076</v>
      </c>
      <c r="F4" s="91">
        <v>69.292757557062714</v>
      </c>
      <c r="G4" s="91">
        <v>5.9913802014782158</v>
      </c>
      <c r="H4" s="91">
        <v>7.8041137250768609</v>
      </c>
      <c r="I4" s="91">
        <v>220.58217403664028</v>
      </c>
      <c r="J4" s="91">
        <v>13.029933991162585</v>
      </c>
      <c r="K4" s="91">
        <v>475.72178617781253</v>
      </c>
      <c r="L4" s="91">
        <v>60.230680101416212</v>
      </c>
      <c r="M4" s="91">
        <v>56.708722471040161</v>
      </c>
      <c r="N4" s="91">
        <v>29.804306046365816</v>
      </c>
      <c r="O4" s="91">
        <v>3022.4045026626036</v>
      </c>
      <c r="P4" s="91">
        <v>160.01424396560205</v>
      </c>
      <c r="Q4" s="91">
        <v>6.438908904147449</v>
      </c>
      <c r="R4" s="91">
        <v>24.209329645062923</v>
      </c>
      <c r="S4" s="91">
        <v>67.926899887856592</v>
      </c>
      <c r="T4" s="91">
        <v>66.09535992023082</v>
      </c>
      <c r="U4" s="91">
        <v>226.21190237574675</v>
      </c>
      <c r="V4" s="91">
        <v>29163.172531845408</v>
      </c>
      <c r="W4" s="91">
        <v>3246.6795902746335</v>
      </c>
      <c r="X4" s="91">
        <v>0.55244113160223751</v>
      </c>
      <c r="Y4" s="91">
        <v>121.6273035739885</v>
      </c>
      <c r="Z4" s="91">
        <v>28.675819972318934</v>
      </c>
      <c r="AA4" s="91">
        <v>121.12123922285375</v>
      </c>
      <c r="AB4" s="65">
        <f>'[7]TES 2010 (value)'!CK7</f>
        <v>161336.41975763132</v>
      </c>
      <c r="AC4" s="66">
        <f>'[7]TES 2010 (value)'!CL7</f>
        <v>0</v>
      </c>
      <c r="AD4" s="66">
        <f>'[7]TES 2010 (value)'!CM7</f>
        <v>0</v>
      </c>
      <c r="AE4" s="66">
        <f>'[7]TES 2010 (value)'!CN7</f>
        <v>36609.082412057222</v>
      </c>
      <c r="AF4" s="67">
        <f>'[7]TES 2010 (value)'!CO7</f>
        <v>1.0739290720000001</v>
      </c>
      <c r="AG4" s="27">
        <f t="shared" ref="AG4:AG26" si="5">SUM(D4:AF4)</f>
        <v>271793.57325496397</v>
      </c>
      <c r="AI4" s="53" t="s">
        <v>21</v>
      </c>
      <c r="AJ4" s="64" t="s">
        <v>1</v>
      </c>
      <c r="AK4" s="65">
        <f t="shared" si="0"/>
        <v>6052.4989975348863</v>
      </c>
      <c r="AL4" s="66">
        <f t="shared" si="0"/>
        <v>30600.138807538922</v>
      </c>
      <c r="AM4" s="66">
        <f t="shared" si="0"/>
        <v>69.292349381484755</v>
      </c>
      <c r="AN4" s="66">
        <f t="shared" si="0"/>
        <v>5.9907041223638258</v>
      </c>
      <c r="AO4" s="66">
        <f t="shared" si="0"/>
        <v>7.8037519854058015</v>
      </c>
      <c r="AP4" s="66">
        <f t="shared" si="0"/>
        <v>220.57410775058659</v>
      </c>
      <c r="AQ4" s="66">
        <f t="shared" si="0"/>
        <v>13.028916917821473</v>
      </c>
      <c r="AR4" s="66">
        <f t="shared" si="0"/>
        <v>475.76450516422756</v>
      </c>
      <c r="AS4" s="66">
        <f t="shared" si="0"/>
        <v>60.233122636471712</v>
      </c>
      <c r="AT4" s="66">
        <f t="shared" si="0"/>
        <v>56.707667348778592</v>
      </c>
      <c r="AU4" s="66">
        <f t="shared" si="0"/>
        <v>29.803086896395882</v>
      </c>
      <c r="AV4" s="66">
        <f t="shared" si="0"/>
        <v>3022.4353573712697</v>
      </c>
      <c r="AW4" s="66">
        <f t="shared" si="0"/>
        <v>160.01561471391358</v>
      </c>
      <c r="AX4" s="66">
        <f t="shared" si="0"/>
        <v>6.4383924560094767</v>
      </c>
      <c r="AY4" s="66">
        <f t="shared" si="0"/>
        <v>24.208185367376338</v>
      </c>
      <c r="AZ4" s="66">
        <f t="shared" si="0"/>
        <v>67.926760259050639</v>
      </c>
      <c r="BA4" s="66">
        <f t="shared" si="1"/>
        <v>66.092345928786074</v>
      </c>
      <c r="BB4" s="66">
        <f t="shared" si="1"/>
        <v>226.20534201676062</v>
      </c>
      <c r="BC4" s="66">
        <f t="shared" si="1"/>
        <v>29163.556959117985</v>
      </c>
      <c r="BD4" s="66">
        <f t="shared" si="1"/>
        <v>3246.6727841584757</v>
      </c>
      <c r="BE4" s="91">
        <f t="shared" si="1"/>
        <v>0.56448715903483315</v>
      </c>
      <c r="BF4" s="91">
        <f t="shared" si="1"/>
        <v>122.07938322787706</v>
      </c>
      <c r="BG4" s="91">
        <f t="shared" si="1"/>
        <v>28.676577807635063</v>
      </c>
      <c r="BH4" s="91">
        <f t="shared" si="1"/>
        <v>121.26466520690526</v>
      </c>
      <c r="BI4" s="65">
        <f t="shared" si="2"/>
        <v>161336.41975763132</v>
      </c>
      <c r="BJ4" s="66">
        <f t="shared" si="2"/>
        <v>0</v>
      </c>
      <c r="BK4" s="66">
        <f t="shared" si="2"/>
        <v>0</v>
      </c>
      <c r="BL4" s="66">
        <f t="shared" si="2"/>
        <v>36609.082412057222</v>
      </c>
      <c r="BM4" s="36">
        <v>0</v>
      </c>
      <c r="BN4" s="27">
        <f t="shared" ref="BN4:BN26" si="6">SUM(AK4:BM4)</f>
        <v>271793.47504175693</v>
      </c>
      <c r="BP4" s="53" t="s">
        <v>21</v>
      </c>
      <c r="BQ4" s="64" t="s">
        <v>1</v>
      </c>
      <c r="BR4" s="65">
        <f t="shared" ref="BR4:CG34" si="7">AK4</f>
        <v>6052.4989975348863</v>
      </c>
      <c r="BS4" s="66">
        <f t="shared" si="3"/>
        <v>30600.138807538922</v>
      </c>
      <c r="BT4" s="66">
        <f t="shared" si="3"/>
        <v>69.292349381484755</v>
      </c>
      <c r="BU4" s="66">
        <f t="shared" si="3"/>
        <v>5.9907041223638258</v>
      </c>
      <c r="BV4" s="66">
        <f t="shared" si="3"/>
        <v>7.8037519854058015</v>
      </c>
      <c r="BW4" s="66">
        <f t="shared" si="3"/>
        <v>220.57410775058659</v>
      </c>
      <c r="BX4" s="66">
        <f t="shared" si="3"/>
        <v>13.028916917821473</v>
      </c>
      <c r="BY4" s="66">
        <f t="shared" si="3"/>
        <v>475.76450516422756</v>
      </c>
      <c r="BZ4" s="66">
        <f t="shared" si="3"/>
        <v>60.233122636471712</v>
      </c>
      <c r="CA4" s="66">
        <f t="shared" si="3"/>
        <v>56.707667348778592</v>
      </c>
      <c r="CB4" s="66">
        <f t="shared" si="3"/>
        <v>29.803086896395882</v>
      </c>
      <c r="CC4" s="66">
        <f t="shared" si="3"/>
        <v>3022.4353573712697</v>
      </c>
      <c r="CD4" s="66">
        <f t="shared" si="3"/>
        <v>160.01561471391358</v>
      </c>
      <c r="CE4" s="66">
        <f t="shared" si="3"/>
        <v>6.4383924560094767</v>
      </c>
      <c r="CF4" s="66">
        <f t="shared" si="3"/>
        <v>24.208185367376338</v>
      </c>
      <c r="CG4" s="66">
        <f t="shared" si="3"/>
        <v>67.926760259050639</v>
      </c>
      <c r="CH4" s="66">
        <f t="shared" si="3"/>
        <v>66.092345928786074</v>
      </c>
      <c r="CI4" s="66">
        <f t="shared" si="4"/>
        <v>226.20534201676062</v>
      </c>
      <c r="CJ4" s="66">
        <f t="shared" si="4"/>
        <v>29163.556959117985</v>
      </c>
      <c r="CK4" s="66">
        <f t="shared" si="4"/>
        <v>3246.6727841584757</v>
      </c>
      <c r="CL4" s="91">
        <f t="shared" si="4"/>
        <v>0.56448715903483315</v>
      </c>
      <c r="CM4" s="91">
        <f t="shared" si="4"/>
        <v>122.07938322787706</v>
      </c>
      <c r="CN4" s="91">
        <f t="shared" si="4"/>
        <v>28.676577807635063</v>
      </c>
      <c r="CO4" s="91">
        <f t="shared" si="4"/>
        <v>121.26466520690526</v>
      </c>
      <c r="CP4" s="65">
        <f t="shared" si="4"/>
        <v>161336.41975763132</v>
      </c>
      <c r="CQ4" s="66">
        <f t="shared" si="4"/>
        <v>0</v>
      </c>
      <c r="CR4" s="66">
        <f t="shared" si="4"/>
        <v>0</v>
      </c>
      <c r="CS4" s="66">
        <f t="shared" si="4"/>
        <v>36609.082412057222</v>
      </c>
      <c r="CT4" s="36">
        <v>0</v>
      </c>
      <c r="CU4" s="27">
        <f t="shared" ref="CU4:CU26" si="8">SUM(BR4:CT4)</f>
        <v>271793.47504175693</v>
      </c>
      <c r="CX4" s="59" t="s">
        <v>94</v>
      </c>
      <c r="CY4" s="81">
        <f>'[1]scen AMS ss VE'!$G$465*(1-'[1]scen AMS ss VE'!$G$1081)</f>
        <v>8512.6479026741144</v>
      </c>
      <c r="DA4" s="105">
        <v>1</v>
      </c>
    </row>
    <row r="5" spans="2:105" x14ac:dyDescent="0.25">
      <c r="B5" s="53" t="s">
        <v>22</v>
      </c>
      <c r="C5" s="64" t="s">
        <v>2</v>
      </c>
      <c r="D5" s="90">
        <v>157.89160860680448</v>
      </c>
      <c r="E5" s="91">
        <v>241.32599736032429</v>
      </c>
      <c r="F5" s="91">
        <v>25380.34811875919</v>
      </c>
      <c r="G5" s="91">
        <v>12.731375120152311</v>
      </c>
      <c r="H5" s="91">
        <v>69.245174551266743</v>
      </c>
      <c r="I5" s="91">
        <v>20.341370972097319</v>
      </c>
      <c r="J5" s="91">
        <v>5.9714162753252946</v>
      </c>
      <c r="K5" s="91">
        <v>19.098728764544045</v>
      </c>
      <c r="L5" s="91">
        <v>10.041889546370287</v>
      </c>
      <c r="M5" s="91">
        <v>24.620549708100004</v>
      </c>
      <c r="N5" s="91">
        <v>17.611367520502572</v>
      </c>
      <c r="O5" s="91">
        <v>739.63137216102928</v>
      </c>
      <c r="P5" s="91">
        <v>86.548785959885024</v>
      </c>
      <c r="Q5" s="91">
        <v>4.8670495162215417</v>
      </c>
      <c r="R5" s="91">
        <v>50.162132738272923</v>
      </c>
      <c r="S5" s="91">
        <v>484.11031062360797</v>
      </c>
      <c r="T5" s="91">
        <v>53.0175869690365</v>
      </c>
      <c r="U5" s="91">
        <v>72.860162315644985</v>
      </c>
      <c r="V5" s="91">
        <v>7547.0792082096905</v>
      </c>
      <c r="W5" s="91">
        <v>268.44463940936731</v>
      </c>
      <c r="X5" s="91">
        <v>0.13517702785664462</v>
      </c>
      <c r="Y5" s="91">
        <v>62.394772777074238</v>
      </c>
      <c r="Z5" s="91">
        <v>67.534936698148243</v>
      </c>
      <c r="AA5" s="91">
        <v>6.8188004304472596</v>
      </c>
      <c r="AB5" s="65">
        <f>'[7]TES 2010 (value)'!CK8</f>
        <v>72567.895980936679</v>
      </c>
      <c r="AC5" s="66">
        <f>'[7]TES 2010 (value)'!CL8</f>
        <v>94.655865360210001</v>
      </c>
      <c r="AD5" s="66">
        <f>'[7]TES 2010 (value)'!CM8</f>
        <v>24986.464023209981</v>
      </c>
      <c r="AE5" s="66">
        <f>'[7]TES 2010 (value)'!CN8</f>
        <v>49110.353726351772</v>
      </c>
      <c r="AF5" s="67">
        <f>'[7]TES 2010 (value)'!CO8</f>
        <v>1.029765051</v>
      </c>
      <c r="AG5" s="27">
        <f t="shared" si="5"/>
        <v>182163.23189293061</v>
      </c>
      <c r="AI5" s="53" t="s">
        <v>22</v>
      </c>
      <c r="AJ5" s="64" t="s">
        <v>2</v>
      </c>
      <c r="AK5" s="65">
        <f t="shared" si="0"/>
        <v>157.89041328413475</v>
      </c>
      <c r="AL5" s="66">
        <f t="shared" si="0"/>
        <v>241.32585853954603</v>
      </c>
      <c r="AM5" s="66">
        <f t="shared" si="0"/>
        <v>25380.198613404988</v>
      </c>
      <c r="AN5" s="66">
        <f t="shared" si="0"/>
        <v>12.729938486767891</v>
      </c>
      <c r="AO5" s="66">
        <f t="shared" si="0"/>
        <v>69.241964868841933</v>
      </c>
      <c r="AP5" s="66">
        <f t="shared" si="0"/>
        <v>20.340627125421122</v>
      </c>
      <c r="AQ5" s="66">
        <f t="shared" si="0"/>
        <v>5.9709501664174187</v>
      </c>
      <c r="AR5" s="66">
        <f t="shared" si="0"/>
        <v>19.100443797065875</v>
      </c>
      <c r="AS5" s="66">
        <f t="shared" si="0"/>
        <v>10.042296775164635</v>
      </c>
      <c r="AT5" s="66">
        <f t="shared" si="0"/>
        <v>24.62009161825144</v>
      </c>
      <c r="AU5" s="66">
        <f t="shared" si="0"/>
        <v>17.610647124659444</v>
      </c>
      <c r="AV5" s="66">
        <f t="shared" si="0"/>
        <v>739.63892280836592</v>
      </c>
      <c r="AW5" s="66">
        <f t="shared" si="0"/>
        <v>86.549527372644789</v>
      </c>
      <c r="AX5" s="66">
        <f t="shared" si="0"/>
        <v>4.8666591428372481</v>
      </c>
      <c r="AY5" s="66">
        <f t="shared" si="0"/>
        <v>50.15976177591893</v>
      </c>
      <c r="AZ5" s="66">
        <f t="shared" si="0"/>
        <v>484.10931549877921</v>
      </c>
      <c r="BA5" s="66">
        <f t="shared" si="1"/>
        <v>53.015169332552809</v>
      </c>
      <c r="BB5" s="66">
        <f t="shared" si="1"/>
        <v>72.858049302069844</v>
      </c>
      <c r="BC5" s="66">
        <f t="shared" si="1"/>
        <v>7547.1786933762223</v>
      </c>
      <c r="BD5" s="66">
        <f t="shared" si="1"/>
        <v>268.44407666045817</v>
      </c>
      <c r="BE5" s="91">
        <f t="shared" si="1"/>
        <v>0.13812457483073617</v>
      </c>
      <c r="BF5" s="91">
        <f t="shared" si="1"/>
        <v>62.62668951330572</v>
      </c>
      <c r="BG5" s="91">
        <f t="shared" si="1"/>
        <v>67.536721489660806</v>
      </c>
      <c r="BH5" s="91">
        <f t="shared" si="1"/>
        <v>6.8268749280998833</v>
      </c>
      <c r="BI5" s="65">
        <f t="shared" si="2"/>
        <v>72567.895980936679</v>
      </c>
      <c r="BJ5" s="66">
        <f t="shared" si="2"/>
        <v>94.655865360210001</v>
      </c>
      <c r="BK5" s="66">
        <f t="shared" si="2"/>
        <v>24986.464023209981</v>
      </c>
      <c r="BL5" s="66">
        <f t="shared" si="2"/>
        <v>49110.353726351772</v>
      </c>
      <c r="BM5" s="36">
        <v>0</v>
      </c>
      <c r="BN5" s="27">
        <f t="shared" si="6"/>
        <v>182162.39002682565</v>
      </c>
      <c r="BP5" s="53" t="s">
        <v>22</v>
      </c>
      <c r="BQ5" s="64" t="s">
        <v>2</v>
      </c>
      <c r="BR5" s="65">
        <f t="shared" si="7"/>
        <v>157.89041328413475</v>
      </c>
      <c r="BS5" s="66">
        <f t="shared" si="3"/>
        <v>241.32585853954603</v>
      </c>
      <c r="BT5" s="66">
        <f t="shared" si="3"/>
        <v>25380.198613404988</v>
      </c>
      <c r="BU5" s="66">
        <f t="shared" si="3"/>
        <v>12.729938486767891</v>
      </c>
      <c r="BV5" s="66">
        <f t="shared" si="3"/>
        <v>69.241964868841933</v>
      </c>
      <c r="BW5" s="66">
        <f t="shared" si="3"/>
        <v>20.340627125421122</v>
      </c>
      <c r="BX5" s="66">
        <f t="shared" si="3"/>
        <v>5.9709501664174187</v>
      </c>
      <c r="BY5" s="66">
        <f t="shared" si="3"/>
        <v>19.100443797065875</v>
      </c>
      <c r="BZ5" s="66">
        <f t="shared" si="3"/>
        <v>10.042296775164635</v>
      </c>
      <c r="CA5" s="66">
        <f t="shared" si="3"/>
        <v>24.62009161825144</v>
      </c>
      <c r="CB5" s="66">
        <f t="shared" si="3"/>
        <v>17.610647124659444</v>
      </c>
      <c r="CC5" s="66">
        <f t="shared" si="3"/>
        <v>739.63892280836592</v>
      </c>
      <c r="CD5" s="66">
        <f t="shared" si="3"/>
        <v>86.549527372644789</v>
      </c>
      <c r="CE5" s="66">
        <f t="shared" si="3"/>
        <v>4.8666591428372481</v>
      </c>
      <c r="CF5" s="66">
        <f t="shared" si="3"/>
        <v>50.15976177591893</v>
      </c>
      <c r="CG5" s="66">
        <f t="shared" si="3"/>
        <v>484.10931549877921</v>
      </c>
      <c r="CH5" s="66">
        <f t="shared" si="3"/>
        <v>53.015169332552809</v>
      </c>
      <c r="CI5" s="66">
        <f t="shared" si="4"/>
        <v>72.858049302069844</v>
      </c>
      <c r="CJ5" s="66">
        <f t="shared" si="4"/>
        <v>7547.1786933762223</v>
      </c>
      <c r="CK5" s="66">
        <f t="shared" si="4"/>
        <v>268.44407666045817</v>
      </c>
      <c r="CL5" s="91">
        <f t="shared" si="4"/>
        <v>0.13812457483073617</v>
      </c>
      <c r="CM5" s="91">
        <f t="shared" si="4"/>
        <v>62.62668951330572</v>
      </c>
      <c r="CN5" s="91">
        <f t="shared" si="4"/>
        <v>67.536721489660806</v>
      </c>
      <c r="CO5" s="91">
        <f t="shared" si="4"/>
        <v>6.8268749280998833</v>
      </c>
      <c r="CP5" s="49">
        <f>BI5-CY19</f>
        <v>73044.694735996687</v>
      </c>
      <c r="CQ5" s="66">
        <f t="shared" si="4"/>
        <v>94.655865360210001</v>
      </c>
      <c r="CR5" s="66">
        <f t="shared" si="4"/>
        <v>24986.464023209981</v>
      </c>
      <c r="CS5" s="66">
        <f t="shared" si="4"/>
        <v>49110.353726351772</v>
      </c>
      <c r="CT5" s="36">
        <v>0</v>
      </c>
      <c r="CU5" s="27">
        <f t="shared" si="8"/>
        <v>182639.18878188566</v>
      </c>
      <c r="CX5" s="85" t="s">
        <v>103</v>
      </c>
      <c r="CY5" s="81">
        <f>'[1]scen AMS ss VE'!$G$1161</f>
        <v>263458.3823</v>
      </c>
      <c r="DA5" s="105">
        <v>1</v>
      </c>
    </row>
    <row r="6" spans="2:105" x14ac:dyDescent="0.25">
      <c r="B6" s="53" t="s">
        <v>23</v>
      </c>
      <c r="C6" s="64" t="s">
        <v>3</v>
      </c>
      <c r="D6" s="90">
        <v>275.23526386593363</v>
      </c>
      <c r="E6" s="91">
        <v>832.73663884433938</v>
      </c>
      <c r="F6" s="91">
        <v>710.57421302810212</v>
      </c>
      <c r="G6" s="91">
        <v>323.60361868843097</v>
      </c>
      <c r="H6" s="91">
        <v>69.550685251844385</v>
      </c>
      <c r="I6" s="91">
        <v>45.09149364080394</v>
      </c>
      <c r="J6" s="91">
        <v>5.7669243720881891</v>
      </c>
      <c r="K6" s="91">
        <v>34.087088696947546</v>
      </c>
      <c r="L6" s="91">
        <v>90.329040774366092</v>
      </c>
      <c r="M6" s="91">
        <v>14.160557779253621</v>
      </c>
      <c r="N6" s="91">
        <v>5.5716845904350025</v>
      </c>
      <c r="O6" s="91">
        <v>1536.7062371873649</v>
      </c>
      <c r="P6" s="91">
        <v>586.61958009599005</v>
      </c>
      <c r="Q6" s="91">
        <v>2.9018026230220979</v>
      </c>
      <c r="R6" s="91">
        <v>1.9225029407924903</v>
      </c>
      <c r="S6" s="91">
        <v>23.360479048320766</v>
      </c>
      <c r="T6" s="91">
        <v>9.39653634016158</v>
      </c>
      <c r="U6" s="91">
        <v>4.2880849793937408</v>
      </c>
      <c r="V6" s="91">
        <v>572.55155843891328</v>
      </c>
      <c r="W6" s="91">
        <v>290.48636284209329</v>
      </c>
      <c r="X6" s="91">
        <v>0.2809025971109495</v>
      </c>
      <c r="Y6" s="91">
        <v>0.77520274292321845</v>
      </c>
      <c r="Z6" s="91">
        <v>7.1966779661593854E-3</v>
      </c>
      <c r="AA6" s="91">
        <v>5.1399307488556021</v>
      </c>
      <c r="AB6" s="65">
        <f>'[7]TES 2010 (value)'!CK9</f>
        <v>1990.6181723064753</v>
      </c>
      <c r="AC6" s="66">
        <f>'[7]TES 2010 (value)'!CL9</f>
        <v>0</v>
      </c>
      <c r="AD6" s="66">
        <f>'[7]TES 2010 (value)'!CM9</f>
        <v>0</v>
      </c>
      <c r="AE6" s="66">
        <f>'[7]TES 2010 (value)'!CN9</f>
        <v>2830.5324755574097</v>
      </c>
      <c r="AF6" s="67">
        <f>'[7]TES 2010 (value)'!CO9</f>
        <v>1</v>
      </c>
      <c r="AG6" s="27">
        <f t="shared" si="5"/>
        <v>10263.294234659337</v>
      </c>
      <c r="AI6" s="53" t="s">
        <v>23</v>
      </c>
      <c r="AJ6" s="64" t="s">
        <v>3</v>
      </c>
      <c r="AK6" s="65">
        <f t="shared" si="0"/>
        <v>275.23318018996559</v>
      </c>
      <c r="AL6" s="66">
        <f t="shared" si="0"/>
        <v>832.73615981949524</v>
      </c>
      <c r="AM6" s="66">
        <f t="shared" si="0"/>
        <v>710.57002732312651</v>
      </c>
      <c r="AN6" s="66">
        <f t="shared" si="0"/>
        <v>323.56710262024984</v>
      </c>
      <c r="AO6" s="66">
        <f t="shared" si="0"/>
        <v>69.547461408254804</v>
      </c>
      <c r="AP6" s="66">
        <f t="shared" si="0"/>
        <v>45.089844727477718</v>
      </c>
      <c r="AQ6" s="66">
        <f t="shared" si="0"/>
        <v>5.7664742251386309</v>
      </c>
      <c r="AR6" s="66">
        <f t="shared" si="0"/>
        <v>34.090149658041369</v>
      </c>
      <c r="AS6" s="66">
        <f t="shared" si="0"/>
        <v>90.332703888384557</v>
      </c>
      <c r="AT6" s="66">
        <f t="shared" si="0"/>
        <v>14.160294307972695</v>
      </c>
      <c r="AU6" s="66">
        <f t="shared" si="0"/>
        <v>5.571456679773692</v>
      </c>
      <c r="AV6" s="66">
        <f t="shared" si="0"/>
        <v>1536.7219249032917</v>
      </c>
      <c r="AW6" s="66">
        <f t="shared" si="0"/>
        <v>586.62460532236366</v>
      </c>
      <c r="AX6" s="66">
        <f t="shared" si="0"/>
        <v>2.9015698769802243</v>
      </c>
      <c r="AY6" s="66">
        <f t="shared" si="0"/>
        <v>1.922412071807277</v>
      </c>
      <c r="AZ6" s="66">
        <f t="shared" si="0"/>
        <v>23.360431029114807</v>
      </c>
      <c r="BA6" s="66">
        <f t="shared" si="1"/>
        <v>9.3961078519867112</v>
      </c>
      <c r="BB6" s="66">
        <f t="shared" si="1"/>
        <v>4.2879606208762073</v>
      </c>
      <c r="BC6" s="66">
        <f t="shared" si="1"/>
        <v>572.55910578081443</v>
      </c>
      <c r="BD6" s="66">
        <f t="shared" si="1"/>
        <v>290.48575388642865</v>
      </c>
      <c r="BE6" s="91">
        <f t="shared" si="1"/>
        <v>0.28702770293149549</v>
      </c>
      <c r="BF6" s="91">
        <f t="shared" si="1"/>
        <v>0.77808411394285149</v>
      </c>
      <c r="BG6" s="91">
        <f t="shared" si="1"/>
        <v>7.1968681576422043E-3</v>
      </c>
      <c r="BH6" s="91">
        <f t="shared" si="1"/>
        <v>5.1460172092513288</v>
      </c>
      <c r="BI6" s="65">
        <f t="shared" si="2"/>
        <v>1990.6181723064753</v>
      </c>
      <c r="BJ6" s="66">
        <f t="shared" si="2"/>
        <v>0</v>
      </c>
      <c r="BK6" s="66">
        <f t="shared" si="2"/>
        <v>0</v>
      </c>
      <c r="BL6" s="66">
        <f t="shared" si="2"/>
        <v>2830.5324755574097</v>
      </c>
      <c r="BM6" s="36">
        <v>0</v>
      </c>
      <c r="BN6" s="27">
        <f t="shared" si="6"/>
        <v>10262.293699949714</v>
      </c>
      <c r="BP6" s="53" t="s">
        <v>23</v>
      </c>
      <c r="BQ6" s="64" t="s">
        <v>3</v>
      </c>
      <c r="BR6" s="65">
        <f t="shared" si="7"/>
        <v>275.23318018996559</v>
      </c>
      <c r="BS6" s="66">
        <f t="shared" si="3"/>
        <v>832.73615981949524</v>
      </c>
      <c r="BT6" s="66">
        <f t="shared" si="3"/>
        <v>710.57002732312651</v>
      </c>
      <c r="BU6" s="66">
        <f t="shared" si="3"/>
        <v>323.56710262024984</v>
      </c>
      <c r="BV6" s="66">
        <f t="shared" si="3"/>
        <v>69.547461408254804</v>
      </c>
      <c r="BW6" s="66">
        <f t="shared" si="3"/>
        <v>45.089844727477718</v>
      </c>
      <c r="BX6" s="66">
        <f t="shared" si="3"/>
        <v>5.7664742251386309</v>
      </c>
      <c r="BY6" s="66">
        <f t="shared" si="3"/>
        <v>34.090149658041369</v>
      </c>
      <c r="BZ6" s="66">
        <f t="shared" si="3"/>
        <v>90.332703888384557</v>
      </c>
      <c r="CA6" s="66">
        <f t="shared" si="3"/>
        <v>14.160294307972695</v>
      </c>
      <c r="CB6" s="66">
        <f t="shared" si="3"/>
        <v>5.571456679773692</v>
      </c>
      <c r="CC6" s="66">
        <f t="shared" si="3"/>
        <v>1536.7219249032917</v>
      </c>
      <c r="CD6" s="66">
        <f t="shared" si="3"/>
        <v>586.62460532236366</v>
      </c>
      <c r="CE6" s="66">
        <f t="shared" si="3"/>
        <v>2.9015698769802243</v>
      </c>
      <c r="CF6" s="66">
        <f t="shared" si="3"/>
        <v>1.922412071807277</v>
      </c>
      <c r="CG6" s="66">
        <f t="shared" si="3"/>
        <v>23.360431029114807</v>
      </c>
      <c r="CH6" s="66">
        <f t="shared" si="3"/>
        <v>9.3961078519867112</v>
      </c>
      <c r="CI6" s="66">
        <f t="shared" si="4"/>
        <v>4.2879606208762073</v>
      </c>
      <c r="CJ6" s="66">
        <f t="shared" si="4"/>
        <v>572.55910578081443</v>
      </c>
      <c r="CK6" s="66">
        <f t="shared" si="4"/>
        <v>290.48575388642865</v>
      </c>
      <c r="CL6" s="91">
        <f t="shared" si="4"/>
        <v>0.28702770293149549</v>
      </c>
      <c r="CM6" s="91">
        <f t="shared" si="4"/>
        <v>0.77808411394285149</v>
      </c>
      <c r="CN6" s="91">
        <f t="shared" si="4"/>
        <v>7.1968681576422043E-3</v>
      </c>
      <c r="CO6" s="91">
        <f t="shared" si="4"/>
        <v>5.1460172092513288</v>
      </c>
      <c r="CP6" s="65">
        <f t="shared" si="4"/>
        <v>1990.6181723064753</v>
      </c>
      <c r="CQ6" s="66">
        <f t="shared" si="4"/>
        <v>0</v>
      </c>
      <c r="CR6" s="66">
        <f t="shared" si="4"/>
        <v>0</v>
      </c>
      <c r="CS6" s="66">
        <f t="shared" si="4"/>
        <v>2830.5324755574097</v>
      </c>
      <c r="CT6" s="36">
        <v>0</v>
      </c>
      <c r="CU6" s="27">
        <f t="shared" si="8"/>
        <v>10262.293699949714</v>
      </c>
      <c r="CX6" s="86" t="s">
        <v>104</v>
      </c>
      <c r="CY6" s="81">
        <f>'[1]scen AMS ss VE'!$G$1162</f>
        <v>12572.568289999999</v>
      </c>
      <c r="DA6" s="105">
        <v>1</v>
      </c>
    </row>
    <row r="7" spans="2:105" x14ac:dyDescent="0.25">
      <c r="B7" s="53" t="s">
        <v>24</v>
      </c>
      <c r="C7" s="64" t="s">
        <v>4</v>
      </c>
      <c r="D7" s="90">
        <v>51.95139590050006</v>
      </c>
      <c r="E7" s="91">
        <v>61.444354501105529</v>
      </c>
      <c r="F7" s="91">
        <v>480.94965251886185</v>
      </c>
      <c r="G7" s="91">
        <v>463.17848619833103</v>
      </c>
      <c r="H7" s="91">
        <v>3662.0876893479881</v>
      </c>
      <c r="I7" s="91">
        <v>85.321422964441823</v>
      </c>
      <c r="J7" s="91">
        <v>39.035148953789914</v>
      </c>
      <c r="K7" s="91">
        <v>77.093601134317908</v>
      </c>
      <c r="L7" s="91">
        <v>83.630310855812056</v>
      </c>
      <c r="M7" s="91">
        <v>110.64127738143164</v>
      </c>
      <c r="N7" s="91">
        <v>28.915965923356097</v>
      </c>
      <c r="O7" s="91">
        <v>1761.5559634078145</v>
      </c>
      <c r="P7" s="91">
        <v>16667.174564041779</v>
      </c>
      <c r="Q7" s="91">
        <v>2.3114822714407564</v>
      </c>
      <c r="R7" s="91">
        <v>43.067829397843539</v>
      </c>
      <c r="S7" s="91">
        <v>156.52645275951622</v>
      </c>
      <c r="T7" s="91">
        <v>4.5994985204105472</v>
      </c>
      <c r="U7" s="91">
        <v>0.98722112431292575</v>
      </c>
      <c r="V7" s="91">
        <v>2462.3774472188588</v>
      </c>
      <c r="W7" s="91">
        <v>378.99546732334653</v>
      </c>
      <c r="X7" s="91">
        <v>0.32200405848759728</v>
      </c>
      <c r="Y7" s="91">
        <v>27.460567100025237</v>
      </c>
      <c r="Z7" s="91">
        <v>28.618221132883519</v>
      </c>
      <c r="AA7" s="91">
        <v>0.97017574523088379</v>
      </c>
      <c r="AB7" s="65">
        <f>'[7]TES 2010 (value)'!CK10</f>
        <v>1890.6859462026134</v>
      </c>
      <c r="AC7" s="66">
        <f>'[7]TES 2010 (value)'!CL10</f>
        <v>0</v>
      </c>
      <c r="AD7" s="66">
        <f>'[7]TES 2010 (value)'!CM10</f>
        <v>6.6027467499673929</v>
      </c>
      <c r="AE7" s="66">
        <f>'[7]TES 2010 (value)'!CN10</f>
        <v>2386.1973399394283</v>
      </c>
      <c r="AF7" s="67">
        <f>'[7]TES 2010 (value)'!CO10</f>
        <v>1.1127234909999999</v>
      </c>
      <c r="AG7" s="27">
        <f t="shared" si="5"/>
        <v>30963.814956164904</v>
      </c>
      <c r="AI7" s="53" t="s">
        <v>24</v>
      </c>
      <c r="AJ7" s="64" t="s">
        <v>4</v>
      </c>
      <c r="AK7" s="65">
        <f t="shared" si="0"/>
        <v>51.951002601060075</v>
      </c>
      <c r="AL7" s="66">
        <f t="shared" si="0"/>
        <v>61.444319155750264</v>
      </c>
      <c r="AM7" s="66">
        <f t="shared" si="0"/>
        <v>480.94681943919659</v>
      </c>
      <c r="AN7" s="66">
        <f t="shared" si="0"/>
        <v>463.12622022784961</v>
      </c>
      <c r="AO7" s="66">
        <f t="shared" si="0"/>
        <v>3661.9179426678652</v>
      </c>
      <c r="AP7" s="66">
        <f t="shared" si="0"/>
        <v>85.318302916291302</v>
      </c>
      <c r="AQ7" s="66">
        <f t="shared" si="0"/>
        <v>39.03210199979965</v>
      </c>
      <c r="AR7" s="66">
        <f t="shared" si="0"/>
        <v>77.100524005195865</v>
      </c>
      <c r="AS7" s="66">
        <f t="shared" si="0"/>
        <v>83.633702316204392</v>
      </c>
      <c r="AT7" s="66">
        <f t="shared" si="0"/>
        <v>110.63921879027093</v>
      </c>
      <c r="AU7" s="66">
        <f t="shared" si="0"/>
        <v>28.91478311108289</v>
      </c>
      <c r="AV7" s="66">
        <f t="shared" si="0"/>
        <v>1761.5739465387958</v>
      </c>
      <c r="AW7" s="66">
        <f t="shared" si="0"/>
        <v>16667.317341964703</v>
      </c>
      <c r="AX7" s="66">
        <f t="shared" si="0"/>
        <v>2.3112968734590775</v>
      </c>
      <c r="AY7" s="66">
        <f t="shared" si="0"/>
        <v>43.065793754688109</v>
      </c>
      <c r="AZ7" s="66">
        <f t="shared" si="0"/>
        <v>156.52613100772518</v>
      </c>
      <c r="BA7" s="66">
        <f t="shared" si="1"/>
        <v>4.5992887802834428</v>
      </c>
      <c r="BB7" s="66">
        <f t="shared" si="1"/>
        <v>0.98719249396719178</v>
      </c>
      <c r="BC7" s="66">
        <f t="shared" si="1"/>
        <v>2462.4099061375532</v>
      </c>
      <c r="BD7" s="66">
        <f t="shared" si="1"/>
        <v>378.99467282327277</v>
      </c>
      <c r="BE7" s="91">
        <f t="shared" si="1"/>
        <v>0.32902538528616299</v>
      </c>
      <c r="BF7" s="91">
        <f t="shared" si="1"/>
        <v>27.562635988386404</v>
      </c>
      <c r="BG7" s="91">
        <f t="shared" si="1"/>
        <v>28.618977445996109</v>
      </c>
      <c r="BH7" s="91">
        <f t="shared" si="1"/>
        <v>0.9713245809912795</v>
      </c>
      <c r="BI7" s="65">
        <f t="shared" si="2"/>
        <v>1890.6859462026134</v>
      </c>
      <c r="BJ7" s="66">
        <f t="shared" si="2"/>
        <v>0</v>
      </c>
      <c r="BK7" s="66">
        <f t="shared" si="2"/>
        <v>6.6027467499673929</v>
      </c>
      <c r="BL7" s="66">
        <f t="shared" si="2"/>
        <v>2386.1973399394283</v>
      </c>
      <c r="BM7" s="36">
        <v>0</v>
      </c>
      <c r="BN7" s="27">
        <f t="shared" si="6"/>
        <v>30962.778503897687</v>
      </c>
      <c r="BP7" s="53" t="s">
        <v>24</v>
      </c>
      <c r="BQ7" s="64" t="s">
        <v>4</v>
      </c>
      <c r="BR7" s="65">
        <f t="shared" si="7"/>
        <v>51.951002601060075</v>
      </c>
      <c r="BS7" s="66">
        <f t="shared" si="3"/>
        <v>61.444319155750264</v>
      </c>
      <c r="BT7" s="66">
        <f t="shared" si="3"/>
        <v>480.94681943919659</v>
      </c>
      <c r="BU7" s="66">
        <f t="shared" si="3"/>
        <v>463.12622022784961</v>
      </c>
      <c r="BV7" s="66">
        <f t="shared" si="3"/>
        <v>3661.9179426678652</v>
      </c>
      <c r="BW7" s="66">
        <f t="shared" si="3"/>
        <v>85.318302916291302</v>
      </c>
      <c r="BX7" s="66">
        <f t="shared" si="3"/>
        <v>39.03210199979965</v>
      </c>
      <c r="BY7" s="66">
        <f t="shared" si="3"/>
        <v>77.100524005195865</v>
      </c>
      <c r="BZ7" s="66">
        <f t="shared" si="3"/>
        <v>83.633702316204392</v>
      </c>
      <c r="CA7" s="66">
        <f t="shared" si="3"/>
        <v>110.63921879027093</v>
      </c>
      <c r="CB7" s="66">
        <f t="shared" si="3"/>
        <v>28.91478311108289</v>
      </c>
      <c r="CC7" s="66">
        <f t="shared" si="3"/>
        <v>1761.5739465387958</v>
      </c>
      <c r="CD7" s="66">
        <f t="shared" si="3"/>
        <v>16667.317341964703</v>
      </c>
      <c r="CE7" s="66">
        <f t="shared" si="3"/>
        <v>2.3112968734590775</v>
      </c>
      <c r="CF7" s="66">
        <f t="shared" si="3"/>
        <v>43.065793754688109</v>
      </c>
      <c r="CG7" s="66">
        <f t="shared" si="3"/>
        <v>156.52613100772518</v>
      </c>
      <c r="CH7" s="66">
        <f t="shared" si="3"/>
        <v>4.5992887802834428</v>
      </c>
      <c r="CI7" s="66">
        <f t="shared" si="4"/>
        <v>0.98719249396719178</v>
      </c>
      <c r="CJ7" s="66">
        <f t="shared" si="4"/>
        <v>2462.4099061375532</v>
      </c>
      <c r="CK7" s="66">
        <f t="shared" si="4"/>
        <v>378.99467282327277</v>
      </c>
      <c r="CL7" s="91">
        <f t="shared" si="4"/>
        <v>0.32902538528616299</v>
      </c>
      <c r="CM7" s="91">
        <f t="shared" si="4"/>
        <v>27.562635988386404</v>
      </c>
      <c r="CN7" s="91">
        <f t="shared" si="4"/>
        <v>28.618977445996109</v>
      </c>
      <c r="CO7" s="91">
        <f t="shared" si="4"/>
        <v>0.9713245809912795</v>
      </c>
      <c r="CP7" s="65">
        <f t="shared" si="4"/>
        <v>1890.6859462026134</v>
      </c>
      <c r="CQ7" s="66">
        <f t="shared" si="4"/>
        <v>0</v>
      </c>
      <c r="CR7" s="66">
        <f t="shared" si="4"/>
        <v>6.6027467499673929</v>
      </c>
      <c r="CS7" s="66">
        <f t="shared" si="4"/>
        <v>2386.1973399394283</v>
      </c>
      <c r="CT7" s="36">
        <v>0</v>
      </c>
      <c r="CU7" s="27">
        <f t="shared" si="8"/>
        <v>30962.778503897687</v>
      </c>
      <c r="CX7" s="59" t="s">
        <v>95</v>
      </c>
      <c r="CY7" s="81">
        <f>'[1]scen AMS ss VE'!$G$463</f>
        <v>34822.639360000001</v>
      </c>
      <c r="DA7" s="105">
        <v>1</v>
      </c>
    </row>
    <row r="8" spans="2:105" x14ac:dyDescent="0.25">
      <c r="B8" s="53" t="s">
        <v>25</v>
      </c>
      <c r="C8" s="64" t="s">
        <v>5</v>
      </c>
      <c r="D8" s="90">
        <v>123.0897290747313</v>
      </c>
      <c r="E8" s="91">
        <v>2198.0536516058223</v>
      </c>
      <c r="F8" s="91">
        <v>122.07828903090252</v>
      </c>
      <c r="G8" s="91">
        <v>214.40223728764104</v>
      </c>
      <c r="H8" s="91">
        <v>121.26860206822711</v>
      </c>
      <c r="I8" s="91">
        <v>6724.2543973804723</v>
      </c>
      <c r="J8" s="91">
        <v>31.767060048258113</v>
      </c>
      <c r="K8" s="91">
        <v>228.1401365286585</v>
      </c>
      <c r="L8" s="91">
        <v>515.82586373484082</v>
      </c>
      <c r="M8" s="91">
        <v>38.86211140432718</v>
      </c>
      <c r="N8" s="91">
        <v>58.732048988583628</v>
      </c>
      <c r="O8" s="91">
        <v>7912.9397014780661</v>
      </c>
      <c r="P8" s="91">
        <v>420.67317809705804</v>
      </c>
      <c r="Q8" s="91">
        <v>2.1763849410347684</v>
      </c>
      <c r="R8" s="91">
        <v>22.468444043241302</v>
      </c>
      <c r="S8" s="91">
        <v>67.56103078349787</v>
      </c>
      <c r="T8" s="91">
        <v>35.205062619357719</v>
      </c>
      <c r="U8" s="91">
        <v>7.303198393637361</v>
      </c>
      <c r="V8" s="91">
        <v>4849.6980593953058</v>
      </c>
      <c r="W8" s="91">
        <v>815.16668178572354</v>
      </c>
      <c r="X8" s="91">
        <v>1.4464275499808719</v>
      </c>
      <c r="Y8" s="91">
        <v>17.310054787939197</v>
      </c>
      <c r="Z8" s="91">
        <v>27.798199307171163</v>
      </c>
      <c r="AA8" s="91">
        <v>5.5498974869444133</v>
      </c>
      <c r="AB8" s="65">
        <f>'[7]TES 2010 (value)'!CK11</f>
        <v>4166.5192576996033</v>
      </c>
      <c r="AC8" s="66">
        <f>'[7]TES 2010 (value)'!CL11</f>
        <v>0</v>
      </c>
      <c r="AD8" s="66">
        <f>'[7]TES 2010 (value)'!CM11</f>
        <v>0</v>
      </c>
      <c r="AE8" s="66">
        <f>'[7]TES 2010 (value)'!CN11</f>
        <v>6929.989168365184</v>
      </c>
      <c r="AF8" s="67">
        <f>'[7]TES 2010 (value)'!CO11</f>
        <v>1.0807688980000001</v>
      </c>
      <c r="AG8" s="27">
        <f t="shared" si="5"/>
        <v>35659.359642784213</v>
      </c>
      <c r="AI8" s="53" t="s">
        <v>25</v>
      </c>
      <c r="AJ8" s="64" t="s">
        <v>5</v>
      </c>
      <c r="AK8" s="65">
        <f t="shared" si="0"/>
        <v>123.08879722062663</v>
      </c>
      <c r="AL8" s="66">
        <f t="shared" si="0"/>
        <v>2198.0523871936916</v>
      </c>
      <c r="AM8" s="66">
        <f t="shared" si="0"/>
        <v>122.07756991713165</v>
      </c>
      <c r="AN8" s="66">
        <f t="shared" si="0"/>
        <v>214.37804371790682</v>
      </c>
      <c r="AO8" s="66">
        <f t="shared" si="0"/>
        <v>121.26298097328061</v>
      </c>
      <c r="AP8" s="66">
        <f t="shared" si="0"/>
        <v>6724.0085037142953</v>
      </c>
      <c r="AQ8" s="66">
        <f t="shared" si="0"/>
        <v>31.764580417131622</v>
      </c>
      <c r="AR8" s="66">
        <f t="shared" si="0"/>
        <v>228.16062311488656</v>
      </c>
      <c r="AS8" s="66">
        <f t="shared" si="0"/>
        <v>515.84678202353666</v>
      </c>
      <c r="AT8" s="66">
        <f t="shared" si="0"/>
        <v>38.861388336039141</v>
      </c>
      <c r="AU8" s="66">
        <f t="shared" si="0"/>
        <v>58.729646544599618</v>
      </c>
      <c r="AV8" s="66">
        <f t="shared" si="0"/>
        <v>7913.0204820118979</v>
      </c>
      <c r="AW8" s="66">
        <f t="shared" si="0"/>
        <v>420.67678175779656</v>
      </c>
      <c r="AX8" s="66">
        <f t="shared" si="0"/>
        <v>2.1762103788586233</v>
      </c>
      <c r="AY8" s="66">
        <f t="shared" si="0"/>
        <v>22.46738205021845</v>
      </c>
      <c r="AZ8" s="66">
        <f t="shared" si="0"/>
        <v>67.560891906763132</v>
      </c>
      <c r="BA8" s="66">
        <f t="shared" si="1"/>
        <v>35.203457245581482</v>
      </c>
      <c r="BB8" s="66">
        <f t="shared" si="1"/>
        <v>7.3029865939809069</v>
      </c>
      <c r="BC8" s="66">
        <f t="shared" si="1"/>
        <v>4849.7619878377873</v>
      </c>
      <c r="BD8" s="66">
        <f t="shared" si="1"/>
        <v>815.1649729262657</v>
      </c>
      <c r="BE8" s="91">
        <f t="shared" si="1"/>
        <v>1.4779670298450847</v>
      </c>
      <c r="BF8" s="91">
        <f t="shared" si="1"/>
        <v>17.374394975934596</v>
      </c>
      <c r="BG8" s="91">
        <f t="shared" si="1"/>
        <v>27.798933949011577</v>
      </c>
      <c r="BH8" s="91">
        <f t="shared" si="1"/>
        <v>5.5564694103622827</v>
      </c>
      <c r="BI8" s="65">
        <f t="shared" si="2"/>
        <v>4166.5192576996033</v>
      </c>
      <c r="BJ8" s="66">
        <f t="shared" si="2"/>
        <v>0</v>
      </c>
      <c r="BK8" s="66">
        <f t="shared" si="2"/>
        <v>0</v>
      </c>
      <c r="BL8" s="66">
        <f t="shared" si="2"/>
        <v>6929.989168365184</v>
      </c>
      <c r="BM8" s="36">
        <v>0</v>
      </c>
      <c r="BN8" s="27">
        <f t="shared" si="6"/>
        <v>35658.282647312211</v>
      </c>
      <c r="BP8" s="53" t="s">
        <v>25</v>
      </c>
      <c r="BQ8" s="64" t="s">
        <v>5</v>
      </c>
      <c r="BR8" s="65">
        <f t="shared" si="7"/>
        <v>123.08879722062663</v>
      </c>
      <c r="BS8" s="66">
        <f t="shared" si="3"/>
        <v>2198.0523871936916</v>
      </c>
      <c r="BT8" s="66">
        <f t="shared" si="3"/>
        <v>122.07756991713165</v>
      </c>
      <c r="BU8" s="66">
        <f t="shared" si="3"/>
        <v>214.37804371790682</v>
      </c>
      <c r="BV8" s="66">
        <f t="shared" si="3"/>
        <v>121.26298097328061</v>
      </c>
      <c r="BW8" s="66">
        <f t="shared" si="3"/>
        <v>6724.0085037142953</v>
      </c>
      <c r="BX8" s="66">
        <f t="shared" si="3"/>
        <v>31.764580417131622</v>
      </c>
      <c r="BY8" s="66">
        <f t="shared" si="3"/>
        <v>228.16062311488656</v>
      </c>
      <c r="BZ8" s="66">
        <f t="shared" si="3"/>
        <v>515.84678202353666</v>
      </c>
      <c r="CA8" s="66">
        <f t="shared" si="3"/>
        <v>38.861388336039141</v>
      </c>
      <c r="CB8" s="66">
        <f t="shared" si="3"/>
        <v>58.729646544599618</v>
      </c>
      <c r="CC8" s="66">
        <f t="shared" si="3"/>
        <v>7913.0204820118979</v>
      </c>
      <c r="CD8" s="66">
        <f t="shared" si="3"/>
        <v>420.67678175779656</v>
      </c>
      <c r="CE8" s="66">
        <f t="shared" si="3"/>
        <v>2.1762103788586233</v>
      </c>
      <c r="CF8" s="66">
        <f t="shared" si="3"/>
        <v>22.46738205021845</v>
      </c>
      <c r="CG8" s="66">
        <f t="shared" si="3"/>
        <v>67.560891906763132</v>
      </c>
      <c r="CH8" s="66">
        <f t="shared" si="3"/>
        <v>35.203457245581482</v>
      </c>
      <c r="CI8" s="66">
        <f t="shared" si="4"/>
        <v>7.3029865939809069</v>
      </c>
      <c r="CJ8" s="66">
        <f t="shared" si="4"/>
        <v>4849.7619878377873</v>
      </c>
      <c r="CK8" s="66">
        <f t="shared" si="4"/>
        <v>815.1649729262657</v>
      </c>
      <c r="CL8" s="91">
        <f t="shared" si="4"/>
        <v>1.4779670298450847</v>
      </c>
      <c r="CM8" s="91">
        <f t="shared" si="4"/>
        <v>17.374394975934596</v>
      </c>
      <c r="CN8" s="91">
        <f t="shared" si="4"/>
        <v>27.798933949011577</v>
      </c>
      <c r="CO8" s="91">
        <f t="shared" si="4"/>
        <v>5.5564694103622827</v>
      </c>
      <c r="CP8" s="65">
        <f t="shared" si="4"/>
        <v>4166.5192576996033</v>
      </c>
      <c r="CQ8" s="66">
        <f t="shared" si="4"/>
        <v>0</v>
      </c>
      <c r="CR8" s="66">
        <f t="shared" si="4"/>
        <v>0</v>
      </c>
      <c r="CS8" s="66">
        <f t="shared" si="4"/>
        <v>6929.989168365184</v>
      </c>
      <c r="CT8" s="36">
        <v>0</v>
      </c>
      <c r="CU8" s="27">
        <f t="shared" si="8"/>
        <v>35658.282647312211</v>
      </c>
      <c r="CX8" s="59" t="s">
        <v>96</v>
      </c>
      <c r="CY8" s="81">
        <f>'[1]scen AMS ss VE'!$G$462-CY7</f>
        <v>379659.49853999994</v>
      </c>
      <c r="DA8" s="105">
        <v>1</v>
      </c>
    </row>
    <row r="9" spans="2:105" x14ac:dyDescent="0.25">
      <c r="B9" s="53" t="s">
        <v>26</v>
      </c>
      <c r="C9" s="64" t="s">
        <v>6</v>
      </c>
      <c r="D9" s="90">
        <v>2859.6430121733747</v>
      </c>
      <c r="E9" s="91">
        <v>298.88869990723748</v>
      </c>
      <c r="F9" s="91">
        <v>237.27694440430852</v>
      </c>
      <c r="G9" s="91">
        <v>219.64139511631259</v>
      </c>
      <c r="H9" s="91">
        <v>47.729468329346936</v>
      </c>
      <c r="I9" s="91">
        <v>193.81626278098241</v>
      </c>
      <c r="J9" s="91">
        <v>1871.1867165639117</v>
      </c>
      <c r="K9" s="91">
        <v>1282.8442312928305</v>
      </c>
      <c r="L9" s="91">
        <v>106.86499763411891</v>
      </c>
      <c r="M9" s="91">
        <v>238.42499841704117</v>
      </c>
      <c r="N9" s="91">
        <v>64.402166062408412</v>
      </c>
      <c r="O9" s="91">
        <v>2559.2456207839764</v>
      </c>
      <c r="P9" s="91">
        <v>147.61001271840843</v>
      </c>
      <c r="Q9" s="91">
        <v>1.1790001964269679</v>
      </c>
      <c r="R9" s="91">
        <v>5.3577107529727375</v>
      </c>
      <c r="S9" s="91">
        <v>4.4037797486772439</v>
      </c>
      <c r="T9" s="91">
        <v>3.9057774184388481</v>
      </c>
      <c r="U9" s="91">
        <v>2.4087805544597405</v>
      </c>
      <c r="V9" s="91">
        <v>340.24914562872982</v>
      </c>
      <c r="W9" s="91">
        <v>26.658436552530603</v>
      </c>
      <c r="X9" s="91">
        <v>0.46777728372855931</v>
      </c>
      <c r="Y9" s="91">
        <v>33.627874576124356</v>
      </c>
      <c r="Z9" s="91">
        <v>1.1984376454695253E-2</v>
      </c>
      <c r="AA9" s="91">
        <v>59.939033947211549</v>
      </c>
      <c r="AB9" s="65">
        <f>'[7]TES 2010 (value)'!CK12</f>
        <v>119.41118511719358</v>
      </c>
      <c r="AC9" s="66">
        <f>'[7]TES 2010 (value)'!CL12</f>
        <v>0</v>
      </c>
      <c r="AD9" s="66">
        <f>'[7]TES 2010 (value)'!CM12</f>
        <v>0</v>
      </c>
      <c r="AE9" s="66">
        <f>'[7]TES 2010 (value)'!CN12</f>
        <v>3163.6774496572202</v>
      </c>
      <c r="AF9" s="67">
        <f>'[7]TES 2010 (value)'!CO12</f>
        <v>1</v>
      </c>
      <c r="AG9" s="27">
        <f t="shared" si="5"/>
        <v>13889.87246199443</v>
      </c>
      <c r="AI9" s="53" t="s">
        <v>26</v>
      </c>
      <c r="AJ9" s="64" t="s">
        <v>6</v>
      </c>
      <c r="AK9" s="65">
        <f t="shared" si="0"/>
        <v>2859.6213631690362</v>
      </c>
      <c r="AL9" s="66">
        <f t="shared" si="0"/>
        <v>298.88852797399204</v>
      </c>
      <c r="AM9" s="66">
        <f t="shared" si="0"/>
        <v>237.27554670190307</v>
      </c>
      <c r="AN9" s="66">
        <f t="shared" si="0"/>
        <v>219.61661034971459</v>
      </c>
      <c r="AO9" s="66">
        <f t="shared" si="0"/>
        <v>47.72725595228767</v>
      </c>
      <c r="AP9" s="66">
        <f t="shared" si="0"/>
        <v>193.80917527527495</v>
      </c>
      <c r="AQ9" s="66">
        <f t="shared" si="0"/>
        <v>1871.0406579478854</v>
      </c>
      <c r="AR9" s="66">
        <f t="shared" si="0"/>
        <v>1282.9594284666441</v>
      </c>
      <c r="AS9" s="66">
        <f t="shared" si="0"/>
        <v>106.86933133087425</v>
      </c>
      <c r="AT9" s="66">
        <f t="shared" si="0"/>
        <v>238.42056228248228</v>
      </c>
      <c r="AU9" s="66">
        <f t="shared" si="0"/>
        <v>64.399531681366398</v>
      </c>
      <c r="AV9" s="66">
        <f t="shared" si="0"/>
        <v>2559.2717472597556</v>
      </c>
      <c r="AW9" s="66">
        <f t="shared" si="0"/>
        <v>147.61127720693574</v>
      </c>
      <c r="AX9" s="66">
        <f t="shared" si="0"/>
        <v>1.1789056318873574</v>
      </c>
      <c r="AY9" s="66">
        <f t="shared" si="0"/>
        <v>5.357457515524378</v>
      </c>
      <c r="AZ9" s="66">
        <f t="shared" si="0"/>
        <v>4.4037706963797154</v>
      </c>
      <c r="BA9" s="66">
        <f t="shared" si="1"/>
        <v>3.9055993124456516</v>
      </c>
      <c r="BB9" s="66">
        <f t="shared" si="1"/>
        <v>2.4087106975468635</v>
      </c>
      <c r="BC9" s="66">
        <f t="shared" si="1"/>
        <v>340.25363077350983</v>
      </c>
      <c r="BD9" s="66">
        <f t="shared" si="1"/>
        <v>26.658380667614733</v>
      </c>
      <c r="BE9" s="91">
        <f t="shared" si="1"/>
        <v>0.47797720851655728</v>
      </c>
      <c r="BF9" s="91">
        <f t="shared" si="1"/>
        <v>33.752866888316284</v>
      </c>
      <c r="BG9" s="91">
        <f t="shared" si="1"/>
        <v>1.1984693173928668E-2</v>
      </c>
      <c r="BH9" s="91">
        <f t="shared" si="1"/>
        <v>60.010010887194461</v>
      </c>
      <c r="BI9" s="65">
        <f t="shared" si="2"/>
        <v>119.41118511719358</v>
      </c>
      <c r="BJ9" s="66">
        <f t="shared" si="2"/>
        <v>0</v>
      </c>
      <c r="BK9" s="66">
        <f t="shared" si="2"/>
        <v>0</v>
      </c>
      <c r="BL9" s="66">
        <f t="shared" si="2"/>
        <v>3163.6774496572202</v>
      </c>
      <c r="BM9" s="36">
        <v>0</v>
      </c>
      <c r="BN9" s="27">
        <f t="shared" si="6"/>
        <v>13889.018945344673</v>
      </c>
      <c r="BP9" s="53" t="s">
        <v>26</v>
      </c>
      <c r="BQ9" s="64" t="s">
        <v>6</v>
      </c>
      <c r="BR9" s="65">
        <f t="shared" si="7"/>
        <v>2859.6213631690362</v>
      </c>
      <c r="BS9" s="66">
        <f t="shared" si="3"/>
        <v>298.88852797399204</v>
      </c>
      <c r="BT9" s="66">
        <f t="shared" si="3"/>
        <v>237.27554670190307</v>
      </c>
      <c r="BU9" s="66">
        <f t="shared" si="3"/>
        <v>219.61661034971459</v>
      </c>
      <c r="BV9" s="66">
        <f t="shared" si="3"/>
        <v>47.72725595228767</v>
      </c>
      <c r="BW9" s="66">
        <f t="shared" si="3"/>
        <v>193.80917527527495</v>
      </c>
      <c r="BX9" s="66">
        <f t="shared" si="3"/>
        <v>1871.0406579478854</v>
      </c>
      <c r="BY9" s="66">
        <f t="shared" si="3"/>
        <v>1282.9594284666441</v>
      </c>
      <c r="BZ9" s="66">
        <f t="shared" si="3"/>
        <v>106.86933133087425</v>
      </c>
      <c r="CA9" s="66">
        <f t="shared" si="3"/>
        <v>238.42056228248228</v>
      </c>
      <c r="CB9" s="66">
        <f t="shared" si="3"/>
        <v>64.399531681366398</v>
      </c>
      <c r="CC9" s="66">
        <f t="shared" si="3"/>
        <v>2559.2717472597556</v>
      </c>
      <c r="CD9" s="66">
        <f t="shared" si="3"/>
        <v>147.61127720693574</v>
      </c>
      <c r="CE9" s="66">
        <f t="shared" si="3"/>
        <v>1.1789056318873574</v>
      </c>
      <c r="CF9" s="66">
        <f t="shared" si="3"/>
        <v>5.357457515524378</v>
      </c>
      <c r="CG9" s="66">
        <f t="shared" si="3"/>
        <v>4.4037706963797154</v>
      </c>
      <c r="CH9" s="66">
        <f t="shared" si="3"/>
        <v>3.9055993124456516</v>
      </c>
      <c r="CI9" s="66">
        <f t="shared" si="4"/>
        <v>2.4087106975468635</v>
      </c>
      <c r="CJ9" s="66">
        <f t="shared" si="4"/>
        <v>340.25363077350983</v>
      </c>
      <c r="CK9" s="66">
        <f t="shared" si="4"/>
        <v>26.658380667614733</v>
      </c>
      <c r="CL9" s="91">
        <f t="shared" si="4"/>
        <v>0.47797720851655728</v>
      </c>
      <c r="CM9" s="91">
        <f t="shared" si="4"/>
        <v>33.752866888316284</v>
      </c>
      <c r="CN9" s="91">
        <f t="shared" si="4"/>
        <v>1.1984693173928668E-2</v>
      </c>
      <c r="CO9" s="91">
        <f t="shared" si="4"/>
        <v>60.010010887194461</v>
      </c>
      <c r="CP9" s="65">
        <f t="shared" si="4"/>
        <v>119.41118511719358</v>
      </c>
      <c r="CQ9" s="66">
        <f t="shared" si="4"/>
        <v>0</v>
      </c>
      <c r="CR9" s="66">
        <f t="shared" si="4"/>
        <v>0</v>
      </c>
      <c r="CS9" s="66">
        <f t="shared" si="4"/>
        <v>3163.6774496572202</v>
      </c>
      <c r="CT9" s="36">
        <v>0</v>
      </c>
      <c r="CU9" s="27">
        <f t="shared" si="8"/>
        <v>13889.018945344673</v>
      </c>
      <c r="CX9" s="59" t="s">
        <v>108</v>
      </c>
      <c r="CY9" s="81">
        <f>'[1]scen AMS ss VE'!$G$1261</f>
        <v>0</v>
      </c>
      <c r="DA9" s="105">
        <v>1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220.55137830105721</v>
      </c>
      <c r="F10" s="91">
        <v>418.3950351743253</v>
      </c>
      <c r="G10" s="91">
        <v>66.251693553092835</v>
      </c>
      <c r="H10" s="91">
        <v>114.49820614609854</v>
      </c>
      <c r="I10" s="91">
        <v>785.05861119039298</v>
      </c>
      <c r="J10" s="91">
        <v>116.1576665495033</v>
      </c>
      <c r="K10" s="91">
        <v>4740.2418501319262</v>
      </c>
      <c r="L10" s="91">
        <v>8983.0476559099661</v>
      </c>
      <c r="M10" s="91">
        <v>111.39171842803728</v>
      </c>
      <c r="N10" s="91">
        <v>65.636986517948117</v>
      </c>
      <c r="O10" s="91">
        <v>9529.3829005253774</v>
      </c>
      <c r="P10" s="91">
        <v>92.779675596639095</v>
      </c>
      <c r="Q10" s="91">
        <v>1.2040221254437466</v>
      </c>
      <c r="R10" s="91">
        <v>15.12504119758324</v>
      </c>
      <c r="S10" s="91">
        <v>5.1162804814400156</v>
      </c>
      <c r="T10" s="91">
        <v>4.1297832696776666</v>
      </c>
      <c r="U10" s="91">
        <v>2.5022981898098813</v>
      </c>
      <c r="V10" s="91">
        <v>1281.6380986579752</v>
      </c>
      <c r="W10" s="91">
        <v>207.867229956963</v>
      </c>
      <c r="X10" s="91">
        <v>1.7418923369741277</v>
      </c>
      <c r="Y10" s="91">
        <v>1124.5668839966875</v>
      </c>
      <c r="Z10" s="91">
        <v>18.123124729147133</v>
      </c>
      <c r="AA10" s="91">
        <v>5.3972610776600414</v>
      </c>
      <c r="AB10" s="65">
        <f>'[7]TES 2010 (value)'!CK13</f>
        <v>24.126590260881965</v>
      </c>
      <c r="AC10" s="66">
        <f>'[7]TES 2010 (value)'!CL13</f>
        <v>0</v>
      </c>
      <c r="AD10" s="66">
        <f>'[7]TES 2010 (value)'!CM13</f>
        <v>0</v>
      </c>
      <c r="AE10" s="66">
        <f>'[7]TES 2010 (value)'!CN13</f>
        <v>21457.723682443415</v>
      </c>
      <c r="AF10" s="67">
        <f>'[7]TES 2010 (value)'!CO13</f>
        <v>1</v>
      </c>
      <c r="AG10" s="27">
        <f t="shared" si="5"/>
        <v>49393.655566748021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220.55125143070626</v>
      </c>
      <c r="AM10" s="66">
        <f t="shared" si="0"/>
        <v>418.39257057858231</v>
      </c>
      <c r="AN10" s="66">
        <f t="shared" si="0"/>
        <v>66.244217581814439</v>
      </c>
      <c r="AO10" s="66">
        <f t="shared" si="0"/>
        <v>114.49289887548623</v>
      </c>
      <c r="AP10" s="66">
        <f t="shared" si="0"/>
        <v>785.02990303501088</v>
      </c>
      <c r="AQ10" s="66">
        <f t="shared" si="0"/>
        <v>116.14859966811362</v>
      </c>
      <c r="AR10" s="66">
        <f t="shared" si="0"/>
        <v>4740.6675155798484</v>
      </c>
      <c r="AS10" s="66">
        <f t="shared" si="0"/>
        <v>8983.4119454841148</v>
      </c>
      <c r="AT10" s="66">
        <f t="shared" si="0"/>
        <v>111.3896458741735</v>
      </c>
      <c r="AU10" s="66">
        <f t="shared" si="0"/>
        <v>65.634301626375219</v>
      </c>
      <c r="AV10" s="66">
        <f t="shared" si="0"/>
        <v>9529.4801827828978</v>
      </c>
      <c r="AW10" s="66">
        <f t="shared" si="0"/>
        <v>92.780470385781086</v>
      </c>
      <c r="AX10" s="66">
        <f t="shared" si="0"/>
        <v>1.2039255539602827</v>
      </c>
      <c r="AY10" s="66">
        <f t="shared" si="0"/>
        <v>15.124326297691139</v>
      </c>
      <c r="AZ10" s="66">
        <f t="shared" si="0"/>
        <v>5.1162699645441219</v>
      </c>
      <c r="BA10" s="66">
        <f t="shared" si="1"/>
        <v>4.1295949488718113</v>
      </c>
      <c r="BB10" s="66">
        <f t="shared" si="1"/>
        <v>2.5022256207971854</v>
      </c>
      <c r="BC10" s="66">
        <f t="shared" si="1"/>
        <v>1281.6549931380994</v>
      </c>
      <c r="BD10" s="66">
        <f t="shared" si="1"/>
        <v>207.86679419837546</v>
      </c>
      <c r="BE10" s="91">
        <f t="shared" si="1"/>
        <v>1.7798744524892456</v>
      </c>
      <c r="BF10" s="91">
        <f t="shared" si="1"/>
        <v>1128.7468155807376</v>
      </c>
      <c r="BG10" s="91">
        <f t="shared" si="1"/>
        <v>18.123603681238883</v>
      </c>
      <c r="BH10" s="91">
        <f t="shared" si="1"/>
        <v>5.4036522563353362</v>
      </c>
      <c r="BI10" s="65">
        <f t="shared" si="2"/>
        <v>24.126590260881965</v>
      </c>
      <c r="BJ10" s="66">
        <f t="shared" si="2"/>
        <v>0</v>
      </c>
      <c r="BK10" s="66">
        <f t="shared" si="2"/>
        <v>0</v>
      </c>
      <c r="BL10" s="66">
        <f t="shared" si="2"/>
        <v>21457.723682443415</v>
      </c>
      <c r="BM10" s="36">
        <v>0</v>
      </c>
      <c r="BN10" s="27">
        <f t="shared" si="6"/>
        <v>49397.725851300333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220.55125143070626</v>
      </c>
      <c r="BT10" s="66">
        <f t="shared" si="3"/>
        <v>418.39257057858231</v>
      </c>
      <c r="BU10" s="66">
        <f t="shared" si="3"/>
        <v>66.244217581814439</v>
      </c>
      <c r="BV10" s="66">
        <f t="shared" si="3"/>
        <v>114.49289887548623</v>
      </c>
      <c r="BW10" s="66">
        <f t="shared" si="3"/>
        <v>785.02990303501088</v>
      </c>
      <c r="BX10" s="66">
        <f t="shared" si="3"/>
        <v>116.14859966811362</v>
      </c>
      <c r="BY10" s="66">
        <f t="shared" si="3"/>
        <v>4740.6675155798484</v>
      </c>
      <c r="BZ10" s="66">
        <f t="shared" si="3"/>
        <v>8983.4119454841148</v>
      </c>
      <c r="CA10" s="66">
        <f t="shared" si="3"/>
        <v>111.3896458741735</v>
      </c>
      <c r="CB10" s="66">
        <f t="shared" si="3"/>
        <v>65.634301626375219</v>
      </c>
      <c r="CC10" s="66">
        <f t="shared" si="3"/>
        <v>9529.4801827828978</v>
      </c>
      <c r="CD10" s="66">
        <f t="shared" si="3"/>
        <v>92.780470385781086</v>
      </c>
      <c r="CE10" s="66">
        <f t="shared" si="3"/>
        <v>1.2039255539602827</v>
      </c>
      <c r="CF10" s="66">
        <f t="shared" si="3"/>
        <v>15.124326297691139</v>
      </c>
      <c r="CG10" s="66">
        <f t="shared" si="3"/>
        <v>5.1162699645441219</v>
      </c>
      <c r="CH10" s="66">
        <f t="shared" si="3"/>
        <v>4.1295949488718113</v>
      </c>
      <c r="CI10" s="66">
        <f t="shared" si="4"/>
        <v>2.5022256207971854</v>
      </c>
      <c r="CJ10" s="66">
        <f t="shared" si="4"/>
        <v>1281.6549931380994</v>
      </c>
      <c r="CK10" s="66">
        <f t="shared" si="4"/>
        <v>207.86679419837546</v>
      </c>
      <c r="CL10" s="91">
        <f t="shared" si="4"/>
        <v>1.7798744524892456</v>
      </c>
      <c r="CM10" s="91">
        <f t="shared" si="4"/>
        <v>1128.7468155807376</v>
      </c>
      <c r="CN10" s="91">
        <f t="shared" si="4"/>
        <v>18.123603681238883</v>
      </c>
      <c r="CO10" s="91">
        <f t="shared" si="4"/>
        <v>5.4036522563353362</v>
      </c>
      <c r="CP10" s="65">
        <f t="shared" si="4"/>
        <v>24.126590260881965</v>
      </c>
      <c r="CQ10" s="66">
        <f t="shared" si="4"/>
        <v>0</v>
      </c>
      <c r="CR10" s="66">
        <f t="shared" si="4"/>
        <v>0</v>
      </c>
      <c r="CS10" s="66">
        <f t="shared" si="4"/>
        <v>21457.723682443415</v>
      </c>
      <c r="CT10" s="36">
        <v>0</v>
      </c>
      <c r="CU10" s="27">
        <f t="shared" si="8"/>
        <v>49397.725851300333</v>
      </c>
      <c r="CX10" s="59" t="s">
        <v>97</v>
      </c>
      <c r="CY10" s="81">
        <f>'[1]scen AMS ss VE'!$G$466</f>
        <v>7995.3099406253205</v>
      </c>
      <c r="DA10" s="105">
        <v>1</v>
      </c>
    </row>
    <row r="11" spans="2:105" x14ac:dyDescent="0.25">
      <c r="B11" s="53" t="s">
        <v>28</v>
      </c>
      <c r="C11" s="64" t="s">
        <v>8</v>
      </c>
      <c r="D11" s="90">
        <v>231.2607693693474</v>
      </c>
      <c r="E11" s="91">
        <v>2833.8940919772576</v>
      </c>
      <c r="F11" s="91">
        <v>3683.6968875097673</v>
      </c>
      <c r="G11" s="91">
        <v>44.163811335339581</v>
      </c>
      <c r="H11" s="91">
        <v>154.135014400545</v>
      </c>
      <c r="I11" s="91">
        <v>291.14481228999745</v>
      </c>
      <c r="J11" s="91">
        <v>143.35218083104641</v>
      </c>
      <c r="K11" s="91">
        <v>332.78375168996462</v>
      </c>
      <c r="L11" s="91">
        <v>1831.2367696998285</v>
      </c>
      <c r="M11" s="91">
        <v>137.0304578231196</v>
      </c>
      <c r="N11" s="91">
        <v>110.88761171825006</v>
      </c>
      <c r="O11" s="91">
        <v>8243.2583309284673</v>
      </c>
      <c r="P11" s="91">
        <v>3718.6475392655079</v>
      </c>
      <c r="Q11" s="91">
        <v>1.9988600569209449</v>
      </c>
      <c r="R11" s="91">
        <v>11.338921131693166</v>
      </c>
      <c r="S11" s="91">
        <v>29.843344539235247</v>
      </c>
      <c r="T11" s="91">
        <v>18.763526728971218</v>
      </c>
      <c r="U11" s="91">
        <v>31.344013433806261</v>
      </c>
      <c r="V11" s="91">
        <v>4416.9760099134373</v>
      </c>
      <c r="W11" s="91">
        <v>0.94794061585930023</v>
      </c>
      <c r="X11" s="91">
        <v>1.5068010225697226</v>
      </c>
      <c r="Y11" s="91">
        <v>594.77433254706011</v>
      </c>
      <c r="Z11" s="91">
        <v>364.92683877975122</v>
      </c>
      <c r="AA11" s="91">
        <v>8.7280475532022841</v>
      </c>
      <c r="AB11" s="65">
        <f>'[7]TES 2010 (value)'!CK14</f>
        <v>5949.6842615829728</v>
      </c>
      <c r="AC11" s="66">
        <f>'[7]TES 2010 (value)'!CL14</f>
        <v>0</v>
      </c>
      <c r="AD11" s="66">
        <f>'[7]TES 2010 (value)'!CM14</f>
        <v>0</v>
      </c>
      <c r="AE11" s="66">
        <f>'[7]TES 2010 (value)'!CN14</f>
        <v>7923.3775358159082</v>
      </c>
      <c r="AF11" s="67">
        <f>'[7]TES 2010 (value)'!CO14</f>
        <v>1</v>
      </c>
      <c r="AG11" s="27">
        <f t="shared" si="5"/>
        <v>41110.702462559821</v>
      </c>
      <c r="AI11" s="53" t="s">
        <v>28</v>
      </c>
      <c r="AJ11" s="64" t="s">
        <v>8</v>
      </c>
      <c r="AK11" s="65">
        <f t="shared" si="0"/>
        <v>231.25901860347273</v>
      </c>
      <c r="AL11" s="66">
        <f t="shared" si="0"/>
        <v>2833.8924618031874</v>
      </c>
      <c r="AM11" s="66">
        <f t="shared" si="0"/>
        <v>3683.6751883429411</v>
      </c>
      <c r="AN11" s="66">
        <f t="shared" si="0"/>
        <v>44.158827804091089</v>
      </c>
      <c r="AO11" s="66">
        <f t="shared" si="0"/>
        <v>154.12786986737029</v>
      </c>
      <c r="AP11" s="66">
        <f t="shared" si="0"/>
        <v>291.13416565751578</v>
      </c>
      <c r="AQ11" s="66">
        <f t="shared" si="0"/>
        <v>143.34099123625549</v>
      </c>
      <c r="AR11" s="66">
        <f t="shared" si="0"/>
        <v>332.8136350902642</v>
      </c>
      <c r="AS11" s="66">
        <f t="shared" si="0"/>
        <v>1831.3110318532258</v>
      </c>
      <c r="AT11" s="66">
        <f t="shared" si="0"/>
        <v>137.02790823497403</v>
      </c>
      <c r="AU11" s="66">
        <f t="shared" si="0"/>
        <v>110.88307584251847</v>
      </c>
      <c r="AV11" s="66">
        <f t="shared" si="0"/>
        <v>8243.3424835738315</v>
      </c>
      <c r="AW11" s="66">
        <f t="shared" si="0"/>
        <v>3718.6793947410538</v>
      </c>
      <c r="AX11" s="66">
        <f t="shared" si="0"/>
        <v>1.9986997335540777</v>
      </c>
      <c r="AY11" s="66">
        <f t="shared" si="0"/>
        <v>11.338385186475715</v>
      </c>
      <c r="AZ11" s="66">
        <f t="shared" si="0"/>
        <v>29.843283194016042</v>
      </c>
      <c r="BA11" s="66">
        <f t="shared" si="1"/>
        <v>18.762671099936099</v>
      </c>
      <c r="BB11" s="66">
        <f t="shared" si="1"/>
        <v>31.343104427790081</v>
      </c>
      <c r="BC11" s="66">
        <f t="shared" si="1"/>
        <v>4417.0342342386084</v>
      </c>
      <c r="BD11" s="66">
        <f t="shared" si="1"/>
        <v>0.94793862866168399</v>
      </c>
      <c r="BE11" s="91">
        <f t="shared" si="1"/>
        <v>1.5396569513103924</v>
      </c>
      <c r="BF11" s="91">
        <f t="shared" si="1"/>
        <v>596.98506456609323</v>
      </c>
      <c r="BG11" s="91">
        <f t="shared" si="1"/>
        <v>364.93648294847935</v>
      </c>
      <c r="BH11" s="91">
        <f t="shared" si="1"/>
        <v>8.7383828900696958</v>
      </c>
      <c r="BI11" s="65">
        <f t="shared" si="2"/>
        <v>5949.6842615829728</v>
      </c>
      <c r="BJ11" s="66">
        <f t="shared" si="2"/>
        <v>0</v>
      </c>
      <c r="BK11" s="66">
        <f t="shared" si="2"/>
        <v>0</v>
      </c>
      <c r="BL11" s="66">
        <f t="shared" si="2"/>
        <v>7923.3775358159082</v>
      </c>
      <c r="BM11" s="36">
        <v>0</v>
      </c>
      <c r="BN11" s="27">
        <f t="shared" si="6"/>
        <v>41112.175753914576</v>
      </c>
      <c r="BP11" s="53" t="s">
        <v>28</v>
      </c>
      <c r="BQ11" s="64" t="s">
        <v>8</v>
      </c>
      <c r="BR11" s="65">
        <f t="shared" si="7"/>
        <v>231.25901860347273</v>
      </c>
      <c r="BS11" s="66">
        <f t="shared" si="3"/>
        <v>2833.8924618031874</v>
      </c>
      <c r="BT11" s="66">
        <f t="shared" si="3"/>
        <v>3683.6751883429411</v>
      </c>
      <c r="BU11" s="66">
        <f t="shared" si="3"/>
        <v>44.158827804091089</v>
      </c>
      <c r="BV11" s="66">
        <f t="shared" si="3"/>
        <v>154.12786986737029</v>
      </c>
      <c r="BW11" s="66">
        <f t="shared" si="3"/>
        <v>291.13416565751578</v>
      </c>
      <c r="BX11" s="66">
        <f t="shared" si="3"/>
        <v>143.34099123625549</v>
      </c>
      <c r="BY11" s="66">
        <f t="shared" si="3"/>
        <v>332.8136350902642</v>
      </c>
      <c r="BZ11" s="66">
        <f t="shared" si="3"/>
        <v>1831.3110318532258</v>
      </c>
      <c r="CA11" s="66">
        <f t="shared" si="3"/>
        <v>137.02790823497403</v>
      </c>
      <c r="CB11" s="66">
        <f t="shared" si="3"/>
        <v>110.88307584251847</v>
      </c>
      <c r="CC11" s="66">
        <f t="shared" si="3"/>
        <v>8243.3424835738315</v>
      </c>
      <c r="CD11" s="66">
        <f t="shared" si="3"/>
        <v>3718.6793947410538</v>
      </c>
      <c r="CE11" s="66">
        <f t="shared" si="3"/>
        <v>1.9986997335540777</v>
      </c>
      <c r="CF11" s="66">
        <f t="shared" si="3"/>
        <v>11.338385186475715</v>
      </c>
      <c r="CG11" s="66">
        <f t="shared" si="3"/>
        <v>29.843283194016042</v>
      </c>
      <c r="CH11" s="66">
        <f t="shared" si="3"/>
        <v>18.762671099936099</v>
      </c>
      <c r="CI11" s="66">
        <f t="shared" si="4"/>
        <v>31.343104427790081</v>
      </c>
      <c r="CJ11" s="66">
        <f t="shared" si="4"/>
        <v>4417.0342342386084</v>
      </c>
      <c r="CK11" s="66">
        <f t="shared" si="4"/>
        <v>0.94793862866168399</v>
      </c>
      <c r="CL11" s="91">
        <f t="shared" si="4"/>
        <v>1.5396569513103924</v>
      </c>
      <c r="CM11" s="91">
        <f t="shared" si="4"/>
        <v>596.98506456609323</v>
      </c>
      <c r="CN11" s="91">
        <f t="shared" si="4"/>
        <v>364.93648294847935</v>
      </c>
      <c r="CO11" s="91">
        <f t="shared" si="4"/>
        <v>8.7383828900696958</v>
      </c>
      <c r="CP11" s="65">
        <f t="shared" si="4"/>
        <v>5949.6842615829728</v>
      </c>
      <c r="CQ11" s="66">
        <f t="shared" si="4"/>
        <v>0</v>
      </c>
      <c r="CR11" s="66">
        <f t="shared" si="4"/>
        <v>0</v>
      </c>
      <c r="CS11" s="66">
        <f t="shared" si="4"/>
        <v>7923.3775358159082</v>
      </c>
      <c r="CT11" s="36">
        <v>0</v>
      </c>
      <c r="CU11" s="27">
        <f t="shared" si="8"/>
        <v>41112.175753914576</v>
      </c>
      <c r="CX11" s="59" t="s">
        <v>98</v>
      </c>
      <c r="CY11" s="81">
        <f>'[1]scen AMS ss VE'!$G$505</f>
        <v>180284.69930000001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21.135790572940969</v>
      </c>
      <c r="E12" s="91">
        <v>58.324468650142393</v>
      </c>
      <c r="F12" s="91">
        <v>3296.1730893262115</v>
      </c>
      <c r="G12" s="91">
        <v>16.10014319244064</v>
      </c>
      <c r="H12" s="91">
        <v>257.82300204931306</v>
      </c>
      <c r="I12" s="91">
        <v>18.429218688530955</v>
      </c>
      <c r="J12" s="91">
        <v>0.49577969836450048</v>
      </c>
      <c r="K12" s="91">
        <v>101.14971810526625</v>
      </c>
      <c r="L12" s="91">
        <v>120.64349376085319</v>
      </c>
      <c r="M12" s="91">
        <v>7233.2751677092974</v>
      </c>
      <c r="N12" s="91">
        <v>30.259242905430842</v>
      </c>
      <c r="O12" s="91">
        <v>12290.370076895788</v>
      </c>
      <c r="P12" s="91">
        <v>2100.9909620648377</v>
      </c>
      <c r="Q12" s="91">
        <v>9.1977781012120072</v>
      </c>
      <c r="R12" s="91">
        <v>15.36537345855684</v>
      </c>
      <c r="S12" s="91">
        <v>29.615428723648151</v>
      </c>
      <c r="T12" s="91">
        <v>11.382247440452691</v>
      </c>
      <c r="U12" s="91">
        <v>3.4326965004879924</v>
      </c>
      <c r="V12" s="91">
        <v>450.12205421301991</v>
      </c>
      <c r="W12" s="91">
        <v>0</v>
      </c>
      <c r="X12" s="91">
        <v>2.2465937690987903</v>
      </c>
      <c r="Y12" s="91">
        <v>94.029020697394799</v>
      </c>
      <c r="Z12" s="91">
        <v>51.18603722571919</v>
      </c>
      <c r="AA12" s="91">
        <v>4.8116078668470088</v>
      </c>
      <c r="AB12" s="65">
        <f>'[7]TES 2010 (value)'!CK15</f>
        <v>0</v>
      </c>
      <c r="AC12" s="66">
        <f>'[7]TES 2010 (value)'!CL15</f>
        <v>0</v>
      </c>
      <c r="AD12" s="66">
        <f>'[7]TES 2010 (value)'!CM15</f>
        <v>0</v>
      </c>
      <c r="AE12" s="66">
        <f>'[7]TES 2010 (value)'!CN15</f>
        <v>15186.406097803749</v>
      </c>
      <c r="AF12" s="67">
        <f>'[7]TES 2010 (value)'!CO15</f>
        <v>1.1058793140000001</v>
      </c>
      <c r="AG12" s="27">
        <f t="shared" si="5"/>
        <v>41404.070968733598</v>
      </c>
      <c r="AI12" s="53" t="s">
        <v>29</v>
      </c>
      <c r="AJ12" s="64" t="s">
        <v>9</v>
      </c>
      <c r="AK12" s="65">
        <f t="shared" si="0"/>
        <v>21.135630563869952</v>
      </c>
      <c r="AL12" s="66">
        <f t="shared" si="0"/>
        <v>58.324435099475586</v>
      </c>
      <c r="AM12" s="66">
        <f t="shared" si="0"/>
        <v>3296.1536729051713</v>
      </c>
      <c r="AN12" s="66">
        <f t="shared" si="0"/>
        <v>16.098326420647656</v>
      </c>
      <c r="AO12" s="66">
        <f t="shared" si="0"/>
        <v>257.81105132547196</v>
      </c>
      <c r="AP12" s="66">
        <f t="shared" si="0"/>
        <v>18.428544765761188</v>
      </c>
      <c r="AQ12" s="66">
        <f t="shared" si="0"/>
        <v>0.49574099944901762</v>
      </c>
      <c r="AR12" s="66">
        <f t="shared" si="0"/>
        <v>101.1588011734779</v>
      </c>
      <c r="AS12" s="66">
        <f t="shared" si="0"/>
        <v>120.64838621702724</v>
      </c>
      <c r="AT12" s="66">
        <f t="shared" si="0"/>
        <v>7233.1405854207014</v>
      </c>
      <c r="AU12" s="66">
        <f t="shared" si="0"/>
        <v>30.258005146194943</v>
      </c>
      <c r="AV12" s="66">
        <f t="shared" si="0"/>
        <v>12290.495545140619</v>
      </c>
      <c r="AW12" s="66">
        <f t="shared" si="0"/>
        <v>2101.0089600239094</v>
      </c>
      <c r="AX12" s="66">
        <f t="shared" si="0"/>
        <v>9.1970403713505409</v>
      </c>
      <c r="AY12" s="66">
        <f t="shared" si="0"/>
        <v>15.364647199124942</v>
      </c>
      <c r="AZ12" s="66">
        <f t="shared" si="0"/>
        <v>29.615367846926894</v>
      </c>
      <c r="BA12" s="66">
        <f t="shared" si="1"/>
        <v>11.381728402558821</v>
      </c>
      <c r="BB12" s="66">
        <f t="shared" si="1"/>
        <v>3.4325969490448673</v>
      </c>
      <c r="BC12" s="66">
        <f t="shared" si="1"/>
        <v>450.12798769619764</v>
      </c>
      <c r="BD12" s="66">
        <f t="shared" si="1"/>
        <v>0</v>
      </c>
      <c r="BE12" s="91">
        <f t="shared" si="1"/>
        <v>2.2955809437032109</v>
      </c>
      <c r="BF12" s="91">
        <f t="shared" si="1"/>
        <v>94.378519583609105</v>
      </c>
      <c r="BG12" s="91">
        <f t="shared" si="1"/>
        <v>51.187389953792525</v>
      </c>
      <c r="BH12" s="91">
        <f t="shared" si="1"/>
        <v>4.8173055429738421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15186.406097803749</v>
      </c>
      <c r="BM12" s="36">
        <v>0</v>
      </c>
      <c r="BN12" s="27">
        <f t="shared" si="6"/>
        <v>41403.361947494806</v>
      </c>
      <c r="BP12" s="53" t="s">
        <v>29</v>
      </c>
      <c r="BQ12" s="64" t="s">
        <v>9</v>
      </c>
      <c r="BR12" s="65">
        <f t="shared" si="7"/>
        <v>21.135630563869952</v>
      </c>
      <c r="BS12" s="66">
        <f t="shared" si="3"/>
        <v>58.324435099475586</v>
      </c>
      <c r="BT12" s="66">
        <f t="shared" si="3"/>
        <v>3296.1536729051713</v>
      </c>
      <c r="BU12" s="66">
        <f t="shared" si="3"/>
        <v>16.098326420647656</v>
      </c>
      <c r="BV12" s="66">
        <f t="shared" si="3"/>
        <v>257.81105132547196</v>
      </c>
      <c r="BW12" s="66">
        <f t="shared" si="3"/>
        <v>18.428544765761188</v>
      </c>
      <c r="BX12" s="66">
        <f t="shared" si="3"/>
        <v>0.49574099944901762</v>
      </c>
      <c r="BY12" s="66">
        <f t="shared" si="3"/>
        <v>101.1588011734779</v>
      </c>
      <c r="BZ12" s="66">
        <f t="shared" si="3"/>
        <v>120.64838621702724</v>
      </c>
      <c r="CA12" s="66">
        <f t="shared" si="3"/>
        <v>7233.1405854207014</v>
      </c>
      <c r="CB12" s="66">
        <f t="shared" si="3"/>
        <v>30.258005146194943</v>
      </c>
      <c r="CC12" s="66">
        <f t="shared" si="3"/>
        <v>12290.495545140619</v>
      </c>
      <c r="CD12" s="66">
        <f t="shared" si="3"/>
        <v>2101.0089600239094</v>
      </c>
      <c r="CE12" s="66">
        <f t="shared" si="3"/>
        <v>9.1970403713505409</v>
      </c>
      <c r="CF12" s="66">
        <f t="shared" si="3"/>
        <v>15.364647199124942</v>
      </c>
      <c r="CG12" s="66">
        <f t="shared" si="3"/>
        <v>29.615367846926894</v>
      </c>
      <c r="CH12" s="66">
        <f t="shared" si="3"/>
        <v>11.381728402558821</v>
      </c>
      <c r="CI12" s="66">
        <f t="shared" si="4"/>
        <v>3.4325969490448673</v>
      </c>
      <c r="CJ12" s="66">
        <f t="shared" si="4"/>
        <v>450.12798769619764</v>
      </c>
      <c r="CK12" s="66">
        <f t="shared" si="4"/>
        <v>0</v>
      </c>
      <c r="CL12" s="91">
        <f t="shared" si="4"/>
        <v>2.2955809437032109</v>
      </c>
      <c r="CM12" s="91">
        <f t="shared" si="4"/>
        <v>94.378519583609105</v>
      </c>
      <c r="CN12" s="91">
        <f t="shared" si="4"/>
        <v>51.187389953792525</v>
      </c>
      <c r="CO12" s="91">
        <f t="shared" si="4"/>
        <v>4.8173055429738421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15186.406097803749</v>
      </c>
      <c r="CT12" s="36">
        <v>0</v>
      </c>
      <c r="CU12" s="27">
        <f t="shared" si="8"/>
        <v>41403.361947494806</v>
      </c>
      <c r="CX12" s="59" t="s">
        <v>99</v>
      </c>
      <c r="CY12" s="82">
        <f>'[1]scen AMS ss VE'!$G$1083</f>
        <v>19506.414239999998</v>
      </c>
      <c r="DA12" s="105">
        <v>1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113.55176045990029</v>
      </c>
      <c r="F13" s="91">
        <v>423.71616703625199</v>
      </c>
      <c r="G13" s="91">
        <v>127.5710722945156</v>
      </c>
      <c r="H13" s="91">
        <v>98.999568862036512</v>
      </c>
      <c r="I13" s="91">
        <v>19.759390776253866</v>
      </c>
      <c r="J13" s="91">
        <v>87.880160898495916</v>
      </c>
      <c r="K13" s="91">
        <v>18.77367147162937</v>
      </c>
      <c r="L13" s="91">
        <v>35.741032567549873</v>
      </c>
      <c r="M13" s="91">
        <v>769.07963327062419</v>
      </c>
      <c r="N13" s="91">
        <v>4456.0303917594556</v>
      </c>
      <c r="O13" s="91">
        <v>7814.3431619935209</v>
      </c>
      <c r="P13" s="91">
        <v>1113.3614321950095</v>
      </c>
      <c r="Q13" s="91">
        <v>0</v>
      </c>
      <c r="R13" s="91">
        <v>9.7652572995586322</v>
      </c>
      <c r="S13" s="91">
        <v>0</v>
      </c>
      <c r="T13" s="91">
        <v>3.8453395377713438E-2</v>
      </c>
      <c r="U13" s="91">
        <v>3.5050691414642489E-2</v>
      </c>
      <c r="V13" s="91">
        <v>346.12699015996316</v>
      </c>
      <c r="W13" s="91">
        <v>0</v>
      </c>
      <c r="X13" s="91">
        <v>1.4284247931067207</v>
      </c>
      <c r="Y13" s="91">
        <v>75.580676921465042</v>
      </c>
      <c r="Z13" s="91">
        <v>3.6596006375856353E-2</v>
      </c>
      <c r="AA13" s="91">
        <v>0</v>
      </c>
      <c r="AB13" s="65">
        <f>'[7]TES 2010 (value)'!CK16</f>
        <v>161.51557430508973</v>
      </c>
      <c r="AC13" s="66">
        <f>'[7]TES 2010 (value)'!CL16</f>
        <v>0</v>
      </c>
      <c r="AD13" s="66">
        <f>'[7]TES 2010 (value)'!CM16</f>
        <v>0</v>
      </c>
      <c r="AE13" s="66">
        <f>'[7]TES 2010 (value)'!CN16</f>
        <v>8449.247580235693</v>
      </c>
      <c r="AF13" s="67">
        <f>'[7]TES 2010 (value)'!CO16</f>
        <v>1.0881834859999999</v>
      </c>
      <c r="AG13" s="27">
        <f t="shared" si="5"/>
        <v>24123.670230879292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113.55169514019197</v>
      </c>
      <c r="AM13" s="66">
        <f t="shared" si="0"/>
        <v>423.71367109587572</v>
      </c>
      <c r="AN13" s="66">
        <f t="shared" si="0"/>
        <v>127.55667692405366</v>
      </c>
      <c r="AO13" s="66">
        <f t="shared" si="0"/>
        <v>98.994979990995319</v>
      </c>
      <c r="AP13" s="66">
        <f t="shared" si="0"/>
        <v>19.758668211527393</v>
      </c>
      <c r="AQ13" s="66">
        <f t="shared" si="0"/>
        <v>87.873301265214337</v>
      </c>
      <c r="AR13" s="66">
        <f t="shared" si="0"/>
        <v>18.775357314573416</v>
      </c>
      <c r="AS13" s="66">
        <f t="shared" si="0"/>
        <v>35.742481973812914</v>
      </c>
      <c r="AT13" s="66">
        <f t="shared" si="0"/>
        <v>769.06532377806957</v>
      </c>
      <c r="AU13" s="66">
        <f t="shared" si="0"/>
        <v>4455.8481171139838</v>
      </c>
      <c r="AV13" s="66">
        <f t="shared" si="0"/>
        <v>7814.4229359885194</v>
      </c>
      <c r="AW13" s="66">
        <f t="shared" si="0"/>
        <v>1113.37096971033</v>
      </c>
      <c r="AX13" s="66">
        <f t="shared" si="0"/>
        <v>0</v>
      </c>
      <c r="AY13" s="66">
        <f t="shared" si="0"/>
        <v>9.7647957351041228</v>
      </c>
      <c r="AZ13" s="66">
        <f t="shared" si="0"/>
        <v>0</v>
      </c>
      <c r="BA13" s="66">
        <f t="shared" si="1"/>
        <v>3.8451641877848546E-2</v>
      </c>
      <c r="BB13" s="66">
        <f t="shared" si="1"/>
        <v>3.5049674911461284E-2</v>
      </c>
      <c r="BC13" s="66">
        <f t="shared" si="1"/>
        <v>346.13155278615363</v>
      </c>
      <c r="BD13" s="66">
        <f t="shared" si="1"/>
        <v>0</v>
      </c>
      <c r="BE13" s="91">
        <f t="shared" si="1"/>
        <v>1.4595717212749013</v>
      </c>
      <c r="BF13" s="91">
        <f t="shared" si="1"/>
        <v>75.861604684058534</v>
      </c>
      <c r="BG13" s="91">
        <f t="shared" si="1"/>
        <v>3.6596973523302802E-2</v>
      </c>
      <c r="BH13" s="91">
        <f t="shared" si="1"/>
        <v>0</v>
      </c>
      <c r="BI13" s="65">
        <f t="shared" si="2"/>
        <v>161.51557430508973</v>
      </c>
      <c r="BJ13" s="66">
        <f t="shared" si="2"/>
        <v>0</v>
      </c>
      <c r="BK13" s="66">
        <f t="shared" si="2"/>
        <v>0</v>
      </c>
      <c r="BL13" s="66">
        <f t="shared" si="2"/>
        <v>8449.247580235693</v>
      </c>
      <c r="BM13" s="36">
        <v>0</v>
      </c>
      <c r="BN13" s="27">
        <f t="shared" si="6"/>
        <v>24122.764956264829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113.55169514019197</v>
      </c>
      <c r="BT13" s="66">
        <f t="shared" si="3"/>
        <v>423.71367109587572</v>
      </c>
      <c r="BU13" s="66">
        <f t="shared" si="3"/>
        <v>127.55667692405366</v>
      </c>
      <c r="BV13" s="66">
        <f t="shared" si="3"/>
        <v>98.994979990995319</v>
      </c>
      <c r="BW13" s="66">
        <f t="shared" si="3"/>
        <v>19.758668211527393</v>
      </c>
      <c r="BX13" s="66">
        <f t="shared" si="3"/>
        <v>87.873301265214337</v>
      </c>
      <c r="BY13" s="66">
        <f t="shared" si="3"/>
        <v>18.775357314573416</v>
      </c>
      <c r="BZ13" s="66">
        <f t="shared" si="3"/>
        <v>35.742481973812914</v>
      </c>
      <c r="CA13" s="66">
        <f t="shared" si="3"/>
        <v>769.06532377806957</v>
      </c>
      <c r="CB13" s="66">
        <f t="shared" si="3"/>
        <v>4455.8481171139838</v>
      </c>
      <c r="CC13" s="66">
        <f t="shared" si="3"/>
        <v>7814.4229359885194</v>
      </c>
      <c r="CD13" s="66">
        <f t="shared" si="3"/>
        <v>1113.37096971033</v>
      </c>
      <c r="CE13" s="66">
        <f t="shared" si="3"/>
        <v>0</v>
      </c>
      <c r="CF13" s="66">
        <f t="shared" si="3"/>
        <v>9.7647957351041228</v>
      </c>
      <c r="CG13" s="66">
        <f t="shared" si="3"/>
        <v>0</v>
      </c>
      <c r="CH13" s="66">
        <f t="shared" si="3"/>
        <v>3.8451641877848546E-2</v>
      </c>
      <c r="CI13" s="66">
        <f t="shared" si="4"/>
        <v>3.5049674911461284E-2</v>
      </c>
      <c r="CJ13" s="66">
        <f t="shared" si="4"/>
        <v>346.13155278615363</v>
      </c>
      <c r="CK13" s="66">
        <f t="shared" si="4"/>
        <v>0</v>
      </c>
      <c r="CL13" s="91">
        <f t="shared" si="4"/>
        <v>1.4595717212749013</v>
      </c>
      <c r="CM13" s="91">
        <f t="shared" si="4"/>
        <v>75.861604684058534</v>
      </c>
      <c r="CN13" s="91">
        <f t="shared" si="4"/>
        <v>3.6596973523302802E-2</v>
      </c>
      <c r="CO13" s="91">
        <f t="shared" si="4"/>
        <v>0</v>
      </c>
      <c r="CP13" s="65">
        <f t="shared" si="4"/>
        <v>161.51557430508973</v>
      </c>
      <c r="CQ13" s="66">
        <f t="shared" si="4"/>
        <v>0</v>
      </c>
      <c r="CR13" s="66">
        <f t="shared" si="4"/>
        <v>0</v>
      </c>
      <c r="CS13" s="66">
        <f t="shared" si="4"/>
        <v>8449.247580235693</v>
      </c>
      <c r="CT13" s="36">
        <v>0</v>
      </c>
      <c r="CU13" s="27">
        <f t="shared" si="8"/>
        <v>24122.764956264829</v>
      </c>
      <c r="DA13" s="105">
        <v>1</v>
      </c>
    </row>
    <row r="14" spans="2:105" x14ac:dyDescent="0.25">
      <c r="B14" s="53" t="s">
        <v>31</v>
      </c>
      <c r="C14" s="64" t="s">
        <v>11</v>
      </c>
      <c r="D14" s="90">
        <v>7906.4070966452909</v>
      </c>
      <c r="E14" s="91">
        <v>5889.9887019383823</v>
      </c>
      <c r="F14" s="91">
        <v>27146.6599637051</v>
      </c>
      <c r="G14" s="91">
        <v>800.46184671250523</v>
      </c>
      <c r="H14" s="91">
        <v>3569.2333767990908</v>
      </c>
      <c r="I14" s="91">
        <v>2026.5467389110747</v>
      </c>
      <c r="J14" s="91">
        <v>928.74874836332492</v>
      </c>
      <c r="K14" s="91">
        <v>1878.6274517599584</v>
      </c>
      <c r="L14" s="91">
        <v>1992.8320242882528</v>
      </c>
      <c r="M14" s="91">
        <v>6021.3809039627276</v>
      </c>
      <c r="N14" s="91">
        <v>2503.2066361559951</v>
      </c>
      <c r="O14" s="91">
        <v>156895.52245645292</v>
      </c>
      <c r="P14" s="91">
        <v>32444.898791407788</v>
      </c>
      <c r="Q14" s="91">
        <v>64.281192440710598</v>
      </c>
      <c r="R14" s="91">
        <v>416.72296671277513</v>
      </c>
      <c r="S14" s="91">
        <v>1258.0557783679251</v>
      </c>
      <c r="T14" s="91">
        <v>918.74362939278342</v>
      </c>
      <c r="U14" s="91">
        <v>1711.0377789503675</v>
      </c>
      <c r="V14" s="91">
        <v>61656.176063284867</v>
      </c>
      <c r="W14" s="91">
        <v>22369.086394380422</v>
      </c>
      <c r="X14" s="91">
        <v>28.678652361196445</v>
      </c>
      <c r="Y14" s="91">
        <v>1310.5978930891386</v>
      </c>
      <c r="Z14" s="91">
        <v>4961.9166687768939</v>
      </c>
      <c r="AA14" s="91">
        <v>325.06959194600347</v>
      </c>
      <c r="AB14" s="65">
        <f>'[7]TES 2010 (value)'!CK17</f>
        <v>203030.02325651771</v>
      </c>
      <c r="AC14" s="66">
        <f>'[7]TES 2010 (value)'!CL17</f>
        <v>35499.03684901433</v>
      </c>
      <c r="AD14" s="66">
        <f>'[7]TES 2010 (value)'!CM17</f>
        <v>78289.192175201708</v>
      </c>
      <c r="AE14" s="66">
        <f>'[7]TES 2010 (value)'!CN17</f>
        <v>214737.90757903061</v>
      </c>
      <c r="AF14" s="67">
        <f>'[7]TES 2010 (value)'!CO17</f>
        <v>1.0701522779999999</v>
      </c>
      <c r="AG14" s="27">
        <f t="shared" si="5"/>
        <v>876582.11135884793</v>
      </c>
      <c r="AI14" s="53" t="s">
        <v>31</v>
      </c>
      <c r="AJ14" s="64" t="s">
        <v>11</v>
      </c>
      <c r="AK14" s="65">
        <f t="shared" si="0"/>
        <v>7906.3472409777096</v>
      </c>
      <c r="AL14" s="66">
        <f t="shared" si="0"/>
        <v>5889.9853137712371</v>
      </c>
      <c r="AM14" s="66">
        <f t="shared" si="0"/>
        <v>27146.500053723004</v>
      </c>
      <c r="AN14" s="66">
        <f t="shared" si="0"/>
        <v>800.37152102489574</v>
      </c>
      <c r="AO14" s="66">
        <f t="shared" si="0"/>
        <v>3569.0679341424175</v>
      </c>
      <c r="AP14" s="66">
        <f t="shared" si="0"/>
        <v>2026.4726318089545</v>
      </c>
      <c r="AQ14" s="66">
        <f t="shared" si="0"/>
        <v>928.67625332281341</v>
      </c>
      <c r="AR14" s="66">
        <f t="shared" si="0"/>
        <v>1878.7961492275169</v>
      </c>
      <c r="AS14" s="66">
        <f t="shared" si="0"/>
        <v>1992.9128396147751</v>
      </c>
      <c r="AT14" s="66">
        <f t="shared" si="0"/>
        <v>6021.2688701739153</v>
      </c>
      <c r="AU14" s="66">
        <f t="shared" si="0"/>
        <v>2503.1042420827876</v>
      </c>
      <c r="AV14" s="66">
        <f t="shared" si="0"/>
        <v>156897.12414994964</v>
      </c>
      <c r="AW14" s="66">
        <f t="shared" si="0"/>
        <v>32445.176727853534</v>
      </c>
      <c r="AX14" s="66">
        <f t="shared" si="0"/>
        <v>64.276036613436617</v>
      </c>
      <c r="AY14" s="66">
        <f t="shared" si="0"/>
        <v>416.70326989343778</v>
      </c>
      <c r="AZ14" s="66">
        <f t="shared" si="0"/>
        <v>1258.0531923404981</v>
      </c>
      <c r="BA14" s="66">
        <f t="shared" si="1"/>
        <v>918.70173408512107</v>
      </c>
      <c r="BB14" s="66">
        <f t="shared" si="1"/>
        <v>1710.988157237492</v>
      </c>
      <c r="BC14" s="66">
        <f t="shared" si="1"/>
        <v>61656.988811471834</v>
      </c>
      <c r="BD14" s="66">
        <f t="shared" si="1"/>
        <v>22369.039501363692</v>
      </c>
      <c r="BE14" s="91">
        <f t="shared" si="1"/>
        <v>29.30399289670455</v>
      </c>
      <c r="BF14" s="91">
        <f t="shared" si="1"/>
        <v>1315.4692881171011</v>
      </c>
      <c r="BG14" s="91">
        <f t="shared" si="1"/>
        <v>4962.0478007093343</v>
      </c>
      <c r="BH14" s="91">
        <f t="shared" si="1"/>
        <v>325.45452382425395</v>
      </c>
      <c r="BI14" s="65">
        <f t="shared" si="2"/>
        <v>203030.02325651771</v>
      </c>
      <c r="BJ14" s="66">
        <f t="shared" si="2"/>
        <v>35499.03684901433</v>
      </c>
      <c r="BK14" s="66">
        <f t="shared" si="2"/>
        <v>78289.192175201708</v>
      </c>
      <c r="BL14" s="66">
        <f t="shared" si="2"/>
        <v>214737.90757903061</v>
      </c>
      <c r="BM14" s="36">
        <v>0</v>
      </c>
      <c r="BN14" s="27">
        <f t="shared" si="6"/>
        <v>876588.99009599048</v>
      </c>
      <c r="BP14" s="53" t="s">
        <v>31</v>
      </c>
      <c r="BQ14" s="64" t="s">
        <v>11</v>
      </c>
      <c r="BR14" s="65">
        <f t="shared" si="7"/>
        <v>7906.3472409777096</v>
      </c>
      <c r="BS14" s="66">
        <f t="shared" si="3"/>
        <v>5889.9853137712371</v>
      </c>
      <c r="BT14" s="66">
        <f t="shared" si="3"/>
        <v>27146.500053723004</v>
      </c>
      <c r="BU14" s="66">
        <f t="shared" si="3"/>
        <v>800.37152102489574</v>
      </c>
      <c r="BV14" s="66">
        <f t="shared" si="3"/>
        <v>3569.0679341424175</v>
      </c>
      <c r="BW14" s="66">
        <f t="shared" si="3"/>
        <v>2026.4726318089545</v>
      </c>
      <c r="BX14" s="66">
        <f t="shared" si="3"/>
        <v>928.67625332281341</v>
      </c>
      <c r="BY14" s="66">
        <f t="shared" si="3"/>
        <v>1878.7961492275169</v>
      </c>
      <c r="BZ14" s="66">
        <f t="shared" si="3"/>
        <v>1992.9128396147751</v>
      </c>
      <c r="CA14" s="66">
        <f t="shared" si="3"/>
        <v>6021.2688701739153</v>
      </c>
      <c r="CB14" s="66">
        <f t="shared" si="3"/>
        <v>2503.1042420827876</v>
      </c>
      <c r="CC14" s="66">
        <f t="shared" si="3"/>
        <v>156897.12414994964</v>
      </c>
      <c r="CD14" s="66">
        <f t="shared" si="3"/>
        <v>32445.176727853534</v>
      </c>
      <c r="CE14" s="66">
        <f t="shared" si="3"/>
        <v>64.276036613436617</v>
      </c>
      <c r="CF14" s="66">
        <f t="shared" si="3"/>
        <v>416.70326989343778</v>
      </c>
      <c r="CG14" s="66">
        <f t="shared" si="3"/>
        <v>1258.0531923404981</v>
      </c>
      <c r="CH14" s="66">
        <f t="shared" si="3"/>
        <v>918.70173408512107</v>
      </c>
      <c r="CI14" s="66">
        <f t="shared" si="4"/>
        <v>1710.988157237492</v>
      </c>
      <c r="CJ14" s="66">
        <f t="shared" si="4"/>
        <v>61656.988811471834</v>
      </c>
      <c r="CK14" s="66">
        <f t="shared" si="4"/>
        <v>22369.039501363692</v>
      </c>
      <c r="CL14" s="91">
        <f t="shared" si="4"/>
        <v>29.30399289670455</v>
      </c>
      <c r="CM14" s="91">
        <f t="shared" si="4"/>
        <v>1315.4692881171011</v>
      </c>
      <c r="CN14" s="91">
        <f t="shared" si="4"/>
        <v>4962.0478007093343</v>
      </c>
      <c r="CO14" s="91">
        <f t="shared" si="4"/>
        <v>325.45452382425395</v>
      </c>
      <c r="CP14" s="65">
        <f t="shared" si="4"/>
        <v>203030.02325651771</v>
      </c>
      <c r="CQ14" s="66">
        <f t="shared" si="4"/>
        <v>35499.03684901433</v>
      </c>
      <c r="CR14" s="66">
        <f t="shared" si="4"/>
        <v>78289.192175201708</v>
      </c>
      <c r="CS14" s="66">
        <f t="shared" si="4"/>
        <v>214737.90757903061</v>
      </c>
      <c r="CT14" s="36">
        <v>0</v>
      </c>
      <c r="CU14" s="27">
        <f t="shared" si="8"/>
        <v>876588.99009599048</v>
      </c>
      <c r="CX14" s="59" t="s">
        <v>100</v>
      </c>
      <c r="CY14" s="83">
        <f>'[1]scen AMS ss VE'!$G$2</f>
        <v>64495.304459011699</v>
      </c>
      <c r="DA14" s="105">
        <v>1</v>
      </c>
    </row>
    <row r="15" spans="2:105" x14ac:dyDescent="0.25">
      <c r="B15" s="53" t="s">
        <v>32</v>
      </c>
      <c r="C15" s="64" t="s">
        <v>12</v>
      </c>
      <c r="D15" s="90">
        <v>237.68586653816652</v>
      </c>
      <c r="E15" s="91">
        <v>224.59752309024907</v>
      </c>
      <c r="F15" s="91">
        <v>168.51694489897343</v>
      </c>
      <c r="G15" s="91">
        <v>35.854411119221005</v>
      </c>
      <c r="H15" s="91">
        <v>69.075150191034851</v>
      </c>
      <c r="I15" s="91">
        <v>49.588008911845556</v>
      </c>
      <c r="J15" s="91">
        <v>25.130684822367357</v>
      </c>
      <c r="K15" s="91">
        <v>67.768556387717467</v>
      </c>
      <c r="L15" s="91">
        <v>44.900537217426681</v>
      </c>
      <c r="M15" s="91">
        <v>74.739317635566437</v>
      </c>
      <c r="N15" s="91">
        <v>56.349461291613714</v>
      </c>
      <c r="O15" s="91">
        <v>1740.7832675887446</v>
      </c>
      <c r="P15" s="91">
        <v>30762.114171988524</v>
      </c>
      <c r="Q15" s="91">
        <v>32.386323464420755</v>
      </c>
      <c r="R15" s="91">
        <v>65.886077789281913</v>
      </c>
      <c r="S15" s="91">
        <v>164.913603173665</v>
      </c>
      <c r="T15" s="91">
        <v>166.88707722059831</v>
      </c>
      <c r="U15" s="91">
        <v>139.10905046516925</v>
      </c>
      <c r="V15" s="91">
        <v>13145.890152567716</v>
      </c>
      <c r="W15" s="91">
        <v>6243.4597234029461</v>
      </c>
      <c r="X15" s="91">
        <v>0.3168373513168285</v>
      </c>
      <c r="Y15" s="91">
        <v>606.75467350614463</v>
      </c>
      <c r="Z15" s="91">
        <v>2610.3049082651428</v>
      </c>
      <c r="AA15" s="91">
        <v>224.63252284142121</v>
      </c>
      <c r="AB15" s="65">
        <f>'[7]TES 2010 (value)'!CK18</f>
        <v>85472.089402906451</v>
      </c>
      <c r="AC15" s="66">
        <f>'[7]TES 2010 (value)'!CL18</f>
        <v>0</v>
      </c>
      <c r="AD15" s="66">
        <f>'[7]TES 2010 (value)'!CM18</f>
        <v>113565.67826219057</v>
      </c>
      <c r="AE15" s="66">
        <f>'[7]TES 2010 (value)'!CN18</f>
        <v>0</v>
      </c>
      <c r="AF15" s="67">
        <f>'[7]TES 2010 (value)'!CO18</f>
        <v>1</v>
      </c>
      <c r="AG15" s="27">
        <f t="shared" si="5"/>
        <v>255996.4125168263</v>
      </c>
      <c r="AI15" s="53" t="s">
        <v>32</v>
      </c>
      <c r="AJ15" s="64" t="s">
        <v>12</v>
      </c>
      <c r="AK15" s="65">
        <f t="shared" si="0"/>
        <v>237.68406713092094</v>
      </c>
      <c r="AL15" s="66">
        <f t="shared" si="0"/>
        <v>224.59739389238689</v>
      </c>
      <c r="AM15" s="66">
        <f t="shared" si="0"/>
        <v>168.51595223388398</v>
      </c>
      <c r="AN15" s="66">
        <f t="shared" si="0"/>
        <v>35.850365237020029</v>
      </c>
      <c r="AO15" s="66">
        <f t="shared" si="0"/>
        <v>69.071948389653073</v>
      </c>
      <c r="AP15" s="66">
        <f t="shared" si="0"/>
        <v>49.586195569192355</v>
      </c>
      <c r="AQ15" s="66">
        <f t="shared" si="0"/>
        <v>25.128723204634369</v>
      </c>
      <c r="AR15" s="66">
        <f t="shared" si="0"/>
        <v>67.774641885846435</v>
      </c>
      <c r="AS15" s="66">
        <f t="shared" si="0"/>
        <v>44.902358069125178</v>
      </c>
      <c r="AT15" s="66">
        <f t="shared" si="0"/>
        <v>74.737927036123963</v>
      </c>
      <c r="AU15" s="66">
        <f t="shared" si="0"/>
        <v>56.347156307765651</v>
      </c>
      <c r="AV15" s="66">
        <f t="shared" si="0"/>
        <v>1740.8010386582771</v>
      </c>
      <c r="AW15" s="66">
        <f t="shared" si="0"/>
        <v>30762.377693004</v>
      </c>
      <c r="AX15" s="66">
        <f t="shared" si="0"/>
        <v>32.383725841640569</v>
      </c>
      <c r="AY15" s="66">
        <f t="shared" si="0"/>
        <v>65.882963619258362</v>
      </c>
      <c r="AZ15" s="66">
        <f t="shared" si="0"/>
        <v>164.91326418146113</v>
      </c>
      <c r="BA15" s="66">
        <f t="shared" si="1"/>
        <v>166.8794670612227</v>
      </c>
      <c r="BB15" s="66">
        <f t="shared" si="1"/>
        <v>139.10501617121881</v>
      </c>
      <c r="BC15" s="66">
        <f t="shared" si="1"/>
        <v>13146.063440939939</v>
      </c>
      <c r="BD15" s="66">
        <f t="shared" si="1"/>
        <v>6243.4466350426928</v>
      </c>
      <c r="BE15" s="91">
        <f t="shared" si="1"/>
        <v>0.32374601761139665</v>
      </c>
      <c r="BF15" s="91">
        <f t="shared" si="1"/>
        <v>609.00993556271942</v>
      </c>
      <c r="BG15" s="91">
        <f t="shared" si="1"/>
        <v>2610.3738925608754</v>
      </c>
      <c r="BH15" s="91">
        <f t="shared" si="1"/>
        <v>224.89852194153963</v>
      </c>
      <c r="BI15" s="65">
        <f t="shared" si="2"/>
        <v>85472.089402906451</v>
      </c>
      <c r="BJ15" s="66">
        <f t="shared" si="2"/>
        <v>0</v>
      </c>
      <c r="BK15" s="66">
        <f t="shared" si="2"/>
        <v>113565.67826219057</v>
      </c>
      <c r="BL15" s="66">
        <f t="shared" si="2"/>
        <v>0</v>
      </c>
      <c r="BM15" s="36">
        <v>0</v>
      </c>
      <c r="BN15" s="27">
        <f t="shared" si="6"/>
        <v>255998.42373465604</v>
      </c>
      <c r="BP15" s="53" t="s">
        <v>32</v>
      </c>
      <c r="BQ15" s="64" t="s">
        <v>12</v>
      </c>
      <c r="BR15" s="65">
        <f t="shared" si="7"/>
        <v>237.68406713092094</v>
      </c>
      <c r="BS15" s="66">
        <f t="shared" si="3"/>
        <v>224.59739389238689</v>
      </c>
      <c r="BT15" s="66">
        <f t="shared" si="3"/>
        <v>168.51595223388398</v>
      </c>
      <c r="BU15" s="66">
        <f t="shared" si="3"/>
        <v>35.850365237020029</v>
      </c>
      <c r="BV15" s="66">
        <f t="shared" si="3"/>
        <v>69.071948389653073</v>
      </c>
      <c r="BW15" s="66">
        <f t="shared" si="3"/>
        <v>49.586195569192355</v>
      </c>
      <c r="BX15" s="66">
        <f t="shared" si="3"/>
        <v>25.128723204634369</v>
      </c>
      <c r="BY15" s="66">
        <f t="shared" si="3"/>
        <v>67.774641885846435</v>
      </c>
      <c r="BZ15" s="66">
        <f t="shared" si="3"/>
        <v>44.902358069125178</v>
      </c>
      <c r="CA15" s="66">
        <f t="shared" si="3"/>
        <v>74.737927036123963</v>
      </c>
      <c r="CB15" s="66">
        <f t="shared" si="3"/>
        <v>56.347156307765651</v>
      </c>
      <c r="CC15" s="66">
        <f t="shared" si="3"/>
        <v>1740.8010386582771</v>
      </c>
      <c r="CD15" s="66">
        <f t="shared" si="3"/>
        <v>30762.377693004</v>
      </c>
      <c r="CE15" s="66">
        <f t="shared" si="3"/>
        <v>32.383725841640569</v>
      </c>
      <c r="CF15" s="66">
        <f t="shared" si="3"/>
        <v>65.882963619258362</v>
      </c>
      <c r="CG15" s="66">
        <f t="shared" si="3"/>
        <v>164.91326418146113</v>
      </c>
      <c r="CH15" s="66">
        <f t="shared" si="3"/>
        <v>166.8794670612227</v>
      </c>
      <c r="CI15" s="66">
        <f t="shared" si="4"/>
        <v>139.10501617121881</v>
      </c>
      <c r="CJ15" s="66">
        <f t="shared" si="4"/>
        <v>13146.063440939939</v>
      </c>
      <c r="CK15" s="66">
        <f t="shared" si="4"/>
        <v>6243.4466350426928</v>
      </c>
      <c r="CL15" s="91">
        <f t="shared" si="4"/>
        <v>0.32374601761139665</v>
      </c>
      <c r="CM15" s="91">
        <f t="shared" si="4"/>
        <v>609.00993556271942</v>
      </c>
      <c r="CN15" s="91">
        <f t="shared" si="4"/>
        <v>2610.3738925608754</v>
      </c>
      <c r="CO15" s="91">
        <f t="shared" si="4"/>
        <v>224.89852194153963</v>
      </c>
      <c r="CP15" s="65">
        <f t="shared" si="4"/>
        <v>85472.089402906451</v>
      </c>
      <c r="CQ15" s="66">
        <f t="shared" si="4"/>
        <v>0</v>
      </c>
      <c r="CR15" s="66">
        <f t="shared" si="4"/>
        <v>113565.67826219057</v>
      </c>
      <c r="CS15" s="66">
        <f t="shared" si="4"/>
        <v>0</v>
      </c>
      <c r="CT15" s="36">
        <v>0</v>
      </c>
      <c r="CU15" s="27">
        <f t="shared" si="8"/>
        <v>255998.42373465604</v>
      </c>
      <c r="CX15" s="59" t="s">
        <v>101</v>
      </c>
      <c r="CY15" s="81">
        <f>SUM(D45:AA45)</f>
        <v>24152.393910980605</v>
      </c>
      <c r="DA15" s="105">
        <v>1</v>
      </c>
    </row>
    <row r="16" spans="2:105" x14ac:dyDescent="0.25">
      <c r="B16" s="53" t="s">
        <v>33</v>
      </c>
      <c r="C16" s="64" t="s">
        <v>13</v>
      </c>
      <c r="D16" s="90">
        <v>0.97094092347616667</v>
      </c>
      <c r="E16" s="91">
        <v>27.388493813801031</v>
      </c>
      <c r="F16" s="91">
        <v>9.0001576759570554</v>
      </c>
      <c r="G16" s="91">
        <v>2.5250236417963436</v>
      </c>
      <c r="H16" s="91">
        <v>4.3876349934897938</v>
      </c>
      <c r="I16" s="91">
        <v>8.0734516522263959</v>
      </c>
      <c r="J16" s="91">
        <v>2.5426923925164799</v>
      </c>
      <c r="K16" s="91">
        <v>5.8937105502875422</v>
      </c>
      <c r="L16" s="91">
        <v>6.1118945309712087</v>
      </c>
      <c r="M16" s="91">
        <v>11.546879247785292</v>
      </c>
      <c r="N16" s="91">
        <v>3.7908746242687612</v>
      </c>
      <c r="O16" s="91">
        <v>160.40877670733872</v>
      </c>
      <c r="P16" s="91">
        <v>46.667920783988826</v>
      </c>
      <c r="Q16" s="91">
        <v>21.375947587815737</v>
      </c>
      <c r="R16" s="91">
        <v>2.3391776733505267</v>
      </c>
      <c r="S16" s="91">
        <v>46.922218988572133</v>
      </c>
      <c r="T16" s="91">
        <v>18.487710764495382</v>
      </c>
      <c r="U16" s="91">
        <v>16.383474331205125</v>
      </c>
      <c r="V16" s="91">
        <v>1182.8396289516759</v>
      </c>
      <c r="W16" s="91">
        <v>770.41664049938242</v>
      </c>
      <c r="X16" s="91">
        <v>2.9311478874562039E-2</v>
      </c>
      <c r="Y16" s="91">
        <v>28.106180407430855</v>
      </c>
      <c r="Z16" s="91">
        <v>17.330110125088297</v>
      </c>
      <c r="AA16" s="91">
        <v>1.7035904736289613</v>
      </c>
      <c r="AB16" s="65">
        <f>'[7]TES 2010 (value)'!CK19</f>
        <v>5047.841043782013</v>
      </c>
      <c r="AC16" s="66">
        <f>'[7]TES 2010 (value)'!CL19</f>
        <v>254.01307153328531</v>
      </c>
      <c r="AD16" s="66">
        <f>'[7]TES 2010 (value)'!CM19</f>
        <v>0</v>
      </c>
      <c r="AE16" s="66">
        <f>'[7]TES 2010 (value)'!CN19</f>
        <v>1104.2588118375259</v>
      </c>
      <c r="AF16" s="67">
        <f>'[7]TES 2010 (value)'!CO19</f>
        <v>1.1009293339999999</v>
      </c>
      <c r="AG16" s="27">
        <f t="shared" si="5"/>
        <v>8802.4562993062464</v>
      </c>
      <c r="AI16" s="53" t="s">
        <v>33</v>
      </c>
      <c r="AJ16" s="64" t="s">
        <v>13</v>
      </c>
      <c r="AK16" s="65">
        <f t="shared" si="0"/>
        <v>0.97093357294179039</v>
      </c>
      <c r="AL16" s="66">
        <f t="shared" si="0"/>
        <v>27.388478058797144</v>
      </c>
      <c r="AM16" s="66">
        <f t="shared" si="0"/>
        <v>9.0001046596723722</v>
      </c>
      <c r="AN16" s="66">
        <f t="shared" si="0"/>
        <v>2.5247387131671877</v>
      </c>
      <c r="AO16" s="66">
        <f t="shared" si="0"/>
        <v>4.3874316159257054</v>
      </c>
      <c r="AP16" s="66">
        <f t="shared" si="0"/>
        <v>8.0731564208879973</v>
      </c>
      <c r="AQ16" s="66">
        <f t="shared" si="0"/>
        <v>2.5424939183992024</v>
      </c>
      <c r="AR16" s="66">
        <f t="shared" si="0"/>
        <v>5.8942397952123011</v>
      </c>
      <c r="AS16" s="66">
        <f t="shared" si="0"/>
        <v>6.1121423866590785</v>
      </c>
      <c r="AT16" s="66">
        <f t="shared" si="0"/>
        <v>11.54666440659658</v>
      </c>
      <c r="AU16" s="66">
        <f t="shared" si="0"/>
        <v>3.7907195579277762</v>
      </c>
      <c r="AV16" s="66">
        <f t="shared" si="0"/>
        <v>160.4104142664637</v>
      </c>
      <c r="AW16" s="66">
        <f t="shared" si="0"/>
        <v>46.668320560733896</v>
      </c>
      <c r="AX16" s="66">
        <f t="shared" si="0"/>
        <v>21.374233078650679</v>
      </c>
      <c r="AY16" s="66">
        <f t="shared" si="0"/>
        <v>2.3390671098258107</v>
      </c>
      <c r="AZ16" s="66">
        <f t="shared" si="0"/>
        <v>46.92212253645345</v>
      </c>
      <c r="BA16" s="66">
        <f t="shared" si="1"/>
        <v>18.486867712847818</v>
      </c>
      <c r="BB16" s="66">
        <f t="shared" si="1"/>
        <v>16.382999194963734</v>
      </c>
      <c r="BC16" s="66">
        <f t="shared" si="1"/>
        <v>1182.8552210760222</v>
      </c>
      <c r="BD16" s="66">
        <f t="shared" si="1"/>
        <v>770.41502545083836</v>
      </c>
      <c r="BE16" s="91">
        <f t="shared" si="1"/>
        <v>2.995061824781774E-2</v>
      </c>
      <c r="BF16" s="91">
        <f t="shared" si="1"/>
        <v>28.210648992504694</v>
      </c>
      <c r="BG16" s="91">
        <f t="shared" si="1"/>
        <v>17.330568119646006</v>
      </c>
      <c r="BH16" s="91">
        <f t="shared" si="1"/>
        <v>1.7056077840665755</v>
      </c>
      <c r="BI16" s="65">
        <f t="shared" si="2"/>
        <v>5047.841043782013</v>
      </c>
      <c r="BJ16" s="66">
        <f t="shared" si="2"/>
        <v>254.01307153328531</v>
      </c>
      <c r="BK16" s="66">
        <f t="shared" si="2"/>
        <v>0</v>
      </c>
      <c r="BL16" s="66">
        <f t="shared" si="2"/>
        <v>1104.2588118375259</v>
      </c>
      <c r="BM16" s="36">
        <v>0</v>
      </c>
      <c r="BN16" s="27">
        <f t="shared" si="6"/>
        <v>8801.4750767602764</v>
      </c>
      <c r="BP16" s="53" t="s">
        <v>33</v>
      </c>
      <c r="BQ16" s="64" t="s">
        <v>13</v>
      </c>
      <c r="BR16" s="65">
        <f t="shared" si="7"/>
        <v>0.97093357294179039</v>
      </c>
      <c r="BS16" s="66">
        <f t="shared" si="3"/>
        <v>27.388478058797144</v>
      </c>
      <c r="BT16" s="66">
        <f t="shared" si="3"/>
        <v>9.0001046596723722</v>
      </c>
      <c r="BU16" s="66">
        <f t="shared" si="3"/>
        <v>2.5247387131671877</v>
      </c>
      <c r="BV16" s="66">
        <f t="shared" si="3"/>
        <v>4.3874316159257054</v>
      </c>
      <c r="BW16" s="66">
        <f t="shared" si="3"/>
        <v>8.0731564208879973</v>
      </c>
      <c r="BX16" s="66">
        <f t="shared" si="3"/>
        <v>2.5424939183992024</v>
      </c>
      <c r="BY16" s="66">
        <f t="shared" si="3"/>
        <v>5.8942397952123011</v>
      </c>
      <c r="BZ16" s="66">
        <f t="shared" si="3"/>
        <v>6.1121423866590785</v>
      </c>
      <c r="CA16" s="66">
        <f t="shared" si="3"/>
        <v>11.54666440659658</v>
      </c>
      <c r="CB16" s="66">
        <f t="shared" si="3"/>
        <v>3.7907195579277762</v>
      </c>
      <c r="CC16" s="66">
        <f t="shared" si="3"/>
        <v>160.4104142664637</v>
      </c>
      <c r="CD16" s="66">
        <f t="shared" si="3"/>
        <v>46.668320560733896</v>
      </c>
      <c r="CE16" s="66">
        <f t="shared" si="3"/>
        <v>21.374233078650679</v>
      </c>
      <c r="CF16" s="66">
        <f t="shared" si="3"/>
        <v>2.3390671098258107</v>
      </c>
      <c r="CG16" s="66">
        <f t="shared" si="3"/>
        <v>46.92212253645345</v>
      </c>
      <c r="CH16" s="66">
        <f t="shared" si="3"/>
        <v>18.486867712847818</v>
      </c>
      <c r="CI16" s="66">
        <f t="shared" si="4"/>
        <v>16.382999194963734</v>
      </c>
      <c r="CJ16" s="66">
        <f t="shared" si="4"/>
        <v>1182.8552210760222</v>
      </c>
      <c r="CK16" s="66">
        <f t="shared" si="4"/>
        <v>770.41502545083836</v>
      </c>
      <c r="CL16" s="91">
        <f t="shared" si="4"/>
        <v>2.995061824781774E-2</v>
      </c>
      <c r="CM16" s="91">
        <f t="shared" si="4"/>
        <v>28.210648992504694</v>
      </c>
      <c r="CN16" s="91">
        <f t="shared" si="4"/>
        <v>17.330568119646006</v>
      </c>
      <c r="CO16" s="91">
        <f t="shared" si="4"/>
        <v>1.7056077840665755</v>
      </c>
      <c r="CP16" s="65">
        <f t="shared" si="4"/>
        <v>5047.841043782013</v>
      </c>
      <c r="CQ16" s="66">
        <f t="shared" si="4"/>
        <v>254.01307153328531</v>
      </c>
      <c r="CR16" s="66">
        <f t="shared" si="4"/>
        <v>0</v>
      </c>
      <c r="CS16" s="66">
        <f t="shared" si="4"/>
        <v>1104.2588118375259</v>
      </c>
      <c r="CT16" s="36">
        <v>0</v>
      </c>
      <c r="CU16" s="27">
        <f t="shared" si="8"/>
        <v>8801.4750767602764</v>
      </c>
      <c r="DA16" s="105">
        <v>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93.404842823497745</v>
      </c>
      <c r="F17" s="91">
        <v>24.481596701923465</v>
      </c>
      <c r="G17" s="91">
        <v>2.0740272624308265</v>
      </c>
      <c r="H17" s="91">
        <v>8.1467994563347172</v>
      </c>
      <c r="I17" s="91">
        <v>4.3747523578318868</v>
      </c>
      <c r="J17" s="91">
        <v>1.0243486455102992</v>
      </c>
      <c r="K17" s="91">
        <v>12.429106272990071</v>
      </c>
      <c r="L17" s="91">
        <v>11.175862417731546</v>
      </c>
      <c r="M17" s="91">
        <v>4.3337282238672277</v>
      </c>
      <c r="N17" s="91">
        <v>1.5110010393892859</v>
      </c>
      <c r="O17" s="91">
        <v>207.34071364603324</v>
      </c>
      <c r="P17" s="91">
        <v>61.461730810509756</v>
      </c>
      <c r="Q17" s="91">
        <v>2.628530186006695</v>
      </c>
      <c r="R17" s="91">
        <v>403.60799511745415</v>
      </c>
      <c r="S17" s="91">
        <v>27.605111590805759</v>
      </c>
      <c r="T17" s="91">
        <v>20.159914534499165</v>
      </c>
      <c r="U17" s="91">
        <v>26.821499304336889</v>
      </c>
      <c r="V17" s="91">
        <v>1604.0364966122818</v>
      </c>
      <c r="W17" s="91">
        <v>1728.4827659522759</v>
      </c>
      <c r="X17" s="91">
        <v>3.7888025449284414E-2</v>
      </c>
      <c r="Y17" s="91">
        <v>21.255291795117696</v>
      </c>
      <c r="Z17" s="91">
        <v>14.272380424873496</v>
      </c>
      <c r="AA17" s="91">
        <v>2.0694684561854797</v>
      </c>
      <c r="AB17" s="65">
        <f>'[7]TES 2010 (value)'!CK20</f>
        <v>10452.462649566145</v>
      </c>
      <c r="AC17" s="66">
        <f>'[7]TES 2010 (value)'!CL20</f>
        <v>1681.5804828400001</v>
      </c>
      <c r="AD17" s="66">
        <f>'[7]TES 2010 (value)'!CM20</f>
        <v>0</v>
      </c>
      <c r="AE17" s="66">
        <f>'[7]TES 2010 (value)'!CN20</f>
        <v>0</v>
      </c>
      <c r="AF17" s="67">
        <f>'[7]TES 2010 (value)'!CO20</f>
        <v>1</v>
      </c>
      <c r="AG17" s="27">
        <f t="shared" si="5"/>
        <v>16417.778984063483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93.404789093136685</v>
      </c>
      <c r="AM17" s="66">
        <f t="shared" si="0"/>
        <v>24.481452490749955</v>
      </c>
      <c r="AN17" s="66">
        <f t="shared" si="0"/>
        <v>2.0737932251192803</v>
      </c>
      <c r="AO17" s="66">
        <f t="shared" si="0"/>
        <v>8.1464218323457107</v>
      </c>
      <c r="AP17" s="66">
        <f t="shared" si="0"/>
        <v>4.3745923811516025</v>
      </c>
      <c r="AQ17" s="66">
        <f t="shared" si="0"/>
        <v>1.0242686882595518</v>
      </c>
      <c r="AR17" s="66">
        <f t="shared" si="0"/>
        <v>12.430222385048534</v>
      </c>
      <c r="AS17" s="66">
        <f t="shared" si="0"/>
        <v>11.176315632533118</v>
      </c>
      <c r="AT17" s="66">
        <f t="shared" si="0"/>
        <v>4.3336475905373737</v>
      </c>
      <c r="AU17" s="66">
        <f t="shared" si="0"/>
        <v>1.5109392316468451</v>
      </c>
      <c r="AV17" s="66">
        <f t="shared" si="0"/>
        <v>207.34283031748092</v>
      </c>
      <c r="AW17" s="66">
        <f t="shared" si="0"/>
        <v>61.46225731716094</v>
      </c>
      <c r="AX17" s="66">
        <f t="shared" si="0"/>
        <v>2.6283193584363138</v>
      </c>
      <c r="AY17" s="66">
        <f t="shared" si="0"/>
        <v>403.58891819009966</v>
      </c>
      <c r="AZ17" s="66">
        <f t="shared" si="0"/>
        <v>27.605054846441217</v>
      </c>
      <c r="BA17" s="66">
        <f t="shared" si="1"/>
        <v>20.158995229270975</v>
      </c>
      <c r="BB17" s="66">
        <f t="shared" si="1"/>
        <v>26.820721455505179</v>
      </c>
      <c r="BC17" s="66">
        <f t="shared" si="1"/>
        <v>1604.0576409296509</v>
      </c>
      <c r="BD17" s="66">
        <f t="shared" si="1"/>
        <v>1728.4791424796927</v>
      </c>
      <c r="BE17" s="91">
        <f t="shared" si="1"/>
        <v>3.8714177174456056E-2</v>
      </c>
      <c r="BF17" s="91">
        <f t="shared" si="1"/>
        <v>21.334296136048366</v>
      </c>
      <c r="BG17" s="91">
        <f t="shared" si="1"/>
        <v>14.272757610737463</v>
      </c>
      <c r="BH17" s="91">
        <f t="shared" si="1"/>
        <v>2.0719190218475916</v>
      </c>
      <c r="BI17" s="65">
        <f t="shared" si="2"/>
        <v>10452.462649566145</v>
      </c>
      <c r="BJ17" s="66">
        <f t="shared" si="2"/>
        <v>1681.5804828400001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16416.86114202622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93.404789093136685</v>
      </c>
      <c r="BT17" s="66">
        <f t="shared" si="3"/>
        <v>24.481452490749955</v>
      </c>
      <c r="BU17" s="66">
        <f t="shared" si="3"/>
        <v>2.0737932251192803</v>
      </c>
      <c r="BV17" s="66">
        <f t="shared" si="3"/>
        <v>8.1464218323457107</v>
      </c>
      <c r="BW17" s="66">
        <f t="shared" si="3"/>
        <v>4.3745923811516025</v>
      </c>
      <c r="BX17" s="66">
        <f t="shared" si="3"/>
        <v>1.0242686882595518</v>
      </c>
      <c r="BY17" s="66">
        <f t="shared" si="3"/>
        <v>12.430222385048534</v>
      </c>
      <c r="BZ17" s="66">
        <f t="shared" si="3"/>
        <v>11.176315632533118</v>
      </c>
      <c r="CA17" s="66">
        <f t="shared" si="3"/>
        <v>4.3336475905373737</v>
      </c>
      <c r="CB17" s="66">
        <f t="shared" si="3"/>
        <v>1.5109392316468451</v>
      </c>
      <c r="CC17" s="66">
        <f t="shared" si="3"/>
        <v>207.34283031748092</v>
      </c>
      <c r="CD17" s="66">
        <f t="shared" si="3"/>
        <v>61.46225731716094</v>
      </c>
      <c r="CE17" s="66">
        <f t="shared" si="3"/>
        <v>2.6283193584363138</v>
      </c>
      <c r="CF17" s="66">
        <f t="shared" si="3"/>
        <v>403.58891819009966</v>
      </c>
      <c r="CG17" s="66">
        <f t="shared" si="3"/>
        <v>27.605054846441217</v>
      </c>
      <c r="CH17" s="66">
        <f t="shared" si="3"/>
        <v>20.158995229270975</v>
      </c>
      <c r="CI17" s="66">
        <f t="shared" si="4"/>
        <v>26.820721455505179</v>
      </c>
      <c r="CJ17" s="66">
        <f t="shared" si="4"/>
        <v>1604.0576409296509</v>
      </c>
      <c r="CK17" s="66">
        <f t="shared" si="4"/>
        <v>1728.4791424796927</v>
      </c>
      <c r="CL17" s="91">
        <f t="shared" si="4"/>
        <v>3.8714177174456056E-2</v>
      </c>
      <c r="CM17" s="91">
        <f t="shared" si="4"/>
        <v>21.334296136048366</v>
      </c>
      <c r="CN17" s="91">
        <f t="shared" si="4"/>
        <v>14.272757610737463</v>
      </c>
      <c r="CO17" s="91">
        <f t="shared" si="4"/>
        <v>2.0719190218475916</v>
      </c>
      <c r="CP17" s="65">
        <f t="shared" si="4"/>
        <v>10452.462649566145</v>
      </c>
      <c r="CQ17" s="66">
        <f t="shared" si="4"/>
        <v>1681.5804828400001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16416.86114202622</v>
      </c>
      <c r="CX17" s="52" t="s">
        <v>105</v>
      </c>
      <c r="CY17" s="94">
        <f>'[1]scen AMS ss VE'!$G$461</f>
        <v>1266717.3019999999</v>
      </c>
      <c r="DA17" s="105">
        <v>1</v>
      </c>
    </row>
    <row r="18" spans="2:105" x14ac:dyDescent="0.25">
      <c r="B18" s="53" t="s">
        <v>35</v>
      </c>
      <c r="C18" s="64" t="s">
        <v>15</v>
      </c>
      <c r="D18" s="90">
        <v>35.510744301427685</v>
      </c>
      <c r="E18" s="91">
        <v>321.70475349971576</v>
      </c>
      <c r="F18" s="91">
        <v>134.48309520539362</v>
      </c>
      <c r="G18" s="91">
        <v>33.513009341547772</v>
      </c>
      <c r="H18" s="91">
        <v>74.969852483663232</v>
      </c>
      <c r="I18" s="91">
        <v>58.144788141322934</v>
      </c>
      <c r="J18" s="91">
        <v>9.2768632908074746</v>
      </c>
      <c r="K18" s="91">
        <v>34.78510858130219</v>
      </c>
      <c r="L18" s="91">
        <v>44.69144685149034</v>
      </c>
      <c r="M18" s="91">
        <v>145.19928249889358</v>
      </c>
      <c r="N18" s="91">
        <v>30.905334855891699</v>
      </c>
      <c r="O18" s="91">
        <v>995.28450804629142</v>
      </c>
      <c r="P18" s="91">
        <v>357.96657086406799</v>
      </c>
      <c r="Q18" s="91">
        <v>41.665989489987943</v>
      </c>
      <c r="R18" s="91">
        <v>54.255508847327945</v>
      </c>
      <c r="S18" s="91">
        <v>5530.4718893271756</v>
      </c>
      <c r="T18" s="91">
        <v>371.31822000075118</v>
      </c>
      <c r="U18" s="91">
        <v>263.82005336164946</v>
      </c>
      <c r="V18" s="91">
        <v>11378.098275899742</v>
      </c>
      <c r="W18" s="91">
        <v>751.89375598744994</v>
      </c>
      <c r="X18" s="91">
        <v>0.18184654971737332</v>
      </c>
      <c r="Y18" s="91">
        <v>220.16687276747956</v>
      </c>
      <c r="Z18" s="91">
        <v>217.23454497166759</v>
      </c>
      <c r="AA18" s="91">
        <v>14.60711188745818</v>
      </c>
      <c r="AB18" s="65">
        <f>'[7]TES 2010 (value)'!CK21</f>
        <v>808.97815404949779</v>
      </c>
      <c r="AC18" s="66">
        <f>'[7]TES 2010 (value)'!CL21</f>
        <v>4.3511104879999998</v>
      </c>
      <c r="AD18" s="66">
        <f>'[7]TES 2010 (value)'!CM21</f>
        <v>0</v>
      </c>
      <c r="AE18" s="66">
        <f>'[7]TES 2010 (value)'!CN21</f>
        <v>3271.3339454378483</v>
      </c>
      <c r="AF18" s="67">
        <f>'[7]TES 2010 (value)'!CO21</f>
        <v>1.0871550290000001</v>
      </c>
      <c r="AG18" s="27">
        <f t="shared" si="5"/>
        <v>25205.899792056567</v>
      </c>
      <c r="AI18" s="53" t="s">
        <v>35</v>
      </c>
      <c r="AJ18" s="64" t="s">
        <v>15</v>
      </c>
      <c r="AK18" s="65">
        <f t="shared" si="0"/>
        <v>35.510475466382829</v>
      </c>
      <c r="AL18" s="66">
        <f t="shared" si="0"/>
        <v>321.70456844172475</v>
      </c>
      <c r="AM18" s="66">
        <f t="shared" si="0"/>
        <v>134.48230301993232</v>
      </c>
      <c r="AN18" s="66">
        <f t="shared" si="0"/>
        <v>33.509227667724005</v>
      </c>
      <c r="AO18" s="66">
        <f t="shared" si="0"/>
        <v>74.966377448478951</v>
      </c>
      <c r="AP18" s="66">
        <f t="shared" si="0"/>
        <v>58.142661892927173</v>
      </c>
      <c r="AQ18" s="66">
        <f t="shared" si="0"/>
        <v>9.2761391696915414</v>
      </c>
      <c r="AR18" s="66">
        <f t="shared" si="0"/>
        <v>34.788232223363799</v>
      </c>
      <c r="AS18" s="66">
        <f t="shared" si="0"/>
        <v>44.693259223946242</v>
      </c>
      <c r="AT18" s="66">
        <f t="shared" si="0"/>
        <v>145.19658092162905</v>
      </c>
      <c r="AU18" s="66">
        <f t="shared" si="0"/>
        <v>30.904070668159839</v>
      </c>
      <c r="AV18" s="66">
        <f t="shared" si="0"/>
        <v>995.29466857030741</v>
      </c>
      <c r="AW18" s="66">
        <f t="shared" si="0"/>
        <v>357.96963735402812</v>
      </c>
      <c r="AX18" s="66">
        <f t="shared" si="0"/>
        <v>41.662647569328833</v>
      </c>
      <c r="AY18" s="66">
        <f t="shared" si="0"/>
        <v>54.252944407541364</v>
      </c>
      <c r="AZ18" s="66">
        <f t="shared" ref="AZ18:AZ32" si="9">S18*(1+AZ$45)</f>
        <v>5530.4605210299696</v>
      </c>
      <c r="BA18" s="66">
        <f t="shared" si="1"/>
        <v>371.30128764816681</v>
      </c>
      <c r="BB18" s="66">
        <f t="shared" si="1"/>
        <v>263.81240233073726</v>
      </c>
      <c r="BC18" s="66">
        <f t="shared" si="1"/>
        <v>11378.248261340541</v>
      </c>
      <c r="BD18" s="66">
        <f t="shared" si="1"/>
        <v>751.89217976900909</v>
      </c>
      <c r="BE18" s="91">
        <f t="shared" si="1"/>
        <v>0.1858117297177567</v>
      </c>
      <c r="BF18" s="91">
        <f t="shared" si="1"/>
        <v>220.98521668133523</v>
      </c>
      <c r="BG18" s="91">
        <f t="shared" si="1"/>
        <v>217.24028597611741</v>
      </c>
      <c r="BH18" s="91">
        <f t="shared" si="1"/>
        <v>14.624408931395738</v>
      </c>
      <c r="BI18" s="65">
        <f t="shared" si="2"/>
        <v>808.97815404949779</v>
      </c>
      <c r="BJ18" s="66">
        <f t="shared" si="2"/>
        <v>4.3511104879999998</v>
      </c>
      <c r="BK18" s="66">
        <f t="shared" si="2"/>
        <v>0</v>
      </c>
      <c r="BL18" s="66">
        <f t="shared" si="2"/>
        <v>3271.3339454378483</v>
      </c>
      <c r="BM18" s="36">
        <v>0</v>
      </c>
      <c r="BN18" s="27">
        <f t="shared" si="6"/>
        <v>25205.767379457502</v>
      </c>
      <c r="BP18" s="53" t="s">
        <v>35</v>
      </c>
      <c r="BQ18" s="64" t="s">
        <v>15</v>
      </c>
      <c r="BR18" s="65">
        <f t="shared" si="7"/>
        <v>35.510475466382829</v>
      </c>
      <c r="BS18" s="66">
        <f t="shared" si="3"/>
        <v>321.70456844172475</v>
      </c>
      <c r="BT18" s="66">
        <f t="shared" si="3"/>
        <v>134.48230301993232</v>
      </c>
      <c r="BU18" s="66">
        <f t="shared" si="3"/>
        <v>33.509227667724005</v>
      </c>
      <c r="BV18" s="66">
        <f t="shared" si="3"/>
        <v>74.966377448478951</v>
      </c>
      <c r="BW18" s="66">
        <f t="shared" si="3"/>
        <v>58.142661892927173</v>
      </c>
      <c r="BX18" s="66">
        <f t="shared" si="3"/>
        <v>9.2761391696915414</v>
      </c>
      <c r="BY18" s="66">
        <f t="shared" si="3"/>
        <v>34.788232223363799</v>
      </c>
      <c r="BZ18" s="66">
        <f t="shared" si="3"/>
        <v>44.693259223946242</v>
      </c>
      <c r="CA18" s="66">
        <f t="shared" si="3"/>
        <v>145.19658092162905</v>
      </c>
      <c r="CB18" s="66">
        <f t="shared" si="3"/>
        <v>30.904070668159839</v>
      </c>
      <c r="CC18" s="66">
        <f t="shared" si="3"/>
        <v>995.29466857030741</v>
      </c>
      <c r="CD18" s="66">
        <f t="shared" si="3"/>
        <v>357.96963735402812</v>
      </c>
      <c r="CE18" s="66">
        <f t="shared" si="3"/>
        <v>41.662647569328833</v>
      </c>
      <c r="CF18" s="66">
        <f t="shared" si="3"/>
        <v>54.252944407541364</v>
      </c>
      <c r="CG18" s="66">
        <f t="shared" si="3"/>
        <v>5530.4605210299696</v>
      </c>
      <c r="CH18" s="66">
        <f t="shared" ref="CH18:CJ37" si="10">BA18</f>
        <v>371.30128764816681</v>
      </c>
      <c r="CI18" s="66">
        <f t="shared" si="4"/>
        <v>263.81240233073726</v>
      </c>
      <c r="CJ18" s="66">
        <f t="shared" si="4"/>
        <v>11378.248261340541</v>
      </c>
      <c r="CK18" s="66">
        <f t="shared" si="4"/>
        <v>751.89217976900909</v>
      </c>
      <c r="CL18" s="91">
        <f t="shared" si="4"/>
        <v>0.1858117297177567</v>
      </c>
      <c r="CM18" s="91">
        <f t="shared" si="4"/>
        <v>220.98521668133523</v>
      </c>
      <c r="CN18" s="91">
        <f t="shared" si="4"/>
        <v>217.24028597611741</v>
      </c>
      <c r="CO18" s="91">
        <f t="shared" si="4"/>
        <v>14.624408931395738</v>
      </c>
      <c r="CP18" s="65">
        <f t="shared" si="4"/>
        <v>808.97815404949779</v>
      </c>
      <c r="CQ18" s="66">
        <f t="shared" si="4"/>
        <v>4.3511104879999998</v>
      </c>
      <c r="CR18" s="66">
        <f t="shared" si="4"/>
        <v>0</v>
      </c>
      <c r="CS18" s="66">
        <f t="shared" si="4"/>
        <v>3271.3339454378483</v>
      </c>
      <c r="CT18" s="36">
        <v>0</v>
      </c>
      <c r="CU18" s="27">
        <f t="shared" si="8"/>
        <v>25205.767379457502</v>
      </c>
      <c r="DA18" s="105">
        <v>1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59.219084367767714</v>
      </c>
      <c r="F19" s="91">
        <v>24.421867980904096</v>
      </c>
      <c r="G19" s="91">
        <v>6.0986608290782423</v>
      </c>
      <c r="H19" s="91">
        <v>14.146582316314687</v>
      </c>
      <c r="I19" s="91">
        <v>10.64594430282817</v>
      </c>
      <c r="J19" s="91">
        <v>1.5850372463116587</v>
      </c>
      <c r="K19" s="91">
        <v>6.1027137381311229</v>
      </c>
      <c r="L19" s="91">
        <v>7.6377546845393294</v>
      </c>
      <c r="M19" s="91">
        <v>27.908176401710797</v>
      </c>
      <c r="N19" s="91">
        <v>5.7727850440427195</v>
      </c>
      <c r="O19" s="91">
        <v>181.04337434870192</v>
      </c>
      <c r="P19" s="91">
        <v>64.675863237638467</v>
      </c>
      <c r="Q19" s="91">
        <v>9.6085942096633818</v>
      </c>
      <c r="R19" s="91">
        <v>4.7180959436415479</v>
      </c>
      <c r="S19" s="91">
        <v>231.73862904861494</v>
      </c>
      <c r="T19" s="91">
        <v>1223.1394357933161</v>
      </c>
      <c r="U19" s="91">
        <v>56.006877765076879</v>
      </c>
      <c r="V19" s="91">
        <v>1447.461116905605</v>
      </c>
      <c r="W19" s="91">
        <v>12.172992587367032</v>
      </c>
      <c r="X19" s="91">
        <v>3.3071778814439977E-2</v>
      </c>
      <c r="Y19" s="91">
        <v>60.401276252836531</v>
      </c>
      <c r="Z19" s="91">
        <v>60.257833249525156</v>
      </c>
      <c r="AA19" s="91">
        <v>3.5515117162893963</v>
      </c>
      <c r="AB19" s="65">
        <f>'[7]TES 2010 (value)'!CK22</f>
        <v>401.15256162172403</v>
      </c>
      <c r="AC19" s="66">
        <f>'[7]TES 2010 (value)'!CL22</f>
        <v>0</v>
      </c>
      <c r="AD19" s="66">
        <f>'[7]TES 2010 (value)'!CM22</f>
        <v>0</v>
      </c>
      <c r="AE19" s="66">
        <f>'[7]TES 2010 (value)'!CN22</f>
        <v>5063.9975500732144</v>
      </c>
      <c r="AF19" s="67">
        <f>'[7]TES 2010 (value)'!CO22</f>
        <v>1.036154118</v>
      </c>
      <c r="AG19" s="27">
        <f t="shared" si="5"/>
        <v>8984.5335455616569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59.219050302480639</v>
      </c>
      <c r="AM19" s="66">
        <f t="shared" si="11"/>
        <v>24.421724121568296</v>
      </c>
      <c r="AN19" s="66">
        <f t="shared" si="11"/>
        <v>6.0979726442070383</v>
      </c>
      <c r="AO19" s="66">
        <f t="shared" si="11"/>
        <v>14.145926587783045</v>
      </c>
      <c r="AP19" s="66">
        <f t="shared" si="11"/>
        <v>10.645555000145697</v>
      </c>
      <c r="AQ19" s="66">
        <f t="shared" si="11"/>
        <v>1.5849135235722351</v>
      </c>
      <c r="AR19" s="66">
        <f t="shared" si="11"/>
        <v>6.1032617511775058</v>
      </c>
      <c r="AS19" s="66">
        <f t="shared" si="11"/>
        <v>7.6380644184412363</v>
      </c>
      <c r="AT19" s="66">
        <f t="shared" si="11"/>
        <v>27.907657142293232</v>
      </c>
      <c r="AU19" s="66">
        <f t="shared" si="11"/>
        <v>5.7725489073347571</v>
      </c>
      <c r="AV19" s="66">
        <f t="shared" si="11"/>
        <v>181.04522255947796</v>
      </c>
      <c r="AW19" s="66">
        <f t="shared" si="11"/>
        <v>64.676417277879722</v>
      </c>
      <c r="AX19" s="66">
        <f t="shared" si="11"/>
        <v>9.6078235293102363</v>
      </c>
      <c r="AY19" s="66">
        <f t="shared" si="11"/>
        <v>4.7178729382138629</v>
      </c>
      <c r="AZ19" s="66">
        <f t="shared" si="9"/>
        <v>231.73815269258927</v>
      </c>
      <c r="BA19" s="66">
        <f t="shared" si="1"/>
        <v>1223.0836598387004</v>
      </c>
      <c r="BB19" s="66">
        <f t="shared" si="1"/>
        <v>56.005253512683566</v>
      </c>
      <c r="BC19" s="66">
        <f t="shared" si="1"/>
        <v>1447.4801972552727</v>
      </c>
      <c r="BD19" s="66">
        <f t="shared" si="1"/>
        <v>12.172967068741238</v>
      </c>
      <c r="BE19" s="91">
        <f t="shared" si="1"/>
        <v>3.3792911858404419E-2</v>
      </c>
      <c r="BF19" s="91">
        <f t="shared" si="1"/>
        <v>60.625783310548279</v>
      </c>
      <c r="BG19" s="91">
        <f t="shared" si="1"/>
        <v>60.259425724096211</v>
      </c>
      <c r="BH19" s="91">
        <f t="shared" si="1"/>
        <v>3.5557172467648739</v>
      </c>
      <c r="BI19" s="65">
        <f t="shared" si="2"/>
        <v>401.15256162172403</v>
      </c>
      <c r="BJ19" s="66">
        <f t="shared" si="2"/>
        <v>0</v>
      </c>
      <c r="BK19" s="66">
        <f t="shared" si="2"/>
        <v>0</v>
      </c>
      <c r="BL19" s="66">
        <f t="shared" si="2"/>
        <v>5063.9975500732144</v>
      </c>
      <c r="BM19" s="36">
        <v>0</v>
      </c>
      <c r="BN19" s="27">
        <f t="shared" si="6"/>
        <v>8983.6890719600779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59.219050302480639</v>
      </c>
      <c r="BT19" s="66">
        <f t="shared" si="7"/>
        <v>24.421724121568296</v>
      </c>
      <c r="BU19" s="66">
        <f t="shared" si="7"/>
        <v>6.0979726442070383</v>
      </c>
      <c r="BV19" s="66">
        <f t="shared" si="7"/>
        <v>14.145926587783045</v>
      </c>
      <c r="BW19" s="66">
        <f t="shared" si="7"/>
        <v>10.645555000145697</v>
      </c>
      <c r="BX19" s="66">
        <f t="shared" si="7"/>
        <v>1.5849135235722351</v>
      </c>
      <c r="BY19" s="66">
        <f t="shared" si="7"/>
        <v>6.1032617511775058</v>
      </c>
      <c r="BZ19" s="66">
        <f t="shared" si="7"/>
        <v>7.6380644184412363</v>
      </c>
      <c r="CA19" s="66">
        <f t="shared" si="7"/>
        <v>27.907657142293232</v>
      </c>
      <c r="CB19" s="66">
        <f t="shared" si="7"/>
        <v>5.7725489073347571</v>
      </c>
      <c r="CC19" s="66">
        <f t="shared" si="7"/>
        <v>181.04522255947796</v>
      </c>
      <c r="CD19" s="66">
        <f t="shared" si="7"/>
        <v>64.676417277879722</v>
      </c>
      <c r="CE19" s="66">
        <f t="shared" si="7"/>
        <v>9.6078235293102363</v>
      </c>
      <c r="CF19" s="66">
        <f t="shared" si="7"/>
        <v>4.7178729382138629</v>
      </c>
      <c r="CG19" s="66">
        <f t="shared" si="7"/>
        <v>231.73815269258927</v>
      </c>
      <c r="CH19" s="66">
        <f t="shared" si="10"/>
        <v>1223.0836598387004</v>
      </c>
      <c r="CI19" s="66">
        <f t="shared" si="4"/>
        <v>56.005253512683566</v>
      </c>
      <c r="CJ19" s="66">
        <f t="shared" si="4"/>
        <v>1447.4801972552727</v>
      </c>
      <c r="CK19" s="66">
        <f t="shared" si="4"/>
        <v>12.172967068741238</v>
      </c>
      <c r="CL19" s="91">
        <f t="shared" si="4"/>
        <v>3.3792911858404419E-2</v>
      </c>
      <c r="CM19" s="91">
        <f t="shared" si="4"/>
        <v>60.625783310548279</v>
      </c>
      <c r="CN19" s="91">
        <f t="shared" si="4"/>
        <v>60.259425724096211</v>
      </c>
      <c r="CO19" s="91">
        <f t="shared" si="4"/>
        <v>3.5557172467648739</v>
      </c>
      <c r="CP19" s="65">
        <f t="shared" si="4"/>
        <v>401.15256162172403</v>
      </c>
      <c r="CQ19" s="66">
        <f t="shared" si="4"/>
        <v>0</v>
      </c>
      <c r="CR19" s="66">
        <f t="shared" si="4"/>
        <v>0</v>
      </c>
      <c r="CS19" s="66">
        <f t="shared" si="4"/>
        <v>5063.9975500732144</v>
      </c>
      <c r="CT19" s="36">
        <v>0</v>
      </c>
      <c r="CU19" s="27">
        <f t="shared" si="8"/>
        <v>8983.6890719600779</v>
      </c>
      <c r="CX19" s="59" t="s">
        <v>117</v>
      </c>
      <c r="CY19" s="94">
        <f t="array" ref="CY19">SUM('[1]scen AMS ss VE'!$G$1263:$G$1268*'[1]scen AMS ss VE'!$G$293:$G$298,'[1]scen AMS ss VE'!$G$299*'[1]scen AMS ss VE'!$G$1269,'[1]scen AMS ss VE'!$G$1262*('[1]scen AMS ss VE'!$G$292-'[1]scen AMS ss VE'!$G$299))</f>
        <v>-476.79875506001156</v>
      </c>
      <c r="DA19" s="105">
        <v>1</v>
      </c>
    </row>
    <row r="20" spans="2:105" x14ac:dyDescent="0.25">
      <c r="B20" s="53" t="s">
        <v>37</v>
      </c>
      <c r="C20" s="64" t="s">
        <v>17</v>
      </c>
      <c r="D20" s="90">
        <v>6.9487319335292792</v>
      </c>
      <c r="E20" s="91">
        <v>150.7843818635252</v>
      </c>
      <c r="F20" s="91">
        <v>47.724947915928809</v>
      </c>
      <c r="G20" s="91">
        <v>13.097613801343504</v>
      </c>
      <c r="H20" s="91">
        <v>39.859254072857468</v>
      </c>
      <c r="I20" s="91">
        <v>20.781674693103756</v>
      </c>
      <c r="J20" s="91">
        <v>11.056001230103575</v>
      </c>
      <c r="K20" s="91">
        <v>23.820381545812261</v>
      </c>
      <c r="L20" s="91">
        <v>26.624653944183954</v>
      </c>
      <c r="M20" s="91">
        <v>29.436855912217958</v>
      </c>
      <c r="N20" s="91">
        <v>12.091545913286581</v>
      </c>
      <c r="O20" s="91">
        <v>473.29254922403948</v>
      </c>
      <c r="P20" s="91">
        <v>148.99889864996442</v>
      </c>
      <c r="Q20" s="91">
        <v>11.027520998716826</v>
      </c>
      <c r="R20" s="91">
        <v>15.4920386621645</v>
      </c>
      <c r="S20" s="91">
        <v>226.64401951661944</v>
      </c>
      <c r="T20" s="91">
        <v>92.377672028302072</v>
      </c>
      <c r="U20" s="91">
        <v>2096.3875075941492</v>
      </c>
      <c r="V20" s="91">
        <v>4199.5860390287544</v>
      </c>
      <c r="W20" s="91">
        <v>251.3735059377812</v>
      </c>
      <c r="X20" s="91">
        <v>8.6480526783190612E-2</v>
      </c>
      <c r="Y20" s="91">
        <v>78.331589441409363</v>
      </c>
      <c r="Z20" s="91">
        <v>52.163185632746263</v>
      </c>
      <c r="AA20" s="91">
        <v>5.7733633367916317</v>
      </c>
      <c r="AB20" s="65">
        <f>'[7]TES 2010 (value)'!CK23</f>
        <v>8242.4757314577782</v>
      </c>
      <c r="AC20" s="66">
        <f>'[7]TES 2010 (value)'!CL23</f>
        <v>0</v>
      </c>
      <c r="AD20" s="66">
        <f>'[7]TES 2010 (value)'!CM23</f>
        <v>0</v>
      </c>
      <c r="AE20" s="66">
        <f>'[7]TES 2010 (value)'!CN23</f>
        <v>8035.0653567149138</v>
      </c>
      <c r="AF20" s="67">
        <f>'[7]TES 2010 (value)'!CO23</f>
        <v>1.069560877</v>
      </c>
      <c r="AG20" s="27">
        <f t="shared" si="5"/>
        <v>24312.371062453807</v>
      </c>
      <c r="AI20" s="53" t="s">
        <v>37</v>
      </c>
      <c r="AJ20" s="64" t="s">
        <v>17</v>
      </c>
      <c r="AK20" s="65">
        <f t="shared" si="11"/>
        <v>6.9486793279672785</v>
      </c>
      <c r="AL20" s="66">
        <f t="shared" si="11"/>
        <v>150.78429512606024</v>
      </c>
      <c r="AM20" s="66">
        <f t="shared" si="11"/>
        <v>47.724666787584589</v>
      </c>
      <c r="AN20" s="66">
        <f t="shared" si="11"/>
        <v>13.096135840866676</v>
      </c>
      <c r="AO20" s="66">
        <f t="shared" si="11"/>
        <v>39.857406499389818</v>
      </c>
      <c r="AP20" s="66">
        <f t="shared" si="11"/>
        <v>20.78091474532701</v>
      </c>
      <c r="AQ20" s="66">
        <f t="shared" si="11"/>
        <v>11.055138235393235</v>
      </c>
      <c r="AR20" s="66">
        <f t="shared" si="11"/>
        <v>23.822520574516059</v>
      </c>
      <c r="AS20" s="66">
        <f t="shared" si="11"/>
        <v>26.625733653901491</v>
      </c>
      <c r="AT20" s="66">
        <f t="shared" si="11"/>
        <v>29.436308210195584</v>
      </c>
      <c r="AU20" s="66">
        <f t="shared" si="11"/>
        <v>12.091051306641027</v>
      </c>
      <c r="AV20" s="66">
        <f t="shared" si="11"/>
        <v>473.29738090811986</v>
      </c>
      <c r="AW20" s="66">
        <f t="shared" si="11"/>
        <v>149.00017503626407</v>
      </c>
      <c r="AX20" s="66">
        <f t="shared" si="11"/>
        <v>11.026636509936036</v>
      </c>
      <c r="AY20" s="66">
        <f t="shared" si="11"/>
        <v>15.491306415777643</v>
      </c>
      <c r="AZ20" s="66">
        <f t="shared" si="9"/>
        <v>226.64355363294342</v>
      </c>
      <c r="BA20" s="66">
        <f t="shared" si="1"/>
        <v>92.373459546313697</v>
      </c>
      <c r="BB20" s="66">
        <f t="shared" si="1"/>
        <v>2096.3267103749076</v>
      </c>
      <c r="BC20" s="66">
        <f t="shared" si="1"/>
        <v>4199.6413977317616</v>
      </c>
      <c r="BD20" s="66">
        <f t="shared" si="1"/>
        <v>251.37297897562408</v>
      </c>
      <c r="BE20" s="91">
        <f t="shared" si="1"/>
        <v>8.8366242271091147E-2</v>
      </c>
      <c r="BF20" s="91">
        <f t="shared" si="1"/>
        <v>78.622742141523872</v>
      </c>
      <c r="BG20" s="91">
        <f t="shared" si="1"/>
        <v>52.16456418458236</v>
      </c>
      <c r="BH20" s="91">
        <f t="shared" si="1"/>
        <v>5.7801998777912065</v>
      </c>
      <c r="BI20" s="65">
        <f t="shared" si="2"/>
        <v>8242.4757314577782</v>
      </c>
      <c r="BJ20" s="66">
        <f t="shared" si="2"/>
        <v>0</v>
      </c>
      <c r="BK20" s="66">
        <f t="shared" si="2"/>
        <v>0</v>
      </c>
      <c r="BL20" s="66">
        <f t="shared" si="2"/>
        <v>8035.0653567149138</v>
      </c>
      <c r="BM20" s="36">
        <v>0</v>
      </c>
      <c r="BN20" s="27">
        <f t="shared" si="6"/>
        <v>24311.593410058351</v>
      </c>
      <c r="BP20" s="53" t="s">
        <v>37</v>
      </c>
      <c r="BQ20" s="64" t="s">
        <v>17</v>
      </c>
      <c r="BR20" s="65">
        <f t="shared" si="7"/>
        <v>6.9486793279672785</v>
      </c>
      <c r="BS20" s="66">
        <f t="shared" si="7"/>
        <v>150.78429512606024</v>
      </c>
      <c r="BT20" s="66">
        <f t="shared" si="7"/>
        <v>47.724666787584589</v>
      </c>
      <c r="BU20" s="66">
        <f t="shared" si="7"/>
        <v>13.096135840866676</v>
      </c>
      <c r="BV20" s="66">
        <f t="shared" si="7"/>
        <v>39.857406499389818</v>
      </c>
      <c r="BW20" s="66">
        <f t="shared" si="7"/>
        <v>20.78091474532701</v>
      </c>
      <c r="BX20" s="66">
        <f t="shared" si="7"/>
        <v>11.055138235393235</v>
      </c>
      <c r="BY20" s="66">
        <f t="shared" si="7"/>
        <v>23.822520574516059</v>
      </c>
      <c r="BZ20" s="66">
        <f t="shared" si="7"/>
        <v>26.625733653901491</v>
      </c>
      <c r="CA20" s="66">
        <f t="shared" si="7"/>
        <v>29.436308210195584</v>
      </c>
      <c r="CB20" s="66">
        <f t="shared" si="7"/>
        <v>12.091051306641027</v>
      </c>
      <c r="CC20" s="66">
        <f t="shared" si="7"/>
        <v>473.29738090811986</v>
      </c>
      <c r="CD20" s="66">
        <f t="shared" si="7"/>
        <v>149.00017503626407</v>
      </c>
      <c r="CE20" s="66">
        <f t="shared" si="7"/>
        <v>11.026636509936036</v>
      </c>
      <c r="CF20" s="66">
        <f t="shared" si="7"/>
        <v>15.491306415777643</v>
      </c>
      <c r="CG20" s="66">
        <f t="shared" si="7"/>
        <v>226.64355363294342</v>
      </c>
      <c r="CH20" s="66">
        <f t="shared" si="10"/>
        <v>92.373459546313697</v>
      </c>
      <c r="CI20" s="66">
        <f t="shared" si="4"/>
        <v>2096.3267103749076</v>
      </c>
      <c r="CJ20" s="66">
        <f t="shared" si="4"/>
        <v>4199.6413977317616</v>
      </c>
      <c r="CK20" s="66">
        <f t="shared" si="4"/>
        <v>251.37297897562408</v>
      </c>
      <c r="CL20" s="91">
        <f t="shared" si="4"/>
        <v>8.8366242271091147E-2</v>
      </c>
      <c r="CM20" s="91">
        <f t="shared" si="4"/>
        <v>78.622742141523872</v>
      </c>
      <c r="CN20" s="91">
        <f t="shared" si="4"/>
        <v>52.16456418458236</v>
      </c>
      <c r="CO20" s="91">
        <f t="shared" si="4"/>
        <v>5.7801998777912065</v>
      </c>
      <c r="CP20" s="65">
        <f t="shared" si="4"/>
        <v>8242.4757314577782</v>
      </c>
      <c r="CQ20" s="66">
        <f t="shared" si="4"/>
        <v>0</v>
      </c>
      <c r="CR20" s="66">
        <f t="shared" si="4"/>
        <v>0</v>
      </c>
      <c r="CS20" s="66">
        <f t="shared" si="4"/>
        <v>8035.0653567149138</v>
      </c>
      <c r="CT20" s="36">
        <v>0</v>
      </c>
      <c r="CU20" s="27">
        <f t="shared" si="8"/>
        <v>24311.593410058351</v>
      </c>
      <c r="DA20" s="105">
        <v>1</v>
      </c>
    </row>
    <row r="21" spans="2:105" x14ac:dyDescent="0.25">
      <c r="B21" s="53" t="s">
        <v>38</v>
      </c>
      <c r="C21" s="64" t="s">
        <v>18</v>
      </c>
      <c r="D21" s="90">
        <v>5641.4650962181804</v>
      </c>
      <c r="E21" s="91">
        <v>21843.190840930321</v>
      </c>
      <c r="F21" s="91">
        <v>13425.654164029704</v>
      </c>
      <c r="G21" s="91">
        <v>1449.1851314094365</v>
      </c>
      <c r="H21" s="91">
        <v>3769.1305706053972</v>
      </c>
      <c r="I21" s="91">
        <v>3688.7250824505463</v>
      </c>
      <c r="J21" s="91">
        <v>992.15519423595879</v>
      </c>
      <c r="K21" s="91">
        <v>2825.946414620108</v>
      </c>
      <c r="L21" s="91">
        <v>4009.2277232273918</v>
      </c>
      <c r="M21" s="91">
        <v>4385.9092134205157</v>
      </c>
      <c r="N21" s="91">
        <v>2003.1919746166573</v>
      </c>
      <c r="O21" s="91">
        <v>85172.645476950129</v>
      </c>
      <c r="P21" s="91">
        <v>37807.629451131972</v>
      </c>
      <c r="Q21" s="91">
        <v>3196.8909911993223</v>
      </c>
      <c r="R21" s="91">
        <v>3333.7086691476165</v>
      </c>
      <c r="S21" s="91">
        <v>15087.562209443991</v>
      </c>
      <c r="T21" s="91">
        <v>4894.3574034906223</v>
      </c>
      <c r="U21" s="91">
        <v>4587.351141713526</v>
      </c>
      <c r="V21" s="91">
        <v>529169.25273933879</v>
      </c>
      <c r="W21" s="91">
        <v>43891.384217366714</v>
      </c>
      <c r="X21" s="91">
        <v>38.557205087699828</v>
      </c>
      <c r="Y21" s="91">
        <v>4194.1106816746615</v>
      </c>
      <c r="Z21" s="91">
        <v>6716.1795500047738</v>
      </c>
      <c r="AA21" s="91">
        <v>1455.8927540333341</v>
      </c>
      <c r="AB21" s="65">
        <f>'[7]TES 2010 (value)'!CK24</f>
        <v>537787.0418116597</v>
      </c>
      <c r="AC21" s="66">
        <f>'[7]TES 2010 (value)'!CL24</f>
        <v>102379.39932142965</v>
      </c>
      <c r="AD21" s="66">
        <f>'[7]TES 2010 (value)'!CM24</f>
        <v>66481.740033942915</v>
      </c>
      <c r="AE21" s="66">
        <f>'[7]TES 2010 (value)'!CN24</f>
        <v>102243.60927354467</v>
      </c>
      <c r="AF21" s="67">
        <f>'[7]TES 2010 (value)'!CO24</f>
        <v>1.0650017409999999</v>
      </c>
      <c r="AG21" s="27">
        <f t="shared" si="5"/>
        <v>1612472.1593386654</v>
      </c>
      <c r="AI21" s="53" t="s">
        <v>38</v>
      </c>
      <c r="AJ21" s="64" t="s">
        <v>18</v>
      </c>
      <c r="AK21" s="65">
        <f t="shared" si="11"/>
        <v>5641.4223873549327</v>
      </c>
      <c r="AL21" s="66">
        <f t="shared" si="11"/>
        <v>21843.178275815975</v>
      </c>
      <c r="AM21" s="66">
        <f t="shared" si="11"/>
        <v>13425.575078937105</v>
      </c>
      <c r="AN21" s="66">
        <f t="shared" si="11"/>
        <v>1449.0216025117063</v>
      </c>
      <c r="AO21" s="66">
        <f t="shared" si="11"/>
        <v>3768.9558622271211</v>
      </c>
      <c r="AP21" s="66">
        <f t="shared" si="11"/>
        <v>3688.5901925310936</v>
      </c>
      <c r="AQ21" s="66">
        <f t="shared" si="11"/>
        <v>992.07774989901986</v>
      </c>
      <c r="AR21" s="66">
        <f t="shared" si="11"/>
        <v>2826.2001796777599</v>
      </c>
      <c r="AS21" s="66">
        <f t="shared" si="11"/>
        <v>4009.3903094582461</v>
      </c>
      <c r="AT21" s="66">
        <f t="shared" si="11"/>
        <v>4385.8276092113811</v>
      </c>
      <c r="AU21" s="66">
        <f t="shared" si="11"/>
        <v>2003.1100337242294</v>
      </c>
      <c r="AV21" s="66">
        <f t="shared" si="11"/>
        <v>85173.514975774713</v>
      </c>
      <c r="AW21" s="66">
        <f t="shared" si="11"/>
        <v>37807.953326950454</v>
      </c>
      <c r="AX21" s="66">
        <f t="shared" si="11"/>
        <v>3196.6345768868537</v>
      </c>
      <c r="AY21" s="66">
        <f t="shared" si="11"/>
        <v>3333.5510981409175</v>
      </c>
      <c r="AZ21" s="66">
        <f t="shared" si="9"/>
        <v>15087.531195835252</v>
      </c>
      <c r="BA21" s="66">
        <f t="shared" si="1"/>
        <v>4894.1342176064773</v>
      </c>
      <c r="BB21" s="66">
        <f t="shared" si="1"/>
        <v>4587.2181041944168</v>
      </c>
      <c r="BC21" s="66">
        <f t="shared" si="1"/>
        <v>529176.22821816709</v>
      </c>
      <c r="BD21" s="66">
        <f t="shared" si="1"/>
        <v>43891.292206482671</v>
      </c>
      <c r="BE21" s="91">
        <f t="shared" si="1"/>
        <v>39.397948333706111</v>
      </c>
      <c r="BF21" s="91">
        <f t="shared" si="1"/>
        <v>4209.6998795737036</v>
      </c>
      <c r="BG21" s="91">
        <f t="shared" si="1"/>
        <v>6716.3570430305135</v>
      </c>
      <c r="BH21" s="91">
        <f t="shared" si="1"/>
        <v>1457.6167526669387</v>
      </c>
      <c r="BI21" s="65">
        <f t="shared" si="2"/>
        <v>537787.0418116597</v>
      </c>
      <c r="BJ21" s="66">
        <f t="shared" si="2"/>
        <v>102379.39932142965</v>
      </c>
      <c r="BK21" s="66">
        <f t="shared" si="2"/>
        <v>66481.740033942915</v>
      </c>
      <c r="BL21" s="66">
        <f t="shared" si="2"/>
        <v>102243.60927354467</v>
      </c>
      <c r="BM21" s="36">
        <v>0</v>
      </c>
      <c r="BN21" s="27">
        <f t="shared" si="6"/>
        <v>1612496.2692655695</v>
      </c>
      <c r="BP21" s="53" t="s">
        <v>38</v>
      </c>
      <c r="BQ21" s="64" t="s">
        <v>18</v>
      </c>
      <c r="BR21" s="65">
        <f t="shared" si="7"/>
        <v>5641.4223873549327</v>
      </c>
      <c r="BS21" s="66">
        <f t="shared" si="7"/>
        <v>21843.178275815975</v>
      </c>
      <c r="BT21" s="66">
        <f t="shared" si="7"/>
        <v>13425.575078937105</v>
      </c>
      <c r="BU21" s="66">
        <f t="shared" si="7"/>
        <v>1449.0216025117063</v>
      </c>
      <c r="BV21" s="66">
        <f t="shared" si="7"/>
        <v>3768.9558622271211</v>
      </c>
      <c r="BW21" s="66">
        <f t="shared" si="7"/>
        <v>3688.5901925310936</v>
      </c>
      <c r="BX21" s="66">
        <f t="shared" si="7"/>
        <v>992.07774989901986</v>
      </c>
      <c r="BY21" s="66">
        <f t="shared" si="7"/>
        <v>2826.2001796777599</v>
      </c>
      <c r="BZ21" s="66">
        <f t="shared" si="7"/>
        <v>4009.3903094582461</v>
      </c>
      <c r="CA21" s="66">
        <f t="shared" si="7"/>
        <v>4385.8276092113811</v>
      </c>
      <c r="CB21" s="66">
        <f t="shared" si="7"/>
        <v>2003.1100337242294</v>
      </c>
      <c r="CC21" s="66">
        <f t="shared" si="7"/>
        <v>85173.514975774713</v>
      </c>
      <c r="CD21" s="66">
        <f t="shared" si="7"/>
        <v>37807.953326950454</v>
      </c>
      <c r="CE21" s="66">
        <f t="shared" si="7"/>
        <v>3196.6345768868537</v>
      </c>
      <c r="CF21" s="66">
        <f t="shared" si="7"/>
        <v>3333.5510981409175</v>
      </c>
      <c r="CG21" s="66">
        <f t="shared" si="7"/>
        <v>15087.531195835252</v>
      </c>
      <c r="CH21" s="66">
        <f t="shared" si="10"/>
        <v>4894.1342176064773</v>
      </c>
      <c r="CI21" s="66">
        <f t="shared" si="4"/>
        <v>4587.2181041944168</v>
      </c>
      <c r="CJ21" s="66">
        <f t="shared" si="4"/>
        <v>529176.22821816709</v>
      </c>
      <c r="CK21" s="66">
        <f t="shared" si="4"/>
        <v>43891.292206482671</v>
      </c>
      <c r="CL21" s="91">
        <f t="shared" si="4"/>
        <v>39.397948333706111</v>
      </c>
      <c r="CM21" s="91">
        <f t="shared" si="4"/>
        <v>4209.6998795737036</v>
      </c>
      <c r="CN21" s="91">
        <f t="shared" si="4"/>
        <v>6716.3570430305135</v>
      </c>
      <c r="CO21" s="91">
        <f t="shared" si="4"/>
        <v>1457.6167526669387</v>
      </c>
      <c r="CP21" s="65">
        <f t="shared" si="4"/>
        <v>537787.0418116597</v>
      </c>
      <c r="CQ21" s="66">
        <f t="shared" si="4"/>
        <v>102379.39932142965</v>
      </c>
      <c r="CR21" s="66">
        <f t="shared" si="4"/>
        <v>66481.740033942915</v>
      </c>
      <c r="CS21" s="66">
        <f t="shared" si="4"/>
        <v>102243.60927354467</v>
      </c>
      <c r="CT21" s="36">
        <v>0</v>
      </c>
      <c r="CU21" s="27">
        <f t="shared" si="8"/>
        <v>1612496.2692655695</v>
      </c>
      <c r="CX21" s="46" t="s">
        <v>111</v>
      </c>
      <c r="CY21" s="84">
        <f>1-SUM(CP3:CP26)/(SUM(BR27:CO27,CY4:CY9)-SUM(CY10:CY12))</f>
        <v>2.5558316703415018E-2</v>
      </c>
      <c r="DA21" s="105">
        <v>1</v>
      </c>
    </row>
    <row r="22" spans="2:105" x14ac:dyDescent="0.25">
      <c r="B22" s="53" t="s">
        <v>39</v>
      </c>
      <c r="C22" s="64" t="s">
        <v>19</v>
      </c>
      <c r="D22" s="90">
        <v>13.010732604979935</v>
      </c>
      <c r="E22" s="91">
        <v>67.119586505240648</v>
      </c>
      <c r="F22" s="91">
        <v>20.078461855889007</v>
      </c>
      <c r="G22" s="91">
        <v>23.968033908957135</v>
      </c>
      <c r="H22" s="91">
        <v>5.2374914012487483</v>
      </c>
      <c r="I22" s="91">
        <v>8.1207120052046058</v>
      </c>
      <c r="J22" s="91">
        <v>18.689538865363492</v>
      </c>
      <c r="K22" s="91">
        <v>13.101936201775494</v>
      </c>
      <c r="L22" s="91">
        <v>15.555300847574859</v>
      </c>
      <c r="M22" s="91">
        <v>13.714337294168301</v>
      </c>
      <c r="N22" s="91">
        <v>13.816461851574198</v>
      </c>
      <c r="O22" s="91">
        <v>574.93518037815738</v>
      </c>
      <c r="P22" s="91">
        <v>82.280486695936204</v>
      </c>
      <c r="Q22" s="91">
        <v>5.6708744765060715</v>
      </c>
      <c r="R22" s="91">
        <v>23.536652139272849</v>
      </c>
      <c r="S22" s="91">
        <v>82.586128424250347</v>
      </c>
      <c r="T22" s="91">
        <v>39.042140817535483</v>
      </c>
      <c r="U22" s="91">
        <v>9.5887153956432503</v>
      </c>
      <c r="V22" s="91">
        <v>1700.9354529530974</v>
      </c>
      <c r="W22" s="91">
        <v>0</v>
      </c>
      <c r="X22" s="91">
        <v>0.10502894584005221</v>
      </c>
      <c r="Y22" s="91">
        <v>41.852783817303887</v>
      </c>
      <c r="Z22" s="91">
        <v>3.1613303338569088</v>
      </c>
      <c r="AA22" s="91">
        <v>10.93029610209677</v>
      </c>
      <c r="AB22" s="65">
        <f>'[7]TES 2010 (value)'!CK25</f>
        <v>11443.469646223404</v>
      </c>
      <c r="AC22" s="66">
        <f>'[7]TES 2010 (value)'!CL25</f>
        <v>371151.62039681454</v>
      </c>
      <c r="AD22" s="66">
        <f>'[7]TES 2010 (value)'!CM25</f>
        <v>0</v>
      </c>
      <c r="AE22" s="66">
        <f>'[7]TES 2010 (value)'!CN25</f>
        <v>0</v>
      </c>
      <c r="AF22" s="67">
        <f>'[7]TES 2010 (value)'!CO25</f>
        <v>1</v>
      </c>
      <c r="AG22" s="27">
        <f t="shared" si="5"/>
        <v>385383.12770685944</v>
      </c>
      <c r="AI22" s="53" t="s">
        <v>39</v>
      </c>
      <c r="AJ22" s="64" t="s">
        <v>19</v>
      </c>
      <c r="AK22" s="65">
        <f t="shared" si="11"/>
        <v>13.010634106878804</v>
      </c>
      <c r="AL22" s="66">
        <f t="shared" si="11"/>
        <v>67.119547895255252</v>
      </c>
      <c r="AM22" s="66">
        <f t="shared" si="11"/>
        <v>20.078343581800034</v>
      </c>
      <c r="AN22" s="66">
        <f t="shared" si="11"/>
        <v>23.96532930891609</v>
      </c>
      <c r="AO22" s="66">
        <f t="shared" si="11"/>
        <v>5.2372486307710995</v>
      </c>
      <c r="AP22" s="66">
        <f t="shared" si="11"/>
        <v>8.1204150456416695</v>
      </c>
      <c r="AQ22" s="66">
        <f t="shared" si="11"/>
        <v>18.688080022076139</v>
      </c>
      <c r="AR22" s="66">
        <f t="shared" si="11"/>
        <v>13.103112732787688</v>
      </c>
      <c r="AS22" s="66">
        <f t="shared" si="11"/>
        <v>15.555931661763825</v>
      </c>
      <c r="AT22" s="66">
        <f t="shared" si="11"/>
        <v>13.714082125263921</v>
      </c>
      <c r="AU22" s="66">
        <f t="shared" si="11"/>
        <v>13.81589668696259</v>
      </c>
      <c r="AV22" s="66">
        <f t="shared" si="11"/>
        <v>574.94104969759383</v>
      </c>
      <c r="AW22" s="66">
        <f t="shared" si="11"/>
        <v>82.28119154467602</v>
      </c>
      <c r="AX22" s="66">
        <f t="shared" si="11"/>
        <v>5.6704196304121659</v>
      </c>
      <c r="AY22" s="66">
        <f t="shared" si="11"/>
        <v>23.535539656347684</v>
      </c>
      <c r="AZ22" s="66">
        <f t="shared" si="9"/>
        <v>82.585958662307448</v>
      </c>
      <c r="BA22" s="66">
        <f t="shared" si="1"/>
        <v>39.040360470495223</v>
      </c>
      <c r="BB22" s="66">
        <f t="shared" si="1"/>
        <v>9.5884373138334489</v>
      </c>
      <c r="BC22" s="66">
        <f t="shared" si="1"/>
        <v>1700.9578745869678</v>
      </c>
      <c r="BD22" s="66">
        <f t="shared" si="1"/>
        <v>0</v>
      </c>
      <c r="BE22" s="91">
        <f t="shared" si="1"/>
        <v>0.10731911123584105</v>
      </c>
      <c r="BF22" s="91">
        <f t="shared" si="1"/>
        <v>42.008347506265302</v>
      </c>
      <c r="BG22" s="91">
        <f t="shared" si="1"/>
        <v>3.1614138804747651</v>
      </c>
      <c r="BH22" s="91">
        <f t="shared" si="1"/>
        <v>10.943239236467559</v>
      </c>
      <c r="BI22" s="65">
        <f t="shared" si="2"/>
        <v>11443.469646223404</v>
      </c>
      <c r="BJ22" s="66">
        <f t="shared" si="2"/>
        <v>371151.62039681454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385382.31981613312</v>
      </c>
      <c r="BP22" s="53" t="s">
        <v>39</v>
      </c>
      <c r="BQ22" s="64" t="s">
        <v>19</v>
      </c>
      <c r="BR22" s="65">
        <f t="shared" si="7"/>
        <v>13.010634106878804</v>
      </c>
      <c r="BS22" s="66">
        <f t="shared" si="7"/>
        <v>67.119547895255252</v>
      </c>
      <c r="BT22" s="66">
        <f t="shared" si="7"/>
        <v>20.078343581800034</v>
      </c>
      <c r="BU22" s="66">
        <f t="shared" si="7"/>
        <v>23.96532930891609</v>
      </c>
      <c r="BV22" s="66">
        <f t="shared" si="7"/>
        <v>5.2372486307710995</v>
      </c>
      <c r="BW22" s="66">
        <f t="shared" si="7"/>
        <v>8.1204150456416695</v>
      </c>
      <c r="BX22" s="66">
        <f t="shared" si="7"/>
        <v>18.688080022076139</v>
      </c>
      <c r="BY22" s="66">
        <f t="shared" si="7"/>
        <v>13.103112732787688</v>
      </c>
      <c r="BZ22" s="66">
        <f t="shared" si="7"/>
        <v>15.555931661763825</v>
      </c>
      <c r="CA22" s="66">
        <f t="shared" si="7"/>
        <v>13.714082125263921</v>
      </c>
      <c r="CB22" s="66">
        <f t="shared" si="7"/>
        <v>13.81589668696259</v>
      </c>
      <c r="CC22" s="66">
        <f t="shared" si="7"/>
        <v>574.94104969759383</v>
      </c>
      <c r="CD22" s="66">
        <f t="shared" si="7"/>
        <v>82.28119154467602</v>
      </c>
      <c r="CE22" s="66">
        <f t="shared" si="7"/>
        <v>5.6704196304121659</v>
      </c>
      <c r="CF22" s="66">
        <f t="shared" si="7"/>
        <v>23.535539656347684</v>
      </c>
      <c r="CG22" s="66">
        <f t="shared" si="7"/>
        <v>82.585958662307448</v>
      </c>
      <c r="CH22" s="66">
        <f t="shared" si="10"/>
        <v>39.040360470495223</v>
      </c>
      <c r="CI22" s="66">
        <f t="shared" si="4"/>
        <v>9.5884373138334489</v>
      </c>
      <c r="CJ22" s="66">
        <f t="shared" si="4"/>
        <v>1700.9578745869678</v>
      </c>
      <c r="CK22" s="66">
        <f t="shared" si="4"/>
        <v>0</v>
      </c>
      <c r="CL22" s="91">
        <f t="shared" si="4"/>
        <v>0.10731911123584105</v>
      </c>
      <c r="CM22" s="91">
        <f t="shared" si="4"/>
        <v>42.008347506265302</v>
      </c>
      <c r="CN22" s="91">
        <f t="shared" si="4"/>
        <v>3.1614138804747651</v>
      </c>
      <c r="CO22" s="91">
        <f t="shared" si="4"/>
        <v>10.943239236467559</v>
      </c>
      <c r="CP22" s="65">
        <f t="shared" si="4"/>
        <v>11443.469646223404</v>
      </c>
      <c r="CQ22" s="66">
        <f t="shared" si="4"/>
        <v>371151.62039681454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385382.31981613312</v>
      </c>
      <c r="DA22" s="105">
        <v>1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2.2942830880442222</v>
      </c>
      <c r="F23" s="91">
        <v>0.23642910399933856</v>
      </c>
      <c r="G23" s="91">
        <v>0.10155974560645042</v>
      </c>
      <c r="H23" s="91">
        <v>2.0414988009877959</v>
      </c>
      <c r="I23" s="91">
        <v>8.4656085904813381</v>
      </c>
      <c r="J23" s="91">
        <v>10.977066325639996</v>
      </c>
      <c r="K23" s="91">
        <v>4.0858450131418955</v>
      </c>
      <c r="L23" s="91">
        <v>0</v>
      </c>
      <c r="M23" s="91">
        <v>392.07665821042002</v>
      </c>
      <c r="N23" s="91">
        <v>1.1954988859886033</v>
      </c>
      <c r="O23" s="91">
        <v>502.70983655698285</v>
      </c>
      <c r="P23" s="91">
        <v>1.2135340034415769</v>
      </c>
      <c r="Q23" s="91">
        <v>0</v>
      </c>
      <c r="R23" s="91">
        <v>0.62554761871720932</v>
      </c>
      <c r="S23" s="91">
        <v>0</v>
      </c>
      <c r="T23" s="91">
        <v>2.463266370995385E-3</v>
      </c>
      <c r="U23" s="91">
        <v>2.2452942995994938E-3</v>
      </c>
      <c r="V23" s="91">
        <v>52.038628371331285</v>
      </c>
      <c r="W23" s="91">
        <v>108.20166643317704</v>
      </c>
      <c r="X23" s="91">
        <v>5.3994195504436435</v>
      </c>
      <c r="Y23" s="91">
        <v>0</v>
      </c>
      <c r="Z23" s="91">
        <v>731.010899329003</v>
      </c>
      <c r="AA23" s="91">
        <v>57.867094669697842</v>
      </c>
      <c r="AB23" s="65">
        <f>'[7]TES 2010 (value)'!CK26</f>
        <v>69.546244833365463</v>
      </c>
      <c r="AC23" s="66">
        <f>'[7]TES 2010 (value)'!CL26</f>
        <v>0</v>
      </c>
      <c r="AD23" s="66">
        <f>'[7]TES 2010 (value)'!CM26</f>
        <v>0</v>
      </c>
      <c r="AE23" s="66">
        <f>'[7]TES 2010 (value)'!CN26</f>
        <v>12.88353936</v>
      </c>
      <c r="AF23" s="67">
        <f>'[7]TES 2010 (value)'!CO26</f>
        <v>-36.782607979893655</v>
      </c>
      <c r="AG23" s="27">
        <f t="shared" si="5"/>
        <v>1926.1929590712466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2.2942817682769063</v>
      </c>
      <c r="AM23" s="66">
        <f t="shared" si="11"/>
        <v>0.23642771129121765</v>
      </c>
      <c r="AN23" s="66">
        <f t="shared" si="11"/>
        <v>0.10154828540520158</v>
      </c>
      <c r="AO23" s="66">
        <f t="shared" si="11"/>
        <v>2.0414041725481353</v>
      </c>
      <c r="AP23" s="66">
        <f t="shared" si="11"/>
        <v>8.4652990186820407</v>
      </c>
      <c r="AQ23" s="66">
        <f t="shared" si="11"/>
        <v>10.976209492325951</v>
      </c>
      <c r="AR23" s="66">
        <f t="shared" si="11"/>
        <v>4.0862119148955713</v>
      </c>
      <c r="AS23" s="66">
        <f t="shared" si="11"/>
        <v>0</v>
      </c>
      <c r="AT23" s="66">
        <f t="shared" si="11"/>
        <v>392.06936323369877</v>
      </c>
      <c r="AU23" s="66">
        <f t="shared" si="11"/>
        <v>1.1954499839128885</v>
      </c>
      <c r="AV23" s="66">
        <f t="shared" si="11"/>
        <v>502.71496855223256</v>
      </c>
      <c r="AW23" s="66">
        <f t="shared" si="11"/>
        <v>1.2135443990766466</v>
      </c>
      <c r="AX23" s="66">
        <f t="shared" si="11"/>
        <v>0</v>
      </c>
      <c r="AY23" s="66">
        <f t="shared" si="11"/>
        <v>0.62551805159608331</v>
      </c>
      <c r="AZ23" s="66">
        <f t="shared" si="9"/>
        <v>0</v>
      </c>
      <c r="BA23" s="66">
        <f t="shared" si="1"/>
        <v>2.4631540444451207E-3</v>
      </c>
      <c r="BB23" s="66">
        <f t="shared" si="1"/>
        <v>2.2452291839425362E-3</v>
      </c>
      <c r="BC23" s="66">
        <f t="shared" si="1"/>
        <v>52.039314341554572</v>
      </c>
      <c r="BD23" s="66">
        <f t="shared" si="1"/>
        <v>108.20143960663326</v>
      </c>
      <c r="BE23" s="91">
        <f t="shared" si="1"/>
        <v>5.5171543683347348</v>
      </c>
      <c r="BF23" s="91">
        <f t="shared" si="1"/>
        <v>0</v>
      </c>
      <c r="BG23" s="91">
        <f t="shared" si="1"/>
        <v>731.03021824914276</v>
      </c>
      <c r="BH23" s="91">
        <f t="shared" si="1"/>
        <v>57.935618118190085</v>
      </c>
      <c r="BI23" s="65">
        <f t="shared" si="2"/>
        <v>69.546244833365463</v>
      </c>
      <c r="BJ23" s="66">
        <f t="shared" si="2"/>
        <v>0</v>
      </c>
      <c r="BK23" s="66">
        <f t="shared" si="2"/>
        <v>0</v>
      </c>
      <c r="BL23" s="66">
        <f t="shared" si="2"/>
        <v>12.88353936</v>
      </c>
      <c r="BM23" s="36">
        <v>0</v>
      </c>
      <c r="BN23" s="27">
        <f t="shared" si="6"/>
        <v>1963.1784638443914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2.2942817682769063</v>
      </c>
      <c r="BT23" s="66">
        <f t="shared" si="7"/>
        <v>0.23642771129121765</v>
      </c>
      <c r="BU23" s="66">
        <f t="shared" si="7"/>
        <v>0.10154828540520158</v>
      </c>
      <c r="BV23" s="66">
        <f t="shared" si="7"/>
        <v>2.0414041725481353</v>
      </c>
      <c r="BW23" s="66">
        <f t="shared" si="7"/>
        <v>8.4652990186820407</v>
      </c>
      <c r="BX23" s="66">
        <f t="shared" si="7"/>
        <v>10.976209492325951</v>
      </c>
      <c r="BY23" s="66">
        <f t="shared" si="7"/>
        <v>4.0862119148955713</v>
      </c>
      <c r="BZ23" s="66">
        <f t="shared" si="7"/>
        <v>0</v>
      </c>
      <c r="CA23" s="66">
        <f t="shared" si="7"/>
        <v>392.06936323369877</v>
      </c>
      <c r="CB23" s="66">
        <f t="shared" si="7"/>
        <v>1.1954499839128885</v>
      </c>
      <c r="CC23" s="66">
        <f t="shared" si="7"/>
        <v>502.71496855223256</v>
      </c>
      <c r="CD23" s="66">
        <f t="shared" si="7"/>
        <v>1.2135443990766466</v>
      </c>
      <c r="CE23" s="66">
        <f t="shared" si="7"/>
        <v>0</v>
      </c>
      <c r="CF23" s="66">
        <f t="shared" si="7"/>
        <v>0.62551805159608331</v>
      </c>
      <c r="CG23" s="66">
        <f t="shared" si="7"/>
        <v>0</v>
      </c>
      <c r="CH23" s="66">
        <f t="shared" si="10"/>
        <v>2.4631540444451207E-3</v>
      </c>
      <c r="CI23" s="66">
        <f t="shared" si="4"/>
        <v>2.2452291839425362E-3</v>
      </c>
      <c r="CJ23" s="66">
        <f t="shared" si="4"/>
        <v>52.039314341554572</v>
      </c>
      <c r="CK23" s="66">
        <f t="shared" si="4"/>
        <v>108.20143960663326</v>
      </c>
      <c r="CL23" s="91">
        <f t="shared" si="4"/>
        <v>5.5171543683347348</v>
      </c>
      <c r="CM23" s="91">
        <f t="shared" si="4"/>
        <v>0</v>
      </c>
      <c r="CN23" s="91">
        <f t="shared" si="4"/>
        <v>731.03021824914276</v>
      </c>
      <c r="CO23" s="91">
        <f t="shared" si="4"/>
        <v>57.935618118190085</v>
      </c>
      <c r="CP23" s="65">
        <f t="shared" si="4"/>
        <v>69.546244833365463</v>
      </c>
      <c r="CQ23" s="66">
        <f t="shared" si="4"/>
        <v>0</v>
      </c>
      <c r="CR23" s="66">
        <f t="shared" si="4"/>
        <v>0</v>
      </c>
      <c r="CS23" s="66">
        <f t="shared" si="4"/>
        <v>12.88353936</v>
      </c>
      <c r="CT23" s="36">
        <v>0</v>
      </c>
      <c r="CU23" s="27">
        <f t="shared" si="8"/>
        <v>1963.1784638443914</v>
      </c>
      <c r="CX23" s="46" t="s">
        <v>112</v>
      </c>
      <c r="CY23" s="94">
        <f>SUM(BR27:CO27)+SUM(CY4:CY9)-SUM(CY10:CY12)</f>
        <v>1249956.4527568351</v>
      </c>
      <c r="DA23" s="105">
        <v>1</v>
      </c>
    </row>
    <row r="24" spans="2:105" x14ac:dyDescent="0.25">
      <c r="B24" s="53" t="s">
        <v>42</v>
      </c>
      <c r="C24" s="64" t="s">
        <v>43</v>
      </c>
      <c r="D24" s="90">
        <v>3738.5988215443026</v>
      </c>
      <c r="E24" s="91">
        <v>1397.47267806829</v>
      </c>
      <c r="F24" s="91">
        <v>480.03459493408337</v>
      </c>
      <c r="G24" s="91">
        <v>81.835872365010928</v>
      </c>
      <c r="H24" s="91">
        <v>474.81509729747324</v>
      </c>
      <c r="I24" s="91">
        <v>204.69899808889116</v>
      </c>
      <c r="J24" s="91">
        <v>131.36872914500671</v>
      </c>
      <c r="K24" s="91">
        <v>6843.5429077338958</v>
      </c>
      <c r="L24" s="91">
        <v>158.05876490935862</v>
      </c>
      <c r="M24" s="91">
        <v>471.47884267602728</v>
      </c>
      <c r="N24" s="91">
        <v>6.894882973429155</v>
      </c>
      <c r="O24" s="91">
        <v>3161.6020040638623</v>
      </c>
      <c r="P24" s="91">
        <v>3883.7679308297129</v>
      </c>
      <c r="Q24" s="91">
        <v>129.80063490076299</v>
      </c>
      <c r="R24" s="91">
        <v>1458.0530803813583</v>
      </c>
      <c r="S24" s="91">
        <v>6303.9392190608469</v>
      </c>
      <c r="T24" s="91">
        <v>949.86272500737118</v>
      </c>
      <c r="U24" s="91">
        <v>2257.3078207085305</v>
      </c>
      <c r="V24" s="91">
        <v>19849.192046658623</v>
      </c>
      <c r="W24" s="91">
        <v>1689.392152125655</v>
      </c>
      <c r="X24" s="91">
        <v>0.52773000518659685</v>
      </c>
      <c r="Y24" s="91">
        <v>32120.31601983522</v>
      </c>
      <c r="Z24" s="91">
        <v>349.07067393918646</v>
      </c>
      <c r="AA24" s="91">
        <v>7513.218147536606</v>
      </c>
      <c r="AB24" s="65">
        <f>'[7]TES 2010 (value)'!CK27</f>
        <v>43725.746569173054</v>
      </c>
      <c r="AC24" s="66">
        <f>'[7]TES 2010 (value)'!CL27</f>
        <v>0</v>
      </c>
      <c r="AD24" s="66">
        <f>'[7]TES 2010 (value)'!CM27</f>
        <v>0</v>
      </c>
      <c r="AE24" s="66">
        <f>'[7]TES 2010 (value)'!CN27</f>
        <v>14827.625581591938</v>
      </c>
      <c r="AF24" s="67">
        <f>'[7]TES 2010 (value)'!CO27</f>
        <v>-246.12671758367793</v>
      </c>
      <c r="AG24" s="27">
        <f t="shared" si="5"/>
        <v>151962.09580797001</v>
      </c>
      <c r="AI24" s="53" t="s">
        <v>42</v>
      </c>
      <c r="AJ24" s="64" t="s">
        <v>43</v>
      </c>
      <c r="AK24" s="65">
        <f t="shared" si="11"/>
        <v>3738.5705183813679</v>
      </c>
      <c r="AL24" s="66">
        <f t="shared" si="11"/>
        <v>1397.4718741837235</v>
      </c>
      <c r="AM24" s="66">
        <f t="shared" si="11"/>
        <v>480.03176724465186</v>
      </c>
      <c r="AN24" s="66">
        <f t="shared" si="11"/>
        <v>81.826637844374062</v>
      </c>
      <c r="AO24" s="66">
        <f t="shared" si="11"/>
        <v>474.7930884617283</v>
      </c>
      <c r="AP24" s="66">
        <f t="shared" si="11"/>
        <v>204.6915126214879</v>
      </c>
      <c r="AQ24" s="66">
        <f t="shared" si="11"/>
        <v>131.35847493862624</v>
      </c>
      <c r="AR24" s="66">
        <f t="shared" si="11"/>
        <v>6844.1574459471967</v>
      </c>
      <c r="AS24" s="66">
        <f t="shared" si="11"/>
        <v>158.06517466720081</v>
      </c>
      <c r="AT24" s="66">
        <f t="shared" si="11"/>
        <v>471.47007034258212</v>
      </c>
      <c r="AU24" s="66">
        <f t="shared" si="11"/>
        <v>6.8946009371235055</v>
      </c>
      <c r="AV24" s="66">
        <f t="shared" si="11"/>
        <v>3161.6342797928942</v>
      </c>
      <c r="AW24" s="66">
        <f t="shared" si="11"/>
        <v>3883.8012007949465</v>
      </c>
      <c r="AX24" s="66">
        <f t="shared" si="11"/>
        <v>129.79022392940121</v>
      </c>
      <c r="AY24" s="66">
        <f t="shared" si="11"/>
        <v>1457.9841640738769</v>
      </c>
      <c r="AZ24" s="66">
        <f t="shared" si="9"/>
        <v>6303.9262608438903</v>
      </c>
      <c r="BA24" s="66">
        <f t="shared" si="1"/>
        <v>949.81941064868829</v>
      </c>
      <c r="BB24" s="66">
        <f t="shared" si="1"/>
        <v>2257.2423566481052</v>
      </c>
      <c r="BC24" s="66">
        <f t="shared" si="1"/>
        <v>19849.453697573077</v>
      </c>
      <c r="BD24" s="66">
        <f t="shared" si="1"/>
        <v>1689.3886105999504</v>
      </c>
      <c r="BE24" s="91">
        <f t="shared" si="1"/>
        <v>0.53923720433566158</v>
      </c>
      <c r="BF24" s="91">
        <f t="shared" si="1"/>
        <v>32239.704848842721</v>
      </c>
      <c r="BG24" s="91">
        <f t="shared" si="1"/>
        <v>349.07989906630723</v>
      </c>
      <c r="BH24" s="91">
        <f t="shared" si="1"/>
        <v>7522.114941469018</v>
      </c>
      <c r="BI24" s="65">
        <f t="shared" si="2"/>
        <v>43725.746569173054</v>
      </c>
      <c r="BJ24" s="66">
        <f t="shared" si="2"/>
        <v>0</v>
      </c>
      <c r="BK24" s="66">
        <f t="shared" si="2"/>
        <v>0</v>
      </c>
      <c r="BL24" s="66">
        <f t="shared" si="2"/>
        <v>14827.625581591938</v>
      </c>
      <c r="BM24" s="36">
        <v>0</v>
      </c>
      <c r="BN24" s="27">
        <f t="shared" si="6"/>
        <v>152337.18244782227</v>
      </c>
      <c r="BP24" s="53" t="s">
        <v>42</v>
      </c>
      <c r="BQ24" s="64" t="s">
        <v>43</v>
      </c>
      <c r="BR24" s="65">
        <f t="shared" si="7"/>
        <v>3738.5705183813679</v>
      </c>
      <c r="BS24" s="66">
        <f t="shared" si="7"/>
        <v>1397.4718741837235</v>
      </c>
      <c r="BT24" s="66">
        <f t="shared" si="7"/>
        <v>480.03176724465186</v>
      </c>
      <c r="BU24" s="66">
        <f t="shared" si="7"/>
        <v>81.826637844374062</v>
      </c>
      <c r="BV24" s="66">
        <f t="shared" si="7"/>
        <v>474.7930884617283</v>
      </c>
      <c r="BW24" s="66">
        <f t="shared" si="7"/>
        <v>204.6915126214879</v>
      </c>
      <c r="BX24" s="66">
        <f t="shared" si="7"/>
        <v>131.35847493862624</v>
      </c>
      <c r="BY24" s="66">
        <f t="shared" si="7"/>
        <v>6844.1574459471967</v>
      </c>
      <c r="BZ24" s="66">
        <f t="shared" si="7"/>
        <v>158.06517466720081</v>
      </c>
      <c r="CA24" s="66">
        <f t="shared" si="7"/>
        <v>471.47007034258212</v>
      </c>
      <c r="CB24" s="66">
        <f t="shared" si="7"/>
        <v>6.8946009371235055</v>
      </c>
      <c r="CC24" s="66">
        <f t="shared" si="7"/>
        <v>3161.6342797928942</v>
      </c>
      <c r="CD24" s="66">
        <f t="shared" si="7"/>
        <v>3883.8012007949465</v>
      </c>
      <c r="CE24" s="66">
        <f t="shared" si="7"/>
        <v>129.79022392940121</v>
      </c>
      <c r="CF24" s="66">
        <f t="shared" si="7"/>
        <v>1457.9841640738769</v>
      </c>
      <c r="CG24" s="66">
        <f t="shared" si="7"/>
        <v>6303.9262608438903</v>
      </c>
      <c r="CH24" s="66">
        <f t="shared" si="10"/>
        <v>949.81941064868829</v>
      </c>
      <c r="CI24" s="66">
        <f t="shared" si="4"/>
        <v>2257.2423566481052</v>
      </c>
      <c r="CJ24" s="66">
        <f t="shared" si="4"/>
        <v>19849.453697573077</v>
      </c>
      <c r="CK24" s="66">
        <f t="shared" si="4"/>
        <v>1689.3886105999504</v>
      </c>
      <c r="CL24" s="91">
        <f t="shared" si="4"/>
        <v>0.53923720433566158</v>
      </c>
      <c r="CM24" s="91">
        <f t="shared" si="4"/>
        <v>32239.704848842721</v>
      </c>
      <c r="CN24" s="91">
        <f t="shared" si="4"/>
        <v>349.07989906630723</v>
      </c>
      <c r="CO24" s="91">
        <f t="shared" si="4"/>
        <v>7522.114941469018</v>
      </c>
      <c r="CP24" s="65">
        <f t="shared" si="4"/>
        <v>43725.746569173054</v>
      </c>
      <c r="CQ24" s="66">
        <f t="shared" si="4"/>
        <v>0</v>
      </c>
      <c r="CR24" s="66">
        <f t="shared" si="4"/>
        <v>0</v>
      </c>
      <c r="CS24" s="66">
        <f t="shared" si="4"/>
        <v>14827.625581591938</v>
      </c>
      <c r="CT24" s="36">
        <v>0</v>
      </c>
      <c r="CU24" s="27">
        <f t="shared" si="8"/>
        <v>152337.18244782227</v>
      </c>
      <c r="CX24" s="46" t="s">
        <v>113</v>
      </c>
      <c r="CY24" s="100">
        <f>1-SUM(CP3:CP26)/CY23</f>
        <v>2.5558316703415018E-2</v>
      </c>
      <c r="DA24" s="105">
        <v>1</v>
      </c>
    </row>
    <row r="25" spans="2:105" x14ac:dyDescent="0.25">
      <c r="B25" s="53" t="s">
        <v>44</v>
      </c>
      <c r="C25" s="64" t="s">
        <v>45</v>
      </c>
      <c r="D25" s="90">
        <v>742.45362876861009</v>
      </c>
      <c r="E25" s="91">
        <v>1464.3923512537456</v>
      </c>
      <c r="F25" s="91">
        <v>386.91368587815401</v>
      </c>
      <c r="G25" s="91">
        <v>164.23414624903205</v>
      </c>
      <c r="H25" s="91">
        <v>269.8832197087624</v>
      </c>
      <c r="I25" s="91">
        <v>642.66631202464896</v>
      </c>
      <c r="J25" s="91">
        <v>350.52207591260702</v>
      </c>
      <c r="K25" s="91">
        <v>426.2531831867376</v>
      </c>
      <c r="L25" s="91">
        <v>379.96075657835712</v>
      </c>
      <c r="M25" s="91">
        <v>497.36217901365796</v>
      </c>
      <c r="N25" s="91">
        <v>246.37991700229165</v>
      </c>
      <c r="O25" s="91">
        <v>2848.4300118621545</v>
      </c>
      <c r="P25" s="91">
        <v>585.23100935192087</v>
      </c>
      <c r="Q25" s="91">
        <v>409.70458413184713</v>
      </c>
      <c r="R25" s="91">
        <v>151.08255168568667</v>
      </c>
      <c r="S25" s="91">
        <v>73.462691288531104</v>
      </c>
      <c r="T25" s="91">
        <v>9.066017620695332</v>
      </c>
      <c r="U25" s="91">
        <v>12.183053731852693</v>
      </c>
      <c r="V25" s="91">
        <v>8198.3261708517475</v>
      </c>
      <c r="W25" s="91">
        <v>3022.0495042800444</v>
      </c>
      <c r="X25" s="91">
        <v>3.0977852872406739</v>
      </c>
      <c r="Y25" s="91">
        <v>205.00784568285806</v>
      </c>
      <c r="Z25" s="91">
        <v>11345.167418738112</v>
      </c>
      <c r="AA25" s="91">
        <v>113.29907613390473</v>
      </c>
      <c r="AB25" s="65">
        <f>'[7]TES 2010 (value)'!CK28</f>
        <v>18611.079545821038</v>
      </c>
      <c r="AC25" s="66">
        <f>'[7]TES 2010 (value)'!CL28</f>
        <v>0</v>
      </c>
      <c r="AD25" s="66">
        <f>'[7]TES 2010 (value)'!CM28</f>
        <v>0</v>
      </c>
      <c r="AE25" s="66">
        <f>'[7]TES 2010 (value)'!CN28</f>
        <v>3359.699070868</v>
      </c>
      <c r="AF25" s="67">
        <f>'[7]TES 2010 (value)'!CO28</f>
        <v>0</v>
      </c>
      <c r="AG25" s="27">
        <f t="shared" si="5"/>
        <v>54517.907792912243</v>
      </c>
      <c r="AI25" s="53" t="s">
        <v>44</v>
      </c>
      <c r="AJ25" s="64" t="s">
        <v>45</v>
      </c>
      <c r="AK25" s="65">
        <f t="shared" si="11"/>
        <v>742.44800800344399</v>
      </c>
      <c r="AL25" s="66">
        <f t="shared" si="11"/>
        <v>1464.3915088741924</v>
      </c>
      <c r="AM25" s="66">
        <f t="shared" si="11"/>
        <v>386.91140672629285</v>
      </c>
      <c r="AN25" s="66">
        <f t="shared" si="11"/>
        <v>164.21561374526584</v>
      </c>
      <c r="AO25" s="66">
        <f t="shared" si="11"/>
        <v>269.87070996447096</v>
      </c>
      <c r="AP25" s="66">
        <f t="shared" si="11"/>
        <v>642.64281089482051</v>
      </c>
      <c r="AQ25" s="66">
        <f t="shared" si="11"/>
        <v>350.49471532435507</v>
      </c>
      <c r="AR25" s="66">
        <f t="shared" si="11"/>
        <v>426.29145997891106</v>
      </c>
      <c r="AS25" s="66">
        <f t="shared" si="11"/>
        <v>379.97616512871872</v>
      </c>
      <c r="AT25" s="66">
        <f t="shared" si="11"/>
        <v>497.35292509496128</v>
      </c>
      <c r="AU25" s="66">
        <f t="shared" si="11"/>
        <v>246.36983879184987</v>
      </c>
      <c r="AV25" s="66">
        <f t="shared" si="11"/>
        <v>2848.4590905238933</v>
      </c>
      <c r="AW25" s="66">
        <f t="shared" si="11"/>
        <v>585.23602268322213</v>
      </c>
      <c r="AX25" s="66">
        <f t="shared" si="11"/>
        <v>409.67172279264452</v>
      </c>
      <c r="AY25" s="66">
        <f t="shared" si="11"/>
        <v>151.07541062084675</v>
      </c>
      <c r="AZ25" s="66">
        <f t="shared" si="9"/>
        <v>73.4625402804933</v>
      </c>
      <c r="BA25" s="66">
        <f t="shared" si="1"/>
        <v>9.0656042043892597</v>
      </c>
      <c r="BB25" s="66">
        <f t="shared" si="1"/>
        <v>12.182700411778955</v>
      </c>
      <c r="BC25" s="66">
        <f t="shared" si="1"/>
        <v>8198.4342407184977</v>
      </c>
      <c r="BD25" s="66">
        <f t="shared" si="1"/>
        <v>3022.0431690629744</v>
      </c>
      <c r="BE25" s="91">
        <f t="shared" si="1"/>
        <v>3.165332767715499</v>
      </c>
      <c r="BF25" s="91">
        <f t="shared" si="1"/>
        <v>205.76984461893056</v>
      </c>
      <c r="BG25" s="91">
        <f t="shared" si="1"/>
        <v>11345.467245161406</v>
      </c>
      <c r="BH25" s="91">
        <f t="shared" si="1"/>
        <v>113.43323948618628</v>
      </c>
      <c r="BI25" s="65">
        <f t="shared" si="2"/>
        <v>18611.079545821038</v>
      </c>
      <c r="BJ25" s="66">
        <f t="shared" si="2"/>
        <v>0</v>
      </c>
      <c r="BK25" s="66">
        <f t="shared" si="2"/>
        <v>0</v>
      </c>
      <c r="BL25" s="66">
        <f t="shared" si="2"/>
        <v>3359.699070868</v>
      </c>
      <c r="BM25" s="36">
        <v>0</v>
      </c>
      <c r="BN25" s="27">
        <f t="shared" si="6"/>
        <v>54519.2099425493</v>
      </c>
      <c r="BP25" s="53" t="s">
        <v>44</v>
      </c>
      <c r="BQ25" s="64" t="s">
        <v>45</v>
      </c>
      <c r="BR25" s="65">
        <f t="shared" si="7"/>
        <v>742.44800800344399</v>
      </c>
      <c r="BS25" s="66">
        <f t="shared" si="7"/>
        <v>1464.3915088741924</v>
      </c>
      <c r="BT25" s="66">
        <f t="shared" si="7"/>
        <v>386.91140672629285</v>
      </c>
      <c r="BU25" s="66">
        <f t="shared" si="7"/>
        <v>164.21561374526584</v>
      </c>
      <c r="BV25" s="66">
        <f t="shared" si="7"/>
        <v>269.87070996447096</v>
      </c>
      <c r="BW25" s="66">
        <f t="shared" si="7"/>
        <v>642.64281089482051</v>
      </c>
      <c r="BX25" s="66">
        <f t="shared" si="7"/>
        <v>350.49471532435507</v>
      </c>
      <c r="BY25" s="66">
        <f t="shared" si="7"/>
        <v>426.29145997891106</v>
      </c>
      <c r="BZ25" s="66">
        <f t="shared" si="7"/>
        <v>379.97616512871872</v>
      </c>
      <c r="CA25" s="66">
        <f t="shared" si="7"/>
        <v>497.35292509496128</v>
      </c>
      <c r="CB25" s="66">
        <f t="shared" si="7"/>
        <v>246.36983879184987</v>
      </c>
      <c r="CC25" s="66">
        <f t="shared" si="7"/>
        <v>2848.4590905238933</v>
      </c>
      <c r="CD25" s="66">
        <f t="shared" si="7"/>
        <v>585.23602268322213</v>
      </c>
      <c r="CE25" s="66">
        <f t="shared" si="7"/>
        <v>409.67172279264452</v>
      </c>
      <c r="CF25" s="66">
        <f t="shared" si="7"/>
        <v>151.07541062084675</v>
      </c>
      <c r="CG25" s="66">
        <f t="shared" si="7"/>
        <v>73.4625402804933</v>
      </c>
      <c r="CH25" s="66">
        <f t="shared" si="10"/>
        <v>9.0656042043892597</v>
      </c>
      <c r="CI25" s="66">
        <f t="shared" si="4"/>
        <v>12.182700411778955</v>
      </c>
      <c r="CJ25" s="66">
        <f t="shared" si="4"/>
        <v>8198.4342407184977</v>
      </c>
      <c r="CK25" s="66">
        <f t="shared" si="4"/>
        <v>3022.0431690629744</v>
      </c>
      <c r="CL25" s="91">
        <f t="shared" si="4"/>
        <v>3.165332767715499</v>
      </c>
      <c r="CM25" s="91">
        <f t="shared" si="4"/>
        <v>205.76984461893056</v>
      </c>
      <c r="CN25" s="91">
        <f t="shared" si="4"/>
        <v>11345.467245161406</v>
      </c>
      <c r="CO25" s="91">
        <f t="shared" si="4"/>
        <v>113.43323948618628</v>
      </c>
      <c r="CP25" s="65">
        <f t="shared" si="4"/>
        <v>18611.079545821038</v>
      </c>
      <c r="CQ25" s="66">
        <f t="shared" si="4"/>
        <v>0</v>
      </c>
      <c r="CR25" s="66">
        <f t="shared" si="4"/>
        <v>0</v>
      </c>
      <c r="CS25" s="66">
        <f t="shared" si="4"/>
        <v>3359.699070868</v>
      </c>
      <c r="CT25" s="36">
        <v>0</v>
      </c>
      <c r="CU25" s="27">
        <f t="shared" si="8"/>
        <v>54519.2099425493</v>
      </c>
      <c r="CX25" s="52" t="s">
        <v>114</v>
      </c>
      <c r="CY25" s="100">
        <f>(SUM(CS3:CS26)-SUM(BR32:CO32))/(SUM(CP3:CS26)-SUM(BR32:CO32))</f>
        <v>-2.1755886346974816E-2</v>
      </c>
      <c r="DA25" s="106">
        <v>1</v>
      </c>
    </row>
    <row r="26" spans="2:105" x14ac:dyDescent="0.25">
      <c r="B26" s="53" t="s">
        <v>46</v>
      </c>
      <c r="C26" s="68" t="s">
        <v>47</v>
      </c>
      <c r="D26" s="92">
        <v>164.40998146962471</v>
      </c>
      <c r="E26" s="93">
        <v>1105.3480977691959</v>
      </c>
      <c r="F26" s="93">
        <v>197.93406726638071</v>
      </c>
      <c r="G26" s="93">
        <v>174.94927029031345</v>
      </c>
      <c r="H26" s="93">
        <v>272.89897779478275</v>
      </c>
      <c r="I26" s="93">
        <v>444.06461472374883</v>
      </c>
      <c r="J26" s="93">
        <v>581.76096523552155</v>
      </c>
      <c r="K26" s="93">
        <v>808.91194710021341</v>
      </c>
      <c r="L26" s="93">
        <v>74.190199166448764</v>
      </c>
      <c r="M26" s="93">
        <v>397.88120337332236</v>
      </c>
      <c r="N26" s="93">
        <v>96.414123997289281</v>
      </c>
      <c r="O26" s="93">
        <v>1492.8710919497835</v>
      </c>
      <c r="P26" s="93">
        <v>51.508017757089206</v>
      </c>
      <c r="Q26" s="93">
        <v>49.226397137355335</v>
      </c>
      <c r="R26" s="93">
        <v>65.852417575313339</v>
      </c>
      <c r="S26" s="93">
        <v>56.076647382872267</v>
      </c>
      <c r="T26" s="93">
        <v>2.7996093237046842</v>
      </c>
      <c r="U26" s="93">
        <v>1.8468400848598017</v>
      </c>
      <c r="V26" s="93">
        <v>3619.6593736013078</v>
      </c>
      <c r="W26" s="93">
        <v>1730.2424184872516</v>
      </c>
      <c r="X26" s="93">
        <v>0.2150088211167355</v>
      </c>
      <c r="Y26" s="93">
        <v>7296.8830165135068</v>
      </c>
      <c r="Z26" s="93">
        <v>421.37624671213638</v>
      </c>
      <c r="AA26" s="93">
        <v>8586.074451524908</v>
      </c>
      <c r="AB26" s="69">
        <f>'[7]TES 2010 (value)'!CK29</f>
        <v>10119.282072155916</v>
      </c>
      <c r="AC26" s="70">
        <f>'[7]TES 2010 (value)'!CL29</f>
        <v>5.6524420451762314</v>
      </c>
      <c r="AD26" s="70">
        <f>'[7]TES 2010 (value)'!CM29</f>
        <v>0</v>
      </c>
      <c r="AE26" s="70">
        <f>'[7]TES 2010 (value)'!CN29</f>
        <v>457.53324538184222</v>
      </c>
      <c r="AF26" s="71">
        <f>'[7]TES 2010 (value)'!CO29</f>
        <v>-2.5362989378672429</v>
      </c>
      <c r="AG26" s="28">
        <f t="shared" si="5"/>
        <v>38273.326445703111</v>
      </c>
      <c r="AI26" s="53" t="s">
        <v>46</v>
      </c>
      <c r="AJ26" s="68" t="s">
        <v>47</v>
      </c>
      <c r="AK26" s="69">
        <f t="shared" si="11"/>
        <v>164.40873679943792</v>
      </c>
      <c r="AL26" s="70">
        <f t="shared" si="11"/>
        <v>1105.3474619268711</v>
      </c>
      <c r="AM26" s="70">
        <f t="shared" si="11"/>
        <v>197.93290131693445</v>
      </c>
      <c r="AN26" s="70">
        <f t="shared" si="11"/>
        <v>174.9295286708963</v>
      </c>
      <c r="AO26" s="70">
        <f t="shared" si="11"/>
        <v>272.88632826276188</v>
      </c>
      <c r="AP26" s="70">
        <f t="shared" si="11"/>
        <v>444.04837609420258</v>
      </c>
      <c r="AQ26" s="70">
        <f t="shared" si="11"/>
        <v>581.71555490811375</v>
      </c>
      <c r="AR26" s="70">
        <f t="shared" si="11"/>
        <v>808.98458598176808</v>
      </c>
      <c r="AS26" s="70">
        <f t="shared" si="11"/>
        <v>74.19320780194704</v>
      </c>
      <c r="AT26" s="70">
        <f t="shared" si="11"/>
        <v>397.87380039725724</v>
      </c>
      <c r="AU26" s="70">
        <f t="shared" si="11"/>
        <v>96.410180161918987</v>
      </c>
      <c r="AV26" s="70">
        <f t="shared" si="11"/>
        <v>1492.8863321674901</v>
      </c>
      <c r="AW26" s="70">
        <f t="shared" si="11"/>
        <v>51.508458996110313</v>
      </c>
      <c r="AX26" s="70">
        <f t="shared" si="11"/>
        <v>49.222448816060663</v>
      </c>
      <c r="AY26" s="70">
        <f t="shared" si="11"/>
        <v>65.849304996272778</v>
      </c>
      <c r="AZ26" s="70">
        <f t="shared" si="9"/>
        <v>56.076532113143656</v>
      </c>
      <c r="BA26" s="70">
        <f t="shared" si="1"/>
        <v>2.7994816596967951</v>
      </c>
      <c r="BB26" s="70">
        <f t="shared" si="1"/>
        <v>1.8467865247516935</v>
      </c>
      <c r="BC26" s="70">
        <f t="shared" si="1"/>
        <v>3619.7070877441752</v>
      </c>
      <c r="BD26" s="70">
        <f t="shared" si="1"/>
        <v>1730.2387913258535</v>
      </c>
      <c r="BE26" s="93">
        <f t="shared" si="1"/>
        <v>0.2196971073598516</v>
      </c>
      <c r="BF26" s="93">
        <f t="shared" si="1"/>
        <v>7324.0049887322202</v>
      </c>
      <c r="BG26" s="93">
        <f t="shared" si="1"/>
        <v>421.38738270760035</v>
      </c>
      <c r="BH26" s="93">
        <f t="shared" si="1"/>
        <v>8596.2416706290969</v>
      </c>
      <c r="BI26" s="69">
        <f t="shared" si="2"/>
        <v>10119.282072155916</v>
      </c>
      <c r="BJ26" s="70">
        <f t="shared" si="2"/>
        <v>5.6524420451762314</v>
      </c>
      <c r="BK26" s="70">
        <f t="shared" si="2"/>
        <v>0</v>
      </c>
      <c r="BL26" s="70">
        <f t="shared" si="2"/>
        <v>457.53324538184222</v>
      </c>
      <c r="BM26" s="37">
        <v>0</v>
      </c>
      <c r="BN26" s="28">
        <f t="shared" si="6"/>
        <v>38313.18738542487</v>
      </c>
      <c r="BP26" s="53" t="s">
        <v>46</v>
      </c>
      <c r="BQ26" s="68" t="s">
        <v>47</v>
      </c>
      <c r="BR26" s="69">
        <f t="shared" si="7"/>
        <v>164.40873679943792</v>
      </c>
      <c r="BS26" s="70">
        <f t="shared" si="7"/>
        <v>1105.3474619268711</v>
      </c>
      <c r="BT26" s="70">
        <f t="shared" si="7"/>
        <v>197.93290131693445</v>
      </c>
      <c r="BU26" s="70">
        <f t="shared" si="7"/>
        <v>174.9295286708963</v>
      </c>
      <c r="BV26" s="70">
        <f t="shared" si="7"/>
        <v>272.88632826276188</v>
      </c>
      <c r="BW26" s="70">
        <f t="shared" si="7"/>
        <v>444.04837609420258</v>
      </c>
      <c r="BX26" s="70">
        <f t="shared" si="7"/>
        <v>581.71555490811375</v>
      </c>
      <c r="BY26" s="70">
        <f t="shared" si="7"/>
        <v>808.98458598176808</v>
      </c>
      <c r="BZ26" s="70">
        <f t="shared" si="7"/>
        <v>74.19320780194704</v>
      </c>
      <c r="CA26" s="70">
        <f t="shared" si="7"/>
        <v>397.87380039725724</v>
      </c>
      <c r="CB26" s="70">
        <f t="shared" si="7"/>
        <v>96.410180161918987</v>
      </c>
      <c r="CC26" s="70">
        <f t="shared" si="7"/>
        <v>1492.8863321674901</v>
      </c>
      <c r="CD26" s="70">
        <f t="shared" si="7"/>
        <v>51.508458996110313</v>
      </c>
      <c r="CE26" s="70">
        <f t="shared" si="7"/>
        <v>49.222448816060663</v>
      </c>
      <c r="CF26" s="70">
        <f t="shared" si="7"/>
        <v>65.849304996272778</v>
      </c>
      <c r="CG26" s="70">
        <f t="shared" si="7"/>
        <v>56.076532113143656</v>
      </c>
      <c r="CH26" s="70">
        <f t="shared" si="10"/>
        <v>2.7994816596967951</v>
      </c>
      <c r="CI26" s="70">
        <f t="shared" si="4"/>
        <v>1.8467865247516935</v>
      </c>
      <c r="CJ26" s="70">
        <f t="shared" si="4"/>
        <v>3619.7070877441752</v>
      </c>
      <c r="CK26" s="70">
        <f t="shared" ref="CK26:CS37" si="12">BD26</f>
        <v>1730.2387913258535</v>
      </c>
      <c r="CL26" s="93">
        <f t="shared" si="12"/>
        <v>0.2196971073598516</v>
      </c>
      <c r="CM26" s="93">
        <f t="shared" si="12"/>
        <v>7324.0049887322202</v>
      </c>
      <c r="CN26" s="93">
        <f t="shared" si="12"/>
        <v>421.38738270760035</v>
      </c>
      <c r="CO26" s="93">
        <f t="shared" si="12"/>
        <v>8596.2416706290969</v>
      </c>
      <c r="CP26" s="69">
        <f t="shared" si="12"/>
        <v>10119.282072155916</v>
      </c>
      <c r="CQ26" s="70">
        <f t="shared" si="12"/>
        <v>5.6524420451762314</v>
      </c>
      <c r="CR26" s="70">
        <f t="shared" si="12"/>
        <v>0</v>
      </c>
      <c r="CS26" s="70">
        <f t="shared" si="12"/>
        <v>457.53324538184222</v>
      </c>
      <c r="CT26" s="37">
        <v>0</v>
      </c>
      <c r="CU26" s="28">
        <f t="shared" si="8"/>
        <v>38313.18738542487</v>
      </c>
    </row>
    <row r="27" spans="2:105" x14ac:dyDescent="0.25">
      <c r="B27" s="53" t="s">
        <v>56</v>
      </c>
      <c r="C27" s="72" t="s">
        <v>60</v>
      </c>
      <c r="D27" s="61">
        <f>'[7]TES 2010 (value)'!D102+'[7]TES 2010 (value)'!D103</f>
        <v>15292.231802797545</v>
      </c>
      <c r="E27" s="62">
        <f>'[7]TES 2010 (value)'!E102+'[7]TES 2010 (value)'!E103</f>
        <v>12974.47077735892</v>
      </c>
      <c r="F27" s="62">
        <f>'[7]TES 2010 (value)'!F102+'[7]TES 2010 (value)'!F103</f>
        <v>7508.8525302719472</v>
      </c>
      <c r="G27" s="62">
        <f>'[7]TES 2010 (value)'!G102+'[7]TES 2010 (value)'!G103</f>
        <v>1506.3600013229552</v>
      </c>
      <c r="H27" s="62">
        <f>'[7]TES 2010 (value)'!H102+'[7]TES 2010 (value)'!H103</f>
        <v>2637.9276595665165</v>
      </c>
      <c r="I27" s="62">
        <f>'[7]TES 2010 (value)'!I102+'[7]TES 2010 (value)'!I103</f>
        <v>2754.9512987767635</v>
      </c>
      <c r="J27" s="62">
        <f>'[7]TES 2010 (value)'!J102+'[7]TES 2010 (value)'!J103</f>
        <v>1159.7713594052234</v>
      </c>
      <c r="K27" s="62">
        <f>'[7]TES 2010 (value)'!K102+'[7]TES 2010 (value)'!K103</f>
        <v>1709.3939580960966</v>
      </c>
      <c r="L27" s="62">
        <f>'[7]TES 2010 (value)'!L102+'[7]TES 2010 (value)'!L103</f>
        <v>4134.9258148170893</v>
      </c>
      <c r="M27" s="62">
        <f>'[7]TES 2010 (value)'!M102+'[7]TES 2010 (value)'!M103</f>
        <v>2056.1885789783091</v>
      </c>
      <c r="N27" s="62">
        <f>'[7]TES 2010 (value)'!N102+'[7]TES 2010 (value)'!N103</f>
        <v>1162.3272172978548</v>
      </c>
      <c r="O27" s="62">
        <f>'[7]TES 2010 (value)'!O102+'[7]TES 2010 (value)'!O103</f>
        <v>59300.731266756433</v>
      </c>
      <c r="P27" s="62">
        <f>'[7]TES 2010 (value)'!P102+'[7]TES 2010 (value)'!P103</f>
        <v>39866.366404711953</v>
      </c>
      <c r="Q27" s="62">
        <f>'[7]TES 2010 (value)'!Q102+'[7]TES 2010 (value)'!Q103</f>
        <v>3343.6073751174076</v>
      </c>
      <c r="R27" s="62">
        <f>'[7]TES 2010 (value)'!R102+'[7]TES 2010 (value)'!R103</f>
        <v>5337.3626609019666</v>
      </c>
      <c r="S27" s="62">
        <f>'[7]TES 2010 (value)'!S102+'[7]TES 2010 (value)'!S103</f>
        <v>9952.025635384869</v>
      </c>
      <c r="T27" s="62">
        <f>'[7]TES 2010 (value)'!T102+'[7]TES 2010 (value)'!T103</f>
        <v>1362.842468282422</v>
      </c>
      <c r="U27" s="62">
        <f>'[7]TES 2010 (value)'!U102+'[7]TES 2010 (value)'!U103</f>
        <v>3344.1833945173312</v>
      </c>
      <c r="V27" s="62">
        <f>'[7]TES 2010 (value)'!V102+'[7]TES 2010 (value)'!V103</f>
        <v>399415.42931246123</v>
      </c>
      <c r="W27" s="62">
        <f>'[7]TES 2010 (value)'!W102+'[7]TES 2010 (value)'!W103</f>
        <v>177644.73119995237</v>
      </c>
      <c r="X27" s="62">
        <f>'[7]TES 2010 (value)'!X102+'[7]TES 2010 (value)'!X103</f>
        <v>22.68485999825679</v>
      </c>
      <c r="Y27" s="62">
        <f>'[7]TES 2010 (value)'!Y102+'[7]TES 2010 (value)'!Y103</f>
        <v>490.45335486882266</v>
      </c>
      <c r="Z27" s="62">
        <f>'[7]TES 2010 (value)'!Z102+'[7]TES 2010 (value)'!Z103</f>
        <v>4235.2793056830533</v>
      </c>
      <c r="AA27" s="63">
        <f>'[7]TES 2010 (value)'!AA102+'[7]TES 2010 (value)'!AA103</f>
        <v>1495.1177016774654</v>
      </c>
      <c r="AI27" s="53" t="s">
        <v>56</v>
      </c>
      <c r="AJ27" s="72" t="s">
        <v>60</v>
      </c>
      <c r="AK27" s="61">
        <f t="shared" si="11"/>
        <v>15292.116032545371</v>
      </c>
      <c r="AL27" s="62">
        <f t="shared" si="11"/>
        <v>12974.463313902224</v>
      </c>
      <c r="AM27" s="62">
        <f t="shared" si="11"/>
        <v>7508.8082986620448</v>
      </c>
      <c r="AN27" s="62">
        <f t="shared" si="11"/>
        <v>1506.190020700561</v>
      </c>
      <c r="AO27" s="62">
        <f t="shared" si="11"/>
        <v>2637.8053851971945</v>
      </c>
      <c r="AP27" s="62">
        <f t="shared" si="11"/>
        <v>2754.8505552541419</v>
      </c>
      <c r="AQ27" s="62">
        <f t="shared" si="11"/>
        <v>1159.6808315075198</v>
      </c>
      <c r="AR27" s="62">
        <f t="shared" si="11"/>
        <v>1709.547458691183</v>
      </c>
      <c r="AS27" s="62">
        <f t="shared" si="11"/>
        <v>4135.0934984832475</v>
      </c>
      <c r="AT27" s="62">
        <f t="shared" si="11"/>
        <v>2056.150321541902</v>
      </c>
      <c r="AU27" s="62">
        <f t="shared" si="11"/>
        <v>1162.2796721146246</v>
      </c>
      <c r="AV27" s="62">
        <f t="shared" si="11"/>
        <v>59301.336647930693</v>
      </c>
      <c r="AW27" s="62">
        <f t="shared" si="11"/>
        <v>39866.707916524167</v>
      </c>
      <c r="AX27" s="62">
        <f t="shared" si="11"/>
        <v>3343.3391930653402</v>
      </c>
      <c r="AY27" s="62">
        <f t="shared" si="11"/>
        <v>5337.1103852261167</v>
      </c>
      <c r="AZ27" s="62">
        <f t="shared" si="9"/>
        <v>9952.0051782543578</v>
      </c>
      <c r="BA27" s="62">
        <f t="shared" si="1"/>
        <v>1362.780321778569</v>
      </c>
      <c r="BB27" s="62">
        <f t="shared" si="1"/>
        <v>3344.0864100379426</v>
      </c>
      <c r="BC27" s="62">
        <f t="shared" si="1"/>
        <v>399420.69438380928</v>
      </c>
      <c r="BD27" s="62">
        <f t="shared" si="1"/>
        <v>177644.35879773597</v>
      </c>
      <c r="BE27" s="62">
        <f t="shared" si="1"/>
        <v>23.179505364453647</v>
      </c>
      <c r="BF27" s="62">
        <f t="shared" si="1"/>
        <v>492.2763335619473</v>
      </c>
      <c r="BG27" s="62">
        <f t="shared" si="1"/>
        <v>4235.3912342777585</v>
      </c>
      <c r="BH27" s="63">
        <f t="shared" si="1"/>
        <v>1496.888148619817</v>
      </c>
      <c r="BP27" s="53" t="s">
        <v>56</v>
      </c>
      <c r="BQ27" s="72" t="s">
        <v>60</v>
      </c>
      <c r="BR27" s="61">
        <f t="shared" si="7"/>
        <v>15292.116032545371</v>
      </c>
      <c r="BS27" s="62">
        <f t="shared" si="7"/>
        <v>12974.463313902224</v>
      </c>
      <c r="BT27" s="62">
        <f t="shared" si="7"/>
        <v>7508.8082986620448</v>
      </c>
      <c r="BU27" s="62">
        <f t="shared" si="7"/>
        <v>1506.190020700561</v>
      </c>
      <c r="BV27" s="62">
        <f t="shared" si="7"/>
        <v>2637.8053851971945</v>
      </c>
      <c r="BW27" s="62">
        <f t="shared" si="7"/>
        <v>2754.8505552541419</v>
      </c>
      <c r="BX27" s="62">
        <f t="shared" si="7"/>
        <v>1159.6808315075198</v>
      </c>
      <c r="BY27" s="62">
        <f t="shared" si="7"/>
        <v>1709.547458691183</v>
      </c>
      <c r="BZ27" s="62">
        <f t="shared" si="7"/>
        <v>4135.0934984832475</v>
      </c>
      <c r="CA27" s="62">
        <f t="shared" si="7"/>
        <v>2056.150321541902</v>
      </c>
      <c r="CB27" s="62">
        <f t="shared" si="7"/>
        <v>1162.2796721146246</v>
      </c>
      <c r="CC27" s="62">
        <f t="shared" si="7"/>
        <v>59301.336647930693</v>
      </c>
      <c r="CD27" s="62">
        <f t="shared" si="7"/>
        <v>39866.707916524167</v>
      </c>
      <c r="CE27" s="62">
        <f t="shared" si="7"/>
        <v>3343.3391930653402</v>
      </c>
      <c r="CF27" s="62">
        <f t="shared" si="7"/>
        <v>5337.1103852261167</v>
      </c>
      <c r="CG27" s="62">
        <f t="shared" si="7"/>
        <v>9952.0051782543578</v>
      </c>
      <c r="CH27" s="62">
        <f t="shared" si="10"/>
        <v>1362.780321778569</v>
      </c>
      <c r="CI27" s="62">
        <f t="shared" si="10"/>
        <v>3344.0864100379426</v>
      </c>
      <c r="CJ27" s="62">
        <f t="shared" si="10"/>
        <v>399420.69438380928</v>
      </c>
      <c r="CK27" s="62">
        <f t="shared" si="12"/>
        <v>177644.35879773597</v>
      </c>
      <c r="CL27" s="62">
        <f t="shared" si="12"/>
        <v>23.179505364453647</v>
      </c>
      <c r="CM27" s="62">
        <f t="shared" si="12"/>
        <v>492.2763335619473</v>
      </c>
      <c r="CN27" s="62">
        <f t="shared" si="12"/>
        <v>4235.3912342777585</v>
      </c>
      <c r="CO27" s="63">
        <f t="shared" si="12"/>
        <v>1496.888148619817</v>
      </c>
    </row>
    <row r="28" spans="2:105" x14ac:dyDescent="0.25">
      <c r="B28" s="53" t="s">
        <v>57</v>
      </c>
      <c r="C28" s="72" t="s">
        <v>75</v>
      </c>
      <c r="D28" s="65">
        <f>'[7]TES 2010 (value)'!D104</f>
        <v>4684.9029397886698</v>
      </c>
      <c r="E28" s="66">
        <f>'[7]TES 2010 (value)'!E104</f>
        <v>7594.3213770045968</v>
      </c>
      <c r="F28" s="66">
        <f>'[7]TES 2010 (value)'!F104</f>
        <v>4431.6432312838824</v>
      </c>
      <c r="G28" s="66">
        <f>'[7]TES 2010 (value)'!G104</f>
        <v>754.83343310534917</v>
      </c>
      <c r="H28" s="66">
        <f>'[7]TES 2010 (value)'!H104</f>
        <v>1535.3148092866425</v>
      </c>
      <c r="I28" s="66">
        <f>'[7]TES 2010 (value)'!I104</f>
        <v>1539.041064899505</v>
      </c>
      <c r="J28" s="66">
        <f>'[7]TES 2010 (value)'!J104</f>
        <v>614.38974916757286</v>
      </c>
      <c r="K28" s="66">
        <f>'[7]TES 2010 (value)'!K104</f>
        <v>962.00138309217527</v>
      </c>
      <c r="L28" s="66">
        <f>'[7]TES 2010 (value)'!L104</f>
        <v>2345.5602029401821</v>
      </c>
      <c r="M28" s="66">
        <f>'[7]TES 2010 (value)'!M104</f>
        <v>1144.546175967917</v>
      </c>
      <c r="N28" s="66">
        <f>'[7]TES 2010 (value)'!N104</f>
        <v>570.26333914895622</v>
      </c>
      <c r="O28" s="66">
        <f>'[7]TES 2010 (value)'!O104</f>
        <v>38076.273980563143</v>
      </c>
      <c r="P28" s="66">
        <f>'[7]TES 2010 (value)'!P104</f>
        <v>26953.835592340729</v>
      </c>
      <c r="Q28" s="66">
        <f>'[7]TES 2010 (value)'!Q104</f>
        <v>2151.1221094617099</v>
      </c>
      <c r="R28" s="66">
        <f>'[7]TES 2010 (value)'!R104</f>
        <v>3510.9698796636831</v>
      </c>
      <c r="S28" s="66">
        <f>'[7]TES 2010 (value)'!S104</f>
        <v>5709.0679558665724</v>
      </c>
      <c r="T28" s="66">
        <f>'[7]TES 2010 (value)'!T104</f>
        <v>678.07501290417383</v>
      </c>
      <c r="U28" s="66">
        <f>'[7]TES 2010 (value)'!U104</f>
        <v>2144.6696870126684</v>
      </c>
      <c r="V28" s="66">
        <f>'[7]TES 2010 (value)'!V104</f>
        <v>214391.02315097846</v>
      </c>
      <c r="W28" s="66">
        <f>'[7]TES 2010 (value)'!W104</f>
        <v>79561.190482317397</v>
      </c>
      <c r="X28" s="66">
        <f>'[7]TES 2010 (value)'!X104</f>
        <v>14.046149833564884</v>
      </c>
      <c r="Y28" s="66">
        <f>'[7]TES 2010 (value)'!Y104</f>
        <v>379.26801953921057</v>
      </c>
      <c r="Z28" s="66">
        <f>'[7]TES 2010 (value)'!Z104</f>
        <v>3274.5621687690932</v>
      </c>
      <c r="AA28" s="67">
        <f>'[7]TES 2010 (value)'!AA104</f>
        <v>1022.6714174479882</v>
      </c>
      <c r="AI28" s="53" t="s">
        <v>57</v>
      </c>
      <c r="AJ28" s="72" t="s">
        <v>75</v>
      </c>
      <c r="AK28" s="65">
        <f t="shared" si="11"/>
        <v>4684.8674726049558</v>
      </c>
      <c r="AL28" s="66">
        <f t="shared" si="11"/>
        <v>7594.3170084342173</v>
      </c>
      <c r="AM28" s="66">
        <f t="shared" si="11"/>
        <v>4431.61712626799</v>
      </c>
      <c r="AN28" s="66">
        <f t="shared" si="11"/>
        <v>754.74825621758634</v>
      </c>
      <c r="AO28" s="66">
        <f t="shared" si="11"/>
        <v>1535.2436437073534</v>
      </c>
      <c r="AP28" s="66">
        <f t="shared" si="11"/>
        <v>1538.9847849868961</v>
      </c>
      <c r="AQ28" s="66">
        <f t="shared" si="11"/>
        <v>614.34179194573619</v>
      </c>
      <c r="AR28" s="66">
        <f t="shared" si="11"/>
        <v>962.08776913798943</v>
      </c>
      <c r="AS28" s="66">
        <f t="shared" si="11"/>
        <v>2345.6553224542045</v>
      </c>
      <c r="AT28" s="66">
        <f t="shared" si="11"/>
        <v>1144.5248805463832</v>
      </c>
      <c r="AU28" s="66">
        <f t="shared" si="11"/>
        <v>570.24001243463192</v>
      </c>
      <c r="AV28" s="66">
        <f t="shared" si="11"/>
        <v>38076.662688408076</v>
      </c>
      <c r="AW28" s="66">
        <f t="shared" si="11"/>
        <v>26954.066490064029</v>
      </c>
      <c r="AX28" s="66">
        <f t="shared" si="11"/>
        <v>2150.9495735515857</v>
      </c>
      <c r="AY28" s="66">
        <f t="shared" si="11"/>
        <v>3510.803930232184</v>
      </c>
      <c r="AZ28" s="66">
        <f t="shared" si="9"/>
        <v>5709.0562204518392</v>
      </c>
      <c r="BA28" s="66">
        <f t="shared" si="1"/>
        <v>678.0440922421144</v>
      </c>
      <c r="BB28" s="66">
        <f t="shared" si="1"/>
        <v>2144.607489564587</v>
      </c>
      <c r="BC28" s="66">
        <f t="shared" si="1"/>
        <v>214393.84924118538</v>
      </c>
      <c r="BD28" s="66">
        <f t="shared" si="1"/>
        <v>79561.023695700787</v>
      </c>
      <c r="BE28" s="66">
        <f t="shared" si="1"/>
        <v>14.352427365302507</v>
      </c>
      <c r="BF28" s="66">
        <f t="shared" si="1"/>
        <v>380.67773059886571</v>
      </c>
      <c r="BG28" s="66">
        <f t="shared" si="1"/>
        <v>3274.6487078413411</v>
      </c>
      <c r="BH28" s="67">
        <f t="shared" si="1"/>
        <v>1023.8824160750661</v>
      </c>
      <c r="BP28" s="53" t="s">
        <v>57</v>
      </c>
      <c r="BQ28" s="72" t="s">
        <v>75</v>
      </c>
      <c r="BR28" s="65">
        <f t="shared" si="7"/>
        <v>4684.8674726049558</v>
      </c>
      <c r="BS28" s="66">
        <f t="shared" si="7"/>
        <v>7594.3170084342173</v>
      </c>
      <c r="BT28" s="66">
        <f t="shared" si="7"/>
        <v>4431.61712626799</v>
      </c>
      <c r="BU28" s="66">
        <f t="shared" si="7"/>
        <v>754.74825621758634</v>
      </c>
      <c r="BV28" s="66">
        <f t="shared" si="7"/>
        <v>1535.2436437073534</v>
      </c>
      <c r="BW28" s="66">
        <f t="shared" si="7"/>
        <v>1538.9847849868961</v>
      </c>
      <c r="BX28" s="66">
        <f t="shared" si="7"/>
        <v>614.34179194573619</v>
      </c>
      <c r="BY28" s="66">
        <f t="shared" si="7"/>
        <v>962.08776913798943</v>
      </c>
      <c r="BZ28" s="66">
        <f t="shared" si="7"/>
        <v>2345.6553224542045</v>
      </c>
      <c r="CA28" s="66">
        <f t="shared" si="7"/>
        <v>1144.5248805463832</v>
      </c>
      <c r="CB28" s="66">
        <f t="shared" si="7"/>
        <v>570.24001243463192</v>
      </c>
      <c r="CC28" s="66">
        <f t="shared" si="7"/>
        <v>38076.662688408076</v>
      </c>
      <c r="CD28" s="66">
        <f t="shared" si="7"/>
        <v>26954.066490064029</v>
      </c>
      <c r="CE28" s="66">
        <f t="shared" si="7"/>
        <v>2150.9495735515857</v>
      </c>
      <c r="CF28" s="66">
        <f t="shared" si="7"/>
        <v>3510.803930232184</v>
      </c>
      <c r="CG28" s="66">
        <f t="shared" si="7"/>
        <v>5709.0562204518392</v>
      </c>
      <c r="CH28" s="66">
        <f t="shared" si="10"/>
        <v>678.0440922421144</v>
      </c>
      <c r="CI28" s="66">
        <f t="shared" si="10"/>
        <v>2144.607489564587</v>
      </c>
      <c r="CJ28" s="66">
        <f t="shared" si="10"/>
        <v>214393.84924118538</v>
      </c>
      <c r="CK28" s="66">
        <f t="shared" si="12"/>
        <v>79561.023695700787</v>
      </c>
      <c r="CL28" s="66">
        <f t="shared" si="12"/>
        <v>14.352427365302507</v>
      </c>
      <c r="CM28" s="66">
        <f t="shared" si="12"/>
        <v>380.67773059886571</v>
      </c>
      <c r="CN28" s="66">
        <f t="shared" si="12"/>
        <v>3274.6487078413411</v>
      </c>
      <c r="CO28" s="67">
        <f t="shared" si="12"/>
        <v>1023.8824160750661</v>
      </c>
    </row>
    <row r="29" spans="2:105" x14ac:dyDescent="0.25">
      <c r="B29" s="53" t="s">
        <v>64</v>
      </c>
      <c r="C29" s="72" t="s">
        <v>61</v>
      </c>
      <c r="D29" s="65">
        <f>'[7]TES 2010 (value)'!D105+'[7]TES 2010 (value)'!D106</f>
        <v>-5702.4120128469003</v>
      </c>
      <c r="E29" s="66">
        <f>'[7]TES 2010 (value)'!E105+'[7]TES 2010 (value)'!E106</f>
        <v>1567.5812852249683</v>
      </c>
      <c r="F29" s="66">
        <f>'[7]TES 2010 (value)'!F105+'[7]TES 2010 (value)'!F106</f>
        <v>988.87844164728483</v>
      </c>
      <c r="G29" s="66">
        <f>'[7]TES 2010 (value)'!G105+'[7]TES 2010 (value)'!G106</f>
        <v>171.15039388034756</v>
      </c>
      <c r="H29" s="66">
        <f>'[7]TES 2010 (value)'!H105+'[7]TES 2010 (value)'!H106</f>
        <v>448.7122120649272</v>
      </c>
      <c r="I29" s="66">
        <f>'[7]TES 2010 (value)'!I105+'[7]TES 2010 (value)'!I106</f>
        <v>453.729680202785</v>
      </c>
      <c r="J29" s="66">
        <f>'[7]TES 2010 (value)'!J105+'[7]TES 2010 (value)'!J106</f>
        <v>137.27952690102435</v>
      </c>
      <c r="K29" s="66">
        <f>'[7]TES 2010 (value)'!K105+'[7]TES 2010 (value)'!K106</f>
        <v>484.53766224577589</v>
      </c>
      <c r="L29" s="66">
        <f>'[7]TES 2010 (value)'!L105+'[7]TES 2010 (value)'!L106</f>
        <v>547.90396572676013</v>
      </c>
      <c r="M29" s="66">
        <f>'[7]TES 2010 (value)'!M105+'[7]TES 2010 (value)'!M106</f>
        <v>369.18841160914189</v>
      </c>
      <c r="N29" s="66">
        <f>'[7]TES 2010 (value)'!N105+'[7]TES 2010 (value)'!N106</f>
        <v>162.71921780215652</v>
      </c>
      <c r="O29" s="66">
        <f>'[7]TES 2010 (value)'!O105+'[7]TES 2010 (value)'!O106</f>
        <v>6733.9077801160256</v>
      </c>
      <c r="P29" s="66">
        <f>'[7]TES 2010 (value)'!P105+'[7]TES 2010 (value)'!P106</f>
        <v>2457.7852488663339</v>
      </c>
      <c r="Q29" s="66">
        <f>'[7]TES 2010 (value)'!Q105+'[7]TES 2010 (value)'!Q106</f>
        <v>224.99438414686591</v>
      </c>
      <c r="R29" s="66">
        <f>'[7]TES 2010 (value)'!R105+'[7]TES 2010 (value)'!R106</f>
        <v>160.36312975090493</v>
      </c>
      <c r="S29" s="66">
        <f>'[7]TES 2010 (value)'!S105+'[7]TES 2010 (value)'!S106</f>
        <v>999.02751654043823</v>
      </c>
      <c r="T29" s="66">
        <f>'[7]TES 2010 (value)'!T105+'[7]TES 2010 (value)'!T106</f>
        <v>149.16325706297778</v>
      </c>
      <c r="U29" s="66">
        <f>'[7]TES 2010 (value)'!U105+'[7]TES 2010 (value)'!U106</f>
        <v>204.56556502557427</v>
      </c>
      <c r="V29" s="66">
        <f>'[7]TES 2010 (value)'!V105+'[7]TES 2010 (value)'!V106</f>
        <v>37896.521816746012</v>
      </c>
      <c r="W29" s="66">
        <f>'[7]TES 2010 (value)'!W105+'[7]TES 2010 (value)'!W106</f>
        <v>4365.8937446708524</v>
      </c>
      <c r="X29" s="66">
        <f>'[7]TES 2010 (value)'!X105+'[7]TES 2010 (value)'!X106</f>
        <v>2.1049074015432083</v>
      </c>
      <c r="Y29" s="66">
        <f>'[7]TES 2010 (value)'!Y105+'[7]TES 2010 (value)'!Y106</f>
        <v>407.81437504725318</v>
      </c>
      <c r="Z29" s="66">
        <f>'[7]TES 2010 (value)'!Z105+'[7]TES 2010 (value)'!Z106</f>
        <v>2156.5688127603212</v>
      </c>
      <c r="AA29" s="67">
        <f>'[7]TES 2010 (value)'!AA105+'[7]TES 2010 (value)'!AA106</f>
        <v>196.0900081792733</v>
      </c>
      <c r="AI29" s="53" t="s">
        <v>64</v>
      </c>
      <c r="AJ29" s="72" t="s">
        <v>61</v>
      </c>
      <c r="AK29" s="65">
        <f t="shared" si="11"/>
        <v>-5702.3688425833807</v>
      </c>
      <c r="AL29" s="66">
        <f t="shared" si="11"/>
        <v>1567.5803834868366</v>
      </c>
      <c r="AM29" s="66">
        <f t="shared" si="11"/>
        <v>988.87261656478449</v>
      </c>
      <c r="AN29" s="66">
        <f t="shared" si="11"/>
        <v>171.13108093360893</v>
      </c>
      <c r="AO29" s="66">
        <f t="shared" si="11"/>
        <v>448.69141316146289</v>
      </c>
      <c r="AP29" s="66">
        <f t="shared" si="11"/>
        <v>453.71308813949815</v>
      </c>
      <c r="AQ29" s="66">
        <f t="shared" si="11"/>
        <v>137.26881131741615</v>
      </c>
      <c r="AR29" s="66">
        <f t="shared" si="11"/>
        <v>484.58117288248093</v>
      </c>
      <c r="AS29" s="66">
        <f t="shared" si="11"/>
        <v>547.92618487887796</v>
      </c>
      <c r="AT29" s="66">
        <f t="shared" si="11"/>
        <v>369.18154249104458</v>
      </c>
      <c r="AU29" s="66">
        <f t="shared" si="11"/>
        <v>162.71256174617648</v>
      </c>
      <c r="AV29" s="66">
        <f t="shared" si="11"/>
        <v>6733.976524310443</v>
      </c>
      <c r="AW29" s="66">
        <f t="shared" si="11"/>
        <v>2457.8063032730947</v>
      </c>
      <c r="AX29" s="66">
        <f t="shared" si="11"/>
        <v>224.97633793244097</v>
      </c>
      <c r="AY29" s="66">
        <f t="shared" si="11"/>
        <v>160.35555003044942</v>
      </c>
      <c r="AZ29" s="66">
        <f t="shared" si="9"/>
        <v>999.02546296491107</v>
      </c>
      <c r="BA29" s="66">
        <f t="shared" si="1"/>
        <v>149.15645512134071</v>
      </c>
      <c r="BB29" s="66">
        <f t="shared" si="1"/>
        <v>204.55963243083158</v>
      </c>
      <c r="BC29" s="66">
        <f t="shared" si="1"/>
        <v>37897.021366529429</v>
      </c>
      <c r="BD29" s="66">
        <f t="shared" si="1"/>
        <v>4365.884592310993</v>
      </c>
      <c r="BE29" s="66">
        <f t="shared" si="1"/>
        <v>2.1508050924492497</v>
      </c>
      <c r="BF29" s="66">
        <f t="shared" si="1"/>
        <v>409.33019079013849</v>
      </c>
      <c r="BG29" s="66">
        <f t="shared" si="1"/>
        <v>2156.6258058649491</v>
      </c>
      <c r="BH29" s="67">
        <f t="shared" si="1"/>
        <v>196.32220859735222</v>
      </c>
      <c r="BP29" s="53" t="s">
        <v>64</v>
      </c>
      <c r="BQ29" s="72" t="s">
        <v>61</v>
      </c>
      <c r="BR29" s="49">
        <f>AK29+AK38-BR38</f>
        <v>-5702.3688425833807</v>
      </c>
      <c r="BS29" s="50">
        <f t="shared" ref="BS29:CO29" si="13">AL29+AL38-BS38</f>
        <v>1567.5803834868366</v>
      </c>
      <c r="BT29" s="50">
        <f t="shared" si="13"/>
        <v>925.02434823580552</v>
      </c>
      <c r="BU29" s="50">
        <f t="shared" si="13"/>
        <v>171.13108093360898</v>
      </c>
      <c r="BV29" s="50">
        <f t="shared" si="13"/>
        <v>448.69141316146295</v>
      </c>
      <c r="BW29" s="50">
        <f t="shared" si="13"/>
        <v>453.71308813949815</v>
      </c>
      <c r="BX29" s="50">
        <f t="shared" si="13"/>
        <v>137.26881131741615</v>
      </c>
      <c r="BY29" s="50">
        <f t="shared" si="13"/>
        <v>560.0729874651995</v>
      </c>
      <c r="BZ29" s="50">
        <f t="shared" si="13"/>
        <v>547.92618487887773</v>
      </c>
      <c r="CA29" s="50">
        <f t="shared" si="13"/>
        <v>373.71553573853981</v>
      </c>
      <c r="CB29" s="50">
        <f t="shared" si="13"/>
        <v>162.71204515605561</v>
      </c>
      <c r="CC29" s="50">
        <f t="shared" si="13"/>
        <v>6733.9765243104412</v>
      </c>
      <c r="CD29" s="50">
        <f t="shared" si="13"/>
        <v>2457.8063032730934</v>
      </c>
      <c r="CE29" s="50">
        <f t="shared" si="13"/>
        <v>224.97633793244091</v>
      </c>
      <c r="CF29" s="50">
        <f t="shared" si="13"/>
        <v>160.35555003044931</v>
      </c>
      <c r="CG29" s="50">
        <f t="shared" si="13"/>
        <v>999.02546296491107</v>
      </c>
      <c r="CH29" s="50">
        <f t="shared" si="13"/>
        <v>149.15645512134071</v>
      </c>
      <c r="CI29" s="50">
        <f t="shared" si="13"/>
        <v>204.55963243083161</v>
      </c>
      <c r="CJ29" s="50">
        <f t="shared" si="13"/>
        <v>37897.021366529436</v>
      </c>
      <c r="CK29" s="50">
        <f t="shared" si="13"/>
        <v>4365.884592310993</v>
      </c>
      <c r="CL29" s="50">
        <f t="shared" si="13"/>
        <v>2.1508050924492537</v>
      </c>
      <c r="CM29" s="50">
        <f t="shared" si="13"/>
        <v>409.33019079013866</v>
      </c>
      <c r="CN29" s="50">
        <f t="shared" si="13"/>
        <v>2156.6258058649496</v>
      </c>
      <c r="CO29" s="50">
        <f t="shared" si="13"/>
        <v>196.3222085973523</v>
      </c>
    </row>
    <row r="30" spans="2:105" x14ac:dyDescent="0.25">
      <c r="B30" s="53" t="s">
        <v>58</v>
      </c>
      <c r="C30" s="72" t="s">
        <v>53</v>
      </c>
      <c r="D30" s="65">
        <f>'[7]TES 2010 (value)'!D109</f>
        <v>6861.8562192757672</v>
      </c>
      <c r="E30" s="66">
        <f>'[7]TES 2010 (value)'!E109</f>
        <v>4437.8846212133531</v>
      </c>
      <c r="F30" s="66">
        <f>'[7]TES 2010 (value)'!F109</f>
        <v>3380.4325771087356</v>
      </c>
      <c r="G30" s="66">
        <f>'[7]TES 2010 (value)'!G109</f>
        <v>306.96289759221912</v>
      </c>
      <c r="H30" s="66">
        <f>'[7]TES 2010 (value)'!H109</f>
        <v>887.69671024109095</v>
      </c>
      <c r="I30" s="66">
        <f>'[7]TES 2010 (value)'!I109</f>
        <v>779.07913194465232</v>
      </c>
      <c r="J30" s="66">
        <f>'[7]TES 2010 (value)'!J109</f>
        <v>202.63660983646844</v>
      </c>
      <c r="K30" s="66">
        <f>'[7]TES 2010 (value)'!K109</f>
        <v>815.63472367599434</v>
      </c>
      <c r="L30" s="66">
        <f>'[7]TES 2010 (value)'!L109</f>
        <v>815.41390460000002</v>
      </c>
      <c r="M30" s="66">
        <f>'[7]TES 2010 (value)'!M109</f>
        <v>880.38437788282204</v>
      </c>
      <c r="N30" s="66">
        <f>'[7]TES 2010 (value)'!N109</f>
        <v>405.84451114643389</v>
      </c>
      <c r="O30" s="66">
        <f>'[7]TES 2010 (value)'!O109</f>
        <v>12340.401310359901</v>
      </c>
      <c r="P30" s="66">
        <f>'[7]TES 2010 (value)'!P109</f>
        <v>3905.7001219431836</v>
      </c>
      <c r="Q30" s="66">
        <f>'[7]TES 2010 (value)'!Q109</f>
        <v>492.41214029461742</v>
      </c>
      <c r="R30" s="66">
        <f>'[7]TES 2010 (value)'!R109</f>
        <v>1432.4752645778094</v>
      </c>
      <c r="S30" s="66">
        <f>'[7]TES 2010 (value)'!S109</f>
        <v>4004.3929290000001</v>
      </c>
      <c r="T30" s="66">
        <f>'[7]TES 2010 (value)'!T109</f>
        <v>911.1075146436408</v>
      </c>
      <c r="U30" s="66">
        <f>'[7]TES 2010 (value)'!U109</f>
        <v>1654.5966859021319</v>
      </c>
      <c r="V30" s="66">
        <f>'[7]TES 2010 (value)'!V109</f>
        <v>124415.2945621391</v>
      </c>
      <c r="W30" s="66">
        <f>'[7]TES 2010 (value)'!W109</f>
        <v>45133.755304285558</v>
      </c>
      <c r="X30" s="66">
        <f>'[7]TES 2010 (value)'!X109</f>
        <v>3.6148094757611995</v>
      </c>
      <c r="Y30" s="66">
        <f>'[7]TES 2010 (value)'!Y109</f>
        <v>430.85508308906918</v>
      </c>
      <c r="Z30" s="66">
        <f>'[7]TES 2010 (value)'!Z109</f>
        <v>1942.2349195386842</v>
      </c>
      <c r="AA30" s="67">
        <f>'[7]TES 2010 (value)'!AA109</f>
        <v>991.06824675200266</v>
      </c>
      <c r="AI30" s="53" t="s">
        <v>58</v>
      </c>
      <c r="AJ30" s="72" t="s">
        <v>53</v>
      </c>
      <c r="AK30" s="65">
        <f t="shared" si="11"/>
        <v>6861.8042714086978</v>
      </c>
      <c r="AL30" s="66">
        <f t="shared" si="11"/>
        <v>4437.8820683570357</v>
      </c>
      <c r="AM30" s="66">
        <f t="shared" si="11"/>
        <v>3380.4126643491695</v>
      </c>
      <c r="AN30" s="66">
        <f t="shared" si="11"/>
        <v>306.92825929570381</v>
      </c>
      <c r="AO30" s="66">
        <f t="shared" si="11"/>
        <v>887.65556333738414</v>
      </c>
      <c r="AP30" s="66">
        <f t="shared" si="11"/>
        <v>779.05064244787332</v>
      </c>
      <c r="AQ30" s="66">
        <f t="shared" si="11"/>
        <v>202.62079269618684</v>
      </c>
      <c r="AR30" s="66">
        <f t="shared" si="11"/>
        <v>815.70796625115634</v>
      </c>
      <c r="AS30" s="66">
        <f t="shared" si="11"/>
        <v>815.44697208393632</v>
      </c>
      <c r="AT30" s="66">
        <f t="shared" si="11"/>
        <v>880.36799745463804</v>
      </c>
      <c r="AU30" s="66">
        <f t="shared" si="11"/>
        <v>405.82791001092033</v>
      </c>
      <c r="AV30" s="66">
        <f t="shared" si="11"/>
        <v>12340.527289356727</v>
      </c>
      <c r="AW30" s="66">
        <f t="shared" si="11"/>
        <v>3905.7335797886531</v>
      </c>
      <c r="AX30" s="66">
        <f t="shared" si="11"/>
        <v>492.37264519742689</v>
      </c>
      <c r="AY30" s="66">
        <f t="shared" si="11"/>
        <v>1432.4075572308539</v>
      </c>
      <c r="AZ30" s="66">
        <f t="shared" si="9"/>
        <v>4004.3846976718496</v>
      </c>
      <c r="BA30" s="66">
        <f t="shared" si="1"/>
        <v>911.06596754778263</v>
      </c>
      <c r="BB30" s="66">
        <f t="shared" si="1"/>
        <v>1654.5487010343033</v>
      </c>
      <c r="BC30" s="66">
        <f t="shared" si="1"/>
        <v>124416.93459743714</v>
      </c>
      <c r="BD30" s="66">
        <f t="shared" si="1"/>
        <v>45133.660688980075</v>
      </c>
      <c r="BE30" s="66">
        <f t="shared" si="1"/>
        <v>3.6936307141116749</v>
      </c>
      <c r="BF30" s="66">
        <f t="shared" si="1"/>
        <v>432.45653943246782</v>
      </c>
      <c r="BG30" s="66">
        <f t="shared" si="1"/>
        <v>1942.2862482963508</v>
      </c>
      <c r="BH30" s="67">
        <f t="shared" si="1"/>
        <v>992.24182241441054</v>
      </c>
      <c r="BP30" s="53" t="s">
        <v>58</v>
      </c>
      <c r="BQ30" s="72" t="s">
        <v>53</v>
      </c>
      <c r="BR30" s="65">
        <f t="shared" si="7"/>
        <v>6861.8042714086978</v>
      </c>
      <c r="BS30" s="66">
        <f t="shared" si="7"/>
        <v>4437.8820683570357</v>
      </c>
      <c r="BT30" s="66">
        <f t="shared" si="7"/>
        <v>3380.4126643491695</v>
      </c>
      <c r="BU30" s="66">
        <f t="shared" si="7"/>
        <v>306.92825929570381</v>
      </c>
      <c r="BV30" s="66">
        <f t="shared" si="7"/>
        <v>887.65556333738414</v>
      </c>
      <c r="BW30" s="66">
        <f t="shared" si="7"/>
        <v>779.05064244787332</v>
      </c>
      <c r="BX30" s="66">
        <f t="shared" si="7"/>
        <v>202.62079269618684</v>
      </c>
      <c r="BY30" s="66">
        <f t="shared" si="7"/>
        <v>815.70796625115634</v>
      </c>
      <c r="BZ30" s="66">
        <f t="shared" si="7"/>
        <v>815.44697208393632</v>
      </c>
      <c r="CA30" s="66">
        <f t="shared" si="7"/>
        <v>880.36799745463804</v>
      </c>
      <c r="CB30" s="66">
        <f t="shared" si="7"/>
        <v>405.82791001092033</v>
      </c>
      <c r="CC30" s="66">
        <f t="shared" si="7"/>
        <v>12340.527289356727</v>
      </c>
      <c r="CD30" s="66">
        <f t="shared" si="7"/>
        <v>3905.7335797886531</v>
      </c>
      <c r="CE30" s="66">
        <f t="shared" si="7"/>
        <v>492.37264519742689</v>
      </c>
      <c r="CF30" s="66">
        <f t="shared" si="7"/>
        <v>1432.4075572308539</v>
      </c>
      <c r="CG30" s="66">
        <f t="shared" si="7"/>
        <v>4004.3846976718496</v>
      </c>
      <c r="CH30" s="66">
        <f t="shared" si="10"/>
        <v>911.06596754778263</v>
      </c>
      <c r="CI30" s="66">
        <f t="shared" si="10"/>
        <v>1654.5487010343033</v>
      </c>
      <c r="CJ30" s="66">
        <f t="shared" si="10"/>
        <v>124416.93459743714</v>
      </c>
      <c r="CK30" s="66">
        <f t="shared" si="12"/>
        <v>45133.660688980075</v>
      </c>
      <c r="CL30" s="66">
        <f t="shared" si="12"/>
        <v>3.6936307141116749</v>
      </c>
      <c r="CM30" s="66">
        <f t="shared" si="12"/>
        <v>432.45653943246782</v>
      </c>
      <c r="CN30" s="66">
        <f t="shared" si="12"/>
        <v>1942.2862482963508</v>
      </c>
      <c r="CO30" s="67">
        <f t="shared" si="12"/>
        <v>992.24182241441054</v>
      </c>
    </row>
    <row r="31" spans="2:105" x14ac:dyDescent="0.25">
      <c r="B31" s="53" t="s">
        <v>59</v>
      </c>
      <c r="C31" s="72" t="s">
        <v>62</v>
      </c>
      <c r="D31" s="69">
        <f>D41-SUM(D3:D30,D32:D40)</f>
        <v>11597.545730563608</v>
      </c>
      <c r="E31" s="70">
        <f t="shared" ref="E31:AA31" si="14">E41-SUM(E3:E30,E32:E40)</f>
        <v>9725.1235762414872</v>
      </c>
      <c r="F31" s="70">
        <f t="shared" si="14"/>
        <v>-227.55205032409867</v>
      </c>
      <c r="G31" s="70">
        <f t="shared" si="14"/>
        <v>-586.00373393018708</v>
      </c>
      <c r="H31" s="70">
        <f t="shared" si="14"/>
        <v>-58.165179234507377</v>
      </c>
      <c r="I31" s="70">
        <f t="shared" si="14"/>
        <v>-593.38654626328935</v>
      </c>
      <c r="J31" s="70">
        <f t="shared" si="14"/>
        <v>-1320.6990565188462</v>
      </c>
      <c r="K31" s="70">
        <f t="shared" si="14"/>
        <v>126.97319122899353</v>
      </c>
      <c r="L31" s="70">
        <f t="shared" si="14"/>
        <v>-772.37996797703818</v>
      </c>
      <c r="M31" s="70">
        <f t="shared" si="14"/>
        <v>377.91707513381698</v>
      </c>
      <c r="N31" s="70">
        <f t="shared" si="14"/>
        <v>-134.83151321025434</v>
      </c>
      <c r="O31" s="70">
        <f t="shared" si="14"/>
        <v>17523.377318107989</v>
      </c>
      <c r="P31" s="70">
        <f t="shared" si="14"/>
        <v>28111.581465556141</v>
      </c>
      <c r="Q31" s="70">
        <f t="shared" si="14"/>
        <v>747.20908774287909</v>
      </c>
      <c r="R31" s="70">
        <f t="shared" si="14"/>
        <v>2778.8773221784813</v>
      </c>
      <c r="S31" s="70">
        <f t="shared" si="14"/>
        <v>2480.5695302376116</v>
      </c>
      <c r="T31" s="70">
        <f t="shared" si="14"/>
        <v>931.18235897981594</v>
      </c>
      <c r="U31" s="70">
        <f t="shared" si="14"/>
        <v>-35.557448521878541</v>
      </c>
      <c r="V31" s="70">
        <f t="shared" si="14"/>
        <v>256654.75689846836</v>
      </c>
      <c r="W31" s="70">
        <f t="shared" si="14"/>
        <v>-9676.8098375055124</v>
      </c>
      <c r="X31" s="70">
        <f t="shared" si="14"/>
        <v>-18.217267694548127</v>
      </c>
      <c r="Y31" s="70">
        <f t="shared" si="14"/>
        <v>62.569584386947099</v>
      </c>
      <c r="Z31" s="70">
        <f t="shared" si="14"/>
        <v>8727.2595592212456</v>
      </c>
      <c r="AA31" s="71">
        <f t="shared" si="14"/>
        <v>2270.8866145785214</v>
      </c>
      <c r="AI31" s="53" t="s">
        <v>59</v>
      </c>
      <c r="AJ31" s="72" t="s">
        <v>62</v>
      </c>
      <c r="AK31" s="69">
        <f t="shared" si="11"/>
        <v>11597.457931031719</v>
      </c>
      <c r="AL31" s="70">
        <f t="shared" si="11"/>
        <v>9725.1179819448171</v>
      </c>
      <c r="AM31" s="70">
        <f t="shared" si="11"/>
        <v>-227.55070990710661</v>
      </c>
      <c r="AN31" s="70">
        <f t="shared" si="11"/>
        <v>-585.93760811741242</v>
      </c>
      <c r="AO31" s="70">
        <f t="shared" si="11"/>
        <v>-58.162483136840862</v>
      </c>
      <c r="AP31" s="70">
        <f t="shared" si="11"/>
        <v>-593.36484720422675</v>
      </c>
      <c r="AQ31" s="70">
        <f t="shared" si="11"/>
        <v>-1320.5959671399646</v>
      </c>
      <c r="AR31" s="70">
        <f t="shared" si="11"/>
        <v>126.98459320003792</v>
      </c>
      <c r="AS31" s="70">
        <f t="shared" si="11"/>
        <v>-772.41129030553873</v>
      </c>
      <c r="AT31" s="70">
        <f t="shared" si="11"/>
        <v>377.91004361024136</v>
      </c>
      <c r="AU31" s="70">
        <f t="shared" si="11"/>
        <v>-134.82599790535104</v>
      </c>
      <c r="AV31" s="70">
        <f t="shared" si="11"/>
        <v>17523.556208359612</v>
      </c>
      <c r="AW31" s="70">
        <f t="shared" si="11"/>
        <v>28111.822281010274</v>
      </c>
      <c r="AX31" s="70">
        <f t="shared" si="11"/>
        <v>747.14915604516671</v>
      </c>
      <c r="AY31" s="70">
        <f t="shared" si="11"/>
        <v>2778.7459758190348</v>
      </c>
      <c r="AZ31" s="70">
        <f t="shared" si="9"/>
        <v>2480.5644312420422</v>
      </c>
      <c r="BA31" s="70">
        <f t="shared" si="1"/>
        <v>931.13989645798608</v>
      </c>
      <c r="BB31" s="70">
        <f t="shared" si="1"/>
        <v>-35.556417322262234</v>
      </c>
      <c r="BC31" s="70">
        <f t="shared" si="1"/>
        <v>256658.14010679661</v>
      </c>
      <c r="BD31" s="70">
        <f t="shared" si="1"/>
        <v>-9676.7895517058332</v>
      </c>
      <c r="BE31" s="70">
        <f t="shared" si="1"/>
        <v>-18.614496817873921</v>
      </c>
      <c r="BF31" s="70">
        <f t="shared" si="1"/>
        <v>62.80215088494888</v>
      </c>
      <c r="BG31" s="70">
        <f t="shared" si="1"/>
        <v>8727.490200420465</v>
      </c>
      <c r="BH31" s="71">
        <f t="shared" si="1"/>
        <v>2273.5756899996049</v>
      </c>
      <c r="BP31" s="53" t="s">
        <v>59</v>
      </c>
      <c r="BQ31" s="72" t="s">
        <v>62</v>
      </c>
      <c r="BR31" s="69">
        <f t="shared" si="7"/>
        <v>11597.457931031719</v>
      </c>
      <c r="BS31" s="70">
        <f t="shared" si="7"/>
        <v>9725.1179819448171</v>
      </c>
      <c r="BT31" s="70">
        <f t="shared" si="7"/>
        <v>-227.55070990710661</v>
      </c>
      <c r="BU31" s="70">
        <f t="shared" si="7"/>
        <v>-585.93760811741242</v>
      </c>
      <c r="BV31" s="70">
        <f t="shared" si="7"/>
        <v>-58.162483136840862</v>
      </c>
      <c r="BW31" s="70">
        <f t="shared" si="7"/>
        <v>-593.36484720422675</v>
      </c>
      <c r="BX31" s="70">
        <f t="shared" si="7"/>
        <v>-1320.5959671399646</v>
      </c>
      <c r="BY31" s="70">
        <f t="shared" si="7"/>
        <v>126.98459320003792</v>
      </c>
      <c r="BZ31" s="70">
        <f t="shared" si="7"/>
        <v>-772.41129030553873</v>
      </c>
      <c r="CA31" s="70">
        <f t="shared" si="7"/>
        <v>377.91004361024136</v>
      </c>
      <c r="CB31" s="70">
        <f t="shared" si="7"/>
        <v>-134.82599790535104</v>
      </c>
      <c r="CC31" s="70">
        <f t="shared" si="7"/>
        <v>17523.556208359612</v>
      </c>
      <c r="CD31" s="70">
        <f t="shared" si="7"/>
        <v>28111.822281010274</v>
      </c>
      <c r="CE31" s="70">
        <f t="shared" si="7"/>
        <v>747.14915604516671</v>
      </c>
      <c r="CF31" s="70">
        <f t="shared" si="7"/>
        <v>2778.7459758190348</v>
      </c>
      <c r="CG31" s="70">
        <f t="shared" si="7"/>
        <v>2480.5644312420422</v>
      </c>
      <c r="CH31" s="70">
        <f t="shared" si="10"/>
        <v>931.13989645798608</v>
      </c>
      <c r="CI31" s="70">
        <f t="shared" si="10"/>
        <v>-35.556417322262234</v>
      </c>
      <c r="CJ31" s="70">
        <f t="shared" si="10"/>
        <v>256658.14010679661</v>
      </c>
      <c r="CK31" s="70">
        <f t="shared" si="12"/>
        <v>-9676.7895517058332</v>
      </c>
      <c r="CL31" s="70">
        <f t="shared" si="12"/>
        <v>-18.614496817873921</v>
      </c>
      <c r="CM31" s="70">
        <f t="shared" si="12"/>
        <v>62.80215088494888</v>
      </c>
      <c r="CN31" s="70">
        <f t="shared" si="12"/>
        <v>8727.490200420465</v>
      </c>
      <c r="CO31" s="71">
        <f t="shared" si="12"/>
        <v>2273.5756899996049</v>
      </c>
    </row>
    <row r="32" spans="2:105" x14ac:dyDescent="0.25">
      <c r="B32" s="53" t="s">
        <v>63</v>
      </c>
      <c r="C32" s="73" t="s">
        <v>52</v>
      </c>
      <c r="D32" s="74">
        <f t="array" ref="D32:AA32">TRANSPOSE('[7]TES 2010 (value)'!$AO$6:$AO$29)</f>
        <v>10830.891302927583</v>
      </c>
      <c r="E32" s="75">
        <v>28860.292694932705</v>
      </c>
      <c r="F32" s="75">
        <v>49944.598923278922</v>
      </c>
      <c r="G32" s="75">
        <v>2431.2118864520285</v>
      </c>
      <c r="H32" s="75">
        <v>3731.5137867025187</v>
      </c>
      <c r="I32" s="75">
        <v>8681.8462407690768</v>
      </c>
      <c r="J32" s="75">
        <v>4761.5892465042634</v>
      </c>
      <c r="K32" s="75">
        <v>20904.438985062134</v>
      </c>
      <c r="L32" s="75">
        <v>10650.034517481739</v>
      </c>
      <c r="M32" s="75">
        <v>12056.315457343982</v>
      </c>
      <c r="N32" s="75">
        <v>10107.817635860654</v>
      </c>
      <c r="O32" s="75">
        <v>226861.95676849617</v>
      </c>
      <c r="P32" s="75">
        <v>0</v>
      </c>
      <c r="Q32" s="75">
        <v>1267.6784449072852</v>
      </c>
      <c r="R32" s="75">
        <v>0</v>
      </c>
      <c r="S32" s="75">
        <v>11312.819867443981</v>
      </c>
      <c r="T32" s="75">
        <v>5549.170526339617</v>
      </c>
      <c r="U32" s="75">
        <v>7973.0343155788933</v>
      </c>
      <c r="V32" s="75">
        <v>84972.666745385839</v>
      </c>
      <c r="W32" s="75">
        <v>0</v>
      </c>
      <c r="X32" s="75">
        <v>1583.981048530432</v>
      </c>
      <c r="Y32" s="75">
        <v>50766.032111643013</v>
      </c>
      <c r="Z32" s="75">
        <v>581.43573152743375</v>
      </c>
      <c r="AA32" s="76">
        <v>8886.3653142313051</v>
      </c>
      <c r="AI32" s="53" t="s">
        <v>63</v>
      </c>
      <c r="AJ32" s="73" t="s">
        <v>52</v>
      </c>
      <c r="AK32" s="74">
        <f t="shared" si="11"/>
        <v>10830.809307373658</v>
      </c>
      <c r="AL32" s="75">
        <f t="shared" si="11"/>
        <v>28860.276093288721</v>
      </c>
      <c r="AM32" s="75">
        <f t="shared" si="11"/>
        <v>49944.30471986936</v>
      </c>
      <c r="AN32" s="75">
        <f t="shared" si="11"/>
        <v>2430.9375437256763</v>
      </c>
      <c r="AO32" s="75">
        <f t="shared" si="11"/>
        <v>3731.3408219537587</v>
      </c>
      <c r="AP32" s="75">
        <f t="shared" si="11"/>
        <v>8681.5287615550005</v>
      </c>
      <c r="AQ32" s="75">
        <f t="shared" si="11"/>
        <v>4761.2175726732803</v>
      </c>
      <c r="AR32" s="75">
        <f t="shared" si="11"/>
        <v>20906.316167211371</v>
      </c>
      <c r="AS32" s="75">
        <f t="shared" si="11"/>
        <v>10650.466408381983</v>
      </c>
      <c r="AT32" s="75">
        <f t="shared" si="11"/>
        <v>12056.091137587211</v>
      </c>
      <c r="AU32" s="75">
        <f t="shared" si="11"/>
        <v>10107.404173941839</v>
      </c>
      <c r="AV32" s="75">
        <f t="shared" si="11"/>
        <v>226864.27272573396</v>
      </c>
      <c r="AW32" s="75">
        <f t="shared" si="11"/>
        <v>0</v>
      </c>
      <c r="AX32" s="75">
        <f t="shared" si="11"/>
        <v>1267.5767677159836</v>
      </c>
      <c r="AY32" s="75">
        <f t="shared" si="11"/>
        <v>0</v>
      </c>
      <c r="AZ32" s="75">
        <f t="shared" si="9"/>
        <v>11312.796613099494</v>
      </c>
      <c r="BA32" s="75">
        <f t="shared" si="1"/>
        <v>5548.9174805507446</v>
      </c>
      <c r="BB32" s="75">
        <f t="shared" si="1"/>
        <v>7972.8030900475687</v>
      </c>
      <c r="BC32" s="75">
        <f t="shared" si="1"/>
        <v>84973.786850219592</v>
      </c>
      <c r="BD32" s="75">
        <f t="shared" si="1"/>
        <v>0</v>
      </c>
      <c r="BE32" s="75">
        <f t="shared" si="1"/>
        <v>1618.5198945210805</v>
      </c>
      <c r="BF32" s="75">
        <f t="shared" si="1"/>
        <v>50954.72568251023</v>
      </c>
      <c r="BG32" s="75">
        <f t="shared" si="1"/>
        <v>581.45109752330893</v>
      </c>
      <c r="BH32" s="76">
        <f t="shared" si="1"/>
        <v>8896.8881234265591</v>
      </c>
      <c r="BP32" s="53" t="s">
        <v>63</v>
      </c>
      <c r="BQ32" s="73" t="s">
        <v>52</v>
      </c>
      <c r="BR32" s="74">
        <f t="shared" si="7"/>
        <v>10830.809307373658</v>
      </c>
      <c r="BS32" s="75">
        <f t="shared" si="7"/>
        <v>28860.276093288721</v>
      </c>
      <c r="BT32" s="75">
        <f t="shared" si="7"/>
        <v>49944.30471986936</v>
      </c>
      <c r="BU32" s="75">
        <f t="shared" si="7"/>
        <v>2430.9375437256763</v>
      </c>
      <c r="BV32" s="75">
        <f t="shared" si="7"/>
        <v>3731.3408219537587</v>
      </c>
      <c r="BW32" s="75">
        <f t="shared" si="7"/>
        <v>8681.5287615550005</v>
      </c>
      <c r="BX32" s="75">
        <f t="shared" si="7"/>
        <v>4761.2175726732803</v>
      </c>
      <c r="BY32" s="75">
        <f t="shared" si="7"/>
        <v>20906.316167211371</v>
      </c>
      <c r="BZ32" s="75">
        <f t="shared" si="7"/>
        <v>10650.466408381983</v>
      </c>
      <c r="CA32" s="75">
        <f t="shared" si="7"/>
        <v>12056.091137587211</v>
      </c>
      <c r="CB32" s="75">
        <f t="shared" si="7"/>
        <v>10107.404173941839</v>
      </c>
      <c r="CC32" s="75">
        <f t="shared" si="7"/>
        <v>226864.27272573396</v>
      </c>
      <c r="CD32" s="75">
        <f t="shared" si="7"/>
        <v>0</v>
      </c>
      <c r="CE32" s="75">
        <f t="shared" si="7"/>
        <v>1267.5767677159836</v>
      </c>
      <c r="CF32" s="75">
        <f t="shared" si="7"/>
        <v>0</v>
      </c>
      <c r="CG32" s="75">
        <f t="shared" si="7"/>
        <v>11312.796613099494</v>
      </c>
      <c r="CH32" s="75">
        <f t="shared" si="10"/>
        <v>5548.9174805507446</v>
      </c>
      <c r="CI32" s="75">
        <f t="shared" si="10"/>
        <v>7972.8030900475687</v>
      </c>
      <c r="CJ32" s="75">
        <f t="shared" si="10"/>
        <v>84973.786850219592</v>
      </c>
      <c r="CK32" s="75">
        <f t="shared" si="12"/>
        <v>0</v>
      </c>
      <c r="CL32" s="75">
        <f t="shared" si="12"/>
        <v>1618.5198945210805</v>
      </c>
      <c r="CM32" s="75">
        <f t="shared" si="12"/>
        <v>50954.72568251023</v>
      </c>
      <c r="CN32" s="75">
        <f t="shared" si="12"/>
        <v>581.45109752330893</v>
      </c>
      <c r="CO32" s="76">
        <f t="shared" si="12"/>
        <v>8896.8881234265591</v>
      </c>
    </row>
    <row r="33" spans="2:98" x14ac:dyDescent="0.25">
      <c r="B33" s="53" t="s">
        <v>65</v>
      </c>
      <c r="C33" s="77" t="s">
        <v>66</v>
      </c>
      <c r="D33" s="61">
        <f>'[7]TES 2010 (value)'!D44</f>
        <v>66.117658366227374</v>
      </c>
      <c r="E33" s="62">
        <f>'[7]TES 2010 (value)'!E44</f>
        <v>112.00038204357854</v>
      </c>
      <c r="F33" s="62">
        <f>'[7]TES 2010 (value)'!F44</f>
        <v>211.95411131803732</v>
      </c>
      <c r="G33" s="62">
        <f>'[7]TES 2010 (value)'!G44</f>
        <v>22.76513395257038</v>
      </c>
      <c r="H33" s="62">
        <f>'[7]TES 2010 (value)'!H44</f>
        <v>51.438392932863742</v>
      </c>
      <c r="I33" s="62">
        <f>'[7]TES 2010 (value)'!I44</f>
        <v>59.097790652605134</v>
      </c>
      <c r="J33" s="62">
        <f>'[7]TES 2010 (value)'!J44</f>
        <v>58.83222604831488</v>
      </c>
      <c r="K33" s="62">
        <f>'[7]TES 2010 (value)'!K44</f>
        <v>37.410880178279392</v>
      </c>
      <c r="L33" s="62">
        <f>'[7]TES 2010 (value)'!L44</f>
        <v>61.962915951688288</v>
      </c>
      <c r="M33" s="62">
        <f>'[7]TES 2010 (value)'!M44</f>
        <v>42.632943273937336</v>
      </c>
      <c r="N33" s="62">
        <f>'[7]TES 2010 (value)'!N44</f>
        <v>16.225495206250908</v>
      </c>
      <c r="O33" s="62">
        <f>'[7]TES 2010 (value)'!O44</f>
        <v>834.58204341162616</v>
      </c>
      <c r="P33" s="62">
        <f>'[7]TES 2010 (value)'!P44</f>
        <v>0</v>
      </c>
      <c r="Q33" s="33">
        <f>-SUM(D33:P33,R33:AA33)</f>
        <v>-1874.4610293290855</v>
      </c>
      <c r="R33" s="62">
        <f>'[7]TES 2010 (value)'!R44</f>
        <v>0</v>
      </c>
      <c r="S33" s="62">
        <f>'[7]TES 2010 (value)'!S44</f>
        <v>0</v>
      </c>
      <c r="T33" s="62">
        <f>'[7]TES 2010 (value)'!T44</f>
        <v>0</v>
      </c>
      <c r="U33" s="62">
        <f>'[7]TES 2010 (value)'!U44</f>
        <v>0</v>
      </c>
      <c r="V33" s="62">
        <f>'[7]TES 2010 (value)'!V44</f>
        <v>0</v>
      </c>
      <c r="W33" s="62">
        <f>'[7]TES 2010 (value)'!W44</f>
        <v>0</v>
      </c>
      <c r="X33" s="62">
        <f>'[7]TES 2010 (value)'!X44</f>
        <v>4.1621391634102602</v>
      </c>
      <c r="Y33" s="62">
        <f>'[7]TES 2010 (value)'!Y44</f>
        <v>179.27659874726552</v>
      </c>
      <c r="Z33" s="62">
        <f>'[7]TES 2010 (value)'!Z44</f>
        <v>0</v>
      </c>
      <c r="AA33" s="63">
        <f>'[7]TES 2010 (value)'!AA44</f>
        <v>116.00231808242997</v>
      </c>
      <c r="AI33" s="53" t="s">
        <v>65</v>
      </c>
      <c r="AJ33" s="77" t="s">
        <v>66</v>
      </c>
      <c r="AK33" s="61">
        <f>D33</f>
        <v>66.117658366227374</v>
      </c>
      <c r="AL33" s="62">
        <f t="shared" ref="AL33:BA40" si="15">E33</f>
        <v>112.00038204357854</v>
      </c>
      <c r="AM33" s="62">
        <f t="shared" si="15"/>
        <v>211.95411131803732</v>
      </c>
      <c r="AN33" s="62">
        <f t="shared" si="15"/>
        <v>22.76513395257038</v>
      </c>
      <c r="AO33" s="62">
        <f t="shared" si="15"/>
        <v>51.438392932863742</v>
      </c>
      <c r="AP33" s="62">
        <f t="shared" si="15"/>
        <v>59.097790652605134</v>
      </c>
      <c r="AQ33" s="62">
        <f t="shared" si="15"/>
        <v>58.83222604831488</v>
      </c>
      <c r="AR33" s="62">
        <f t="shared" si="15"/>
        <v>37.410880178279392</v>
      </c>
      <c r="AS33" s="62">
        <f t="shared" si="15"/>
        <v>61.962915951688288</v>
      </c>
      <c r="AT33" s="62">
        <f t="shared" si="15"/>
        <v>42.632943273937336</v>
      </c>
      <c r="AU33" s="62">
        <f t="shared" si="15"/>
        <v>16.225495206250908</v>
      </c>
      <c r="AV33" s="62">
        <f t="shared" si="15"/>
        <v>834.58204341162616</v>
      </c>
      <c r="AW33" s="62">
        <f t="shared" si="15"/>
        <v>0</v>
      </c>
      <c r="AX33" s="33">
        <f t="shared" si="15"/>
        <v>-1874.4610293290855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4.1621391634102602</v>
      </c>
      <c r="BF33" s="62">
        <f t="shared" si="16"/>
        <v>179.27659874726552</v>
      </c>
      <c r="BG33" s="62">
        <f t="shared" si="16"/>
        <v>0</v>
      </c>
      <c r="BH33" s="63">
        <f t="shared" si="16"/>
        <v>116.00231808242997</v>
      </c>
      <c r="BP33" s="53" t="s">
        <v>65</v>
      </c>
      <c r="BQ33" s="77" t="s">
        <v>66</v>
      </c>
      <c r="BR33" s="61">
        <f t="shared" si="7"/>
        <v>66.117658366227374</v>
      </c>
      <c r="BS33" s="62">
        <f t="shared" si="7"/>
        <v>112.00038204357854</v>
      </c>
      <c r="BT33" s="62">
        <f t="shared" si="7"/>
        <v>211.95411131803732</v>
      </c>
      <c r="BU33" s="62">
        <f t="shared" si="7"/>
        <v>22.76513395257038</v>
      </c>
      <c r="BV33" s="62">
        <f t="shared" si="7"/>
        <v>51.438392932863742</v>
      </c>
      <c r="BW33" s="62">
        <f t="shared" si="7"/>
        <v>59.097790652605134</v>
      </c>
      <c r="BX33" s="62">
        <f t="shared" si="7"/>
        <v>58.83222604831488</v>
      </c>
      <c r="BY33" s="62">
        <f t="shared" si="7"/>
        <v>37.410880178279392</v>
      </c>
      <c r="BZ33" s="62">
        <f t="shared" si="7"/>
        <v>61.962915951688288</v>
      </c>
      <c r="CA33" s="62">
        <f t="shared" si="7"/>
        <v>42.632943273937336</v>
      </c>
      <c r="CB33" s="62">
        <f t="shared" si="7"/>
        <v>16.225495206250908</v>
      </c>
      <c r="CC33" s="62">
        <f t="shared" si="7"/>
        <v>834.58204341162616</v>
      </c>
      <c r="CD33" s="62">
        <f t="shared" si="7"/>
        <v>0</v>
      </c>
      <c r="CE33" s="33">
        <f t="shared" si="7"/>
        <v>-1874.4610293290855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4.1621391634102602</v>
      </c>
      <c r="CM33" s="62">
        <f t="shared" si="12"/>
        <v>179.27659874726552</v>
      </c>
      <c r="CN33" s="62">
        <f t="shared" si="12"/>
        <v>0</v>
      </c>
      <c r="CO33" s="63">
        <f t="shared" si="12"/>
        <v>116.00231808242997</v>
      </c>
    </row>
    <row r="34" spans="2:98" x14ac:dyDescent="0.25">
      <c r="B34" s="53" t="s">
        <v>67</v>
      </c>
      <c r="C34" s="72" t="s">
        <v>68</v>
      </c>
      <c r="D34" s="65">
        <f>'[7]TES 2010 (value)'!D45</f>
        <v>1519.5242730000177</v>
      </c>
      <c r="E34" s="66">
        <f>'[7]TES 2010 (value)'!E45</f>
        <v>7938.4952995710619</v>
      </c>
      <c r="F34" s="66">
        <f>'[7]TES 2010 (value)'!F45</f>
        <v>2564.8598101451989</v>
      </c>
      <c r="G34" s="66">
        <f>'[7]TES 2010 (value)'!G45</f>
        <v>451.20673270944792</v>
      </c>
      <c r="H34" s="66">
        <f>'[7]TES 2010 (value)'!H45</f>
        <v>1002.5244670466628</v>
      </c>
      <c r="I34" s="66">
        <f>'[7]TES 2010 (value)'!I45</f>
        <v>1172.4374935701355</v>
      </c>
      <c r="J34" s="66">
        <f>'[7]TES 2010 (value)'!J45</f>
        <v>1193.1007017337954</v>
      </c>
      <c r="K34" s="66">
        <f>'[7]TES 2010 (value)'!K45</f>
        <v>758.08904633844486</v>
      </c>
      <c r="L34" s="66">
        <f>'[7]TES 2010 (value)'!L45</f>
        <v>1229.6303592563415</v>
      </c>
      <c r="M34" s="66">
        <f>'[7]TES 2010 (value)'!M45</f>
        <v>848.81766880342684</v>
      </c>
      <c r="N34" s="66">
        <f>'[7]TES 2010 (value)'!N45</f>
        <v>328.90927611298639</v>
      </c>
      <c r="O34" s="66">
        <f>'[7]TES 2010 (value)'!O45</f>
        <v>16638.109914848563</v>
      </c>
      <c r="P34" s="66">
        <f>'[7]TES 2010 (value)'!P45</f>
        <v>0</v>
      </c>
      <c r="Q34" s="66">
        <f>'[7]TES 2010 (value)'!Q45</f>
        <v>0</v>
      </c>
      <c r="R34" s="66">
        <f>'[7]TES 2010 (value)'!R45</f>
        <v>0</v>
      </c>
      <c r="S34" s="34">
        <f>-SUM(D34:R34,T34:AA34)</f>
        <v>-39484.658167437075</v>
      </c>
      <c r="T34" s="66">
        <f>'[7]TES 2010 (value)'!T45</f>
        <v>0</v>
      </c>
      <c r="U34" s="66">
        <f>'[7]TES 2010 (value)'!U45</f>
        <v>0</v>
      </c>
      <c r="V34" s="66">
        <f>'[7]TES 2010 (value)'!V45</f>
        <v>0</v>
      </c>
      <c r="W34" s="66">
        <f>'[7]TES 2010 (value)'!W45</f>
        <v>0</v>
      </c>
      <c r="X34" s="66">
        <f>'[7]TES 2010 (value)'!X45</f>
        <v>56.481193352379584</v>
      </c>
      <c r="Y34" s="66">
        <f>'[7]TES 2010 (value)'!Y45</f>
        <v>2318.0968531484168</v>
      </c>
      <c r="Z34" s="66">
        <f>'[7]TES 2010 (value)'!Z45</f>
        <v>0</v>
      </c>
      <c r="AA34" s="67">
        <f>'[7]TES 2010 (value)'!AA45</f>
        <v>1464.3750778001925</v>
      </c>
      <c r="AI34" s="53" t="s">
        <v>67</v>
      </c>
      <c r="AJ34" s="72" t="s">
        <v>68</v>
      </c>
      <c r="AK34" s="65">
        <f t="shared" ref="AK34:AK40" si="17">D34</f>
        <v>1519.5242730000177</v>
      </c>
      <c r="AL34" s="66">
        <f t="shared" si="15"/>
        <v>7938.4952995710619</v>
      </c>
      <c r="AM34" s="66">
        <f t="shared" si="15"/>
        <v>2564.8598101451989</v>
      </c>
      <c r="AN34" s="66">
        <f t="shared" si="15"/>
        <v>451.20673270944792</v>
      </c>
      <c r="AO34" s="66">
        <f t="shared" si="15"/>
        <v>1002.5244670466628</v>
      </c>
      <c r="AP34" s="66">
        <f t="shared" si="15"/>
        <v>1172.4374935701355</v>
      </c>
      <c r="AQ34" s="66">
        <f t="shared" si="15"/>
        <v>1193.1007017337954</v>
      </c>
      <c r="AR34" s="66">
        <f t="shared" si="15"/>
        <v>758.08904633844486</v>
      </c>
      <c r="AS34" s="66">
        <f t="shared" si="15"/>
        <v>1229.6303592563415</v>
      </c>
      <c r="AT34" s="66">
        <f t="shared" si="15"/>
        <v>848.81766880342684</v>
      </c>
      <c r="AU34" s="66">
        <f t="shared" si="15"/>
        <v>328.90927611298639</v>
      </c>
      <c r="AV34" s="66">
        <f t="shared" si="15"/>
        <v>16638.109914848563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-39484.658167437075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56.481193352379584</v>
      </c>
      <c r="BF34" s="66">
        <f t="shared" si="16"/>
        <v>2318.0968531484168</v>
      </c>
      <c r="BG34" s="66">
        <f t="shared" si="16"/>
        <v>0</v>
      </c>
      <c r="BH34" s="67">
        <f t="shared" si="16"/>
        <v>1464.3750778001925</v>
      </c>
      <c r="BP34" s="53" t="s">
        <v>67</v>
      </c>
      <c r="BQ34" s="72" t="s">
        <v>68</v>
      </c>
      <c r="BR34" s="65">
        <f t="shared" si="7"/>
        <v>1519.5242730000177</v>
      </c>
      <c r="BS34" s="66">
        <f t="shared" si="7"/>
        <v>7938.4952995710619</v>
      </c>
      <c r="BT34" s="66">
        <f t="shared" si="7"/>
        <v>2564.8598101451989</v>
      </c>
      <c r="BU34" s="66">
        <f t="shared" si="7"/>
        <v>451.20673270944792</v>
      </c>
      <c r="BV34" s="66">
        <f t="shared" si="7"/>
        <v>1002.5244670466628</v>
      </c>
      <c r="BW34" s="66">
        <f t="shared" si="7"/>
        <v>1172.4374935701355</v>
      </c>
      <c r="BX34" s="66">
        <f t="shared" si="7"/>
        <v>1193.1007017337954</v>
      </c>
      <c r="BY34" s="66">
        <f t="shared" si="7"/>
        <v>758.08904633844486</v>
      </c>
      <c r="BZ34" s="66">
        <f t="shared" si="7"/>
        <v>1229.6303592563415</v>
      </c>
      <c r="CA34" s="66">
        <f t="shared" si="7"/>
        <v>848.81766880342684</v>
      </c>
      <c r="CB34" s="66">
        <f t="shared" si="7"/>
        <v>328.90927611298639</v>
      </c>
      <c r="CC34" s="66">
        <f t="shared" si="7"/>
        <v>16638.109914848563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-39484.658167437075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56.481193352379584</v>
      </c>
      <c r="CM34" s="66">
        <f t="shared" si="12"/>
        <v>2318.0968531484168</v>
      </c>
      <c r="CN34" s="66">
        <f t="shared" si="12"/>
        <v>0</v>
      </c>
      <c r="CO34" s="67">
        <f t="shared" si="12"/>
        <v>1464.3750778001925</v>
      </c>
    </row>
    <row r="35" spans="2:98" x14ac:dyDescent="0.25">
      <c r="B35" s="53" t="s">
        <v>69</v>
      </c>
      <c r="C35" s="72" t="s">
        <v>70</v>
      </c>
      <c r="D35" s="65">
        <f>'[7]TES 2010 (value)'!D46</f>
        <v>253.87936539248551</v>
      </c>
      <c r="E35" s="66">
        <f>'[7]TES 2010 (value)'!E46</f>
        <v>427.09200764316068</v>
      </c>
      <c r="F35" s="66">
        <f>'[7]TES 2010 (value)'!F46</f>
        <v>281.57876570816808</v>
      </c>
      <c r="G35" s="66">
        <f>'[7]TES 2010 (value)'!G46</f>
        <v>90.926436691470442</v>
      </c>
      <c r="H35" s="66">
        <f>'[7]TES 2010 (value)'!H46</f>
        <v>153.51901074405237</v>
      </c>
      <c r="I35" s="66">
        <f>'[7]TES 2010 (value)'!I46</f>
        <v>239.45043473265747</v>
      </c>
      <c r="J35" s="66">
        <f>'[7]TES 2010 (value)'!J46</f>
        <v>317.6442459017245</v>
      </c>
      <c r="K35" s="66">
        <f>'[7]TES 2010 (value)'!K46</f>
        <v>200.17470545437209</v>
      </c>
      <c r="L35" s="66">
        <f>'[7]TES 2010 (value)'!L46</f>
        <v>252.13471350885652</v>
      </c>
      <c r="M35" s="66">
        <f>'[7]TES 2010 (value)'!M46</f>
        <v>181.98661589485752</v>
      </c>
      <c r="N35" s="66">
        <f>'[7]TES 2010 (value)'!N46</f>
        <v>87.178670173584791</v>
      </c>
      <c r="O35" s="66">
        <f>'[7]TES 2010 (value)'!O46</f>
        <v>3628.792830846452</v>
      </c>
      <c r="P35" s="66">
        <f>'[7]TES 2010 (value)'!P46</f>
        <v>0</v>
      </c>
      <c r="Q35" s="66">
        <f>'[7]TES 2010 (value)'!Q46</f>
        <v>0</v>
      </c>
      <c r="R35" s="66">
        <f>'[7]TES 2010 (value)'!R46</f>
        <v>0</v>
      </c>
      <c r="S35" s="66">
        <f>'[7]TES 2010 (value)'!S46</f>
        <v>0</v>
      </c>
      <c r="T35" s="34">
        <f>-SUM(D35:S35,U35:AA35)</f>
        <v>-9404.2004398907375</v>
      </c>
      <c r="U35" s="66">
        <f>'[7]TES 2010 (value)'!U46</f>
        <v>0</v>
      </c>
      <c r="V35" s="66">
        <f>'[7]TES 2010 (value)'!V46</f>
        <v>0</v>
      </c>
      <c r="W35" s="66">
        <f>'[7]TES 2010 (value)'!W46</f>
        <v>0</v>
      </c>
      <c r="X35" s="66">
        <f>'[7]TES 2010 (value)'!X46</f>
        <v>78.576417501632733</v>
      </c>
      <c r="Y35" s="66">
        <f>'[7]TES 2010 (value)'!Y46</f>
        <v>2176.9881251867587</v>
      </c>
      <c r="Z35" s="66">
        <f>'[7]TES 2010 (value)'!Z46</f>
        <v>0</v>
      </c>
      <c r="AA35" s="67">
        <f>'[7]TES 2010 (value)'!AA46</f>
        <v>1034.2780945105048</v>
      </c>
      <c r="AI35" s="53" t="s">
        <v>69</v>
      </c>
      <c r="AJ35" s="72" t="s">
        <v>70</v>
      </c>
      <c r="AK35" s="65">
        <f t="shared" si="17"/>
        <v>253.87936539248551</v>
      </c>
      <c r="AL35" s="66">
        <f t="shared" si="15"/>
        <v>427.09200764316068</v>
      </c>
      <c r="AM35" s="66">
        <f t="shared" si="15"/>
        <v>281.57876570816808</v>
      </c>
      <c r="AN35" s="66">
        <f t="shared" si="15"/>
        <v>90.926436691470442</v>
      </c>
      <c r="AO35" s="66">
        <f t="shared" si="15"/>
        <v>153.51901074405237</v>
      </c>
      <c r="AP35" s="66">
        <f t="shared" si="15"/>
        <v>239.45043473265747</v>
      </c>
      <c r="AQ35" s="66">
        <f t="shared" si="15"/>
        <v>317.6442459017245</v>
      </c>
      <c r="AR35" s="66">
        <f t="shared" si="15"/>
        <v>200.17470545437209</v>
      </c>
      <c r="AS35" s="66">
        <f t="shared" si="15"/>
        <v>252.13471350885652</v>
      </c>
      <c r="AT35" s="66">
        <f t="shared" si="15"/>
        <v>181.98661589485752</v>
      </c>
      <c r="AU35" s="66">
        <f t="shared" si="15"/>
        <v>87.178670173584791</v>
      </c>
      <c r="AV35" s="66">
        <f t="shared" si="15"/>
        <v>3628.792830846452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-9404.2004398907375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78.576417501632733</v>
      </c>
      <c r="BF35" s="66">
        <f t="shared" si="16"/>
        <v>2176.9881251867587</v>
      </c>
      <c r="BG35" s="66">
        <f t="shared" si="16"/>
        <v>0</v>
      </c>
      <c r="BH35" s="67">
        <f t="shared" si="16"/>
        <v>1034.2780945105048</v>
      </c>
      <c r="BP35" s="53" t="s">
        <v>69</v>
      </c>
      <c r="BQ35" s="72" t="s">
        <v>70</v>
      </c>
      <c r="BR35" s="65">
        <f t="shared" ref="BR35:CG37" si="18">AK35</f>
        <v>253.87936539248551</v>
      </c>
      <c r="BS35" s="66">
        <f t="shared" si="18"/>
        <v>427.09200764316068</v>
      </c>
      <c r="BT35" s="66">
        <f t="shared" si="18"/>
        <v>281.57876570816808</v>
      </c>
      <c r="BU35" s="66">
        <f t="shared" si="18"/>
        <v>90.926436691470442</v>
      </c>
      <c r="BV35" s="66">
        <f t="shared" si="18"/>
        <v>153.51901074405237</v>
      </c>
      <c r="BW35" s="66">
        <f t="shared" si="18"/>
        <v>239.45043473265747</v>
      </c>
      <c r="BX35" s="66">
        <f t="shared" si="18"/>
        <v>317.6442459017245</v>
      </c>
      <c r="BY35" s="66">
        <f t="shared" si="18"/>
        <v>200.17470545437209</v>
      </c>
      <c r="BZ35" s="66">
        <f t="shared" si="18"/>
        <v>252.13471350885652</v>
      </c>
      <c r="CA35" s="66">
        <f t="shared" si="18"/>
        <v>181.98661589485752</v>
      </c>
      <c r="CB35" s="66">
        <f t="shared" si="18"/>
        <v>87.178670173584791</v>
      </c>
      <c r="CC35" s="66">
        <f t="shared" si="18"/>
        <v>3628.792830846452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-9404.2004398907375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78.576417501632733</v>
      </c>
      <c r="CM35" s="66">
        <f t="shared" si="12"/>
        <v>2176.9881251867587</v>
      </c>
      <c r="CN35" s="66">
        <f t="shared" si="12"/>
        <v>0</v>
      </c>
      <c r="CO35" s="67">
        <f t="shared" si="12"/>
        <v>1034.2780945105048</v>
      </c>
    </row>
    <row r="36" spans="2:98" x14ac:dyDescent="0.25">
      <c r="B36" s="53" t="s">
        <v>71</v>
      </c>
      <c r="C36" s="72" t="s">
        <v>72</v>
      </c>
      <c r="D36" s="65">
        <f>'[7]TES 2010 (value)'!D47</f>
        <v>35.057474045651496</v>
      </c>
      <c r="E36" s="66">
        <f>'[7]TES 2010 (value)'!E47</f>
        <v>170.73929065009895</v>
      </c>
      <c r="F36" s="66">
        <f>'[7]TES 2010 (value)'!F47</f>
        <v>400.37948703224373</v>
      </c>
      <c r="G36" s="66">
        <f>'[7]TES 2010 (value)'!G47</f>
        <v>41.362098896701873</v>
      </c>
      <c r="H36" s="66">
        <f>'[7]TES 2010 (value)'!H47</f>
        <v>67.41026825980255</v>
      </c>
      <c r="I36" s="66">
        <f>'[7]TES 2010 (value)'!I47</f>
        <v>109.08422405841631</v>
      </c>
      <c r="J36" s="66">
        <f>'[7]TES 2010 (value)'!J47</f>
        <v>148.3551127497368</v>
      </c>
      <c r="K36" s="66">
        <f>'[7]TES 2010 (value)'!K47</f>
        <v>93.428591016381588</v>
      </c>
      <c r="L36" s="66">
        <f>'[7]TES 2010 (value)'!L47</f>
        <v>114.91218821298851</v>
      </c>
      <c r="M36" s="66">
        <f>'[7]TES 2010 (value)'!M47</f>
        <v>83.331650907210701</v>
      </c>
      <c r="N36" s="66">
        <f>'[7]TES 2010 (value)'!N47</f>
        <v>40.701933788066484</v>
      </c>
      <c r="O36" s="66">
        <f>'[7]TES 2010 (value)'!O47</f>
        <v>1664.5173028642905</v>
      </c>
      <c r="P36" s="66">
        <f>'[7]TES 2010 (value)'!P47</f>
        <v>0</v>
      </c>
      <c r="Q36" s="66">
        <f>'[7]TES 2010 (value)'!Q47</f>
        <v>0</v>
      </c>
      <c r="R36" s="66">
        <f>'[7]TES 2010 (value)'!R47</f>
        <v>0</v>
      </c>
      <c r="S36" s="66">
        <f>'[7]TES 2010 (value)'!S47</f>
        <v>0</v>
      </c>
      <c r="T36" s="66">
        <f>'[7]TES 2010 (value)'!T47</f>
        <v>0</v>
      </c>
      <c r="U36" s="34">
        <f>-SUM(D36:T36,V36:AA36)</f>
        <v>-3000.6114414137378</v>
      </c>
      <c r="V36" s="66">
        <f>'[7]TES 2010 (value)'!V47</f>
        <v>0</v>
      </c>
      <c r="W36" s="66">
        <f>'[7]TES 2010 (value)'!W47</f>
        <v>0</v>
      </c>
      <c r="X36" s="66">
        <f>'[7]TES 2010 (value)'!X47</f>
        <v>0.77314385541352471</v>
      </c>
      <c r="Y36" s="66">
        <f>'[7]TES 2010 (value)'!Y47</f>
        <v>20.889735017531148</v>
      </c>
      <c r="Z36" s="66">
        <f>'[7]TES 2010 (value)'!Z47</f>
        <v>0</v>
      </c>
      <c r="AA36" s="67">
        <f>'[7]TES 2010 (value)'!AA47</f>
        <v>9.6689400592040045</v>
      </c>
      <c r="AI36" s="53" t="s">
        <v>71</v>
      </c>
      <c r="AJ36" s="72" t="s">
        <v>72</v>
      </c>
      <c r="AK36" s="65">
        <f t="shared" si="17"/>
        <v>35.057474045651496</v>
      </c>
      <c r="AL36" s="66">
        <f t="shared" si="15"/>
        <v>170.73929065009895</v>
      </c>
      <c r="AM36" s="66">
        <f t="shared" si="15"/>
        <v>400.37948703224373</v>
      </c>
      <c r="AN36" s="66">
        <f t="shared" si="15"/>
        <v>41.362098896701873</v>
      </c>
      <c r="AO36" s="66">
        <f t="shared" si="15"/>
        <v>67.41026825980255</v>
      </c>
      <c r="AP36" s="66">
        <f t="shared" si="15"/>
        <v>109.08422405841631</v>
      </c>
      <c r="AQ36" s="66">
        <f t="shared" si="15"/>
        <v>148.3551127497368</v>
      </c>
      <c r="AR36" s="66">
        <f t="shared" si="15"/>
        <v>93.428591016381588</v>
      </c>
      <c r="AS36" s="66">
        <f t="shared" si="15"/>
        <v>114.91218821298851</v>
      </c>
      <c r="AT36" s="66">
        <f t="shared" si="15"/>
        <v>83.331650907210701</v>
      </c>
      <c r="AU36" s="66">
        <f t="shared" si="15"/>
        <v>40.701933788066484</v>
      </c>
      <c r="AV36" s="66">
        <f t="shared" si="15"/>
        <v>1664.5173028642905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-3000.6114414137378</v>
      </c>
      <c r="BC36" s="66">
        <f t="shared" si="16"/>
        <v>0</v>
      </c>
      <c r="BD36" s="66">
        <f t="shared" si="16"/>
        <v>0</v>
      </c>
      <c r="BE36" s="66">
        <f t="shared" si="16"/>
        <v>0.77314385541352471</v>
      </c>
      <c r="BF36" s="66">
        <f t="shared" si="16"/>
        <v>20.889735017531148</v>
      </c>
      <c r="BG36" s="66">
        <f t="shared" si="16"/>
        <v>0</v>
      </c>
      <c r="BH36" s="67">
        <f t="shared" si="16"/>
        <v>9.6689400592040045</v>
      </c>
      <c r="BP36" s="53" t="s">
        <v>71</v>
      </c>
      <c r="BQ36" s="72" t="s">
        <v>72</v>
      </c>
      <c r="BR36" s="65">
        <f t="shared" si="18"/>
        <v>35.057474045651496</v>
      </c>
      <c r="BS36" s="66">
        <f t="shared" si="18"/>
        <v>170.73929065009895</v>
      </c>
      <c r="BT36" s="66">
        <f t="shared" si="18"/>
        <v>400.37948703224373</v>
      </c>
      <c r="BU36" s="66">
        <f t="shared" si="18"/>
        <v>41.362098896701873</v>
      </c>
      <c r="BV36" s="66">
        <f t="shared" si="18"/>
        <v>67.41026825980255</v>
      </c>
      <c r="BW36" s="66">
        <f t="shared" si="18"/>
        <v>109.08422405841631</v>
      </c>
      <c r="BX36" s="66">
        <f t="shared" si="18"/>
        <v>148.3551127497368</v>
      </c>
      <c r="BY36" s="66">
        <f t="shared" si="18"/>
        <v>93.428591016381588</v>
      </c>
      <c r="BZ36" s="66">
        <f t="shared" si="18"/>
        <v>114.91218821298851</v>
      </c>
      <c r="CA36" s="66">
        <f t="shared" si="18"/>
        <v>83.331650907210701</v>
      </c>
      <c r="CB36" s="66">
        <f t="shared" si="18"/>
        <v>40.701933788066484</v>
      </c>
      <c r="CC36" s="66">
        <f t="shared" si="18"/>
        <v>1664.5173028642905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-3000.6114414137378</v>
      </c>
      <c r="CJ36" s="66">
        <f t="shared" si="10"/>
        <v>0</v>
      </c>
      <c r="CK36" s="66">
        <f t="shared" si="12"/>
        <v>0</v>
      </c>
      <c r="CL36" s="66">
        <f t="shared" si="12"/>
        <v>0.77314385541352471</v>
      </c>
      <c r="CM36" s="66">
        <f t="shared" si="12"/>
        <v>20.889735017531148</v>
      </c>
      <c r="CN36" s="66">
        <f t="shared" si="12"/>
        <v>0</v>
      </c>
      <c r="CO36" s="67">
        <f t="shared" si="12"/>
        <v>9.6689400592040045</v>
      </c>
    </row>
    <row r="37" spans="2:98" x14ac:dyDescent="0.25">
      <c r="B37" s="53" t="s">
        <v>73</v>
      </c>
      <c r="C37" s="72" t="s">
        <v>74</v>
      </c>
      <c r="D37" s="65">
        <f>'[7]TES 2010 (value)'!D48</f>
        <v>20786.703773889443</v>
      </c>
      <c r="E37" s="66">
        <f>'[7]TES 2010 (value)'!E48</f>
        <v>65994.460807510273</v>
      </c>
      <c r="F37" s="66">
        <f>'[7]TES 2010 (value)'!F48</f>
        <v>22304.927135591661</v>
      </c>
      <c r="G37" s="66">
        <f>'[7]TES 2010 (value)'!G48</f>
        <v>443.73553106132147</v>
      </c>
      <c r="H37" s="66">
        <f>'[7]TES 2010 (value)'!H48</f>
        <v>7060.5331344479355</v>
      </c>
      <c r="I37" s="66">
        <f>'[7]TES 2010 (value)'!I48</f>
        <v>3714.5737825604533</v>
      </c>
      <c r="J37" s="66">
        <f>'[7]TES 2010 (value)'!J48</f>
        <v>1176.5795939039444</v>
      </c>
      <c r="K37" s="66">
        <f>'[7]TES 2010 (value)'!K48</f>
        <v>2842.6662727678081</v>
      </c>
      <c r="L37" s="66">
        <f>'[7]TES 2010 (value)'!L48</f>
        <v>2150.3687832649025</v>
      </c>
      <c r="M37" s="66">
        <f>'[7]TES 2010 (value)'!M48</f>
        <v>2132.8909272884457</v>
      </c>
      <c r="N37" s="66">
        <f>'[7]TES 2010 (value)'!N48</f>
        <v>1508.9297003516369</v>
      </c>
      <c r="O37" s="66">
        <f>'[7]TES 2010 (value)'!O48</f>
        <v>143073.94145128259</v>
      </c>
      <c r="P37" s="66">
        <f>'[7]TES 2010 (value)'!P48</f>
        <v>0</v>
      </c>
      <c r="Q37" s="66">
        <f>'[7]TES 2010 (value)'!Q48</f>
        <v>0</v>
      </c>
      <c r="R37" s="66">
        <f>'[7]TES 2010 (value)'!R48</f>
        <v>0</v>
      </c>
      <c r="S37" s="66">
        <f>'[7]TES 2010 (value)'!S48</f>
        <v>0</v>
      </c>
      <c r="T37" s="66">
        <f>'[7]TES 2010 (value)'!T48</f>
        <v>0</v>
      </c>
      <c r="U37" s="66">
        <f>'[7]TES 2010 (value)'!U48</f>
        <v>0</v>
      </c>
      <c r="V37" s="34">
        <f>-SUM(D37:U37,W37:AA37)</f>
        <v>-286590.78847699822</v>
      </c>
      <c r="W37" s="66">
        <f>'[7]TES 2010 (value)'!W48</f>
        <v>0</v>
      </c>
      <c r="X37" s="66">
        <f>'[7]TES 2010 (value)'!X48</f>
        <v>55.70679694868516</v>
      </c>
      <c r="Y37" s="66">
        <f>'[7]TES 2010 (value)'!Y48</f>
        <v>13333.419357125014</v>
      </c>
      <c r="Z37" s="66">
        <f>'[7]TES 2010 (value)'!Z48</f>
        <v>0</v>
      </c>
      <c r="AA37" s="67">
        <f>'[7]TES 2010 (value)'!AA48</f>
        <v>11.351429004101313</v>
      </c>
      <c r="AI37" s="53" t="s">
        <v>73</v>
      </c>
      <c r="AJ37" s="72" t="s">
        <v>74</v>
      </c>
      <c r="AK37" s="65">
        <f t="shared" si="17"/>
        <v>20786.703773889443</v>
      </c>
      <c r="AL37" s="66">
        <f t="shared" si="15"/>
        <v>65994.460807510273</v>
      </c>
      <c r="AM37" s="66">
        <f t="shared" si="15"/>
        <v>22304.927135591661</v>
      </c>
      <c r="AN37" s="66">
        <f t="shared" si="15"/>
        <v>443.73553106132147</v>
      </c>
      <c r="AO37" s="66">
        <f t="shared" si="15"/>
        <v>7060.5331344479355</v>
      </c>
      <c r="AP37" s="66">
        <f t="shared" si="15"/>
        <v>3714.5737825604533</v>
      </c>
      <c r="AQ37" s="66">
        <f t="shared" si="15"/>
        <v>1176.5795939039444</v>
      </c>
      <c r="AR37" s="66">
        <f t="shared" si="15"/>
        <v>2842.6662727678081</v>
      </c>
      <c r="AS37" s="66">
        <f t="shared" si="15"/>
        <v>2150.3687832649025</v>
      </c>
      <c r="AT37" s="66">
        <f t="shared" si="15"/>
        <v>2132.8909272884457</v>
      </c>
      <c r="AU37" s="66">
        <f t="shared" si="15"/>
        <v>1508.9297003516369</v>
      </c>
      <c r="AV37" s="66">
        <f t="shared" si="15"/>
        <v>143073.94145128259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-286590.78847699822</v>
      </c>
      <c r="BD37" s="66">
        <f t="shared" si="16"/>
        <v>0</v>
      </c>
      <c r="BE37" s="66">
        <f t="shared" si="16"/>
        <v>55.70679694868516</v>
      </c>
      <c r="BF37" s="66">
        <f t="shared" si="16"/>
        <v>13333.419357125014</v>
      </c>
      <c r="BG37" s="66">
        <f t="shared" si="16"/>
        <v>0</v>
      </c>
      <c r="BH37" s="67">
        <f t="shared" si="16"/>
        <v>11.351429004101313</v>
      </c>
      <c r="BP37" s="53" t="s">
        <v>73</v>
      </c>
      <c r="BQ37" s="72" t="s">
        <v>74</v>
      </c>
      <c r="BR37" s="65">
        <f t="shared" si="18"/>
        <v>20786.703773889443</v>
      </c>
      <c r="BS37" s="66">
        <f t="shared" si="18"/>
        <v>65994.460807510273</v>
      </c>
      <c r="BT37" s="66">
        <f t="shared" si="18"/>
        <v>22304.927135591661</v>
      </c>
      <c r="BU37" s="66">
        <f t="shared" si="18"/>
        <v>443.73553106132147</v>
      </c>
      <c r="BV37" s="66">
        <f t="shared" si="18"/>
        <v>7060.5331344479355</v>
      </c>
      <c r="BW37" s="66">
        <f t="shared" si="18"/>
        <v>3714.5737825604533</v>
      </c>
      <c r="BX37" s="66">
        <f t="shared" si="18"/>
        <v>1176.5795939039444</v>
      </c>
      <c r="BY37" s="66">
        <f t="shared" si="18"/>
        <v>2842.6662727678081</v>
      </c>
      <c r="BZ37" s="66">
        <f t="shared" si="18"/>
        <v>2150.3687832649025</v>
      </c>
      <c r="CA37" s="66">
        <f t="shared" si="18"/>
        <v>2132.8909272884457</v>
      </c>
      <c r="CB37" s="66">
        <f t="shared" si="18"/>
        <v>1508.9297003516369</v>
      </c>
      <c r="CC37" s="66">
        <f t="shared" si="18"/>
        <v>143073.94145128259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-286590.78847699822</v>
      </c>
      <c r="CK37" s="66">
        <f t="shared" si="12"/>
        <v>0</v>
      </c>
      <c r="CL37" s="66">
        <f t="shared" si="12"/>
        <v>55.70679694868516</v>
      </c>
      <c r="CM37" s="66">
        <f t="shared" si="12"/>
        <v>13333.419357125014</v>
      </c>
      <c r="CN37" s="66">
        <f t="shared" si="12"/>
        <v>0</v>
      </c>
      <c r="CO37" s="67">
        <f t="shared" si="12"/>
        <v>11.351429004101313</v>
      </c>
    </row>
    <row r="38" spans="2:98" x14ac:dyDescent="0.25">
      <c r="B38" s="53" t="s">
        <v>76</v>
      </c>
      <c r="C38" s="72" t="s">
        <v>54</v>
      </c>
      <c r="D38" s="65">
        <f t="array" ref="D38:AA38">TRANSPOSE('[7]TES 2010 (value)'!$AV$6:$AV$29)</f>
        <v>2000.8848049492765</v>
      </c>
      <c r="E38" s="66">
        <v>12224.524692143181</v>
      </c>
      <c r="F38" s="66">
        <v>13076.209828844916</v>
      </c>
      <c r="G38" s="66">
        <v>340.70807300922667</v>
      </c>
      <c r="H38" s="66">
        <v>256.54095013257586</v>
      </c>
      <c r="I38" s="66">
        <v>896.23385145564828</v>
      </c>
      <c r="J38" s="66">
        <v>14.621767242099372</v>
      </c>
      <c r="K38" s="66">
        <v>75.49181458271859</v>
      </c>
      <c r="L38" s="66">
        <v>905.18177255076262</v>
      </c>
      <c r="M38" s="66">
        <v>4.5339932474952516</v>
      </c>
      <c r="N38" s="66">
        <v>-5.1659012085341011E-4</v>
      </c>
      <c r="O38" s="66">
        <v>34474.083602149294</v>
      </c>
      <c r="P38" s="66">
        <v>20473.194112621906</v>
      </c>
      <c r="Q38" s="66">
        <v>351.76896969532157</v>
      </c>
      <c r="R38" s="66">
        <v>796.55052004338484</v>
      </c>
      <c r="S38" s="66">
        <v>274.21237281049105</v>
      </c>
      <c r="T38" s="66">
        <v>14.844511268900597</v>
      </c>
      <c r="U38" s="66">
        <v>177.54217158345133</v>
      </c>
      <c r="V38" s="66">
        <v>41788.728371451049</v>
      </c>
      <c r="W38" s="66">
        <v>0</v>
      </c>
      <c r="X38" s="66">
        <v>29.451103076610181</v>
      </c>
      <c r="Y38" s="66">
        <v>9361.1299407661772</v>
      </c>
      <c r="Z38" s="66">
        <v>3341.0110164875346</v>
      </c>
      <c r="AA38" s="67">
        <v>1768.6749138147948</v>
      </c>
      <c r="AI38" s="53" t="s">
        <v>76</v>
      </c>
      <c r="AJ38" s="72" t="s">
        <v>54</v>
      </c>
      <c r="AK38" s="65">
        <f t="shared" si="17"/>
        <v>2000.8848049492765</v>
      </c>
      <c r="AL38" s="66">
        <f t="shared" si="15"/>
        <v>12224.524692143181</v>
      </c>
      <c r="AM38" s="66">
        <f t="shared" si="15"/>
        <v>13076.209828844916</v>
      </c>
      <c r="AN38" s="66">
        <f t="shared" si="15"/>
        <v>340.70807300922667</v>
      </c>
      <c r="AO38" s="66">
        <f t="shared" si="15"/>
        <v>256.54095013257586</v>
      </c>
      <c r="AP38" s="66">
        <f t="shared" si="15"/>
        <v>896.23385145564828</v>
      </c>
      <c r="AQ38" s="66">
        <f t="shared" si="15"/>
        <v>14.621767242099372</v>
      </c>
      <c r="AR38" s="66">
        <f t="shared" si="15"/>
        <v>75.49181458271859</v>
      </c>
      <c r="AS38" s="66">
        <f t="shared" si="15"/>
        <v>905.18177255076262</v>
      </c>
      <c r="AT38" s="66">
        <f t="shared" si="15"/>
        <v>4.5339932474952516</v>
      </c>
      <c r="AU38" s="66">
        <f t="shared" si="15"/>
        <v>-5.1659012085341011E-4</v>
      </c>
      <c r="AV38" s="66">
        <f t="shared" si="15"/>
        <v>34474.083602149294</v>
      </c>
      <c r="AW38" s="66">
        <f t="shared" si="15"/>
        <v>20473.194112621906</v>
      </c>
      <c r="AX38" s="66">
        <f t="shared" si="15"/>
        <v>351.76896969532157</v>
      </c>
      <c r="AY38" s="66">
        <f t="shared" si="15"/>
        <v>796.55052004338484</v>
      </c>
      <c r="AZ38" s="66">
        <f t="shared" si="15"/>
        <v>274.21237281049105</v>
      </c>
      <c r="BA38" s="66">
        <f t="shared" si="15"/>
        <v>14.844511268900597</v>
      </c>
      <c r="BB38" s="66">
        <f t="shared" si="16"/>
        <v>177.54217158345133</v>
      </c>
      <c r="BC38" s="66">
        <f t="shared" si="16"/>
        <v>41788.728371451049</v>
      </c>
      <c r="BD38" s="66">
        <f t="shared" si="16"/>
        <v>0</v>
      </c>
      <c r="BE38" s="66">
        <f t="shared" si="16"/>
        <v>29.451103076610181</v>
      </c>
      <c r="BF38" s="66">
        <f t="shared" si="16"/>
        <v>9361.1299407661772</v>
      </c>
      <c r="BG38" s="66">
        <f t="shared" si="16"/>
        <v>3341.0110164875346</v>
      </c>
      <c r="BH38" s="67">
        <f t="shared" si="16"/>
        <v>1768.6749138147948</v>
      </c>
      <c r="BP38" s="53" t="s">
        <v>76</v>
      </c>
      <c r="BQ38" s="72" t="s">
        <v>54</v>
      </c>
      <c r="BR38" s="49">
        <f t="array" ref="BR38:CO38">AK47:BH47/(1+AK47:BH47)*TRANSPOSE(CP3:CP26+CQ3:CQ26+CR3:CR26)</f>
        <v>2000.8848049492765</v>
      </c>
      <c r="BS38" s="50">
        <v>12224.524692143181</v>
      </c>
      <c r="BT38" s="50">
        <v>13140.058097173895</v>
      </c>
      <c r="BU38" s="50">
        <v>340.70807300922661</v>
      </c>
      <c r="BV38" s="50">
        <v>256.54095013257586</v>
      </c>
      <c r="BW38" s="50">
        <v>896.23385145564828</v>
      </c>
      <c r="BX38" s="50">
        <v>14.621767242099372</v>
      </c>
      <c r="BY38" s="50">
        <v>0</v>
      </c>
      <c r="BZ38" s="50">
        <v>905.18177255076273</v>
      </c>
      <c r="CA38" s="50">
        <v>0</v>
      </c>
      <c r="CB38" s="50">
        <v>0</v>
      </c>
      <c r="CC38" s="50">
        <v>34474.083602149294</v>
      </c>
      <c r="CD38" s="50">
        <v>20473.194112621906</v>
      </c>
      <c r="CE38" s="50">
        <v>351.76896969532157</v>
      </c>
      <c r="CF38" s="50">
        <v>796.55052004338495</v>
      </c>
      <c r="CG38" s="50">
        <v>274.21237281049105</v>
      </c>
      <c r="CH38" s="50">
        <v>14.844511268900598</v>
      </c>
      <c r="CI38" s="50">
        <v>177.54217158345133</v>
      </c>
      <c r="CJ38" s="50">
        <v>41788.728371451049</v>
      </c>
      <c r="CK38" s="50">
        <v>0</v>
      </c>
      <c r="CL38" s="50">
        <v>29.451103076610178</v>
      </c>
      <c r="CM38" s="50">
        <v>9361.1299407661772</v>
      </c>
      <c r="CN38" s="50">
        <v>3341.0110164875346</v>
      </c>
      <c r="CO38" s="51">
        <v>1768.6749138147948</v>
      </c>
    </row>
    <row r="39" spans="2:98" x14ac:dyDescent="0.25">
      <c r="B39" s="53" t="s">
        <v>77</v>
      </c>
      <c r="C39" s="72" t="s">
        <v>78</v>
      </c>
      <c r="D39" s="65">
        <f t="array" ref="D39:AA39">TRANSPOSE('[7]TES 2010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4.2140204380000004</v>
      </c>
      <c r="Y39" s="66">
        <v>23659.156950000001</v>
      </c>
      <c r="Z39" s="66">
        <v>1341.586589</v>
      </c>
      <c r="AA39" s="67">
        <v>184.68794399999999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4.2140204380000004</v>
      </c>
      <c r="BF39" s="66">
        <f t="shared" si="16"/>
        <v>23659.156950000001</v>
      </c>
      <c r="BG39" s="66">
        <f t="shared" si="16"/>
        <v>1341.586589</v>
      </c>
      <c r="BH39" s="67">
        <f t="shared" si="16"/>
        <v>184.68794399999999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4.2140204380000004</v>
      </c>
      <c r="CM39" s="66">
        <f t="shared" si="20"/>
        <v>23659.156950000001</v>
      </c>
      <c r="CN39" s="66">
        <f t="shared" si="20"/>
        <v>1341.586589</v>
      </c>
      <c r="CO39" s="67">
        <f t="shared" si="20"/>
        <v>184.68794399999999</v>
      </c>
    </row>
    <row r="40" spans="2:98" x14ac:dyDescent="0.25">
      <c r="B40" s="53" t="s">
        <v>79</v>
      </c>
      <c r="C40" s="78" t="s">
        <v>80</v>
      </c>
      <c r="D40" s="69">
        <f t="array" ref="D40:AA40">TRANSPOSE('[7]TES 2010 (value)'!$AX$6:$AX$29)+TRANSPOSE('[7]TES 2010 (value)'!$AY$6:$AY$29)</f>
        <v>-3022.4634375330193</v>
      </c>
      <c r="E40" s="70">
        <v>14192.453626016289</v>
      </c>
      <c r="F40" s="70">
        <v>406.33528047961266</v>
      </c>
      <c r="G40" s="70">
        <v>5.9003354188752919</v>
      </c>
      <c r="H40" s="70">
        <v>11.593531744264023</v>
      </c>
      <c r="I40" s="70">
        <v>16.761511926026891</v>
      </c>
      <c r="J40" s="70">
        <v>46.162958002721027</v>
      </c>
      <c r="K40" s="70">
        <v>59.405013932397686</v>
      </c>
      <c r="L40" s="70">
        <v>66.494638976694631</v>
      </c>
      <c r="M40" s="70">
        <v>2.7400591161905639</v>
      </c>
      <c r="N40" s="70">
        <v>10.6652421414767</v>
      </c>
      <c r="O40" s="70">
        <v>2454.3612744173565</v>
      </c>
      <c r="P40" s="70">
        <v>743.79331231153049</v>
      </c>
      <c r="Q40" s="70">
        <v>-1908.418051689742</v>
      </c>
      <c r="R40" s="70">
        <v>-3797.4324936999196</v>
      </c>
      <c r="S40" s="70">
        <v>0</v>
      </c>
      <c r="T40" s="70">
        <v>-145.00406369512658</v>
      </c>
      <c r="U40" s="70">
        <v>320.714489902369</v>
      </c>
      <c r="V40" s="70">
        <v>28262.574833010836</v>
      </c>
      <c r="W40" s="70">
        <v>0</v>
      </c>
      <c r="X40" s="70">
        <v>0.641229708741893</v>
      </c>
      <c r="Y40" s="70">
        <v>0</v>
      </c>
      <c r="Z40" s="70">
        <v>563.11638091389364</v>
      </c>
      <c r="AA40" s="71">
        <v>22.281171567783446</v>
      </c>
      <c r="AI40" s="53" t="s">
        <v>79</v>
      </c>
      <c r="AJ40" s="78" t="s">
        <v>80</v>
      </c>
      <c r="AK40" s="69">
        <f t="shared" si="17"/>
        <v>-3022.4634375330193</v>
      </c>
      <c r="AL40" s="70">
        <f t="shared" si="15"/>
        <v>14192.453626016289</v>
      </c>
      <c r="AM40" s="70">
        <f t="shared" si="15"/>
        <v>406.33528047961266</v>
      </c>
      <c r="AN40" s="70">
        <f t="shared" si="15"/>
        <v>5.9003354188752919</v>
      </c>
      <c r="AO40" s="70">
        <f t="shared" si="15"/>
        <v>11.593531744264023</v>
      </c>
      <c r="AP40" s="70">
        <f t="shared" si="15"/>
        <v>16.761511926026891</v>
      </c>
      <c r="AQ40" s="70">
        <f t="shared" si="15"/>
        <v>46.162958002721027</v>
      </c>
      <c r="AR40" s="70">
        <f t="shared" si="15"/>
        <v>59.405013932397686</v>
      </c>
      <c r="AS40" s="70">
        <f t="shared" si="15"/>
        <v>66.494638976694631</v>
      </c>
      <c r="AT40" s="70">
        <f t="shared" si="15"/>
        <v>2.7400591161905639</v>
      </c>
      <c r="AU40" s="70">
        <f t="shared" si="15"/>
        <v>10.6652421414767</v>
      </c>
      <c r="AV40" s="70">
        <f t="shared" si="15"/>
        <v>2454.3612744173565</v>
      </c>
      <c r="AW40" s="70">
        <f t="shared" si="15"/>
        <v>743.79331231153049</v>
      </c>
      <c r="AX40" s="70">
        <f t="shared" si="15"/>
        <v>-1908.418051689742</v>
      </c>
      <c r="AY40" s="70">
        <f t="shared" si="15"/>
        <v>-3797.4324936999196</v>
      </c>
      <c r="AZ40" s="70">
        <f t="shared" si="15"/>
        <v>0</v>
      </c>
      <c r="BA40" s="70">
        <f t="shared" si="15"/>
        <v>-145.00406369512658</v>
      </c>
      <c r="BB40" s="70">
        <f t="shared" si="16"/>
        <v>320.714489902369</v>
      </c>
      <c r="BC40" s="70">
        <f t="shared" si="16"/>
        <v>28262.574833010836</v>
      </c>
      <c r="BD40" s="70">
        <f t="shared" si="16"/>
        <v>0</v>
      </c>
      <c r="BE40" s="70">
        <f t="shared" si="16"/>
        <v>0.641229708741893</v>
      </c>
      <c r="BF40" s="70">
        <f t="shared" si="16"/>
        <v>0</v>
      </c>
      <c r="BG40" s="70">
        <f t="shared" si="16"/>
        <v>563.11638091389364</v>
      </c>
      <c r="BH40" s="71">
        <f t="shared" si="16"/>
        <v>22.281171567783446</v>
      </c>
      <c r="BP40" s="53" t="s">
        <v>79</v>
      </c>
      <c r="BQ40" s="78" t="s">
        <v>80</v>
      </c>
      <c r="BR40" s="69">
        <f t="shared" si="19"/>
        <v>-3022.4634375330193</v>
      </c>
      <c r="BS40" s="70">
        <f t="shared" si="19"/>
        <v>14192.453626016289</v>
      </c>
      <c r="BT40" s="49">
        <f>AM40-CY19</f>
        <v>883.13403553962416</v>
      </c>
      <c r="BU40" s="70">
        <f t="shared" si="19"/>
        <v>5.9003354188752919</v>
      </c>
      <c r="BV40" s="70">
        <f t="shared" si="19"/>
        <v>11.593531744264023</v>
      </c>
      <c r="BW40" s="70">
        <f t="shared" si="19"/>
        <v>16.761511926026891</v>
      </c>
      <c r="BX40" s="70">
        <f t="shared" si="19"/>
        <v>46.162958002721027</v>
      </c>
      <c r="BY40" s="70">
        <f t="shared" si="19"/>
        <v>59.405013932397686</v>
      </c>
      <c r="BZ40" s="70">
        <f t="shared" si="19"/>
        <v>66.494638976694631</v>
      </c>
      <c r="CA40" s="70">
        <f t="shared" si="19"/>
        <v>2.7400591161905639</v>
      </c>
      <c r="CB40" s="70">
        <f t="shared" si="19"/>
        <v>10.6652421414767</v>
      </c>
      <c r="CC40" s="70">
        <f t="shared" si="19"/>
        <v>2454.3612744173565</v>
      </c>
      <c r="CD40" s="70">
        <f t="shared" si="19"/>
        <v>743.79331231153049</v>
      </c>
      <c r="CE40" s="70">
        <f t="shared" si="19"/>
        <v>-1908.418051689742</v>
      </c>
      <c r="CF40" s="70">
        <f t="shared" si="19"/>
        <v>-3797.4324936999196</v>
      </c>
      <c r="CG40" s="70">
        <f t="shared" si="19"/>
        <v>0</v>
      </c>
      <c r="CH40" s="70">
        <f t="shared" si="20"/>
        <v>-145.00406369512658</v>
      </c>
      <c r="CI40" s="70">
        <f t="shared" si="20"/>
        <v>320.714489902369</v>
      </c>
      <c r="CJ40" s="70">
        <f t="shared" si="20"/>
        <v>28262.574833010836</v>
      </c>
      <c r="CK40" s="70">
        <f t="shared" si="20"/>
        <v>0</v>
      </c>
      <c r="CL40" s="70">
        <f t="shared" si="20"/>
        <v>0.641229708741893</v>
      </c>
      <c r="CM40" s="70">
        <f t="shared" si="20"/>
        <v>0</v>
      </c>
      <c r="CN40" s="70">
        <f t="shared" si="20"/>
        <v>563.11638091389364</v>
      </c>
      <c r="CO40" s="71">
        <f t="shared" si="20"/>
        <v>22.281171567783446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107743.21152614475</v>
      </c>
      <c r="E41" s="31">
        <v>271793.57325496397</v>
      </c>
      <c r="F41" s="31">
        <v>182163.23189293061</v>
      </c>
      <c r="G41" s="31">
        <v>10263.294234659337</v>
      </c>
      <c r="H41" s="31">
        <v>30963.814956164904</v>
      </c>
      <c r="I41" s="31">
        <v>35659.359642784213</v>
      </c>
      <c r="J41" s="31">
        <v>13889.87246199443</v>
      </c>
      <c r="K41" s="31">
        <v>49393.655566748021</v>
      </c>
      <c r="L41" s="31">
        <v>41110.702462559821</v>
      </c>
      <c r="M41" s="31">
        <v>41404.070968733598</v>
      </c>
      <c r="N41" s="31">
        <v>24123.670230879292</v>
      </c>
      <c r="O41" s="31">
        <v>876582.11135884793</v>
      </c>
      <c r="P41" s="31">
        <v>255996.4125168263</v>
      </c>
      <c r="Q41" s="31">
        <v>8802.4562993062464</v>
      </c>
      <c r="R41" s="31">
        <v>16417.778984063483</v>
      </c>
      <c r="S41" s="31">
        <v>25205.899792056567</v>
      </c>
      <c r="T41" s="31">
        <v>8984.5335455616569</v>
      </c>
      <c r="U41" s="31">
        <v>24312.371062453807</v>
      </c>
      <c r="V41" s="31">
        <v>1612472.1593386654</v>
      </c>
      <c r="W41" s="31">
        <v>385383.12770685944</v>
      </c>
      <c r="X41" s="31">
        <v>1926.1929590712466</v>
      </c>
      <c r="Y41" s="31">
        <v>151962.09580797001</v>
      </c>
      <c r="Z41" s="31">
        <v>54517.907792912243</v>
      </c>
      <c r="AA41" s="32">
        <v>38273.326445703111</v>
      </c>
      <c r="AI41" s="29" t="s">
        <v>81</v>
      </c>
      <c r="AJ41" s="30" t="s">
        <v>83</v>
      </c>
      <c r="AK41" s="31">
        <f>SUM(AK3:AK40)</f>
        <v>107742.55967722446</v>
      </c>
      <c r="AL41" s="31">
        <f t="shared" ref="AL41:BH41" si="21">SUM(AL3:AL40)</f>
        <v>271793.47504175757</v>
      </c>
      <c r="AM41" s="31">
        <f t="shared" si="21"/>
        <v>182162.39002682484</v>
      </c>
      <c r="AN41" s="31">
        <f t="shared" si="21"/>
        <v>10262.293699949674</v>
      </c>
      <c r="AO41" s="31">
        <f t="shared" si="21"/>
        <v>30962.778503898051</v>
      </c>
      <c r="AP41" s="31">
        <f t="shared" si="21"/>
        <v>35658.282647311673</v>
      </c>
      <c r="AQ41" s="31">
        <f t="shared" si="21"/>
        <v>13889.018945345189</v>
      </c>
      <c r="AR41" s="31">
        <f t="shared" si="21"/>
        <v>49397.725851300769</v>
      </c>
      <c r="AS41" s="31">
        <f t="shared" si="21"/>
        <v>41112.17575391502</v>
      </c>
      <c r="AT41" s="31">
        <f t="shared" si="21"/>
        <v>41403.361947494232</v>
      </c>
      <c r="AU41" s="31">
        <f t="shared" si="21"/>
        <v>24122.764956265095</v>
      </c>
      <c r="AV41" s="31">
        <f t="shared" si="21"/>
        <v>876588.99009599187</v>
      </c>
      <c r="AW41" s="31">
        <f t="shared" si="21"/>
        <v>255998.42373465633</v>
      </c>
      <c r="AX41" s="31">
        <f t="shared" si="21"/>
        <v>8801.4750767594487</v>
      </c>
      <c r="AY41" s="31">
        <f t="shared" si="21"/>
        <v>16416.861142026424</v>
      </c>
      <c r="AZ41" s="31">
        <f t="shared" si="21"/>
        <v>25205.767379456658</v>
      </c>
      <c r="BA41" s="31">
        <f t="shared" si="21"/>
        <v>8983.6890719593212</v>
      </c>
      <c r="BB41" s="31">
        <f t="shared" si="21"/>
        <v>24311.593410058886</v>
      </c>
      <c r="BC41" s="31">
        <f t="shared" si="21"/>
        <v>1612496.2692655697</v>
      </c>
      <c r="BD41" s="31">
        <f t="shared" si="21"/>
        <v>385382.31981613312</v>
      </c>
      <c r="BE41" s="31">
        <f t="shared" si="21"/>
        <v>1963.1784638434167</v>
      </c>
      <c r="BF41" s="31">
        <f t="shared" si="21"/>
        <v>152337.18244782306</v>
      </c>
      <c r="BG41" s="31">
        <f t="shared" si="21"/>
        <v>54519.209942549307</v>
      </c>
      <c r="BH41" s="32">
        <f t="shared" si="21"/>
        <v>38313.18738542388</v>
      </c>
      <c r="BP41" s="29" t="s">
        <v>81</v>
      </c>
      <c r="BQ41" s="30" t="s">
        <v>83</v>
      </c>
      <c r="BR41" s="31">
        <f>SUM(BR3:BR40)</f>
        <v>107742.55967722446</v>
      </c>
      <c r="BS41" s="31">
        <f t="shared" ref="BS41:CO41" si="22">SUM(BS3:BS40)</f>
        <v>271793.47504175757</v>
      </c>
      <c r="BT41" s="31">
        <f t="shared" si="22"/>
        <v>182639.18878188485</v>
      </c>
      <c r="BU41" s="31">
        <f t="shared" si="22"/>
        <v>10262.293699949674</v>
      </c>
      <c r="BV41" s="31">
        <f t="shared" si="22"/>
        <v>30962.778503898051</v>
      </c>
      <c r="BW41" s="31">
        <f t="shared" si="22"/>
        <v>35658.282647311673</v>
      </c>
      <c r="BX41" s="31">
        <f t="shared" si="22"/>
        <v>13889.018945345189</v>
      </c>
      <c r="BY41" s="31">
        <f t="shared" si="22"/>
        <v>49397.725851300769</v>
      </c>
      <c r="BZ41" s="31">
        <f t="shared" si="22"/>
        <v>41112.17575391502</v>
      </c>
      <c r="CA41" s="31">
        <f t="shared" si="22"/>
        <v>41403.361947494224</v>
      </c>
      <c r="CB41" s="31">
        <f t="shared" si="22"/>
        <v>24122.764956265095</v>
      </c>
      <c r="CC41" s="31">
        <f t="shared" si="22"/>
        <v>876588.99009599187</v>
      </c>
      <c r="CD41" s="31">
        <f t="shared" si="22"/>
        <v>255998.42373465633</v>
      </c>
      <c r="CE41" s="31">
        <f t="shared" si="22"/>
        <v>8801.4750767594487</v>
      </c>
      <c r="CF41" s="31">
        <f t="shared" si="22"/>
        <v>16416.861142026424</v>
      </c>
      <c r="CG41" s="31">
        <f t="shared" si="22"/>
        <v>25205.767379456658</v>
      </c>
      <c r="CH41" s="31">
        <f t="shared" si="22"/>
        <v>8983.6890719593212</v>
      </c>
      <c r="CI41" s="31">
        <f t="shared" si="22"/>
        <v>24311.593410058886</v>
      </c>
      <c r="CJ41" s="31">
        <f t="shared" si="22"/>
        <v>1612496.2692655697</v>
      </c>
      <c r="CK41" s="31">
        <f t="shared" si="22"/>
        <v>385382.31981613312</v>
      </c>
      <c r="CL41" s="31">
        <f t="shared" si="22"/>
        <v>1963.1784638434167</v>
      </c>
      <c r="CM41" s="31">
        <f t="shared" si="22"/>
        <v>152337.18244782306</v>
      </c>
      <c r="CN41" s="31">
        <f t="shared" si="22"/>
        <v>54519.209942549307</v>
      </c>
      <c r="CO41" s="32">
        <f t="shared" si="22"/>
        <v>38313.18738542388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75272.616311107078</v>
      </c>
      <c r="E43" s="31">
        <f t="shared" ref="E43:AA43" si="23">SUM(E3:E31)</f>
        <v>141873.51445445366</v>
      </c>
      <c r="F43" s="31">
        <f t="shared" si="23"/>
        <v>92972.388550531861</v>
      </c>
      <c r="G43" s="31">
        <f t="shared" si="23"/>
        <v>6435.4780064676925</v>
      </c>
      <c r="H43" s="31">
        <f t="shared" si="23"/>
        <v>18628.741414154225</v>
      </c>
      <c r="I43" s="31">
        <f t="shared" si="23"/>
        <v>20769.87431305919</v>
      </c>
      <c r="J43" s="31">
        <f t="shared" si="23"/>
        <v>6172.9866099078281</v>
      </c>
      <c r="K43" s="31">
        <f t="shared" si="23"/>
        <v>24422.550257415496</v>
      </c>
      <c r="L43" s="31">
        <f t="shared" si="23"/>
        <v>25679.982573355839</v>
      </c>
      <c r="M43" s="31">
        <f t="shared" si="23"/>
        <v>26050.821652858049</v>
      </c>
      <c r="N43" s="31">
        <f t="shared" si="23"/>
        <v>12023.242793834757</v>
      </c>
      <c r="O43" s="31">
        <f t="shared" si="23"/>
        <v>446951.76617053145</v>
      </c>
      <c r="P43" s="31">
        <f t="shared" si="23"/>
        <v>234779.42509189286</v>
      </c>
      <c r="Q43" s="31">
        <f t="shared" si="23"/>
        <v>10965.887965722468</v>
      </c>
      <c r="R43" s="31">
        <f t="shared" si="23"/>
        <v>19418.660957720022</v>
      </c>
      <c r="S43" s="31">
        <f t="shared" si="23"/>
        <v>53103.525719239165</v>
      </c>
      <c r="T43" s="31">
        <f t="shared" si="23"/>
        <v>12969.723011539001</v>
      </c>
      <c r="U43" s="31">
        <f t="shared" si="23"/>
        <v>18841.691526802828</v>
      </c>
      <c r="V43" s="31">
        <f t="shared" si="23"/>
        <v>1744038.9778658159</v>
      </c>
      <c r="W43" s="31">
        <f t="shared" si="23"/>
        <v>385383.12770685944</v>
      </c>
      <c r="X43" s="31">
        <f t="shared" si="23"/>
        <v>112.20586649594111</v>
      </c>
      <c r="Y43" s="31">
        <f t="shared" si="23"/>
        <v>50147.106136335824</v>
      </c>
      <c r="Z43" s="31">
        <f t="shared" si="23"/>
        <v>48690.75807498338</v>
      </c>
      <c r="AA43" s="32">
        <f t="shared" si="23"/>
        <v>24775.641242632806</v>
      </c>
      <c r="AJ43" s="79" t="s">
        <v>86</v>
      </c>
      <c r="AK43" s="38">
        <f t="array" ref="AK43:BH43">TRANSPOSE(BN3:BN26)-AK41:BH41</f>
        <v>-4.8021320253610611E-10</v>
      </c>
      <c r="AL43" s="39">
        <v>-6.4028427004814148E-10</v>
      </c>
      <c r="AM43" s="39">
        <v>8.149072527885437E-10</v>
      </c>
      <c r="AN43" s="39">
        <v>4.0017766878008842E-11</v>
      </c>
      <c r="AO43" s="39">
        <v>-3.637978807091713E-10</v>
      </c>
      <c r="AP43" s="39">
        <v>5.3842086344957352E-10</v>
      </c>
      <c r="AQ43" s="39">
        <v>-5.1659299060702324E-10</v>
      </c>
      <c r="AR43" s="39">
        <v>-4.3655745685100555E-10</v>
      </c>
      <c r="AS43" s="39">
        <v>-4.4383341446518898E-10</v>
      </c>
      <c r="AT43" s="39">
        <v>5.7480065152049065E-10</v>
      </c>
      <c r="AU43" s="39">
        <v>-2.6557245291769505E-10</v>
      </c>
      <c r="AV43" s="39">
        <v>-1.3969838619232178E-9</v>
      </c>
      <c r="AW43" s="39">
        <v>-2.9103830456733704E-10</v>
      </c>
      <c r="AX43" s="39">
        <v>8.276401786133647E-10</v>
      </c>
      <c r="AY43" s="39">
        <v>-2.0372681319713593E-10</v>
      </c>
      <c r="AZ43" s="39">
        <v>8.440110832452774E-10</v>
      </c>
      <c r="BA43" s="39">
        <v>7.5669959187507629E-10</v>
      </c>
      <c r="BB43" s="39">
        <v>-5.347828846424818E-10</v>
      </c>
      <c r="BC43" s="39">
        <v>-2.3283064365386963E-10</v>
      </c>
      <c r="BD43" s="39">
        <v>0</v>
      </c>
      <c r="BE43" s="39">
        <v>9.7475094662513584E-10</v>
      </c>
      <c r="BF43" s="39">
        <v>-7.8580342233181E-10</v>
      </c>
      <c r="BG43" s="39">
        <v>-7.2759576141834259E-12</v>
      </c>
      <c r="BH43" s="40">
        <v>9.8953023552894592E-10</v>
      </c>
      <c r="BJ43" s="45">
        <f>SUMSQ(AK43:BH43)</f>
        <v>9.7186145517557649E-18</v>
      </c>
      <c r="BQ43" s="79" t="s">
        <v>86</v>
      </c>
      <c r="BR43" s="38">
        <f t="array" ref="BR43:CO43">TRANSPOSE(CU3:CU26)-BR41:CO41</f>
        <v>-4.8021320253610611E-10</v>
      </c>
      <c r="BS43" s="39">
        <v>-6.4028427004814148E-10</v>
      </c>
      <c r="BT43" s="39">
        <v>8.149072527885437E-10</v>
      </c>
      <c r="BU43" s="39">
        <v>4.0017766878008842E-11</v>
      </c>
      <c r="BV43" s="39">
        <v>-3.637978807091713E-10</v>
      </c>
      <c r="BW43" s="39">
        <v>5.3842086344957352E-10</v>
      </c>
      <c r="BX43" s="39">
        <v>-5.1659299060702324E-10</v>
      </c>
      <c r="BY43" s="39">
        <v>-4.3655745685100555E-10</v>
      </c>
      <c r="BZ43" s="39">
        <v>-4.4383341446518898E-10</v>
      </c>
      <c r="CA43" s="39">
        <v>5.8207660913467407E-10</v>
      </c>
      <c r="CB43" s="39">
        <v>-2.6557245291769505E-10</v>
      </c>
      <c r="CC43" s="39">
        <v>-1.3969838619232178E-9</v>
      </c>
      <c r="CD43" s="39">
        <v>-2.9103830456733704E-10</v>
      </c>
      <c r="CE43" s="39">
        <v>8.276401786133647E-10</v>
      </c>
      <c r="CF43" s="39">
        <v>-2.0372681319713593E-10</v>
      </c>
      <c r="CG43" s="39">
        <v>8.440110832452774E-10</v>
      </c>
      <c r="CH43" s="39">
        <v>7.5669959187507629E-10</v>
      </c>
      <c r="CI43" s="39">
        <v>-5.347828846424818E-10</v>
      </c>
      <c r="CJ43" s="39">
        <v>-2.3283064365386963E-10</v>
      </c>
      <c r="CK43" s="39">
        <v>0</v>
      </c>
      <c r="CL43" s="39">
        <v>9.7475094662513584E-10</v>
      </c>
      <c r="CM43" s="39">
        <v>-7.8580342233181E-10</v>
      </c>
      <c r="CN43" s="39">
        <v>-7.2759576141834259E-12</v>
      </c>
      <c r="CO43" s="40">
        <v>9.8953023552894592E-10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97">
        <f t="array" ref="D45:AA45">'[7]TES 2010 (value)'!$D$112:$AA$112</f>
        <v>738.20563421987288</v>
      </c>
      <c r="E45" s="97">
        <v>548.59940194768706</v>
      </c>
      <c r="F45" s="97">
        <v>226.74843720813158</v>
      </c>
      <c r="G45" s="97">
        <v>42.306613965780265</v>
      </c>
      <c r="H45" s="97">
        <v>81.210759688924924</v>
      </c>
      <c r="I45" s="97">
        <v>82.7534094750946</v>
      </c>
      <c r="J45" s="97">
        <v>24.446341845386065</v>
      </c>
      <c r="K45" s="97">
        <v>31.740118425937922</v>
      </c>
      <c r="L45" s="97">
        <v>150.77842348999999</v>
      </c>
      <c r="M45" s="97">
        <v>51.278282366840109</v>
      </c>
      <c r="N45" s="97">
        <v>27.579464733697176</v>
      </c>
      <c r="O45" s="97">
        <v>1872.0372149436855</v>
      </c>
      <c r="P45" s="97">
        <v>1662.9295515468152</v>
      </c>
      <c r="Q45" s="97">
        <v>96.051644427859799</v>
      </c>
      <c r="R45" s="97">
        <v>187.82315690957736</v>
      </c>
      <c r="S45" s="97">
        <v>384.18699659999999</v>
      </c>
      <c r="T45" s="97">
        <v>43.095730490355436</v>
      </c>
      <c r="U45" s="97">
        <v>69.700556030161692</v>
      </c>
      <c r="V45" s="97">
        <v>12160.51118928779</v>
      </c>
      <c r="W45" s="97">
        <v>5520.2314173208306</v>
      </c>
      <c r="X45" s="97">
        <v>0.818887242130241</v>
      </c>
      <c r="Y45" s="97">
        <v>17.386839692387156</v>
      </c>
      <c r="Z45" s="97">
        <v>91.512572416285991</v>
      </c>
      <c r="AA45" s="98">
        <v>40.461266705369781</v>
      </c>
      <c r="AI45" s="80" t="s">
        <v>84</v>
      </c>
      <c r="AJ45" s="79" t="s">
        <v>85</v>
      </c>
      <c r="AK45" s="41">
        <v>-7.5705268967079814E-6</v>
      </c>
      <c r="AL45" s="42">
        <v>-5.7524170523074638E-7</v>
      </c>
      <c r="AM45" s="42">
        <v>-5.8905950975330991E-6</v>
      </c>
      <c r="AN45" s="42">
        <v>-1.1284196489864906E-4</v>
      </c>
      <c r="AO45" s="42">
        <v>-4.6352434600853941E-5</v>
      </c>
      <c r="AP45" s="42">
        <v>-3.6568168252623456E-5</v>
      </c>
      <c r="AQ45" s="42">
        <v>-7.8056676403926928E-5</v>
      </c>
      <c r="AR45" s="42">
        <v>8.9798255316892096E-5</v>
      </c>
      <c r="AS45" s="42">
        <v>4.0553004737637626E-5</v>
      </c>
      <c r="AT45" s="42">
        <v>-1.860599596659257E-5</v>
      </c>
      <c r="AU45" s="42">
        <v>-4.0905162094295996E-5</v>
      </c>
      <c r="AV45" s="42">
        <v>1.0208662883653841E-5</v>
      </c>
      <c r="AW45" s="42">
        <v>8.5664143239891687E-6</v>
      </c>
      <c r="AX45" s="42">
        <v>-8.0207399368564979E-5</v>
      </c>
      <c r="AY45" s="42">
        <v>-4.7265979825229269E-5</v>
      </c>
      <c r="AZ45" s="42">
        <v>-2.0555745393772163E-6</v>
      </c>
      <c r="BA45" s="42">
        <v>-4.5600651065140457E-5</v>
      </c>
      <c r="BB45" s="42">
        <v>-2.9000945207641523E-5</v>
      </c>
      <c r="BC45" s="42">
        <v>1.3181942813571002E-5</v>
      </c>
      <c r="BD45" s="42">
        <v>-2.096331334437806E-6</v>
      </c>
      <c r="BE45" s="42">
        <v>2.1805087897164257E-2</v>
      </c>
      <c r="BF45" s="42">
        <v>3.7169257280587234E-3</v>
      </c>
      <c r="BG45" s="42">
        <v>2.6427677285644072E-5</v>
      </c>
      <c r="BH45" s="43">
        <v>1.1841522178254534E-3</v>
      </c>
      <c r="BP45" s="80" t="s">
        <v>109</v>
      </c>
      <c r="BQ45" s="60" t="s">
        <v>41</v>
      </c>
      <c r="BR45" s="61">
        <f t="array" ref="BR45:CO48">'[7]TES 2010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'[7]TES 2010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'[7]TES 2010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0.18213636239152203</v>
      </c>
      <c r="E47" s="87">
        <f t="shared" ref="E47:AA47" si="24">E31/(E43-E31)</f>
        <v>7.3592447941376385E-2</v>
      </c>
      <c r="F47" s="87">
        <f t="shared" si="24"/>
        <v>-2.4415471604067613E-3</v>
      </c>
      <c r="G47" s="87">
        <f t="shared" si="24"/>
        <v>-8.3458699402240502E-2</v>
      </c>
      <c r="H47" s="87">
        <f t="shared" si="24"/>
        <v>-3.1126167910041206E-3</v>
      </c>
      <c r="I47" s="87">
        <f t="shared" si="24"/>
        <v>-2.7776028677024178E-2</v>
      </c>
      <c r="J47" s="87">
        <f t="shared" si="24"/>
        <v>-0.17624158729206676</v>
      </c>
      <c r="K47" s="87">
        <f t="shared" si="24"/>
        <v>5.2261854444984202E-3</v>
      </c>
      <c r="L47" s="87">
        <f t="shared" si="24"/>
        <v>-2.9198903000447068E-2</v>
      </c>
      <c r="M47" s="87">
        <f t="shared" si="24"/>
        <v>1.4720464292993424E-2</v>
      </c>
      <c r="N47" s="87">
        <f t="shared" si="24"/>
        <v>-1.1089874087389484E-2</v>
      </c>
      <c r="O47" s="87">
        <f t="shared" si="24"/>
        <v>4.08062852224007E-2</v>
      </c>
      <c r="P47" s="87">
        <f t="shared" si="24"/>
        <v>0.13602300663853126</v>
      </c>
      <c r="Q47" s="87">
        <f t="shared" si="24"/>
        <v>7.3121887541945665E-2</v>
      </c>
      <c r="R47" s="87">
        <f t="shared" si="24"/>
        <v>0.16700201054555616</v>
      </c>
      <c r="S47" s="87">
        <f t="shared" si="24"/>
        <v>4.9000882543808161E-2</v>
      </c>
      <c r="T47" s="87">
        <f t="shared" si="24"/>
        <v>7.7350102961347117E-2</v>
      </c>
      <c r="U47" s="87">
        <f t="shared" si="24"/>
        <v>-1.8836138977854913E-3</v>
      </c>
      <c r="V47" s="87">
        <f t="shared" si="24"/>
        <v>0.17255444375465287</v>
      </c>
      <c r="W47" s="87">
        <f t="shared" si="24"/>
        <v>-2.4494535937141976E-2</v>
      </c>
      <c r="X47" s="87">
        <f t="shared" si="24"/>
        <v>-0.13967819288824124</v>
      </c>
      <c r="Y47" s="87">
        <f t="shared" si="24"/>
        <v>1.2492794921252477E-3</v>
      </c>
      <c r="Z47" s="87">
        <f t="shared" si="24"/>
        <v>0.21838076953595789</v>
      </c>
      <c r="AA47" s="87">
        <f t="shared" si="24"/>
        <v>0.10090697064289021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5.9372812842385471E-2</v>
      </c>
      <c r="AL47" s="47">
        <v>8.1982223395218184E-2</v>
      </c>
      <c r="AM47" s="47">
        <v>0.15461482763807052</v>
      </c>
      <c r="AN47" s="47">
        <v>0.20650099248095125</v>
      </c>
      <c r="AO47" s="47">
        <v>0.15635611949198897</v>
      </c>
      <c r="AP47" s="47">
        <v>0.27405371095271047</v>
      </c>
      <c r="AQ47" s="47">
        <v>0.13953476924099409</v>
      </c>
      <c r="AR47" s="47">
        <v>0</v>
      </c>
      <c r="AS47" s="47">
        <v>0.17943925580744874</v>
      </c>
      <c r="AT47" s="47">
        <v>0</v>
      </c>
      <c r="AU47" s="47">
        <v>0</v>
      </c>
      <c r="AV47" s="47">
        <v>0.12209950629932778</v>
      </c>
      <c r="AW47" s="47">
        <v>0.1146542883916748</v>
      </c>
      <c r="AX47" s="47">
        <v>7.1063215954291228E-2</v>
      </c>
      <c r="AY47" s="47">
        <v>7.0258085035028034E-2</v>
      </c>
      <c r="AZ47" s="47">
        <v>0.50863250070328769</v>
      </c>
      <c r="BA47" s="47">
        <v>3.8426616414912365E-2</v>
      </c>
      <c r="BB47" s="47">
        <v>2.2014089795702907E-2</v>
      </c>
      <c r="BC47" s="47">
        <v>6.2853477070588443E-2</v>
      </c>
      <c r="BD47" s="47">
        <v>0</v>
      </c>
      <c r="BE47" s="47">
        <v>0.73453046394699972</v>
      </c>
      <c r="BF47" s="47">
        <v>0.27240606353885444</v>
      </c>
      <c r="BG47" s="47">
        <v>0.21879476245109952</v>
      </c>
      <c r="BH47" s="48">
        <v>0.21165868443496316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VE'!$G$29:$G$49)</f>
        <v>0</v>
      </c>
      <c r="BS50" s="62">
        <v>0</v>
      </c>
      <c r="BT50" s="62">
        <v>0</v>
      </c>
      <c r="BU50" s="62">
        <v>0</v>
      </c>
      <c r="BV50" s="62">
        <v>581452.71230000001</v>
      </c>
      <c r="BW50" s="62">
        <v>411513.5846</v>
      </c>
      <c r="BX50" s="62">
        <v>1249991.8770000001</v>
      </c>
      <c r="BY50" s="62">
        <v>205222.68059999999</v>
      </c>
      <c r="BZ50" s="62">
        <v>0</v>
      </c>
      <c r="CA50" s="62">
        <v>16475713.720000001</v>
      </c>
      <c r="CB50" s="62">
        <v>0</v>
      </c>
      <c r="CC50" s="62">
        <v>1642289.5619999999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VE'!$G$50:$G$51)</f>
        <v>0</v>
      </c>
      <c r="CN50" s="89">
        <f>SUM('[3]AMS ss VE'!$G$52:$G$59)</f>
        <v>15815555.66</v>
      </c>
      <c r="CO50" s="89">
        <f>SUM('[3]AMS ss VE'!$G$60:$G$65)</f>
        <v>0</v>
      </c>
      <c r="CP50" s="101">
        <f t="array" ref="CP50:CP51">'[3]AMS ss VE'!$G$3:$G$4</f>
        <v>912854.60069999995</v>
      </c>
    </row>
    <row r="51" spans="68:94" x14ac:dyDescent="0.25">
      <c r="BQ51" s="64" t="s">
        <v>43</v>
      </c>
      <c r="BR51" s="65">
        <f t="array" ref="BR51:CL51">TRANSPOSE('[3]AMS ss VE'!$G$68:$G$88)</f>
        <v>6762049.6540000001</v>
      </c>
      <c r="BS51" s="66">
        <v>6384427.5369999995</v>
      </c>
      <c r="BT51" s="66">
        <v>399606.9166</v>
      </c>
      <c r="BU51" s="66">
        <v>4061659.642</v>
      </c>
      <c r="BV51" s="66">
        <v>14130199.65</v>
      </c>
      <c r="BW51" s="66">
        <v>11047296.74</v>
      </c>
      <c r="BX51" s="66">
        <v>3023551.372</v>
      </c>
      <c r="BY51" s="66">
        <v>6313867.3629999999</v>
      </c>
      <c r="BZ51" s="66">
        <v>281031.23479999998</v>
      </c>
      <c r="CA51" s="66">
        <v>0</v>
      </c>
      <c r="CB51" s="66">
        <v>0</v>
      </c>
      <c r="CC51" s="66">
        <v>7498449.4539999999</v>
      </c>
      <c r="CD51" s="66">
        <v>3.3341230130000001</v>
      </c>
      <c r="CE51" s="66">
        <v>591418.67810000002</v>
      </c>
      <c r="CF51" s="66">
        <v>3344045.963</v>
      </c>
      <c r="CG51" s="66">
        <v>34861438.289999999</v>
      </c>
      <c r="CH51" s="66">
        <v>10905120.99</v>
      </c>
      <c r="CI51" s="66">
        <v>7709755.9550000001</v>
      </c>
      <c r="CJ51" s="66">
        <v>12423458.73</v>
      </c>
      <c r="CK51" s="66">
        <v>1167507.574</v>
      </c>
      <c r="CL51" s="91">
        <v>0</v>
      </c>
      <c r="CM51" s="91">
        <f>SUM('[3]AMS ss VE'!$G$89:$G$90)</f>
        <v>16749210.49</v>
      </c>
      <c r="CN51" s="91">
        <f>SUM('[3]AMS ss VE'!$G$91:$G$98)</f>
        <v>2941553.142</v>
      </c>
      <c r="CO51" s="91">
        <f>SUM('[3]AMS ss VE'!$G$99:$G$104)</f>
        <v>0</v>
      </c>
      <c r="CP51" s="102">
        <v>110961412.59999999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VE'!$G$119:$G$139)</f>
        <v>764512.6629</v>
      </c>
      <c r="BS53" s="70">
        <v>4967902.5839999998</v>
      </c>
      <c r="BT53" s="70">
        <v>697895.49950000003</v>
      </c>
      <c r="BU53" s="70">
        <v>1219208.943</v>
      </c>
      <c r="BV53" s="70">
        <v>1530247.3160000001</v>
      </c>
      <c r="BW53" s="70">
        <v>2158921.71</v>
      </c>
      <c r="BX53" s="70">
        <v>4382337.9249999998</v>
      </c>
      <c r="BY53" s="70">
        <v>3527191.4780000001</v>
      </c>
      <c r="BZ53" s="70">
        <v>242523.36629999999</v>
      </c>
      <c r="CA53" s="70">
        <v>1700718.253</v>
      </c>
      <c r="CB53" s="70">
        <v>539749.34970000002</v>
      </c>
      <c r="CC53" s="70">
        <v>8215466.8969999999</v>
      </c>
      <c r="CD53" s="70">
        <v>562277.10290000006</v>
      </c>
      <c r="CE53" s="70">
        <v>34125.69124</v>
      </c>
      <c r="CF53" s="70">
        <v>44575.565560000003</v>
      </c>
      <c r="CG53" s="70">
        <v>38850.939890000001</v>
      </c>
      <c r="CH53" s="70">
        <v>1934.6556479999999</v>
      </c>
      <c r="CI53" s="70">
        <v>1275.628115</v>
      </c>
      <c r="CJ53" s="70">
        <v>9906228.6710000001</v>
      </c>
      <c r="CK53" s="70">
        <v>5415121.9129999997</v>
      </c>
      <c r="CL53" s="93">
        <v>0</v>
      </c>
      <c r="CM53" s="93">
        <f>SUM('[3]AMS ss VE'!$G$140:$G$141)</f>
        <v>0.91227496939999997</v>
      </c>
      <c r="CN53" s="93">
        <f>SUM('[3]AMS ss VE'!$G$142:$G$149)</f>
        <v>6948979.5839999998</v>
      </c>
      <c r="CO53" s="93">
        <f>SUM('[3]AMS ss VE'!$G$150:$G$155)</f>
        <v>523728.89689999999</v>
      </c>
      <c r="CP53" s="103">
        <f>'[3]AMS ss VE'!$G$5</f>
        <v>34859840.670000002</v>
      </c>
    </row>
    <row r="59" spans="68:94" x14ac:dyDescent="0.25">
      <c r="CA59" s="8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2"/>
  <dimension ref="B1:DA56"/>
  <sheetViews>
    <sheetView showGridLines="0" topLeftCell="BS24" workbookViewId="0">
      <selection activeCell="BY56" sqref="BY56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VE'!$V$1080</f>
        <v>0.1147720107</v>
      </c>
      <c r="DA2" s="104">
        <f t="array" ref="DA2:DA25">IFERROR('[7]TES 2025 (volume)'!$CK$6:$CK$29/'[7]TES 2010 (volume)'!$CK$6:$CK$29,1)</f>
        <v>1.0535815078541184</v>
      </c>
    </row>
    <row r="3" spans="2:105" x14ac:dyDescent="0.25">
      <c r="B3" s="53" t="s">
        <v>20</v>
      </c>
      <c r="C3" s="60" t="s">
        <v>0</v>
      </c>
      <c r="D3" s="88">
        <f t="array" ref="D3:AA26">'[7]TES 2025 (value)'!$D$77:$AA$100</f>
        <v>21830.29444173252</v>
      </c>
      <c r="E3" s="89">
        <v>57458.811368692608</v>
      </c>
      <c r="F3" s="89">
        <v>2.2030202466140003</v>
      </c>
      <c r="G3" s="89">
        <v>1.0245744128782885</v>
      </c>
      <c r="H3" s="89">
        <v>0.49820887974627753</v>
      </c>
      <c r="I3" s="89">
        <v>411.96240886557121</v>
      </c>
      <c r="J3" s="89">
        <v>0.17575194650024389</v>
      </c>
      <c r="K3" s="89">
        <v>95.967231714682654</v>
      </c>
      <c r="L3" s="89">
        <v>0</v>
      </c>
      <c r="M3" s="89">
        <v>21.437348235445185</v>
      </c>
      <c r="N3" s="89">
        <v>9.8254656968346978</v>
      </c>
      <c r="O3" s="89">
        <v>5055.2160049690974</v>
      </c>
      <c r="P3" s="89">
        <v>4058.8374174293212</v>
      </c>
      <c r="Q3" s="89">
        <v>0</v>
      </c>
      <c r="R3" s="89">
        <v>5.7156349350434859</v>
      </c>
      <c r="S3" s="89">
        <v>0</v>
      </c>
      <c r="T3" s="89">
        <v>39.593956456892997</v>
      </c>
      <c r="U3" s="89">
        <v>2.5450026335493404E-2</v>
      </c>
      <c r="V3" s="89">
        <v>4296.7790300443576</v>
      </c>
      <c r="W3" s="89">
        <v>868.5194446736765</v>
      </c>
      <c r="X3" s="89">
        <v>0.14612137419648205</v>
      </c>
      <c r="Y3" s="89">
        <v>39.704712958946423</v>
      </c>
      <c r="Z3" s="89">
        <v>407.33093412459334</v>
      </c>
      <c r="AA3" s="89">
        <v>301.66442293495919</v>
      </c>
      <c r="AB3" s="61">
        <f>'[7]TES 2025 (value)'!CK6</f>
        <v>48995.089352746319</v>
      </c>
      <c r="AC3" s="62">
        <f>'[7]TES 2025 (value)'!CL6</f>
        <v>0</v>
      </c>
      <c r="AD3" s="62">
        <f>'[7]TES 2025 (value)'!CM6</f>
        <v>2580.4347969189271</v>
      </c>
      <c r="AE3" s="62">
        <f>'[7]TES 2025 (value)'!CN6</f>
        <v>20688.822446306312</v>
      </c>
      <c r="AF3" s="63">
        <f>'[7]TES 2025 (value)'!CO6</f>
        <v>1.478651433</v>
      </c>
      <c r="AG3" s="26">
        <f>SUM(D3:AF3)</f>
        <v>167171.5581977554</v>
      </c>
      <c r="AI3" s="53" t="s">
        <v>20</v>
      </c>
      <c r="AJ3" s="60" t="s">
        <v>0</v>
      </c>
      <c r="AK3" s="61">
        <f t="shared" ref="AK3:AZ18" si="0">D3*(1+AK$45)</f>
        <v>21830.304134348542</v>
      </c>
      <c r="AL3" s="62">
        <f t="shared" si="0"/>
        <v>57459.378465388458</v>
      </c>
      <c r="AM3" s="62">
        <f t="shared" si="0"/>
        <v>2.2030135776883641</v>
      </c>
      <c r="AN3" s="62">
        <f t="shared" si="0"/>
        <v>1.0245108920213701</v>
      </c>
      <c r="AO3" s="62">
        <f t="shared" si="0"/>
        <v>0.49819729594543671</v>
      </c>
      <c r="AP3" s="62">
        <f t="shared" si="0"/>
        <v>411.9519138735526</v>
      </c>
      <c r="AQ3" s="62">
        <f t="shared" si="0"/>
        <v>0.17574842890593614</v>
      </c>
      <c r="AR3" s="62">
        <f t="shared" si="0"/>
        <v>95.979850834609081</v>
      </c>
      <c r="AS3" s="62">
        <f t="shared" si="0"/>
        <v>0</v>
      </c>
      <c r="AT3" s="62">
        <f t="shared" si="0"/>
        <v>21.43717440532695</v>
      </c>
      <c r="AU3" s="62">
        <f t="shared" si="0"/>
        <v>9.8252220535809602</v>
      </c>
      <c r="AV3" s="62">
        <f t="shared" si="0"/>
        <v>5055.2868910425768</v>
      </c>
      <c r="AW3" s="62">
        <f t="shared" si="0"/>
        <v>4058.8892449461546</v>
      </c>
      <c r="AX3" s="62">
        <f t="shared" si="0"/>
        <v>0</v>
      </c>
      <c r="AY3" s="62">
        <f t="shared" si="0"/>
        <v>5.7154686993398762</v>
      </c>
      <c r="AZ3" s="62">
        <f t="shared" si="0"/>
        <v>0</v>
      </c>
      <c r="BA3" s="62">
        <f t="shared" ref="BA3:BH32" si="1">T3*(1+BA$45)</f>
        <v>39.592605549120442</v>
      </c>
      <c r="BB3" s="62">
        <f t="shared" si="1"/>
        <v>2.544962182355209E-2</v>
      </c>
      <c r="BC3" s="62">
        <f t="shared" si="1"/>
        <v>4296.8509034747958</v>
      </c>
      <c r="BD3" s="62">
        <f t="shared" si="1"/>
        <v>868.51862704904806</v>
      </c>
      <c r="BE3" s="89">
        <f t="shared" si="1"/>
        <v>0.1608170765905233</v>
      </c>
      <c r="BF3" s="89">
        <f t="shared" si="1"/>
        <v>39.960638188815885</v>
      </c>
      <c r="BG3" s="89">
        <f t="shared" si="1"/>
        <v>407.34445884846053</v>
      </c>
      <c r="BH3" s="89">
        <f t="shared" si="1"/>
        <v>302.14785517752233</v>
      </c>
      <c r="BI3" s="61">
        <f t="shared" ref="BI3:BL26" si="2">AB3*(1+AB$43)</f>
        <v>48995.089352746319</v>
      </c>
      <c r="BJ3" s="62">
        <f t="shared" si="2"/>
        <v>0</v>
      </c>
      <c r="BK3" s="62">
        <f t="shared" si="2"/>
        <v>2580.4347969189271</v>
      </c>
      <c r="BL3" s="62">
        <f t="shared" si="2"/>
        <v>20688.822446306312</v>
      </c>
      <c r="BM3" s="35">
        <v>0</v>
      </c>
      <c r="BN3" s="26">
        <f>SUM(AK3:BM3)</f>
        <v>167171.61778674446</v>
      </c>
      <c r="BP3" s="53" t="s">
        <v>20</v>
      </c>
      <c r="BQ3" s="60" t="s">
        <v>0</v>
      </c>
      <c r="BR3" s="61">
        <f>AK3</f>
        <v>21830.304134348542</v>
      </c>
      <c r="BS3" s="62">
        <f t="shared" ref="BS3:CH18" si="3">AL3</f>
        <v>57459.378465388458</v>
      </c>
      <c r="BT3" s="62">
        <f t="shared" si="3"/>
        <v>2.2030135776883641</v>
      </c>
      <c r="BU3" s="62">
        <f t="shared" si="3"/>
        <v>1.0245108920213701</v>
      </c>
      <c r="BV3" s="62">
        <f t="shared" si="3"/>
        <v>0.49819729594543671</v>
      </c>
      <c r="BW3" s="62">
        <f t="shared" si="3"/>
        <v>411.9519138735526</v>
      </c>
      <c r="BX3" s="62">
        <f t="shared" si="3"/>
        <v>0.17574842890593614</v>
      </c>
      <c r="BY3" s="62">
        <f t="shared" si="3"/>
        <v>95.979850834609081</v>
      </c>
      <c r="BZ3" s="62">
        <f t="shared" si="3"/>
        <v>0</v>
      </c>
      <c r="CA3" s="62">
        <f t="shared" si="3"/>
        <v>21.43717440532695</v>
      </c>
      <c r="CB3" s="62">
        <f t="shared" si="3"/>
        <v>9.8252220535809602</v>
      </c>
      <c r="CC3" s="62">
        <f t="shared" si="3"/>
        <v>5055.2868910425768</v>
      </c>
      <c r="CD3" s="62">
        <f t="shared" si="3"/>
        <v>4058.8892449461546</v>
      </c>
      <c r="CE3" s="62">
        <f t="shared" si="3"/>
        <v>0</v>
      </c>
      <c r="CF3" s="62">
        <f t="shared" si="3"/>
        <v>5.7154686993398762</v>
      </c>
      <c r="CG3" s="62">
        <f t="shared" si="3"/>
        <v>0</v>
      </c>
      <c r="CH3" s="62">
        <f t="shared" si="3"/>
        <v>39.592605549120442</v>
      </c>
      <c r="CI3" s="62">
        <f t="shared" ref="CI3:CS26" si="4">BB3</f>
        <v>2.544962182355209E-2</v>
      </c>
      <c r="CJ3" s="62">
        <f t="shared" si="4"/>
        <v>4296.8509034747958</v>
      </c>
      <c r="CK3" s="62">
        <f t="shared" si="4"/>
        <v>868.51862704904806</v>
      </c>
      <c r="CL3" s="89">
        <f t="shared" si="4"/>
        <v>0.1608170765905233</v>
      </c>
      <c r="CM3" s="89">
        <f t="shared" si="4"/>
        <v>39.960638188815885</v>
      </c>
      <c r="CN3" s="89">
        <f t="shared" si="4"/>
        <v>407.34445884846053</v>
      </c>
      <c r="CO3" s="89">
        <f t="shared" si="4"/>
        <v>302.14785517752233</v>
      </c>
      <c r="CP3" s="61">
        <f t="shared" si="4"/>
        <v>48995.089352746319</v>
      </c>
      <c r="CQ3" s="62">
        <f t="shared" si="4"/>
        <v>0</v>
      </c>
      <c r="CR3" s="62">
        <f t="shared" si="4"/>
        <v>2580.4347969189271</v>
      </c>
      <c r="CS3" s="62">
        <f t="shared" si="4"/>
        <v>20688.822446306312</v>
      </c>
      <c r="CT3" s="35">
        <v>0</v>
      </c>
      <c r="CU3" s="26">
        <f>SUM(BR3:CT3)</f>
        <v>167171.61778674446</v>
      </c>
      <c r="DA3" s="105">
        <v>1.2593041548385433</v>
      </c>
    </row>
    <row r="4" spans="2:105" x14ac:dyDescent="0.25">
      <c r="B4" s="53" t="s">
        <v>21</v>
      </c>
      <c r="C4" s="64" t="s">
        <v>1</v>
      </c>
      <c r="D4" s="90">
        <v>9698.8836148124828</v>
      </c>
      <c r="E4" s="91">
        <v>52007.654242091601</v>
      </c>
      <c r="F4" s="91">
        <v>117.15672108147479</v>
      </c>
      <c r="G4" s="91">
        <v>10.215628705792117</v>
      </c>
      <c r="H4" s="91">
        <v>14.814307180102773</v>
      </c>
      <c r="I4" s="91">
        <v>369.51688439524901</v>
      </c>
      <c r="J4" s="91">
        <v>21.257537261355228</v>
      </c>
      <c r="K4" s="91">
        <v>765.66217911607998</v>
      </c>
      <c r="L4" s="91">
        <v>101.53360182867587</v>
      </c>
      <c r="M4" s="91">
        <v>90.419919137243994</v>
      </c>
      <c r="N4" s="91">
        <v>46.480045519986362</v>
      </c>
      <c r="O4" s="91">
        <v>5072.7189493788474</v>
      </c>
      <c r="P4" s="91">
        <v>325.10208592187433</v>
      </c>
      <c r="Q4" s="91">
        <v>11.45118000622818</v>
      </c>
      <c r="R4" s="91">
        <v>38.023489451790489</v>
      </c>
      <c r="S4" s="91">
        <v>108.48287088017324</v>
      </c>
      <c r="T4" s="91">
        <v>111.64139974784206</v>
      </c>
      <c r="U4" s="91">
        <v>401.61283864720104</v>
      </c>
      <c r="V4" s="91">
        <v>49963.940670197328</v>
      </c>
      <c r="W4" s="91">
        <v>5372.2182706213907</v>
      </c>
      <c r="X4" s="91">
        <v>0.14661679359974125</v>
      </c>
      <c r="Y4" s="91">
        <v>391.68899940772104</v>
      </c>
      <c r="Z4" s="91">
        <v>43.136347886127425</v>
      </c>
      <c r="AA4" s="91">
        <v>158.98182074137577</v>
      </c>
      <c r="AB4" s="65">
        <f>'[7]TES 2025 (value)'!CK7</f>
        <v>274641.06584902783</v>
      </c>
      <c r="AC4" s="66">
        <f>'[7]TES 2025 (value)'!CL7</f>
        <v>0</v>
      </c>
      <c r="AD4" s="66">
        <f>'[7]TES 2025 (value)'!CM7</f>
        <v>0</v>
      </c>
      <c r="AE4" s="66">
        <f>'[7]TES 2025 (value)'!CN7</f>
        <v>60749.06308716879</v>
      </c>
      <c r="AF4" s="67">
        <f>'[7]TES 2025 (value)'!CO7</f>
        <v>1.4487702060000001</v>
      </c>
      <c r="AG4" s="27">
        <f t="shared" ref="AG4:AG26" si="5">SUM(D4:AF4)</f>
        <v>460634.3179272142</v>
      </c>
      <c r="AI4" s="53" t="s">
        <v>21</v>
      </c>
      <c r="AJ4" s="64" t="s">
        <v>1</v>
      </c>
      <c r="AK4" s="65">
        <f t="shared" si="0"/>
        <v>9698.8879211013864</v>
      </c>
      <c r="AL4" s="66">
        <f t="shared" si="0"/>
        <v>52008.167537932168</v>
      </c>
      <c r="AM4" s="66">
        <f t="shared" si="0"/>
        <v>117.15636642769351</v>
      </c>
      <c r="AN4" s="66">
        <f t="shared" si="0"/>
        <v>10.214995364298131</v>
      </c>
      <c r="AO4" s="66">
        <f t="shared" si="0"/>
        <v>14.813962734246939</v>
      </c>
      <c r="AP4" s="66">
        <f t="shared" si="0"/>
        <v>369.50747072868865</v>
      </c>
      <c r="AQ4" s="66">
        <f t="shared" si="0"/>
        <v>21.25711180153213</v>
      </c>
      <c r="AR4" s="66">
        <f t="shared" si="0"/>
        <v>765.76285913663241</v>
      </c>
      <c r="AS4" s="66">
        <f t="shared" si="0"/>
        <v>101.54105178417754</v>
      </c>
      <c r="AT4" s="66">
        <f t="shared" si="0"/>
        <v>90.419185944637249</v>
      </c>
      <c r="AU4" s="66">
        <f t="shared" si="0"/>
        <v>46.478892948711497</v>
      </c>
      <c r="AV4" s="66">
        <f t="shared" si="0"/>
        <v>5072.7900808849654</v>
      </c>
      <c r="AW4" s="66">
        <f t="shared" si="0"/>
        <v>325.10623716817906</v>
      </c>
      <c r="AX4" s="66">
        <f t="shared" si="0"/>
        <v>11.450525810075689</v>
      </c>
      <c r="AY4" s="66">
        <f t="shared" si="0"/>
        <v>38.022383562139638</v>
      </c>
      <c r="AZ4" s="66">
        <f t="shared" si="0"/>
        <v>108.48352571373688</v>
      </c>
      <c r="BA4" s="66">
        <f t="shared" si="1"/>
        <v>111.63759065049098</v>
      </c>
      <c r="BB4" s="66">
        <f t="shared" si="1"/>
        <v>401.60645526720464</v>
      </c>
      <c r="BC4" s="66">
        <f t="shared" si="1"/>
        <v>49964.776431075195</v>
      </c>
      <c r="BD4" s="66">
        <f t="shared" si="1"/>
        <v>5372.2132132124925</v>
      </c>
      <c r="BE4" s="91">
        <f t="shared" si="1"/>
        <v>0.16136232125822836</v>
      </c>
      <c r="BF4" s="91">
        <f t="shared" si="1"/>
        <v>394.21371473092233</v>
      </c>
      <c r="BG4" s="91">
        <f t="shared" si="1"/>
        <v>43.13778015445012</v>
      </c>
      <c r="BH4" s="91">
        <f t="shared" si="1"/>
        <v>159.23659701688089</v>
      </c>
      <c r="BI4" s="65">
        <f t="shared" si="2"/>
        <v>274641.06584902783</v>
      </c>
      <c r="BJ4" s="66">
        <f t="shared" si="2"/>
        <v>0</v>
      </c>
      <c r="BK4" s="66">
        <f t="shared" si="2"/>
        <v>0</v>
      </c>
      <c r="BL4" s="66">
        <f t="shared" si="2"/>
        <v>60749.06308716879</v>
      </c>
      <c r="BM4" s="36">
        <v>0</v>
      </c>
      <c r="BN4" s="27">
        <f t="shared" ref="BN4:BN26" si="6">SUM(AK4:BM4)</f>
        <v>460637.17218966875</v>
      </c>
      <c r="BP4" s="53" t="s">
        <v>21</v>
      </c>
      <c r="BQ4" s="64" t="s">
        <v>1</v>
      </c>
      <c r="BR4" s="65">
        <f t="shared" ref="BR4:CG34" si="7">AK4</f>
        <v>9698.8879211013864</v>
      </c>
      <c r="BS4" s="66">
        <f t="shared" si="3"/>
        <v>52008.167537932168</v>
      </c>
      <c r="BT4" s="66">
        <f t="shared" si="3"/>
        <v>117.15636642769351</v>
      </c>
      <c r="BU4" s="66">
        <f t="shared" si="3"/>
        <v>10.214995364298131</v>
      </c>
      <c r="BV4" s="66">
        <f t="shared" si="3"/>
        <v>14.813962734246939</v>
      </c>
      <c r="BW4" s="66">
        <f t="shared" si="3"/>
        <v>369.50747072868865</v>
      </c>
      <c r="BX4" s="66">
        <f t="shared" si="3"/>
        <v>21.25711180153213</v>
      </c>
      <c r="BY4" s="66">
        <f t="shared" si="3"/>
        <v>765.76285913663241</v>
      </c>
      <c r="BZ4" s="66">
        <f t="shared" si="3"/>
        <v>101.54105178417754</v>
      </c>
      <c r="CA4" s="66">
        <f t="shared" si="3"/>
        <v>90.419185944637249</v>
      </c>
      <c r="CB4" s="66">
        <f t="shared" si="3"/>
        <v>46.478892948711497</v>
      </c>
      <c r="CC4" s="66">
        <f t="shared" si="3"/>
        <v>5072.7900808849654</v>
      </c>
      <c r="CD4" s="66">
        <f t="shared" si="3"/>
        <v>325.10623716817906</v>
      </c>
      <c r="CE4" s="66">
        <f t="shared" si="3"/>
        <v>11.450525810075689</v>
      </c>
      <c r="CF4" s="66">
        <f t="shared" si="3"/>
        <v>38.022383562139638</v>
      </c>
      <c r="CG4" s="66">
        <f t="shared" si="3"/>
        <v>108.48352571373688</v>
      </c>
      <c r="CH4" s="66">
        <f t="shared" si="3"/>
        <v>111.63759065049098</v>
      </c>
      <c r="CI4" s="66">
        <f t="shared" si="4"/>
        <v>401.60645526720464</v>
      </c>
      <c r="CJ4" s="66">
        <f t="shared" si="4"/>
        <v>49964.776431075195</v>
      </c>
      <c r="CK4" s="66">
        <f t="shared" si="4"/>
        <v>5372.2132132124925</v>
      </c>
      <c r="CL4" s="91">
        <f t="shared" si="4"/>
        <v>0.16136232125822836</v>
      </c>
      <c r="CM4" s="91">
        <f t="shared" si="4"/>
        <v>394.21371473092233</v>
      </c>
      <c r="CN4" s="91">
        <f t="shared" si="4"/>
        <v>43.13778015445012</v>
      </c>
      <c r="CO4" s="91">
        <f t="shared" si="4"/>
        <v>159.23659701688089</v>
      </c>
      <c r="CP4" s="65">
        <f t="shared" si="4"/>
        <v>274641.06584902783</v>
      </c>
      <c r="CQ4" s="66">
        <f t="shared" si="4"/>
        <v>0</v>
      </c>
      <c r="CR4" s="66">
        <f t="shared" si="4"/>
        <v>0</v>
      </c>
      <c r="CS4" s="66">
        <f t="shared" si="4"/>
        <v>60749.06308716879</v>
      </c>
      <c r="CT4" s="36">
        <v>0</v>
      </c>
      <c r="CU4" s="27">
        <f t="shared" ref="CU4:CU26" si="8">SUM(BR4:CT4)</f>
        <v>460637.17218966875</v>
      </c>
      <c r="CX4" s="59" t="s">
        <v>94</v>
      </c>
      <c r="CY4" s="81">
        <f>'[1]scen AMS ss VE'!$V$465*(1-'[1]scen AMS ss VE'!$V$1081)</f>
        <v>14528.648911898525</v>
      </c>
      <c r="DA4" s="105">
        <v>0.99084903903683352</v>
      </c>
    </row>
    <row r="5" spans="2:105" x14ac:dyDescent="0.25">
      <c r="B5" s="53" t="s">
        <v>22</v>
      </c>
      <c r="C5" s="64" t="s">
        <v>2</v>
      </c>
      <c r="D5" s="90">
        <v>338.61392347016437</v>
      </c>
      <c r="E5" s="91">
        <v>547.93379196550461</v>
      </c>
      <c r="F5" s="91">
        <v>57414.056292173547</v>
      </c>
      <c r="G5" s="91">
        <v>29.004063088655599</v>
      </c>
      <c r="H5" s="91">
        <v>175.60117657196867</v>
      </c>
      <c r="I5" s="91">
        <v>45.340309892853995</v>
      </c>
      <c r="J5" s="91">
        <v>13.005206552077855</v>
      </c>
      <c r="K5" s="91">
        <v>40.861931368202406</v>
      </c>
      <c r="L5" s="91">
        <v>22.504980154605647</v>
      </c>
      <c r="M5" s="91">
        <v>52.550585923624766</v>
      </c>
      <c r="N5" s="91">
        <v>37.510050310508596</v>
      </c>
      <c r="O5" s="91">
        <v>1657.6261102629751</v>
      </c>
      <c r="P5" s="91">
        <v>235.0191362201017</v>
      </c>
      <c r="Q5" s="91">
        <v>11.546631332925111</v>
      </c>
      <c r="R5" s="91">
        <v>105.80768191714304</v>
      </c>
      <c r="S5" s="91">
        <v>1032.6695817454176</v>
      </c>
      <c r="T5" s="91">
        <v>119.58175974416676</v>
      </c>
      <c r="U5" s="91">
        <v>172.69711613544609</v>
      </c>
      <c r="V5" s="91">
        <v>17266.144900366729</v>
      </c>
      <c r="W5" s="91">
        <v>593.3522938871514</v>
      </c>
      <c r="X5" s="91">
        <v>4.7906990034364827E-2</v>
      </c>
      <c r="Y5" s="91">
        <v>80.776229348608695</v>
      </c>
      <c r="Z5" s="91">
        <v>110.05174871496405</v>
      </c>
      <c r="AA5" s="91">
        <v>11.355637681500461</v>
      </c>
      <c r="AB5" s="65">
        <f>'[7]TES 2025 (value)'!CK8</f>
        <v>105820.64283255018</v>
      </c>
      <c r="AC5" s="66">
        <f>'[7]TES 2025 (value)'!CL8</f>
        <v>174.79821304748859</v>
      </c>
      <c r="AD5" s="66">
        <f>'[7]TES 2025 (value)'!CM8</f>
        <v>51689.320515427651</v>
      </c>
      <c r="AE5" s="66">
        <f>'[7]TES 2025 (value)'!CN8</f>
        <v>103056.80110870433</v>
      </c>
      <c r="AF5" s="67">
        <f>'[7]TES 2025 (value)'!CO8</f>
        <v>1.5202354929999999</v>
      </c>
      <c r="AG5" s="27">
        <f t="shared" si="5"/>
        <v>340856.74195104156</v>
      </c>
      <c r="AI5" s="53" t="s">
        <v>22</v>
      </c>
      <c r="AJ5" s="64" t="s">
        <v>2</v>
      </c>
      <c r="AK5" s="65">
        <f t="shared" si="0"/>
        <v>338.61407381420798</v>
      </c>
      <c r="AL5" s="66">
        <f t="shared" si="0"/>
        <v>547.93919986440756</v>
      </c>
      <c r="AM5" s="66">
        <f t="shared" si="0"/>
        <v>57413.882489834476</v>
      </c>
      <c r="AN5" s="66">
        <f t="shared" si="0"/>
        <v>29.002264914781307</v>
      </c>
      <c r="AO5" s="66">
        <f t="shared" si="0"/>
        <v>175.59709368798264</v>
      </c>
      <c r="AP5" s="66">
        <f t="shared" si="0"/>
        <v>45.339154820982863</v>
      </c>
      <c r="AQ5" s="66">
        <f t="shared" si="0"/>
        <v>13.00494625885522</v>
      </c>
      <c r="AR5" s="66">
        <f t="shared" si="0"/>
        <v>40.867304469032213</v>
      </c>
      <c r="AS5" s="66">
        <f t="shared" si="0"/>
        <v>22.50663144144762</v>
      </c>
      <c r="AT5" s="66">
        <f t="shared" si="0"/>
        <v>52.550159804010342</v>
      </c>
      <c r="AU5" s="66">
        <f t="shared" si="0"/>
        <v>37.50912016928298</v>
      </c>
      <c r="AV5" s="66">
        <f t="shared" si="0"/>
        <v>1657.649354097885</v>
      </c>
      <c r="AW5" s="66">
        <f t="shared" si="0"/>
        <v>235.02213719229789</v>
      </c>
      <c r="AX5" s="66">
        <f t="shared" si="0"/>
        <v>11.545971683719692</v>
      </c>
      <c r="AY5" s="66">
        <f t="shared" si="0"/>
        <v>105.80460456621866</v>
      </c>
      <c r="AZ5" s="66">
        <f t="shared" si="0"/>
        <v>1032.6758152336799</v>
      </c>
      <c r="BA5" s="66">
        <f t="shared" si="1"/>
        <v>119.57767972935767</v>
      </c>
      <c r="BB5" s="66">
        <f t="shared" si="1"/>
        <v>172.69437122489919</v>
      </c>
      <c r="BC5" s="66">
        <f t="shared" si="1"/>
        <v>17266.433716025098</v>
      </c>
      <c r="BD5" s="66">
        <f t="shared" si="1"/>
        <v>593.35173530501277</v>
      </c>
      <c r="BE5" s="91">
        <f t="shared" si="1"/>
        <v>5.2725086442304822E-2</v>
      </c>
      <c r="BF5" s="91">
        <f t="shared" si="1"/>
        <v>81.296889832551898</v>
      </c>
      <c r="BG5" s="91">
        <f t="shared" si="1"/>
        <v>110.05540279420964</v>
      </c>
      <c r="BH5" s="91">
        <f t="shared" si="1"/>
        <v>11.373835655715292</v>
      </c>
      <c r="BI5" s="65">
        <f t="shared" si="2"/>
        <v>105820.64283255018</v>
      </c>
      <c r="BJ5" s="66">
        <f t="shared" si="2"/>
        <v>174.79821304748859</v>
      </c>
      <c r="BK5" s="66">
        <f t="shared" si="2"/>
        <v>51689.320515427651</v>
      </c>
      <c r="BL5" s="66">
        <f t="shared" si="2"/>
        <v>103056.80110870433</v>
      </c>
      <c r="BM5" s="36">
        <v>0</v>
      </c>
      <c r="BN5" s="27">
        <f t="shared" si="6"/>
        <v>340855.90934723621</v>
      </c>
      <c r="BP5" s="53" t="s">
        <v>22</v>
      </c>
      <c r="BQ5" s="64" t="s">
        <v>2</v>
      </c>
      <c r="BR5" s="65">
        <f t="shared" si="7"/>
        <v>338.61407381420798</v>
      </c>
      <c r="BS5" s="66">
        <f t="shared" si="3"/>
        <v>547.93919986440756</v>
      </c>
      <c r="BT5" s="66">
        <f t="shared" si="3"/>
        <v>57413.882489834476</v>
      </c>
      <c r="BU5" s="66">
        <f t="shared" si="3"/>
        <v>29.002264914781307</v>
      </c>
      <c r="BV5" s="66">
        <f t="shared" si="3"/>
        <v>175.59709368798264</v>
      </c>
      <c r="BW5" s="66">
        <f t="shared" si="3"/>
        <v>45.339154820982863</v>
      </c>
      <c r="BX5" s="66">
        <f t="shared" si="3"/>
        <v>13.00494625885522</v>
      </c>
      <c r="BY5" s="66">
        <f t="shared" si="3"/>
        <v>40.867304469032213</v>
      </c>
      <c r="BZ5" s="66">
        <f t="shared" si="3"/>
        <v>22.50663144144762</v>
      </c>
      <c r="CA5" s="66">
        <f t="shared" si="3"/>
        <v>52.550159804010342</v>
      </c>
      <c r="CB5" s="66">
        <f t="shared" si="3"/>
        <v>37.50912016928298</v>
      </c>
      <c r="CC5" s="66">
        <f t="shared" si="3"/>
        <v>1657.649354097885</v>
      </c>
      <c r="CD5" s="66">
        <f t="shared" si="3"/>
        <v>235.02213719229789</v>
      </c>
      <c r="CE5" s="66">
        <f t="shared" si="3"/>
        <v>11.545971683719692</v>
      </c>
      <c r="CF5" s="66">
        <f t="shared" si="3"/>
        <v>105.80460456621866</v>
      </c>
      <c r="CG5" s="66">
        <f t="shared" si="3"/>
        <v>1032.6758152336799</v>
      </c>
      <c r="CH5" s="66">
        <f t="shared" si="3"/>
        <v>119.57767972935767</v>
      </c>
      <c r="CI5" s="66">
        <f t="shared" si="4"/>
        <v>172.69437122489919</v>
      </c>
      <c r="CJ5" s="66">
        <f t="shared" si="4"/>
        <v>17266.433716025098</v>
      </c>
      <c r="CK5" s="66">
        <f t="shared" si="4"/>
        <v>593.35173530501277</v>
      </c>
      <c r="CL5" s="91">
        <f t="shared" si="4"/>
        <v>5.2725086442304822E-2</v>
      </c>
      <c r="CM5" s="91">
        <f t="shared" si="4"/>
        <v>81.296889832551898</v>
      </c>
      <c r="CN5" s="91">
        <f t="shared" si="4"/>
        <v>110.05540279420964</v>
      </c>
      <c r="CO5" s="91">
        <f t="shared" si="4"/>
        <v>11.373835655715292</v>
      </c>
      <c r="CP5" s="49">
        <f>BI5-CY19</f>
        <v>108063.1467651039</v>
      </c>
      <c r="CQ5" s="66">
        <f t="shared" si="4"/>
        <v>174.79821304748859</v>
      </c>
      <c r="CR5" s="66">
        <f t="shared" si="4"/>
        <v>51689.320515427651</v>
      </c>
      <c r="CS5" s="66">
        <f t="shared" si="4"/>
        <v>103056.80110870433</v>
      </c>
      <c r="CT5" s="36">
        <v>0</v>
      </c>
      <c r="CU5" s="27">
        <f t="shared" si="8"/>
        <v>343098.41327978997</v>
      </c>
      <c r="CX5" s="85" t="s">
        <v>103</v>
      </c>
      <c r="CY5" s="81">
        <f>'[1]scen AMS ss VE'!$V$1161</f>
        <v>472977.66509999998</v>
      </c>
      <c r="DA5" s="105">
        <v>1.3012173255603479</v>
      </c>
    </row>
    <row r="6" spans="2:105" x14ac:dyDescent="0.25">
      <c r="B6" s="53" t="s">
        <v>23</v>
      </c>
      <c r="C6" s="64" t="s">
        <v>3</v>
      </c>
      <c r="D6" s="90">
        <v>419.18448089303718</v>
      </c>
      <c r="E6" s="91">
        <v>1343.4858201192255</v>
      </c>
      <c r="F6" s="91">
        <v>1141.3118107555852</v>
      </c>
      <c r="G6" s="91">
        <v>524.08484715987345</v>
      </c>
      <c r="H6" s="91">
        <v>125.40872524945425</v>
      </c>
      <c r="I6" s="91">
        <v>71.514341359838753</v>
      </c>
      <c r="J6" s="91">
        <v>8.9177580893770756</v>
      </c>
      <c r="K6" s="91">
        <v>51.88302464918646</v>
      </c>
      <c r="L6" s="91">
        <v>144.40167339763187</v>
      </c>
      <c r="M6" s="91">
        <v>20.749372513159734</v>
      </c>
      <c r="N6" s="91">
        <v>7.6829148627495174</v>
      </c>
      <c r="O6" s="91">
        <v>2448.521259396568</v>
      </c>
      <c r="P6" s="91">
        <v>1133.9134883800621</v>
      </c>
      <c r="Q6" s="91">
        <v>4.8966518022799388</v>
      </c>
      <c r="R6" s="91">
        <v>2.7715615454284905</v>
      </c>
      <c r="S6" s="91">
        <v>35.425469100924218</v>
      </c>
      <c r="T6" s="91">
        <v>15.075476132261324</v>
      </c>
      <c r="U6" s="91">
        <v>7.2250083421059577</v>
      </c>
      <c r="V6" s="91">
        <v>931.00988696563218</v>
      </c>
      <c r="W6" s="91">
        <v>456.14009318212601</v>
      </c>
      <c r="X6" s="91">
        <v>7.0774679226494205E-2</v>
      </c>
      <c r="Y6" s="91">
        <v>0.76240838322756566</v>
      </c>
      <c r="Z6" s="91">
        <v>9.6759836914171258E-3</v>
      </c>
      <c r="AA6" s="91">
        <v>5.7925487386075218</v>
      </c>
      <c r="AB6" s="65">
        <f>'[7]TES 2025 (value)'!CK9</f>
        <v>3535.9962060738849</v>
      </c>
      <c r="AC6" s="66">
        <f>'[7]TES 2025 (value)'!CL9</f>
        <v>0</v>
      </c>
      <c r="AD6" s="66">
        <f>'[7]TES 2025 (value)'!CM9</f>
        <v>0</v>
      </c>
      <c r="AE6" s="66">
        <f>'[7]TES 2025 (value)'!CN9</f>
        <v>4932.7788002597081</v>
      </c>
      <c r="AF6" s="67">
        <f>'[7]TES 2025 (value)'!CO9</f>
        <v>1</v>
      </c>
      <c r="AG6" s="27">
        <f t="shared" si="5"/>
        <v>17370.014078014854</v>
      </c>
      <c r="AI6" s="53" t="s">
        <v>23</v>
      </c>
      <c r="AJ6" s="64" t="s">
        <v>3</v>
      </c>
      <c r="AK6" s="65">
        <f t="shared" si="0"/>
        <v>419.18466701028018</v>
      </c>
      <c r="AL6" s="66">
        <f t="shared" si="0"/>
        <v>1343.4990798151948</v>
      </c>
      <c r="AM6" s="66">
        <f t="shared" si="0"/>
        <v>1141.3083558061332</v>
      </c>
      <c r="AN6" s="66">
        <f t="shared" si="0"/>
        <v>524.05235530943185</v>
      </c>
      <c r="AO6" s="66">
        <f t="shared" si="0"/>
        <v>125.40580938473155</v>
      </c>
      <c r="AP6" s="66">
        <f t="shared" si="0"/>
        <v>71.512519488654306</v>
      </c>
      <c r="AQ6" s="66">
        <f t="shared" si="0"/>
        <v>8.9175796045539037</v>
      </c>
      <c r="AR6" s="66">
        <f t="shared" si="0"/>
        <v>51.889846958202732</v>
      </c>
      <c r="AS6" s="66">
        <f t="shared" si="0"/>
        <v>144.41226876726125</v>
      </c>
      <c r="AT6" s="66">
        <f t="shared" si="0"/>
        <v>20.749204261665302</v>
      </c>
      <c r="AU6" s="66">
        <f t="shared" si="0"/>
        <v>7.6827243485863113</v>
      </c>
      <c r="AV6" s="66">
        <f t="shared" si="0"/>
        <v>2448.5555934502936</v>
      </c>
      <c r="AW6" s="66">
        <f t="shared" si="0"/>
        <v>1133.9279673833732</v>
      </c>
      <c r="AX6" s="66">
        <f t="shared" si="0"/>
        <v>4.8963720607364998</v>
      </c>
      <c r="AY6" s="66">
        <f t="shared" si="0"/>
        <v>2.77148093627678</v>
      </c>
      <c r="AZ6" s="66">
        <f t="shared" si="0"/>
        <v>35.425682939164183</v>
      </c>
      <c r="BA6" s="66">
        <f t="shared" si="1"/>
        <v>15.074961771492548</v>
      </c>
      <c r="BB6" s="66">
        <f t="shared" si="1"/>
        <v>7.2248935052051246</v>
      </c>
      <c r="BC6" s="66">
        <f t="shared" si="1"/>
        <v>931.02546022967022</v>
      </c>
      <c r="BD6" s="66">
        <f t="shared" si="1"/>
        <v>456.13966377162001</v>
      </c>
      <c r="BE6" s="91">
        <f t="shared" si="1"/>
        <v>7.7892622297216663E-2</v>
      </c>
      <c r="BF6" s="91">
        <f t="shared" si="1"/>
        <v>0.7673226497261969</v>
      </c>
      <c r="BG6" s="91">
        <f t="shared" si="1"/>
        <v>9.676304965832121E-3</v>
      </c>
      <c r="BH6" s="91">
        <f t="shared" si="1"/>
        <v>5.801831586082927</v>
      </c>
      <c r="BI6" s="65">
        <f t="shared" si="2"/>
        <v>3535.9962060738849</v>
      </c>
      <c r="BJ6" s="66">
        <f t="shared" si="2"/>
        <v>0</v>
      </c>
      <c r="BK6" s="66">
        <f t="shared" si="2"/>
        <v>0</v>
      </c>
      <c r="BL6" s="66">
        <f t="shared" si="2"/>
        <v>4932.7788002597081</v>
      </c>
      <c r="BM6" s="36">
        <v>0</v>
      </c>
      <c r="BN6" s="27">
        <f t="shared" si="6"/>
        <v>17369.088216299195</v>
      </c>
      <c r="BP6" s="53" t="s">
        <v>23</v>
      </c>
      <c r="BQ6" s="64" t="s">
        <v>3</v>
      </c>
      <c r="BR6" s="65">
        <f t="shared" si="7"/>
        <v>419.18466701028018</v>
      </c>
      <c r="BS6" s="66">
        <f t="shared" si="3"/>
        <v>1343.4990798151948</v>
      </c>
      <c r="BT6" s="66">
        <f t="shared" si="3"/>
        <v>1141.3083558061332</v>
      </c>
      <c r="BU6" s="66">
        <f t="shared" si="3"/>
        <v>524.05235530943185</v>
      </c>
      <c r="BV6" s="66">
        <f t="shared" si="3"/>
        <v>125.40580938473155</v>
      </c>
      <c r="BW6" s="66">
        <f t="shared" si="3"/>
        <v>71.512519488654306</v>
      </c>
      <c r="BX6" s="66">
        <f t="shared" si="3"/>
        <v>8.9175796045539037</v>
      </c>
      <c r="BY6" s="66">
        <f t="shared" si="3"/>
        <v>51.889846958202732</v>
      </c>
      <c r="BZ6" s="66">
        <f t="shared" si="3"/>
        <v>144.41226876726125</v>
      </c>
      <c r="CA6" s="66">
        <f t="shared" si="3"/>
        <v>20.749204261665302</v>
      </c>
      <c r="CB6" s="66">
        <f t="shared" si="3"/>
        <v>7.6827243485863113</v>
      </c>
      <c r="CC6" s="66">
        <f t="shared" si="3"/>
        <v>2448.5555934502936</v>
      </c>
      <c r="CD6" s="66">
        <f t="shared" si="3"/>
        <v>1133.9279673833732</v>
      </c>
      <c r="CE6" s="66">
        <f t="shared" si="3"/>
        <v>4.8963720607364998</v>
      </c>
      <c r="CF6" s="66">
        <f t="shared" si="3"/>
        <v>2.77148093627678</v>
      </c>
      <c r="CG6" s="66">
        <f t="shared" si="3"/>
        <v>35.425682939164183</v>
      </c>
      <c r="CH6" s="66">
        <f t="shared" si="3"/>
        <v>15.074961771492548</v>
      </c>
      <c r="CI6" s="66">
        <f t="shared" si="4"/>
        <v>7.2248935052051246</v>
      </c>
      <c r="CJ6" s="66">
        <f t="shared" si="4"/>
        <v>931.02546022967022</v>
      </c>
      <c r="CK6" s="66">
        <f t="shared" si="4"/>
        <v>456.13966377162001</v>
      </c>
      <c r="CL6" s="91">
        <f t="shared" si="4"/>
        <v>7.7892622297216663E-2</v>
      </c>
      <c r="CM6" s="91">
        <f t="shared" si="4"/>
        <v>0.7673226497261969</v>
      </c>
      <c r="CN6" s="91">
        <f t="shared" si="4"/>
        <v>9.676304965832121E-3</v>
      </c>
      <c r="CO6" s="91">
        <f t="shared" si="4"/>
        <v>5.801831586082927</v>
      </c>
      <c r="CP6" s="65">
        <f t="shared" si="4"/>
        <v>3535.9962060738849</v>
      </c>
      <c r="CQ6" s="66">
        <f t="shared" si="4"/>
        <v>0</v>
      </c>
      <c r="CR6" s="66">
        <f t="shared" si="4"/>
        <v>0</v>
      </c>
      <c r="CS6" s="66">
        <f t="shared" si="4"/>
        <v>4932.7788002597081</v>
      </c>
      <c r="CT6" s="36">
        <v>0</v>
      </c>
      <c r="CU6" s="27">
        <f t="shared" si="8"/>
        <v>17369.088216299195</v>
      </c>
      <c r="CX6" s="86" t="s">
        <v>104</v>
      </c>
      <c r="CY6" s="81">
        <f>'[1]scen AMS ss VE'!$V$1162</f>
        <v>31383.135340000001</v>
      </c>
      <c r="DA6" s="105">
        <v>1.3107896318630232</v>
      </c>
    </row>
    <row r="7" spans="2:105" x14ac:dyDescent="0.25">
      <c r="B7" s="53" t="s">
        <v>24</v>
      </c>
      <c r="C7" s="64" t="s">
        <v>4</v>
      </c>
      <c r="D7" s="90">
        <v>80.091381697395292</v>
      </c>
      <c r="E7" s="91">
        <v>100.21686031498683</v>
      </c>
      <c r="F7" s="91">
        <v>781.91347195114247</v>
      </c>
      <c r="G7" s="91">
        <v>759.32537133003837</v>
      </c>
      <c r="H7" s="91">
        <v>6684.9408012626627</v>
      </c>
      <c r="I7" s="91">
        <v>137.29714758512262</v>
      </c>
      <c r="J7" s="91">
        <v>61.16355894647527</v>
      </c>
      <c r="K7" s="91">
        <v>118.92618849596306</v>
      </c>
      <c r="L7" s="91">
        <v>135.3306345650152</v>
      </c>
      <c r="M7" s="91">
        <v>172.87679032347131</v>
      </c>
      <c r="N7" s="91">
        <v>43.979123328503391</v>
      </c>
      <c r="O7" s="91">
        <v>2841.2384387527754</v>
      </c>
      <c r="P7" s="91">
        <v>32629.237648719012</v>
      </c>
      <c r="Q7" s="91">
        <v>3.9482841163182765</v>
      </c>
      <c r="R7" s="91">
        <v>65.274080599882453</v>
      </c>
      <c r="S7" s="91">
        <v>240.27538602922735</v>
      </c>
      <c r="T7" s="91">
        <v>7.4703402152599274</v>
      </c>
      <c r="U7" s="91">
        <v>1.68440810506942</v>
      </c>
      <c r="V7" s="91">
        <v>4052.1802787541146</v>
      </c>
      <c r="W7" s="91">
        <v>602.41433037601087</v>
      </c>
      <c r="X7" s="91">
        <v>8.212619691865386E-2</v>
      </c>
      <c r="Y7" s="91">
        <v>33.48869732918385</v>
      </c>
      <c r="Z7" s="91">
        <v>43.993047993735239</v>
      </c>
      <c r="AA7" s="91">
        <v>1.1067519270661215</v>
      </c>
      <c r="AB7" s="65">
        <f>'[7]TES 2025 (value)'!CK10</f>
        <v>3412.351319517757</v>
      </c>
      <c r="AC7" s="66">
        <f>'[7]TES 2025 (value)'!CL10</f>
        <v>0</v>
      </c>
      <c r="AD7" s="66">
        <f>'[7]TES 2025 (value)'!CM10</f>
        <v>13.14070665880501</v>
      </c>
      <c r="AE7" s="66">
        <f>'[7]TES 2025 (value)'!CN10</f>
        <v>4219.5537850629253</v>
      </c>
      <c r="AF7" s="67">
        <f>'[7]TES 2025 (value)'!CO10</f>
        <v>1.533657091</v>
      </c>
      <c r="AG7" s="27">
        <f t="shared" si="5"/>
        <v>57245.034617245845</v>
      </c>
      <c r="AI7" s="53" t="s">
        <v>24</v>
      </c>
      <c r="AJ7" s="64" t="s">
        <v>4</v>
      </c>
      <c r="AK7" s="65">
        <f t="shared" si="0"/>
        <v>80.091417257841428</v>
      </c>
      <c r="AL7" s="66">
        <f t="shared" si="0"/>
        <v>100.21784941742385</v>
      </c>
      <c r="AM7" s="66">
        <f t="shared" si="0"/>
        <v>781.91110496300132</v>
      </c>
      <c r="AN7" s="66">
        <f t="shared" si="0"/>
        <v>759.27829520002717</v>
      </c>
      <c r="AO7" s="66">
        <f t="shared" si="0"/>
        <v>6684.7853704262761</v>
      </c>
      <c r="AP7" s="66">
        <f t="shared" si="0"/>
        <v>137.29364985708463</v>
      </c>
      <c r="AQ7" s="66">
        <f t="shared" si="0"/>
        <v>61.162334785997523</v>
      </c>
      <c r="AR7" s="66">
        <f t="shared" si="0"/>
        <v>118.9418265820911</v>
      </c>
      <c r="AS7" s="66">
        <f t="shared" si="0"/>
        <v>135.34056435365034</v>
      </c>
      <c r="AT7" s="66">
        <f t="shared" si="0"/>
        <v>172.87538850863061</v>
      </c>
      <c r="AU7" s="66">
        <f t="shared" si="0"/>
        <v>43.978032772896675</v>
      </c>
      <c r="AV7" s="66">
        <f t="shared" si="0"/>
        <v>2841.2782796293163</v>
      </c>
      <c r="AW7" s="66">
        <f t="shared" si="0"/>
        <v>32629.654293238014</v>
      </c>
      <c r="AX7" s="66">
        <f t="shared" si="0"/>
        <v>3.948058554212325</v>
      </c>
      <c r="AY7" s="66">
        <f t="shared" si="0"/>
        <v>65.272182143658554</v>
      </c>
      <c r="AZ7" s="66">
        <f t="shared" si="0"/>
        <v>240.27683640001874</v>
      </c>
      <c r="BA7" s="66">
        <f t="shared" si="1"/>
        <v>7.4700853344254892</v>
      </c>
      <c r="BB7" s="66">
        <f t="shared" si="1"/>
        <v>1.6843813324765917</v>
      </c>
      <c r="BC7" s="66">
        <f t="shared" si="1"/>
        <v>4052.2480607124958</v>
      </c>
      <c r="BD7" s="66">
        <f t="shared" si="1"/>
        <v>602.41376326286672</v>
      </c>
      <c r="BE7" s="91">
        <f t="shared" si="1"/>
        <v>9.0385783548657117E-2</v>
      </c>
      <c r="BF7" s="91">
        <f t="shared" si="1"/>
        <v>33.704555899194467</v>
      </c>
      <c r="BG7" s="91">
        <f t="shared" si="1"/>
        <v>43.99450870731318</v>
      </c>
      <c r="BH7" s="91">
        <f t="shared" si="1"/>
        <v>1.1085255520791646</v>
      </c>
      <c r="BI7" s="65">
        <f t="shared" si="2"/>
        <v>3412.351319517757</v>
      </c>
      <c r="BJ7" s="66">
        <f t="shared" si="2"/>
        <v>0</v>
      </c>
      <c r="BK7" s="66">
        <f t="shared" si="2"/>
        <v>13.14070665880501</v>
      </c>
      <c r="BL7" s="66">
        <f t="shared" si="2"/>
        <v>4219.5537850629253</v>
      </c>
      <c r="BM7" s="36">
        <v>0</v>
      </c>
      <c r="BN7" s="27">
        <f t="shared" si="6"/>
        <v>57244.065561914038</v>
      </c>
      <c r="BP7" s="53" t="s">
        <v>24</v>
      </c>
      <c r="BQ7" s="64" t="s">
        <v>4</v>
      </c>
      <c r="BR7" s="65">
        <f t="shared" si="7"/>
        <v>80.091417257841428</v>
      </c>
      <c r="BS7" s="66">
        <f t="shared" si="3"/>
        <v>100.21784941742385</v>
      </c>
      <c r="BT7" s="66">
        <f t="shared" si="3"/>
        <v>781.91110496300132</v>
      </c>
      <c r="BU7" s="66">
        <f t="shared" si="3"/>
        <v>759.27829520002717</v>
      </c>
      <c r="BV7" s="66">
        <f t="shared" si="3"/>
        <v>6684.7853704262761</v>
      </c>
      <c r="BW7" s="66">
        <f t="shared" si="3"/>
        <v>137.29364985708463</v>
      </c>
      <c r="BX7" s="66">
        <f t="shared" si="3"/>
        <v>61.162334785997523</v>
      </c>
      <c r="BY7" s="66">
        <f t="shared" si="3"/>
        <v>118.9418265820911</v>
      </c>
      <c r="BZ7" s="66">
        <f t="shared" si="3"/>
        <v>135.34056435365034</v>
      </c>
      <c r="CA7" s="66">
        <f t="shared" si="3"/>
        <v>172.87538850863061</v>
      </c>
      <c r="CB7" s="66">
        <f t="shared" si="3"/>
        <v>43.978032772896675</v>
      </c>
      <c r="CC7" s="66">
        <f t="shared" si="3"/>
        <v>2841.2782796293163</v>
      </c>
      <c r="CD7" s="66">
        <f t="shared" si="3"/>
        <v>32629.654293238014</v>
      </c>
      <c r="CE7" s="66">
        <f t="shared" si="3"/>
        <v>3.948058554212325</v>
      </c>
      <c r="CF7" s="66">
        <f t="shared" si="3"/>
        <v>65.272182143658554</v>
      </c>
      <c r="CG7" s="66">
        <f t="shared" si="3"/>
        <v>240.27683640001874</v>
      </c>
      <c r="CH7" s="66">
        <f t="shared" si="3"/>
        <v>7.4700853344254892</v>
      </c>
      <c r="CI7" s="66">
        <f t="shared" si="4"/>
        <v>1.6843813324765917</v>
      </c>
      <c r="CJ7" s="66">
        <f t="shared" si="4"/>
        <v>4052.2480607124958</v>
      </c>
      <c r="CK7" s="66">
        <f t="shared" si="4"/>
        <v>602.41376326286672</v>
      </c>
      <c r="CL7" s="91">
        <f t="shared" si="4"/>
        <v>9.0385783548657117E-2</v>
      </c>
      <c r="CM7" s="91">
        <f t="shared" si="4"/>
        <v>33.704555899194467</v>
      </c>
      <c r="CN7" s="91">
        <f t="shared" si="4"/>
        <v>43.99450870731318</v>
      </c>
      <c r="CO7" s="91">
        <f t="shared" si="4"/>
        <v>1.1085255520791646</v>
      </c>
      <c r="CP7" s="65">
        <f t="shared" si="4"/>
        <v>3412.351319517757</v>
      </c>
      <c r="CQ7" s="66">
        <f t="shared" si="4"/>
        <v>0</v>
      </c>
      <c r="CR7" s="66">
        <f t="shared" si="4"/>
        <v>13.14070665880501</v>
      </c>
      <c r="CS7" s="66">
        <f t="shared" si="4"/>
        <v>4219.5537850629253</v>
      </c>
      <c r="CT7" s="36">
        <v>0</v>
      </c>
      <c r="CU7" s="27">
        <f t="shared" si="8"/>
        <v>57244.065561914038</v>
      </c>
      <c r="CX7" s="59" t="s">
        <v>95</v>
      </c>
      <c r="CY7" s="81">
        <f>'[1]scen AMS ss VE'!$V$463</f>
        <v>53915.927020000003</v>
      </c>
      <c r="DA7" s="105">
        <v>1.2733644854382966</v>
      </c>
    </row>
    <row r="8" spans="2:105" x14ac:dyDescent="0.25">
      <c r="B8" s="53" t="s">
        <v>25</v>
      </c>
      <c r="C8" s="64" t="s">
        <v>5</v>
      </c>
      <c r="D8" s="90">
        <v>177.00596368509747</v>
      </c>
      <c r="E8" s="91">
        <v>3338.4689973194954</v>
      </c>
      <c r="F8" s="91">
        <v>183.72383993630203</v>
      </c>
      <c r="G8" s="91">
        <v>326.50586065151748</v>
      </c>
      <c r="H8" s="91">
        <v>205.50963772444405</v>
      </c>
      <c r="I8" s="91">
        <v>10068.244122743487</v>
      </c>
      <c r="J8" s="91">
        <v>46.201677727699177</v>
      </c>
      <c r="K8" s="91">
        <v>326.64644249764814</v>
      </c>
      <c r="L8" s="91">
        <v>777.74245025980258</v>
      </c>
      <c r="M8" s="91">
        <v>50.614550857810322</v>
      </c>
      <c r="N8" s="91">
        <v>80.658930142153338</v>
      </c>
      <c r="O8" s="91">
        <v>11860.346261623808</v>
      </c>
      <c r="P8" s="91">
        <v>763.07960587766445</v>
      </c>
      <c r="Q8" s="91">
        <v>3.4671324386318285</v>
      </c>
      <c r="R8" s="91">
        <v>31.142491753774443</v>
      </c>
      <c r="S8" s="91">
        <v>96.529009016952486</v>
      </c>
      <c r="T8" s="91">
        <v>53.122746748083131</v>
      </c>
      <c r="U8" s="91">
        <v>11.619531417703866</v>
      </c>
      <c r="V8" s="91">
        <v>7413.6012260251773</v>
      </c>
      <c r="W8" s="91">
        <v>1208.5922114074892</v>
      </c>
      <c r="X8" s="91">
        <v>0.34281874271226509</v>
      </c>
      <c r="Y8" s="91">
        <v>21.031912182237161</v>
      </c>
      <c r="Z8" s="91">
        <v>42.690821744152707</v>
      </c>
      <c r="AA8" s="91">
        <v>7.740857488019155</v>
      </c>
      <c r="AB8" s="65">
        <f>'[7]TES 2025 (value)'!CK11</f>
        <v>7353.6022664158509</v>
      </c>
      <c r="AC8" s="66">
        <f>'[7]TES 2025 (value)'!CL11</f>
        <v>0</v>
      </c>
      <c r="AD8" s="66">
        <f>'[7]TES 2025 (value)'!CM11</f>
        <v>0</v>
      </c>
      <c r="AE8" s="66">
        <f>'[7]TES 2025 (value)'!CN11</f>
        <v>10974.507253550539</v>
      </c>
      <c r="AF8" s="67">
        <f>'[7]TES 2025 (value)'!CO11</f>
        <v>1.4929355010000001</v>
      </c>
      <c r="AG8" s="27">
        <f t="shared" si="5"/>
        <v>55424.231555479259</v>
      </c>
      <c r="AI8" s="53" t="s">
        <v>25</v>
      </c>
      <c r="AJ8" s="64" t="s">
        <v>5</v>
      </c>
      <c r="AK8" s="65">
        <f t="shared" si="0"/>
        <v>177.00604227546393</v>
      </c>
      <c r="AL8" s="66">
        <f t="shared" si="0"/>
        <v>3338.5019467434827</v>
      </c>
      <c r="AM8" s="66">
        <f t="shared" si="0"/>
        <v>183.72328377226856</v>
      </c>
      <c r="AN8" s="66">
        <f t="shared" si="0"/>
        <v>326.48561816664107</v>
      </c>
      <c r="AO8" s="66">
        <f t="shared" si="0"/>
        <v>205.5048594420588</v>
      </c>
      <c r="AP8" s="66">
        <f t="shared" si="0"/>
        <v>10067.987628123017</v>
      </c>
      <c r="AQ8" s="66">
        <f t="shared" si="0"/>
        <v>46.200753022386834</v>
      </c>
      <c r="AR8" s="66">
        <f t="shared" si="0"/>
        <v>326.68939456115743</v>
      </c>
      <c r="AS8" s="66">
        <f t="shared" si="0"/>
        <v>777.79951655649484</v>
      </c>
      <c r="AT8" s="66">
        <f t="shared" si="0"/>
        <v>50.614140437022108</v>
      </c>
      <c r="AU8" s="66">
        <f t="shared" si="0"/>
        <v>80.656930032968774</v>
      </c>
      <c r="AV8" s="66">
        <f t="shared" si="0"/>
        <v>11860.51257170349</v>
      </c>
      <c r="AW8" s="66">
        <f t="shared" si="0"/>
        <v>763.08934968286076</v>
      </c>
      <c r="AX8" s="66">
        <f t="shared" si="0"/>
        <v>3.4669343643110779</v>
      </c>
      <c r="AY8" s="66">
        <f t="shared" si="0"/>
        <v>31.141585993681701</v>
      </c>
      <c r="AZ8" s="66">
        <f t="shared" si="0"/>
        <v>96.529591693594952</v>
      </c>
      <c r="BA8" s="66">
        <f t="shared" si="1"/>
        <v>53.120934250977427</v>
      </c>
      <c r="BB8" s="66">
        <f t="shared" si="1"/>
        <v>11.619346732660755</v>
      </c>
      <c r="BC8" s="66">
        <f t="shared" si="1"/>
        <v>7413.7252354164648</v>
      </c>
      <c r="BD8" s="66">
        <f t="shared" si="1"/>
        <v>1208.5910736381925</v>
      </c>
      <c r="BE8" s="91">
        <f t="shared" si="1"/>
        <v>0.3772966707067319</v>
      </c>
      <c r="BF8" s="91">
        <f t="shared" si="1"/>
        <v>21.16747787604784</v>
      </c>
      <c r="BG8" s="91">
        <f t="shared" si="1"/>
        <v>42.692239219545279</v>
      </c>
      <c r="BH8" s="91">
        <f t="shared" si="1"/>
        <v>7.7532625971745075</v>
      </c>
      <c r="BI8" s="65">
        <f t="shared" si="2"/>
        <v>7353.6022664158509</v>
      </c>
      <c r="BJ8" s="66">
        <f t="shared" si="2"/>
        <v>0</v>
      </c>
      <c r="BK8" s="66">
        <f t="shared" si="2"/>
        <v>0</v>
      </c>
      <c r="BL8" s="66">
        <f t="shared" si="2"/>
        <v>10974.507253550539</v>
      </c>
      <c r="BM8" s="36">
        <v>0</v>
      </c>
      <c r="BN8" s="27">
        <f t="shared" si="6"/>
        <v>55423.066532939061</v>
      </c>
      <c r="BP8" s="53" t="s">
        <v>25</v>
      </c>
      <c r="BQ8" s="64" t="s">
        <v>5</v>
      </c>
      <c r="BR8" s="65">
        <f t="shared" si="7"/>
        <v>177.00604227546393</v>
      </c>
      <c r="BS8" s="66">
        <f t="shared" si="3"/>
        <v>3338.5019467434827</v>
      </c>
      <c r="BT8" s="66">
        <f t="shared" si="3"/>
        <v>183.72328377226856</v>
      </c>
      <c r="BU8" s="66">
        <f t="shared" si="3"/>
        <v>326.48561816664107</v>
      </c>
      <c r="BV8" s="66">
        <f t="shared" si="3"/>
        <v>205.5048594420588</v>
      </c>
      <c r="BW8" s="66">
        <f t="shared" si="3"/>
        <v>10067.987628123017</v>
      </c>
      <c r="BX8" s="66">
        <f t="shared" si="3"/>
        <v>46.200753022386834</v>
      </c>
      <c r="BY8" s="66">
        <f t="shared" si="3"/>
        <v>326.68939456115743</v>
      </c>
      <c r="BZ8" s="66">
        <f t="shared" si="3"/>
        <v>777.79951655649484</v>
      </c>
      <c r="CA8" s="66">
        <f t="shared" si="3"/>
        <v>50.614140437022108</v>
      </c>
      <c r="CB8" s="66">
        <f t="shared" si="3"/>
        <v>80.656930032968774</v>
      </c>
      <c r="CC8" s="66">
        <f t="shared" si="3"/>
        <v>11860.51257170349</v>
      </c>
      <c r="CD8" s="66">
        <f t="shared" si="3"/>
        <v>763.08934968286076</v>
      </c>
      <c r="CE8" s="66">
        <f t="shared" si="3"/>
        <v>3.4669343643110779</v>
      </c>
      <c r="CF8" s="66">
        <f t="shared" si="3"/>
        <v>31.141585993681701</v>
      </c>
      <c r="CG8" s="66">
        <f t="shared" si="3"/>
        <v>96.529591693594952</v>
      </c>
      <c r="CH8" s="66">
        <f t="shared" si="3"/>
        <v>53.120934250977427</v>
      </c>
      <c r="CI8" s="66">
        <f t="shared" si="4"/>
        <v>11.619346732660755</v>
      </c>
      <c r="CJ8" s="66">
        <f t="shared" si="4"/>
        <v>7413.7252354164648</v>
      </c>
      <c r="CK8" s="66">
        <f t="shared" si="4"/>
        <v>1208.5910736381925</v>
      </c>
      <c r="CL8" s="91">
        <f t="shared" si="4"/>
        <v>0.3772966707067319</v>
      </c>
      <c r="CM8" s="91">
        <f t="shared" si="4"/>
        <v>21.16747787604784</v>
      </c>
      <c r="CN8" s="91">
        <f t="shared" si="4"/>
        <v>42.692239219545279</v>
      </c>
      <c r="CO8" s="91">
        <f t="shared" si="4"/>
        <v>7.7532625971745075</v>
      </c>
      <c r="CP8" s="65">
        <f t="shared" si="4"/>
        <v>7353.6022664158509</v>
      </c>
      <c r="CQ8" s="66">
        <f t="shared" si="4"/>
        <v>0</v>
      </c>
      <c r="CR8" s="66">
        <f t="shared" si="4"/>
        <v>0</v>
      </c>
      <c r="CS8" s="66">
        <f t="shared" si="4"/>
        <v>10974.507253550539</v>
      </c>
      <c r="CT8" s="36">
        <v>0</v>
      </c>
      <c r="CU8" s="27">
        <f t="shared" si="8"/>
        <v>55423.066532939061</v>
      </c>
      <c r="CX8" s="59" t="s">
        <v>96</v>
      </c>
      <c r="CY8" s="81">
        <f>'[1]scen AMS ss VE'!$V$462-CY7</f>
        <v>660609.00797999999</v>
      </c>
      <c r="DA8" s="105">
        <v>1.1047447022468275</v>
      </c>
    </row>
    <row r="9" spans="2:105" x14ac:dyDescent="0.25">
      <c r="B9" s="53" t="s">
        <v>26</v>
      </c>
      <c r="C9" s="64" t="s">
        <v>6</v>
      </c>
      <c r="D9" s="90">
        <v>4449.6581657597353</v>
      </c>
      <c r="E9" s="91">
        <v>499.18840797061569</v>
      </c>
      <c r="F9" s="91">
        <v>390.00004771337217</v>
      </c>
      <c r="G9" s="91">
        <v>364.13469017287701</v>
      </c>
      <c r="H9" s="91">
        <v>88.099852767565551</v>
      </c>
      <c r="I9" s="91">
        <v>315.81711628640204</v>
      </c>
      <c r="J9" s="91">
        <v>2962.4295243762358</v>
      </c>
      <c r="K9" s="91">
        <v>2002.2219727296808</v>
      </c>
      <c r="L9" s="91">
        <v>174.89749298472279</v>
      </c>
      <c r="M9" s="91">
        <v>377.8430995546812</v>
      </c>
      <c r="N9" s="91">
        <v>99.858841364942123</v>
      </c>
      <c r="O9" s="91">
        <v>4167.8521122785596</v>
      </c>
      <c r="P9" s="91">
        <v>291.44181204292829</v>
      </c>
      <c r="Q9" s="91">
        <v>2.036940817205243</v>
      </c>
      <c r="R9" s="91">
        <v>8.0294430091023479</v>
      </c>
      <c r="S9" s="91">
        <v>6.8374158607729951</v>
      </c>
      <c r="T9" s="91">
        <v>6.4169005557913552</v>
      </c>
      <c r="U9" s="91">
        <v>4.1560993291413908</v>
      </c>
      <c r="V9" s="91">
        <v>566.21949291310432</v>
      </c>
      <c r="W9" s="91">
        <v>42.858104683522257</v>
      </c>
      <c r="X9" s="91">
        <v>0.12046109798852711</v>
      </c>
      <c r="Y9" s="91">
        <v>39.553420693637911</v>
      </c>
      <c r="Z9" s="91">
        <v>1.6468878874845664E-2</v>
      </c>
      <c r="AA9" s="91">
        <v>72.234802451291799</v>
      </c>
      <c r="AB9" s="65">
        <f>'[7]TES 2025 (value)'!CK12</f>
        <v>183.59355738120922</v>
      </c>
      <c r="AC9" s="66">
        <f>'[7]TES 2025 (value)'!CL12</f>
        <v>0</v>
      </c>
      <c r="AD9" s="66">
        <f>'[7]TES 2025 (value)'!CM12</f>
        <v>0</v>
      </c>
      <c r="AE9" s="66">
        <f>'[7]TES 2025 (value)'!CN12</f>
        <v>5964.0869850384443</v>
      </c>
      <c r="AF9" s="67">
        <f>'[7]TES 2025 (value)'!CO12</f>
        <v>1</v>
      </c>
      <c r="AG9" s="27">
        <f t="shared" si="5"/>
        <v>23080.6032287124</v>
      </c>
      <c r="AI9" s="53" t="s">
        <v>26</v>
      </c>
      <c r="AJ9" s="64" t="s">
        <v>6</v>
      </c>
      <c r="AK9" s="65">
        <f t="shared" si="0"/>
        <v>4449.6601414008865</v>
      </c>
      <c r="AL9" s="66">
        <f t="shared" si="0"/>
        <v>499.19333477104931</v>
      </c>
      <c r="AM9" s="66">
        <f t="shared" si="0"/>
        <v>389.99886711536345</v>
      </c>
      <c r="AN9" s="66">
        <f t="shared" si="0"/>
        <v>364.11211480181294</v>
      </c>
      <c r="AO9" s="66">
        <f t="shared" si="0"/>
        <v>88.097804367406397</v>
      </c>
      <c r="AP9" s="66">
        <f t="shared" si="0"/>
        <v>315.80907065397679</v>
      </c>
      <c r="AQ9" s="66">
        <f t="shared" si="0"/>
        <v>2962.3702327129595</v>
      </c>
      <c r="AR9" s="66">
        <f t="shared" si="0"/>
        <v>2002.4852530050598</v>
      </c>
      <c r="AS9" s="66">
        <f t="shared" si="0"/>
        <v>174.91032596332911</v>
      </c>
      <c r="AT9" s="66">
        <f t="shared" si="0"/>
        <v>377.84003571908232</v>
      </c>
      <c r="AU9" s="66">
        <f t="shared" si="0"/>
        <v>99.856365153251474</v>
      </c>
      <c r="AV9" s="66">
        <f t="shared" si="0"/>
        <v>4167.9105554134903</v>
      </c>
      <c r="AW9" s="66">
        <f t="shared" si="0"/>
        <v>291.44553347935607</v>
      </c>
      <c r="AX9" s="66">
        <f t="shared" si="0"/>
        <v>2.0368244485126943</v>
      </c>
      <c r="AY9" s="66">
        <f t="shared" si="0"/>
        <v>8.0292094777233523</v>
      </c>
      <c r="AZ9" s="66">
        <f t="shared" si="0"/>
        <v>6.8374571333661507</v>
      </c>
      <c r="BA9" s="66">
        <f t="shared" si="1"/>
        <v>6.4166816173064891</v>
      </c>
      <c r="BB9" s="66">
        <f t="shared" si="1"/>
        <v>4.1560332705925402</v>
      </c>
      <c r="BC9" s="66">
        <f t="shared" si="1"/>
        <v>566.22896422569727</v>
      </c>
      <c r="BD9" s="66">
        <f t="shared" si="1"/>
        <v>42.858064336881618</v>
      </c>
      <c r="BE9" s="91">
        <f t="shared" si="1"/>
        <v>0.13257609797284464</v>
      </c>
      <c r="BF9" s="91">
        <f t="shared" si="1"/>
        <v>39.808370736813124</v>
      </c>
      <c r="BG9" s="91">
        <f t="shared" si="1"/>
        <v>1.6469425695674934E-2</v>
      </c>
      <c r="BH9" s="91">
        <f t="shared" si="1"/>
        <v>72.350562315184206</v>
      </c>
      <c r="BI9" s="65">
        <f t="shared" si="2"/>
        <v>183.59355738120922</v>
      </c>
      <c r="BJ9" s="66">
        <f t="shared" si="2"/>
        <v>0</v>
      </c>
      <c r="BK9" s="66">
        <f t="shared" si="2"/>
        <v>0</v>
      </c>
      <c r="BL9" s="66">
        <f t="shared" si="2"/>
        <v>5964.0869850384443</v>
      </c>
      <c r="BM9" s="36">
        <v>0</v>
      </c>
      <c r="BN9" s="27">
        <f t="shared" si="6"/>
        <v>23080.241390062423</v>
      </c>
      <c r="BP9" s="53" t="s">
        <v>26</v>
      </c>
      <c r="BQ9" s="64" t="s">
        <v>6</v>
      </c>
      <c r="BR9" s="65">
        <f t="shared" si="7"/>
        <v>4449.6601414008865</v>
      </c>
      <c r="BS9" s="66">
        <f t="shared" si="3"/>
        <v>499.19333477104931</v>
      </c>
      <c r="BT9" s="66">
        <f t="shared" si="3"/>
        <v>389.99886711536345</v>
      </c>
      <c r="BU9" s="66">
        <f t="shared" si="3"/>
        <v>364.11211480181294</v>
      </c>
      <c r="BV9" s="66">
        <f t="shared" si="3"/>
        <v>88.097804367406397</v>
      </c>
      <c r="BW9" s="66">
        <f t="shared" si="3"/>
        <v>315.80907065397679</v>
      </c>
      <c r="BX9" s="66">
        <f t="shared" si="3"/>
        <v>2962.3702327129595</v>
      </c>
      <c r="BY9" s="66">
        <f t="shared" si="3"/>
        <v>2002.4852530050598</v>
      </c>
      <c r="BZ9" s="66">
        <f t="shared" si="3"/>
        <v>174.91032596332911</v>
      </c>
      <c r="CA9" s="66">
        <f t="shared" si="3"/>
        <v>377.84003571908232</v>
      </c>
      <c r="CB9" s="66">
        <f t="shared" si="3"/>
        <v>99.856365153251474</v>
      </c>
      <c r="CC9" s="66">
        <f t="shared" si="3"/>
        <v>4167.9105554134903</v>
      </c>
      <c r="CD9" s="66">
        <f t="shared" si="3"/>
        <v>291.44553347935607</v>
      </c>
      <c r="CE9" s="66">
        <f t="shared" si="3"/>
        <v>2.0368244485126943</v>
      </c>
      <c r="CF9" s="66">
        <f t="shared" si="3"/>
        <v>8.0292094777233523</v>
      </c>
      <c r="CG9" s="66">
        <f t="shared" si="3"/>
        <v>6.8374571333661507</v>
      </c>
      <c r="CH9" s="66">
        <f t="shared" si="3"/>
        <v>6.4166816173064891</v>
      </c>
      <c r="CI9" s="66">
        <f t="shared" si="4"/>
        <v>4.1560332705925402</v>
      </c>
      <c r="CJ9" s="66">
        <f t="shared" si="4"/>
        <v>566.22896422569727</v>
      </c>
      <c r="CK9" s="66">
        <f t="shared" si="4"/>
        <v>42.858064336881618</v>
      </c>
      <c r="CL9" s="91">
        <f t="shared" si="4"/>
        <v>0.13257609797284464</v>
      </c>
      <c r="CM9" s="91">
        <f t="shared" si="4"/>
        <v>39.808370736813124</v>
      </c>
      <c r="CN9" s="91">
        <f t="shared" si="4"/>
        <v>1.6469425695674934E-2</v>
      </c>
      <c r="CO9" s="91">
        <f t="shared" si="4"/>
        <v>72.350562315184206</v>
      </c>
      <c r="CP9" s="65">
        <f t="shared" si="4"/>
        <v>183.59355738120922</v>
      </c>
      <c r="CQ9" s="66">
        <f t="shared" si="4"/>
        <v>0</v>
      </c>
      <c r="CR9" s="66">
        <f t="shared" si="4"/>
        <v>0</v>
      </c>
      <c r="CS9" s="66">
        <f t="shared" si="4"/>
        <v>5964.0869850384443</v>
      </c>
      <c r="CT9" s="36">
        <v>0</v>
      </c>
      <c r="CU9" s="27">
        <f t="shared" si="8"/>
        <v>23080.241390062423</v>
      </c>
      <c r="CX9" s="59" t="s">
        <v>108</v>
      </c>
      <c r="CY9" s="81">
        <f>'[1]scen AMS ss VE'!$V$1261</f>
        <v>14952.13594</v>
      </c>
      <c r="DA9" s="105">
        <v>1.1238945807901171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361.66975210211183</v>
      </c>
      <c r="F10" s="91">
        <v>685.02538228115577</v>
      </c>
      <c r="G10" s="91">
        <v>109.41094178925056</v>
      </c>
      <c r="H10" s="91">
        <v>210.57421970621249</v>
      </c>
      <c r="I10" s="91">
        <v>1275.076854616681</v>
      </c>
      <c r="J10" s="91">
        <v>183.40594779548027</v>
      </c>
      <c r="K10" s="91">
        <v>7377.0533050327786</v>
      </c>
      <c r="L10" s="91">
        <v>14645.467737604224</v>
      </c>
      <c r="M10" s="91">
        <v>166.90444113509335</v>
      </c>
      <c r="N10" s="91">
        <v>97.357460350278444</v>
      </c>
      <c r="O10" s="91">
        <v>15484.743680989995</v>
      </c>
      <c r="P10" s="91">
        <v>180.21182474530303</v>
      </c>
      <c r="Q10" s="91">
        <v>2.0727950265686408</v>
      </c>
      <c r="R10" s="91">
        <v>22.430936188261658</v>
      </c>
      <c r="S10" s="91">
        <v>7.9155218320127396</v>
      </c>
      <c r="T10" s="91">
        <v>6.7652208024069918</v>
      </c>
      <c r="U10" s="91">
        <v>4.3054160894949494</v>
      </c>
      <c r="V10" s="91">
        <v>2125.7313286061562</v>
      </c>
      <c r="W10" s="91">
        <v>333.00139565007595</v>
      </c>
      <c r="X10" s="91">
        <v>0.44757863186373287</v>
      </c>
      <c r="Y10" s="91">
        <v>1371.5669088122218</v>
      </c>
      <c r="Z10" s="91">
        <v>27.82963293384466</v>
      </c>
      <c r="AA10" s="91">
        <v>8.7983732040469924</v>
      </c>
      <c r="AB10" s="65">
        <f>'[7]TES 2025 (value)'!CK13</f>
        <v>37.518474943100301</v>
      </c>
      <c r="AC10" s="66">
        <f>'[7]TES 2025 (value)'!CL13</f>
        <v>0</v>
      </c>
      <c r="AD10" s="66">
        <f>'[7]TES 2025 (value)'!CM13</f>
        <v>0</v>
      </c>
      <c r="AE10" s="66">
        <f>'[7]TES 2025 (value)'!CN13</f>
        <v>39287.633093561613</v>
      </c>
      <c r="AF10" s="67">
        <f>'[7]TES 2025 (value)'!CO13</f>
        <v>1</v>
      </c>
      <c r="AG10" s="27">
        <f t="shared" si="5"/>
        <v>84013.91822443025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361.67332164552079</v>
      </c>
      <c r="AM10" s="66">
        <f t="shared" si="0"/>
        <v>685.02330859012159</v>
      </c>
      <c r="AN10" s="66">
        <f t="shared" si="0"/>
        <v>109.40415860523645</v>
      </c>
      <c r="AO10" s="66">
        <f t="shared" si="0"/>
        <v>210.56932366777872</v>
      </c>
      <c r="AP10" s="66">
        <f t="shared" si="0"/>
        <v>1275.0443712611022</v>
      </c>
      <c r="AQ10" s="66">
        <f t="shared" si="0"/>
        <v>183.40227700985986</v>
      </c>
      <c r="AR10" s="66">
        <f t="shared" si="0"/>
        <v>7378.023343645923</v>
      </c>
      <c r="AS10" s="66">
        <f t="shared" si="0"/>
        <v>14646.542338337194</v>
      </c>
      <c r="AT10" s="66">
        <f t="shared" si="0"/>
        <v>166.90308774854489</v>
      </c>
      <c r="AU10" s="66">
        <f t="shared" si="0"/>
        <v>97.355046165633439</v>
      </c>
      <c r="AV10" s="66">
        <f t="shared" si="0"/>
        <v>15484.960813685671</v>
      </c>
      <c r="AW10" s="66">
        <f t="shared" si="0"/>
        <v>180.21412587994331</v>
      </c>
      <c r="AX10" s="66">
        <f t="shared" si="0"/>
        <v>2.0726766095556739</v>
      </c>
      <c r="AY10" s="66">
        <f t="shared" si="0"/>
        <v>22.430283798369327</v>
      </c>
      <c r="AZ10" s="66">
        <f t="shared" si="0"/>
        <v>7.9155696123611694</v>
      </c>
      <c r="BA10" s="66">
        <f t="shared" si="1"/>
        <v>6.7649899795697994</v>
      </c>
      <c r="BB10" s="66">
        <f t="shared" si="1"/>
        <v>4.3053476576513994</v>
      </c>
      <c r="BC10" s="66">
        <f t="shared" si="1"/>
        <v>2125.7668863115232</v>
      </c>
      <c r="BD10" s="66">
        <f t="shared" si="1"/>
        <v>333.00108216239983</v>
      </c>
      <c r="BE10" s="91">
        <f t="shared" si="1"/>
        <v>0.49259245963513859</v>
      </c>
      <c r="BF10" s="91">
        <f t="shared" si="1"/>
        <v>1380.4076370346386</v>
      </c>
      <c r="BG10" s="91">
        <f t="shared" si="1"/>
        <v>27.830556968994518</v>
      </c>
      <c r="BH10" s="91">
        <f t="shared" si="1"/>
        <v>8.8124730347381863</v>
      </c>
      <c r="BI10" s="65">
        <f t="shared" si="2"/>
        <v>37.518474943100301</v>
      </c>
      <c r="BJ10" s="66">
        <f t="shared" si="2"/>
        <v>0</v>
      </c>
      <c r="BK10" s="66">
        <f t="shared" si="2"/>
        <v>0</v>
      </c>
      <c r="BL10" s="66">
        <f t="shared" si="2"/>
        <v>39287.633093561613</v>
      </c>
      <c r="BM10" s="36">
        <v>0</v>
      </c>
      <c r="BN10" s="27">
        <f t="shared" si="6"/>
        <v>84024.067180376689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361.67332164552079</v>
      </c>
      <c r="BT10" s="66">
        <f t="shared" si="3"/>
        <v>685.02330859012159</v>
      </c>
      <c r="BU10" s="66">
        <f t="shared" si="3"/>
        <v>109.40415860523645</v>
      </c>
      <c r="BV10" s="66">
        <f t="shared" si="3"/>
        <v>210.56932366777872</v>
      </c>
      <c r="BW10" s="66">
        <f t="shared" si="3"/>
        <v>1275.0443712611022</v>
      </c>
      <c r="BX10" s="66">
        <f t="shared" si="3"/>
        <v>183.40227700985986</v>
      </c>
      <c r="BY10" s="66">
        <f t="shared" si="3"/>
        <v>7378.023343645923</v>
      </c>
      <c r="BZ10" s="66">
        <f t="shared" si="3"/>
        <v>14646.542338337194</v>
      </c>
      <c r="CA10" s="66">
        <f t="shared" si="3"/>
        <v>166.90308774854489</v>
      </c>
      <c r="CB10" s="66">
        <f t="shared" si="3"/>
        <v>97.355046165633439</v>
      </c>
      <c r="CC10" s="66">
        <f t="shared" si="3"/>
        <v>15484.960813685671</v>
      </c>
      <c r="CD10" s="66">
        <f t="shared" si="3"/>
        <v>180.21412587994331</v>
      </c>
      <c r="CE10" s="66">
        <f t="shared" si="3"/>
        <v>2.0726766095556739</v>
      </c>
      <c r="CF10" s="66">
        <f t="shared" si="3"/>
        <v>22.430283798369327</v>
      </c>
      <c r="CG10" s="66">
        <f t="shared" si="3"/>
        <v>7.9155696123611694</v>
      </c>
      <c r="CH10" s="66">
        <f t="shared" si="3"/>
        <v>6.7649899795697994</v>
      </c>
      <c r="CI10" s="66">
        <f t="shared" si="4"/>
        <v>4.3053476576513994</v>
      </c>
      <c r="CJ10" s="66">
        <f t="shared" si="4"/>
        <v>2125.7668863115232</v>
      </c>
      <c r="CK10" s="66">
        <f t="shared" si="4"/>
        <v>333.00108216239983</v>
      </c>
      <c r="CL10" s="91">
        <f t="shared" si="4"/>
        <v>0.49259245963513859</v>
      </c>
      <c r="CM10" s="91">
        <f t="shared" si="4"/>
        <v>1380.4076370346386</v>
      </c>
      <c r="CN10" s="91">
        <f t="shared" si="4"/>
        <v>27.830556968994518</v>
      </c>
      <c r="CO10" s="91">
        <f t="shared" si="4"/>
        <v>8.8124730347381863</v>
      </c>
      <c r="CP10" s="65">
        <f t="shared" si="4"/>
        <v>37.518474943100301</v>
      </c>
      <c r="CQ10" s="66">
        <f t="shared" si="4"/>
        <v>0</v>
      </c>
      <c r="CR10" s="66">
        <f t="shared" si="4"/>
        <v>0</v>
      </c>
      <c r="CS10" s="66">
        <f t="shared" si="4"/>
        <v>39287.633093561613</v>
      </c>
      <c r="CT10" s="36">
        <v>0</v>
      </c>
      <c r="CU10" s="27">
        <f t="shared" si="8"/>
        <v>84024.067180376689</v>
      </c>
      <c r="CX10" s="59" t="s">
        <v>97</v>
      </c>
      <c r="CY10" s="81">
        <f>'[1]scen AMS ss VE'!$V$466</f>
        <v>13664.6406270557</v>
      </c>
      <c r="DA10" s="105">
        <v>1.1501753360109697</v>
      </c>
    </row>
    <row r="11" spans="2:105" x14ac:dyDescent="0.25">
      <c r="B11" s="53" t="s">
        <v>28</v>
      </c>
      <c r="C11" s="64" t="s">
        <v>8</v>
      </c>
      <c r="D11" s="90">
        <v>364.41811668894627</v>
      </c>
      <c r="E11" s="91">
        <v>4728.0801920288186</v>
      </c>
      <c r="F11" s="91">
        <v>6121.2209503363292</v>
      </c>
      <c r="G11" s="91">
        <v>73.956425822589239</v>
      </c>
      <c r="H11" s="91">
        <v>287.52241243515397</v>
      </c>
      <c r="I11" s="91">
        <v>478.23106557614113</v>
      </c>
      <c r="J11" s="91">
        <v>229.57639775092258</v>
      </c>
      <c r="K11" s="91">
        <v>524.66370757010236</v>
      </c>
      <c r="L11" s="91">
        <v>3028.7890300105259</v>
      </c>
      <c r="M11" s="91">
        <v>212.59953382917169</v>
      </c>
      <c r="N11" s="91">
        <v>171.49520922360847</v>
      </c>
      <c r="O11" s="91">
        <v>13587.002163584713</v>
      </c>
      <c r="P11" s="91">
        <v>7437.0167450774943</v>
      </c>
      <c r="Q11" s="91">
        <v>3.4899002577243792</v>
      </c>
      <c r="R11" s="91">
        <v>16.972727025021534</v>
      </c>
      <c r="S11" s="91">
        <v>46.825284396297604</v>
      </c>
      <c r="T11" s="91">
        <v>31.150554251395249</v>
      </c>
      <c r="U11" s="91">
        <v>54.640836998434828</v>
      </c>
      <c r="V11" s="91">
        <v>7428.1216786328578</v>
      </c>
      <c r="W11" s="91">
        <v>1.5401159346653415</v>
      </c>
      <c r="X11" s="91">
        <v>0.39272581431368464</v>
      </c>
      <c r="Y11" s="91">
        <v>735.98024931857992</v>
      </c>
      <c r="Z11" s="91">
        <v>568.77558699719839</v>
      </c>
      <c r="AA11" s="91">
        <v>12.329563248469933</v>
      </c>
      <c r="AB11" s="65">
        <f>'[7]TES 2025 (value)'!CK14</f>
        <v>9384.6647733199206</v>
      </c>
      <c r="AC11" s="66">
        <f>'[7]TES 2025 (value)'!CL14</f>
        <v>0</v>
      </c>
      <c r="AD11" s="66">
        <f>'[7]TES 2025 (value)'!CM14</f>
        <v>0</v>
      </c>
      <c r="AE11" s="66">
        <f>'[7]TES 2025 (value)'!CN14</f>
        <v>14017.505628805307</v>
      </c>
      <c r="AF11" s="67">
        <f>'[7]TES 2025 (value)'!CO14</f>
        <v>1</v>
      </c>
      <c r="AG11" s="27">
        <f t="shared" si="5"/>
        <v>69547.961574934714</v>
      </c>
      <c r="AI11" s="53" t="s">
        <v>28</v>
      </c>
      <c r="AJ11" s="64" t="s">
        <v>8</v>
      </c>
      <c r="AK11" s="65">
        <f t="shared" si="0"/>
        <v>364.41827849001066</v>
      </c>
      <c r="AL11" s="66">
        <f t="shared" si="0"/>
        <v>4728.1268563887443</v>
      </c>
      <c r="AM11" s="66">
        <f t="shared" si="0"/>
        <v>6121.2024203353531</v>
      </c>
      <c r="AN11" s="66">
        <f t="shared" si="0"/>
        <v>73.951840723172523</v>
      </c>
      <c r="AO11" s="66">
        <f t="shared" si="0"/>
        <v>287.51572728260385</v>
      </c>
      <c r="AP11" s="66">
        <f t="shared" si="0"/>
        <v>478.21888234993349</v>
      </c>
      <c r="AQ11" s="66">
        <f t="shared" si="0"/>
        <v>229.5718028849993</v>
      </c>
      <c r="AR11" s="66">
        <f t="shared" si="0"/>
        <v>524.7326977256854</v>
      </c>
      <c r="AS11" s="66">
        <f t="shared" si="0"/>
        <v>3029.0112652419284</v>
      </c>
      <c r="AT11" s="66">
        <f t="shared" si="0"/>
        <v>212.59780991249616</v>
      </c>
      <c r="AU11" s="66">
        <f t="shared" si="0"/>
        <v>171.49095663629456</v>
      </c>
      <c r="AV11" s="66">
        <f t="shared" si="0"/>
        <v>13587.192685460097</v>
      </c>
      <c r="AW11" s="66">
        <f t="shared" si="0"/>
        <v>7437.1117087508082</v>
      </c>
      <c r="AX11" s="66">
        <f t="shared" si="0"/>
        <v>3.4897008826975315</v>
      </c>
      <c r="AY11" s="66">
        <f t="shared" si="0"/>
        <v>16.972233383763609</v>
      </c>
      <c r="AZ11" s="66">
        <f t="shared" si="0"/>
        <v>46.825567047075566</v>
      </c>
      <c r="BA11" s="66">
        <f t="shared" si="1"/>
        <v>31.149491424397812</v>
      </c>
      <c r="BB11" s="66">
        <f t="shared" si="1"/>
        <v>54.639968517170487</v>
      </c>
      <c r="BC11" s="66">
        <f t="shared" si="1"/>
        <v>7428.2459309118376</v>
      </c>
      <c r="BD11" s="66">
        <f t="shared" si="1"/>
        <v>1.5401144847994499</v>
      </c>
      <c r="BE11" s="91">
        <f t="shared" si="1"/>
        <v>0.43222299069426623</v>
      </c>
      <c r="BF11" s="91">
        <f t="shared" si="1"/>
        <v>740.72416762069679</v>
      </c>
      <c r="BG11" s="91">
        <f t="shared" si="1"/>
        <v>568.79447221340001</v>
      </c>
      <c r="BH11" s="91">
        <f t="shared" si="1"/>
        <v>12.34932198684896</v>
      </c>
      <c r="BI11" s="65">
        <f t="shared" si="2"/>
        <v>9384.6647733199206</v>
      </c>
      <c r="BJ11" s="66">
        <f t="shared" si="2"/>
        <v>0</v>
      </c>
      <c r="BK11" s="66">
        <f t="shared" si="2"/>
        <v>0</v>
      </c>
      <c r="BL11" s="66">
        <f t="shared" si="2"/>
        <v>14017.505628805307</v>
      </c>
      <c r="BM11" s="36">
        <v>0</v>
      </c>
      <c r="BN11" s="27">
        <f t="shared" si="6"/>
        <v>69552.476525770733</v>
      </c>
      <c r="BP11" s="53" t="s">
        <v>28</v>
      </c>
      <c r="BQ11" s="64" t="s">
        <v>8</v>
      </c>
      <c r="BR11" s="65">
        <f t="shared" si="7"/>
        <v>364.41827849001066</v>
      </c>
      <c r="BS11" s="66">
        <f t="shared" si="3"/>
        <v>4728.1268563887443</v>
      </c>
      <c r="BT11" s="66">
        <f t="shared" si="3"/>
        <v>6121.2024203353531</v>
      </c>
      <c r="BU11" s="66">
        <f t="shared" si="3"/>
        <v>73.951840723172523</v>
      </c>
      <c r="BV11" s="66">
        <f t="shared" si="3"/>
        <v>287.51572728260385</v>
      </c>
      <c r="BW11" s="66">
        <f t="shared" si="3"/>
        <v>478.21888234993349</v>
      </c>
      <c r="BX11" s="66">
        <f t="shared" si="3"/>
        <v>229.5718028849993</v>
      </c>
      <c r="BY11" s="66">
        <f t="shared" si="3"/>
        <v>524.7326977256854</v>
      </c>
      <c r="BZ11" s="66">
        <f t="shared" si="3"/>
        <v>3029.0112652419284</v>
      </c>
      <c r="CA11" s="66">
        <f t="shared" si="3"/>
        <v>212.59780991249616</v>
      </c>
      <c r="CB11" s="66">
        <f t="shared" si="3"/>
        <v>171.49095663629456</v>
      </c>
      <c r="CC11" s="66">
        <f t="shared" si="3"/>
        <v>13587.192685460097</v>
      </c>
      <c r="CD11" s="66">
        <f t="shared" si="3"/>
        <v>7437.1117087508082</v>
      </c>
      <c r="CE11" s="66">
        <f t="shared" si="3"/>
        <v>3.4897008826975315</v>
      </c>
      <c r="CF11" s="66">
        <f t="shared" si="3"/>
        <v>16.972233383763609</v>
      </c>
      <c r="CG11" s="66">
        <f t="shared" si="3"/>
        <v>46.825567047075566</v>
      </c>
      <c r="CH11" s="66">
        <f t="shared" si="3"/>
        <v>31.149491424397812</v>
      </c>
      <c r="CI11" s="66">
        <f t="shared" si="4"/>
        <v>54.639968517170487</v>
      </c>
      <c r="CJ11" s="66">
        <f t="shared" si="4"/>
        <v>7428.2459309118376</v>
      </c>
      <c r="CK11" s="66">
        <f t="shared" si="4"/>
        <v>1.5401144847994499</v>
      </c>
      <c r="CL11" s="91">
        <f t="shared" si="4"/>
        <v>0.43222299069426623</v>
      </c>
      <c r="CM11" s="91">
        <f t="shared" si="4"/>
        <v>740.72416762069679</v>
      </c>
      <c r="CN11" s="91">
        <f t="shared" si="4"/>
        <v>568.79447221340001</v>
      </c>
      <c r="CO11" s="91">
        <f t="shared" si="4"/>
        <v>12.34932198684896</v>
      </c>
      <c r="CP11" s="65">
        <f t="shared" si="4"/>
        <v>9384.6647733199206</v>
      </c>
      <c r="CQ11" s="66">
        <f t="shared" si="4"/>
        <v>0</v>
      </c>
      <c r="CR11" s="66">
        <f t="shared" si="4"/>
        <v>0</v>
      </c>
      <c r="CS11" s="66">
        <f t="shared" si="4"/>
        <v>14017.505628805307</v>
      </c>
      <c r="CT11" s="36">
        <v>0</v>
      </c>
      <c r="CU11" s="27">
        <f t="shared" si="8"/>
        <v>69552.476525770733</v>
      </c>
      <c r="CX11" s="59" t="s">
        <v>98</v>
      </c>
      <c r="CY11" s="81">
        <f>'[1]scen AMS ss VE'!$V$505</f>
        <v>320037.94309999997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30.045084383686198</v>
      </c>
      <c r="E12" s="91">
        <v>86.195407437300119</v>
      </c>
      <c r="F12" s="91">
        <v>4937.4592574885064</v>
      </c>
      <c r="G12" s="91">
        <v>24.26226691109413</v>
      </c>
      <c r="H12" s="91">
        <v>433.83992065072738</v>
      </c>
      <c r="I12" s="91">
        <v>24.1968738030547</v>
      </c>
      <c r="J12" s="91">
        <v>0.63362402357032144</v>
      </c>
      <c r="K12" s="91">
        <v>143.03151732261051</v>
      </c>
      <c r="L12" s="91">
        <v>180.00844267110801</v>
      </c>
      <c r="M12" s="91">
        <v>10487.716615635851</v>
      </c>
      <c r="N12" s="91">
        <v>36.724754658120105</v>
      </c>
      <c r="O12" s="91">
        <v>18225.409582517921</v>
      </c>
      <c r="P12" s="91">
        <v>3786.8329071544263</v>
      </c>
      <c r="Q12" s="91">
        <v>14.486712789446202</v>
      </c>
      <c r="R12" s="91">
        <v>20.615465201131794</v>
      </c>
      <c r="S12" s="91">
        <v>41.918370077943564</v>
      </c>
      <c r="T12" s="91">
        <v>17.050366828950416</v>
      </c>
      <c r="U12" s="91">
        <v>5.4029521530371154</v>
      </c>
      <c r="V12" s="91">
        <v>683.06296634414502</v>
      </c>
      <c r="W12" s="91">
        <v>0</v>
      </c>
      <c r="X12" s="91">
        <v>0.52679936064247812</v>
      </c>
      <c r="Y12" s="91">
        <v>115.31917786205574</v>
      </c>
      <c r="Z12" s="91">
        <v>79.05153809374653</v>
      </c>
      <c r="AA12" s="91">
        <v>7.6564081660698227</v>
      </c>
      <c r="AB12" s="65">
        <f>'[7]TES 2025 (value)'!CK15</f>
        <v>0</v>
      </c>
      <c r="AC12" s="66">
        <f>'[7]TES 2025 (value)'!CL15</f>
        <v>0</v>
      </c>
      <c r="AD12" s="66">
        <f>'[7]TES 2025 (value)'!CM15</f>
        <v>0</v>
      </c>
      <c r="AE12" s="66">
        <f>'[7]TES 2025 (value)'!CN15</f>
        <v>26456.47103642701</v>
      </c>
      <c r="AF12" s="67">
        <f>'[7]TES 2025 (value)'!CO15</f>
        <v>1.536079553</v>
      </c>
      <c r="AG12" s="27">
        <f t="shared" si="5"/>
        <v>65839.454127515157</v>
      </c>
      <c r="AI12" s="53" t="s">
        <v>29</v>
      </c>
      <c r="AJ12" s="64" t="s">
        <v>9</v>
      </c>
      <c r="AK12" s="65">
        <f t="shared" si="0"/>
        <v>30.045097723655893</v>
      </c>
      <c r="AL12" s="66">
        <f t="shared" si="0"/>
        <v>86.196258153310268</v>
      </c>
      <c r="AM12" s="66">
        <f t="shared" si="0"/>
        <v>4937.4443109401618</v>
      </c>
      <c r="AN12" s="66">
        <f t="shared" si="0"/>
        <v>24.260762715824754</v>
      </c>
      <c r="AO12" s="66">
        <f t="shared" si="0"/>
        <v>433.82983348560066</v>
      </c>
      <c r="AP12" s="66">
        <f t="shared" si="0"/>
        <v>24.196257373031056</v>
      </c>
      <c r="AQ12" s="66">
        <f t="shared" si="0"/>
        <v>0.63361134187715695</v>
      </c>
      <c r="AR12" s="66">
        <f t="shared" si="0"/>
        <v>143.05032511604273</v>
      </c>
      <c r="AS12" s="66">
        <f t="shared" si="0"/>
        <v>180.02165066199646</v>
      </c>
      <c r="AT12" s="66">
        <f t="shared" si="0"/>
        <v>10487.631573353601</v>
      </c>
      <c r="AU12" s="66">
        <f t="shared" si="0"/>
        <v>36.723843989965161</v>
      </c>
      <c r="AV12" s="66">
        <f t="shared" si="0"/>
        <v>18225.665145825522</v>
      </c>
      <c r="AW12" s="66">
        <f t="shared" si="0"/>
        <v>3786.8812614308004</v>
      </c>
      <c r="AX12" s="66">
        <f t="shared" si="0"/>
        <v>14.485885175893367</v>
      </c>
      <c r="AY12" s="66">
        <f t="shared" si="0"/>
        <v>20.61486561308919</v>
      </c>
      <c r="AZ12" s="66">
        <f t="shared" si="0"/>
        <v>41.918623109186541</v>
      </c>
      <c r="BA12" s="66">
        <f t="shared" si="1"/>
        <v>17.049785086807539</v>
      </c>
      <c r="BB12" s="66">
        <f t="shared" si="1"/>
        <v>5.4028662765576394</v>
      </c>
      <c r="BC12" s="66">
        <f t="shared" si="1"/>
        <v>683.07439213035673</v>
      </c>
      <c r="BD12" s="66">
        <f t="shared" si="1"/>
        <v>0</v>
      </c>
      <c r="BE12" s="91">
        <f t="shared" si="1"/>
        <v>0.57978056662924371</v>
      </c>
      <c r="BF12" s="91">
        <f t="shared" si="1"/>
        <v>116.06249231777841</v>
      </c>
      <c r="BG12" s="91">
        <f t="shared" si="1"/>
        <v>79.05416286425725</v>
      </c>
      <c r="BH12" s="91">
        <f t="shared" si="1"/>
        <v>7.6686779409862362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26456.47103642701</v>
      </c>
      <c r="BM12" s="36">
        <v>0</v>
      </c>
      <c r="BN12" s="27">
        <f t="shared" si="6"/>
        <v>65838.962499619942</v>
      </c>
      <c r="BP12" s="53" t="s">
        <v>29</v>
      </c>
      <c r="BQ12" s="64" t="s">
        <v>9</v>
      </c>
      <c r="BR12" s="65">
        <f t="shared" si="7"/>
        <v>30.045097723655893</v>
      </c>
      <c r="BS12" s="66">
        <f t="shared" si="3"/>
        <v>86.196258153310268</v>
      </c>
      <c r="BT12" s="66">
        <f t="shared" si="3"/>
        <v>4937.4443109401618</v>
      </c>
      <c r="BU12" s="66">
        <f t="shared" si="3"/>
        <v>24.260762715824754</v>
      </c>
      <c r="BV12" s="66">
        <f t="shared" si="3"/>
        <v>433.82983348560066</v>
      </c>
      <c r="BW12" s="66">
        <f t="shared" si="3"/>
        <v>24.196257373031056</v>
      </c>
      <c r="BX12" s="66">
        <f t="shared" si="3"/>
        <v>0.63361134187715695</v>
      </c>
      <c r="BY12" s="66">
        <f t="shared" si="3"/>
        <v>143.05032511604273</v>
      </c>
      <c r="BZ12" s="66">
        <f t="shared" si="3"/>
        <v>180.02165066199646</v>
      </c>
      <c r="CA12" s="66">
        <f t="shared" si="3"/>
        <v>10487.631573353601</v>
      </c>
      <c r="CB12" s="66">
        <f t="shared" si="3"/>
        <v>36.723843989965161</v>
      </c>
      <c r="CC12" s="66">
        <f t="shared" si="3"/>
        <v>18225.665145825522</v>
      </c>
      <c r="CD12" s="66">
        <f t="shared" si="3"/>
        <v>3786.8812614308004</v>
      </c>
      <c r="CE12" s="66">
        <f t="shared" si="3"/>
        <v>14.485885175893367</v>
      </c>
      <c r="CF12" s="66">
        <f t="shared" si="3"/>
        <v>20.61486561308919</v>
      </c>
      <c r="CG12" s="66">
        <f t="shared" si="3"/>
        <v>41.918623109186541</v>
      </c>
      <c r="CH12" s="66">
        <f t="shared" si="3"/>
        <v>17.049785086807539</v>
      </c>
      <c r="CI12" s="66">
        <f t="shared" si="4"/>
        <v>5.4028662765576394</v>
      </c>
      <c r="CJ12" s="66">
        <f t="shared" si="4"/>
        <v>683.07439213035673</v>
      </c>
      <c r="CK12" s="66">
        <f t="shared" si="4"/>
        <v>0</v>
      </c>
      <c r="CL12" s="91">
        <f t="shared" si="4"/>
        <v>0.57978056662924371</v>
      </c>
      <c r="CM12" s="91">
        <f t="shared" si="4"/>
        <v>116.06249231777841</v>
      </c>
      <c r="CN12" s="91">
        <f t="shared" si="4"/>
        <v>79.05416286425725</v>
      </c>
      <c r="CO12" s="91">
        <f t="shared" si="4"/>
        <v>7.6686779409862362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26456.47103642701</v>
      </c>
      <c r="CT12" s="36">
        <v>0</v>
      </c>
      <c r="CU12" s="27">
        <f t="shared" si="8"/>
        <v>65838.962499619942</v>
      </c>
      <c r="CX12" s="59" t="s">
        <v>99</v>
      </c>
      <c r="CY12" s="82">
        <f>'[1]scen AMS ss VE'!$V$1083</f>
        <v>33023.4058</v>
      </c>
      <c r="DA12" s="105">
        <v>1.3735000942995446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169.19525412630551</v>
      </c>
      <c r="F13" s="91">
        <v>632.82111128258703</v>
      </c>
      <c r="G13" s="91">
        <v>192.24237668480745</v>
      </c>
      <c r="H13" s="91">
        <v>166.10502611395458</v>
      </c>
      <c r="I13" s="91">
        <v>27.221420499738336</v>
      </c>
      <c r="J13" s="91">
        <v>126.58684541440297</v>
      </c>
      <c r="K13" s="91">
        <v>25.964371363135868</v>
      </c>
      <c r="L13" s="91">
        <v>53.183527584466027</v>
      </c>
      <c r="M13" s="91">
        <v>1107.7859976418051</v>
      </c>
      <c r="N13" s="91">
        <v>6348.196445531622</v>
      </c>
      <c r="O13" s="91">
        <v>11507.996137089463</v>
      </c>
      <c r="P13" s="91">
        <v>1999.838775239391</v>
      </c>
      <c r="Q13" s="91">
        <v>0</v>
      </c>
      <c r="R13" s="91">
        <v>13.011413298430579</v>
      </c>
      <c r="S13" s="91">
        <v>0</v>
      </c>
      <c r="T13" s="91">
        <v>6.151023933908184E-2</v>
      </c>
      <c r="U13" s="91">
        <v>5.7935962473174986E-2</v>
      </c>
      <c r="V13" s="91">
        <v>523.67660750565904</v>
      </c>
      <c r="W13" s="91">
        <v>0</v>
      </c>
      <c r="X13" s="91">
        <v>0.33263943778987909</v>
      </c>
      <c r="Y13" s="91">
        <v>92.668603515880847</v>
      </c>
      <c r="Z13" s="91">
        <v>4.5476910815473635E-2</v>
      </c>
      <c r="AA13" s="91">
        <v>0</v>
      </c>
      <c r="AB13" s="65">
        <f>'[7]TES 2025 (value)'!CK16</f>
        <v>307.11648872894864</v>
      </c>
      <c r="AC13" s="66">
        <f>'[7]TES 2025 (value)'!CL16</f>
        <v>0</v>
      </c>
      <c r="AD13" s="66">
        <f>'[7]TES 2025 (value)'!CM16</f>
        <v>0</v>
      </c>
      <c r="AE13" s="66">
        <f>'[7]TES 2025 (value)'!CN16</f>
        <v>15182.338549654633</v>
      </c>
      <c r="AF13" s="67">
        <f>'[7]TES 2025 (value)'!CO16</f>
        <v>1.5250391999999999</v>
      </c>
      <c r="AG13" s="27">
        <f t="shared" si="5"/>
        <v>38477.971553025651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169.19692401935208</v>
      </c>
      <c r="AM13" s="66">
        <f t="shared" si="0"/>
        <v>632.81919562296537</v>
      </c>
      <c r="AN13" s="66">
        <f t="shared" si="0"/>
        <v>192.23045817469284</v>
      </c>
      <c r="AO13" s="66">
        <f t="shared" si="0"/>
        <v>166.10116402393695</v>
      </c>
      <c r="AP13" s="66">
        <f t="shared" si="0"/>
        <v>27.220727017554694</v>
      </c>
      <c r="AQ13" s="66">
        <f t="shared" si="0"/>
        <v>126.58431183696196</v>
      </c>
      <c r="AR13" s="66">
        <f t="shared" si="0"/>
        <v>25.967785523471552</v>
      </c>
      <c r="AS13" s="66">
        <f t="shared" si="0"/>
        <v>53.187429887809849</v>
      </c>
      <c r="AT13" s="66">
        <f t="shared" si="0"/>
        <v>1107.7770148810255</v>
      </c>
      <c r="AU13" s="66">
        <f t="shared" si="0"/>
        <v>6348.0390285414178</v>
      </c>
      <c r="AV13" s="66">
        <f t="shared" si="0"/>
        <v>11508.157506387823</v>
      </c>
      <c r="AW13" s="66">
        <f t="shared" si="0"/>
        <v>1999.8643112900202</v>
      </c>
      <c r="AX13" s="66">
        <f t="shared" si="0"/>
        <v>0</v>
      </c>
      <c r="AY13" s="66">
        <f t="shared" si="0"/>
        <v>13.011034869529993</v>
      </c>
      <c r="AZ13" s="66">
        <f t="shared" si="0"/>
        <v>0</v>
      </c>
      <c r="BA13" s="66">
        <f t="shared" si="1"/>
        <v>6.1508140668783372E-2</v>
      </c>
      <c r="BB13" s="66">
        <f t="shared" si="1"/>
        <v>5.793504161799224E-2</v>
      </c>
      <c r="BC13" s="66">
        <f t="shared" si="1"/>
        <v>523.68536719145118</v>
      </c>
      <c r="BD13" s="66">
        <f t="shared" si="1"/>
        <v>0</v>
      </c>
      <c r="BE13" s="91">
        <f t="shared" si="1"/>
        <v>0.36609361387576861</v>
      </c>
      <c r="BF13" s="91">
        <f t="shared" si="1"/>
        <v>93.265918844189756</v>
      </c>
      <c r="BG13" s="91">
        <f t="shared" si="1"/>
        <v>4.5478420798167274E-2</v>
      </c>
      <c r="BH13" s="91">
        <f t="shared" si="1"/>
        <v>0</v>
      </c>
      <c r="BI13" s="65">
        <f t="shared" si="2"/>
        <v>307.11648872894864</v>
      </c>
      <c r="BJ13" s="66">
        <f t="shared" si="2"/>
        <v>0</v>
      </c>
      <c r="BK13" s="66">
        <f t="shared" si="2"/>
        <v>0</v>
      </c>
      <c r="BL13" s="66">
        <f t="shared" si="2"/>
        <v>15182.338549654633</v>
      </c>
      <c r="BM13" s="36">
        <v>0</v>
      </c>
      <c r="BN13" s="27">
        <f t="shared" si="6"/>
        <v>38477.094231712748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169.19692401935208</v>
      </c>
      <c r="BT13" s="66">
        <f t="shared" si="3"/>
        <v>632.81919562296537</v>
      </c>
      <c r="BU13" s="66">
        <f t="shared" si="3"/>
        <v>192.23045817469284</v>
      </c>
      <c r="BV13" s="66">
        <f t="shared" si="3"/>
        <v>166.10116402393695</v>
      </c>
      <c r="BW13" s="66">
        <f t="shared" si="3"/>
        <v>27.220727017554694</v>
      </c>
      <c r="BX13" s="66">
        <f t="shared" si="3"/>
        <v>126.58431183696196</v>
      </c>
      <c r="BY13" s="66">
        <f t="shared" si="3"/>
        <v>25.967785523471552</v>
      </c>
      <c r="BZ13" s="66">
        <f t="shared" si="3"/>
        <v>53.187429887809849</v>
      </c>
      <c r="CA13" s="66">
        <f t="shared" si="3"/>
        <v>1107.7770148810255</v>
      </c>
      <c r="CB13" s="66">
        <f t="shared" si="3"/>
        <v>6348.0390285414178</v>
      </c>
      <c r="CC13" s="66">
        <f t="shared" si="3"/>
        <v>11508.157506387823</v>
      </c>
      <c r="CD13" s="66">
        <f t="shared" si="3"/>
        <v>1999.8643112900202</v>
      </c>
      <c r="CE13" s="66">
        <f t="shared" si="3"/>
        <v>0</v>
      </c>
      <c r="CF13" s="66">
        <f t="shared" si="3"/>
        <v>13.011034869529993</v>
      </c>
      <c r="CG13" s="66">
        <f t="shared" si="3"/>
        <v>0</v>
      </c>
      <c r="CH13" s="66">
        <f t="shared" si="3"/>
        <v>6.1508140668783372E-2</v>
      </c>
      <c r="CI13" s="66">
        <f t="shared" si="4"/>
        <v>5.793504161799224E-2</v>
      </c>
      <c r="CJ13" s="66">
        <f t="shared" si="4"/>
        <v>523.68536719145118</v>
      </c>
      <c r="CK13" s="66">
        <f t="shared" si="4"/>
        <v>0</v>
      </c>
      <c r="CL13" s="91">
        <f t="shared" si="4"/>
        <v>0.36609361387576861</v>
      </c>
      <c r="CM13" s="91">
        <f t="shared" si="4"/>
        <v>93.265918844189756</v>
      </c>
      <c r="CN13" s="91">
        <f t="shared" si="4"/>
        <v>4.5478420798167274E-2</v>
      </c>
      <c r="CO13" s="91">
        <f t="shared" si="4"/>
        <v>0</v>
      </c>
      <c r="CP13" s="65">
        <f t="shared" si="4"/>
        <v>307.11648872894864</v>
      </c>
      <c r="CQ13" s="66">
        <f t="shared" si="4"/>
        <v>0</v>
      </c>
      <c r="CR13" s="66">
        <f t="shared" si="4"/>
        <v>0</v>
      </c>
      <c r="CS13" s="66">
        <f t="shared" si="4"/>
        <v>15182.338549654633</v>
      </c>
      <c r="CT13" s="36">
        <v>0</v>
      </c>
      <c r="CU13" s="27">
        <f t="shared" si="8"/>
        <v>38477.094231712748</v>
      </c>
      <c r="DA13" s="105">
        <v>1.2300298241306022</v>
      </c>
    </row>
    <row r="14" spans="2:105" x14ac:dyDescent="0.25">
      <c r="B14" s="53" t="s">
        <v>31</v>
      </c>
      <c r="C14" s="64" t="s">
        <v>11</v>
      </c>
      <c r="D14" s="90">
        <v>11977.692931069871</v>
      </c>
      <c r="E14" s="91">
        <v>9416.3742884451385</v>
      </c>
      <c r="F14" s="91">
        <v>43226.29478401193</v>
      </c>
      <c r="G14" s="91">
        <v>1284.3645266341766</v>
      </c>
      <c r="H14" s="91">
        <v>6369.0224128724267</v>
      </c>
      <c r="I14" s="91">
        <v>3163.7205492808948</v>
      </c>
      <c r="J14" s="91">
        <v>1421.6373407364763</v>
      </c>
      <c r="K14" s="91">
        <v>2835.1368162805456</v>
      </c>
      <c r="L14" s="91">
        <v>3171.9490047497507</v>
      </c>
      <c r="M14" s="91">
        <v>9183.358678474473</v>
      </c>
      <c r="N14" s="91">
        <v>3750.8314188664222</v>
      </c>
      <c r="O14" s="91">
        <v>248243.013390126</v>
      </c>
      <c r="P14" s="91">
        <v>62153.538070806673</v>
      </c>
      <c r="Q14" s="91">
        <v>107.76626683973372</v>
      </c>
      <c r="R14" s="91">
        <v>609.54593927937628</v>
      </c>
      <c r="S14" s="91">
        <v>1894.2064370019559</v>
      </c>
      <c r="T14" s="91">
        <v>1456.8975608614408</v>
      </c>
      <c r="U14" s="91">
        <v>2860.8441656432656</v>
      </c>
      <c r="V14" s="91">
        <v>99507.434804292032</v>
      </c>
      <c r="W14" s="91">
        <v>34831.913460282434</v>
      </c>
      <c r="X14" s="91">
        <v>7.1751952705927406</v>
      </c>
      <c r="Y14" s="91">
        <v>1547.5207039552315</v>
      </c>
      <c r="Z14" s="91">
        <v>7418.1837770155744</v>
      </c>
      <c r="AA14" s="91">
        <v>446.41944074105442</v>
      </c>
      <c r="AB14" s="65">
        <f>'[7]TES 2025 (value)'!CK17</f>
        <v>337006.76401948009</v>
      </c>
      <c r="AC14" s="66">
        <f>'[7]TES 2025 (value)'!CL17</f>
        <v>67676.0605297281</v>
      </c>
      <c r="AD14" s="66">
        <f>'[7]TES 2025 (value)'!CM17</f>
        <v>147777.33149274593</v>
      </c>
      <c r="AE14" s="66">
        <f>'[7]TES 2025 (value)'!CN17</f>
        <v>384877.18848221807</v>
      </c>
      <c r="AF14" s="67">
        <f>'[7]TES 2025 (value)'!CO17</f>
        <v>1.4340457200000001</v>
      </c>
      <c r="AG14" s="27">
        <f t="shared" si="5"/>
        <v>1494223.6205334296</v>
      </c>
      <c r="AI14" s="53" t="s">
        <v>31</v>
      </c>
      <c r="AJ14" s="64" t="s">
        <v>11</v>
      </c>
      <c r="AK14" s="65">
        <f t="shared" si="0"/>
        <v>11977.698249146488</v>
      </c>
      <c r="AL14" s="66">
        <f t="shared" si="0"/>
        <v>9416.4672244913017</v>
      </c>
      <c r="AM14" s="66">
        <f t="shared" si="0"/>
        <v>43226.163930495764</v>
      </c>
      <c r="AN14" s="66">
        <f t="shared" si="0"/>
        <v>1284.2848994891865</v>
      </c>
      <c r="AO14" s="66">
        <f t="shared" si="0"/>
        <v>6368.8743274203589</v>
      </c>
      <c r="AP14" s="66">
        <f t="shared" si="0"/>
        <v>3163.6399515826602</v>
      </c>
      <c r="AQ14" s="66">
        <f t="shared" si="0"/>
        <v>1421.608887319504</v>
      </c>
      <c r="AR14" s="66">
        <f t="shared" si="0"/>
        <v>2835.5096199016693</v>
      </c>
      <c r="AS14" s="66">
        <f t="shared" si="0"/>
        <v>3172.1817442420306</v>
      </c>
      <c r="AT14" s="66">
        <f t="shared" si="0"/>
        <v>9183.2842129059081</v>
      </c>
      <c r="AU14" s="66">
        <f t="shared" si="0"/>
        <v>3750.7384090489427</v>
      </c>
      <c r="AV14" s="66">
        <f t="shared" si="0"/>
        <v>248246.49434375303</v>
      </c>
      <c r="AW14" s="66">
        <f t="shared" si="0"/>
        <v>62154.331712731517</v>
      </c>
      <c r="AX14" s="66">
        <f t="shared" si="0"/>
        <v>107.76011024477175</v>
      </c>
      <c r="AY14" s="66">
        <f t="shared" si="0"/>
        <v>609.52821101309439</v>
      </c>
      <c r="AZ14" s="66">
        <f t="shared" si="0"/>
        <v>1894.2178709725115</v>
      </c>
      <c r="BA14" s="66">
        <f t="shared" si="1"/>
        <v>1456.847852915711</v>
      </c>
      <c r="BB14" s="66">
        <f t="shared" si="1"/>
        <v>2860.7986943493661</v>
      </c>
      <c r="BC14" s="66">
        <f t="shared" si="1"/>
        <v>99509.099293120395</v>
      </c>
      <c r="BD14" s="66">
        <f t="shared" si="1"/>
        <v>34831.880669502127</v>
      </c>
      <c r="BE14" s="91">
        <f t="shared" si="1"/>
        <v>7.8968182014993262</v>
      </c>
      <c r="BF14" s="91">
        <f t="shared" si="1"/>
        <v>1557.4955800435439</v>
      </c>
      <c r="BG14" s="91">
        <f t="shared" si="1"/>
        <v>7418.4300850633435</v>
      </c>
      <c r="BH14" s="91">
        <f t="shared" si="1"/>
        <v>447.13485009977671</v>
      </c>
      <c r="BI14" s="65">
        <f t="shared" si="2"/>
        <v>337006.76401948009</v>
      </c>
      <c r="BJ14" s="66">
        <f t="shared" si="2"/>
        <v>67676.0605297281</v>
      </c>
      <c r="BK14" s="66">
        <f t="shared" si="2"/>
        <v>147777.33149274593</v>
      </c>
      <c r="BL14" s="66">
        <f t="shared" si="2"/>
        <v>384877.18848221807</v>
      </c>
      <c r="BM14" s="36">
        <v>0</v>
      </c>
      <c r="BN14" s="27">
        <f t="shared" si="6"/>
        <v>1494239.7120722267</v>
      </c>
      <c r="BP14" s="53" t="s">
        <v>31</v>
      </c>
      <c r="BQ14" s="64" t="s">
        <v>11</v>
      </c>
      <c r="BR14" s="65">
        <f t="shared" si="7"/>
        <v>11977.698249146488</v>
      </c>
      <c r="BS14" s="66">
        <f t="shared" si="3"/>
        <v>9416.4672244913017</v>
      </c>
      <c r="BT14" s="66">
        <f t="shared" si="3"/>
        <v>43226.163930495764</v>
      </c>
      <c r="BU14" s="66">
        <f t="shared" si="3"/>
        <v>1284.2848994891865</v>
      </c>
      <c r="BV14" s="66">
        <f t="shared" si="3"/>
        <v>6368.8743274203589</v>
      </c>
      <c r="BW14" s="66">
        <f t="shared" si="3"/>
        <v>3163.6399515826602</v>
      </c>
      <c r="BX14" s="66">
        <f t="shared" si="3"/>
        <v>1421.608887319504</v>
      </c>
      <c r="BY14" s="66">
        <f t="shared" si="3"/>
        <v>2835.5096199016693</v>
      </c>
      <c r="BZ14" s="66">
        <f t="shared" si="3"/>
        <v>3172.1817442420306</v>
      </c>
      <c r="CA14" s="66">
        <f t="shared" si="3"/>
        <v>9183.2842129059081</v>
      </c>
      <c r="CB14" s="66">
        <f t="shared" si="3"/>
        <v>3750.7384090489427</v>
      </c>
      <c r="CC14" s="66">
        <f t="shared" si="3"/>
        <v>248246.49434375303</v>
      </c>
      <c r="CD14" s="66">
        <f t="shared" si="3"/>
        <v>62154.331712731517</v>
      </c>
      <c r="CE14" s="66">
        <f t="shared" si="3"/>
        <v>107.76011024477175</v>
      </c>
      <c r="CF14" s="66">
        <f t="shared" si="3"/>
        <v>609.52821101309439</v>
      </c>
      <c r="CG14" s="66">
        <f t="shared" si="3"/>
        <v>1894.2178709725115</v>
      </c>
      <c r="CH14" s="66">
        <f t="shared" si="3"/>
        <v>1456.847852915711</v>
      </c>
      <c r="CI14" s="66">
        <f t="shared" si="4"/>
        <v>2860.7986943493661</v>
      </c>
      <c r="CJ14" s="66">
        <f t="shared" si="4"/>
        <v>99509.099293120395</v>
      </c>
      <c r="CK14" s="66">
        <f t="shared" si="4"/>
        <v>34831.880669502127</v>
      </c>
      <c r="CL14" s="91">
        <f t="shared" si="4"/>
        <v>7.8968182014993262</v>
      </c>
      <c r="CM14" s="91">
        <f t="shared" si="4"/>
        <v>1557.4955800435439</v>
      </c>
      <c r="CN14" s="91">
        <f t="shared" si="4"/>
        <v>7418.4300850633435</v>
      </c>
      <c r="CO14" s="91">
        <f t="shared" si="4"/>
        <v>447.13485009977671</v>
      </c>
      <c r="CP14" s="65">
        <f t="shared" si="4"/>
        <v>337006.76401948009</v>
      </c>
      <c r="CQ14" s="66">
        <f t="shared" si="4"/>
        <v>67676.0605297281</v>
      </c>
      <c r="CR14" s="66">
        <f t="shared" si="4"/>
        <v>147777.33149274593</v>
      </c>
      <c r="CS14" s="66">
        <f t="shared" si="4"/>
        <v>384877.18848221807</v>
      </c>
      <c r="CT14" s="36">
        <v>0</v>
      </c>
      <c r="CU14" s="27">
        <f t="shared" si="8"/>
        <v>1494239.7120722267</v>
      </c>
      <c r="CX14" s="59" t="s">
        <v>100</v>
      </c>
      <c r="CY14" s="83">
        <f>'[1]scen AMS ss VE'!$V$2</f>
        <v>68869.917961327606</v>
      </c>
      <c r="DA14" s="105">
        <v>1.5556541888885298</v>
      </c>
    </row>
    <row r="15" spans="2:105" x14ac:dyDescent="0.25">
      <c r="B15" s="53" t="s">
        <v>32</v>
      </c>
      <c r="C15" s="64" t="s">
        <v>12</v>
      </c>
      <c r="D15" s="90">
        <v>404.72434986252745</v>
      </c>
      <c r="E15" s="91">
        <v>405.3764697660821</v>
      </c>
      <c r="F15" s="91">
        <v>302.51923223942856</v>
      </c>
      <c r="G15" s="91">
        <v>64.911265962710686</v>
      </c>
      <c r="H15" s="91">
        <v>139.25098515123344</v>
      </c>
      <c r="I15" s="91">
        <v>87.915084925375098</v>
      </c>
      <c r="J15" s="91">
        <v>43.487193320818633</v>
      </c>
      <c r="K15" s="91">
        <v>115.44859077184759</v>
      </c>
      <c r="L15" s="91">
        <v>80.251081156971821</v>
      </c>
      <c r="M15" s="91">
        <v>126.56640974582854</v>
      </c>
      <c r="N15" s="91">
        <v>95.752596424738442</v>
      </c>
      <c r="O15" s="91">
        <v>3100.6782811178018</v>
      </c>
      <c r="P15" s="91">
        <v>66506.374524481551</v>
      </c>
      <c r="Q15" s="91">
        <v>61.100770141910665</v>
      </c>
      <c r="R15" s="91">
        <v>110.37134224097875</v>
      </c>
      <c r="S15" s="91">
        <v>279.60498065132776</v>
      </c>
      <c r="T15" s="91">
        <v>299.33396027485759</v>
      </c>
      <c r="U15" s="91">
        <v>262.02517511595772</v>
      </c>
      <c r="V15" s="91">
        <v>23898.119901194172</v>
      </c>
      <c r="W15" s="91">
        <v>10961.056837438511</v>
      </c>
      <c r="X15" s="91">
        <v>8.9251801767806366E-2</v>
      </c>
      <c r="Y15" s="91">
        <v>754.97814518798123</v>
      </c>
      <c r="Z15" s="91">
        <v>4090.7991880122468</v>
      </c>
      <c r="AA15" s="91">
        <v>371.82926732367628</v>
      </c>
      <c r="AB15" s="65">
        <f>'[7]TES 2025 (value)'!CK18</f>
        <v>187442.75677847536</v>
      </c>
      <c r="AC15" s="66">
        <f>'[7]TES 2025 (value)'!CL18</f>
        <v>0</v>
      </c>
      <c r="AD15" s="66">
        <f>'[7]TES 2025 (value)'!CM18</f>
        <v>205512.96054822393</v>
      </c>
      <c r="AE15" s="66">
        <f>'[7]TES 2025 (value)'!CN18</f>
        <v>0</v>
      </c>
      <c r="AF15" s="67">
        <f>'[7]TES 2025 (value)'!CO18</f>
        <v>1</v>
      </c>
      <c r="AG15" s="27">
        <f t="shared" si="5"/>
        <v>505519.28221100959</v>
      </c>
      <c r="AI15" s="53" t="s">
        <v>32</v>
      </c>
      <c r="AJ15" s="64" t="s">
        <v>12</v>
      </c>
      <c r="AK15" s="65">
        <f t="shared" si="0"/>
        <v>404.72452955949529</v>
      </c>
      <c r="AL15" s="66">
        <f t="shared" si="0"/>
        <v>405.380470678233</v>
      </c>
      <c r="AM15" s="66">
        <f t="shared" si="0"/>
        <v>302.51831646107087</v>
      </c>
      <c r="AN15" s="66">
        <f t="shared" si="0"/>
        <v>64.907241638868726</v>
      </c>
      <c r="AO15" s="66">
        <f t="shared" si="0"/>
        <v>139.24774744162116</v>
      </c>
      <c r="AP15" s="66">
        <f t="shared" si="0"/>
        <v>87.912845235309334</v>
      </c>
      <c r="AQ15" s="66">
        <f t="shared" si="0"/>
        <v>43.48632294466217</v>
      </c>
      <c r="AR15" s="66">
        <f t="shared" si="0"/>
        <v>115.46377157456803</v>
      </c>
      <c r="AS15" s="66">
        <f t="shared" si="0"/>
        <v>80.256969522722784</v>
      </c>
      <c r="AT15" s="66">
        <f t="shared" si="0"/>
        <v>126.56538345033111</v>
      </c>
      <c r="AU15" s="66">
        <f t="shared" si="0"/>
        <v>95.750222036097071</v>
      </c>
      <c r="AV15" s="66">
        <f t="shared" si="0"/>
        <v>3100.7217599539695</v>
      </c>
      <c r="AW15" s="66">
        <f t="shared" si="0"/>
        <v>66507.223748012999</v>
      </c>
      <c r="AX15" s="66">
        <f t="shared" si="0"/>
        <v>61.097279506996244</v>
      </c>
      <c r="AY15" s="66">
        <f t="shared" si="0"/>
        <v>110.36813215881915</v>
      </c>
      <c r="AZ15" s="66">
        <f t="shared" si="0"/>
        <v>279.60666842677477</v>
      </c>
      <c r="BA15" s="66">
        <f t="shared" si="1"/>
        <v>299.32374728758094</v>
      </c>
      <c r="BB15" s="66">
        <f t="shared" si="1"/>
        <v>262.0210103928701</v>
      </c>
      <c r="BC15" s="66">
        <f t="shared" si="1"/>
        <v>23898.519651762286</v>
      </c>
      <c r="BD15" s="66">
        <f t="shared" si="1"/>
        <v>10961.046518694262</v>
      </c>
      <c r="BE15" s="91">
        <f t="shared" si="1"/>
        <v>9.8228023926434455E-2</v>
      </c>
      <c r="BF15" s="91">
        <f t="shared" si="1"/>
        <v>759.8445184961937</v>
      </c>
      <c r="BG15" s="91">
        <f t="shared" si="1"/>
        <v>4090.935015971233</v>
      </c>
      <c r="BH15" s="91">
        <f t="shared" si="1"/>
        <v>372.42514221937665</v>
      </c>
      <c r="BI15" s="65">
        <f t="shared" si="2"/>
        <v>187442.75677847536</v>
      </c>
      <c r="BJ15" s="66">
        <f t="shared" si="2"/>
        <v>0</v>
      </c>
      <c r="BK15" s="66">
        <f t="shared" si="2"/>
        <v>205512.96054822393</v>
      </c>
      <c r="BL15" s="66">
        <f t="shared" si="2"/>
        <v>0</v>
      </c>
      <c r="BM15" s="36">
        <v>0</v>
      </c>
      <c r="BN15" s="27">
        <f t="shared" si="6"/>
        <v>505525.16256814956</v>
      </c>
      <c r="BP15" s="53" t="s">
        <v>32</v>
      </c>
      <c r="BQ15" s="64" t="s">
        <v>12</v>
      </c>
      <c r="BR15" s="65">
        <f t="shared" si="7"/>
        <v>404.72452955949529</v>
      </c>
      <c r="BS15" s="66">
        <f t="shared" si="3"/>
        <v>405.380470678233</v>
      </c>
      <c r="BT15" s="66">
        <f t="shared" si="3"/>
        <v>302.51831646107087</v>
      </c>
      <c r="BU15" s="66">
        <f t="shared" si="3"/>
        <v>64.907241638868726</v>
      </c>
      <c r="BV15" s="66">
        <f t="shared" si="3"/>
        <v>139.24774744162116</v>
      </c>
      <c r="BW15" s="66">
        <f t="shared" si="3"/>
        <v>87.912845235309334</v>
      </c>
      <c r="BX15" s="66">
        <f t="shared" si="3"/>
        <v>43.48632294466217</v>
      </c>
      <c r="BY15" s="66">
        <f t="shared" si="3"/>
        <v>115.46377157456803</v>
      </c>
      <c r="BZ15" s="66">
        <f t="shared" si="3"/>
        <v>80.256969522722784</v>
      </c>
      <c r="CA15" s="66">
        <f t="shared" si="3"/>
        <v>126.56538345033111</v>
      </c>
      <c r="CB15" s="66">
        <f t="shared" si="3"/>
        <v>95.750222036097071</v>
      </c>
      <c r="CC15" s="66">
        <f t="shared" si="3"/>
        <v>3100.7217599539695</v>
      </c>
      <c r="CD15" s="66">
        <f t="shared" si="3"/>
        <v>66507.223748012999</v>
      </c>
      <c r="CE15" s="66">
        <f t="shared" si="3"/>
        <v>61.097279506996244</v>
      </c>
      <c r="CF15" s="66">
        <f t="shared" si="3"/>
        <v>110.36813215881915</v>
      </c>
      <c r="CG15" s="66">
        <f t="shared" si="3"/>
        <v>279.60666842677477</v>
      </c>
      <c r="CH15" s="66">
        <f t="shared" si="3"/>
        <v>299.32374728758094</v>
      </c>
      <c r="CI15" s="66">
        <f t="shared" si="4"/>
        <v>262.0210103928701</v>
      </c>
      <c r="CJ15" s="66">
        <f t="shared" si="4"/>
        <v>23898.519651762286</v>
      </c>
      <c r="CK15" s="66">
        <f t="shared" si="4"/>
        <v>10961.046518694262</v>
      </c>
      <c r="CL15" s="91">
        <f t="shared" si="4"/>
        <v>9.8228023926434455E-2</v>
      </c>
      <c r="CM15" s="91">
        <f t="shared" si="4"/>
        <v>759.8445184961937</v>
      </c>
      <c r="CN15" s="91">
        <f t="shared" si="4"/>
        <v>4090.935015971233</v>
      </c>
      <c r="CO15" s="91">
        <f t="shared" si="4"/>
        <v>372.42514221937665</v>
      </c>
      <c r="CP15" s="65">
        <f t="shared" si="4"/>
        <v>187442.75677847536</v>
      </c>
      <c r="CQ15" s="66">
        <f t="shared" si="4"/>
        <v>0</v>
      </c>
      <c r="CR15" s="66">
        <f t="shared" si="4"/>
        <v>205512.96054822393</v>
      </c>
      <c r="CS15" s="66">
        <f t="shared" si="4"/>
        <v>0</v>
      </c>
      <c r="CT15" s="36">
        <v>0</v>
      </c>
      <c r="CU15" s="27">
        <f t="shared" si="8"/>
        <v>505525.16256814956</v>
      </c>
      <c r="CX15" s="59" t="s">
        <v>101</v>
      </c>
      <c r="CY15" s="81">
        <f>SUM(D45:AA45)</f>
        <v>25555.799088369396</v>
      </c>
      <c r="DA15" s="105">
        <v>1.2556377633544593</v>
      </c>
    </row>
    <row r="16" spans="2:105" x14ac:dyDescent="0.25">
      <c r="B16" s="53" t="s">
        <v>33</v>
      </c>
      <c r="C16" s="64" t="s">
        <v>13</v>
      </c>
      <c r="D16" s="90">
        <v>1.4739800090013464</v>
      </c>
      <c r="E16" s="91">
        <v>44.011737333407453</v>
      </c>
      <c r="F16" s="91">
        <v>14.399771400984642</v>
      </c>
      <c r="G16" s="91">
        <v>4.0756291585198534</v>
      </c>
      <c r="H16" s="91">
        <v>7.8858238462111734</v>
      </c>
      <c r="I16" s="91">
        <v>12.795026375712686</v>
      </c>
      <c r="J16" s="91">
        <v>3.9229443002052564</v>
      </c>
      <c r="K16" s="91">
        <v>8.9507813597546164</v>
      </c>
      <c r="L16" s="91">
        <v>9.7388525605718872</v>
      </c>
      <c r="M16" s="91">
        <v>17.755549609261536</v>
      </c>
      <c r="N16" s="91">
        <v>5.7178096623767933</v>
      </c>
      <c r="O16" s="91">
        <v>254.76565886491704</v>
      </c>
      <c r="P16" s="91">
        <v>89.903061613378554</v>
      </c>
      <c r="Q16" s="91">
        <v>35.961834891556975</v>
      </c>
      <c r="R16" s="91">
        <v>3.4863011291681403</v>
      </c>
      <c r="S16" s="91">
        <v>71.299284588586687</v>
      </c>
      <c r="T16" s="91">
        <v>29.580427032378495</v>
      </c>
      <c r="U16" s="91">
        <v>27.502201486023921</v>
      </c>
      <c r="V16" s="91">
        <v>1917.4931917109891</v>
      </c>
      <c r="W16" s="91">
        <v>1206.0751895958922</v>
      </c>
      <c r="X16" s="91">
        <v>7.3612300667470565E-3</v>
      </c>
      <c r="Y16" s="91">
        <v>34.133959328565126</v>
      </c>
      <c r="Z16" s="91">
        <v>26.502659795964458</v>
      </c>
      <c r="AA16" s="91">
        <v>2.7551855706145769</v>
      </c>
      <c r="AB16" s="65">
        <f>'[7]TES 2025 (value)'!CK19</f>
        <v>8699.7725379745152</v>
      </c>
      <c r="AC16" s="66">
        <f>'[7]TES 2025 (value)'!CL19</f>
        <v>447.27489060874785</v>
      </c>
      <c r="AD16" s="66">
        <f>'[7]TES 2025 (value)'!CM19</f>
        <v>0</v>
      </c>
      <c r="AE16" s="66">
        <f>'[7]TES 2025 (value)'!CN19</f>
        <v>2369.750841593293</v>
      </c>
      <c r="AF16" s="67">
        <f>'[7]TES 2025 (value)'!CO19</f>
        <v>1.5090794350000001</v>
      </c>
      <c r="AG16" s="27">
        <f t="shared" si="5"/>
        <v>15348.501572065665</v>
      </c>
      <c r="AI16" s="53" t="s">
        <v>33</v>
      </c>
      <c r="AJ16" s="64" t="s">
        <v>13</v>
      </c>
      <c r="AK16" s="65">
        <f t="shared" si="0"/>
        <v>1.4739806634461268</v>
      </c>
      <c r="AL16" s="66">
        <f t="shared" si="0"/>
        <v>44.012171712577953</v>
      </c>
      <c r="AM16" s="66">
        <f t="shared" si="0"/>
        <v>14.399727810370893</v>
      </c>
      <c r="AN16" s="66">
        <f t="shared" si="0"/>
        <v>4.0753764804777548</v>
      </c>
      <c r="AO16" s="66">
        <f t="shared" si="0"/>
        <v>7.8856404937728417</v>
      </c>
      <c r="AP16" s="66">
        <f t="shared" si="0"/>
        <v>12.79470041466187</v>
      </c>
      <c r="AQ16" s="66">
        <f t="shared" si="0"/>
        <v>3.9228657842808823</v>
      </c>
      <c r="AR16" s="66">
        <f t="shared" si="0"/>
        <v>8.9519583342426348</v>
      </c>
      <c r="AS16" s="66">
        <f t="shared" si="0"/>
        <v>9.7395671419213805</v>
      </c>
      <c r="AT16" s="66">
        <f t="shared" si="0"/>
        <v>17.755405633931471</v>
      </c>
      <c r="AU16" s="66">
        <f t="shared" si="0"/>
        <v>5.7176678771634126</v>
      </c>
      <c r="AV16" s="66">
        <f t="shared" si="0"/>
        <v>254.76923128144614</v>
      </c>
      <c r="AW16" s="66">
        <f t="shared" si="0"/>
        <v>89.904209590486261</v>
      </c>
      <c r="AX16" s="66">
        <f t="shared" si="0"/>
        <v>35.959780422584366</v>
      </c>
      <c r="AY16" s="66">
        <f t="shared" si="0"/>
        <v>3.4861997322581226</v>
      </c>
      <c r="AZ16" s="66">
        <f t="shared" si="0"/>
        <v>71.299714971413337</v>
      </c>
      <c r="BA16" s="66">
        <f t="shared" si="1"/>
        <v>29.579417776613994</v>
      </c>
      <c r="BB16" s="66">
        <f t="shared" si="1"/>
        <v>27.501764356067081</v>
      </c>
      <c r="BC16" s="66">
        <f t="shared" si="1"/>
        <v>1917.525266158515</v>
      </c>
      <c r="BD16" s="66">
        <f t="shared" si="1"/>
        <v>1206.0740541961209</v>
      </c>
      <c r="BE16" s="91">
        <f t="shared" si="1"/>
        <v>8.1015628682270177E-3</v>
      </c>
      <c r="BF16" s="91">
        <f t="shared" si="1"/>
        <v>34.353977072971198</v>
      </c>
      <c r="BG16" s="91">
        <f t="shared" si="1"/>
        <v>26.503539771251035</v>
      </c>
      <c r="BH16" s="91">
        <f t="shared" si="1"/>
        <v>2.7596008925346132</v>
      </c>
      <c r="BI16" s="65">
        <f t="shared" si="2"/>
        <v>8699.7725379745152</v>
      </c>
      <c r="BJ16" s="66">
        <f t="shared" si="2"/>
        <v>447.27489060874785</v>
      </c>
      <c r="BK16" s="66">
        <f t="shared" si="2"/>
        <v>0</v>
      </c>
      <c r="BL16" s="66">
        <f t="shared" si="2"/>
        <v>2369.750841593293</v>
      </c>
      <c r="BM16" s="36">
        <v>0</v>
      </c>
      <c r="BN16" s="27">
        <f t="shared" si="6"/>
        <v>15347.252190308533</v>
      </c>
      <c r="BP16" s="53" t="s">
        <v>33</v>
      </c>
      <c r="BQ16" s="64" t="s">
        <v>13</v>
      </c>
      <c r="BR16" s="65">
        <f t="shared" si="7"/>
        <v>1.4739806634461268</v>
      </c>
      <c r="BS16" s="66">
        <f t="shared" si="3"/>
        <v>44.012171712577953</v>
      </c>
      <c r="BT16" s="66">
        <f t="shared" si="3"/>
        <v>14.399727810370893</v>
      </c>
      <c r="BU16" s="66">
        <f t="shared" si="3"/>
        <v>4.0753764804777548</v>
      </c>
      <c r="BV16" s="66">
        <f t="shared" si="3"/>
        <v>7.8856404937728417</v>
      </c>
      <c r="BW16" s="66">
        <f t="shared" si="3"/>
        <v>12.79470041466187</v>
      </c>
      <c r="BX16" s="66">
        <f t="shared" si="3"/>
        <v>3.9228657842808823</v>
      </c>
      <c r="BY16" s="66">
        <f t="shared" si="3"/>
        <v>8.9519583342426348</v>
      </c>
      <c r="BZ16" s="66">
        <f t="shared" si="3"/>
        <v>9.7395671419213805</v>
      </c>
      <c r="CA16" s="66">
        <f t="shared" si="3"/>
        <v>17.755405633931471</v>
      </c>
      <c r="CB16" s="66">
        <f t="shared" si="3"/>
        <v>5.7176678771634126</v>
      </c>
      <c r="CC16" s="66">
        <f t="shared" si="3"/>
        <v>254.76923128144614</v>
      </c>
      <c r="CD16" s="66">
        <f t="shared" si="3"/>
        <v>89.904209590486261</v>
      </c>
      <c r="CE16" s="66">
        <f t="shared" si="3"/>
        <v>35.959780422584366</v>
      </c>
      <c r="CF16" s="66">
        <f t="shared" si="3"/>
        <v>3.4861997322581226</v>
      </c>
      <c r="CG16" s="66">
        <f t="shared" si="3"/>
        <v>71.299714971413337</v>
      </c>
      <c r="CH16" s="66">
        <f t="shared" si="3"/>
        <v>29.579417776613994</v>
      </c>
      <c r="CI16" s="66">
        <f t="shared" si="4"/>
        <v>27.501764356067081</v>
      </c>
      <c r="CJ16" s="66">
        <f t="shared" si="4"/>
        <v>1917.525266158515</v>
      </c>
      <c r="CK16" s="66">
        <f t="shared" si="4"/>
        <v>1206.0740541961209</v>
      </c>
      <c r="CL16" s="91">
        <f t="shared" si="4"/>
        <v>8.1015628682270177E-3</v>
      </c>
      <c r="CM16" s="91">
        <f t="shared" si="4"/>
        <v>34.353977072971198</v>
      </c>
      <c r="CN16" s="91">
        <f t="shared" si="4"/>
        <v>26.503539771251035</v>
      </c>
      <c r="CO16" s="91">
        <f t="shared" si="4"/>
        <v>2.7596008925346132</v>
      </c>
      <c r="CP16" s="65">
        <f t="shared" si="4"/>
        <v>8699.7725379745152</v>
      </c>
      <c r="CQ16" s="66">
        <f t="shared" si="4"/>
        <v>447.27489060874785</v>
      </c>
      <c r="CR16" s="66">
        <f t="shared" si="4"/>
        <v>0</v>
      </c>
      <c r="CS16" s="66">
        <f t="shared" si="4"/>
        <v>2369.750841593293</v>
      </c>
      <c r="CT16" s="36">
        <v>0</v>
      </c>
      <c r="CU16" s="27">
        <f t="shared" si="8"/>
        <v>15347.252190308533</v>
      </c>
      <c r="DA16" s="105">
        <v>1.0775656812257559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139.9432904839733</v>
      </c>
      <c r="F17" s="91">
        <v>36.526194127093447</v>
      </c>
      <c r="G17" s="91">
        <v>3.1199090700748968</v>
      </c>
      <c r="H17" s="91">
        <v>13.648681782818777</v>
      </c>
      <c r="I17" s="91">
        <v>6.4316456761611596</v>
      </c>
      <c r="J17" s="91">
        <v>1.4722016780615643</v>
      </c>
      <c r="K17" s="91">
        <v>17.605186724211134</v>
      </c>
      <c r="L17" s="91">
        <v>16.599898505373897</v>
      </c>
      <c r="M17" s="91">
        <v>6.0831442214439884</v>
      </c>
      <c r="N17" s="91">
        <v>2.047856348750055</v>
      </c>
      <c r="O17" s="91">
        <v>306.96577334560743</v>
      </c>
      <c r="P17" s="91">
        <v>110.37258018282941</v>
      </c>
      <c r="Q17" s="91">
        <v>4.1212307400210051</v>
      </c>
      <c r="R17" s="91">
        <v>562.6018273442852</v>
      </c>
      <c r="S17" s="91">
        <v>38.89713995844027</v>
      </c>
      <c r="T17" s="91">
        <v>30.053564091552289</v>
      </c>
      <c r="U17" s="91">
        <v>42.018741583669296</v>
      </c>
      <c r="V17" s="91">
        <v>2424.2644130004869</v>
      </c>
      <c r="W17" s="91">
        <v>2521.8647378262331</v>
      </c>
      <c r="X17" s="91">
        <v>8.8696780457252246E-3</v>
      </c>
      <c r="Y17" s="91">
        <v>24.031385373466851</v>
      </c>
      <c r="Z17" s="91">
        <v>20.320009602764532</v>
      </c>
      <c r="AA17" s="91">
        <v>3.1270177815935711</v>
      </c>
      <c r="AB17" s="65">
        <f>'[7]TES 2025 (value)'!CK20</f>
        <v>14409.843973623298</v>
      </c>
      <c r="AC17" s="66">
        <f>'[7]TES 2025 (value)'!CL20</f>
        <v>2507.8014781834249</v>
      </c>
      <c r="AD17" s="66">
        <f>'[7]TES 2025 (value)'!CM20</f>
        <v>0</v>
      </c>
      <c r="AE17" s="66">
        <f>'[7]TES 2025 (value)'!CN20</f>
        <v>0</v>
      </c>
      <c r="AF17" s="67">
        <f>'[7]TES 2025 (value)'!CO20</f>
        <v>1</v>
      </c>
      <c r="AG17" s="27">
        <f t="shared" si="5"/>
        <v>23250.77075093368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139.94467167122289</v>
      </c>
      <c r="AM17" s="66">
        <f t="shared" si="0"/>
        <v>36.526083555947864</v>
      </c>
      <c r="AN17" s="66">
        <f t="shared" si="0"/>
        <v>3.1197156441068583</v>
      </c>
      <c r="AO17" s="66">
        <f t="shared" si="0"/>
        <v>13.648364438793131</v>
      </c>
      <c r="AP17" s="66">
        <f t="shared" si="0"/>
        <v>6.4314818260899269</v>
      </c>
      <c r="AQ17" s="66">
        <f t="shared" si="0"/>
        <v>1.472172212622656</v>
      </c>
      <c r="AR17" s="66">
        <f t="shared" si="0"/>
        <v>17.607501701507346</v>
      </c>
      <c r="AS17" s="66">
        <f t="shared" si="0"/>
        <v>16.601116511068266</v>
      </c>
      <c r="AT17" s="66">
        <f t="shared" si="0"/>
        <v>6.0830948947424002</v>
      </c>
      <c r="AU17" s="66">
        <f t="shared" si="0"/>
        <v>2.0478055678100575</v>
      </c>
      <c r="AV17" s="66">
        <f t="shared" si="0"/>
        <v>306.97007773108646</v>
      </c>
      <c r="AW17" s="66">
        <f t="shared" si="0"/>
        <v>110.37398953633857</v>
      </c>
      <c r="AX17" s="66">
        <f t="shared" si="0"/>
        <v>4.1209952976218656</v>
      </c>
      <c r="AY17" s="66">
        <f t="shared" si="0"/>
        <v>562.58546441843646</v>
      </c>
      <c r="AZ17" s="66">
        <f t="shared" si="0"/>
        <v>38.89737475267615</v>
      </c>
      <c r="BA17" s="66">
        <f t="shared" si="1"/>
        <v>30.052538692805676</v>
      </c>
      <c r="BB17" s="66">
        <f t="shared" si="1"/>
        <v>42.01807372256355</v>
      </c>
      <c r="BC17" s="66">
        <f t="shared" si="1"/>
        <v>2424.3049643526583</v>
      </c>
      <c r="BD17" s="66">
        <f t="shared" si="1"/>
        <v>2521.8623637415399</v>
      </c>
      <c r="BE17" s="91">
        <f t="shared" si="1"/>
        <v>9.7617183075124521E-3</v>
      </c>
      <c r="BF17" s="91">
        <f t="shared" si="1"/>
        <v>24.18628481404826</v>
      </c>
      <c r="BG17" s="91">
        <f t="shared" si="1"/>
        <v>20.320684293773322</v>
      </c>
      <c r="BH17" s="91">
        <f t="shared" si="1"/>
        <v>3.1320289831266619</v>
      </c>
      <c r="BI17" s="65">
        <f t="shared" si="2"/>
        <v>14409.843973623298</v>
      </c>
      <c r="BJ17" s="66">
        <f t="shared" si="2"/>
        <v>2507.8014781834249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23249.962061885617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139.94467167122289</v>
      </c>
      <c r="BT17" s="66">
        <f t="shared" si="3"/>
        <v>36.526083555947864</v>
      </c>
      <c r="BU17" s="66">
        <f t="shared" si="3"/>
        <v>3.1197156441068583</v>
      </c>
      <c r="BV17" s="66">
        <f t="shared" si="3"/>
        <v>13.648364438793131</v>
      </c>
      <c r="BW17" s="66">
        <f t="shared" si="3"/>
        <v>6.4314818260899269</v>
      </c>
      <c r="BX17" s="66">
        <f t="shared" si="3"/>
        <v>1.472172212622656</v>
      </c>
      <c r="BY17" s="66">
        <f t="shared" si="3"/>
        <v>17.607501701507346</v>
      </c>
      <c r="BZ17" s="66">
        <f t="shared" si="3"/>
        <v>16.601116511068266</v>
      </c>
      <c r="CA17" s="66">
        <f t="shared" si="3"/>
        <v>6.0830948947424002</v>
      </c>
      <c r="CB17" s="66">
        <f t="shared" si="3"/>
        <v>2.0478055678100575</v>
      </c>
      <c r="CC17" s="66">
        <f t="shared" si="3"/>
        <v>306.97007773108646</v>
      </c>
      <c r="CD17" s="66">
        <f t="shared" si="3"/>
        <v>110.37398953633857</v>
      </c>
      <c r="CE17" s="66">
        <f t="shared" si="3"/>
        <v>4.1209952976218656</v>
      </c>
      <c r="CF17" s="66">
        <f t="shared" si="3"/>
        <v>562.58546441843646</v>
      </c>
      <c r="CG17" s="66">
        <f t="shared" si="3"/>
        <v>38.89737475267615</v>
      </c>
      <c r="CH17" s="66">
        <f t="shared" si="3"/>
        <v>30.052538692805676</v>
      </c>
      <c r="CI17" s="66">
        <f t="shared" si="4"/>
        <v>42.01807372256355</v>
      </c>
      <c r="CJ17" s="66">
        <f t="shared" si="4"/>
        <v>2424.3049643526583</v>
      </c>
      <c r="CK17" s="66">
        <f t="shared" si="4"/>
        <v>2521.8623637415399</v>
      </c>
      <c r="CL17" s="91">
        <f t="shared" si="4"/>
        <v>9.7617183075124521E-3</v>
      </c>
      <c r="CM17" s="91">
        <f t="shared" si="4"/>
        <v>24.18628481404826</v>
      </c>
      <c r="CN17" s="91">
        <f t="shared" si="4"/>
        <v>20.320684293773322</v>
      </c>
      <c r="CO17" s="91">
        <f t="shared" si="4"/>
        <v>3.1320289831266619</v>
      </c>
      <c r="CP17" s="65">
        <f t="shared" si="4"/>
        <v>14409.843973623298</v>
      </c>
      <c r="CQ17" s="66">
        <f t="shared" si="4"/>
        <v>2507.8014781834249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23249.962061885617</v>
      </c>
      <c r="CX17" s="52" t="s">
        <v>105</v>
      </c>
      <c r="CY17" s="94">
        <f>'[1]scen AMS ss VE'!$V$461</f>
        <v>2128845.6230000001</v>
      </c>
      <c r="DA17" s="105">
        <v>1.0945672883420741</v>
      </c>
    </row>
    <row r="18" spans="2:105" x14ac:dyDescent="0.25">
      <c r="B18" s="53" t="s">
        <v>35</v>
      </c>
      <c r="C18" s="64" t="s">
        <v>15</v>
      </c>
      <c r="D18" s="90">
        <v>58.054457442382457</v>
      </c>
      <c r="E18" s="91">
        <v>555.3410480440748</v>
      </c>
      <c r="F18" s="91">
        <v>231.31117425886018</v>
      </c>
      <c r="G18" s="91">
        <v>57.931199085441293</v>
      </c>
      <c r="H18" s="91">
        <v>144.57022173989694</v>
      </c>
      <c r="I18" s="91">
        <v>98.936116524103085</v>
      </c>
      <c r="J18" s="91">
        <v>15.397299001626122</v>
      </c>
      <c r="K18" s="91">
        <v>56.75883003305853</v>
      </c>
      <c r="L18" s="91">
        <v>76.407810657604898</v>
      </c>
      <c r="M18" s="91">
        <v>239.33652843419503</v>
      </c>
      <c r="N18" s="91">
        <v>50.104825004234051</v>
      </c>
      <c r="O18" s="91">
        <v>1693.8719741992199</v>
      </c>
      <c r="P18" s="91">
        <v>739.33999071324376</v>
      </c>
      <c r="Q18" s="91">
        <v>73.97569306084317</v>
      </c>
      <c r="R18" s="91">
        <v>86.757036556690849</v>
      </c>
      <c r="S18" s="91">
        <v>8972.1763272627504</v>
      </c>
      <c r="T18" s="91">
        <v>624.41491485887752</v>
      </c>
      <c r="U18" s="91">
        <v>467.41789900563452</v>
      </c>
      <c r="V18" s="91">
        <v>19658.218742068126</v>
      </c>
      <c r="W18" s="91">
        <v>1268.2054079776192</v>
      </c>
      <c r="X18" s="91">
        <v>4.8936583069842859E-2</v>
      </c>
      <c r="Y18" s="91">
        <v>286.06924721881114</v>
      </c>
      <c r="Z18" s="91">
        <v>354.71741944308377</v>
      </c>
      <c r="AA18" s="91">
        <v>25.221975986756981</v>
      </c>
      <c r="AB18" s="65">
        <f>'[7]TES 2025 (value)'!CK21</f>
        <v>1316.3819323167259</v>
      </c>
      <c r="AC18" s="66">
        <f>'[7]TES 2025 (value)'!CL21</f>
        <v>7.5347210168722087</v>
      </c>
      <c r="AD18" s="66">
        <f>'[7]TES 2025 (value)'!CM21</f>
        <v>0</v>
      </c>
      <c r="AE18" s="66">
        <f>'[7]TES 2025 (value)'!CN21</f>
        <v>7183.1975955172247</v>
      </c>
      <c r="AF18" s="67">
        <f>'[7]TES 2025 (value)'!CO21</f>
        <v>1.597434201</v>
      </c>
      <c r="AG18" s="27">
        <f t="shared" si="5"/>
        <v>44343.296758212025</v>
      </c>
      <c r="AI18" s="53" t="s">
        <v>35</v>
      </c>
      <c r="AJ18" s="64" t="s">
        <v>15</v>
      </c>
      <c r="AK18" s="65">
        <f t="shared" si="0"/>
        <v>58.054483218469258</v>
      </c>
      <c r="AL18" s="66">
        <f t="shared" si="0"/>
        <v>555.3465290497885</v>
      </c>
      <c r="AM18" s="66">
        <f t="shared" si="0"/>
        <v>231.310474039685</v>
      </c>
      <c r="AN18" s="66">
        <f t="shared" si="0"/>
        <v>57.927607506965423</v>
      </c>
      <c r="AO18" s="66">
        <f t="shared" si="0"/>
        <v>144.56686035328937</v>
      </c>
      <c r="AP18" s="66">
        <f t="shared" si="0"/>
        <v>98.933596066578502</v>
      </c>
      <c r="AQ18" s="66">
        <f t="shared" si="0"/>
        <v>15.396990831774229</v>
      </c>
      <c r="AR18" s="66">
        <f t="shared" si="0"/>
        <v>56.766293481469759</v>
      </c>
      <c r="AS18" s="66">
        <f t="shared" si="0"/>
        <v>76.413417026128485</v>
      </c>
      <c r="AT18" s="66">
        <f t="shared" si="0"/>
        <v>239.33458771388865</v>
      </c>
      <c r="AU18" s="66">
        <f t="shared" si="0"/>
        <v>50.103582548866676</v>
      </c>
      <c r="AV18" s="66">
        <f t="shared" si="0"/>
        <v>1693.8957262867884</v>
      </c>
      <c r="AW18" s="66">
        <f t="shared" si="0"/>
        <v>739.34943138599647</v>
      </c>
      <c r="AX18" s="66">
        <f t="shared" si="0"/>
        <v>73.971466892557288</v>
      </c>
      <c r="AY18" s="66">
        <f t="shared" si="0"/>
        <v>86.754513281992757</v>
      </c>
      <c r="AZ18" s="66">
        <f t="shared" ref="AZ18:AZ32" si="9">S18*(1+AZ$45)</f>
        <v>8972.2304858792249</v>
      </c>
      <c r="BA18" s="66">
        <f t="shared" si="1"/>
        <v>624.39361042160306</v>
      </c>
      <c r="BB18" s="66">
        <f t="shared" si="1"/>
        <v>467.4104696961619</v>
      </c>
      <c r="BC18" s="66">
        <f t="shared" si="1"/>
        <v>19658.547570617931</v>
      </c>
      <c r="BD18" s="66">
        <f t="shared" si="1"/>
        <v>1268.20421408843</v>
      </c>
      <c r="BE18" s="91">
        <f t="shared" si="1"/>
        <v>5.3858227592626186E-2</v>
      </c>
      <c r="BF18" s="91">
        <f t="shared" si="1"/>
        <v>287.91316781153165</v>
      </c>
      <c r="BG18" s="91">
        <f t="shared" si="1"/>
        <v>354.72919722558674</v>
      </c>
      <c r="BH18" s="91">
        <f t="shared" si="1"/>
        <v>25.262395457818638</v>
      </c>
      <c r="BI18" s="65">
        <f t="shared" si="2"/>
        <v>1316.3819323167259</v>
      </c>
      <c r="BJ18" s="66">
        <f t="shared" si="2"/>
        <v>7.5347210168722087</v>
      </c>
      <c r="BK18" s="66">
        <f t="shared" si="2"/>
        <v>0</v>
      </c>
      <c r="BL18" s="66">
        <f t="shared" si="2"/>
        <v>7183.1975955172247</v>
      </c>
      <c r="BM18" s="36">
        <v>0</v>
      </c>
      <c r="BN18" s="27">
        <f t="shared" si="6"/>
        <v>44343.984777960926</v>
      </c>
      <c r="BP18" s="53" t="s">
        <v>35</v>
      </c>
      <c r="BQ18" s="64" t="s">
        <v>15</v>
      </c>
      <c r="BR18" s="65">
        <f t="shared" si="7"/>
        <v>58.054483218469258</v>
      </c>
      <c r="BS18" s="66">
        <f t="shared" si="3"/>
        <v>555.3465290497885</v>
      </c>
      <c r="BT18" s="66">
        <f t="shared" si="3"/>
        <v>231.310474039685</v>
      </c>
      <c r="BU18" s="66">
        <f t="shared" si="3"/>
        <v>57.927607506965423</v>
      </c>
      <c r="BV18" s="66">
        <f t="shared" si="3"/>
        <v>144.56686035328937</v>
      </c>
      <c r="BW18" s="66">
        <f t="shared" si="3"/>
        <v>98.933596066578502</v>
      </c>
      <c r="BX18" s="66">
        <f t="shared" si="3"/>
        <v>15.396990831774229</v>
      </c>
      <c r="BY18" s="66">
        <f t="shared" si="3"/>
        <v>56.766293481469759</v>
      </c>
      <c r="BZ18" s="66">
        <f t="shared" si="3"/>
        <v>76.413417026128485</v>
      </c>
      <c r="CA18" s="66">
        <f t="shared" si="3"/>
        <v>239.33458771388865</v>
      </c>
      <c r="CB18" s="66">
        <f t="shared" si="3"/>
        <v>50.103582548866676</v>
      </c>
      <c r="CC18" s="66">
        <f t="shared" si="3"/>
        <v>1693.8957262867884</v>
      </c>
      <c r="CD18" s="66">
        <f t="shared" si="3"/>
        <v>739.34943138599647</v>
      </c>
      <c r="CE18" s="66">
        <f t="shared" si="3"/>
        <v>73.971466892557288</v>
      </c>
      <c r="CF18" s="66">
        <f t="shared" si="3"/>
        <v>86.754513281992757</v>
      </c>
      <c r="CG18" s="66">
        <f t="shared" si="3"/>
        <v>8972.2304858792249</v>
      </c>
      <c r="CH18" s="66">
        <f t="shared" ref="CH18:CJ37" si="10">BA18</f>
        <v>624.39361042160306</v>
      </c>
      <c r="CI18" s="66">
        <f t="shared" si="4"/>
        <v>467.4104696961619</v>
      </c>
      <c r="CJ18" s="66">
        <f t="shared" si="4"/>
        <v>19658.547570617931</v>
      </c>
      <c r="CK18" s="66">
        <f t="shared" si="4"/>
        <v>1268.20421408843</v>
      </c>
      <c r="CL18" s="91">
        <f t="shared" si="4"/>
        <v>5.3858227592626186E-2</v>
      </c>
      <c r="CM18" s="91">
        <f t="shared" si="4"/>
        <v>287.91316781153165</v>
      </c>
      <c r="CN18" s="91">
        <f t="shared" si="4"/>
        <v>354.72919722558674</v>
      </c>
      <c r="CO18" s="91">
        <f t="shared" si="4"/>
        <v>25.262395457818638</v>
      </c>
      <c r="CP18" s="65">
        <f t="shared" si="4"/>
        <v>1316.3819323167259</v>
      </c>
      <c r="CQ18" s="66">
        <f t="shared" si="4"/>
        <v>7.5347210168722087</v>
      </c>
      <c r="CR18" s="66">
        <f t="shared" si="4"/>
        <v>0</v>
      </c>
      <c r="CS18" s="66">
        <f t="shared" si="4"/>
        <v>7183.1975955172247</v>
      </c>
      <c r="CT18" s="36">
        <v>0</v>
      </c>
      <c r="CU18" s="27">
        <f t="shared" si="8"/>
        <v>44343.984777960926</v>
      </c>
      <c r="DA18" s="105">
        <v>1.2668833559504264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29.735507799766211</v>
      </c>
      <c r="F19" s="91">
        <v>12.259056075577025</v>
      </c>
      <c r="G19" s="91">
        <v>3.0803520175020624</v>
      </c>
      <c r="H19" s="91">
        <v>7.9647587456233317</v>
      </c>
      <c r="I19" s="91">
        <v>5.2886499005408885</v>
      </c>
      <c r="J19" s="91">
        <v>0.76970816259932018</v>
      </c>
      <c r="K19" s="91">
        <v>2.9085477401370499</v>
      </c>
      <c r="L19" s="91">
        <v>3.8141241335693787</v>
      </c>
      <c r="M19" s="91">
        <v>14.16030681522061</v>
      </c>
      <c r="N19" s="91">
        <v>2.7329128869934491</v>
      </c>
      <c r="O19" s="91">
        <v>88.627899821945078</v>
      </c>
      <c r="P19" s="91">
        <v>38.808051176363165</v>
      </c>
      <c r="Q19" s="91">
        <v>5.0525112919623725</v>
      </c>
      <c r="R19" s="91">
        <v>2.1971583942745738</v>
      </c>
      <c r="S19" s="91">
        <v>107.49493359839171</v>
      </c>
      <c r="T19" s="91">
        <v>603.85779149168707</v>
      </c>
      <c r="U19" s="91">
        <v>29.151426750530355</v>
      </c>
      <c r="V19" s="91">
        <v>572.55072514754079</v>
      </c>
      <c r="W19" s="91">
        <v>6.0059637895192859</v>
      </c>
      <c r="X19" s="91">
        <v>2.5562274764325253E-3</v>
      </c>
      <c r="Y19" s="91">
        <v>70.804658518979551</v>
      </c>
      <c r="Z19" s="91">
        <v>88.992500783430941</v>
      </c>
      <c r="AA19" s="91">
        <v>5.4595616716818736</v>
      </c>
      <c r="AB19" s="65">
        <f>'[7]TES 2025 (value)'!CK22</f>
        <v>690.83726466538189</v>
      </c>
      <c r="AC19" s="66">
        <f>'[7]TES 2025 (value)'!CL22</f>
        <v>0</v>
      </c>
      <c r="AD19" s="66">
        <f>'[7]TES 2025 (value)'!CM22</f>
        <v>0</v>
      </c>
      <c r="AE19" s="66">
        <f>'[7]TES 2025 (value)'!CN22</f>
        <v>11143.512563515324</v>
      </c>
      <c r="AF19" s="67">
        <f>'[7]TES 2025 (value)'!CO22</f>
        <v>1.3235378600000001</v>
      </c>
      <c r="AG19" s="27">
        <f t="shared" si="5"/>
        <v>13537.393028982018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29.735801277960782</v>
      </c>
      <c r="AM19" s="66">
        <f t="shared" si="11"/>
        <v>12.259018965281074</v>
      </c>
      <c r="AN19" s="66">
        <f t="shared" si="11"/>
        <v>3.0801610439648526</v>
      </c>
      <c r="AO19" s="66">
        <f t="shared" si="11"/>
        <v>7.9645735578781807</v>
      </c>
      <c r="AP19" s="66">
        <f t="shared" si="11"/>
        <v>5.2885151689797052</v>
      </c>
      <c r="AQ19" s="66">
        <f t="shared" si="11"/>
        <v>0.76969275724475483</v>
      </c>
      <c r="AR19" s="66">
        <f t="shared" si="11"/>
        <v>2.908930196857836</v>
      </c>
      <c r="AS19" s="66">
        <f t="shared" si="11"/>
        <v>3.8144039922029855</v>
      </c>
      <c r="AT19" s="66">
        <f t="shared" si="11"/>
        <v>14.160191992819028</v>
      </c>
      <c r="AU19" s="66">
        <f t="shared" si="11"/>
        <v>2.7328451186241409</v>
      </c>
      <c r="AV19" s="66">
        <f t="shared" si="11"/>
        <v>88.629142594521539</v>
      </c>
      <c r="AW19" s="66">
        <f t="shared" si="11"/>
        <v>38.808546718489829</v>
      </c>
      <c r="AX19" s="66">
        <f t="shared" si="11"/>
        <v>5.0522226462991462</v>
      </c>
      <c r="AY19" s="66">
        <f t="shared" si="11"/>
        <v>2.1970944912829089</v>
      </c>
      <c r="AZ19" s="66">
        <f t="shared" si="9"/>
        <v>107.49558246848402</v>
      </c>
      <c r="BA19" s="66">
        <f t="shared" si="1"/>
        <v>603.83718844372106</v>
      </c>
      <c r="BB19" s="66">
        <f t="shared" si="1"/>
        <v>29.150963407189504</v>
      </c>
      <c r="BC19" s="66">
        <f t="shared" si="1"/>
        <v>572.56030236443473</v>
      </c>
      <c r="BD19" s="66">
        <f t="shared" si="1"/>
        <v>6.0059581355020475</v>
      </c>
      <c r="BE19" s="91">
        <f t="shared" si="1"/>
        <v>2.813312098389413E-3</v>
      </c>
      <c r="BF19" s="91">
        <f t="shared" si="1"/>
        <v>71.261045107796733</v>
      </c>
      <c r="BG19" s="91">
        <f t="shared" si="1"/>
        <v>88.995455626529065</v>
      </c>
      <c r="BH19" s="91">
        <f t="shared" si="1"/>
        <v>5.4683108908197298</v>
      </c>
      <c r="BI19" s="65">
        <f t="shared" si="2"/>
        <v>690.83726466538189</v>
      </c>
      <c r="BJ19" s="66">
        <f t="shared" si="2"/>
        <v>0</v>
      </c>
      <c r="BK19" s="66">
        <f t="shared" si="2"/>
        <v>0</v>
      </c>
      <c r="BL19" s="66">
        <f t="shared" si="2"/>
        <v>11143.512563515324</v>
      </c>
      <c r="BM19" s="36">
        <v>0</v>
      </c>
      <c r="BN19" s="27">
        <f t="shared" si="6"/>
        <v>13536.528588459687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29.735801277960782</v>
      </c>
      <c r="BT19" s="66">
        <f t="shared" si="7"/>
        <v>12.259018965281074</v>
      </c>
      <c r="BU19" s="66">
        <f t="shared" si="7"/>
        <v>3.0801610439648526</v>
      </c>
      <c r="BV19" s="66">
        <f t="shared" si="7"/>
        <v>7.9645735578781807</v>
      </c>
      <c r="BW19" s="66">
        <f t="shared" si="7"/>
        <v>5.2885151689797052</v>
      </c>
      <c r="BX19" s="66">
        <f t="shared" si="7"/>
        <v>0.76969275724475483</v>
      </c>
      <c r="BY19" s="66">
        <f t="shared" si="7"/>
        <v>2.908930196857836</v>
      </c>
      <c r="BZ19" s="66">
        <f t="shared" si="7"/>
        <v>3.8144039922029855</v>
      </c>
      <c r="CA19" s="66">
        <f t="shared" si="7"/>
        <v>14.160191992819028</v>
      </c>
      <c r="CB19" s="66">
        <f t="shared" si="7"/>
        <v>2.7328451186241409</v>
      </c>
      <c r="CC19" s="66">
        <f t="shared" si="7"/>
        <v>88.629142594521539</v>
      </c>
      <c r="CD19" s="66">
        <f t="shared" si="7"/>
        <v>38.808546718489829</v>
      </c>
      <c r="CE19" s="66">
        <f t="shared" si="7"/>
        <v>5.0522226462991462</v>
      </c>
      <c r="CF19" s="66">
        <f t="shared" si="7"/>
        <v>2.1970944912829089</v>
      </c>
      <c r="CG19" s="66">
        <f t="shared" si="7"/>
        <v>107.49558246848402</v>
      </c>
      <c r="CH19" s="66">
        <f t="shared" si="10"/>
        <v>603.83718844372106</v>
      </c>
      <c r="CI19" s="66">
        <f t="shared" si="4"/>
        <v>29.150963407189504</v>
      </c>
      <c r="CJ19" s="66">
        <f t="shared" si="4"/>
        <v>572.56030236443473</v>
      </c>
      <c r="CK19" s="66">
        <f t="shared" si="4"/>
        <v>6.0059581355020475</v>
      </c>
      <c r="CL19" s="91">
        <f t="shared" si="4"/>
        <v>2.813312098389413E-3</v>
      </c>
      <c r="CM19" s="91">
        <f t="shared" si="4"/>
        <v>71.261045107796733</v>
      </c>
      <c r="CN19" s="91">
        <f t="shared" si="4"/>
        <v>88.995455626529065</v>
      </c>
      <c r="CO19" s="91">
        <f t="shared" si="4"/>
        <v>5.4683108908197298</v>
      </c>
      <c r="CP19" s="65">
        <f t="shared" si="4"/>
        <v>690.83726466538189</v>
      </c>
      <c r="CQ19" s="66">
        <f t="shared" si="4"/>
        <v>0</v>
      </c>
      <c r="CR19" s="66">
        <f t="shared" si="4"/>
        <v>0</v>
      </c>
      <c r="CS19" s="66">
        <f t="shared" si="4"/>
        <v>11143.512563515324</v>
      </c>
      <c r="CT19" s="36">
        <v>0</v>
      </c>
      <c r="CU19" s="27">
        <f t="shared" si="8"/>
        <v>13536.528588459687</v>
      </c>
      <c r="CX19" s="59" t="s">
        <v>117</v>
      </c>
      <c r="CY19" s="94">
        <f t="array" ref="CY19">SUM('[1]scen AMS ss VE'!$V$1263:$V$1268*'[1]scen AMS ss VE'!$V$293:$V$298,'[1]scen AMS ss VE'!$V$299*'[1]scen AMS ss VE'!$V$1269,'[1]scen AMS ss VE'!$V$1262*('[1]scen AMS ss VE'!$V$292-'[1]scen AMS ss VE'!$V$299))</f>
        <v>-2242.5039325537205</v>
      </c>
      <c r="DA19" s="105">
        <v>1.5570617075018178</v>
      </c>
    </row>
    <row r="20" spans="2:105" x14ac:dyDescent="0.25">
      <c r="B20" s="53" t="s">
        <v>37</v>
      </c>
      <c r="C20" s="64" t="s">
        <v>17</v>
      </c>
      <c r="D20" s="90">
        <v>9.6212009432550172</v>
      </c>
      <c r="E20" s="91">
        <v>221.05167208125366</v>
      </c>
      <c r="F20" s="91">
        <v>69.654508673365385</v>
      </c>
      <c r="G20" s="91">
        <v>19.281254732896588</v>
      </c>
      <c r="H20" s="91">
        <v>65.349841124545421</v>
      </c>
      <c r="I20" s="91">
        <v>30.018601437341573</v>
      </c>
      <c r="J20" s="91">
        <v>15.561810880092834</v>
      </c>
      <c r="K20" s="91">
        <v>33.0142040266403</v>
      </c>
      <c r="L20" s="91">
        <v>38.702260797545023</v>
      </c>
      <c r="M20" s="91">
        <v>41.298541548609158</v>
      </c>
      <c r="N20" s="91">
        <v>16.65448768832141</v>
      </c>
      <c r="O20" s="91">
        <v>685.79701030065041</v>
      </c>
      <c r="P20" s="91">
        <v>261.84710774836248</v>
      </c>
      <c r="Q20" s="91">
        <v>16.912937787373696</v>
      </c>
      <c r="R20" s="91">
        <v>21.104765660483132</v>
      </c>
      <c r="S20" s="91">
        <v>312.38731087778353</v>
      </c>
      <c r="T20" s="91">
        <v>134.68759611091153</v>
      </c>
      <c r="U20" s="91">
        <v>3215.4230942551103</v>
      </c>
      <c r="V20" s="91">
        <v>6217.4064665849965</v>
      </c>
      <c r="W20" s="91">
        <v>361.33792365437739</v>
      </c>
      <c r="X20" s="91">
        <v>1.9813917604574141E-2</v>
      </c>
      <c r="Y20" s="91">
        <v>92.589677700825348</v>
      </c>
      <c r="Z20" s="91">
        <v>77.621209499181248</v>
      </c>
      <c r="AA20" s="91">
        <v>9.0488034011080014</v>
      </c>
      <c r="AB20" s="65">
        <f>'[7]TES 2025 (value)'!CK23</f>
        <v>17037.942260496315</v>
      </c>
      <c r="AC20" s="66">
        <f>'[7]TES 2025 (value)'!CL23</f>
        <v>0</v>
      </c>
      <c r="AD20" s="66">
        <f>'[7]TES 2025 (value)'!CM23</f>
        <v>0</v>
      </c>
      <c r="AE20" s="66">
        <f>'[7]TES 2025 (value)'!CN23</f>
        <v>11782.266511944197</v>
      </c>
      <c r="AF20" s="67">
        <f>'[7]TES 2025 (value)'!CO23</f>
        <v>1.419223108</v>
      </c>
      <c r="AG20" s="27">
        <f t="shared" si="5"/>
        <v>40788.020096981149</v>
      </c>
      <c r="AI20" s="53" t="s">
        <v>37</v>
      </c>
      <c r="AJ20" s="64" t="s">
        <v>17</v>
      </c>
      <c r="AK20" s="65">
        <f t="shared" si="11"/>
        <v>9.6212052150529388</v>
      </c>
      <c r="AL20" s="66">
        <f t="shared" si="11"/>
        <v>221.05385377749593</v>
      </c>
      <c r="AM20" s="66">
        <f t="shared" si="11"/>
        <v>69.654297817046981</v>
      </c>
      <c r="AN20" s="66">
        <f t="shared" si="11"/>
        <v>19.280059346980543</v>
      </c>
      <c r="AO20" s="66">
        <f t="shared" si="11"/>
        <v>65.348321682449267</v>
      </c>
      <c r="AP20" s="66">
        <f t="shared" si="11"/>
        <v>30.017836695278429</v>
      </c>
      <c r="AQ20" s="66">
        <f t="shared" si="11"/>
        <v>15.561499417611421</v>
      </c>
      <c r="AR20" s="66">
        <f t="shared" si="11"/>
        <v>33.018545198021862</v>
      </c>
      <c r="AS20" s="66">
        <f t="shared" si="11"/>
        <v>38.705100548283326</v>
      </c>
      <c r="AT20" s="66">
        <f t="shared" si="11"/>
        <v>41.298206669020438</v>
      </c>
      <c r="AU20" s="66">
        <f t="shared" si="11"/>
        <v>16.65407470498862</v>
      </c>
      <c r="AV20" s="66">
        <f t="shared" si="11"/>
        <v>685.80662679522084</v>
      </c>
      <c r="AW20" s="66">
        <f t="shared" si="11"/>
        <v>261.85045128839351</v>
      </c>
      <c r="AX20" s="66">
        <f t="shared" si="11"/>
        <v>16.911971565654905</v>
      </c>
      <c r="AY20" s="66">
        <f t="shared" si="11"/>
        <v>21.104151841439585</v>
      </c>
      <c r="AZ20" s="66">
        <f t="shared" si="9"/>
        <v>312.38919653673003</v>
      </c>
      <c r="BA20" s="66">
        <f t="shared" si="1"/>
        <v>134.68300069947162</v>
      </c>
      <c r="BB20" s="66">
        <f t="shared" si="1"/>
        <v>3215.3719871552253</v>
      </c>
      <c r="BC20" s="66">
        <f t="shared" si="1"/>
        <v>6217.5104668903541</v>
      </c>
      <c r="BD20" s="66">
        <f t="shared" si="1"/>
        <v>361.33758349067995</v>
      </c>
      <c r="BE20" s="91">
        <f t="shared" si="1"/>
        <v>2.1806640695073837E-2</v>
      </c>
      <c r="BF20" s="91">
        <f t="shared" si="1"/>
        <v>93.186484295891887</v>
      </c>
      <c r="BG20" s="91">
        <f t="shared" si="1"/>
        <v>77.623786778088316</v>
      </c>
      <c r="BH20" s="91">
        <f t="shared" si="1"/>
        <v>9.0633045586464025</v>
      </c>
      <c r="BI20" s="65">
        <f t="shared" si="2"/>
        <v>17037.942260496315</v>
      </c>
      <c r="BJ20" s="66">
        <f t="shared" si="2"/>
        <v>0</v>
      </c>
      <c r="BK20" s="66">
        <f t="shared" si="2"/>
        <v>0</v>
      </c>
      <c r="BL20" s="66">
        <f t="shared" si="2"/>
        <v>11782.266511944197</v>
      </c>
      <c r="BM20" s="36">
        <v>0</v>
      </c>
      <c r="BN20" s="27">
        <f t="shared" si="6"/>
        <v>40787.282592049232</v>
      </c>
      <c r="BP20" s="53" t="s">
        <v>37</v>
      </c>
      <c r="BQ20" s="64" t="s">
        <v>17</v>
      </c>
      <c r="BR20" s="65">
        <f t="shared" si="7"/>
        <v>9.6212052150529388</v>
      </c>
      <c r="BS20" s="66">
        <f t="shared" si="7"/>
        <v>221.05385377749593</v>
      </c>
      <c r="BT20" s="66">
        <f t="shared" si="7"/>
        <v>69.654297817046981</v>
      </c>
      <c r="BU20" s="66">
        <f t="shared" si="7"/>
        <v>19.280059346980543</v>
      </c>
      <c r="BV20" s="66">
        <f t="shared" si="7"/>
        <v>65.348321682449267</v>
      </c>
      <c r="BW20" s="66">
        <f t="shared" si="7"/>
        <v>30.017836695278429</v>
      </c>
      <c r="BX20" s="66">
        <f t="shared" si="7"/>
        <v>15.561499417611421</v>
      </c>
      <c r="BY20" s="66">
        <f t="shared" si="7"/>
        <v>33.018545198021862</v>
      </c>
      <c r="BZ20" s="66">
        <f t="shared" si="7"/>
        <v>38.705100548283326</v>
      </c>
      <c r="CA20" s="66">
        <f t="shared" si="7"/>
        <v>41.298206669020438</v>
      </c>
      <c r="CB20" s="66">
        <f t="shared" si="7"/>
        <v>16.65407470498862</v>
      </c>
      <c r="CC20" s="66">
        <f t="shared" si="7"/>
        <v>685.80662679522084</v>
      </c>
      <c r="CD20" s="66">
        <f t="shared" si="7"/>
        <v>261.85045128839351</v>
      </c>
      <c r="CE20" s="66">
        <f t="shared" si="7"/>
        <v>16.911971565654905</v>
      </c>
      <c r="CF20" s="66">
        <f t="shared" si="7"/>
        <v>21.104151841439585</v>
      </c>
      <c r="CG20" s="66">
        <f t="shared" si="7"/>
        <v>312.38919653673003</v>
      </c>
      <c r="CH20" s="66">
        <f t="shared" si="10"/>
        <v>134.68300069947162</v>
      </c>
      <c r="CI20" s="66">
        <f t="shared" si="4"/>
        <v>3215.3719871552253</v>
      </c>
      <c r="CJ20" s="66">
        <f t="shared" si="4"/>
        <v>6217.5104668903541</v>
      </c>
      <c r="CK20" s="66">
        <f t="shared" si="4"/>
        <v>361.33758349067995</v>
      </c>
      <c r="CL20" s="91">
        <f t="shared" si="4"/>
        <v>2.1806640695073837E-2</v>
      </c>
      <c r="CM20" s="91">
        <f t="shared" si="4"/>
        <v>93.186484295891887</v>
      </c>
      <c r="CN20" s="91">
        <f t="shared" si="4"/>
        <v>77.623786778088316</v>
      </c>
      <c r="CO20" s="91">
        <f t="shared" si="4"/>
        <v>9.0633045586464025</v>
      </c>
      <c r="CP20" s="65">
        <f t="shared" si="4"/>
        <v>17037.942260496315</v>
      </c>
      <c r="CQ20" s="66">
        <f t="shared" si="4"/>
        <v>0</v>
      </c>
      <c r="CR20" s="66">
        <f t="shared" si="4"/>
        <v>0</v>
      </c>
      <c r="CS20" s="66">
        <f t="shared" si="4"/>
        <v>11782.266511944197</v>
      </c>
      <c r="CT20" s="36">
        <v>0</v>
      </c>
      <c r="CU20" s="27">
        <f t="shared" si="8"/>
        <v>40787.282592049232</v>
      </c>
      <c r="DA20" s="105">
        <v>1.2878670890346222</v>
      </c>
    </row>
    <row r="21" spans="2:105" x14ac:dyDescent="0.25">
      <c r="B21" s="53" t="s">
        <v>38</v>
      </c>
      <c r="C21" s="64" t="s">
        <v>18</v>
      </c>
      <c r="D21" s="90">
        <v>9237.0429862587062</v>
      </c>
      <c r="E21" s="91">
        <v>37870.08031048657</v>
      </c>
      <c r="F21" s="91">
        <v>23184.381211220014</v>
      </c>
      <c r="G21" s="91">
        <v>2523.8213094542602</v>
      </c>
      <c r="H21" s="91">
        <v>7307.3043870304555</v>
      </c>
      <c r="I21" s="91">
        <v>6301.2772587555892</v>
      </c>
      <c r="J21" s="91">
        <v>1650.7209838308272</v>
      </c>
      <c r="K21" s="91">
        <v>4627.3890819423141</v>
      </c>
      <c r="L21" s="91">
        <v>6888.8129961200511</v>
      </c>
      <c r="M21" s="91">
        <v>7252.3050764651043</v>
      </c>
      <c r="N21" s="91">
        <v>3259.1204004818987</v>
      </c>
      <c r="O21" s="91">
        <v>145990.48643585196</v>
      </c>
      <c r="P21" s="91">
        <v>78638.001018778814</v>
      </c>
      <c r="Q21" s="91">
        <v>5803.0659023170538</v>
      </c>
      <c r="R21" s="91">
        <v>5369.2793366916585</v>
      </c>
      <c r="S21" s="91">
        <v>24600.010118529481</v>
      </c>
      <c r="T21" s="91">
        <v>8447.7877532498624</v>
      </c>
      <c r="U21" s="91">
        <v>8307.8455121754159</v>
      </c>
      <c r="V21" s="91">
        <v>927504.29892833368</v>
      </c>
      <c r="W21" s="91">
        <v>74160.517201661656</v>
      </c>
      <c r="X21" s="91">
        <v>10.106954694161857</v>
      </c>
      <c r="Y21" s="91">
        <v>4931.1481459128681</v>
      </c>
      <c r="Z21" s="91">
        <v>9949.6187979892911</v>
      </c>
      <c r="AA21" s="91">
        <v>2250.2042786135257</v>
      </c>
      <c r="AB21" s="65">
        <f>'[7]TES 2025 (value)'!CK24</f>
        <v>921329.66303442861</v>
      </c>
      <c r="AC21" s="66">
        <f>'[7]TES 2025 (value)'!CL24</f>
        <v>172727.96345422143</v>
      </c>
      <c r="AD21" s="66">
        <f>'[7]TES 2025 (value)'!CM24</f>
        <v>124955.0546822399</v>
      </c>
      <c r="AE21" s="66">
        <f>'[7]TES 2025 (value)'!CN24</f>
        <v>245854.23796093132</v>
      </c>
      <c r="AF21" s="67">
        <f>'[7]TES 2025 (value)'!CO24</f>
        <v>1.417476779</v>
      </c>
      <c r="AG21" s="27">
        <f t="shared" si="5"/>
        <v>2870932.9629954454</v>
      </c>
      <c r="AI21" s="53" t="s">
        <v>38</v>
      </c>
      <c r="AJ21" s="64" t="s">
        <v>18</v>
      </c>
      <c r="AK21" s="65">
        <f t="shared" si="11"/>
        <v>9237.0470874911061</v>
      </c>
      <c r="AL21" s="66">
        <f t="shared" si="11"/>
        <v>37870.45407382946</v>
      </c>
      <c r="AM21" s="66">
        <f t="shared" si="11"/>
        <v>23184.311028063748</v>
      </c>
      <c r="AN21" s="66">
        <f t="shared" si="11"/>
        <v>2523.6648393235696</v>
      </c>
      <c r="AO21" s="66">
        <f t="shared" si="11"/>
        <v>7307.1344856855703</v>
      </c>
      <c r="AP21" s="66">
        <f t="shared" si="11"/>
        <v>6301.1167298987948</v>
      </c>
      <c r="AQ21" s="66">
        <f t="shared" si="11"/>
        <v>1650.6879454101893</v>
      </c>
      <c r="AR21" s="66">
        <f t="shared" si="11"/>
        <v>4627.997556071743</v>
      </c>
      <c r="AS21" s="66">
        <f t="shared" si="11"/>
        <v>6889.3184578524833</v>
      </c>
      <c r="AT21" s="66">
        <f t="shared" si="11"/>
        <v>7252.2462693293028</v>
      </c>
      <c r="AU21" s="66">
        <f t="shared" si="11"/>
        <v>3259.0395836816374</v>
      </c>
      <c r="AV21" s="66">
        <f t="shared" si="11"/>
        <v>145992.53356743616</v>
      </c>
      <c r="AW21" s="66">
        <f t="shared" si="11"/>
        <v>78639.005151712059</v>
      </c>
      <c r="AX21" s="66">
        <f t="shared" si="11"/>
        <v>5802.7343781087293</v>
      </c>
      <c r="AY21" s="66">
        <f t="shared" si="11"/>
        <v>5369.123174526203</v>
      </c>
      <c r="AZ21" s="66">
        <f t="shared" si="9"/>
        <v>24600.158611210038</v>
      </c>
      <c r="BA21" s="66">
        <f t="shared" si="1"/>
        <v>8447.4995228440621</v>
      </c>
      <c r="BB21" s="66">
        <f t="shared" si="1"/>
        <v>8307.7134642681958</v>
      </c>
      <c r="BC21" s="66">
        <f t="shared" si="1"/>
        <v>927519.81355341536</v>
      </c>
      <c r="BD21" s="66">
        <f t="shared" si="1"/>
        <v>74160.447386914617</v>
      </c>
      <c r="BE21" s="91">
        <f t="shared" si="1"/>
        <v>11.123430203732015</v>
      </c>
      <c r="BF21" s="91">
        <f t="shared" si="1"/>
        <v>4962.9329172589805</v>
      </c>
      <c r="BG21" s="91">
        <f t="shared" si="1"/>
        <v>9949.9491579878904</v>
      </c>
      <c r="BH21" s="91">
        <f t="shared" si="1"/>
        <v>2253.810342895325</v>
      </c>
      <c r="BI21" s="65">
        <f t="shared" si="2"/>
        <v>921329.66303442861</v>
      </c>
      <c r="BJ21" s="66">
        <f t="shared" si="2"/>
        <v>172727.96345422143</v>
      </c>
      <c r="BK21" s="66">
        <f t="shared" si="2"/>
        <v>124955.0546822399</v>
      </c>
      <c r="BL21" s="66">
        <f t="shared" si="2"/>
        <v>245854.23796093132</v>
      </c>
      <c r="BM21" s="36">
        <v>0</v>
      </c>
      <c r="BN21" s="27">
        <f t="shared" si="6"/>
        <v>2870986.7818472399</v>
      </c>
      <c r="BP21" s="53" t="s">
        <v>38</v>
      </c>
      <c r="BQ21" s="64" t="s">
        <v>18</v>
      </c>
      <c r="BR21" s="65">
        <f t="shared" si="7"/>
        <v>9237.0470874911061</v>
      </c>
      <c r="BS21" s="66">
        <f t="shared" si="7"/>
        <v>37870.45407382946</v>
      </c>
      <c r="BT21" s="66">
        <f t="shared" si="7"/>
        <v>23184.311028063748</v>
      </c>
      <c r="BU21" s="66">
        <f t="shared" si="7"/>
        <v>2523.6648393235696</v>
      </c>
      <c r="BV21" s="66">
        <f t="shared" si="7"/>
        <v>7307.1344856855703</v>
      </c>
      <c r="BW21" s="66">
        <f t="shared" si="7"/>
        <v>6301.1167298987948</v>
      </c>
      <c r="BX21" s="66">
        <f t="shared" si="7"/>
        <v>1650.6879454101893</v>
      </c>
      <c r="BY21" s="66">
        <f t="shared" si="7"/>
        <v>4627.997556071743</v>
      </c>
      <c r="BZ21" s="66">
        <f t="shared" si="7"/>
        <v>6889.3184578524833</v>
      </c>
      <c r="CA21" s="66">
        <f t="shared" si="7"/>
        <v>7252.2462693293028</v>
      </c>
      <c r="CB21" s="66">
        <f t="shared" si="7"/>
        <v>3259.0395836816374</v>
      </c>
      <c r="CC21" s="66">
        <f t="shared" si="7"/>
        <v>145992.53356743616</v>
      </c>
      <c r="CD21" s="66">
        <f t="shared" si="7"/>
        <v>78639.005151712059</v>
      </c>
      <c r="CE21" s="66">
        <f t="shared" si="7"/>
        <v>5802.7343781087293</v>
      </c>
      <c r="CF21" s="66">
        <f t="shared" si="7"/>
        <v>5369.123174526203</v>
      </c>
      <c r="CG21" s="66">
        <f t="shared" si="7"/>
        <v>24600.158611210038</v>
      </c>
      <c r="CH21" s="66">
        <f t="shared" si="10"/>
        <v>8447.4995228440621</v>
      </c>
      <c r="CI21" s="66">
        <f t="shared" si="4"/>
        <v>8307.7134642681958</v>
      </c>
      <c r="CJ21" s="66">
        <f t="shared" si="4"/>
        <v>927519.81355341536</v>
      </c>
      <c r="CK21" s="66">
        <f t="shared" si="4"/>
        <v>74160.447386914617</v>
      </c>
      <c r="CL21" s="91">
        <f t="shared" si="4"/>
        <v>11.123430203732015</v>
      </c>
      <c r="CM21" s="91">
        <f t="shared" si="4"/>
        <v>4962.9329172589805</v>
      </c>
      <c r="CN21" s="91">
        <f t="shared" si="4"/>
        <v>9949.9491579878904</v>
      </c>
      <c r="CO21" s="91">
        <f t="shared" si="4"/>
        <v>2253.810342895325</v>
      </c>
      <c r="CP21" s="65">
        <f t="shared" si="4"/>
        <v>921329.66303442861</v>
      </c>
      <c r="CQ21" s="66">
        <f t="shared" si="4"/>
        <v>172727.96345422143</v>
      </c>
      <c r="CR21" s="66">
        <f t="shared" si="4"/>
        <v>124955.0546822399</v>
      </c>
      <c r="CS21" s="66">
        <f t="shared" si="4"/>
        <v>245854.23796093132</v>
      </c>
      <c r="CT21" s="36">
        <v>0</v>
      </c>
      <c r="CU21" s="27">
        <f t="shared" si="8"/>
        <v>2870986.7818472399</v>
      </c>
      <c r="CX21" s="46" t="s">
        <v>111</v>
      </c>
      <c r="CY21" s="84">
        <f>'AMS2010'!CY21</f>
        <v>2.5558265980385131E-2</v>
      </c>
      <c r="DA21" s="105">
        <v>1.3040747932944714</v>
      </c>
    </row>
    <row r="22" spans="2:105" x14ac:dyDescent="0.25">
      <c r="B22" s="53" t="s">
        <v>39</v>
      </c>
      <c r="C22" s="64" t="s">
        <v>19</v>
      </c>
      <c r="D22" s="90">
        <v>25.172579235998178</v>
      </c>
      <c r="E22" s="91">
        <v>137.46478387495367</v>
      </c>
      <c r="F22" s="91">
        <v>40.925203818788759</v>
      </c>
      <c r="G22" s="91">
        <v>49.307932089281849</v>
      </c>
      <c r="H22" s="91">
        <v>11.992755216134116</v>
      </c>
      <c r="I22" s="91">
        <v>16.256522090443976</v>
      </c>
      <c r="J22" s="91">
        <v>36.753723737069137</v>
      </c>
      <c r="K22" s="91">
        <v>25.335236025880238</v>
      </c>
      <c r="L22" s="91">
        <v>31.589864194183569</v>
      </c>
      <c r="M22" s="91">
        <v>26.193431473081578</v>
      </c>
      <c r="N22" s="91">
        <v>26.567131945301323</v>
      </c>
      <c r="O22" s="91">
        <v>1163.5961188202325</v>
      </c>
      <c r="P22" s="91">
        <v>201.91298273778079</v>
      </c>
      <c r="Q22" s="91">
        <v>12.156402148547594</v>
      </c>
      <c r="R22" s="91">
        <v>44.804230206938179</v>
      </c>
      <c r="S22" s="91">
        <v>159.09829259324516</v>
      </c>
      <c r="T22" s="91">
        <v>79.567850275369253</v>
      </c>
      <c r="U22" s="91">
        <v>20.522191666391294</v>
      </c>
      <c r="V22" s="91">
        <v>3512.4252334699217</v>
      </c>
      <c r="W22" s="91">
        <v>0</v>
      </c>
      <c r="X22" s="91">
        <v>3.3617051051590213E-2</v>
      </c>
      <c r="Y22" s="91">
        <v>48.201182489933544</v>
      </c>
      <c r="Z22" s="91">
        <v>4.5853931123233442</v>
      </c>
      <c r="AA22" s="91">
        <v>16.797232044382607</v>
      </c>
      <c r="AB22" s="65">
        <f>'[7]TES 2025 (value)'!CK25</f>
        <v>19417.861858859367</v>
      </c>
      <c r="AC22" s="66">
        <f>'[7]TES 2025 (value)'!CL25</f>
        <v>594977.77375729405</v>
      </c>
      <c r="AD22" s="66">
        <f>'[7]TES 2025 (value)'!CM25</f>
        <v>0</v>
      </c>
      <c r="AE22" s="66">
        <f>'[7]TES 2025 (value)'!CN25</f>
        <v>0</v>
      </c>
      <c r="AF22" s="67">
        <f>'[7]TES 2025 (value)'!CO25</f>
        <v>1</v>
      </c>
      <c r="AG22" s="27">
        <f t="shared" si="5"/>
        <v>620087.8955064707</v>
      </c>
      <c r="AI22" s="53" t="s">
        <v>39</v>
      </c>
      <c r="AJ22" s="64" t="s">
        <v>19</v>
      </c>
      <c r="AK22" s="65">
        <f t="shared" si="11"/>
        <v>25.172590412583336</v>
      </c>
      <c r="AL22" s="66">
        <f t="shared" si="11"/>
        <v>137.46614060028219</v>
      </c>
      <c r="AM22" s="66">
        <f t="shared" si="11"/>
        <v>40.925079931075366</v>
      </c>
      <c r="AN22" s="66">
        <f t="shared" si="11"/>
        <v>49.304875130158315</v>
      </c>
      <c r="AO22" s="66">
        <f t="shared" si="11"/>
        <v>11.99247637387818</v>
      </c>
      <c r="AP22" s="66">
        <f t="shared" si="11"/>
        <v>16.256107945692133</v>
      </c>
      <c r="AQ22" s="66">
        <f t="shared" si="11"/>
        <v>36.752988128206873</v>
      </c>
      <c r="AR22" s="66">
        <f t="shared" si="11"/>
        <v>25.338567458662684</v>
      </c>
      <c r="AS22" s="66">
        <f t="shared" si="11"/>
        <v>31.592182077901981</v>
      </c>
      <c r="AT22" s="66">
        <f t="shared" si="11"/>
        <v>26.19321907706879</v>
      </c>
      <c r="AU22" s="66">
        <f t="shared" si="11"/>
        <v>26.566473156937562</v>
      </c>
      <c r="AV22" s="66">
        <f t="shared" si="11"/>
        <v>1163.6124351873073</v>
      </c>
      <c r="AW22" s="66">
        <f t="shared" si="11"/>
        <v>201.91556097569364</v>
      </c>
      <c r="AX22" s="66">
        <f t="shared" si="11"/>
        <v>12.15570766365526</v>
      </c>
      <c r="AY22" s="66">
        <f t="shared" si="11"/>
        <v>44.802927103640336</v>
      </c>
      <c r="AZ22" s="66">
        <f t="shared" si="9"/>
        <v>159.09925295593712</v>
      </c>
      <c r="BA22" s="66">
        <f t="shared" si="1"/>
        <v>79.565135496726214</v>
      </c>
      <c r="BB22" s="66">
        <f t="shared" si="1"/>
        <v>20.521865479239988</v>
      </c>
      <c r="BC22" s="66">
        <f t="shared" si="1"/>
        <v>3512.4839867939631</v>
      </c>
      <c r="BD22" s="66">
        <f t="shared" si="1"/>
        <v>0</v>
      </c>
      <c r="BE22" s="91">
        <f t="shared" si="1"/>
        <v>3.699798132504336E-2</v>
      </c>
      <c r="BF22" s="91">
        <f t="shared" si="1"/>
        <v>48.511873533625796</v>
      </c>
      <c r="BG22" s="91">
        <f t="shared" si="1"/>
        <v>4.5855453624238676</v>
      </c>
      <c r="BH22" s="91">
        <f t="shared" si="1"/>
        <v>16.824150444229247</v>
      </c>
      <c r="BI22" s="65">
        <f t="shared" si="2"/>
        <v>19417.861858859367</v>
      </c>
      <c r="BJ22" s="66">
        <f t="shared" si="2"/>
        <v>594977.77375729405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620087.31175542367</v>
      </c>
      <c r="BP22" s="53" t="s">
        <v>39</v>
      </c>
      <c r="BQ22" s="64" t="s">
        <v>19</v>
      </c>
      <c r="BR22" s="65">
        <f t="shared" si="7"/>
        <v>25.172590412583336</v>
      </c>
      <c r="BS22" s="66">
        <f t="shared" si="7"/>
        <v>137.46614060028219</v>
      </c>
      <c r="BT22" s="66">
        <f t="shared" si="7"/>
        <v>40.925079931075366</v>
      </c>
      <c r="BU22" s="66">
        <f t="shared" si="7"/>
        <v>49.304875130158315</v>
      </c>
      <c r="BV22" s="66">
        <f t="shared" si="7"/>
        <v>11.99247637387818</v>
      </c>
      <c r="BW22" s="66">
        <f t="shared" si="7"/>
        <v>16.256107945692133</v>
      </c>
      <c r="BX22" s="66">
        <f t="shared" si="7"/>
        <v>36.752988128206873</v>
      </c>
      <c r="BY22" s="66">
        <f t="shared" si="7"/>
        <v>25.338567458662684</v>
      </c>
      <c r="BZ22" s="66">
        <f t="shared" si="7"/>
        <v>31.592182077901981</v>
      </c>
      <c r="CA22" s="66">
        <f t="shared" si="7"/>
        <v>26.19321907706879</v>
      </c>
      <c r="CB22" s="66">
        <f t="shared" si="7"/>
        <v>26.566473156937562</v>
      </c>
      <c r="CC22" s="66">
        <f t="shared" si="7"/>
        <v>1163.6124351873073</v>
      </c>
      <c r="CD22" s="66">
        <f t="shared" si="7"/>
        <v>201.91556097569364</v>
      </c>
      <c r="CE22" s="66">
        <f t="shared" si="7"/>
        <v>12.15570766365526</v>
      </c>
      <c r="CF22" s="66">
        <f t="shared" si="7"/>
        <v>44.802927103640336</v>
      </c>
      <c r="CG22" s="66">
        <f t="shared" si="7"/>
        <v>159.09925295593712</v>
      </c>
      <c r="CH22" s="66">
        <f t="shared" si="10"/>
        <v>79.565135496726214</v>
      </c>
      <c r="CI22" s="66">
        <f t="shared" si="4"/>
        <v>20.521865479239988</v>
      </c>
      <c r="CJ22" s="66">
        <f t="shared" si="4"/>
        <v>3512.4839867939631</v>
      </c>
      <c r="CK22" s="66">
        <f t="shared" si="4"/>
        <v>0</v>
      </c>
      <c r="CL22" s="91">
        <f t="shared" si="4"/>
        <v>3.699798132504336E-2</v>
      </c>
      <c r="CM22" s="91">
        <f t="shared" si="4"/>
        <v>48.511873533625796</v>
      </c>
      <c r="CN22" s="91">
        <f t="shared" si="4"/>
        <v>4.5855453624238676</v>
      </c>
      <c r="CO22" s="91">
        <f t="shared" si="4"/>
        <v>16.824150444229247</v>
      </c>
      <c r="CP22" s="65">
        <f t="shared" si="4"/>
        <v>19417.861858859367</v>
      </c>
      <c r="CQ22" s="66">
        <f t="shared" si="4"/>
        <v>594977.77375729405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620087.31175542367</v>
      </c>
      <c r="DA22" s="105">
        <v>0.60785208012063885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1.8643652338815413</v>
      </c>
      <c r="F23" s="91">
        <v>0.17809063360561667</v>
      </c>
      <c r="G23" s="91">
        <v>8.2825887163790496E-2</v>
      </c>
      <c r="H23" s="91">
        <v>1.7102077670182667</v>
      </c>
      <c r="I23" s="91">
        <v>5.1321062767987842</v>
      </c>
      <c r="J23" s="91">
        <v>5.8245841812440906</v>
      </c>
      <c r="K23" s="91">
        <v>3.4864214182121867</v>
      </c>
      <c r="L23" s="91">
        <v>0</v>
      </c>
      <c r="M23" s="91">
        <v>376.49169762166474</v>
      </c>
      <c r="N23" s="91">
        <v>0.79428385377255994</v>
      </c>
      <c r="O23" s="91">
        <v>412.21245220159352</v>
      </c>
      <c r="P23" s="91">
        <v>1.1282326078230878</v>
      </c>
      <c r="Q23" s="91">
        <v>0</v>
      </c>
      <c r="R23" s="91">
        <v>0.46204797645631562</v>
      </c>
      <c r="S23" s="91">
        <v>0</v>
      </c>
      <c r="T23" s="91">
        <v>2.1842885908016228E-3</v>
      </c>
      <c r="U23" s="91">
        <v>2.0573625332467463E-3</v>
      </c>
      <c r="V23" s="91">
        <v>44.318449543630621</v>
      </c>
      <c r="W23" s="91">
        <v>94.79738229627587</v>
      </c>
      <c r="X23" s="91">
        <v>1.3976223902601177</v>
      </c>
      <c r="Y23" s="91">
        <v>0</v>
      </c>
      <c r="Z23" s="91">
        <v>87.223849264697932</v>
      </c>
      <c r="AA23" s="91">
        <v>53.196974068652708</v>
      </c>
      <c r="AB23" s="65">
        <f>'[7]TES 2025 (value)'!CK26</f>
        <v>74.356507870282286</v>
      </c>
      <c r="AC23" s="66">
        <f>'[7]TES 2025 (value)'!CL26</f>
        <v>0</v>
      </c>
      <c r="AD23" s="66">
        <f>'[7]TES 2025 (value)'!CM26</f>
        <v>0</v>
      </c>
      <c r="AE23" s="66">
        <f>'[7]TES 2025 (value)'!CN26</f>
        <v>69.634263659999988</v>
      </c>
      <c r="AF23" s="67">
        <f>'[7]TES 2025 (value)'!CO26</f>
        <v>-83.092336235107751</v>
      </c>
      <c r="AG23" s="27">
        <f t="shared" si="5"/>
        <v>1151.2042701690505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1.8643836344599523</v>
      </c>
      <c r="AM23" s="66">
        <f t="shared" si="11"/>
        <v>0.17809009449427901</v>
      </c>
      <c r="AN23" s="66">
        <f t="shared" si="11"/>
        <v>8.2820752181634455E-2</v>
      </c>
      <c r="AO23" s="66">
        <f t="shared" si="11"/>
        <v>1.7101680031622319</v>
      </c>
      <c r="AP23" s="66">
        <f t="shared" si="11"/>
        <v>5.1319755332812829</v>
      </c>
      <c r="AQ23" s="66">
        <f t="shared" si="11"/>
        <v>5.8244676048728525</v>
      </c>
      <c r="AR23" s="66">
        <f t="shared" si="11"/>
        <v>3.4868798618830565</v>
      </c>
      <c r="AS23" s="66">
        <f t="shared" si="11"/>
        <v>0</v>
      </c>
      <c r="AT23" s="66">
        <f t="shared" si="11"/>
        <v>376.48864474424755</v>
      </c>
      <c r="AU23" s="66">
        <f t="shared" si="11"/>
        <v>0.79426415782037862</v>
      </c>
      <c r="AV23" s="66">
        <f t="shared" si="11"/>
        <v>412.21823239419996</v>
      </c>
      <c r="AW23" s="66">
        <f t="shared" si="11"/>
        <v>1.1282470142869245</v>
      </c>
      <c r="AX23" s="66">
        <f t="shared" si="11"/>
        <v>0</v>
      </c>
      <c r="AY23" s="66">
        <f t="shared" si="11"/>
        <v>0.46203453807696837</v>
      </c>
      <c r="AZ23" s="66">
        <f t="shared" si="9"/>
        <v>0</v>
      </c>
      <c r="BA23" s="66">
        <f t="shared" si="1"/>
        <v>2.1842140649724591E-3</v>
      </c>
      <c r="BB23" s="66">
        <f t="shared" si="1"/>
        <v>2.0573298327810829E-3</v>
      </c>
      <c r="BC23" s="66">
        <f t="shared" si="1"/>
        <v>44.319190870791765</v>
      </c>
      <c r="BD23" s="66">
        <f t="shared" si="1"/>
        <v>94.797293053973974</v>
      </c>
      <c r="BE23" s="91">
        <f t="shared" si="1"/>
        <v>1.5381839119365663</v>
      </c>
      <c r="BF23" s="91">
        <f t="shared" si="1"/>
        <v>0</v>
      </c>
      <c r="BG23" s="91">
        <f t="shared" si="1"/>
        <v>87.226745382760939</v>
      </c>
      <c r="BH23" s="91">
        <f t="shared" si="1"/>
        <v>53.282224865619</v>
      </c>
      <c r="BI23" s="65">
        <f t="shared" si="2"/>
        <v>74.356507870282286</v>
      </c>
      <c r="BJ23" s="66">
        <f t="shared" si="2"/>
        <v>0</v>
      </c>
      <c r="BK23" s="66">
        <f t="shared" si="2"/>
        <v>0</v>
      </c>
      <c r="BL23" s="66">
        <f t="shared" si="2"/>
        <v>69.634263659999988</v>
      </c>
      <c r="BM23" s="36">
        <v>0</v>
      </c>
      <c r="BN23" s="27">
        <f t="shared" si="6"/>
        <v>1234.5288594922292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1.8643836344599523</v>
      </c>
      <c r="BT23" s="66">
        <f t="shared" si="7"/>
        <v>0.17809009449427901</v>
      </c>
      <c r="BU23" s="66">
        <f t="shared" si="7"/>
        <v>8.2820752181634455E-2</v>
      </c>
      <c r="BV23" s="66">
        <f t="shared" si="7"/>
        <v>1.7101680031622319</v>
      </c>
      <c r="BW23" s="66">
        <f t="shared" si="7"/>
        <v>5.1319755332812829</v>
      </c>
      <c r="BX23" s="66">
        <f t="shared" si="7"/>
        <v>5.8244676048728525</v>
      </c>
      <c r="BY23" s="66">
        <f t="shared" si="7"/>
        <v>3.4868798618830565</v>
      </c>
      <c r="BZ23" s="66">
        <f t="shared" si="7"/>
        <v>0</v>
      </c>
      <c r="CA23" s="66">
        <f t="shared" si="7"/>
        <v>376.48864474424755</v>
      </c>
      <c r="CB23" s="66">
        <f t="shared" si="7"/>
        <v>0.79426415782037862</v>
      </c>
      <c r="CC23" s="66">
        <f t="shared" si="7"/>
        <v>412.21823239419996</v>
      </c>
      <c r="CD23" s="66">
        <f t="shared" si="7"/>
        <v>1.1282470142869245</v>
      </c>
      <c r="CE23" s="66">
        <f t="shared" si="7"/>
        <v>0</v>
      </c>
      <c r="CF23" s="66">
        <f t="shared" si="7"/>
        <v>0.46203453807696837</v>
      </c>
      <c r="CG23" s="66">
        <f t="shared" si="7"/>
        <v>0</v>
      </c>
      <c r="CH23" s="66">
        <f t="shared" si="10"/>
        <v>2.1842140649724591E-3</v>
      </c>
      <c r="CI23" s="66">
        <f t="shared" si="4"/>
        <v>2.0573298327810829E-3</v>
      </c>
      <c r="CJ23" s="66">
        <f t="shared" si="4"/>
        <v>44.319190870791765</v>
      </c>
      <c r="CK23" s="66">
        <f t="shared" si="4"/>
        <v>94.797293053973974</v>
      </c>
      <c r="CL23" s="91">
        <f t="shared" si="4"/>
        <v>1.5381839119365663</v>
      </c>
      <c r="CM23" s="91">
        <f t="shared" si="4"/>
        <v>0</v>
      </c>
      <c r="CN23" s="91">
        <f t="shared" si="4"/>
        <v>87.226745382760939</v>
      </c>
      <c r="CO23" s="91">
        <f t="shared" si="4"/>
        <v>53.282224865619</v>
      </c>
      <c r="CP23" s="65">
        <f t="shared" si="4"/>
        <v>74.356507870282286</v>
      </c>
      <c r="CQ23" s="66">
        <f t="shared" si="4"/>
        <v>0</v>
      </c>
      <c r="CR23" s="66">
        <f t="shared" si="4"/>
        <v>0</v>
      </c>
      <c r="CS23" s="66">
        <f t="shared" si="4"/>
        <v>69.634263659999988</v>
      </c>
      <c r="CT23" s="36">
        <v>0</v>
      </c>
      <c r="CU23" s="27">
        <f t="shared" si="8"/>
        <v>1234.5288594922292</v>
      </c>
      <c r="CX23" s="46" t="s">
        <v>112</v>
      </c>
      <c r="CY23" s="94">
        <f>SUM(BR27:CO27)+SUM(CY4:CY9)-SUM(CY10:CY12)</f>
        <v>2115991.1892337869</v>
      </c>
      <c r="DA23" s="105">
        <v>0.71263122385299149</v>
      </c>
    </row>
    <row r="24" spans="2:105" x14ac:dyDescent="0.25">
      <c r="B24" s="53" t="s">
        <v>42</v>
      </c>
      <c r="C24" s="64" t="s">
        <v>43</v>
      </c>
      <c r="D24" s="90">
        <v>6168.1894407175641</v>
      </c>
      <c r="E24" s="91">
        <v>1983.8217499492598</v>
      </c>
      <c r="F24" s="91">
        <v>500.30293432373395</v>
      </c>
      <c r="G24" s="91">
        <v>83.238245380054792</v>
      </c>
      <c r="H24" s="91">
        <v>551.25111102006076</v>
      </c>
      <c r="I24" s="91">
        <v>164.00086266489109</v>
      </c>
      <c r="J24" s="91">
        <v>146.36797817039115</v>
      </c>
      <c r="K24" s="91">
        <v>9877.023532097659</v>
      </c>
      <c r="L24" s="91">
        <v>209.98535112448528</v>
      </c>
      <c r="M24" s="91">
        <v>846.49490710396037</v>
      </c>
      <c r="N24" s="91">
        <v>7.0223573692453538</v>
      </c>
      <c r="O24" s="91">
        <v>4189.1404848578359</v>
      </c>
      <c r="P24" s="91">
        <v>7961.2415668546246</v>
      </c>
      <c r="Q24" s="91">
        <v>265.40212166009422</v>
      </c>
      <c r="R24" s="91">
        <v>2573.0301275366201</v>
      </c>
      <c r="S24" s="91">
        <v>12419.90301437758</v>
      </c>
      <c r="T24" s="91">
        <v>2605.7636280339334</v>
      </c>
      <c r="U24" s="91">
        <v>4237.1787895352782</v>
      </c>
      <c r="V24" s="91">
        <v>10010.498852998227</v>
      </c>
      <c r="W24" s="91">
        <v>620.6116167657068</v>
      </c>
      <c r="X24" s="91">
        <v>0.1044343892242675</v>
      </c>
      <c r="Y24" s="91">
        <v>38257.08304451673</v>
      </c>
      <c r="Z24" s="91">
        <v>207.40857085356677</v>
      </c>
      <c r="AA24" s="91">
        <v>8712.9910452669446</v>
      </c>
      <c r="AB24" s="65">
        <f>'[7]TES 2025 (value)'!CK27</f>
        <v>56195.31235009768</v>
      </c>
      <c r="AC24" s="66">
        <f>'[7]TES 2025 (value)'!CL27</f>
        <v>0</v>
      </c>
      <c r="AD24" s="66">
        <f>'[7]TES 2025 (value)'!CM27</f>
        <v>0</v>
      </c>
      <c r="AE24" s="66">
        <f>'[7]TES 2025 (value)'!CN27</f>
        <v>26908.080702714546</v>
      </c>
      <c r="AF24" s="67">
        <f>'[7]TES 2025 (value)'!CO27</f>
        <v>-560.32902129529214</v>
      </c>
      <c r="AG24" s="27">
        <f t="shared" si="5"/>
        <v>195141.11979908458</v>
      </c>
      <c r="AI24" s="53" t="s">
        <v>42</v>
      </c>
      <c r="AJ24" s="64" t="s">
        <v>43</v>
      </c>
      <c r="AK24" s="65">
        <f t="shared" si="11"/>
        <v>6168.1921793838683</v>
      </c>
      <c r="AL24" s="66">
        <f t="shared" si="11"/>
        <v>1983.8413295182197</v>
      </c>
      <c r="AM24" s="66">
        <f t="shared" si="11"/>
        <v>500.30141981969354</v>
      </c>
      <c r="AN24" s="66">
        <f t="shared" si="11"/>
        <v>83.233084832798809</v>
      </c>
      <c r="AO24" s="66">
        <f t="shared" si="11"/>
        <v>551.23829394003087</v>
      </c>
      <c r="AP24" s="66">
        <f t="shared" si="11"/>
        <v>163.99668464352877</v>
      </c>
      <c r="AQ24" s="66">
        <f t="shared" si="11"/>
        <v>146.36504868268361</v>
      </c>
      <c r="AR24" s="66">
        <f t="shared" si="11"/>
        <v>9878.3223019198231</v>
      </c>
      <c r="AS24" s="66">
        <f t="shared" si="11"/>
        <v>210.0007586496169</v>
      </c>
      <c r="AT24" s="66">
        <f t="shared" si="11"/>
        <v>846.48804308756382</v>
      </c>
      <c r="AU24" s="66">
        <f t="shared" si="11"/>
        <v>7.0221832350057012</v>
      </c>
      <c r="AV24" s="66">
        <f t="shared" si="11"/>
        <v>4189.1992265060526</v>
      </c>
      <c r="AW24" s="66">
        <f t="shared" si="11"/>
        <v>7961.3432243833413</v>
      </c>
      <c r="AX24" s="66">
        <f t="shared" si="11"/>
        <v>265.38695946311901</v>
      </c>
      <c r="AY24" s="66">
        <f t="shared" si="11"/>
        <v>2572.9552925482903</v>
      </c>
      <c r="AZ24" s="66">
        <f t="shared" si="9"/>
        <v>12419.977984456127</v>
      </c>
      <c r="BA24" s="66">
        <f t="shared" si="1"/>
        <v>2605.6747218812384</v>
      </c>
      <c r="BB24" s="66">
        <f t="shared" si="1"/>
        <v>4237.111442280102</v>
      </c>
      <c r="BC24" s="66">
        <f t="shared" si="1"/>
        <v>10010.666301425976</v>
      </c>
      <c r="BD24" s="66">
        <f t="shared" si="1"/>
        <v>620.61103252162832</v>
      </c>
      <c r="BE24" s="91">
        <f t="shared" si="1"/>
        <v>0.1149375528591757</v>
      </c>
      <c r="BF24" s="91">
        <f t="shared" si="1"/>
        <v>38503.677265772698</v>
      </c>
      <c r="BG24" s="91">
        <f t="shared" si="1"/>
        <v>207.41545749883107</v>
      </c>
      <c r="BH24" s="91">
        <f t="shared" si="1"/>
        <v>8726.9540468017785</v>
      </c>
      <c r="BI24" s="65">
        <f t="shared" si="2"/>
        <v>56195.31235009768</v>
      </c>
      <c r="BJ24" s="66">
        <f t="shared" si="2"/>
        <v>0</v>
      </c>
      <c r="BK24" s="66">
        <f t="shared" si="2"/>
        <v>0</v>
      </c>
      <c r="BL24" s="66">
        <f t="shared" si="2"/>
        <v>26908.080702714546</v>
      </c>
      <c r="BM24" s="36">
        <v>0</v>
      </c>
      <c r="BN24" s="27">
        <f t="shared" si="6"/>
        <v>195963.48227361709</v>
      </c>
      <c r="BP24" s="53" t="s">
        <v>42</v>
      </c>
      <c r="BQ24" s="64" t="s">
        <v>43</v>
      </c>
      <c r="BR24" s="65">
        <f t="shared" si="7"/>
        <v>6168.1921793838683</v>
      </c>
      <c r="BS24" s="66">
        <f t="shared" si="7"/>
        <v>1983.8413295182197</v>
      </c>
      <c r="BT24" s="66">
        <f t="shared" si="7"/>
        <v>500.30141981969354</v>
      </c>
      <c r="BU24" s="66">
        <f t="shared" si="7"/>
        <v>83.233084832798809</v>
      </c>
      <c r="BV24" s="66">
        <f t="shared" si="7"/>
        <v>551.23829394003087</v>
      </c>
      <c r="BW24" s="66">
        <f t="shared" si="7"/>
        <v>163.99668464352877</v>
      </c>
      <c r="BX24" s="66">
        <f t="shared" si="7"/>
        <v>146.36504868268361</v>
      </c>
      <c r="BY24" s="66">
        <f t="shared" si="7"/>
        <v>9878.3223019198231</v>
      </c>
      <c r="BZ24" s="66">
        <f t="shared" si="7"/>
        <v>210.0007586496169</v>
      </c>
      <c r="CA24" s="66">
        <f t="shared" si="7"/>
        <v>846.48804308756382</v>
      </c>
      <c r="CB24" s="66">
        <f t="shared" si="7"/>
        <v>7.0221832350057012</v>
      </c>
      <c r="CC24" s="66">
        <f t="shared" si="7"/>
        <v>4189.1992265060526</v>
      </c>
      <c r="CD24" s="66">
        <f t="shared" si="7"/>
        <v>7961.3432243833413</v>
      </c>
      <c r="CE24" s="66">
        <f t="shared" si="7"/>
        <v>265.38695946311901</v>
      </c>
      <c r="CF24" s="66">
        <f t="shared" si="7"/>
        <v>2572.9552925482903</v>
      </c>
      <c r="CG24" s="66">
        <f t="shared" si="7"/>
        <v>12419.977984456127</v>
      </c>
      <c r="CH24" s="66">
        <f t="shared" si="10"/>
        <v>2605.6747218812384</v>
      </c>
      <c r="CI24" s="66">
        <f t="shared" si="4"/>
        <v>4237.111442280102</v>
      </c>
      <c r="CJ24" s="66">
        <f t="shared" si="4"/>
        <v>10010.666301425976</v>
      </c>
      <c r="CK24" s="66">
        <f t="shared" si="4"/>
        <v>620.61103252162832</v>
      </c>
      <c r="CL24" s="91">
        <f t="shared" si="4"/>
        <v>0.1149375528591757</v>
      </c>
      <c r="CM24" s="91">
        <f t="shared" si="4"/>
        <v>38503.677265772698</v>
      </c>
      <c r="CN24" s="91">
        <f t="shared" si="4"/>
        <v>207.41545749883107</v>
      </c>
      <c r="CO24" s="91">
        <f t="shared" si="4"/>
        <v>8726.9540468017785</v>
      </c>
      <c r="CP24" s="65">
        <f t="shared" si="4"/>
        <v>56195.31235009768</v>
      </c>
      <c r="CQ24" s="66">
        <f t="shared" si="4"/>
        <v>0</v>
      </c>
      <c r="CR24" s="66">
        <f t="shared" si="4"/>
        <v>0</v>
      </c>
      <c r="CS24" s="66">
        <f t="shared" si="4"/>
        <v>26908.080702714546</v>
      </c>
      <c r="CT24" s="36">
        <v>0</v>
      </c>
      <c r="CU24" s="27">
        <f t="shared" si="8"/>
        <v>195963.48227361709</v>
      </c>
      <c r="CX24" s="46" t="s">
        <v>113</v>
      </c>
      <c r="CY24" s="100">
        <f>1-SUM(CP3:CP26)/CY23</f>
        <v>2.8279886563854273E-2</v>
      </c>
      <c r="DA24" s="105">
        <v>1.0519321430390227</v>
      </c>
    </row>
    <row r="25" spans="2:105" x14ac:dyDescent="0.25">
      <c r="B25" s="53" t="s">
        <v>44</v>
      </c>
      <c r="C25" s="64" t="s">
        <v>45</v>
      </c>
      <c r="D25" s="90">
        <v>1141.2041405376776</v>
      </c>
      <c r="E25" s="91">
        <v>2068.8885984655417</v>
      </c>
      <c r="F25" s="91">
        <v>521.25931812372903</v>
      </c>
      <c r="G25" s="91">
        <v>224.48609472687014</v>
      </c>
      <c r="H25" s="91">
        <v>421.41202263703451</v>
      </c>
      <c r="I25" s="91">
        <v>687.52171667373079</v>
      </c>
      <c r="J25" s="91">
        <v>362.80035431341719</v>
      </c>
      <c r="K25" s="91">
        <v>704.99322715276071</v>
      </c>
      <c r="L25" s="91">
        <v>458.89106562271479</v>
      </c>
      <c r="M25" s="91">
        <v>730.12304599473691</v>
      </c>
      <c r="N25" s="91">
        <v>270.88084720072209</v>
      </c>
      <c r="O25" s="91">
        <v>4296.0264751459254</v>
      </c>
      <c r="P25" s="91">
        <v>1159.5110822604988</v>
      </c>
      <c r="Q25" s="91">
        <v>738.54607142667976</v>
      </c>
      <c r="R25" s="91">
        <v>244.20049126307572</v>
      </c>
      <c r="S25" s="91">
        <v>125.6449392579554</v>
      </c>
      <c r="T25" s="91">
        <v>19.998393795565018</v>
      </c>
      <c r="U25" s="91">
        <v>22.12528597803589</v>
      </c>
      <c r="V25" s="91">
        <v>9880.3063245567246</v>
      </c>
      <c r="W25" s="91">
        <v>2702.2740596572389</v>
      </c>
      <c r="X25" s="91">
        <v>0.76047860040423754</v>
      </c>
      <c r="Y25" s="91">
        <v>183.35361690297822</v>
      </c>
      <c r="Z25" s="91">
        <v>14779.645572865962</v>
      </c>
      <c r="AA25" s="91">
        <v>102.21497186915504</v>
      </c>
      <c r="AB25" s="65">
        <f>'[7]TES 2025 (value)'!CK28</f>
        <v>25204.100010235266</v>
      </c>
      <c r="AC25" s="66">
        <f>'[7]TES 2025 (value)'!CL28</f>
        <v>0</v>
      </c>
      <c r="AD25" s="66">
        <f>'[7]TES 2025 (value)'!CM28</f>
        <v>0</v>
      </c>
      <c r="AE25" s="66">
        <f>'[7]TES 2025 (value)'!CN28</f>
        <v>5405.5237418712977</v>
      </c>
      <c r="AF25" s="67">
        <f>'[7]TES 2025 (value)'!CO28</f>
        <v>0</v>
      </c>
      <c r="AG25" s="27">
        <f t="shared" si="5"/>
        <v>72456.691947135696</v>
      </c>
      <c r="AI25" s="53" t="s">
        <v>44</v>
      </c>
      <c r="AJ25" s="64" t="s">
        <v>45</v>
      </c>
      <c r="AK25" s="65">
        <f t="shared" si="11"/>
        <v>1141.2046472305015</v>
      </c>
      <c r="AL25" s="66">
        <f t="shared" si="11"/>
        <v>2068.9090176120631</v>
      </c>
      <c r="AM25" s="66">
        <f t="shared" si="11"/>
        <v>521.25774018106824</v>
      </c>
      <c r="AN25" s="66">
        <f t="shared" si="11"/>
        <v>224.47217719299061</v>
      </c>
      <c r="AO25" s="66">
        <f t="shared" si="11"/>
        <v>421.4022244316219</v>
      </c>
      <c r="AP25" s="66">
        <f t="shared" si="11"/>
        <v>687.50420164135448</v>
      </c>
      <c r="AQ25" s="66">
        <f t="shared" si="11"/>
        <v>362.79309303132845</v>
      </c>
      <c r="AR25" s="66">
        <f t="shared" si="11"/>
        <v>705.08592956713494</v>
      </c>
      <c r="AS25" s="66">
        <f t="shared" si="11"/>
        <v>458.92473642683706</v>
      </c>
      <c r="AT25" s="66">
        <f t="shared" si="11"/>
        <v>730.11712560878163</v>
      </c>
      <c r="AU25" s="66">
        <f t="shared" si="11"/>
        <v>270.87413013579879</v>
      </c>
      <c r="AV25" s="66">
        <f t="shared" si="11"/>
        <v>4296.0867155882897</v>
      </c>
      <c r="AW25" s="66">
        <f t="shared" si="11"/>
        <v>1159.5258881208854</v>
      </c>
      <c r="AX25" s="66">
        <f t="shared" si="11"/>
        <v>738.50387891917387</v>
      </c>
      <c r="AY25" s="66">
        <f t="shared" si="11"/>
        <v>244.19338884296872</v>
      </c>
      <c r="AZ25" s="66">
        <f t="shared" si="9"/>
        <v>125.64569768666088</v>
      </c>
      <c r="BA25" s="66">
        <f t="shared" si="1"/>
        <v>19.997711469573009</v>
      </c>
      <c r="BB25" s="66">
        <f t="shared" si="1"/>
        <v>22.124934310722654</v>
      </c>
      <c r="BC25" s="66">
        <f t="shared" si="1"/>
        <v>9880.4715952174593</v>
      </c>
      <c r="BD25" s="66">
        <f t="shared" si="1"/>
        <v>2702.2715157351222</v>
      </c>
      <c r="BE25" s="91">
        <f t="shared" si="1"/>
        <v>0.83696136858263015</v>
      </c>
      <c r="BF25" s="91">
        <f t="shared" si="1"/>
        <v>184.53546190464871</v>
      </c>
      <c r="BG25" s="91">
        <f t="shared" si="1"/>
        <v>14780.136305605565</v>
      </c>
      <c r="BH25" s="91">
        <f t="shared" si="1"/>
        <v>102.37877644575532</v>
      </c>
      <c r="BI25" s="65">
        <f t="shared" si="2"/>
        <v>25204.100010235266</v>
      </c>
      <c r="BJ25" s="66">
        <f t="shared" si="2"/>
        <v>0</v>
      </c>
      <c r="BK25" s="66">
        <f t="shared" si="2"/>
        <v>0</v>
      </c>
      <c r="BL25" s="66">
        <f t="shared" si="2"/>
        <v>5405.5237418712977</v>
      </c>
      <c r="BM25" s="36">
        <v>0</v>
      </c>
      <c r="BN25" s="27">
        <f t="shared" si="6"/>
        <v>72458.877606381444</v>
      </c>
      <c r="BP25" s="53" t="s">
        <v>44</v>
      </c>
      <c r="BQ25" s="64" t="s">
        <v>45</v>
      </c>
      <c r="BR25" s="65">
        <f t="shared" si="7"/>
        <v>1141.2046472305015</v>
      </c>
      <c r="BS25" s="66">
        <f t="shared" si="7"/>
        <v>2068.9090176120631</v>
      </c>
      <c r="BT25" s="66">
        <f t="shared" si="7"/>
        <v>521.25774018106824</v>
      </c>
      <c r="BU25" s="66">
        <f t="shared" si="7"/>
        <v>224.47217719299061</v>
      </c>
      <c r="BV25" s="66">
        <f t="shared" si="7"/>
        <v>421.4022244316219</v>
      </c>
      <c r="BW25" s="66">
        <f t="shared" si="7"/>
        <v>687.50420164135448</v>
      </c>
      <c r="BX25" s="66">
        <f t="shared" si="7"/>
        <v>362.79309303132845</v>
      </c>
      <c r="BY25" s="66">
        <f t="shared" si="7"/>
        <v>705.08592956713494</v>
      </c>
      <c r="BZ25" s="66">
        <f t="shared" si="7"/>
        <v>458.92473642683706</v>
      </c>
      <c r="CA25" s="66">
        <f t="shared" si="7"/>
        <v>730.11712560878163</v>
      </c>
      <c r="CB25" s="66">
        <f t="shared" si="7"/>
        <v>270.87413013579879</v>
      </c>
      <c r="CC25" s="66">
        <f t="shared" si="7"/>
        <v>4296.0867155882897</v>
      </c>
      <c r="CD25" s="66">
        <f t="shared" si="7"/>
        <v>1159.5258881208854</v>
      </c>
      <c r="CE25" s="66">
        <f t="shared" si="7"/>
        <v>738.50387891917387</v>
      </c>
      <c r="CF25" s="66">
        <f t="shared" si="7"/>
        <v>244.19338884296872</v>
      </c>
      <c r="CG25" s="66">
        <f t="shared" si="7"/>
        <v>125.64569768666088</v>
      </c>
      <c r="CH25" s="66">
        <f t="shared" si="10"/>
        <v>19.997711469573009</v>
      </c>
      <c r="CI25" s="66">
        <f t="shared" si="4"/>
        <v>22.124934310722654</v>
      </c>
      <c r="CJ25" s="66">
        <f t="shared" si="4"/>
        <v>9880.4715952174593</v>
      </c>
      <c r="CK25" s="66">
        <f t="shared" si="4"/>
        <v>2702.2715157351222</v>
      </c>
      <c r="CL25" s="91">
        <f t="shared" si="4"/>
        <v>0.83696136858263015</v>
      </c>
      <c r="CM25" s="91">
        <f t="shared" si="4"/>
        <v>184.53546190464871</v>
      </c>
      <c r="CN25" s="91">
        <f t="shared" si="4"/>
        <v>14780.136305605565</v>
      </c>
      <c r="CO25" s="91">
        <f t="shared" si="4"/>
        <v>102.37877644575532</v>
      </c>
      <c r="CP25" s="65">
        <f t="shared" si="4"/>
        <v>25204.100010235266</v>
      </c>
      <c r="CQ25" s="66">
        <f t="shared" si="4"/>
        <v>0</v>
      </c>
      <c r="CR25" s="66">
        <f t="shared" si="4"/>
        <v>0</v>
      </c>
      <c r="CS25" s="66">
        <f t="shared" si="4"/>
        <v>5405.5237418712977</v>
      </c>
      <c r="CT25" s="36">
        <v>0</v>
      </c>
      <c r="CU25" s="27">
        <f t="shared" si="8"/>
        <v>72458.877606381444</v>
      </c>
      <c r="CX25" s="52" t="s">
        <v>114</v>
      </c>
      <c r="CY25" s="100">
        <f>(SUM(CS3:CS26)-SUM(BR32:CO32))/(SUM(CP3:CS26)-SUM(BR32:CO32))</f>
        <v>-2.9782026803586596E-2</v>
      </c>
      <c r="DA25" s="106">
        <v>0.63670363516492523</v>
      </c>
    </row>
    <row r="26" spans="2:105" x14ac:dyDescent="0.25">
      <c r="B26" s="53" t="s">
        <v>46</v>
      </c>
      <c r="C26" s="68" t="s">
        <v>47</v>
      </c>
      <c r="D26" s="92">
        <v>281.36089040629008</v>
      </c>
      <c r="E26" s="93">
        <v>2300.3183377073351</v>
      </c>
      <c r="F26" s="93">
        <v>399.83675370058251</v>
      </c>
      <c r="G26" s="93">
        <v>378.145870224318</v>
      </c>
      <c r="H26" s="93">
        <v>674.45729827221294</v>
      </c>
      <c r="I26" s="93">
        <v>752.17085185669555</v>
      </c>
      <c r="J26" s="93">
        <v>888.23308848744489</v>
      </c>
      <c r="K26" s="93">
        <v>1405.3872969900917</v>
      </c>
      <c r="L26" s="93">
        <v>132.50941135775753</v>
      </c>
      <c r="M26" s="93">
        <v>659.32375627886654</v>
      </c>
      <c r="N26" s="93">
        <v>156.93650558893327</v>
      </c>
      <c r="O26" s="93">
        <v>3161.3761738810563</v>
      </c>
      <c r="P26" s="93">
        <v>124.80359873691903</v>
      </c>
      <c r="Q26" s="93">
        <v>95.883635415771678</v>
      </c>
      <c r="R26" s="93">
        <v>115.83143446266142</v>
      </c>
      <c r="S26" s="93">
        <v>103.63362401305817</v>
      </c>
      <c r="T26" s="93">
        <v>6.6757324306300632</v>
      </c>
      <c r="U26" s="93">
        <v>3.5821648276305029</v>
      </c>
      <c r="V26" s="93">
        <v>7990.1890802379985</v>
      </c>
      <c r="W26" s="93">
        <v>2838.9782835717265</v>
      </c>
      <c r="X26" s="93">
        <v>7.5654725000047579E-2</v>
      </c>
      <c r="Y26" s="93">
        <v>6646.8523565688802</v>
      </c>
      <c r="Z26" s="93">
        <v>988.62007269679214</v>
      </c>
      <c r="AA26" s="93">
        <v>8150.8893262393676</v>
      </c>
      <c r="AB26" s="69">
        <f>'[7]TES 2025 (value)'!CK29</f>
        <v>11411.460850358502</v>
      </c>
      <c r="AC26" s="70">
        <f>'[7]TES 2025 (value)'!CL29</f>
        <v>12.502434628990338</v>
      </c>
      <c r="AD26" s="70">
        <f>'[7]TES 2025 (value)'!CM29</f>
        <v>0</v>
      </c>
      <c r="AE26" s="70">
        <f>'[7]TES 2025 (value)'!CN29</f>
        <v>708.79080290070999</v>
      </c>
      <c r="AF26" s="71">
        <f>'[7]TES 2025 (value)'!CO29</f>
        <v>-5.2765062876796813</v>
      </c>
      <c r="AG26" s="28">
        <f t="shared" si="5"/>
        <v>50383.548780278543</v>
      </c>
      <c r="AI26" s="53" t="s">
        <v>46</v>
      </c>
      <c r="AJ26" s="68" t="s">
        <v>47</v>
      </c>
      <c r="AK26" s="69">
        <f t="shared" si="11"/>
        <v>281.36101533007809</v>
      </c>
      <c r="AL26" s="70">
        <f t="shared" si="11"/>
        <v>2300.3410409776889</v>
      </c>
      <c r="AM26" s="70">
        <f t="shared" si="11"/>
        <v>399.83554332515303</v>
      </c>
      <c r="AN26" s="70">
        <f t="shared" si="11"/>
        <v>378.12242619778868</v>
      </c>
      <c r="AO26" s="70">
        <f t="shared" si="11"/>
        <v>674.44161653843332</v>
      </c>
      <c r="AP26" s="70">
        <f t="shared" si="11"/>
        <v>752.15168984842251</v>
      </c>
      <c r="AQ26" s="70">
        <f t="shared" si="11"/>
        <v>888.2153109110468</v>
      </c>
      <c r="AR26" s="70">
        <f t="shared" si="11"/>
        <v>1405.5720970570201</v>
      </c>
      <c r="AS26" s="70">
        <f t="shared" si="11"/>
        <v>132.51913414115521</v>
      </c>
      <c r="AT26" s="70">
        <f t="shared" si="11"/>
        <v>659.31840998672021</v>
      </c>
      <c r="AU26" s="70">
        <f t="shared" si="11"/>
        <v>156.93261401554309</v>
      </c>
      <c r="AV26" s="70">
        <f t="shared" si="11"/>
        <v>3161.4205038451046</v>
      </c>
      <c r="AW26" s="70">
        <f t="shared" si="11"/>
        <v>124.80519236089287</v>
      </c>
      <c r="AX26" s="70">
        <f t="shared" si="11"/>
        <v>95.878157665413923</v>
      </c>
      <c r="AY26" s="70">
        <f t="shared" si="11"/>
        <v>115.82806557709982</v>
      </c>
      <c r="AZ26" s="70">
        <f t="shared" si="9"/>
        <v>103.63424957518401</v>
      </c>
      <c r="BA26" s="70">
        <f t="shared" si="1"/>
        <v>6.6755046610501809</v>
      </c>
      <c r="BB26" s="70">
        <f t="shared" si="1"/>
        <v>3.5821078914046054</v>
      </c>
      <c r="BC26" s="70">
        <f t="shared" si="1"/>
        <v>7990.3227343763729</v>
      </c>
      <c r="BD26" s="70">
        <f t="shared" si="1"/>
        <v>2838.9756109561868</v>
      </c>
      <c r="BE26" s="93">
        <f t="shared" si="1"/>
        <v>8.326346348486878E-2</v>
      </c>
      <c r="BF26" s="93">
        <f t="shared" si="1"/>
        <v>6689.6960668110914</v>
      </c>
      <c r="BG26" s="93">
        <f t="shared" si="1"/>
        <v>988.6528981278426</v>
      </c>
      <c r="BH26" s="93">
        <f t="shared" si="1"/>
        <v>8163.9515318104814</v>
      </c>
      <c r="BI26" s="69">
        <f t="shared" si="2"/>
        <v>11411.460850358502</v>
      </c>
      <c r="BJ26" s="70">
        <f t="shared" si="2"/>
        <v>12.502434628990338</v>
      </c>
      <c r="BK26" s="70">
        <f t="shared" si="2"/>
        <v>0</v>
      </c>
      <c r="BL26" s="70">
        <f t="shared" si="2"/>
        <v>708.79080290070999</v>
      </c>
      <c r="BM26" s="37">
        <v>0</v>
      </c>
      <c r="BN26" s="28">
        <f t="shared" si="6"/>
        <v>50445.070873338867</v>
      </c>
      <c r="BP26" s="53" t="s">
        <v>46</v>
      </c>
      <c r="BQ26" s="68" t="s">
        <v>47</v>
      </c>
      <c r="BR26" s="69">
        <f t="shared" si="7"/>
        <v>281.36101533007809</v>
      </c>
      <c r="BS26" s="70">
        <f t="shared" si="7"/>
        <v>2300.3410409776889</v>
      </c>
      <c r="BT26" s="70">
        <f t="shared" si="7"/>
        <v>399.83554332515303</v>
      </c>
      <c r="BU26" s="70">
        <f t="shared" si="7"/>
        <v>378.12242619778868</v>
      </c>
      <c r="BV26" s="70">
        <f t="shared" si="7"/>
        <v>674.44161653843332</v>
      </c>
      <c r="BW26" s="70">
        <f t="shared" si="7"/>
        <v>752.15168984842251</v>
      </c>
      <c r="BX26" s="70">
        <f t="shared" si="7"/>
        <v>888.2153109110468</v>
      </c>
      <c r="BY26" s="70">
        <f t="shared" si="7"/>
        <v>1405.5720970570201</v>
      </c>
      <c r="BZ26" s="70">
        <f t="shared" si="7"/>
        <v>132.51913414115521</v>
      </c>
      <c r="CA26" s="70">
        <f t="shared" si="7"/>
        <v>659.31840998672021</v>
      </c>
      <c r="CB26" s="70">
        <f t="shared" si="7"/>
        <v>156.93261401554309</v>
      </c>
      <c r="CC26" s="70">
        <f t="shared" si="7"/>
        <v>3161.4205038451046</v>
      </c>
      <c r="CD26" s="70">
        <f t="shared" si="7"/>
        <v>124.80519236089287</v>
      </c>
      <c r="CE26" s="70">
        <f t="shared" si="7"/>
        <v>95.878157665413923</v>
      </c>
      <c r="CF26" s="70">
        <f t="shared" si="7"/>
        <v>115.82806557709982</v>
      </c>
      <c r="CG26" s="70">
        <f t="shared" si="7"/>
        <v>103.63424957518401</v>
      </c>
      <c r="CH26" s="70">
        <f t="shared" si="10"/>
        <v>6.6755046610501809</v>
      </c>
      <c r="CI26" s="70">
        <f t="shared" si="4"/>
        <v>3.5821078914046054</v>
      </c>
      <c r="CJ26" s="70">
        <f t="shared" si="4"/>
        <v>7990.3227343763729</v>
      </c>
      <c r="CK26" s="70">
        <f t="shared" ref="CK26:CS37" si="12">BD26</f>
        <v>2838.9756109561868</v>
      </c>
      <c r="CL26" s="93">
        <f t="shared" si="12"/>
        <v>8.326346348486878E-2</v>
      </c>
      <c r="CM26" s="93">
        <f t="shared" si="12"/>
        <v>6689.6960668110914</v>
      </c>
      <c r="CN26" s="93">
        <f t="shared" si="12"/>
        <v>988.6528981278426</v>
      </c>
      <c r="CO26" s="93">
        <f t="shared" si="12"/>
        <v>8163.9515318104814</v>
      </c>
      <c r="CP26" s="69">
        <f t="shared" si="12"/>
        <v>11411.460850358502</v>
      </c>
      <c r="CQ26" s="70">
        <f t="shared" si="12"/>
        <v>12.502434628990338</v>
      </c>
      <c r="CR26" s="70">
        <f t="shared" si="12"/>
        <v>0</v>
      </c>
      <c r="CS26" s="70">
        <f t="shared" si="12"/>
        <v>708.79080290070999</v>
      </c>
      <c r="CT26" s="37">
        <v>0</v>
      </c>
      <c r="CU26" s="28">
        <f t="shared" si="8"/>
        <v>50445.070873338867</v>
      </c>
    </row>
    <row r="27" spans="2:105" x14ac:dyDescent="0.25">
      <c r="B27" s="53" t="s">
        <v>56</v>
      </c>
      <c r="C27" s="72" t="s">
        <v>60</v>
      </c>
      <c r="D27" s="61">
        <f>'[7]TES 2025 (value)'!D102+'[7]TES 2025 (value)'!D103</f>
        <v>22485.447396374933</v>
      </c>
      <c r="E27" s="62">
        <f>'[7]TES 2025 (value)'!E102+'[7]TES 2025 (value)'!E103</f>
        <v>20540.212438803606</v>
      </c>
      <c r="F27" s="62">
        <f>'[7]TES 2025 (value)'!F102+'[7]TES 2025 (value)'!F103</f>
        <v>11051.023769095971</v>
      </c>
      <c r="G27" s="62">
        <f>'[7]TES 2025 (value)'!G102+'[7]TES 2025 (value)'!G103</f>
        <v>2294.6860408222137</v>
      </c>
      <c r="H27" s="62">
        <f>'[7]TES 2025 (value)'!H102+'[7]TES 2025 (value)'!H103</f>
        <v>4333.9946922865538</v>
      </c>
      <c r="I27" s="62">
        <f>'[7]TES 2025 (value)'!I102+'[7]TES 2025 (value)'!I103</f>
        <v>3827.5660319351318</v>
      </c>
      <c r="J27" s="62">
        <f>'[7]TES 2025 (value)'!J102+'[7]TES 2025 (value)'!J103</f>
        <v>1565.1668614871323</v>
      </c>
      <c r="K27" s="62">
        <f>'[7]TES 2025 (value)'!K102+'[7]TES 2025 (value)'!K103</f>
        <v>2476.1414290487355</v>
      </c>
      <c r="L27" s="62">
        <f>'[7]TES 2025 (value)'!L102+'[7]TES 2025 (value)'!L103</f>
        <v>5906.1560287587472</v>
      </c>
      <c r="M27" s="62">
        <f>'[7]TES 2025 (value)'!M102+'[7]TES 2025 (value)'!M103</f>
        <v>2774.6531929257185</v>
      </c>
      <c r="N27" s="62">
        <f>'[7]TES 2025 (value)'!N102+'[7]TES 2025 (value)'!N103</f>
        <v>1470.168724635937</v>
      </c>
      <c r="O27" s="62">
        <f>'[7]TES 2025 (value)'!O102+'[7]TES 2025 (value)'!O103</f>
        <v>92838.279772047244</v>
      </c>
      <c r="P27" s="62">
        <f>'[7]TES 2025 (value)'!P102+'[7]TES 2025 (value)'!P103</f>
        <v>70644.982330157654</v>
      </c>
      <c r="Q27" s="62">
        <f>'[7]TES 2025 (value)'!Q102+'[7]TES 2025 (value)'!Q103</f>
        <v>5587.1513595857241</v>
      </c>
      <c r="R27" s="62">
        <f>'[7]TES 2025 (value)'!R102+'[7]TES 2025 (value)'!R103</f>
        <v>7647.8854452260712</v>
      </c>
      <c r="S27" s="62">
        <f>'[7]TES 2025 (value)'!S102+'[7]TES 2025 (value)'!S103</f>
        <v>13899.283454567101</v>
      </c>
      <c r="T27" s="62">
        <f>'[7]TES 2025 (value)'!T102+'[7]TES 2025 (value)'!T103</f>
        <v>2419.7842188765821</v>
      </c>
      <c r="U27" s="62">
        <f>'[7]TES 2025 (value)'!U102+'[7]TES 2025 (value)'!U103</f>
        <v>5829.9748471424164</v>
      </c>
      <c r="V27" s="62">
        <f>'[7]TES 2025 (value)'!V102+'[7]TES 2025 (value)'!V103</f>
        <v>664446.83970671962</v>
      </c>
      <c r="W27" s="62">
        <f>'[7]TES 2025 (value)'!W102+'[7]TES 2025 (value)'!W103</f>
        <v>283356.25960927393</v>
      </c>
      <c r="X27" s="62">
        <f>'[7]TES 2025 (value)'!X102+'[7]TES 2025 (value)'!X103</f>
        <v>5.5461009307559657</v>
      </c>
      <c r="Y27" s="62">
        <f>'[7]TES 2025 (value)'!Y102+'[7]TES 2025 (value)'!Y103</f>
        <v>741.36192125231889</v>
      </c>
      <c r="Z27" s="62">
        <f>'[7]TES 2025 (value)'!Z102+'[7]TES 2025 (value)'!Z103</f>
        <v>6175.2589788773585</v>
      </c>
      <c r="AA27" s="63">
        <f>'[7]TES 2025 (value)'!AA102+'[7]TES 2025 (value)'!AA103</f>
        <v>2011.1437731652361</v>
      </c>
      <c r="AI27" s="53" t="s">
        <v>56</v>
      </c>
      <c r="AJ27" s="72" t="s">
        <v>60</v>
      </c>
      <c r="AK27" s="61">
        <f t="shared" si="11"/>
        <v>22485.457379877826</v>
      </c>
      <c r="AL27" s="62">
        <f t="shared" si="11"/>
        <v>20540.415162917256</v>
      </c>
      <c r="AM27" s="62">
        <f t="shared" si="11"/>
        <v>11050.990315724022</v>
      </c>
      <c r="AN27" s="62">
        <f t="shared" si="11"/>
        <v>2294.5437764616759</v>
      </c>
      <c r="AO27" s="62">
        <f t="shared" si="11"/>
        <v>4333.8939230441711</v>
      </c>
      <c r="AP27" s="62">
        <f t="shared" si="11"/>
        <v>3827.4685223709307</v>
      </c>
      <c r="AQ27" s="62">
        <f t="shared" si="11"/>
        <v>1565.1355353928711</v>
      </c>
      <c r="AR27" s="62">
        <f t="shared" si="11"/>
        <v>2476.4670269126068</v>
      </c>
      <c r="AS27" s="62">
        <f t="shared" si="11"/>
        <v>5906.5893887381799</v>
      </c>
      <c r="AT27" s="62">
        <f t="shared" si="11"/>
        <v>2774.6306939539572</v>
      </c>
      <c r="AU27" s="62">
        <f t="shared" si="11"/>
        <v>1470.132268685383</v>
      </c>
      <c r="AV27" s="62">
        <f t="shared" si="11"/>
        <v>92839.581584099418</v>
      </c>
      <c r="AW27" s="62">
        <f t="shared" si="11"/>
        <v>70645.884399798379</v>
      </c>
      <c r="AX27" s="62">
        <f t="shared" si="11"/>
        <v>5586.8321703911752</v>
      </c>
      <c r="AY27" s="62">
        <f t="shared" si="11"/>
        <v>7647.663011212604</v>
      </c>
      <c r="AZ27" s="62">
        <f t="shared" si="9"/>
        <v>13899.367354608119</v>
      </c>
      <c r="BA27" s="62">
        <f t="shared" si="1"/>
        <v>2419.7016581627331</v>
      </c>
      <c r="BB27" s="62">
        <f t="shared" si="1"/>
        <v>5829.8821834094933</v>
      </c>
      <c r="BC27" s="62">
        <f t="shared" si="1"/>
        <v>664457.95409574907</v>
      </c>
      <c r="BD27" s="62">
        <f t="shared" si="1"/>
        <v>283355.99285755306</v>
      </c>
      <c r="BE27" s="62">
        <f t="shared" si="1"/>
        <v>6.1038827691344553</v>
      </c>
      <c r="BF27" s="62">
        <f t="shared" si="1"/>
        <v>746.14052827333296</v>
      </c>
      <c r="BG27" s="62">
        <f t="shared" si="1"/>
        <v>6175.4640177425681</v>
      </c>
      <c r="BH27" s="63">
        <f t="shared" si="1"/>
        <v>2014.3667310961678</v>
      </c>
      <c r="BP27" s="53" t="s">
        <v>56</v>
      </c>
      <c r="BQ27" s="72" t="s">
        <v>60</v>
      </c>
      <c r="BR27" s="61">
        <f t="shared" si="7"/>
        <v>22485.457379877826</v>
      </c>
      <c r="BS27" s="62">
        <f t="shared" si="7"/>
        <v>20540.415162917256</v>
      </c>
      <c r="BT27" s="62">
        <f t="shared" si="7"/>
        <v>11050.990315724022</v>
      </c>
      <c r="BU27" s="62">
        <f t="shared" si="7"/>
        <v>2294.5437764616759</v>
      </c>
      <c r="BV27" s="62">
        <f t="shared" si="7"/>
        <v>4333.8939230441711</v>
      </c>
      <c r="BW27" s="62">
        <f t="shared" si="7"/>
        <v>3827.4685223709307</v>
      </c>
      <c r="BX27" s="62">
        <f t="shared" si="7"/>
        <v>1565.1355353928711</v>
      </c>
      <c r="BY27" s="62">
        <f t="shared" si="7"/>
        <v>2476.4670269126068</v>
      </c>
      <c r="BZ27" s="62">
        <f t="shared" si="7"/>
        <v>5906.5893887381799</v>
      </c>
      <c r="CA27" s="62">
        <f t="shared" si="7"/>
        <v>2774.6306939539572</v>
      </c>
      <c r="CB27" s="62">
        <f t="shared" si="7"/>
        <v>1470.132268685383</v>
      </c>
      <c r="CC27" s="62">
        <f t="shared" si="7"/>
        <v>92839.581584099418</v>
      </c>
      <c r="CD27" s="62">
        <f t="shared" si="7"/>
        <v>70645.884399798379</v>
      </c>
      <c r="CE27" s="62">
        <f t="shared" si="7"/>
        <v>5586.8321703911752</v>
      </c>
      <c r="CF27" s="62">
        <f t="shared" si="7"/>
        <v>7647.663011212604</v>
      </c>
      <c r="CG27" s="62">
        <f t="shared" si="7"/>
        <v>13899.367354608119</v>
      </c>
      <c r="CH27" s="62">
        <f t="shared" si="10"/>
        <v>2419.7016581627331</v>
      </c>
      <c r="CI27" s="62">
        <f t="shared" si="10"/>
        <v>5829.8821834094933</v>
      </c>
      <c r="CJ27" s="62">
        <f t="shared" si="10"/>
        <v>664457.95409574907</v>
      </c>
      <c r="CK27" s="62">
        <f t="shared" si="12"/>
        <v>283355.99285755306</v>
      </c>
      <c r="CL27" s="62">
        <f t="shared" si="12"/>
        <v>6.1038827691344553</v>
      </c>
      <c r="CM27" s="62">
        <f t="shared" si="12"/>
        <v>746.14052827333296</v>
      </c>
      <c r="CN27" s="62">
        <f t="shared" si="12"/>
        <v>6175.4640177425681</v>
      </c>
      <c r="CO27" s="63">
        <f t="shared" si="12"/>
        <v>2014.3667310961678</v>
      </c>
    </row>
    <row r="28" spans="2:105" x14ac:dyDescent="0.25">
      <c r="B28" s="53" t="s">
        <v>57</v>
      </c>
      <c r="C28" s="72" t="s">
        <v>75</v>
      </c>
      <c r="D28" s="65">
        <f>'[7]TES 2025 (value)'!D104</f>
        <v>6942.3178650873415</v>
      </c>
      <c r="E28" s="66">
        <f>'[7]TES 2025 (value)'!E104</f>
        <v>12069.909638469875</v>
      </c>
      <c r="F28" s="66">
        <f>'[7]TES 2025 (value)'!F104</f>
        <v>6547.5866078998597</v>
      </c>
      <c r="G28" s="66">
        <f>'[7]TES 2025 (value)'!G104</f>
        <v>1155.5558229308142</v>
      </c>
      <c r="H28" s="66">
        <f>'[7]TES 2025 (value)'!H104</f>
        <v>2532.9490718947241</v>
      </c>
      <c r="I28" s="66">
        <f>'[7]TES 2025 (value)'!I104</f>
        <v>2147.4071515195642</v>
      </c>
      <c r="J28" s="66">
        <f>'[7]TES 2025 (value)'!J104</f>
        <v>833.30915170685932</v>
      </c>
      <c r="K28" s="66">
        <f>'[7]TES 2025 (value)'!K104</f>
        <v>1399.6951718698381</v>
      </c>
      <c r="L28" s="66">
        <f>'[7]TES 2025 (value)'!L104</f>
        <v>3364.0511944987647</v>
      </c>
      <c r="M28" s="66">
        <f>'[7]TES 2025 (value)'!M104</f>
        <v>1551.5193320761032</v>
      </c>
      <c r="N28" s="66">
        <f>'[7]TES 2025 (value)'!N104</f>
        <v>725.26554498212442</v>
      </c>
      <c r="O28" s="66">
        <f>'[7]TES 2025 (value)'!O104</f>
        <v>59823.041959481947</v>
      </c>
      <c r="P28" s="66">
        <f>'[7]TES 2025 (value)'!P104</f>
        <v>47943.180643647414</v>
      </c>
      <c r="Q28" s="66">
        <f>'[7]TES 2025 (value)'!Q104</f>
        <v>3607.2578894253743</v>
      </c>
      <c r="R28" s="66">
        <f>'[7]TES 2025 (value)'!R104</f>
        <v>5048.4715752882748</v>
      </c>
      <c r="S28" s="66">
        <f>'[7]TES 2025 (value)'!S104</f>
        <v>8003.8052849195155</v>
      </c>
      <c r="T28" s="66">
        <f>'[7]TES 2025 (value)'!T104</f>
        <v>1208.9770779180944</v>
      </c>
      <c r="U28" s="66">
        <f>'[7]TES 2025 (value)'!U104</f>
        <v>3752.121947917899</v>
      </c>
      <c r="V28" s="66">
        <f>'[7]TES 2025 (value)'!V104</f>
        <v>358215.67591401847</v>
      </c>
      <c r="W28" s="66">
        <f>'[7]TES 2025 (value)'!W104</f>
        <v>127482.0080505065</v>
      </c>
      <c r="X28" s="66">
        <f>'[7]TES 2025 (value)'!X104</f>
        <v>3.4480170950140208</v>
      </c>
      <c r="Y28" s="66">
        <f>'[7]TES 2025 (value)'!Y104</f>
        <v>587.55360338603373</v>
      </c>
      <c r="Z28" s="66">
        <f>'[7]TES 2025 (value)'!Z104</f>
        <v>4789.68555518843</v>
      </c>
      <c r="AA28" s="67">
        <f>'[7]TES 2025 (value)'!AA104</f>
        <v>1414.8395096091751</v>
      </c>
      <c r="AI28" s="53" t="s">
        <v>57</v>
      </c>
      <c r="AJ28" s="72" t="s">
        <v>75</v>
      </c>
      <c r="AK28" s="65">
        <f t="shared" si="11"/>
        <v>6942.3209474654359</v>
      </c>
      <c r="AL28" s="66">
        <f t="shared" si="11"/>
        <v>12070.028763904464</v>
      </c>
      <c r="AM28" s="66">
        <f t="shared" si="11"/>
        <v>6547.5667872158456</v>
      </c>
      <c r="AN28" s="66">
        <f t="shared" si="11"/>
        <v>1155.4841815788861</v>
      </c>
      <c r="AO28" s="66">
        <f t="shared" si="11"/>
        <v>2532.8901785694916</v>
      </c>
      <c r="AP28" s="66">
        <f t="shared" si="11"/>
        <v>2147.3524450210321</v>
      </c>
      <c r="AQ28" s="66">
        <f t="shared" si="11"/>
        <v>833.29247340777351</v>
      </c>
      <c r="AR28" s="66">
        <f t="shared" si="11"/>
        <v>1399.8792234561836</v>
      </c>
      <c r="AS28" s="66">
        <f t="shared" si="11"/>
        <v>3364.2980293519854</v>
      </c>
      <c r="AT28" s="66">
        <f t="shared" si="11"/>
        <v>1551.5067511922189</v>
      </c>
      <c r="AU28" s="66">
        <f t="shared" si="11"/>
        <v>725.24756048524102</v>
      </c>
      <c r="AV28" s="66">
        <f t="shared" si="11"/>
        <v>59823.880819887505</v>
      </c>
      <c r="AW28" s="66">
        <f t="shared" si="11"/>
        <v>47943.792832741558</v>
      </c>
      <c r="AX28" s="66">
        <f t="shared" si="11"/>
        <v>3607.051809857066</v>
      </c>
      <c r="AY28" s="66">
        <f t="shared" si="11"/>
        <v>5048.3247436179518</v>
      </c>
      <c r="AZ28" s="66">
        <f t="shared" si="9"/>
        <v>8003.8535981720588</v>
      </c>
      <c r="BA28" s="66">
        <f t="shared" si="1"/>
        <v>1208.9358287811667</v>
      </c>
      <c r="BB28" s="66">
        <f t="shared" si="1"/>
        <v>3752.0623103319413</v>
      </c>
      <c r="BC28" s="66">
        <f t="shared" si="1"/>
        <v>358221.66788830538</v>
      </c>
      <c r="BD28" s="66">
        <f t="shared" si="1"/>
        <v>127481.888038882</v>
      </c>
      <c r="BE28" s="66">
        <f t="shared" si="1"/>
        <v>3.7947906820852588</v>
      </c>
      <c r="BF28" s="66">
        <f t="shared" si="1"/>
        <v>591.34080595724186</v>
      </c>
      <c r="BG28" s="66">
        <f t="shared" si="1"/>
        <v>4789.8445884685416</v>
      </c>
      <c r="BH28" s="67">
        <f t="shared" si="1"/>
        <v>1417.1068602975417</v>
      </c>
      <c r="BP28" s="53" t="s">
        <v>57</v>
      </c>
      <c r="BQ28" s="72" t="s">
        <v>75</v>
      </c>
      <c r="BR28" s="65">
        <f t="shared" si="7"/>
        <v>6942.3209474654359</v>
      </c>
      <c r="BS28" s="66">
        <f t="shared" si="7"/>
        <v>12070.028763904464</v>
      </c>
      <c r="BT28" s="66">
        <f t="shared" si="7"/>
        <v>6547.5667872158456</v>
      </c>
      <c r="BU28" s="66">
        <f t="shared" si="7"/>
        <v>1155.4841815788861</v>
      </c>
      <c r="BV28" s="66">
        <f t="shared" si="7"/>
        <v>2532.8901785694916</v>
      </c>
      <c r="BW28" s="66">
        <f t="shared" si="7"/>
        <v>2147.3524450210321</v>
      </c>
      <c r="BX28" s="66">
        <f t="shared" si="7"/>
        <v>833.29247340777351</v>
      </c>
      <c r="BY28" s="66">
        <f t="shared" si="7"/>
        <v>1399.8792234561836</v>
      </c>
      <c r="BZ28" s="66">
        <f t="shared" si="7"/>
        <v>3364.2980293519854</v>
      </c>
      <c r="CA28" s="66">
        <f t="shared" si="7"/>
        <v>1551.5067511922189</v>
      </c>
      <c r="CB28" s="66">
        <f t="shared" si="7"/>
        <v>725.24756048524102</v>
      </c>
      <c r="CC28" s="66">
        <f t="shared" si="7"/>
        <v>59823.880819887505</v>
      </c>
      <c r="CD28" s="66">
        <f t="shared" si="7"/>
        <v>47943.792832741558</v>
      </c>
      <c r="CE28" s="66">
        <f t="shared" si="7"/>
        <v>3607.051809857066</v>
      </c>
      <c r="CF28" s="66">
        <f t="shared" si="7"/>
        <v>5048.3247436179518</v>
      </c>
      <c r="CG28" s="66">
        <f t="shared" si="7"/>
        <v>8003.8535981720588</v>
      </c>
      <c r="CH28" s="66">
        <f t="shared" si="10"/>
        <v>1208.9358287811667</v>
      </c>
      <c r="CI28" s="66">
        <f t="shared" si="10"/>
        <v>3752.0623103319413</v>
      </c>
      <c r="CJ28" s="66">
        <f t="shared" si="10"/>
        <v>358221.66788830538</v>
      </c>
      <c r="CK28" s="66">
        <f t="shared" si="12"/>
        <v>127481.888038882</v>
      </c>
      <c r="CL28" s="66">
        <f t="shared" si="12"/>
        <v>3.7947906820852588</v>
      </c>
      <c r="CM28" s="66">
        <f t="shared" si="12"/>
        <v>591.34080595724186</v>
      </c>
      <c r="CN28" s="66">
        <f t="shared" si="12"/>
        <v>4789.8445884685416</v>
      </c>
      <c r="CO28" s="67">
        <f t="shared" si="12"/>
        <v>1417.1068602975417</v>
      </c>
    </row>
    <row r="29" spans="2:105" x14ac:dyDescent="0.25">
      <c r="B29" s="53" t="s">
        <v>64</v>
      </c>
      <c r="C29" s="72" t="s">
        <v>61</v>
      </c>
      <c r="D29" s="65">
        <f>'[7]TES 2025 (value)'!D105+'[7]TES 2025 (value)'!D106</f>
        <v>-8837.7190937218402</v>
      </c>
      <c r="E29" s="66">
        <f>'[7]TES 2025 (value)'!E105+'[7]TES 2025 (value)'!E106</f>
        <v>2559.287897187854</v>
      </c>
      <c r="F29" s="66">
        <f>'[7]TES 2025 (value)'!F105+'[7]TES 2025 (value)'!F106</f>
        <v>1727.5782960684064</v>
      </c>
      <c r="G29" s="66">
        <f>'[7]TES 2025 (value)'!G105+'[7]TES 2025 (value)'!G106</f>
        <v>284.42874335879634</v>
      </c>
      <c r="H29" s="66">
        <f>'[7]TES 2025 (value)'!H105+'[7]TES 2025 (value)'!H106</f>
        <v>830.0404670395618</v>
      </c>
      <c r="I29" s="66">
        <f>'[7]TES 2025 (value)'!I105+'[7]TES 2025 (value)'!I106</f>
        <v>687.92362752402039</v>
      </c>
      <c r="J29" s="66">
        <f>'[7]TES 2025 (value)'!J105+'[7]TES 2025 (value)'!J106</f>
        <v>205.98149382660054</v>
      </c>
      <c r="K29" s="66">
        <f>'[7]TES 2025 (value)'!K105+'[7]TES 2025 (value)'!K106</f>
        <v>756.81368623711444</v>
      </c>
      <c r="L29" s="66">
        <f>'[7]TES 2025 (value)'!L105+'[7]TES 2025 (value)'!L106</f>
        <v>880.88921171411232</v>
      </c>
      <c r="M29" s="66">
        <f>'[7]TES 2025 (value)'!M105+'[7]TES 2025 (value)'!M106</f>
        <v>554.66267254052116</v>
      </c>
      <c r="N29" s="66">
        <f>'[7]TES 2025 (value)'!N105+'[7]TES 2025 (value)'!N106</f>
        <v>236.87913168900766</v>
      </c>
      <c r="O29" s="66">
        <f>'[7]TES 2025 (value)'!O105+'[7]TES 2025 (value)'!O106</f>
        <v>10932.796920533994</v>
      </c>
      <c r="P29" s="66">
        <f>'[7]TES 2025 (value)'!P105+'[7]TES 2025 (value)'!P106</f>
        <v>4820.3466509993887</v>
      </c>
      <c r="Q29" s="66">
        <f>'[7]TES 2025 (value)'!Q105+'[7]TES 2025 (value)'!Q106</f>
        <v>-787.61947128630368</v>
      </c>
      <c r="R29" s="66">
        <f>'[7]TES 2025 (value)'!R105+'[7]TES 2025 (value)'!R106</f>
        <v>-1484.8990836337719</v>
      </c>
      <c r="S29" s="66">
        <f>'[7]TES 2025 (value)'!S105+'[7]TES 2025 (value)'!S106</f>
        <v>1629.8717256940427</v>
      </c>
      <c r="T29" s="66">
        <f>'[7]TES 2025 (value)'!T105+'[7]TES 2025 (value)'!T106</f>
        <v>253.17590611915813</v>
      </c>
      <c r="U29" s="66">
        <f>'[7]TES 2025 (value)'!U105+'[7]TES 2025 (value)'!U106</f>
        <v>369.24042680630896</v>
      </c>
      <c r="V29" s="66">
        <f>'[7]TES 2025 (value)'!V105+'[7]TES 2025 (value)'!V106</f>
        <v>64832.628644621036</v>
      </c>
      <c r="W29" s="66">
        <f>'[7]TES 2025 (value)'!W105+'[7]TES 2025 (value)'!W106</f>
        <v>7024.7996980067592</v>
      </c>
      <c r="X29" s="66">
        <f>'[7]TES 2025 (value)'!X105+'[7]TES 2025 (value)'!X106</f>
        <v>0.53595254642004941</v>
      </c>
      <c r="Y29" s="66">
        <f>'[7]TES 2025 (value)'!Y105+'[7]TES 2025 (value)'!Y106</f>
        <v>478.78202220572592</v>
      </c>
      <c r="Z29" s="66">
        <f>'[7]TES 2025 (value)'!Z105+'[7]TES 2025 (value)'!Z106</f>
        <v>2881.4659250226091</v>
      </c>
      <c r="AA29" s="67">
        <f>'[7]TES 2025 (value)'!AA105+'[7]TES 2025 (value)'!AA106</f>
        <v>247.95974346562284</v>
      </c>
      <c r="AI29" s="53" t="s">
        <v>64</v>
      </c>
      <c r="AJ29" s="72" t="s">
        <v>61</v>
      </c>
      <c r="AK29" s="65">
        <f t="shared" si="11"/>
        <v>-8837.7230176550656</v>
      </c>
      <c r="AL29" s="66">
        <f t="shared" si="11"/>
        <v>2559.3131563896309</v>
      </c>
      <c r="AM29" s="66">
        <f t="shared" si="11"/>
        <v>1727.5730663882866</v>
      </c>
      <c r="AN29" s="66">
        <f t="shared" si="11"/>
        <v>284.41110954198103</v>
      </c>
      <c r="AO29" s="66">
        <f t="shared" si="11"/>
        <v>830.02116785833311</v>
      </c>
      <c r="AP29" s="66">
        <f t="shared" si="11"/>
        <v>687.90610225272167</v>
      </c>
      <c r="AQ29" s="66">
        <f t="shared" si="11"/>
        <v>205.97737120181819</v>
      </c>
      <c r="AR29" s="66">
        <f t="shared" si="11"/>
        <v>756.91320273350539</v>
      </c>
      <c r="AS29" s="66">
        <f t="shared" si="11"/>
        <v>880.95384633074138</v>
      </c>
      <c r="AT29" s="66">
        <f t="shared" si="11"/>
        <v>554.65817491903886</v>
      </c>
      <c r="AU29" s="66">
        <f t="shared" si="11"/>
        <v>236.87325776871035</v>
      </c>
      <c r="AV29" s="66">
        <f t="shared" si="11"/>
        <v>10932.950224180186</v>
      </c>
      <c r="AW29" s="66">
        <f t="shared" si="11"/>
        <v>4820.4082022692482</v>
      </c>
      <c r="AX29" s="66">
        <f t="shared" si="11"/>
        <v>-787.57447525729515</v>
      </c>
      <c r="AY29" s="66">
        <f t="shared" si="11"/>
        <v>-1484.8558962632062</v>
      </c>
      <c r="AZ29" s="66">
        <f t="shared" si="9"/>
        <v>1629.8815640648543</v>
      </c>
      <c r="BA29" s="66">
        <f t="shared" si="1"/>
        <v>253.16726800036409</v>
      </c>
      <c r="BB29" s="66">
        <f t="shared" si="1"/>
        <v>369.23455796515765</v>
      </c>
      <c r="BC29" s="66">
        <f t="shared" si="1"/>
        <v>64833.713118221473</v>
      </c>
      <c r="BD29" s="66">
        <f t="shared" si="1"/>
        <v>7024.7930848569004</v>
      </c>
      <c r="BE29" s="66">
        <f t="shared" si="1"/>
        <v>0.58985430557628959</v>
      </c>
      <c r="BF29" s="66">
        <f t="shared" si="1"/>
        <v>481.86811425774664</v>
      </c>
      <c r="BG29" s="66">
        <f t="shared" si="1"/>
        <v>2881.5615991482496</v>
      </c>
      <c r="BH29" s="67">
        <f t="shared" si="1"/>
        <v>248.35711128806176</v>
      </c>
      <c r="BP29" s="53" t="s">
        <v>64</v>
      </c>
      <c r="BQ29" s="72" t="s">
        <v>61</v>
      </c>
      <c r="BR29" s="49">
        <f>AK29+AK38-BR38</f>
        <v>-8837.7230176550656</v>
      </c>
      <c r="BS29" s="50">
        <f t="shared" ref="BS29:CO29" si="13">AL29+AL38-BS38</f>
        <v>2559.3131563896277</v>
      </c>
      <c r="BT29" s="50">
        <f t="shared" si="13"/>
        <v>1439.2824738422569</v>
      </c>
      <c r="BU29" s="50">
        <f t="shared" si="13"/>
        <v>284.41110954198109</v>
      </c>
      <c r="BV29" s="50">
        <f t="shared" si="13"/>
        <v>830.02116785833311</v>
      </c>
      <c r="BW29" s="50">
        <f t="shared" si="13"/>
        <v>687.90610225272167</v>
      </c>
      <c r="BX29" s="50">
        <f t="shared" si="13"/>
        <v>205.97737120181819</v>
      </c>
      <c r="BY29" s="50">
        <f t="shared" si="13"/>
        <v>880.03654841751177</v>
      </c>
      <c r="BZ29" s="50">
        <f t="shared" si="13"/>
        <v>880.9538463307415</v>
      </c>
      <c r="CA29" s="50">
        <f t="shared" si="13"/>
        <v>561.60850645051187</v>
      </c>
      <c r="CB29" s="50">
        <f t="shared" si="13"/>
        <v>236.87325776871035</v>
      </c>
      <c r="CC29" s="50">
        <f t="shared" si="13"/>
        <v>10932.950224180175</v>
      </c>
      <c r="CD29" s="50">
        <f t="shared" si="13"/>
        <v>4820.4082022692455</v>
      </c>
      <c r="CE29" s="50">
        <f t="shared" si="13"/>
        <v>-787.57447525729515</v>
      </c>
      <c r="CF29" s="50">
        <f t="shared" si="13"/>
        <v>-1484.8558962632062</v>
      </c>
      <c r="CG29" s="50">
        <f t="shared" si="13"/>
        <v>1629.8815640648543</v>
      </c>
      <c r="CH29" s="50">
        <f t="shared" si="13"/>
        <v>253.16726800036409</v>
      </c>
      <c r="CI29" s="50">
        <f t="shared" si="13"/>
        <v>369.23455796515771</v>
      </c>
      <c r="CJ29" s="50">
        <f t="shared" si="13"/>
        <v>64833.713118221451</v>
      </c>
      <c r="CK29" s="50">
        <f t="shared" si="13"/>
        <v>7024.7930848569004</v>
      </c>
      <c r="CL29" s="50">
        <f t="shared" si="13"/>
        <v>0.5898543055762886</v>
      </c>
      <c r="CM29" s="50">
        <f t="shared" si="13"/>
        <v>481.86811425774795</v>
      </c>
      <c r="CN29" s="50">
        <f t="shared" si="13"/>
        <v>2881.5615991482491</v>
      </c>
      <c r="CO29" s="50">
        <f t="shared" si="13"/>
        <v>248.35711128806179</v>
      </c>
    </row>
    <row r="30" spans="2:105" x14ac:dyDescent="0.25">
      <c r="B30" s="53" t="s">
        <v>58</v>
      </c>
      <c r="C30" s="72" t="s">
        <v>53</v>
      </c>
      <c r="D30" s="65">
        <f>'[7]TES 2025 (value)'!D109</f>
        <v>10300.512614651236</v>
      </c>
      <c r="E30" s="66">
        <f>'[7]TES 2025 (value)'!E109</f>
        <v>6944.9123787103226</v>
      </c>
      <c r="F30" s="66">
        <f>'[7]TES 2025 (value)'!F109</f>
        <v>7142.0144253989365</v>
      </c>
      <c r="G30" s="66">
        <f>'[7]TES 2025 (value)'!G109</f>
        <v>479.55502035106105</v>
      </c>
      <c r="H30" s="66">
        <f>'[7]TES 2025 (value)'!H109</f>
        <v>1504.6159717179155</v>
      </c>
      <c r="I30" s="66">
        <f>'[7]TES 2025 (value)'!I109</f>
        <v>984.40915436931175</v>
      </c>
      <c r="J30" s="66">
        <f>'[7]TES 2025 (value)'!J109</f>
        <v>334.20538276114701</v>
      </c>
      <c r="K30" s="66">
        <f>'[7]TES 2025 (value)'!K109</f>
        <v>1387.9470126398037</v>
      </c>
      <c r="L30" s="66">
        <f>'[7]TES 2025 (value)'!L109</f>
        <v>1262.023441</v>
      </c>
      <c r="M30" s="66">
        <f>'[7]TES 2025 (value)'!M109</f>
        <v>1274.3734742350223</v>
      </c>
      <c r="N30" s="66">
        <f>'[7]TES 2025 (value)'!N109</f>
        <v>579.17556436498921</v>
      </c>
      <c r="O30" s="66">
        <f>'[7]TES 2025 (value)'!O109</f>
        <v>19435.027415909342</v>
      </c>
      <c r="P30" s="66">
        <f>'[7]TES 2025 (value)'!P109</f>
        <v>6518.3100673837343</v>
      </c>
      <c r="Q30" s="66">
        <f>'[7]TES 2025 (value)'!Q109</f>
        <v>1405.8748825029834</v>
      </c>
      <c r="R30" s="66">
        <f>'[7]TES 2025 (value)'!R109</f>
        <v>2489.9814968859137</v>
      </c>
      <c r="S30" s="66">
        <f>'[7]TES 2025 (value)'!S109</f>
        <v>7326.1615350000002</v>
      </c>
      <c r="T30" s="66">
        <f>'[7]TES 2025 (value)'!T109</f>
        <v>1805.1229177094895</v>
      </c>
      <c r="U30" s="66">
        <f>'[7]TES 2025 (value)'!U109</f>
        <v>3089.4780876677482</v>
      </c>
      <c r="V30" s="66">
        <f>'[7]TES 2025 (value)'!V109</f>
        <v>212412.01912415668</v>
      </c>
      <c r="W30" s="66">
        <f>'[7]TES 2025 (value)'!W109</f>
        <v>65033.02421654389</v>
      </c>
      <c r="X30" s="66">
        <f>'[7]TES 2025 (value)'!X109</f>
        <v>1.4499641499310973</v>
      </c>
      <c r="Y30" s="66">
        <f>'[7]TES 2025 (value)'!Y109</f>
        <v>562.63296109864564</v>
      </c>
      <c r="Z30" s="66">
        <f>'[7]TES 2025 (value)'!Z109</f>
        <v>4462.5375014889505</v>
      </c>
      <c r="AA30" s="67">
        <f>'[7]TES 2025 (value)'!AA109</f>
        <v>1399.0334521661412</v>
      </c>
      <c r="AI30" s="53" t="s">
        <v>58</v>
      </c>
      <c r="AJ30" s="72" t="s">
        <v>53</v>
      </c>
      <c r="AK30" s="65">
        <f t="shared" si="11"/>
        <v>10300.517188062458</v>
      </c>
      <c r="AL30" s="66">
        <f t="shared" si="11"/>
        <v>6944.9809223639268</v>
      </c>
      <c r="AM30" s="66">
        <f t="shared" si="11"/>
        <v>7141.9928052784817</v>
      </c>
      <c r="AN30" s="66">
        <f t="shared" si="11"/>
        <v>479.52528923007134</v>
      </c>
      <c r="AO30" s="66">
        <f t="shared" si="11"/>
        <v>1504.5809880545028</v>
      </c>
      <c r="AP30" s="66">
        <f t="shared" si="11"/>
        <v>984.3840759495439</v>
      </c>
      <c r="AQ30" s="66">
        <f t="shared" si="11"/>
        <v>334.19869379425114</v>
      </c>
      <c r="AR30" s="66">
        <f t="shared" si="11"/>
        <v>1388.1295194131167</v>
      </c>
      <c r="AS30" s="66">
        <f t="shared" si="11"/>
        <v>1262.1160410684324</v>
      </c>
      <c r="AT30" s="66">
        <f t="shared" si="11"/>
        <v>1274.3631406578806</v>
      </c>
      <c r="AU30" s="66">
        <f t="shared" si="11"/>
        <v>579.16120247891263</v>
      </c>
      <c r="AV30" s="66">
        <f t="shared" si="11"/>
        <v>19435.299940917201</v>
      </c>
      <c r="AW30" s="66">
        <f t="shared" si="11"/>
        <v>6518.3933000412662</v>
      </c>
      <c r="AX30" s="66">
        <f t="shared" si="11"/>
        <v>1405.7945660693481</v>
      </c>
      <c r="AY30" s="66">
        <f t="shared" si="11"/>
        <v>2489.9090773155922</v>
      </c>
      <c r="AZ30" s="66">
        <f t="shared" si="9"/>
        <v>7326.2057578015065</v>
      </c>
      <c r="BA30" s="66">
        <f t="shared" si="1"/>
        <v>1805.061328648982</v>
      </c>
      <c r="BB30" s="66">
        <f t="shared" si="1"/>
        <v>3089.4289823834383</v>
      </c>
      <c r="BC30" s="66">
        <f t="shared" si="1"/>
        <v>212415.5721996986</v>
      </c>
      <c r="BD30" s="66">
        <f t="shared" si="1"/>
        <v>65032.9629944232</v>
      </c>
      <c r="BE30" s="66">
        <f t="shared" si="1"/>
        <v>1.5957897811680737</v>
      </c>
      <c r="BF30" s="66">
        <f t="shared" si="1"/>
        <v>566.25953233340545</v>
      </c>
      <c r="BG30" s="66">
        <f t="shared" si="1"/>
        <v>4462.6856723799838</v>
      </c>
      <c r="BH30" s="67">
        <f t="shared" si="1"/>
        <v>1401.2754728612608</v>
      </c>
      <c r="BP30" s="53" t="s">
        <v>58</v>
      </c>
      <c r="BQ30" s="72" t="s">
        <v>53</v>
      </c>
      <c r="BR30" s="65">
        <f t="shared" si="7"/>
        <v>10300.517188062458</v>
      </c>
      <c r="BS30" s="66">
        <f t="shared" si="7"/>
        <v>6944.9809223639268</v>
      </c>
      <c r="BT30" s="66">
        <f t="shared" si="7"/>
        <v>7141.9928052784817</v>
      </c>
      <c r="BU30" s="66">
        <f t="shared" si="7"/>
        <v>479.52528923007134</v>
      </c>
      <c r="BV30" s="66">
        <f t="shared" si="7"/>
        <v>1504.5809880545028</v>
      </c>
      <c r="BW30" s="66">
        <f t="shared" si="7"/>
        <v>984.3840759495439</v>
      </c>
      <c r="BX30" s="66">
        <f t="shared" si="7"/>
        <v>334.19869379425114</v>
      </c>
      <c r="BY30" s="66">
        <f t="shared" si="7"/>
        <v>1388.1295194131167</v>
      </c>
      <c r="BZ30" s="66">
        <f t="shared" si="7"/>
        <v>1262.1160410684324</v>
      </c>
      <c r="CA30" s="66">
        <f t="shared" si="7"/>
        <v>1274.3631406578806</v>
      </c>
      <c r="CB30" s="66">
        <f t="shared" si="7"/>
        <v>579.16120247891263</v>
      </c>
      <c r="CC30" s="66">
        <f t="shared" si="7"/>
        <v>19435.299940917201</v>
      </c>
      <c r="CD30" s="66">
        <f t="shared" si="7"/>
        <v>6518.3933000412662</v>
      </c>
      <c r="CE30" s="66">
        <f t="shared" si="7"/>
        <v>1405.7945660693481</v>
      </c>
      <c r="CF30" s="66">
        <f t="shared" si="7"/>
        <v>2489.9090773155922</v>
      </c>
      <c r="CG30" s="66">
        <f t="shared" si="7"/>
        <v>7326.2057578015065</v>
      </c>
      <c r="CH30" s="66">
        <f t="shared" si="10"/>
        <v>1805.061328648982</v>
      </c>
      <c r="CI30" s="66">
        <f t="shared" si="10"/>
        <v>3089.4289823834383</v>
      </c>
      <c r="CJ30" s="66">
        <f t="shared" si="10"/>
        <v>212415.5721996986</v>
      </c>
      <c r="CK30" s="66">
        <f t="shared" si="12"/>
        <v>65032.9629944232</v>
      </c>
      <c r="CL30" s="66">
        <f t="shared" si="12"/>
        <v>1.5957897811680737</v>
      </c>
      <c r="CM30" s="66">
        <f t="shared" si="12"/>
        <v>566.25953233340545</v>
      </c>
      <c r="CN30" s="66">
        <f t="shared" si="12"/>
        <v>4462.6856723799838</v>
      </c>
      <c r="CO30" s="67">
        <f t="shared" si="12"/>
        <v>1401.2754728612608</v>
      </c>
    </row>
    <row r="31" spans="2:105" x14ac:dyDescent="0.25">
      <c r="B31" s="53" t="s">
        <v>59</v>
      </c>
      <c r="C31" s="72" t="s">
        <v>62</v>
      </c>
      <c r="D31" s="69">
        <f>D41-SUM(D3:D30,D32:D40)</f>
        <v>19075.806431285659</v>
      </c>
      <c r="E31" s="70">
        <f t="shared" ref="E31:AA31" si="14">E41-SUM(E3:E30,E32:E40)</f>
        <v>15116.952704918978</v>
      </c>
      <c r="F31" s="70">
        <f t="shared" si="14"/>
        <v>-4969.4921593993786</v>
      </c>
      <c r="G31" s="70">
        <f t="shared" si="14"/>
        <v>-631.26067550333028</v>
      </c>
      <c r="H31" s="70">
        <f t="shared" si="14"/>
        <v>1148.1802884638164</v>
      </c>
      <c r="I31" s="70">
        <f t="shared" si="14"/>
        <v>-729.63040501546493</v>
      </c>
      <c r="J31" s="70">
        <f t="shared" si="14"/>
        <v>-1923.6118084677582</v>
      </c>
      <c r="K31" s="70">
        <f t="shared" si="14"/>
        <v>928.73779978980019</v>
      </c>
      <c r="L31" s="70">
        <f t="shared" si="14"/>
        <v>-509.72230466878682</v>
      </c>
      <c r="M31" s="70">
        <f t="shared" si="14"/>
        <v>773.20949739669595</v>
      </c>
      <c r="N31" s="70">
        <f t="shared" si="14"/>
        <v>-115.45948538858647</v>
      </c>
      <c r="O31" s="70">
        <f t="shared" si="14"/>
        <v>37144.060115483589</v>
      </c>
      <c r="P31" s="70">
        <f t="shared" si="14"/>
        <v>59762.114886609488</v>
      </c>
      <c r="Q31" s="70">
        <f t="shared" si="14"/>
        <v>1937.7464561284487</v>
      </c>
      <c r="R31" s="70">
        <f t="shared" si="14"/>
        <v>4030.0192581687697</v>
      </c>
      <c r="S31" s="70">
        <f t="shared" si="14"/>
        <v>5075.8300848057479</v>
      </c>
      <c r="T31" s="70">
        <f t="shared" si="14"/>
        <v>1579.9508039814555</v>
      </c>
      <c r="U31" s="70">
        <f t="shared" si="14"/>
        <v>809.31995920256304</v>
      </c>
      <c r="V31" s="70">
        <f t="shared" si="14"/>
        <v>474776.13652777858</v>
      </c>
      <c r="W31" s="70">
        <f t="shared" si="14"/>
        <v>-3860.4703927935334</v>
      </c>
      <c r="X31" s="70">
        <f t="shared" si="14"/>
        <v>-4.8181074090125549</v>
      </c>
      <c r="Y31" s="70">
        <f t="shared" si="14"/>
        <v>339.60138270774041</v>
      </c>
      <c r="Z31" s="70">
        <f t="shared" si="14"/>
        <v>7331.3282176590074</v>
      </c>
      <c r="AA31" s="71">
        <f t="shared" si="14"/>
        <v>4384.9264923180308</v>
      </c>
      <c r="AI31" s="53" t="s">
        <v>59</v>
      </c>
      <c r="AJ31" s="72" t="s">
        <v>62</v>
      </c>
      <c r="AK31" s="69">
        <f t="shared" si="11"/>
        <v>19075.814900913385</v>
      </c>
      <c r="AL31" s="70">
        <f t="shared" si="11"/>
        <v>15117.101903514043</v>
      </c>
      <c r="AM31" s="70">
        <f t="shared" si="11"/>
        <v>-4969.4771158818658</v>
      </c>
      <c r="AN31" s="70">
        <f t="shared" si="11"/>
        <v>-631.22153903989454</v>
      </c>
      <c r="AO31" s="70">
        <f t="shared" si="11"/>
        <v>1148.1535922479688</v>
      </c>
      <c r="AP31" s="70">
        <f t="shared" si="11"/>
        <v>-729.61181723873494</v>
      </c>
      <c r="AQ31" s="70">
        <f t="shared" si="11"/>
        <v>-1923.5733082628813</v>
      </c>
      <c r="AR31" s="70">
        <f t="shared" si="11"/>
        <v>928.85992328410498</v>
      </c>
      <c r="AS31" s="70">
        <f t="shared" si="11"/>
        <v>-509.75970517876181</v>
      </c>
      <c r="AT31" s="70">
        <f t="shared" si="11"/>
        <v>773.2032276334362</v>
      </c>
      <c r="AU31" s="70">
        <f t="shared" si="11"/>
        <v>-115.45662232585104</v>
      </c>
      <c r="AV31" s="70">
        <f t="shared" si="11"/>
        <v>37144.580962974986</v>
      </c>
      <c r="AW31" s="70">
        <f t="shared" si="11"/>
        <v>59762.877992320988</v>
      </c>
      <c r="AX31" s="70">
        <f t="shared" si="11"/>
        <v>1937.6357543251925</v>
      </c>
      <c r="AY31" s="70">
        <f t="shared" si="11"/>
        <v>4029.902047553579</v>
      </c>
      <c r="AZ31" s="70">
        <f t="shared" si="9"/>
        <v>5075.8607239645007</v>
      </c>
      <c r="BA31" s="70">
        <f t="shared" si="1"/>
        <v>1579.8968975772375</v>
      </c>
      <c r="BB31" s="70">
        <f t="shared" si="1"/>
        <v>809.30709557784508</v>
      </c>
      <c r="BC31" s="70">
        <f t="shared" si="1"/>
        <v>474784.07824164932</v>
      </c>
      <c r="BD31" s="70">
        <f t="shared" si="1"/>
        <v>-3860.4667585448242</v>
      </c>
      <c r="BE31" s="70">
        <f t="shared" si="1"/>
        <v>-5.302673564886268</v>
      </c>
      <c r="BF31" s="70">
        <f t="shared" si="1"/>
        <v>341.7903561432953</v>
      </c>
      <c r="BG31" s="70">
        <f t="shared" si="1"/>
        <v>7331.5716418171478</v>
      </c>
      <c r="BH31" s="71">
        <f t="shared" si="1"/>
        <v>4391.9535551285262</v>
      </c>
      <c r="BP31" s="53" t="s">
        <v>59</v>
      </c>
      <c r="BQ31" s="72" t="s">
        <v>62</v>
      </c>
      <c r="BR31" s="69">
        <f t="shared" si="7"/>
        <v>19075.814900913385</v>
      </c>
      <c r="BS31" s="70">
        <f t="shared" si="7"/>
        <v>15117.101903514043</v>
      </c>
      <c r="BT31" s="70">
        <f t="shared" si="7"/>
        <v>-4969.4771158818658</v>
      </c>
      <c r="BU31" s="70">
        <f t="shared" si="7"/>
        <v>-631.22153903989454</v>
      </c>
      <c r="BV31" s="70">
        <f t="shared" si="7"/>
        <v>1148.1535922479688</v>
      </c>
      <c r="BW31" s="70">
        <f t="shared" si="7"/>
        <v>-729.61181723873494</v>
      </c>
      <c r="BX31" s="70">
        <f t="shared" si="7"/>
        <v>-1923.5733082628813</v>
      </c>
      <c r="BY31" s="70">
        <f t="shared" si="7"/>
        <v>928.85992328410498</v>
      </c>
      <c r="BZ31" s="70">
        <f t="shared" si="7"/>
        <v>-509.75970517876181</v>
      </c>
      <c r="CA31" s="70">
        <f t="shared" si="7"/>
        <v>773.2032276334362</v>
      </c>
      <c r="CB31" s="70">
        <f t="shared" si="7"/>
        <v>-115.45662232585104</v>
      </c>
      <c r="CC31" s="70">
        <f t="shared" si="7"/>
        <v>37144.580962974986</v>
      </c>
      <c r="CD31" s="70">
        <f t="shared" si="7"/>
        <v>59762.877992320988</v>
      </c>
      <c r="CE31" s="70">
        <f t="shared" si="7"/>
        <v>1937.6357543251925</v>
      </c>
      <c r="CF31" s="70">
        <f t="shared" si="7"/>
        <v>4029.902047553579</v>
      </c>
      <c r="CG31" s="70">
        <f t="shared" si="7"/>
        <v>5075.8607239645007</v>
      </c>
      <c r="CH31" s="70">
        <f t="shared" si="10"/>
        <v>1579.8968975772375</v>
      </c>
      <c r="CI31" s="70">
        <f t="shared" si="10"/>
        <v>809.30709557784508</v>
      </c>
      <c r="CJ31" s="70">
        <f t="shared" si="10"/>
        <v>474784.07824164932</v>
      </c>
      <c r="CK31" s="70">
        <f t="shared" si="12"/>
        <v>-3860.4667585448242</v>
      </c>
      <c r="CL31" s="70">
        <f t="shared" si="12"/>
        <v>-5.302673564886268</v>
      </c>
      <c r="CM31" s="70">
        <f t="shared" si="12"/>
        <v>341.7903561432953</v>
      </c>
      <c r="CN31" s="70">
        <f t="shared" si="12"/>
        <v>7331.5716418171478</v>
      </c>
      <c r="CO31" s="71">
        <f t="shared" si="12"/>
        <v>4391.9535551285262</v>
      </c>
    </row>
    <row r="32" spans="2:105" x14ac:dyDescent="0.25">
      <c r="B32" s="53" t="s">
        <v>63</v>
      </c>
      <c r="C32" s="73" t="s">
        <v>52</v>
      </c>
      <c r="D32" s="74">
        <f t="array" ref="D32:AA32">TRANSPOSE('[7]TES 2025 (value)'!$AO$6:$AO$29)</f>
        <v>17550.832171937043</v>
      </c>
      <c r="E32" s="75">
        <v>56150.314450459089</v>
      </c>
      <c r="F32" s="75">
        <v>112597.80802493839</v>
      </c>
      <c r="G32" s="75">
        <v>4240.9231511655944</v>
      </c>
      <c r="H32" s="75">
        <v>7219.6849246848087</v>
      </c>
      <c r="I32" s="75">
        <v>14257.346764684657</v>
      </c>
      <c r="J32" s="75">
        <v>8817.4353544170335</v>
      </c>
      <c r="K32" s="75">
        <v>39046.210012105083</v>
      </c>
      <c r="L32" s="75">
        <v>20246.639942465954</v>
      </c>
      <c r="M32" s="75">
        <v>21419.892378983117</v>
      </c>
      <c r="N32" s="75">
        <v>17859.005566371896</v>
      </c>
      <c r="O32" s="75">
        <v>421894.13254830375</v>
      </c>
      <c r="P32" s="75">
        <v>0</v>
      </c>
      <c r="Q32" s="75">
        <v>2841.674879241516</v>
      </c>
      <c r="R32" s="75">
        <v>0</v>
      </c>
      <c r="S32" s="75">
        <v>27344.466096128825</v>
      </c>
      <c r="T32" s="75">
        <v>3322.4530642774007</v>
      </c>
      <c r="U32" s="75">
        <v>12391.208521404724</v>
      </c>
      <c r="V32" s="75">
        <v>234358.46369052058</v>
      </c>
      <c r="W32" s="75">
        <v>0</v>
      </c>
      <c r="X32" s="75">
        <v>799.85851864755909</v>
      </c>
      <c r="Y32" s="75">
        <v>69073.594199743369</v>
      </c>
      <c r="Z32" s="75">
        <v>769.15605347853455</v>
      </c>
      <c r="AA32" s="76">
        <v>8194.4108909948136</v>
      </c>
      <c r="AI32" s="53" t="s">
        <v>63</v>
      </c>
      <c r="AJ32" s="73" t="s">
        <v>52</v>
      </c>
      <c r="AK32" s="74">
        <f t="shared" si="11"/>
        <v>17550.839964478622</v>
      </c>
      <c r="AL32" s="75">
        <f t="shared" si="11"/>
        <v>56150.868632786172</v>
      </c>
      <c r="AM32" s="75">
        <f t="shared" si="11"/>
        <v>112597.46717178024</v>
      </c>
      <c r="AN32" s="75">
        <f t="shared" si="11"/>
        <v>4240.6602253406854</v>
      </c>
      <c r="AO32" s="75">
        <f t="shared" si="11"/>
        <v>7219.5170605705771</v>
      </c>
      <c r="AP32" s="75">
        <f t="shared" si="11"/>
        <v>14256.983550135752</v>
      </c>
      <c r="AQ32" s="75">
        <f t="shared" si="11"/>
        <v>8817.2588775072218</v>
      </c>
      <c r="AR32" s="75">
        <f t="shared" si="11"/>
        <v>39051.344356380847</v>
      </c>
      <c r="AS32" s="75">
        <f t="shared" si="11"/>
        <v>20248.12552520815</v>
      </c>
      <c r="AT32" s="75">
        <f t="shared" si="11"/>
        <v>21419.718690410074</v>
      </c>
      <c r="AU32" s="75">
        <f t="shared" si="11"/>
        <v>17858.562714464519</v>
      </c>
      <c r="AV32" s="75">
        <f t="shared" si="11"/>
        <v>421900.04850094573</v>
      </c>
      <c r="AW32" s="75">
        <f t="shared" si="11"/>
        <v>0</v>
      </c>
      <c r="AX32" s="75">
        <f t="shared" si="11"/>
        <v>2841.5125367779779</v>
      </c>
      <c r="AY32" s="75">
        <f t="shared" si="11"/>
        <v>0</v>
      </c>
      <c r="AZ32" s="75">
        <f t="shared" si="9"/>
        <v>27344.63115512878</v>
      </c>
      <c r="BA32" s="75">
        <f t="shared" si="1"/>
        <v>3322.339705369372</v>
      </c>
      <c r="BB32" s="75">
        <f t="shared" si="1"/>
        <v>12391.011571046081</v>
      </c>
      <c r="BC32" s="75">
        <f t="shared" si="1"/>
        <v>234362.38387040878</v>
      </c>
      <c r="BD32" s="75">
        <f t="shared" si="1"/>
        <v>0</v>
      </c>
      <c r="BE32" s="75">
        <f t="shared" si="1"/>
        <v>880.30179952977676</v>
      </c>
      <c r="BF32" s="75">
        <f t="shared" si="1"/>
        <v>69518.822842795329</v>
      </c>
      <c r="BG32" s="75">
        <f t="shared" si="1"/>
        <v>769.18159198386911</v>
      </c>
      <c r="BH32" s="76">
        <f t="shared" si="1"/>
        <v>8207.5428420382141</v>
      </c>
      <c r="BP32" s="53" t="s">
        <v>63</v>
      </c>
      <c r="BQ32" s="73" t="s">
        <v>52</v>
      </c>
      <c r="BR32" s="74">
        <f t="shared" si="7"/>
        <v>17550.839964478622</v>
      </c>
      <c r="BS32" s="75">
        <f t="shared" si="7"/>
        <v>56150.868632786172</v>
      </c>
      <c r="BT32" s="75">
        <f t="shared" si="7"/>
        <v>112597.46717178024</v>
      </c>
      <c r="BU32" s="75">
        <f t="shared" si="7"/>
        <v>4240.6602253406854</v>
      </c>
      <c r="BV32" s="75">
        <f t="shared" si="7"/>
        <v>7219.5170605705771</v>
      </c>
      <c r="BW32" s="75">
        <f t="shared" si="7"/>
        <v>14256.983550135752</v>
      </c>
      <c r="BX32" s="75">
        <f t="shared" si="7"/>
        <v>8817.2588775072218</v>
      </c>
      <c r="BY32" s="75">
        <f t="shared" si="7"/>
        <v>39051.344356380847</v>
      </c>
      <c r="BZ32" s="75">
        <f t="shared" si="7"/>
        <v>20248.12552520815</v>
      </c>
      <c r="CA32" s="75">
        <f t="shared" si="7"/>
        <v>21419.718690410074</v>
      </c>
      <c r="CB32" s="75">
        <f t="shared" si="7"/>
        <v>17858.562714464519</v>
      </c>
      <c r="CC32" s="75">
        <f t="shared" si="7"/>
        <v>421900.04850094573</v>
      </c>
      <c r="CD32" s="75">
        <f t="shared" si="7"/>
        <v>0</v>
      </c>
      <c r="CE32" s="75">
        <f t="shared" si="7"/>
        <v>2841.5125367779779</v>
      </c>
      <c r="CF32" s="75">
        <f t="shared" si="7"/>
        <v>0</v>
      </c>
      <c r="CG32" s="75">
        <f t="shared" si="7"/>
        <v>27344.63115512878</v>
      </c>
      <c r="CH32" s="75">
        <f t="shared" si="10"/>
        <v>3322.339705369372</v>
      </c>
      <c r="CI32" s="75">
        <f t="shared" si="10"/>
        <v>12391.011571046081</v>
      </c>
      <c r="CJ32" s="75">
        <f t="shared" si="10"/>
        <v>234362.38387040878</v>
      </c>
      <c r="CK32" s="75">
        <f t="shared" si="12"/>
        <v>0</v>
      </c>
      <c r="CL32" s="75">
        <f t="shared" si="12"/>
        <v>880.30179952977676</v>
      </c>
      <c r="CM32" s="75">
        <f t="shared" si="12"/>
        <v>69518.822842795329</v>
      </c>
      <c r="CN32" s="75">
        <f t="shared" si="12"/>
        <v>769.18159198386911</v>
      </c>
      <c r="CO32" s="76">
        <f t="shared" si="12"/>
        <v>8207.5428420382141</v>
      </c>
    </row>
    <row r="33" spans="2:98" x14ac:dyDescent="0.25">
      <c r="B33" s="53" t="s">
        <v>65</v>
      </c>
      <c r="C33" s="77" t="s">
        <v>66</v>
      </c>
      <c r="D33" s="61">
        <f>'[7]TES 2025 (value)'!D44</f>
        <v>132.58624252181798</v>
      </c>
      <c r="E33" s="62">
        <f>'[7]TES 2025 (value)'!E44</f>
        <v>249.14301049399577</v>
      </c>
      <c r="F33" s="62">
        <f>'[7]TES 2025 (value)'!F44</f>
        <v>465.78927126842063</v>
      </c>
      <c r="G33" s="62">
        <f>'[7]TES 2025 (value)'!G44</f>
        <v>49.603005523040856</v>
      </c>
      <c r="H33" s="62">
        <f>'[7]TES 2025 (value)'!H44</f>
        <v>119.95611883053863</v>
      </c>
      <c r="I33" s="62">
        <f>'[7]TES 2025 (value)'!I44</f>
        <v>116.98834637470671</v>
      </c>
      <c r="J33" s="62">
        <f>'[7]TES 2025 (value)'!J44</f>
        <v>127.49289621458885</v>
      </c>
      <c r="K33" s="62">
        <f>'[7]TES 2025 (value)'!K44</f>
        <v>82.835974115827568</v>
      </c>
      <c r="L33" s="62">
        <f>'[7]TES 2025 (value)'!L44</f>
        <v>133.88099598315193</v>
      </c>
      <c r="M33" s="62">
        <f>'[7]TES 2025 (value)'!M44</f>
        <v>86.932001656247465</v>
      </c>
      <c r="N33" s="62">
        <f>'[7]TES 2025 (value)'!N44</f>
        <v>33.434632245785892</v>
      </c>
      <c r="O33" s="62">
        <f>'[7]TES 2025 (value)'!O44</f>
        <v>1881.0301077057911</v>
      </c>
      <c r="P33" s="62">
        <f>'[7]TES 2025 (value)'!P44</f>
        <v>0</v>
      </c>
      <c r="Q33" s="33">
        <f>-SUM(D33:P33,R33:AA33)</f>
        <v>-3877.6123987509322</v>
      </c>
      <c r="R33" s="62">
        <f>'[7]TES 2025 (value)'!R44</f>
        <v>0</v>
      </c>
      <c r="S33" s="62">
        <f>'[7]TES 2025 (value)'!S44</f>
        <v>0</v>
      </c>
      <c r="T33" s="62">
        <f>'[7]TES 2025 (value)'!T44</f>
        <v>0</v>
      </c>
      <c r="U33" s="62">
        <f>'[7]TES 2025 (value)'!U44</f>
        <v>0</v>
      </c>
      <c r="V33" s="62">
        <f>'[7]TES 2025 (value)'!V44</f>
        <v>0</v>
      </c>
      <c r="W33" s="62">
        <f>'[7]TES 2025 (value)'!W44</f>
        <v>0</v>
      </c>
      <c r="X33" s="62">
        <f>'[7]TES 2025 (value)'!X44</f>
        <v>2.7611435430845996</v>
      </c>
      <c r="Y33" s="62">
        <f>'[7]TES 2025 (value)'!Y44</f>
        <v>231.0643444828406</v>
      </c>
      <c r="Z33" s="62">
        <f>'[7]TES 2025 (value)'!Z44</f>
        <v>0</v>
      </c>
      <c r="AA33" s="63">
        <f>'[7]TES 2025 (value)'!AA44</f>
        <v>164.11430779109381</v>
      </c>
      <c r="AI33" s="53" t="s">
        <v>65</v>
      </c>
      <c r="AJ33" s="77" t="s">
        <v>66</v>
      </c>
      <c r="AK33" s="61">
        <f>D33</f>
        <v>132.58624252181798</v>
      </c>
      <c r="AL33" s="62">
        <f t="shared" ref="AL33:BA40" si="15">E33</f>
        <v>249.14301049399577</v>
      </c>
      <c r="AM33" s="62">
        <f t="shared" si="15"/>
        <v>465.78927126842063</v>
      </c>
      <c r="AN33" s="62">
        <f t="shared" si="15"/>
        <v>49.603005523040856</v>
      </c>
      <c r="AO33" s="62">
        <f t="shared" si="15"/>
        <v>119.95611883053863</v>
      </c>
      <c r="AP33" s="62">
        <f t="shared" si="15"/>
        <v>116.98834637470671</v>
      </c>
      <c r="AQ33" s="62">
        <f t="shared" si="15"/>
        <v>127.49289621458885</v>
      </c>
      <c r="AR33" s="62">
        <f t="shared" si="15"/>
        <v>82.835974115827568</v>
      </c>
      <c r="AS33" s="62">
        <f t="shared" si="15"/>
        <v>133.88099598315193</v>
      </c>
      <c r="AT33" s="62">
        <f t="shared" si="15"/>
        <v>86.932001656247465</v>
      </c>
      <c r="AU33" s="62">
        <f t="shared" si="15"/>
        <v>33.434632245785892</v>
      </c>
      <c r="AV33" s="62">
        <f t="shared" si="15"/>
        <v>1881.0301077057911</v>
      </c>
      <c r="AW33" s="62">
        <f t="shared" si="15"/>
        <v>0</v>
      </c>
      <c r="AX33" s="33">
        <f t="shared" si="15"/>
        <v>-3877.6123987509322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2.7611435430845996</v>
      </c>
      <c r="BF33" s="62">
        <f t="shared" si="16"/>
        <v>231.0643444828406</v>
      </c>
      <c r="BG33" s="62">
        <f t="shared" si="16"/>
        <v>0</v>
      </c>
      <c r="BH33" s="63">
        <f t="shared" si="16"/>
        <v>164.11430779109381</v>
      </c>
      <c r="BP33" s="53" t="s">
        <v>65</v>
      </c>
      <c r="BQ33" s="77" t="s">
        <v>66</v>
      </c>
      <c r="BR33" s="61">
        <f t="shared" si="7"/>
        <v>132.58624252181798</v>
      </c>
      <c r="BS33" s="62">
        <f t="shared" si="7"/>
        <v>249.14301049399577</v>
      </c>
      <c r="BT33" s="62">
        <f t="shared" si="7"/>
        <v>465.78927126842063</v>
      </c>
      <c r="BU33" s="62">
        <f t="shared" si="7"/>
        <v>49.603005523040856</v>
      </c>
      <c r="BV33" s="62">
        <f t="shared" si="7"/>
        <v>119.95611883053863</v>
      </c>
      <c r="BW33" s="62">
        <f t="shared" si="7"/>
        <v>116.98834637470671</v>
      </c>
      <c r="BX33" s="62">
        <f t="shared" si="7"/>
        <v>127.49289621458885</v>
      </c>
      <c r="BY33" s="62">
        <f t="shared" si="7"/>
        <v>82.835974115827568</v>
      </c>
      <c r="BZ33" s="62">
        <f t="shared" si="7"/>
        <v>133.88099598315193</v>
      </c>
      <c r="CA33" s="62">
        <f t="shared" si="7"/>
        <v>86.932001656247465</v>
      </c>
      <c r="CB33" s="62">
        <f t="shared" si="7"/>
        <v>33.434632245785892</v>
      </c>
      <c r="CC33" s="62">
        <f t="shared" si="7"/>
        <v>1881.0301077057911</v>
      </c>
      <c r="CD33" s="62">
        <f t="shared" si="7"/>
        <v>0</v>
      </c>
      <c r="CE33" s="33">
        <f t="shared" si="7"/>
        <v>-3877.6123987509322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2.7611435430845996</v>
      </c>
      <c r="CM33" s="62">
        <f t="shared" si="12"/>
        <v>231.0643444828406</v>
      </c>
      <c r="CN33" s="62">
        <f t="shared" si="12"/>
        <v>0</v>
      </c>
      <c r="CO33" s="63">
        <f t="shared" si="12"/>
        <v>164.11430779109381</v>
      </c>
    </row>
    <row r="34" spans="2:98" x14ac:dyDescent="0.25">
      <c r="B34" s="53" t="s">
        <v>67</v>
      </c>
      <c r="C34" s="72" t="s">
        <v>68</v>
      </c>
      <c r="D34" s="65">
        <f>'[7]TES 2025 (value)'!D45</f>
        <v>2551.6643681080232</v>
      </c>
      <c r="E34" s="66">
        <f>'[7]TES 2025 (value)'!E45</f>
        <v>14733.225762724231</v>
      </c>
      <c r="F34" s="66">
        <f>'[7]TES 2025 (value)'!F45</f>
        <v>4881.398820018152</v>
      </c>
      <c r="G34" s="66">
        <f>'[7]TES 2025 (value)'!G45</f>
        <v>821.01060824565479</v>
      </c>
      <c r="H34" s="66">
        <f>'[7]TES 2025 (value)'!H45</f>
        <v>1972.9740460498226</v>
      </c>
      <c r="I34" s="66">
        <f>'[7]TES 2025 (value)'!I45</f>
        <v>1938.4364777734756</v>
      </c>
      <c r="J34" s="66">
        <f>'[7]TES 2025 (value)'!J45</f>
        <v>2133.8187746139865</v>
      </c>
      <c r="K34" s="66">
        <f>'[7]TES 2025 (value)'!K45</f>
        <v>1385.126567874961</v>
      </c>
      <c r="L34" s="66">
        <f>'[7]TES 2025 (value)'!L45</f>
        <v>2221.3031239022066</v>
      </c>
      <c r="M34" s="66">
        <f>'[7]TES 2025 (value)'!M45</f>
        <v>1444.152971470015</v>
      </c>
      <c r="N34" s="66">
        <f>'[7]TES 2025 (value)'!N45</f>
        <v>559.58965726998986</v>
      </c>
      <c r="O34" s="66">
        <f>'[7]TES 2025 (value)'!O45</f>
        <v>31227.20879255428</v>
      </c>
      <c r="P34" s="66">
        <f>'[7]TES 2025 (value)'!P45</f>
        <v>0</v>
      </c>
      <c r="Q34" s="66">
        <f>'[7]TES 2025 (value)'!Q45</f>
        <v>0</v>
      </c>
      <c r="R34" s="66">
        <f>'[7]TES 2025 (value)'!R45</f>
        <v>0</v>
      </c>
      <c r="S34" s="34">
        <f>-SUM(D34:R34,T34:AA34)</f>
        <v>-70101.941917674616</v>
      </c>
      <c r="T34" s="66">
        <f>'[7]TES 2025 (value)'!T45</f>
        <v>0</v>
      </c>
      <c r="U34" s="66">
        <f>'[7]TES 2025 (value)'!U45</f>
        <v>0</v>
      </c>
      <c r="V34" s="66">
        <f>'[7]TES 2025 (value)'!V45</f>
        <v>0</v>
      </c>
      <c r="W34" s="66">
        <f>'[7]TES 2025 (value)'!W45</f>
        <v>0</v>
      </c>
      <c r="X34" s="66">
        <f>'[7]TES 2025 (value)'!X45</f>
        <v>30.930863145441602</v>
      </c>
      <c r="Y34" s="66">
        <f>'[7]TES 2025 (value)'!Y45</f>
        <v>2479.4847966939942</v>
      </c>
      <c r="Z34" s="66">
        <f>'[7]TES 2025 (value)'!Z45</f>
        <v>0</v>
      </c>
      <c r="AA34" s="67">
        <f>'[7]TES 2025 (value)'!AA45</f>
        <v>1721.6162872303678</v>
      </c>
      <c r="AI34" s="53" t="s">
        <v>67</v>
      </c>
      <c r="AJ34" s="72" t="s">
        <v>68</v>
      </c>
      <c r="AK34" s="65">
        <f t="shared" ref="AK34:AK40" si="17">D34</f>
        <v>2551.6643681080232</v>
      </c>
      <c r="AL34" s="66">
        <f t="shared" si="15"/>
        <v>14733.225762724231</v>
      </c>
      <c r="AM34" s="66">
        <f t="shared" si="15"/>
        <v>4881.398820018152</v>
      </c>
      <c r="AN34" s="66">
        <f t="shared" si="15"/>
        <v>821.01060824565479</v>
      </c>
      <c r="AO34" s="66">
        <f t="shared" si="15"/>
        <v>1972.9740460498226</v>
      </c>
      <c r="AP34" s="66">
        <f t="shared" si="15"/>
        <v>1938.4364777734756</v>
      </c>
      <c r="AQ34" s="66">
        <f t="shared" si="15"/>
        <v>2133.8187746139865</v>
      </c>
      <c r="AR34" s="66">
        <f t="shared" si="15"/>
        <v>1385.126567874961</v>
      </c>
      <c r="AS34" s="66">
        <f t="shared" si="15"/>
        <v>2221.3031239022066</v>
      </c>
      <c r="AT34" s="66">
        <f t="shared" si="15"/>
        <v>1444.152971470015</v>
      </c>
      <c r="AU34" s="66">
        <f t="shared" si="15"/>
        <v>559.58965726998986</v>
      </c>
      <c r="AV34" s="66">
        <f t="shared" si="15"/>
        <v>31227.20879255428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-70101.941917674616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30.930863145441602</v>
      </c>
      <c r="BF34" s="66">
        <f t="shared" si="16"/>
        <v>2479.4847966939942</v>
      </c>
      <c r="BG34" s="66">
        <f t="shared" si="16"/>
        <v>0</v>
      </c>
      <c r="BH34" s="67">
        <f t="shared" si="16"/>
        <v>1721.6162872303678</v>
      </c>
      <c r="BP34" s="53" t="s">
        <v>67</v>
      </c>
      <c r="BQ34" s="72" t="s">
        <v>68</v>
      </c>
      <c r="BR34" s="65">
        <f t="shared" si="7"/>
        <v>2551.6643681080232</v>
      </c>
      <c r="BS34" s="66">
        <f t="shared" si="7"/>
        <v>14733.225762724231</v>
      </c>
      <c r="BT34" s="66">
        <f t="shared" si="7"/>
        <v>4881.398820018152</v>
      </c>
      <c r="BU34" s="66">
        <f t="shared" si="7"/>
        <v>821.01060824565479</v>
      </c>
      <c r="BV34" s="66">
        <f t="shared" si="7"/>
        <v>1972.9740460498226</v>
      </c>
      <c r="BW34" s="66">
        <f t="shared" si="7"/>
        <v>1938.4364777734756</v>
      </c>
      <c r="BX34" s="66">
        <f t="shared" si="7"/>
        <v>2133.8187746139865</v>
      </c>
      <c r="BY34" s="66">
        <f t="shared" si="7"/>
        <v>1385.126567874961</v>
      </c>
      <c r="BZ34" s="66">
        <f t="shared" si="7"/>
        <v>2221.3031239022066</v>
      </c>
      <c r="CA34" s="66">
        <f t="shared" si="7"/>
        <v>1444.152971470015</v>
      </c>
      <c r="CB34" s="66">
        <f t="shared" si="7"/>
        <v>559.58965726998986</v>
      </c>
      <c r="CC34" s="66">
        <f t="shared" si="7"/>
        <v>31227.20879255428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-70101.941917674616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30.930863145441602</v>
      </c>
      <c r="CM34" s="66">
        <f t="shared" si="12"/>
        <v>2479.4847966939942</v>
      </c>
      <c r="CN34" s="66">
        <f t="shared" si="12"/>
        <v>0</v>
      </c>
      <c r="CO34" s="67">
        <f t="shared" si="12"/>
        <v>1721.6162872303678</v>
      </c>
    </row>
    <row r="35" spans="2:98" x14ac:dyDescent="0.25">
      <c r="B35" s="53" t="s">
        <v>69</v>
      </c>
      <c r="C35" s="72" t="s">
        <v>70</v>
      </c>
      <c r="D35" s="65">
        <f>'[7]TES 2025 (value)'!D46</f>
        <v>330.16355832420675</v>
      </c>
      <c r="E35" s="66">
        <f>'[7]TES 2025 (value)'!E46</f>
        <v>619.20984618908074</v>
      </c>
      <c r="F35" s="66">
        <f>'[7]TES 2025 (value)'!F46</f>
        <v>416.67277305547123</v>
      </c>
      <c r="G35" s="66">
        <f>'[7]TES 2025 (value)'!G46</f>
        <v>124.48803574724271</v>
      </c>
      <c r="H35" s="66">
        <f>'[7]TES 2025 (value)'!H46</f>
        <v>227.65909988131307</v>
      </c>
      <c r="I35" s="66">
        <f>'[7]TES 2025 (value)'!I46</f>
        <v>305.87205916667676</v>
      </c>
      <c r="J35" s="66">
        <f>'[7]TES 2025 (value)'!J46</f>
        <v>458.60659892035295</v>
      </c>
      <c r="K35" s="66">
        <f>'[7]TES 2025 (value)'!K46</f>
        <v>290.45368007864602</v>
      </c>
      <c r="L35" s="66">
        <f>'[7]TES 2025 (value)'!L46</f>
        <v>367.44932099015188</v>
      </c>
      <c r="M35" s="66">
        <f>'[7]TES 2025 (value)'!M46</f>
        <v>249.22404589874543</v>
      </c>
      <c r="N35" s="66">
        <f>'[7]TES 2025 (value)'!N46</f>
        <v>120.28019733541366</v>
      </c>
      <c r="O35" s="66">
        <f>'[7]TES 2025 (value)'!O46</f>
        <v>5267.600934197013</v>
      </c>
      <c r="P35" s="66">
        <f>'[7]TES 2025 (value)'!P46</f>
        <v>0</v>
      </c>
      <c r="Q35" s="66">
        <f>'[7]TES 2025 (value)'!Q46</f>
        <v>0</v>
      </c>
      <c r="R35" s="66">
        <f>'[7]TES 2025 (value)'!R46</f>
        <v>0</v>
      </c>
      <c r="S35" s="66">
        <f>'[7]TES 2025 (value)'!S46</f>
        <v>0</v>
      </c>
      <c r="T35" s="34">
        <f>-SUM(D35:S35,U35:AA35)</f>
        <v>-11564.827743612184</v>
      </c>
      <c r="U35" s="66">
        <f>'[7]TES 2025 (value)'!U46</f>
        <v>0</v>
      </c>
      <c r="V35" s="66">
        <f>'[7]TES 2025 (value)'!V46</f>
        <v>0</v>
      </c>
      <c r="W35" s="66">
        <f>'[7]TES 2025 (value)'!W46</f>
        <v>0</v>
      </c>
      <c r="X35" s="66">
        <f>'[7]TES 2025 (value)'!X46</f>
        <v>35.238932787875711</v>
      </c>
      <c r="Y35" s="66">
        <f>'[7]TES 2025 (value)'!Y46</f>
        <v>1843.1748428160536</v>
      </c>
      <c r="Z35" s="66">
        <f>'[7]TES 2025 (value)'!Z46</f>
        <v>0</v>
      </c>
      <c r="AA35" s="67">
        <f>'[7]TES 2025 (value)'!AA46</f>
        <v>908.73381822394242</v>
      </c>
      <c r="AI35" s="53" t="s">
        <v>69</v>
      </c>
      <c r="AJ35" s="72" t="s">
        <v>70</v>
      </c>
      <c r="AK35" s="65">
        <f t="shared" si="17"/>
        <v>330.16355832420675</v>
      </c>
      <c r="AL35" s="66">
        <f t="shared" si="15"/>
        <v>619.20984618908074</v>
      </c>
      <c r="AM35" s="66">
        <f t="shared" si="15"/>
        <v>416.67277305547123</v>
      </c>
      <c r="AN35" s="66">
        <f t="shared" si="15"/>
        <v>124.48803574724271</v>
      </c>
      <c r="AO35" s="66">
        <f t="shared" si="15"/>
        <v>227.65909988131307</v>
      </c>
      <c r="AP35" s="66">
        <f t="shared" si="15"/>
        <v>305.87205916667676</v>
      </c>
      <c r="AQ35" s="66">
        <f t="shared" si="15"/>
        <v>458.60659892035295</v>
      </c>
      <c r="AR35" s="66">
        <f t="shared" si="15"/>
        <v>290.45368007864602</v>
      </c>
      <c r="AS35" s="66">
        <f t="shared" si="15"/>
        <v>367.44932099015188</v>
      </c>
      <c r="AT35" s="66">
        <f t="shared" si="15"/>
        <v>249.22404589874543</v>
      </c>
      <c r="AU35" s="66">
        <f t="shared" si="15"/>
        <v>120.28019733541366</v>
      </c>
      <c r="AV35" s="66">
        <f t="shared" si="15"/>
        <v>5267.600934197013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-11564.827743612184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35.238932787875711</v>
      </c>
      <c r="BF35" s="66">
        <f t="shared" si="16"/>
        <v>1843.1748428160536</v>
      </c>
      <c r="BG35" s="66">
        <f t="shared" si="16"/>
        <v>0</v>
      </c>
      <c r="BH35" s="67">
        <f t="shared" si="16"/>
        <v>908.73381822394242</v>
      </c>
      <c r="BP35" s="53" t="s">
        <v>69</v>
      </c>
      <c r="BQ35" s="72" t="s">
        <v>70</v>
      </c>
      <c r="BR35" s="65">
        <f t="shared" ref="BR35:CG37" si="18">AK35</f>
        <v>330.16355832420675</v>
      </c>
      <c r="BS35" s="66">
        <f t="shared" si="18"/>
        <v>619.20984618908074</v>
      </c>
      <c r="BT35" s="66">
        <f t="shared" si="18"/>
        <v>416.67277305547123</v>
      </c>
      <c r="BU35" s="66">
        <f t="shared" si="18"/>
        <v>124.48803574724271</v>
      </c>
      <c r="BV35" s="66">
        <f t="shared" si="18"/>
        <v>227.65909988131307</v>
      </c>
      <c r="BW35" s="66">
        <f t="shared" si="18"/>
        <v>305.87205916667676</v>
      </c>
      <c r="BX35" s="66">
        <f t="shared" si="18"/>
        <v>458.60659892035295</v>
      </c>
      <c r="BY35" s="66">
        <f t="shared" si="18"/>
        <v>290.45368007864602</v>
      </c>
      <c r="BZ35" s="66">
        <f t="shared" si="18"/>
        <v>367.44932099015188</v>
      </c>
      <c r="CA35" s="66">
        <f t="shared" si="18"/>
        <v>249.22404589874543</v>
      </c>
      <c r="CB35" s="66">
        <f t="shared" si="18"/>
        <v>120.28019733541366</v>
      </c>
      <c r="CC35" s="66">
        <f t="shared" si="18"/>
        <v>5267.600934197013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-11564.827743612184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35.238932787875711</v>
      </c>
      <c r="CM35" s="66">
        <f t="shared" si="12"/>
        <v>1843.1748428160536</v>
      </c>
      <c r="CN35" s="66">
        <f t="shared" si="12"/>
        <v>0</v>
      </c>
      <c r="CO35" s="67">
        <f t="shared" si="12"/>
        <v>908.73381822394242</v>
      </c>
    </row>
    <row r="36" spans="2:98" x14ac:dyDescent="0.25">
      <c r="B36" s="53" t="s">
        <v>71</v>
      </c>
      <c r="C36" s="72" t="s">
        <v>72</v>
      </c>
      <c r="D36" s="65">
        <f>'[7]TES 2025 (value)'!D47</f>
        <v>69.311995694625992</v>
      </c>
      <c r="E36" s="66">
        <f>'[7]TES 2025 (value)'!E47</f>
        <v>383.47888264487483</v>
      </c>
      <c r="F36" s="66">
        <f>'[7]TES 2025 (value)'!F47</f>
        <v>933.017604406744</v>
      </c>
      <c r="G36" s="66">
        <f>'[7]TES 2025 (value)'!G47</f>
        <v>85.197748559934794</v>
      </c>
      <c r="H36" s="66">
        <f>'[7]TES 2025 (value)'!H47</f>
        <v>152.44126726201648</v>
      </c>
      <c r="I36" s="66">
        <f>'[7]TES 2025 (value)'!I47</f>
        <v>209.89676425247677</v>
      </c>
      <c r="J36" s="66">
        <f>'[7]TES 2025 (value)'!J47</f>
        <v>320.22035495417401</v>
      </c>
      <c r="K36" s="66">
        <f>'[7]TES 2025 (value)'!K47</f>
        <v>202.56773591609246</v>
      </c>
      <c r="L36" s="66">
        <f>'[7]TES 2025 (value)'!L47</f>
        <v>252.91884973361041</v>
      </c>
      <c r="M36" s="66">
        <f>'[7]TES 2025 (value)'!M47</f>
        <v>171.98899290256045</v>
      </c>
      <c r="N36" s="66">
        <f>'[7]TES 2025 (value)'!N47</f>
        <v>83.985584551997817</v>
      </c>
      <c r="O36" s="66">
        <f>'[7]TES 2025 (value)'!O47</f>
        <v>3630.1391704451671</v>
      </c>
      <c r="P36" s="66">
        <f>'[7]TES 2025 (value)'!P47</f>
        <v>0</v>
      </c>
      <c r="Q36" s="66">
        <f>'[7]TES 2025 (value)'!Q47</f>
        <v>0</v>
      </c>
      <c r="R36" s="66">
        <f>'[7]TES 2025 (value)'!R47</f>
        <v>0</v>
      </c>
      <c r="S36" s="66">
        <f>'[7]TES 2025 (value)'!S47</f>
        <v>0</v>
      </c>
      <c r="T36" s="66">
        <f>'[7]TES 2025 (value)'!T47</f>
        <v>0</v>
      </c>
      <c r="U36" s="34">
        <f>-SUM(D36:T36,V36:AA36)</f>
        <v>-6533.4055918101039</v>
      </c>
      <c r="V36" s="66">
        <f>'[7]TES 2025 (value)'!V47</f>
        <v>0</v>
      </c>
      <c r="W36" s="66">
        <f>'[7]TES 2025 (value)'!W47</f>
        <v>0</v>
      </c>
      <c r="X36" s="66">
        <f>'[7]TES 2025 (value)'!X47</f>
        <v>0.49656106621951773</v>
      </c>
      <c r="Y36" s="66">
        <f>'[7]TES 2025 (value)'!Y47</f>
        <v>25.473811025655248</v>
      </c>
      <c r="Z36" s="66">
        <f>'[7]TES 2025 (value)'!Z47</f>
        <v>0</v>
      </c>
      <c r="AA36" s="67">
        <f>'[7]TES 2025 (value)'!AA47</f>
        <v>12.270268393955341</v>
      </c>
      <c r="AI36" s="53" t="s">
        <v>71</v>
      </c>
      <c r="AJ36" s="72" t="s">
        <v>72</v>
      </c>
      <c r="AK36" s="65">
        <f t="shared" si="17"/>
        <v>69.311995694625992</v>
      </c>
      <c r="AL36" s="66">
        <f t="shared" si="15"/>
        <v>383.47888264487483</v>
      </c>
      <c r="AM36" s="66">
        <f t="shared" si="15"/>
        <v>933.017604406744</v>
      </c>
      <c r="AN36" s="66">
        <f t="shared" si="15"/>
        <v>85.197748559934794</v>
      </c>
      <c r="AO36" s="66">
        <f t="shared" si="15"/>
        <v>152.44126726201648</v>
      </c>
      <c r="AP36" s="66">
        <f t="shared" si="15"/>
        <v>209.89676425247677</v>
      </c>
      <c r="AQ36" s="66">
        <f t="shared" si="15"/>
        <v>320.22035495417401</v>
      </c>
      <c r="AR36" s="66">
        <f t="shared" si="15"/>
        <v>202.56773591609246</v>
      </c>
      <c r="AS36" s="66">
        <f t="shared" si="15"/>
        <v>252.91884973361041</v>
      </c>
      <c r="AT36" s="66">
        <f t="shared" si="15"/>
        <v>171.98899290256045</v>
      </c>
      <c r="AU36" s="66">
        <f t="shared" si="15"/>
        <v>83.985584551997817</v>
      </c>
      <c r="AV36" s="66">
        <f t="shared" si="15"/>
        <v>3630.1391704451671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-6533.4055918101039</v>
      </c>
      <c r="BC36" s="66">
        <f t="shared" si="16"/>
        <v>0</v>
      </c>
      <c r="BD36" s="66">
        <f t="shared" si="16"/>
        <v>0</v>
      </c>
      <c r="BE36" s="66">
        <f t="shared" si="16"/>
        <v>0.49656106621951773</v>
      </c>
      <c r="BF36" s="66">
        <f t="shared" si="16"/>
        <v>25.473811025655248</v>
      </c>
      <c r="BG36" s="66">
        <f t="shared" si="16"/>
        <v>0</v>
      </c>
      <c r="BH36" s="67">
        <f t="shared" si="16"/>
        <v>12.270268393955341</v>
      </c>
      <c r="BP36" s="53" t="s">
        <v>71</v>
      </c>
      <c r="BQ36" s="72" t="s">
        <v>72</v>
      </c>
      <c r="BR36" s="65">
        <f t="shared" si="18"/>
        <v>69.311995694625992</v>
      </c>
      <c r="BS36" s="66">
        <f t="shared" si="18"/>
        <v>383.47888264487483</v>
      </c>
      <c r="BT36" s="66">
        <f t="shared" si="18"/>
        <v>933.017604406744</v>
      </c>
      <c r="BU36" s="66">
        <f t="shared" si="18"/>
        <v>85.197748559934794</v>
      </c>
      <c r="BV36" s="66">
        <f t="shared" si="18"/>
        <v>152.44126726201648</v>
      </c>
      <c r="BW36" s="66">
        <f t="shared" si="18"/>
        <v>209.89676425247677</v>
      </c>
      <c r="BX36" s="66">
        <f t="shared" si="18"/>
        <v>320.22035495417401</v>
      </c>
      <c r="BY36" s="66">
        <f t="shared" si="18"/>
        <v>202.56773591609246</v>
      </c>
      <c r="BZ36" s="66">
        <f t="shared" si="18"/>
        <v>252.91884973361041</v>
      </c>
      <c r="CA36" s="66">
        <f t="shared" si="18"/>
        <v>171.98899290256045</v>
      </c>
      <c r="CB36" s="66">
        <f t="shared" si="18"/>
        <v>83.985584551997817</v>
      </c>
      <c r="CC36" s="66">
        <f t="shared" si="18"/>
        <v>3630.1391704451671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-6533.4055918101039</v>
      </c>
      <c r="CJ36" s="66">
        <f t="shared" si="10"/>
        <v>0</v>
      </c>
      <c r="CK36" s="66">
        <f t="shared" si="12"/>
        <v>0</v>
      </c>
      <c r="CL36" s="66">
        <f t="shared" si="12"/>
        <v>0.49656106621951773</v>
      </c>
      <c r="CM36" s="66">
        <f t="shared" si="12"/>
        <v>25.473811025655248</v>
      </c>
      <c r="CN36" s="66">
        <f t="shared" si="12"/>
        <v>0</v>
      </c>
      <c r="CO36" s="67">
        <f t="shared" si="12"/>
        <v>12.270268393955341</v>
      </c>
    </row>
    <row r="37" spans="2:98" x14ac:dyDescent="0.25">
      <c r="B37" s="53" t="s">
        <v>73</v>
      </c>
      <c r="C37" s="72" t="s">
        <v>74</v>
      </c>
      <c r="D37" s="65">
        <f>'[7]TES 2025 (value)'!D48</f>
        <v>31560.923091336979</v>
      </c>
      <c r="E37" s="66">
        <f>'[7]TES 2025 (value)'!E48</f>
        <v>110174.69761491448</v>
      </c>
      <c r="F37" s="66">
        <f>'[7]TES 2025 (value)'!F48</f>
        <v>38063.062280844752</v>
      </c>
      <c r="G37" s="66">
        <f>'[7]TES 2025 (value)'!G48</f>
        <v>732.364396048196</v>
      </c>
      <c r="H37" s="66">
        <f>'[7]TES 2025 (value)'!H48</f>
        <v>12601.038983536442</v>
      </c>
      <c r="I37" s="66">
        <f>'[7]TES 2025 (value)'!I48</f>
        <v>5541.656521365534</v>
      </c>
      <c r="J37" s="66">
        <f>'[7]TES 2025 (value)'!J48</f>
        <v>1862.4672772658037</v>
      </c>
      <c r="K37" s="66">
        <f>'[7]TES 2025 (value)'!K48</f>
        <v>4646.7921344648948</v>
      </c>
      <c r="L37" s="66">
        <f>'[7]TES 2025 (value)'!L48</f>
        <v>3474.229380663724</v>
      </c>
      <c r="M37" s="66">
        <f>'[7]TES 2025 (value)'!M48</f>
        <v>3246.5464125330627</v>
      </c>
      <c r="N37" s="66">
        <f>'[7]TES 2025 (value)'!N48</f>
        <v>2283.6636878994586</v>
      </c>
      <c r="O37" s="66">
        <f>'[7]TES 2025 (value)'!O48</f>
        <v>242241.02624286481</v>
      </c>
      <c r="P37" s="66">
        <f>'[7]TES 2025 (value)'!P48</f>
        <v>0</v>
      </c>
      <c r="Q37" s="66">
        <f>'[7]TES 2025 (value)'!Q48</f>
        <v>0</v>
      </c>
      <c r="R37" s="66">
        <f>'[7]TES 2025 (value)'!R48</f>
        <v>0</v>
      </c>
      <c r="S37" s="66">
        <f>'[7]TES 2025 (value)'!S48</f>
        <v>0</v>
      </c>
      <c r="T37" s="66">
        <f>'[7]TES 2025 (value)'!T48</f>
        <v>0</v>
      </c>
      <c r="U37" s="66">
        <f>'[7]TES 2025 (value)'!U48</f>
        <v>0</v>
      </c>
      <c r="V37" s="34">
        <f>-SUM(D37:U37,W37:AA37)</f>
        <v>-469189.40051434131</v>
      </c>
      <c r="W37" s="66">
        <f>'[7]TES 2025 (value)'!W48</f>
        <v>0</v>
      </c>
      <c r="X37" s="66">
        <f>'[7]TES 2025 (value)'!X48</f>
        <v>26.417719573801953</v>
      </c>
      <c r="Y37" s="66">
        <f>'[7]TES 2025 (value)'!Y48</f>
        <v>12722.400557131823</v>
      </c>
      <c r="Z37" s="66">
        <f>'[7]TES 2025 (value)'!Z48</f>
        <v>0</v>
      </c>
      <c r="AA37" s="67">
        <f>'[7]TES 2025 (value)'!AA48</f>
        <v>12.114213897570201</v>
      </c>
      <c r="AI37" s="53" t="s">
        <v>73</v>
      </c>
      <c r="AJ37" s="72" t="s">
        <v>74</v>
      </c>
      <c r="AK37" s="65">
        <f t="shared" si="17"/>
        <v>31560.923091336979</v>
      </c>
      <c r="AL37" s="66">
        <f t="shared" si="15"/>
        <v>110174.69761491448</v>
      </c>
      <c r="AM37" s="66">
        <f t="shared" si="15"/>
        <v>38063.062280844752</v>
      </c>
      <c r="AN37" s="66">
        <f t="shared" si="15"/>
        <v>732.364396048196</v>
      </c>
      <c r="AO37" s="66">
        <f t="shared" si="15"/>
        <v>12601.038983536442</v>
      </c>
      <c r="AP37" s="66">
        <f t="shared" si="15"/>
        <v>5541.656521365534</v>
      </c>
      <c r="AQ37" s="66">
        <f t="shared" si="15"/>
        <v>1862.4672772658037</v>
      </c>
      <c r="AR37" s="66">
        <f t="shared" si="15"/>
        <v>4646.7921344648948</v>
      </c>
      <c r="AS37" s="66">
        <f t="shared" si="15"/>
        <v>3474.229380663724</v>
      </c>
      <c r="AT37" s="66">
        <f t="shared" si="15"/>
        <v>3246.5464125330627</v>
      </c>
      <c r="AU37" s="66">
        <f t="shared" si="15"/>
        <v>2283.6636878994586</v>
      </c>
      <c r="AV37" s="66">
        <f t="shared" si="15"/>
        <v>242241.02624286481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-469189.40051434131</v>
      </c>
      <c r="BD37" s="66">
        <f t="shared" si="16"/>
        <v>0</v>
      </c>
      <c r="BE37" s="66">
        <f t="shared" si="16"/>
        <v>26.417719573801953</v>
      </c>
      <c r="BF37" s="66">
        <f t="shared" si="16"/>
        <v>12722.400557131823</v>
      </c>
      <c r="BG37" s="66">
        <f t="shared" si="16"/>
        <v>0</v>
      </c>
      <c r="BH37" s="67">
        <f t="shared" si="16"/>
        <v>12.114213897570201</v>
      </c>
      <c r="BP37" s="53" t="s">
        <v>73</v>
      </c>
      <c r="BQ37" s="72" t="s">
        <v>74</v>
      </c>
      <c r="BR37" s="65">
        <f t="shared" si="18"/>
        <v>31560.923091336979</v>
      </c>
      <c r="BS37" s="66">
        <f t="shared" si="18"/>
        <v>110174.69761491448</v>
      </c>
      <c r="BT37" s="66">
        <f t="shared" si="18"/>
        <v>38063.062280844752</v>
      </c>
      <c r="BU37" s="66">
        <f t="shared" si="18"/>
        <v>732.364396048196</v>
      </c>
      <c r="BV37" s="66">
        <f t="shared" si="18"/>
        <v>12601.038983536442</v>
      </c>
      <c r="BW37" s="66">
        <f t="shared" si="18"/>
        <v>5541.656521365534</v>
      </c>
      <c r="BX37" s="66">
        <f t="shared" si="18"/>
        <v>1862.4672772658037</v>
      </c>
      <c r="BY37" s="66">
        <f t="shared" si="18"/>
        <v>4646.7921344648948</v>
      </c>
      <c r="BZ37" s="66">
        <f t="shared" si="18"/>
        <v>3474.229380663724</v>
      </c>
      <c r="CA37" s="66">
        <f t="shared" si="18"/>
        <v>3246.5464125330627</v>
      </c>
      <c r="CB37" s="66">
        <f t="shared" si="18"/>
        <v>2283.6636878994586</v>
      </c>
      <c r="CC37" s="66">
        <f t="shared" si="18"/>
        <v>242241.02624286481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-469189.40051434131</v>
      </c>
      <c r="CK37" s="66">
        <f t="shared" si="12"/>
        <v>0</v>
      </c>
      <c r="CL37" s="66">
        <f t="shared" si="12"/>
        <v>26.417719573801953</v>
      </c>
      <c r="CM37" s="66">
        <f t="shared" si="12"/>
        <v>12722.400557131823</v>
      </c>
      <c r="CN37" s="66">
        <f t="shared" si="12"/>
        <v>0</v>
      </c>
      <c r="CO37" s="67">
        <f t="shared" si="12"/>
        <v>12.114213897570201</v>
      </c>
    </row>
    <row r="38" spans="2:98" x14ac:dyDescent="0.25">
      <c r="B38" s="53" t="s">
        <v>76</v>
      </c>
      <c r="C38" s="72" t="s">
        <v>54</v>
      </c>
      <c r="D38" s="65">
        <f t="array" ref="D38:AA38">TRANSPOSE('[7]TES 2025 (value)'!$AV$6:$AV$29)</f>
        <v>2928.7758592698337</v>
      </c>
      <c r="E38" s="66">
        <v>21201.565057443124</v>
      </c>
      <c r="F38" s="66">
        <v>20271.551227176533</v>
      </c>
      <c r="G38" s="66">
        <v>613.51074890264579</v>
      </c>
      <c r="H38" s="66">
        <v>471.15522874900233</v>
      </c>
      <c r="I38" s="66">
        <v>1554.4492299604062</v>
      </c>
      <c r="J38" s="66">
        <v>22.882512615067043</v>
      </c>
      <c r="K38" s="66">
        <v>123.12334568400642</v>
      </c>
      <c r="L38" s="66">
        <v>1452.4067191101769</v>
      </c>
      <c r="M38" s="66">
        <v>6.9503315314730321</v>
      </c>
      <c r="N38" s="66">
        <v>1.2113368814373089E-5</v>
      </c>
      <c r="O38" s="66">
        <v>58231.671896057596</v>
      </c>
      <c r="P38" s="66">
        <v>43538.171822794699</v>
      </c>
      <c r="Q38" s="66">
        <v>617.75543503822541</v>
      </c>
      <c r="R38" s="66">
        <v>1118.8013826402921</v>
      </c>
      <c r="S38" s="66">
        <v>464.58518312112147</v>
      </c>
      <c r="T38" s="66">
        <v>26.06807505315961</v>
      </c>
      <c r="U38" s="66">
        <v>374.32055739944707</v>
      </c>
      <c r="V38" s="66">
        <v>72937.292012601276</v>
      </c>
      <c r="W38" s="66">
        <v>0</v>
      </c>
      <c r="X38" s="66">
        <v>23.071592226120515</v>
      </c>
      <c r="Y38" s="66">
        <v>12057.88545016145</v>
      </c>
      <c r="Z38" s="66">
        <v>4582.4446368845956</v>
      </c>
      <c r="AA38" s="67">
        <v>2057.4399812403867</v>
      </c>
      <c r="AI38" s="53" t="s">
        <v>76</v>
      </c>
      <c r="AJ38" s="72" t="s">
        <v>54</v>
      </c>
      <c r="AK38" s="65">
        <f t="shared" si="17"/>
        <v>2928.7758592698337</v>
      </c>
      <c r="AL38" s="66">
        <f t="shared" si="15"/>
        <v>21201.565057443124</v>
      </c>
      <c r="AM38" s="66">
        <f t="shared" si="15"/>
        <v>20271.551227176533</v>
      </c>
      <c r="AN38" s="66">
        <f t="shared" si="15"/>
        <v>613.51074890264579</v>
      </c>
      <c r="AO38" s="66">
        <f t="shared" si="15"/>
        <v>471.15522874900233</v>
      </c>
      <c r="AP38" s="66">
        <f t="shared" si="15"/>
        <v>1554.4492299604062</v>
      </c>
      <c r="AQ38" s="66">
        <f t="shared" si="15"/>
        <v>22.882512615067043</v>
      </c>
      <c r="AR38" s="66">
        <f t="shared" si="15"/>
        <v>123.12334568400642</v>
      </c>
      <c r="AS38" s="66">
        <f t="shared" si="15"/>
        <v>1452.4067191101769</v>
      </c>
      <c r="AT38" s="66">
        <f t="shared" si="15"/>
        <v>6.9503315314730321</v>
      </c>
      <c r="AU38" s="66">
        <f t="shared" si="15"/>
        <v>1.2113368814373089E-5</v>
      </c>
      <c r="AV38" s="66">
        <f t="shared" si="15"/>
        <v>58231.671896057596</v>
      </c>
      <c r="AW38" s="66">
        <f t="shared" si="15"/>
        <v>43538.171822794699</v>
      </c>
      <c r="AX38" s="66">
        <f t="shared" si="15"/>
        <v>617.75543503822541</v>
      </c>
      <c r="AY38" s="66">
        <f t="shared" si="15"/>
        <v>1118.8013826402921</v>
      </c>
      <c r="AZ38" s="66">
        <f t="shared" si="15"/>
        <v>464.58518312112147</v>
      </c>
      <c r="BA38" s="66">
        <f t="shared" si="15"/>
        <v>26.06807505315961</v>
      </c>
      <c r="BB38" s="66">
        <f t="shared" si="16"/>
        <v>374.32055739944707</v>
      </c>
      <c r="BC38" s="66">
        <f t="shared" si="16"/>
        <v>72937.292012601276</v>
      </c>
      <c r="BD38" s="66">
        <f t="shared" si="16"/>
        <v>0</v>
      </c>
      <c r="BE38" s="66">
        <f t="shared" si="16"/>
        <v>23.071592226120515</v>
      </c>
      <c r="BF38" s="66">
        <f t="shared" si="16"/>
        <v>12057.88545016145</v>
      </c>
      <c r="BG38" s="66">
        <f t="shared" si="16"/>
        <v>4582.4446368845956</v>
      </c>
      <c r="BH38" s="67">
        <f t="shared" si="16"/>
        <v>2057.4399812403867</v>
      </c>
      <c r="BP38" s="53" t="s">
        <v>76</v>
      </c>
      <c r="BQ38" s="72" t="s">
        <v>54</v>
      </c>
      <c r="BR38" s="49">
        <f t="array" ref="BR38:CO38">AK47:BH47/(1+AK47:BH47)*TRANSPOSE(CP3:CP26+CQ3:CQ26+CR3:CR26)</f>
        <v>2928.7758592698337</v>
      </c>
      <c r="BS38" s="50">
        <v>21201.565057443127</v>
      </c>
      <c r="BT38" s="50">
        <v>20559.841819722562</v>
      </c>
      <c r="BU38" s="50">
        <v>613.51074890264579</v>
      </c>
      <c r="BV38" s="50">
        <v>471.15522874900228</v>
      </c>
      <c r="BW38" s="50">
        <v>1554.4492299604062</v>
      </c>
      <c r="BX38" s="50">
        <v>22.882512615067046</v>
      </c>
      <c r="BY38" s="50">
        <v>0</v>
      </c>
      <c r="BZ38" s="50">
        <v>1452.4067191101769</v>
      </c>
      <c r="CA38" s="50">
        <v>0</v>
      </c>
      <c r="CB38" s="50">
        <v>1.2113368814373087E-5</v>
      </c>
      <c r="CC38" s="50">
        <v>58231.671896057604</v>
      </c>
      <c r="CD38" s="50">
        <v>43538.171822794699</v>
      </c>
      <c r="CE38" s="50">
        <v>617.75543503822541</v>
      </c>
      <c r="CF38" s="50">
        <v>1118.8013826402921</v>
      </c>
      <c r="CG38" s="50">
        <v>464.58518312112142</v>
      </c>
      <c r="CH38" s="50">
        <v>26.068075053159614</v>
      </c>
      <c r="CI38" s="50">
        <v>374.32055739944701</v>
      </c>
      <c r="CJ38" s="50">
        <v>72937.29201260129</v>
      </c>
      <c r="CK38" s="50">
        <v>0</v>
      </c>
      <c r="CL38" s="50">
        <v>23.071592226120515</v>
      </c>
      <c r="CM38" s="50">
        <v>12057.885450161448</v>
      </c>
      <c r="CN38" s="50">
        <v>4582.4446368845956</v>
      </c>
      <c r="CO38" s="51">
        <v>2057.4399812403867</v>
      </c>
    </row>
    <row r="39" spans="2:98" x14ac:dyDescent="0.25">
      <c r="B39" s="53" t="s">
        <v>77</v>
      </c>
      <c r="C39" s="72" t="s">
        <v>78</v>
      </c>
      <c r="D39" s="65">
        <f t="array" ref="D39:AA39">TRANSPOSE('[7]TES 2025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203.46648554394068</v>
      </c>
      <c r="Y39" s="66">
        <v>38198.802462891384</v>
      </c>
      <c r="Z39" s="66">
        <v>1386.980174</v>
      </c>
      <c r="AA39" s="67">
        <v>7091.719017453559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203.46648554394068</v>
      </c>
      <c r="BF39" s="66">
        <f t="shared" si="16"/>
        <v>38198.802462891384</v>
      </c>
      <c r="BG39" s="66">
        <f t="shared" si="16"/>
        <v>1386.980174</v>
      </c>
      <c r="BH39" s="67">
        <f t="shared" si="16"/>
        <v>7091.719017453559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203.46648554394068</v>
      </c>
      <c r="CM39" s="66">
        <f t="shared" si="20"/>
        <v>38198.802462891384</v>
      </c>
      <c r="CN39" s="66">
        <f t="shared" si="20"/>
        <v>1386.980174</v>
      </c>
      <c r="CO39" s="67">
        <f t="shared" si="20"/>
        <v>7091.719017453559</v>
      </c>
    </row>
    <row r="40" spans="2:98" x14ac:dyDescent="0.25">
      <c r="B40" s="53" t="s">
        <v>79</v>
      </c>
      <c r="C40" s="78" t="s">
        <v>80</v>
      </c>
      <c r="D40" s="69">
        <f t="array" ref="D40:AA40">TRANSPOSE('[7]TES 2025 (value)'!$AX$6:$AX$29)+TRANSPOSE('[7]TES 2025 (value)'!$AY$6:$AY$29)</f>
        <v>-4611.7964327207856</v>
      </c>
      <c r="E40" s="70">
        <v>24076.235990414938</v>
      </c>
      <c r="F40" s="70">
        <v>781.99087241499672</v>
      </c>
      <c r="G40" s="70">
        <v>9.9379707103488375</v>
      </c>
      <c r="H40" s="70">
        <v>21.609661101666656</v>
      </c>
      <c r="I40" s="70">
        <v>26.026293506330337</v>
      </c>
      <c r="J40" s="70">
        <v>76.325337713047048</v>
      </c>
      <c r="K40" s="70">
        <v>101.15405018224634</v>
      </c>
      <c r="L40" s="70">
        <v>112.62437874155536</v>
      </c>
      <c r="M40" s="70">
        <v>4.3594947920660339</v>
      </c>
      <c r="N40" s="70">
        <v>17.050060643238091</v>
      </c>
      <c r="O40" s="70">
        <v>4182.375828465526</v>
      </c>
      <c r="P40" s="70">
        <v>1464.8624939107249</v>
      </c>
      <c r="Q40" s="70">
        <v>-3261.0690661282501</v>
      </c>
      <c r="R40" s="70">
        <v>-5672.9562873095474</v>
      </c>
      <c r="S40" s="70">
        <v>0</v>
      </c>
      <c r="T40" s="70">
        <v>-259.86287985918619</v>
      </c>
      <c r="U40" s="70">
        <v>546.69504265822764</v>
      </c>
      <c r="V40" s="70">
        <v>49755.31470987686</v>
      </c>
      <c r="W40" s="70">
        <v>0</v>
      </c>
      <c r="X40" s="70">
        <v>0.31321064388588965</v>
      </c>
      <c r="Y40" s="70">
        <v>0</v>
      </c>
      <c r="Z40" s="70">
        <v>660.66460333959731</v>
      </c>
      <c r="AA40" s="71">
        <v>25.41075716873063</v>
      </c>
      <c r="AI40" s="53" t="s">
        <v>79</v>
      </c>
      <c r="AJ40" s="78" t="s">
        <v>80</v>
      </c>
      <c r="AK40" s="69">
        <f t="shared" si="17"/>
        <v>-4611.7964327207856</v>
      </c>
      <c r="AL40" s="70">
        <f t="shared" si="15"/>
        <v>24076.235990414938</v>
      </c>
      <c r="AM40" s="70">
        <f t="shared" si="15"/>
        <v>781.99087241499672</v>
      </c>
      <c r="AN40" s="70">
        <f t="shared" si="15"/>
        <v>9.9379707103488375</v>
      </c>
      <c r="AO40" s="70">
        <f t="shared" si="15"/>
        <v>21.609661101666656</v>
      </c>
      <c r="AP40" s="70">
        <f t="shared" si="15"/>
        <v>26.026293506330337</v>
      </c>
      <c r="AQ40" s="70">
        <f t="shared" si="15"/>
        <v>76.325337713047048</v>
      </c>
      <c r="AR40" s="70">
        <f t="shared" si="15"/>
        <v>101.15405018224634</v>
      </c>
      <c r="AS40" s="70">
        <f t="shared" si="15"/>
        <v>112.62437874155536</v>
      </c>
      <c r="AT40" s="70">
        <f t="shared" si="15"/>
        <v>4.3594947920660339</v>
      </c>
      <c r="AU40" s="70">
        <f t="shared" si="15"/>
        <v>17.050060643238091</v>
      </c>
      <c r="AV40" s="70">
        <f t="shared" si="15"/>
        <v>4182.375828465526</v>
      </c>
      <c r="AW40" s="70">
        <f t="shared" si="15"/>
        <v>1464.8624939107249</v>
      </c>
      <c r="AX40" s="70">
        <f t="shared" si="15"/>
        <v>-3261.0690661282501</v>
      </c>
      <c r="AY40" s="70">
        <f t="shared" si="15"/>
        <v>-5672.9562873095474</v>
      </c>
      <c r="AZ40" s="70">
        <f t="shared" si="15"/>
        <v>0</v>
      </c>
      <c r="BA40" s="70">
        <f t="shared" si="15"/>
        <v>-259.86287985918619</v>
      </c>
      <c r="BB40" s="70">
        <f t="shared" si="16"/>
        <v>546.69504265822764</v>
      </c>
      <c r="BC40" s="70">
        <f t="shared" si="16"/>
        <v>49755.31470987686</v>
      </c>
      <c r="BD40" s="70">
        <f t="shared" si="16"/>
        <v>0</v>
      </c>
      <c r="BE40" s="70">
        <f t="shared" si="16"/>
        <v>0.31321064388588965</v>
      </c>
      <c r="BF40" s="70">
        <f t="shared" si="16"/>
        <v>0</v>
      </c>
      <c r="BG40" s="70">
        <f t="shared" si="16"/>
        <v>660.66460333959731</v>
      </c>
      <c r="BH40" s="71">
        <f t="shared" si="16"/>
        <v>25.41075716873063</v>
      </c>
      <c r="BP40" s="53" t="s">
        <v>79</v>
      </c>
      <c r="BQ40" s="78" t="s">
        <v>80</v>
      </c>
      <c r="BR40" s="69">
        <f t="shared" si="19"/>
        <v>-4611.7964327207856</v>
      </c>
      <c r="BS40" s="70">
        <f t="shared" si="19"/>
        <v>24076.235990414938</v>
      </c>
      <c r="BT40" s="49">
        <f>AM40-CY19</f>
        <v>3024.4948049687173</v>
      </c>
      <c r="BU40" s="70">
        <f t="shared" si="19"/>
        <v>9.9379707103488375</v>
      </c>
      <c r="BV40" s="70">
        <f t="shared" si="19"/>
        <v>21.609661101666656</v>
      </c>
      <c r="BW40" s="70">
        <f t="shared" si="19"/>
        <v>26.026293506330337</v>
      </c>
      <c r="BX40" s="70">
        <f t="shared" si="19"/>
        <v>76.325337713047048</v>
      </c>
      <c r="BY40" s="70">
        <f t="shared" si="19"/>
        <v>101.15405018224634</v>
      </c>
      <c r="BZ40" s="70">
        <f t="shared" si="19"/>
        <v>112.62437874155536</v>
      </c>
      <c r="CA40" s="70">
        <f t="shared" si="19"/>
        <v>4.3594947920660339</v>
      </c>
      <c r="CB40" s="70">
        <f t="shared" si="19"/>
        <v>17.050060643238091</v>
      </c>
      <c r="CC40" s="70">
        <f t="shared" si="19"/>
        <v>4182.375828465526</v>
      </c>
      <c r="CD40" s="70">
        <f t="shared" si="19"/>
        <v>1464.8624939107249</v>
      </c>
      <c r="CE40" s="70">
        <f t="shared" si="19"/>
        <v>-3261.0690661282501</v>
      </c>
      <c r="CF40" s="70">
        <f t="shared" si="19"/>
        <v>-5672.9562873095474</v>
      </c>
      <c r="CG40" s="70">
        <f t="shared" si="19"/>
        <v>0</v>
      </c>
      <c r="CH40" s="70">
        <f t="shared" si="20"/>
        <v>-259.86287985918619</v>
      </c>
      <c r="CI40" s="70">
        <f t="shared" si="20"/>
        <v>546.69504265822764</v>
      </c>
      <c r="CJ40" s="70">
        <f t="shared" si="20"/>
        <v>49755.31470987686</v>
      </c>
      <c r="CK40" s="70">
        <f t="shared" si="20"/>
        <v>0</v>
      </c>
      <c r="CL40" s="70">
        <f t="shared" si="20"/>
        <v>0.31321064388588965</v>
      </c>
      <c r="CM40" s="70">
        <f t="shared" si="20"/>
        <v>0</v>
      </c>
      <c r="CN40" s="70">
        <f t="shared" si="20"/>
        <v>660.66460333959731</v>
      </c>
      <c r="CO40" s="71">
        <f t="shared" si="20"/>
        <v>25.41075716873063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167171.5581977554</v>
      </c>
      <c r="E41" s="31">
        <v>460634.3179272142</v>
      </c>
      <c r="F41" s="31">
        <v>340856.74195104156</v>
      </c>
      <c r="G41" s="31">
        <v>17370.014078014854</v>
      </c>
      <c r="H41" s="31">
        <v>57245.034617245845</v>
      </c>
      <c r="I41" s="31">
        <v>55424.231555479259</v>
      </c>
      <c r="J41" s="31">
        <v>23080.6032287124</v>
      </c>
      <c r="K41" s="31">
        <v>84013.91822443025</v>
      </c>
      <c r="L41" s="31">
        <v>69547.961574934714</v>
      </c>
      <c r="M41" s="31">
        <v>65839.454127515157</v>
      </c>
      <c r="N41" s="31">
        <v>38477.971553025651</v>
      </c>
      <c r="O41" s="31">
        <v>1494223.6205334296</v>
      </c>
      <c r="P41" s="31">
        <v>505519.28221100959</v>
      </c>
      <c r="Q41" s="31">
        <v>15348.501572065665</v>
      </c>
      <c r="R41" s="31">
        <v>23250.77075093368</v>
      </c>
      <c r="S41" s="31">
        <v>44343.296758212025</v>
      </c>
      <c r="T41" s="31">
        <v>13537.393028982018</v>
      </c>
      <c r="U41" s="31">
        <v>40788.020096981149</v>
      </c>
      <c r="V41" s="31">
        <v>2870932.9629954454</v>
      </c>
      <c r="W41" s="31">
        <v>620087.8955064707</v>
      </c>
      <c r="X41" s="31">
        <v>1151.2042701690505</v>
      </c>
      <c r="Y41" s="31">
        <v>195141.11979908458</v>
      </c>
      <c r="Z41" s="31">
        <v>72456.691947135696</v>
      </c>
      <c r="AA41" s="32">
        <v>50383.548780278543</v>
      </c>
      <c r="AI41" s="29" t="s">
        <v>81</v>
      </c>
      <c r="AJ41" s="30" t="s">
        <v>83</v>
      </c>
      <c r="AK41" s="31">
        <f>SUM(AK3:AK40)</f>
        <v>167171.61778675075</v>
      </c>
      <c r="AL41" s="31">
        <f t="shared" ref="AL41:BH41" si="21">SUM(AL3:AL40)</f>
        <v>460637.17218966997</v>
      </c>
      <c r="AM41" s="31">
        <f t="shared" si="21"/>
        <v>340855.90934723581</v>
      </c>
      <c r="AN41" s="31">
        <f t="shared" si="21"/>
        <v>17369.088216298445</v>
      </c>
      <c r="AO41" s="31">
        <f t="shared" si="21"/>
        <v>57244.065561915275</v>
      </c>
      <c r="AP41" s="31">
        <f t="shared" si="21"/>
        <v>55423.066532939069</v>
      </c>
      <c r="AQ41" s="31">
        <f t="shared" si="21"/>
        <v>23080.241390062987</v>
      </c>
      <c r="AR41" s="31">
        <f t="shared" si="21"/>
        <v>84024.06718037957</v>
      </c>
      <c r="AS41" s="31">
        <f t="shared" si="21"/>
        <v>69552.476525770951</v>
      </c>
      <c r="AT41" s="31">
        <f t="shared" si="21"/>
        <v>65838.96249962115</v>
      </c>
      <c r="AU41" s="31">
        <f t="shared" si="21"/>
        <v>38477.094231714007</v>
      </c>
      <c r="AV41" s="31">
        <f t="shared" si="21"/>
        <v>1494239.7120722295</v>
      </c>
      <c r="AW41" s="31">
        <f t="shared" si="21"/>
        <v>505525.16256815003</v>
      </c>
      <c r="AX41" s="31">
        <f t="shared" si="21"/>
        <v>15347.252190308802</v>
      </c>
      <c r="AY41" s="31">
        <f t="shared" si="21"/>
        <v>23249.96206188466</v>
      </c>
      <c r="AZ41" s="31">
        <f t="shared" si="21"/>
        <v>44343.984777960271</v>
      </c>
      <c r="BA41" s="31">
        <f t="shared" si="21"/>
        <v>13536.528588460485</v>
      </c>
      <c r="BB41" s="31">
        <f t="shared" si="21"/>
        <v>40787.282592048337</v>
      </c>
      <c r="BC41" s="31">
        <f t="shared" si="21"/>
        <v>2870986.7818472399</v>
      </c>
      <c r="BD41" s="31">
        <f t="shared" si="21"/>
        <v>620087.31175542402</v>
      </c>
      <c r="BE41" s="31">
        <f t="shared" si="21"/>
        <v>1234.5288594917838</v>
      </c>
      <c r="BF41" s="31">
        <f t="shared" si="21"/>
        <v>195963.48227361793</v>
      </c>
      <c r="BG41" s="31">
        <f t="shared" si="21"/>
        <v>72458.877606381764</v>
      </c>
      <c r="BH41" s="32">
        <f t="shared" si="21"/>
        <v>50445.070873337878</v>
      </c>
      <c r="BP41" s="29" t="s">
        <v>81</v>
      </c>
      <c r="BQ41" s="30" t="s">
        <v>83</v>
      </c>
      <c r="BR41" s="31">
        <f>SUM(BR3:BR40)</f>
        <v>167171.61778675075</v>
      </c>
      <c r="BS41" s="31">
        <f t="shared" ref="BS41:CO41" si="22">SUM(BS3:BS40)</f>
        <v>460637.17218966997</v>
      </c>
      <c r="BT41" s="31">
        <f t="shared" si="22"/>
        <v>343098.41327978938</v>
      </c>
      <c r="BU41" s="31">
        <f t="shared" si="22"/>
        <v>17369.088216298445</v>
      </c>
      <c r="BV41" s="31">
        <f t="shared" si="22"/>
        <v>57244.065561915275</v>
      </c>
      <c r="BW41" s="31">
        <f t="shared" si="22"/>
        <v>55423.066532939069</v>
      </c>
      <c r="BX41" s="31">
        <f t="shared" si="22"/>
        <v>23080.241390062987</v>
      </c>
      <c r="BY41" s="31">
        <f t="shared" si="22"/>
        <v>84024.06718037957</v>
      </c>
      <c r="BZ41" s="31">
        <f t="shared" si="22"/>
        <v>69552.476525770951</v>
      </c>
      <c r="CA41" s="31">
        <f t="shared" si="22"/>
        <v>65838.962499621135</v>
      </c>
      <c r="CB41" s="31">
        <f t="shared" si="22"/>
        <v>38477.094231714007</v>
      </c>
      <c r="CC41" s="31">
        <f t="shared" si="22"/>
        <v>1494239.7120722295</v>
      </c>
      <c r="CD41" s="31">
        <f t="shared" si="22"/>
        <v>505525.16256815003</v>
      </c>
      <c r="CE41" s="31">
        <f t="shared" si="22"/>
        <v>15347.252190308802</v>
      </c>
      <c r="CF41" s="31">
        <f t="shared" si="22"/>
        <v>23249.96206188466</v>
      </c>
      <c r="CG41" s="31">
        <f t="shared" si="22"/>
        <v>44343.984777960271</v>
      </c>
      <c r="CH41" s="31">
        <f t="shared" si="22"/>
        <v>13536.528588460485</v>
      </c>
      <c r="CI41" s="31">
        <f t="shared" si="22"/>
        <v>40787.282592048337</v>
      </c>
      <c r="CJ41" s="31">
        <f t="shared" si="22"/>
        <v>2870986.7818472399</v>
      </c>
      <c r="CK41" s="31">
        <f t="shared" si="22"/>
        <v>620087.31175542402</v>
      </c>
      <c r="CL41" s="31">
        <f t="shared" si="22"/>
        <v>1234.5288594917838</v>
      </c>
      <c r="CM41" s="31">
        <f t="shared" si="22"/>
        <v>195963.48227361793</v>
      </c>
      <c r="CN41" s="31">
        <f t="shared" si="22"/>
        <v>72458.877606381764</v>
      </c>
      <c r="CO41" s="32">
        <f t="shared" si="22"/>
        <v>50445.070873337878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116659.09734328366</v>
      </c>
      <c r="E43" s="31">
        <f t="shared" ref="E43:AA43" si="23">SUM(E3:E31)</f>
        <v>233046.44731193047</v>
      </c>
      <c r="F43" s="31">
        <f t="shared" si="23"/>
        <v>162445.45107691808</v>
      </c>
      <c r="G43" s="31">
        <f t="shared" si="23"/>
        <v>10692.978413112198</v>
      </c>
      <c r="H43" s="31">
        <f t="shared" si="23"/>
        <v>34458.515287150236</v>
      </c>
      <c r="I43" s="31">
        <f t="shared" si="23"/>
        <v>31473.559098394984</v>
      </c>
      <c r="J43" s="31">
        <f t="shared" si="23"/>
        <v>9261.3541219983508</v>
      </c>
      <c r="K43" s="31">
        <f t="shared" si="23"/>
        <v>38135.654724008476</v>
      </c>
      <c r="L43" s="31">
        <f t="shared" si="23"/>
        <v>41286.508863344192</v>
      </c>
      <c r="M43" s="31">
        <f t="shared" si="23"/>
        <v>39209.407497747874</v>
      </c>
      <c r="N43" s="31">
        <f t="shared" si="23"/>
        <v>17520.962154594494</v>
      </c>
      <c r="O43" s="31">
        <f t="shared" si="23"/>
        <v>725668.43501283554</v>
      </c>
      <c r="P43" s="31">
        <f t="shared" si="23"/>
        <v>460516.24789430416</v>
      </c>
      <c r="Q43" s="31">
        <f t="shared" si="23"/>
        <v>19027.752722665107</v>
      </c>
      <c r="R43" s="31">
        <f t="shared" si="23"/>
        <v>27804.925655602936</v>
      </c>
      <c r="S43" s="31">
        <f t="shared" si="23"/>
        <v>86636.187396636698</v>
      </c>
      <c r="T43" s="31">
        <f t="shared" si="23"/>
        <v>22013.56251312283</v>
      </c>
      <c r="U43" s="31">
        <f t="shared" si="23"/>
        <v>34009.201567328855</v>
      </c>
      <c r="V43" s="31">
        <f t="shared" si="23"/>
        <v>2983071.2930967882</v>
      </c>
      <c r="W43" s="31">
        <f t="shared" si="23"/>
        <v>620087.8955064707</v>
      </c>
      <c r="X43" s="31">
        <f t="shared" si="23"/>
        <v>28.649242991120865</v>
      </c>
      <c r="Y43" s="31">
        <f t="shared" si="23"/>
        <v>58509.239334138016</v>
      </c>
      <c r="Z43" s="31">
        <f t="shared" si="23"/>
        <v>65057.446479432976</v>
      </c>
      <c r="AA43" s="32">
        <f t="shared" si="23"/>
        <v>30195.719237884128</v>
      </c>
      <c r="AJ43" s="79" t="s">
        <v>86</v>
      </c>
      <c r="AK43" s="38">
        <f t="array" ref="AK43:BH43">TRANSPOSE(BN3:BN26)-AK41:BH41</f>
        <v>-6.28642737865448E-9</v>
      </c>
      <c r="AL43" s="39">
        <v>-1.2223608791828156E-9</v>
      </c>
      <c r="AM43" s="39">
        <v>4.0745362639427185E-10</v>
      </c>
      <c r="AN43" s="39">
        <v>7.4942363426089287E-10</v>
      </c>
      <c r="AO43" s="39">
        <v>-1.2369127944111824E-9</v>
      </c>
      <c r="AP43" s="39">
        <v>-7.2759576141834259E-12</v>
      </c>
      <c r="AQ43" s="39">
        <v>-5.6388671509921551E-10</v>
      </c>
      <c r="AR43" s="39">
        <v>-2.8812792152166367E-9</v>
      </c>
      <c r="AS43" s="39">
        <v>-2.1827872842550278E-10</v>
      </c>
      <c r="AT43" s="39">
        <v>-1.2078089639544487E-9</v>
      </c>
      <c r="AU43" s="39">
        <v>-1.2587406672537327E-9</v>
      </c>
      <c r="AV43" s="39">
        <v>-2.7939677238464355E-9</v>
      </c>
      <c r="AW43" s="39">
        <v>-4.6566128730773926E-10</v>
      </c>
      <c r="AX43" s="39">
        <v>-2.6921043172478676E-10</v>
      </c>
      <c r="AY43" s="39">
        <v>9.5678842626512051E-10</v>
      </c>
      <c r="AZ43" s="39">
        <v>6.5483618527650833E-10</v>
      </c>
      <c r="BA43" s="39">
        <v>-7.9853634815663099E-10</v>
      </c>
      <c r="BB43" s="39">
        <v>8.9494278654456139E-10</v>
      </c>
      <c r="BC43" s="39">
        <v>0</v>
      </c>
      <c r="BD43" s="39">
        <v>-3.4924596548080444E-10</v>
      </c>
      <c r="BE43" s="39">
        <v>4.454250301932916E-10</v>
      </c>
      <c r="BF43" s="39">
        <v>-8.440110832452774E-10</v>
      </c>
      <c r="BG43" s="39">
        <v>-3.2014213502407074E-10</v>
      </c>
      <c r="BH43" s="40">
        <v>9.8953023552894592E-10</v>
      </c>
      <c r="BJ43" s="45">
        <f>SUMSQ(AK43:BH43)</f>
        <v>6.7974409785288029E-17</v>
      </c>
      <c r="BQ43" s="79" t="s">
        <v>86</v>
      </c>
      <c r="BR43" s="38">
        <f t="array" ref="BR43:CO43">TRANSPOSE(CU3:CU26)-BR41:CO41</f>
        <v>-6.28642737865448E-9</v>
      </c>
      <c r="BS43" s="39">
        <v>-1.2223608791828156E-9</v>
      </c>
      <c r="BT43" s="39">
        <v>5.8207660913467407E-10</v>
      </c>
      <c r="BU43" s="39">
        <v>7.4942363426089287E-10</v>
      </c>
      <c r="BV43" s="39">
        <v>-1.2369127944111824E-9</v>
      </c>
      <c r="BW43" s="39">
        <v>-7.2759576141834259E-12</v>
      </c>
      <c r="BX43" s="39">
        <v>-5.6388671509921551E-10</v>
      </c>
      <c r="BY43" s="39">
        <v>-2.8812792152166367E-9</v>
      </c>
      <c r="BZ43" s="39">
        <v>-2.1827872842550278E-10</v>
      </c>
      <c r="CA43" s="39">
        <v>-1.1932570487260818E-9</v>
      </c>
      <c r="CB43" s="39">
        <v>-1.2587406672537327E-9</v>
      </c>
      <c r="CC43" s="39">
        <v>-2.7939677238464355E-9</v>
      </c>
      <c r="CD43" s="39">
        <v>-4.6566128730773926E-10</v>
      </c>
      <c r="CE43" s="39">
        <v>-2.6921043172478676E-10</v>
      </c>
      <c r="CF43" s="39">
        <v>9.5678842626512051E-10</v>
      </c>
      <c r="CG43" s="39">
        <v>6.5483618527650833E-10</v>
      </c>
      <c r="CH43" s="39">
        <v>-7.9853634815663099E-10</v>
      </c>
      <c r="CI43" s="39">
        <v>8.9494278654456139E-10</v>
      </c>
      <c r="CJ43" s="39">
        <v>0</v>
      </c>
      <c r="CK43" s="39">
        <v>-3.4924596548080444E-10</v>
      </c>
      <c r="CL43" s="39">
        <v>4.454250301932916E-10</v>
      </c>
      <c r="CM43" s="39">
        <v>-8.440110832452774E-10</v>
      </c>
      <c r="CN43" s="39">
        <v>-3.2014213502407074E-10</v>
      </c>
      <c r="CO43" s="40">
        <v>9.8953023552894592E-10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'[7]TES 2025 (value)'!$D$112:$AA$112</f>
        <v>706.29799417631523</v>
      </c>
      <c r="E45" s="31">
        <v>564.95001312731699</v>
      </c>
      <c r="F45" s="31">
        <v>217.06332912490075</v>
      </c>
      <c r="G45" s="31">
        <v>41.928510077989458</v>
      </c>
      <c r="H45" s="31">
        <v>86.793989909443383</v>
      </c>
      <c r="I45" s="31">
        <v>74.790632036887516</v>
      </c>
      <c r="J45" s="31">
        <v>21.465575008683469</v>
      </c>
      <c r="K45" s="31">
        <v>29.898065184744386</v>
      </c>
      <c r="L45" s="31">
        <v>140.09014848999999</v>
      </c>
      <c r="M45" s="31">
        <v>45.027944816545876</v>
      </c>
      <c r="N45" s="31">
        <v>22.703518712408911</v>
      </c>
      <c r="O45" s="31">
        <v>1906.2179532720747</v>
      </c>
      <c r="P45" s="31">
        <v>1916.8664232895617</v>
      </c>
      <c r="Q45" s="31">
        <v>104.39239274636176</v>
      </c>
      <c r="R45" s="31">
        <v>175.04883939997248</v>
      </c>
      <c r="S45" s="31">
        <v>348.98958979999998</v>
      </c>
      <c r="T45" s="31">
        <v>49.768450524711092</v>
      </c>
      <c r="U45" s="31">
        <v>79.0317983286252</v>
      </c>
      <c r="V45" s="31">
        <v>13159.44824630479</v>
      </c>
      <c r="W45" s="31">
        <v>5727.0865151712915</v>
      </c>
      <c r="X45" s="31">
        <v>0.13002915528402323</v>
      </c>
      <c r="Y45" s="31">
        <v>16.873162484695612</v>
      </c>
      <c r="Z45" s="31">
        <v>86.784373923687909</v>
      </c>
      <c r="AA45" s="32">
        <v>34.15159330310744</v>
      </c>
      <c r="AI45" s="80" t="s">
        <v>84</v>
      </c>
      <c r="AJ45" s="79" t="s">
        <v>85</v>
      </c>
      <c r="AK45" s="41">
        <v>4.4399840992768436E-7</v>
      </c>
      <c r="AL45" s="42">
        <v>9.8696210788500432E-6</v>
      </c>
      <c r="AM45" s="42">
        <v>-3.0271740109896419E-6</v>
      </c>
      <c r="AN45" s="42">
        <v>-6.199730943894289E-5</v>
      </c>
      <c r="AO45" s="42">
        <v>-2.3250891968642525E-5</v>
      </c>
      <c r="AP45" s="42">
        <v>-2.547560600855236E-5</v>
      </c>
      <c r="AQ45" s="42">
        <v>-2.0014539683919287E-5</v>
      </c>
      <c r="AR45" s="42">
        <v>1.3149404959324516E-4</v>
      </c>
      <c r="AS45" s="42">
        <v>7.3374285630410551E-5</v>
      </c>
      <c r="AT45" s="42">
        <v>-8.1087509670420839E-6</v>
      </c>
      <c r="AU45" s="42">
        <v>-2.4797120182900066E-5</v>
      </c>
      <c r="AV45" s="42">
        <v>1.4022362923648959E-5</v>
      </c>
      <c r="AW45" s="42">
        <v>1.2769054658580624E-5</v>
      </c>
      <c r="AX45" s="42">
        <v>-5.7129147575659505E-5</v>
      </c>
      <c r="AY45" s="42">
        <v>-2.9084380912864318E-5</v>
      </c>
      <c r="AZ45" s="42">
        <v>6.036285344601414E-6</v>
      </c>
      <c r="BA45" s="42">
        <v>-3.4119039708200591E-5</v>
      </c>
      <c r="BB45" s="42">
        <v>-1.5894362386221668E-5</v>
      </c>
      <c r="BC45" s="42">
        <v>1.6727281048244242E-5</v>
      </c>
      <c r="BD45" s="42">
        <v>-9.4140048730297836E-7</v>
      </c>
      <c r="BE45" s="42">
        <v>0.10057188741108249</v>
      </c>
      <c r="BF45" s="42">
        <v>6.4457141431567859E-3</v>
      </c>
      <c r="BG45" s="42">
        <v>3.3203281985556399E-5</v>
      </c>
      <c r="BH45" s="43">
        <v>1.6025497400710379E-3</v>
      </c>
      <c r="BP45" s="80" t="s">
        <v>109</v>
      </c>
      <c r="BQ45" s="60" t="s">
        <v>41</v>
      </c>
      <c r="BR45" s="61">
        <f t="array" ref="BR45:CO48">'[7]TES 2025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'[7]TES 2025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'[7]TES 2025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0.19548230289229016</v>
      </c>
      <c r="E47" s="87">
        <f t="shared" ref="E47:AA47" si="24">E31/(E43-E31)</f>
        <v>6.936625412810285E-2</v>
      </c>
      <c r="F47" s="87">
        <f t="shared" si="24"/>
        <v>-2.9683683327984683E-2</v>
      </c>
      <c r="G47" s="87">
        <f t="shared" si="24"/>
        <v>-5.574420237541157E-2</v>
      </c>
      <c r="H47" s="87">
        <f t="shared" si="24"/>
        <v>3.4469190673377934E-2</v>
      </c>
      <c r="I47" s="87">
        <f t="shared" si="24"/>
        <v>-2.2657085098300406E-2</v>
      </c>
      <c r="J47" s="87">
        <f t="shared" si="24"/>
        <v>-0.17198191039886304</v>
      </c>
      <c r="K47" s="87">
        <f t="shared" si="24"/>
        <v>2.4961428588168438E-2</v>
      </c>
      <c r="L47" s="87">
        <f t="shared" si="24"/>
        <v>-1.21954130892759E-2</v>
      </c>
      <c r="M47" s="87">
        <f t="shared" si="24"/>
        <v>2.0116700860725908E-2</v>
      </c>
      <c r="N47" s="87">
        <f t="shared" si="24"/>
        <v>-6.5466503208809219E-3</v>
      </c>
      <c r="O47" s="87">
        <f t="shared" si="24"/>
        <v>5.3947342272408556E-2</v>
      </c>
      <c r="P47" s="87">
        <f t="shared" si="24"/>
        <v>0.14912413862856413</v>
      </c>
      <c r="Q47" s="87">
        <f t="shared" si="24"/>
        <v>0.11338477153883099</v>
      </c>
      <c r="R47" s="87">
        <f t="shared" si="24"/>
        <v>0.16950726075639555</v>
      </c>
      <c r="S47" s="87">
        <f t="shared" si="24"/>
        <v>6.2234034426789604E-2</v>
      </c>
      <c r="T47" s="87">
        <f t="shared" si="24"/>
        <v>7.732117192354368E-2</v>
      </c>
      <c r="U47" s="87">
        <f t="shared" si="24"/>
        <v>2.4377194134465433E-2</v>
      </c>
      <c r="V47" s="87">
        <f t="shared" si="24"/>
        <v>0.18928240374119476</v>
      </c>
      <c r="W47" s="87">
        <f t="shared" si="24"/>
        <v>-6.1871632394286964E-3</v>
      </c>
      <c r="X47" s="87">
        <f t="shared" si="24"/>
        <v>-0.143964411625288</v>
      </c>
      <c r="Y47" s="87">
        <f t="shared" si="24"/>
        <v>5.8381209625422859E-3</v>
      </c>
      <c r="Z47" s="87">
        <f t="shared" si="24"/>
        <v>0.12700192631025714</v>
      </c>
      <c r="AA47" s="87">
        <f t="shared" si="24"/>
        <v>0.16988732332025311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6.020496666676646E-2</v>
      </c>
      <c r="AL47" s="47">
        <v>8.3655329935636888E-2</v>
      </c>
      <c r="AM47" s="47">
        <v>0.14752257936428601</v>
      </c>
      <c r="AN47" s="47">
        <v>0.20992773373677664</v>
      </c>
      <c r="AO47" s="47">
        <v>0.15947918638093431</v>
      </c>
      <c r="AP47" s="47">
        <v>0.26804763043648111</v>
      </c>
      <c r="AQ47" s="47">
        <v>0.14238294977401467</v>
      </c>
      <c r="AR47" s="47">
        <v>0</v>
      </c>
      <c r="AS47" s="47">
        <v>0.18310129463568919</v>
      </c>
      <c r="AT47" s="47">
        <v>0</v>
      </c>
      <c r="AU47" s="47">
        <v>3.944226290905092E-8</v>
      </c>
      <c r="AV47" s="47">
        <v>0.11782338283616123</v>
      </c>
      <c r="AW47" s="47">
        <v>0.12460213398845531</v>
      </c>
      <c r="AX47" s="47">
        <v>7.2427516317385116E-2</v>
      </c>
      <c r="AY47" s="47">
        <v>7.0815394958152894E-2</v>
      </c>
      <c r="AZ47" s="47">
        <v>0.54063559781681103</v>
      </c>
      <c r="BA47" s="47">
        <v>3.921372328998253E-2</v>
      </c>
      <c r="BB47" s="47">
        <v>2.2463337446617684E-2</v>
      </c>
      <c r="BC47" s="47">
        <v>6.3640919875409388E-2</v>
      </c>
      <c r="BD47" s="47">
        <v>0</v>
      </c>
      <c r="BE47" s="47">
        <v>0.44987092084155478</v>
      </c>
      <c r="BF47" s="47">
        <v>0.27318958754659234</v>
      </c>
      <c r="BG47" s="47">
        <v>0.22221516914721023</v>
      </c>
      <c r="BH47" s="48">
        <v>0.21965887603325576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VE'!$V$29:$V$49)</f>
        <v>0</v>
      </c>
      <c r="BS50" s="62">
        <v>0</v>
      </c>
      <c r="BT50" s="62">
        <v>0</v>
      </c>
      <c r="BU50" s="62">
        <v>0</v>
      </c>
      <c r="BV50" s="62">
        <v>358633.56689999998</v>
      </c>
      <c r="BW50" s="62">
        <v>180461.31880000001</v>
      </c>
      <c r="BX50" s="62">
        <v>488641.98009999999</v>
      </c>
      <c r="BY50" s="62">
        <v>131787.5974</v>
      </c>
      <c r="BZ50" s="62">
        <v>0</v>
      </c>
      <c r="CA50" s="62">
        <v>11679471.050000001</v>
      </c>
      <c r="CB50" s="62">
        <v>0</v>
      </c>
      <c r="CC50" s="62">
        <v>716893.26839999994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VE'!$V$50:$V$51)</f>
        <v>0</v>
      </c>
      <c r="CN50" s="89">
        <f>SUM('[3]AMS ss VE'!$V$52:$V$59)</f>
        <v>1391127.571</v>
      </c>
      <c r="CO50" s="89">
        <f>SUM('[3]AMS ss VE'!$V$60:$V$65)</f>
        <v>0</v>
      </c>
      <c r="CP50" s="101">
        <f t="array" ref="CP50:CP51">'[3]AMS ss VE'!$V$3:$V$4</f>
        <v>554880.56790000002</v>
      </c>
    </row>
    <row r="51" spans="68:94" x14ac:dyDescent="0.25">
      <c r="BQ51" s="64" t="s">
        <v>43</v>
      </c>
      <c r="BR51" s="65">
        <f t="array" ref="BR51:CL51">TRANSPOSE('[3]AMS ss VE'!$V$68:$V$88)</f>
        <v>5993398.1030000001</v>
      </c>
      <c r="BS51" s="66">
        <v>3208698.6490000002</v>
      </c>
      <c r="BT51" s="66">
        <v>239798.1759</v>
      </c>
      <c r="BU51" s="66">
        <v>2572390.6179999998</v>
      </c>
      <c r="BV51" s="66">
        <v>10228720.130000001</v>
      </c>
      <c r="BW51" s="66">
        <v>5474297.318</v>
      </c>
      <c r="BX51" s="66">
        <v>2024925.9550000001</v>
      </c>
      <c r="BY51" s="66">
        <v>5624102.8020000001</v>
      </c>
      <c r="BZ51" s="66">
        <v>232853.3222</v>
      </c>
      <c r="CA51" s="66">
        <v>0</v>
      </c>
      <c r="CB51" s="66">
        <v>0</v>
      </c>
      <c r="CC51" s="66">
        <v>4662359.1380000003</v>
      </c>
      <c r="CD51" s="66">
        <v>4.2581176940000001</v>
      </c>
      <c r="CE51" s="66">
        <v>519673.94059999997</v>
      </c>
      <c r="CF51" s="66">
        <v>2998828.5950000002</v>
      </c>
      <c r="CG51" s="66">
        <v>27619874.719999999</v>
      </c>
      <c r="CH51" s="66">
        <v>8726889.2679999899</v>
      </c>
      <c r="CI51" s="66">
        <v>9016708.2300000004</v>
      </c>
      <c r="CJ51" s="66">
        <v>3655774.8139999998</v>
      </c>
      <c r="CK51" s="66">
        <v>252446.19459999999</v>
      </c>
      <c r="CL51" s="91">
        <v>0</v>
      </c>
      <c r="CM51" s="91">
        <f>SUM('[3]AMS ss VE'!$V$89:$V$90)</f>
        <v>6007053.2999999998</v>
      </c>
      <c r="CN51" s="91">
        <f>SUM('[3]AMS ss VE'!$V$91:$V$98)</f>
        <v>1089865.929</v>
      </c>
      <c r="CO51" s="91">
        <f>SUM('[3]AMS ss VE'!$V$99:$V$104)</f>
        <v>0</v>
      </c>
      <c r="CP51" s="102">
        <v>75857350.5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VE'!$V$119:$V$139)</f>
        <v>529420.39099999995</v>
      </c>
      <c r="BS53" s="70">
        <v>4076043.2489999998</v>
      </c>
      <c r="BT53" s="70">
        <v>593863.45539999998</v>
      </c>
      <c r="BU53" s="70">
        <v>1454082.9140000001</v>
      </c>
      <c r="BV53" s="70">
        <v>2086889.3970000001</v>
      </c>
      <c r="BW53" s="70">
        <v>2016532.5260000001</v>
      </c>
      <c r="BX53" s="70">
        <v>3698661.8820000002</v>
      </c>
      <c r="BY53" s="70">
        <v>3416826.6129999999</v>
      </c>
      <c r="BZ53" s="70">
        <v>239020.11240000001</v>
      </c>
      <c r="CA53" s="70">
        <v>1640423.05</v>
      </c>
      <c r="CB53" s="70">
        <v>320962.91899999999</v>
      </c>
      <c r="CC53" s="70">
        <v>6295042.4560000002</v>
      </c>
      <c r="CD53" s="70">
        <v>372503.28619999997</v>
      </c>
      <c r="CE53" s="70">
        <v>34575.799270000003</v>
      </c>
      <c r="CF53" s="70">
        <v>40654.349849999999</v>
      </c>
      <c r="CG53" s="70">
        <v>37350.962930000002</v>
      </c>
      <c r="CH53" s="70">
        <v>2399.8649970000001</v>
      </c>
      <c r="CI53" s="70">
        <v>1364.1526759999999</v>
      </c>
      <c r="CJ53" s="70">
        <v>9746352.6769999899</v>
      </c>
      <c r="CK53" s="70">
        <v>3933541.7370000002</v>
      </c>
      <c r="CL53" s="93">
        <v>0</v>
      </c>
      <c r="CM53" s="93">
        <f>SUM('[3]AMS ss VE'!$V$140:$V$141)</f>
        <v>0.51154755090000004</v>
      </c>
      <c r="CN53" s="93">
        <f>SUM('[3]AMS ss VE'!$V$142:$V$149)</f>
        <v>7141312.0460000001</v>
      </c>
      <c r="CO53" s="93">
        <f>SUM('[3]AMS ss VE'!$V$150:$V$155)</f>
        <v>795270.04059999995</v>
      </c>
      <c r="CP53" s="103">
        <f>'[3]AMS ss VE'!$V$5</f>
        <v>17741361.25</v>
      </c>
    </row>
    <row r="56" spans="68:94" x14ac:dyDescent="0.25">
      <c r="BY56" s="8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B1:DA57"/>
  <sheetViews>
    <sheetView showGridLines="0" topLeftCell="BR25" workbookViewId="0">
      <selection activeCell="BY57" sqref="BY57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VE'!$AA$1080</f>
        <v>0.1176186238</v>
      </c>
      <c r="DA2" s="104">
        <f t="array" ref="DA2:DA25">IFERROR('[7]TES 2030 (volume)'!$CK$6:$CK$29/'[7]TES 2010 (volume)'!$CK$6:$CK$29,1)</f>
        <v>1.0774261829851013</v>
      </c>
    </row>
    <row r="3" spans="2:105" x14ac:dyDescent="0.25">
      <c r="B3" s="53" t="s">
        <v>20</v>
      </c>
      <c r="C3" s="60" t="s">
        <v>0</v>
      </c>
      <c r="D3" s="88">
        <f t="array" ref="D3:AA26">'[7]TES 2030 (value)'!$D$77:$AA$100</f>
        <v>26906.810612912515</v>
      </c>
      <c r="E3" s="89">
        <v>72852.876562733058</v>
      </c>
      <c r="F3" s="89">
        <v>2.8338723652190398</v>
      </c>
      <c r="G3" s="89">
        <v>1.2769088632582688</v>
      </c>
      <c r="H3" s="89">
        <v>0.61727996949832575</v>
      </c>
      <c r="I3" s="89">
        <v>513.25770889078149</v>
      </c>
      <c r="J3" s="89">
        <v>0.21634716216619676</v>
      </c>
      <c r="K3" s="89">
        <v>117.79494836120493</v>
      </c>
      <c r="L3" s="89">
        <v>0</v>
      </c>
      <c r="M3" s="89">
        <v>26.368614719291351</v>
      </c>
      <c r="N3" s="89">
        <v>12.11247299496895</v>
      </c>
      <c r="O3" s="89">
        <v>6304.9175667859436</v>
      </c>
      <c r="P3" s="89">
        <v>5018.2137408524577</v>
      </c>
      <c r="Q3" s="89">
        <v>0</v>
      </c>
      <c r="R3" s="89">
        <v>7.000726595657957</v>
      </c>
      <c r="S3" s="89">
        <v>0</v>
      </c>
      <c r="T3" s="89">
        <v>46.259241472125964</v>
      </c>
      <c r="U3" s="89">
        <v>3.2607966141220329E-2</v>
      </c>
      <c r="V3" s="89">
        <v>5403.3432437717493</v>
      </c>
      <c r="W3" s="89">
        <v>1093.2995060762069</v>
      </c>
      <c r="X3" s="89">
        <v>0.13169306074309173</v>
      </c>
      <c r="Y3" s="89">
        <v>42.961982746051547</v>
      </c>
      <c r="Z3" s="89">
        <v>474.25024155182427</v>
      </c>
      <c r="AA3" s="89">
        <v>308.38392425543333</v>
      </c>
      <c r="AB3" s="61">
        <f>'[7]TES 2030 (value)'!CK6</f>
        <v>57796.695920293772</v>
      </c>
      <c r="AC3" s="62">
        <f>'[7]TES 2030 (value)'!CL6</f>
        <v>0</v>
      </c>
      <c r="AD3" s="62">
        <f>'[7]TES 2030 (value)'!CM6</f>
        <v>3272.0975659885958</v>
      </c>
      <c r="AE3" s="62">
        <f>'[7]TES 2030 (value)'!CN6</f>
        <v>25333.644652552586</v>
      </c>
      <c r="AF3" s="63">
        <f>'[7]TES 2030 (value)'!CO6</f>
        <v>1.7122774569999999</v>
      </c>
      <c r="AG3" s="26">
        <f>SUM(D3:AF3)</f>
        <v>205537.11022039826</v>
      </c>
      <c r="AI3" s="53" t="s">
        <v>20</v>
      </c>
      <c r="AJ3" s="60" t="s">
        <v>0</v>
      </c>
      <c r="AK3" s="61">
        <f t="shared" ref="AK3:AZ18" si="0">D3*(1+AK$45)</f>
        <v>26906.942878962516</v>
      </c>
      <c r="AL3" s="62">
        <f t="shared" si="0"/>
        <v>72853.956455809719</v>
      </c>
      <c r="AM3" s="62">
        <f t="shared" si="0"/>
        <v>2.8338670752094073</v>
      </c>
      <c r="AN3" s="62">
        <f t="shared" si="0"/>
        <v>1.2768490120102078</v>
      </c>
      <c r="AO3" s="62">
        <f t="shared" si="0"/>
        <v>0.61727012495653932</v>
      </c>
      <c r="AP3" s="62">
        <f t="shared" si="0"/>
        <v>513.2478297814921</v>
      </c>
      <c r="AQ3" s="62">
        <f t="shared" si="0"/>
        <v>0.21634731084861089</v>
      </c>
      <c r="AR3" s="62">
        <f t="shared" si="0"/>
        <v>117.81306740259228</v>
      </c>
      <c r="AS3" s="62">
        <f t="shared" si="0"/>
        <v>0</v>
      </c>
      <c r="AT3" s="62">
        <f t="shared" si="0"/>
        <v>26.368542268408241</v>
      </c>
      <c r="AU3" s="62">
        <f t="shared" si="0"/>
        <v>12.112265569705473</v>
      </c>
      <c r="AV3" s="62">
        <f t="shared" si="0"/>
        <v>6305.0217181565522</v>
      </c>
      <c r="AW3" s="62">
        <f t="shared" si="0"/>
        <v>5018.2915443366464</v>
      </c>
      <c r="AX3" s="62">
        <f t="shared" si="0"/>
        <v>0</v>
      </c>
      <c r="AY3" s="62">
        <f t="shared" si="0"/>
        <v>7.0005769310740549</v>
      </c>
      <c r="AZ3" s="62">
        <f t="shared" si="0"/>
        <v>0</v>
      </c>
      <c r="BA3" s="62">
        <f t="shared" ref="BA3:BH32" si="1">T3*(1+BA$45)</f>
        <v>46.257872664482619</v>
      </c>
      <c r="BB3" s="62">
        <f t="shared" si="1"/>
        <v>3.2607609999561214E-2</v>
      </c>
      <c r="BC3" s="62">
        <f t="shared" si="1"/>
        <v>5403.4471503097839</v>
      </c>
      <c r="BD3" s="62">
        <f t="shared" si="1"/>
        <v>1093.298944583086</v>
      </c>
      <c r="BE3" s="89">
        <f t="shared" si="1"/>
        <v>0.15019920192314523</v>
      </c>
      <c r="BF3" s="89">
        <f t="shared" si="1"/>
        <v>43.295099898064137</v>
      </c>
      <c r="BG3" s="89">
        <f t="shared" si="1"/>
        <v>474.26852071901612</v>
      </c>
      <c r="BH3" s="89">
        <f t="shared" si="1"/>
        <v>309.03280144259594</v>
      </c>
      <c r="BI3" s="61">
        <f t="shared" ref="BI3:BL26" si="2">AB3*(1+AB$43)</f>
        <v>57796.695920293772</v>
      </c>
      <c r="BJ3" s="62">
        <f t="shared" si="2"/>
        <v>0</v>
      </c>
      <c r="BK3" s="62">
        <f t="shared" si="2"/>
        <v>3272.0975659885958</v>
      </c>
      <c r="BL3" s="62">
        <f t="shared" si="2"/>
        <v>25333.644652552586</v>
      </c>
      <c r="BM3" s="35">
        <v>0</v>
      </c>
      <c r="BN3" s="26">
        <f>SUM(AK3:BM3)</f>
        <v>205537.92054800567</v>
      </c>
      <c r="BP3" s="53" t="s">
        <v>20</v>
      </c>
      <c r="BQ3" s="60" t="s">
        <v>0</v>
      </c>
      <c r="BR3" s="61">
        <f>AK3</f>
        <v>26906.942878962516</v>
      </c>
      <c r="BS3" s="62">
        <f t="shared" ref="BS3:CH18" si="3">AL3</f>
        <v>72853.956455809719</v>
      </c>
      <c r="BT3" s="62">
        <f t="shared" si="3"/>
        <v>2.8338670752094073</v>
      </c>
      <c r="BU3" s="62">
        <f t="shared" si="3"/>
        <v>1.2768490120102078</v>
      </c>
      <c r="BV3" s="62">
        <f t="shared" si="3"/>
        <v>0.61727012495653932</v>
      </c>
      <c r="BW3" s="62">
        <f t="shared" si="3"/>
        <v>513.2478297814921</v>
      </c>
      <c r="BX3" s="62">
        <f t="shared" si="3"/>
        <v>0.21634731084861089</v>
      </c>
      <c r="BY3" s="62">
        <f t="shared" si="3"/>
        <v>117.81306740259228</v>
      </c>
      <c r="BZ3" s="62">
        <f t="shared" si="3"/>
        <v>0</v>
      </c>
      <c r="CA3" s="62">
        <f t="shared" si="3"/>
        <v>26.368542268408241</v>
      </c>
      <c r="CB3" s="62">
        <f t="shared" si="3"/>
        <v>12.112265569705473</v>
      </c>
      <c r="CC3" s="62">
        <f t="shared" si="3"/>
        <v>6305.0217181565522</v>
      </c>
      <c r="CD3" s="62">
        <f t="shared" si="3"/>
        <v>5018.2915443366464</v>
      </c>
      <c r="CE3" s="62">
        <f t="shared" si="3"/>
        <v>0</v>
      </c>
      <c r="CF3" s="62">
        <f t="shared" si="3"/>
        <v>7.0005769310740549</v>
      </c>
      <c r="CG3" s="62">
        <f t="shared" si="3"/>
        <v>0</v>
      </c>
      <c r="CH3" s="62">
        <f t="shared" si="3"/>
        <v>46.257872664482619</v>
      </c>
      <c r="CI3" s="62">
        <f t="shared" ref="CI3:CS26" si="4">BB3</f>
        <v>3.2607609999561214E-2</v>
      </c>
      <c r="CJ3" s="62">
        <f t="shared" si="4"/>
        <v>5403.4471503097839</v>
      </c>
      <c r="CK3" s="62">
        <f t="shared" si="4"/>
        <v>1093.298944583086</v>
      </c>
      <c r="CL3" s="89">
        <f t="shared" si="4"/>
        <v>0.15019920192314523</v>
      </c>
      <c r="CM3" s="89">
        <f t="shared" si="4"/>
        <v>43.295099898064137</v>
      </c>
      <c r="CN3" s="89">
        <f t="shared" si="4"/>
        <v>474.26852071901612</v>
      </c>
      <c r="CO3" s="89">
        <f t="shared" si="4"/>
        <v>309.03280144259594</v>
      </c>
      <c r="CP3" s="61">
        <f t="shared" si="4"/>
        <v>57796.695920293772</v>
      </c>
      <c r="CQ3" s="62">
        <f t="shared" si="4"/>
        <v>0</v>
      </c>
      <c r="CR3" s="62">
        <f t="shared" si="4"/>
        <v>3272.0975659885958</v>
      </c>
      <c r="CS3" s="62">
        <f t="shared" si="4"/>
        <v>25333.644652552586</v>
      </c>
      <c r="CT3" s="35">
        <v>0</v>
      </c>
      <c r="CU3" s="26">
        <f>SUM(BR3:CT3)</f>
        <v>205537.92054800567</v>
      </c>
      <c r="DA3" s="105">
        <v>1.401883999314339</v>
      </c>
    </row>
    <row r="4" spans="2:105" x14ac:dyDescent="0.25">
      <c r="B4" s="53" t="s">
        <v>21</v>
      </c>
      <c r="C4" s="64" t="s">
        <v>1</v>
      </c>
      <c r="D4" s="90">
        <v>11895.690500054601</v>
      </c>
      <c r="E4" s="91">
        <v>65485.856474220273</v>
      </c>
      <c r="F4" s="91">
        <v>149.29350598866748</v>
      </c>
      <c r="G4" s="91">
        <v>12.633994433891331</v>
      </c>
      <c r="H4" s="91">
        <v>18.212970805322858</v>
      </c>
      <c r="I4" s="91">
        <v>457.98041454109136</v>
      </c>
      <c r="J4" s="91">
        <v>25.992666431122846</v>
      </c>
      <c r="K4" s="91">
        <v>939.46334259283083</v>
      </c>
      <c r="L4" s="91">
        <v>124.90840895733749</v>
      </c>
      <c r="M4" s="91">
        <v>110.36069132890685</v>
      </c>
      <c r="N4" s="91">
        <v>56.860788037955324</v>
      </c>
      <c r="O4" s="91">
        <v>6284.9071404177857</v>
      </c>
      <c r="P4" s="91">
        <v>399.04206676344819</v>
      </c>
      <c r="Q4" s="91">
        <v>14.725948503598486</v>
      </c>
      <c r="R4" s="91">
        <v>46.307713273213878</v>
      </c>
      <c r="S4" s="91">
        <v>130.50880301782172</v>
      </c>
      <c r="T4" s="91">
        <v>131.08610947791968</v>
      </c>
      <c r="U4" s="91">
        <v>511.19349878358668</v>
      </c>
      <c r="V4" s="91">
        <v>62530.257468954216</v>
      </c>
      <c r="W4" s="91">
        <v>6712.4566690698202</v>
      </c>
      <c r="X4" s="91">
        <v>0.13126565837511425</v>
      </c>
      <c r="Y4" s="91">
        <v>544.97518629963884</v>
      </c>
      <c r="Z4" s="91">
        <v>49.801911412686437</v>
      </c>
      <c r="AA4" s="91">
        <v>169.60239405763988</v>
      </c>
      <c r="AB4" s="65">
        <f>'[7]TES 2030 (value)'!CK7</f>
        <v>351893.81547956448</v>
      </c>
      <c r="AC4" s="66">
        <f>'[7]TES 2030 (value)'!CL7</f>
        <v>0</v>
      </c>
      <c r="AD4" s="66">
        <f>'[7]TES 2030 (value)'!CM7</f>
        <v>0</v>
      </c>
      <c r="AE4" s="66">
        <f>'[7]TES 2030 (value)'!CN7</f>
        <v>74196.72378210949</v>
      </c>
      <c r="AF4" s="67">
        <f>'[7]TES 2030 (value)'!CO7</f>
        <v>1.6688143900000001</v>
      </c>
      <c r="AG4" s="27">
        <f t="shared" ref="AG4:AG26" si="5">SUM(D4:AF4)</f>
        <v>582894.45800914569</v>
      </c>
      <c r="AI4" s="53" t="s">
        <v>21</v>
      </c>
      <c r="AJ4" s="64" t="s">
        <v>1</v>
      </c>
      <c r="AK4" s="65">
        <f t="shared" si="0"/>
        <v>11895.748975806971</v>
      </c>
      <c r="AL4" s="66">
        <f t="shared" si="0"/>
        <v>65486.827166475152</v>
      </c>
      <c r="AM4" s="66">
        <f t="shared" si="0"/>
        <v>149.29322730142155</v>
      </c>
      <c r="AN4" s="66">
        <f t="shared" si="0"/>
        <v>12.633402253543444</v>
      </c>
      <c r="AO4" s="66">
        <f t="shared" si="0"/>
        <v>18.21268034011905</v>
      </c>
      <c r="AP4" s="66">
        <f t="shared" si="0"/>
        <v>457.97159940107639</v>
      </c>
      <c r="AQ4" s="66">
        <f t="shared" si="0"/>
        <v>25.992684294321769</v>
      </c>
      <c r="AR4" s="66">
        <f t="shared" si="0"/>
        <v>939.60784942799785</v>
      </c>
      <c r="AS4" s="66">
        <f t="shared" si="0"/>
        <v>124.91946396758904</v>
      </c>
      <c r="AT4" s="66">
        <f t="shared" si="0"/>
        <v>110.36038809987367</v>
      </c>
      <c r="AU4" s="66">
        <f t="shared" si="0"/>
        <v>56.859814300887329</v>
      </c>
      <c r="AV4" s="66">
        <f t="shared" si="0"/>
        <v>6285.0109612347733</v>
      </c>
      <c r="AW4" s="66">
        <f t="shared" si="0"/>
        <v>399.04825359899075</v>
      </c>
      <c r="AX4" s="66">
        <f t="shared" si="0"/>
        <v>14.725227785849405</v>
      </c>
      <c r="AY4" s="66">
        <f t="shared" si="0"/>
        <v>46.306723286739789</v>
      </c>
      <c r="AZ4" s="66">
        <f t="shared" si="0"/>
        <v>130.51011570112385</v>
      </c>
      <c r="BA4" s="66">
        <f t="shared" si="1"/>
        <v>131.082230649325</v>
      </c>
      <c r="BB4" s="66">
        <f t="shared" si="1"/>
        <v>511.18791556812334</v>
      </c>
      <c r="BC4" s="66">
        <f t="shared" si="1"/>
        <v>62531.45992866905</v>
      </c>
      <c r="BD4" s="66">
        <f t="shared" si="1"/>
        <v>6712.4532217086689</v>
      </c>
      <c r="BE4" s="91">
        <f t="shared" si="1"/>
        <v>0.14971173892237624</v>
      </c>
      <c r="BF4" s="91">
        <f t="shared" si="1"/>
        <v>549.20079625462517</v>
      </c>
      <c r="BG4" s="91">
        <f t="shared" si="1"/>
        <v>49.80383094247351</v>
      </c>
      <c r="BH4" s="91">
        <f t="shared" si="1"/>
        <v>169.95925806946499</v>
      </c>
      <c r="BI4" s="65">
        <f t="shared" si="2"/>
        <v>351893.81547956448</v>
      </c>
      <c r="BJ4" s="66">
        <f t="shared" si="2"/>
        <v>0</v>
      </c>
      <c r="BK4" s="66">
        <f t="shared" si="2"/>
        <v>0</v>
      </c>
      <c r="BL4" s="66">
        <f t="shared" si="2"/>
        <v>74196.72378210949</v>
      </c>
      <c r="BM4" s="36">
        <v>0</v>
      </c>
      <c r="BN4" s="27">
        <f t="shared" ref="BN4:BN26" si="6">SUM(AK4:BM4)</f>
        <v>582899.86468855105</v>
      </c>
      <c r="BP4" s="53" t="s">
        <v>21</v>
      </c>
      <c r="BQ4" s="64" t="s">
        <v>1</v>
      </c>
      <c r="BR4" s="65">
        <f t="shared" ref="BR4:CG34" si="7">AK4</f>
        <v>11895.748975806971</v>
      </c>
      <c r="BS4" s="66">
        <f t="shared" si="3"/>
        <v>65486.827166475152</v>
      </c>
      <c r="BT4" s="66">
        <f t="shared" si="3"/>
        <v>149.29322730142155</v>
      </c>
      <c r="BU4" s="66">
        <f t="shared" si="3"/>
        <v>12.633402253543444</v>
      </c>
      <c r="BV4" s="66">
        <f t="shared" si="3"/>
        <v>18.21268034011905</v>
      </c>
      <c r="BW4" s="66">
        <f t="shared" si="3"/>
        <v>457.97159940107639</v>
      </c>
      <c r="BX4" s="66">
        <f t="shared" si="3"/>
        <v>25.992684294321769</v>
      </c>
      <c r="BY4" s="66">
        <f t="shared" si="3"/>
        <v>939.60784942799785</v>
      </c>
      <c r="BZ4" s="66">
        <f t="shared" si="3"/>
        <v>124.91946396758904</v>
      </c>
      <c r="CA4" s="66">
        <f t="shared" si="3"/>
        <v>110.36038809987367</v>
      </c>
      <c r="CB4" s="66">
        <f t="shared" si="3"/>
        <v>56.859814300887329</v>
      </c>
      <c r="CC4" s="66">
        <f t="shared" si="3"/>
        <v>6285.0109612347733</v>
      </c>
      <c r="CD4" s="66">
        <f t="shared" si="3"/>
        <v>399.04825359899075</v>
      </c>
      <c r="CE4" s="66">
        <f t="shared" si="3"/>
        <v>14.725227785849405</v>
      </c>
      <c r="CF4" s="66">
        <f t="shared" si="3"/>
        <v>46.306723286739789</v>
      </c>
      <c r="CG4" s="66">
        <f t="shared" si="3"/>
        <v>130.51011570112385</v>
      </c>
      <c r="CH4" s="66">
        <f t="shared" si="3"/>
        <v>131.082230649325</v>
      </c>
      <c r="CI4" s="66">
        <f t="shared" si="4"/>
        <v>511.18791556812334</v>
      </c>
      <c r="CJ4" s="66">
        <f t="shared" si="4"/>
        <v>62531.45992866905</v>
      </c>
      <c r="CK4" s="66">
        <f t="shared" si="4"/>
        <v>6712.4532217086689</v>
      </c>
      <c r="CL4" s="91">
        <f t="shared" si="4"/>
        <v>0.14971173892237624</v>
      </c>
      <c r="CM4" s="91">
        <f t="shared" si="4"/>
        <v>549.20079625462517</v>
      </c>
      <c r="CN4" s="91">
        <f t="shared" si="4"/>
        <v>49.80383094247351</v>
      </c>
      <c r="CO4" s="91">
        <f t="shared" si="4"/>
        <v>169.95925806946499</v>
      </c>
      <c r="CP4" s="65">
        <f t="shared" si="4"/>
        <v>351893.81547956448</v>
      </c>
      <c r="CQ4" s="66">
        <f t="shared" si="4"/>
        <v>0</v>
      </c>
      <c r="CR4" s="66">
        <f t="shared" si="4"/>
        <v>0</v>
      </c>
      <c r="CS4" s="66">
        <f t="shared" si="4"/>
        <v>74196.72378210949</v>
      </c>
      <c r="CT4" s="36">
        <v>0</v>
      </c>
      <c r="CU4" s="27">
        <f t="shared" ref="CU4:CU26" si="8">SUM(BR4:CT4)</f>
        <v>582899.86468855105</v>
      </c>
      <c r="CX4" s="59" t="s">
        <v>94</v>
      </c>
      <c r="CY4" s="81">
        <f>'[1]scen AMS ss VE'!$AA$465*(1-'[1]scen AMS ss VE'!$AA$1081)</f>
        <v>17370.521852472248</v>
      </c>
      <c r="DA4" s="105">
        <v>1.104982792667272</v>
      </c>
    </row>
    <row r="5" spans="2:105" x14ac:dyDescent="0.25">
      <c r="B5" s="53" t="s">
        <v>22</v>
      </c>
      <c r="C5" s="64" t="s">
        <v>2</v>
      </c>
      <c r="D5" s="90">
        <v>419.68884991034884</v>
      </c>
      <c r="E5" s="91">
        <v>698.92755614989255</v>
      </c>
      <c r="F5" s="91">
        <v>74198.420299818215</v>
      </c>
      <c r="G5" s="91">
        <v>36.405985994623975</v>
      </c>
      <c r="H5" s="91">
        <v>219.0091380980756</v>
      </c>
      <c r="I5" s="91">
        <v>56.840605533365576</v>
      </c>
      <c r="J5" s="91">
        <v>16.1417991310541</v>
      </c>
      <c r="K5" s="91">
        <v>50.928370762886935</v>
      </c>
      <c r="L5" s="91">
        <v>28.116895367326592</v>
      </c>
      <c r="M5" s="91">
        <v>65.069508694700446</v>
      </c>
      <c r="N5" s="91">
        <v>46.539176013978597</v>
      </c>
      <c r="O5" s="91">
        <v>2079.9708340685211</v>
      </c>
      <c r="P5" s="91">
        <v>292.31836156656493</v>
      </c>
      <c r="Q5" s="91">
        <v>15.054213981158659</v>
      </c>
      <c r="R5" s="91">
        <v>130.50815758799791</v>
      </c>
      <c r="S5" s="91">
        <v>1257.7734494173355</v>
      </c>
      <c r="T5" s="91">
        <v>142.10750099945332</v>
      </c>
      <c r="U5" s="91">
        <v>222.7763578751136</v>
      </c>
      <c r="V5" s="91">
        <v>21900.791985053413</v>
      </c>
      <c r="W5" s="91">
        <v>751.20550000389369</v>
      </c>
      <c r="X5" s="91">
        <v>4.3438903684955107E-2</v>
      </c>
      <c r="Y5" s="91">
        <v>94.253780135456481</v>
      </c>
      <c r="Z5" s="91">
        <v>128.76259374334316</v>
      </c>
      <c r="AA5" s="91">
        <v>12.684169062125202</v>
      </c>
      <c r="AB5" s="65">
        <f>'[7]TES 2030 (value)'!CK8</f>
        <v>138192.28615882588</v>
      </c>
      <c r="AC5" s="66">
        <f>'[7]TES 2030 (value)'!CL8</f>
        <v>222.49426273431214</v>
      </c>
      <c r="AD5" s="66">
        <f>'[7]TES 2030 (value)'!CM8</f>
        <v>67672.526572217932</v>
      </c>
      <c r="AE5" s="66">
        <f>'[7]TES 2030 (value)'!CN8</f>
        <v>131160.82657298943</v>
      </c>
      <c r="AF5" s="67">
        <f>'[7]TES 2030 (value)'!CO8</f>
        <v>1.770733653</v>
      </c>
      <c r="AG5" s="27">
        <f t="shared" si="5"/>
        <v>440114.24282829312</v>
      </c>
      <c r="AI5" s="53" t="s">
        <v>22</v>
      </c>
      <c r="AJ5" s="64" t="s">
        <v>2</v>
      </c>
      <c r="AK5" s="65">
        <f t="shared" si="0"/>
        <v>419.69091297858853</v>
      </c>
      <c r="AL5" s="66">
        <f t="shared" si="0"/>
        <v>698.93791630400835</v>
      </c>
      <c r="AM5" s="66">
        <f t="shared" si="0"/>
        <v>74198.28179310108</v>
      </c>
      <c r="AN5" s="66">
        <f t="shared" si="0"/>
        <v>36.404279573937764</v>
      </c>
      <c r="AO5" s="66">
        <f t="shared" si="0"/>
        <v>219.0056452832782</v>
      </c>
      <c r="AP5" s="66">
        <f t="shared" si="0"/>
        <v>56.839511473706246</v>
      </c>
      <c r="AQ5" s="66">
        <f t="shared" si="0"/>
        <v>16.14181022434342</v>
      </c>
      <c r="AR5" s="66">
        <f t="shared" si="0"/>
        <v>50.936204488105894</v>
      </c>
      <c r="AS5" s="66">
        <f t="shared" si="0"/>
        <v>28.119383851241501</v>
      </c>
      <c r="AT5" s="66">
        <f t="shared" si="0"/>
        <v>65.06932990854051</v>
      </c>
      <c r="AU5" s="66">
        <f t="shared" si="0"/>
        <v>46.538379033803636</v>
      </c>
      <c r="AV5" s="66">
        <f t="shared" si="0"/>
        <v>2080.0051932510005</v>
      </c>
      <c r="AW5" s="66">
        <f t="shared" si="0"/>
        <v>292.32289373442319</v>
      </c>
      <c r="AX5" s="66">
        <f t="shared" si="0"/>
        <v>15.053477197432162</v>
      </c>
      <c r="AY5" s="66">
        <f t="shared" si="0"/>
        <v>130.50536752773283</v>
      </c>
      <c r="AZ5" s="66">
        <f t="shared" si="0"/>
        <v>1257.786100350964</v>
      </c>
      <c r="BA5" s="66">
        <f t="shared" si="1"/>
        <v>142.10329604867258</v>
      </c>
      <c r="BB5" s="66">
        <f t="shared" si="1"/>
        <v>222.77392472913442</v>
      </c>
      <c r="BC5" s="66">
        <f t="shared" si="1"/>
        <v>21901.213138286279</v>
      </c>
      <c r="BD5" s="66">
        <f t="shared" si="1"/>
        <v>751.20511420227365</v>
      </c>
      <c r="BE5" s="91">
        <f t="shared" si="1"/>
        <v>4.9543146989534048E-2</v>
      </c>
      <c r="BF5" s="91">
        <f t="shared" si="1"/>
        <v>94.984601871285932</v>
      </c>
      <c r="BG5" s="91">
        <f t="shared" si="1"/>
        <v>128.76755667804065</v>
      </c>
      <c r="BH5" s="91">
        <f t="shared" si="1"/>
        <v>12.710858092568014</v>
      </c>
      <c r="BI5" s="65">
        <f t="shared" si="2"/>
        <v>138192.28615882588</v>
      </c>
      <c r="BJ5" s="66">
        <f t="shared" si="2"/>
        <v>222.49426273431214</v>
      </c>
      <c r="BK5" s="66">
        <f t="shared" si="2"/>
        <v>67672.526572217932</v>
      </c>
      <c r="BL5" s="66">
        <f t="shared" si="2"/>
        <v>131160.82657298943</v>
      </c>
      <c r="BM5" s="36">
        <v>0</v>
      </c>
      <c r="BN5" s="27">
        <f t="shared" si="6"/>
        <v>440113.57979810494</v>
      </c>
      <c r="BP5" s="53" t="s">
        <v>22</v>
      </c>
      <c r="BQ5" s="64" t="s">
        <v>2</v>
      </c>
      <c r="BR5" s="65">
        <f t="shared" si="7"/>
        <v>419.69091297858853</v>
      </c>
      <c r="BS5" s="66">
        <f t="shared" si="3"/>
        <v>698.93791630400835</v>
      </c>
      <c r="BT5" s="66">
        <f t="shared" si="3"/>
        <v>74198.28179310108</v>
      </c>
      <c r="BU5" s="66">
        <f t="shared" si="3"/>
        <v>36.404279573937764</v>
      </c>
      <c r="BV5" s="66">
        <f t="shared" si="3"/>
        <v>219.0056452832782</v>
      </c>
      <c r="BW5" s="66">
        <f t="shared" si="3"/>
        <v>56.839511473706246</v>
      </c>
      <c r="BX5" s="66">
        <f t="shared" si="3"/>
        <v>16.14181022434342</v>
      </c>
      <c r="BY5" s="66">
        <f t="shared" si="3"/>
        <v>50.936204488105894</v>
      </c>
      <c r="BZ5" s="66">
        <f t="shared" si="3"/>
        <v>28.119383851241501</v>
      </c>
      <c r="CA5" s="66">
        <f t="shared" si="3"/>
        <v>65.06932990854051</v>
      </c>
      <c r="CB5" s="66">
        <f t="shared" si="3"/>
        <v>46.538379033803636</v>
      </c>
      <c r="CC5" s="66">
        <f t="shared" si="3"/>
        <v>2080.0051932510005</v>
      </c>
      <c r="CD5" s="66">
        <f t="shared" si="3"/>
        <v>292.32289373442319</v>
      </c>
      <c r="CE5" s="66">
        <f t="shared" si="3"/>
        <v>15.053477197432162</v>
      </c>
      <c r="CF5" s="66">
        <f t="shared" si="3"/>
        <v>130.50536752773283</v>
      </c>
      <c r="CG5" s="66">
        <f t="shared" si="3"/>
        <v>1257.786100350964</v>
      </c>
      <c r="CH5" s="66">
        <f t="shared" si="3"/>
        <v>142.10329604867258</v>
      </c>
      <c r="CI5" s="66">
        <f t="shared" si="4"/>
        <v>222.77392472913442</v>
      </c>
      <c r="CJ5" s="66">
        <f t="shared" si="4"/>
        <v>21901.213138286279</v>
      </c>
      <c r="CK5" s="66">
        <f t="shared" si="4"/>
        <v>751.20511420227365</v>
      </c>
      <c r="CL5" s="91">
        <f t="shared" si="4"/>
        <v>4.9543146989534048E-2</v>
      </c>
      <c r="CM5" s="91">
        <f t="shared" si="4"/>
        <v>94.984601871285932</v>
      </c>
      <c r="CN5" s="91">
        <f t="shared" si="4"/>
        <v>128.76755667804065</v>
      </c>
      <c r="CO5" s="91">
        <f t="shared" si="4"/>
        <v>12.710858092568014</v>
      </c>
      <c r="CP5" s="49">
        <f>BI5-CY19</f>
        <v>140083.11662255175</v>
      </c>
      <c r="CQ5" s="66">
        <f t="shared" si="4"/>
        <v>222.49426273431214</v>
      </c>
      <c r="CR5" s="66">
        <f t="shared" si="4"/>
        <v>67672.526572217932</v>
      </c>
      <c r="CS5" s="66">
        <f t="shared" si="4"/>
        <v>131160.82657298943</v>
      </c>
      <c r="CT5" s="36">
        <v>0</v>
      </c>
      <c r="CU5" s="27">
        <f t="shared" si="8"/>
        <v>442004.4102618309</v>
      </c>
      <c r="CX5" s="85" t="s">
        <v>103</v>
      </c>
      <c r="CY5" s="81">
        <f>'[1]scen AMS ss VE'!$AA$1161</f>
        <v>597445.00089999998</v>
      </c>
      <c r="DA5" s="105">
        <v>1.4541075613932972</v>
      </c>
    </row>
    <row r="6" spans="2:105" x14ac:dyDescent="0.25">
      <c r="B6" s="53" t="s">
        <v>23</v>
      </c>
      <c r="C6" s="64" t="s">
        <v>3</v>
      </c>
      <c r="D6" s="90">
        <v>508.59982894000871</v>
      </c>
      <c r="E6" s="91">
        <v>1677.2007995322751</v>
      </c>
      <c r="F6" s="91">
        <v>1443.9496180162771</v>
      </c>
      <c r="G6" s="91">
        <v>643.83193240735488</v>
      </c>
      <c r="H6" s="91">
        <v>153.05944239754123</v>
      </c>
      <c r="I6" s="91">
        <v>87.727473118514226</v>
      </c>
      <c r="J6" s="91">
        <v>10.833632384407936</v>
      </c>
      <c r="K6" s="91">
        <v>63.262613599553056</v>
      </c>
      <c r="L6" s="91">
        <v>176.39769295802029</v>
      </c>
      <c r="M6" s="91">
        <v>25.139233398416064</v>
      </c>
      <c r="N6" s="91">
        <v>9.3275455459176566</v>
      </c>
      <c r="O6" s="91">
        <v>3006.9610131320637</v>
      </c>
      <c r="P6" s="91">
        <v>1380.1222485922053</v>
      </c>
      <c r="Q6" s="91">
        <v>6.2468749820222413</v>
      </c>
      <c r="R6" s="91">
        <v>3.3426230995202166</v>
      </c>
      <c r="S6" s="91">
        <v>42.225560096661617</v>
      </c>
      <c r="T6" s="91">
        <v>17.53009094153003</v>
      </c>
      <c r="U6" s="91">
        <v>9.121433458119423</v>
      </c>
      <c r="V6" s="91">
        <v>1155.9348461202178</v>
      </c>
      <c r="W6" s="91">
        <v>565.26425182273874</v>
      </c>
      <c r="X6" s="91">
        <v>6.2807466578246846E-2</v>
      </c>
      <c r="Y6" s="91">
        <v>0.81207904533580944</v>
      </c>
      <c r="Z6" s="91">
        <v>1.0686251412621507E-2</v>
      </c>
      <c r="AA6" s="91">
        <v>5.8291565425778451</v>
      </c>
      <c r="AB6" s="65">
        <f>'[7]TES 2030 (value)'!CK9</f>
        <v>4529.2339566199362</v>
      </c>
      <c r="AC6" s="66">
        <f>'[7]TES 2030 (value)'!CL9</f>
        <v>0</v>
      </c>
      <c r="AD6" s="66">
        <f>'[7]TES 2030 (value)'!CM9</f>
        <v>0</v>
      </c>
      <c r="AE6" s="66">
        <f>'[7]TES 2030 (value)'!CN9</f>
        <v>6015.4983102759988</v>
      </c>
      <c r="AF6" s="67">
        <f>'[7]TES 2030 (value)'!CO9</f>
        <v>1</v>
      </c>
      <c r="AG6" s="27">
        <f t="shared" si="5"/>
        <v>21538.525750745204</v>
      </c>
      <c r="AI6" s="53" t="s">
        <v>23</v>
      </c>
      <c r="AJ6" s="64" t="s">
        <v>3</v>
      </c>
      <c r="AK6" s="65">
        <f t="shared" si="0"/>
        <v>508.60232906874461</v>
      </c>
      <c r="AL6" s="66">
        <f t="shared" si="0"/>
        <v>1677.2256605620248</v>
      </c>
      <c r="AM6" s="66">
        <f t="shared" si="0"/>
        <v>1443.9469225852895</v>
      </c>
      <c r="AN6" s="66">
        <f t="shared" si="0"/>
        <v>643.80175472920973</v>
      </c>
      <c r="AO6" s="66">
        <f t="shared" si="0"/>
        <v>153.0570013656741</v>
      </c>
      <c r="AP6" s="66">
        <f t="shared" si="0"/>
        <v>87.725784552946479</v>
      </c>
      <c r="AQ6" s="66">
        <f t="shared" si="0"/>
        <v>10.833639829712975</v>
      </c>
      <c r="AR6" s="66">
        <f t="shared" si="0"/>
        <v>63.272344559411941</v>
      </c>
      <c r="AS6" s="66">
        <f t="shared" si="0"/>
        <v>176.4133050238554</v>
      </c>
      <c r="AT6" s="66">
        <f t="shared" si="0"/>
        <v>25.139164325403325</v>
      </c>
      <c r="AU6" s="66">
        <f t="shared" si="0"/>
        <v>9.3273858123444011</v>
      </c>
      <c r="AV6" s="66">
        <f t="shared" si="0"/>
        <v>3007.0106853296088</v>
      </c>
      <c r="AW6" s="66">
        <f t="shared" si="0"/>
        <v>1380.1436463096186</v>
      </c>
      <c r="AX6" s="66">
        <f t="shared" si="0"/>
        <v>6.2465692473067671</v>
      </c>
      <c r="AY6" s="66">
        <f t="shared" si="0"/>
        <v>3.3425516394669641</v>
      </c>
      <c r="AZ6" s="66">
        <f t="shared" si="0"/>
        <v>42.22598480968005</v>
      </c>
      <c r="BA6" s="66">
        <f t="shared" si="1"/>
        <v>17.529572227394095</v>
      </c>
      <c r="BB6" s="66">
        <f t="shared" si="1"/>
        <v>9.1213338345356885</v>
      </c>
      <c r="BC6" s="66">
        <f t="shared" si="1"/>
        <v>1155.957074800247</v>
      </c>
      <c r="BD6" s="66">
        <f t="shared" si="1"/>
        <v>565.263961516206</v>
      </c>
      <c r="BE6" s="91">
        <f t="shared" si="1"/>
        <v>7.16334733328928E-2</v>
      </c>
      <c r="BF6" s="91">
        <f t="shared" si="1"/>
        <v>0.81837571605490544</v>
      </c>
      <c r="BG6" s="91">
        <f t="shared" si="1"/>
        <v>1.0686663295967284E-2</v>
      </c>
      <c r="BH6" s="91">
        <f t="shared" si="1"/>
        <v>5.8414217950873937</v>
      </c>
      <c r="BI6" s="65">
        <f t="shared" si="2"/>
        <v>4529.2339566199362</v>
      </c>
      <c r="BJ6" s="66">
        <f t="shared" si="2"/>
        <v>0</v>
      </c>
      <c r="BK6" s="66">
        <f t="shared" si="2"/>
        <v>0</v>
      </c>
      <c r="BL6" s="66">
        <f t="shared" si="2"/>
        <v>6015.4983102759988</v>
      </c>
      <c r="BM6" s="36">
        <v>0</v>
      </c>
      <c r="BN6" s="27">
        <f t="shared" si="6"/>
        <v>21537.66105667239</v>
      </c>
      <c r="BP6" s="53" t="s">
        <v>23</v>
      </c>
      <c r="BQ6" s="64" t="s">
        <v>3</v>
      </c>
      <c r="BR6" s="65">
        <f t="shared" si="7"/>
        <v>508.60232906874461</v>
      </c>
      <c r="BS6" s="66">
        <f t="shared" si="3"/>
        <v>1677.2256605620248</v>
      </c>
      <c r="BT6" s="66">
        <f t="shared" si="3"/>
        <v>1443.9469225852895</v>
      </c>
      <c r="BU6" s="66">
        <f t="shared" si="3"/>
        <v>643.80175472920973</v>
      </c>
      <c r="BV6" s="66">
        <f t="shared" si="3"/>
        <v>153.0570013656741</v>
      </c>
      <c r="BW6" s="66">
        <f t="shared" si="3"/>
        <v>87.725784552946479</v>
      </c>
      <c r="BX6" s="66">
        <f t="shared" si="3"/>
        <v>10.833639829712975</v>
      </c>
      <c r="BY6" s="66">
        <f t="shared" si="3"/>
        <v>63.272344559411941</v>
      </c>
      <c r="BZ6" s="66">
        <f t="shared" si="3"/>
        <v>176.4133050238554</v>
      </c>
      <c r="CA6" s="66">
        <f t="shared" si="3"/>
        <v>25.139164325403325</v>
      </c>
      <c r="CB6" s="66">
        <f t="shared" si="3"/>
        <v>9.3273858123444011</v>
      </c>
      <c r="CC6" s="66">
        <f t="shared" si="3"/>
        <v>3007.0106853296088</v>
      </c>
      <c r="CD6" s="66">
        <f t="shared" si="3"/>
        <v>1380.1436463096186</v>
      </c>
      <c r="CE6" s="66">
        <f t="shared" si="3"/>
        <v>6.2465692473067671</v>
      </c>
      <c r="CF6" s="66">
        <f t="shared" si="3"/>
        <v>3.3425516394669641</v>
      </c>
      <c r="CG6" s="66">
        <f t="shared" si="3"/>
        <v>42.22598480968005</v>
      </c>
      <c r="CH6" s="66">
        <f t="shared" si="3"/>
        <v>17.529572227394095</v>
      </c>
      <c r="CI6" s="66">
        <f t="shared" si="4"/>
        <v>9.1213338345356885</v>
      </c>
      <c r="CJ6" s="66">
        <f t="shared" si="4"/>
        <v>1155.957074800247</v>
      </c>
      <c r="CK6" s="66">
        <f t="shared" si="4"/>
        <v>565.263961516206</v>
      </c>
      <c r="CL6" s="91">
        <f t="shared" si="4"/>
        <v>7.16334733328928E-2</v>
      </c>
      <c r="CM6" s="91">
        <f t="shared" si="4"/>
        <v>0.81837571605490544</v>
      </c>
      <c r="CN6" s="91">
        <f t="shared" si="4"/>
        <v>1.0686663295967284E-2</v>
      </c>
      <c r="CO6" s="91">
        <f t="shared" si="4"/>
        <v>5.8414217950873937</v>
      </c>
      <c r="CP6" s="65">
        <f t="shared" si="4"/>
        <v>4529.2339566199362</v>
      </c>
      <c r="CQ6" s="66">
        <f t="shared" si="4"/>
        <v>0</v>
      </c>
      <c r="CR6" s="66">
        <f t="shared" si="4"/>
        <v>0</v>
      </c>
      <c r="CS6" s="66">
        <f t="shared" si="4"/>
        <v>6015.4983102759988</v>
      </c>
      <c r="CT6" s="36">
        <v>0</v>
      </c>
      <c r="CU6" s="27">
        <f t="shared" si="8"/>
        <v>21537.66105667239</v>
      </c>
      <c r="CX6" s="86" t="s">
        <v>104</v>
      </c>
      <c r="CY6" s="81">
        <f>'[1]scen AMS ss VE'!$AA$1162</f>
        <v>34177.574789999999</v>
      </c>
      <c r="DA6" s="105">
        <v>1.4659299423167742</v>
      </c>
    </row>
    <row r="7" spans="2:105" x14ac:dyDescent="0.25">
      <c r="B7" s="53" t="s">
        <v>24</v>
      </c>
      <c r="C7" s="64" t="s">
        <v>4</v>
      </c>
      <c r="D7" s="90">
        <v>97.786541229266177</v>
      </c>
      <c r="E7" s="91">
        <v>125.89438534644741</v>
      </c>
      <c r="F7" s="91">
        <v>995.45213975849504</v>
      </c>
      <c r="G7" s="91">
        <v>938.69080760127179</v>
      </c>
      <c r="H7" s="91">
        <v>8210.5831268425609</v>
      </c>
      <c r="I7" s="91">
        <v>169.4871116560879</v>
      </c>
      <c r="J7" s="91">
        <v>74.773647485408119</v>
      </c>
      <c r="K7" s="91">
        <v>145.9463046104477</v>
      </c>
      <c r="L7" s="91">
        <v>166.35833976537754</v>
      </c>
      <c r="M7" s="91">
        <v>210.83199333571753</v>
      </c>
      <c r="N7" s="91">
        <v>53.742032304414813</v>
      </c>
      <c r="O7" s="91">
        <v>3510.9973740377823</v>
      </c>
      <c r="P7" s="91">
        <v>39969.432845152041</v>
      </c>
      <c r="Q7" s="91">
        <v>5.0687472686023529</v>
      </c>
      <c r="R7" s="91">
        <v>79.290744392365511</v>
      </c>
      <c r="S7" s="91">
        <v>288.20346016581948</v>
      </c>
      <c r="T7" s="91">
        <v>8.7414560887608239</v>
      </c>
      <c r="U7" s="91">
        <v>2.1399259459155617</v>
      </c>
      <c r="V7" s="91">
        <v>5062.6538942690495</v>
      </c>
      <c r="W7" s="91">
        <v>751.22780204896696</v>
      </c>
      <c r="X7" s="91">
        <v>7.3335453723258989E-2</v>
      </c>
      <c r="Y7" s="91">
        <v>38.534993338721392</v>
      </c>
      <c r="Z7" s="91">
        <v>50.748387685770815</v>
      </c>
      <c r="AA7" s="91">
        <v>1.120749603417327</v>
      </c>
      <c r="AB7" s="65">
        <f>'[7]TES 2030 (value)'!CK10</f>
        <v>4368.797677567386</v>
      </c>
      <c r="AC7" s="66">
        <f>'[7]TES 2030 (value)'!CL10</f>
        <v>0</v>
      </c>
      <c r="AD7" s="66">
        <f>'[7]TES 2030 (value)'!CM10</f>
        <v>16.878786568603672</v>
      </c>
      <c r="AE7" s="66">
        <f>'[7]TES 2030 (value)'!CN10</f>
        <v>5145.1588824339542</v>
      </c>
      <c r="AF7" s="67">
        <f>'[7]TES 2030 (value)'!CO10</f>
        <v>1.7621999850000001</v>
      </c>
      <c r="AG7" s="27">
        <f t="shared" si="5"/>
        <v>70490.377691941379</v>
      </c>
      <c r="AI7" s="53" t="s">
        <v>24</v>
      </c>
      <c r="AJ7" s="64" t="s">
        <v>4</v>
      </c>
      <c r="AK7" s="65">
        <f t="shared" si="0"/>
        <v>97.787021919443006</v>
      </c>
      <c r="AL7" s="66">
        <f t="shared" si="0"/>
        <v>125.89625147008644</v>
      </c>
      <c r="AM7" s="66">
        <f t="shared" si="0"/>
        <v>995.45028154092927</v>
      </c>
      <c r="AN7" s="66">
        <f t="shared" si="0"/>
        <v>938.64680930351153</v>
      </c>
      <c r="AO7" s="66">
        <f t="shared" si="0"/>
        <v>8210.4521823235791</v>
      </c>
      <c r="AP7" s="66">
        <f t="shared" si="0"/>
        <v>169.48384939295929</v>
      </c>
      <c r="AQ7" s="66">
        <f t="shared" si="0"/>
        <v>74.773698872846296</v>
      </c>
      <c r="AR7" s="66">
        <f t="shared" si="0"/>
        <v>145.96875385101663</v>
      </c>
      <c r="AS7" s="66">
        <f t="shared" si="0"/>
        <v>166.37306329894017</v>
      </c>
      <c r="AT7" s="66">
        <f t="shared" si="0"/>
        <v>210.83141404991628</v>
      </c>
      <c r="AU7" s="66">
        <f t="shared" si="0"/>
        <v>53.741111975823358</v>
      </c>
      <c r="AV7" s="66">
        <f t="shared" si="0"/>
        <v>3511.0553724469346</v>
      </c>
      <c r="AW7" s="66">
        <f t="shared" si="0"/>
        <v>39970.052539987089</v>
      </c>
      <c r="AX7" s="66">
        <f t="shared" si="0"/>
        <v>5.0684991938436239</v>
      </c>
      <c r="AY7" s="66">
        <f t="shared" si="0"/>
        <v>79.289049280278988</v>
      </c>
      <c r="AZ7" s="66">
        <f t="shared" si="0"/>
        <v>288.20635897311087</v>
      </c>
      <c r="BA7" s="66">
        <f t="shared" si="1"/>
        <v>8.7411974297009802</v>
      </c>
      <c r="BB7" s="66">
        <f t="shared" si="1"/>
        <v>2.1399025738115345</v>
      </c>
      <c r="BC7" s="66">
        <f t="shared" si="1"/>
        <v>5062.7512493352906</v>
      </c>
      <c r="BD7" s="66">
        <f t="shared" si="1"/>
        <v>751.2274162358932</v>
      </c>
      <c r="BE7" s="91">
        <f t="shared" si="1"/>
        <v>8.3640903778470832E-2</v>
      </c>
      <c r="BF7" s="91">
        <f t="shared" si="1"/>
        <v>38.833784651722389</v>
      </c>
      <c r="BG7" s="91">
        <f t="shared" si="1"/>
        <v>50.750343695872552</v>
      </c>
      <c r="BH7" s="91">
        <f t="shared" si="1"/>
        <v>1.1231077965427789</v>
      </c>
      <c r="BI7" s="65">
        <f t="shared" si="2"/>
        <v>4368.797677567386</v>
      </c>
      <c r="BJ7" s="66">
        <f t="shared" si="2"/>
        <v>0</v>
      </c>
      <c r="BK7" s="66">
        <f t="shared" si="2"/>
        <v>16.878786568603672</v>
      </c>
      <c r="BL7" s="66">
        <f t="shared" si="2"/>
        <v>5145.1588824339542</v>
      </c>
      <c r="BM7" s="36">
        <v>0</v>
      </c>
      <c r="BN7" s="27">
        <f t="shared" si="6"/>
        <v>70489.56224707287</v>
      </c>
      <c r="BP7" s="53" t="s">
        <v>24</v>
      </c>
      <c r="BQ7" s="64" t="s">
        <v>4</v>
      </c>
      <c r="BR7" s="65">
        <f t="shared" si="7"/>
        <v>97.787021919443006</v>
      </c>
      <c r="BS7" s="66">
        <f t="shared" si="3"/>
        <v>125.89625147008644</v>
      </c>
      <c r="BT7" s="66">
        <f t="shared" si="3"/>
        <v>995.45028154092927</v>
      </c>
      <c r="BU7" s="66">
        <f t="shared" si="3"/>
        <v>938.64680930351153</v>
      </c>
      <c r="BV7" s="66">
        <f t="shared" si="3"/>
        <v>8210.4521823235791</v>
      </c>
      <c r="BW7" s="66">
        <f t="shared" si="3"/>
        <v>169.48384939295929</v>
      </c>
      <c r="BX7" s="66">
        <f t="shared" si="3"/>
        <v>74.773698872846296</v>
      </c>
      <c r="BY7" s="66">
        <f t="shared" si="3"/>
        <v>145.96875385101663</v>
      </c>
      <c r="BZ7" s="66">
        <f t="shared" si="3"/>
        <v>166.37306329894017</v>
      </c>
      <c r="CA7" s="66">
        <f t="shared" si="3"/>
        <v>210.83141404991628</v>
      </c>
      <c r="CB7" s="66">
        <f t="shared" si="3"/>
        <v>53.741111975823358</v>
      </c>
      <c r="CC7" s="66">
        <f t="shared" si="3"/>
        <v>3511.0553724469346</v>
      </c>
      <c r="CD7" s="66">
        <f t="shared" si="3"/>
        <v>39970.052539987089</v>
      </c>
      <c r="CE7" s="66">
        <f t="shared" si="3"/>
        <v>5.0684991938436239</v>
      </c>
      <c r="CF7" s="66">
        <f t="shared" si="3"/>
        <v>79.289049280278988</v>
      </c>
      <c r="CG7" s="66">
        <f t="shared" si="3"/>
        <v>288.20635897311087</v>
      </c>
      <c r="CH7" s="66">
        <f t="shared" si="3"/>
        <v>8.7411974297009802</v>
      </c>
      <c r="CI7" s="66">
        <f t="shared" si="4"/>
        <v>2.1399025738115345</v>
      </c>
      <c r="CJ7" s="66">
        <f t="shared" si="4"/>
        <v>5062.7512493352906</v>
      </c>
      <c r="CK7" s="66">
        <f t="shared" si="4"/>
        <v>751.2274162358932</v>
      </c>
      <c r="CL7" s="91">
        <f t="shared" si="4"/>
        <v>8.3640903778470832E-2</v>
      </c>
      <c r="CM7" s="91">
        <f t="shared" si="4"/>
        <v>38.833784651722389</v>
      </c>
      <c r="CN7" s="91">
        <f t="shared" si="4"/>
        <v>50.750343695872552</v>
      </c>
      <c r="CO7" s="91">
        <f t="shared" si="4"/>
        <v>1.1231077965427789</v>
      </c>
      <c r="CP7" s="65">
        <f t="shared" si="4"/>
        <v>4368.797677567386</v>
      </c>
      <c r="CQ7" s="66">
        <f t="shared" si="4"/>
        <v>0</v>
      </c>
      <c r="CR7" s="66">
        <f t="shared" si="4"/>
        <v>16.878786568603672</v>
      </c>
      <c r="CS7" s="66">
        <f t="shared" si="4"/>
        <v>5145.1588824339542</v>
      </c>
      <c r="CT7" s="36">
        <v>0</v>
      </c>
      <c r="CU7" s="27">
        <f t="shared" si="8"/>
        <v>70489.56224707287</v>
      </c>
      <c r="CX7" s="59" t="s">
        <v>95</v>
      </c>
      <c r="CY7" s="81">
        <f>'[1]scen AMS ss VE'!$AA$463</f>
        <v>70020.779380000007</v>
      </c>
      <c r="DA7" s="105">
        <v>1.4255220022460606</v>
      </c>
    </row>
    <row r="8" spans="2:105" x14ac:dyDescent="0.25">
      <c r="B8" s="53" t="s">
        <v>25</v>
      </c>
      <c r="C8" s="64" t="s">
        <v>5</v>
      </c>
      <c r="D8" s="90">
        <v>215.10691380073251</v>
      </c>
      <c r="E8" s="91">
        <v>4164.8031806469244</v>
      </c>
      <c r="F8" s="91">
        <v>231.69035497872241</v>
      </c>
      <c r="G8" s="91">
        <v>400.2373601134293</v>
      </c>
      <c r="H8" s="91">
        <v>250.18049245887022</v>
      </c>
      <c r="I8" s="91">
        <v>12303.464321927335</v>
      </c>
      <c r="J8" s="91">
        <v>56.008764780346823</v>
      </c>
      <c r="K8" s="91">
        <v>397.34882006070524</v>
      </c>
      <c r="L8" s="91">
        <v>950.62432404146512</v>
      </c>
      <c r="M8" s="91">
        <v>61.180828033639465</v>
      </c>
      <c r="N8" s="91">
        <v>97.74493213971428</v>
      </c>
      <c r="O8" s="91">
        <v>14536.600452373725</v>
      </c>
      <c r="P8" s="91">
        <v>927.02072928964401</v>
      </c>
      <c r="Q8" s="91">
        <v>4.4297468696097901</v>
      </c>
      <c r="R8" s="91">
        <v>37.483406997598507</v>
      </c>
      <c r="S8" s="91">
        <v>115.01119746536466</v>
      </c>
      <c r="T8" s="91">
        <v>61.645030109054943</v>
      </c>
      <c r="U8" s="91">
        <v>14.69151891551118</v>
      </c>
      <c r="V8" s="91">
        <v>9183.2788870524328</v>
      </c>
      <c r="W8" s="91">
        <v>1500.1134938146472</v>
      </c>
      <c r="X8" s="91">
        <v>0.3036263704529224</v>
      </c>
      <c r="Y8" s="91">
        <v>23.975234124787022</v>
      </c>
      <c r="Z8" s="91">
        <v>48.778148635922562</v>
      </c>
      <c r="AA8" s="91">
        <v>8.5536835872850325</v>
      </c>
      <c r="AB8" s="65">
        <f>'[7]TES 2030 (value)'!CK11</f>
        <v>9396.6088820311761</v>
      </c>
      <c r="AC8" s="66">
        <f>'[7]TES 2030 (value)'!CL11</f>
        <v>0</v>
      </c>
      <c r="AD8" s="66">
        <f>'[7]TES 2030 (value)'!CM11</f>
        <v>0</v>
      </c>
      <c r="AE8" s="66">
        <f>'[7]TES 2030 (value)'!CN11</f>
        <v>13357.454265156557</v>
      </c>
      <c r="AF8" s="67">
        <f>'[7]TES 2030 (value)'!CO11</f>
        <v>1.704029263</v>
      </c>
      <c r="AG8" s="27">
        <f t="shared" si="5"/>
        <v>68346.042625038652</v>
      </c>
      <c r="AI8" s="53" t="s">
        <v>25</v>
      </c>
      <c r="AJ8" s="64" t="s">
        <v>5</v>
      </c>
      <c r="AK8" s="65">
        <f t="shared" si="0"/>
        <v>215.10797120371592</v>
      </c>
      <c r="AL8" s="66">
        <f t="shared" si="0"/>
        <v>4164.8649152321959</v>
      </c>
      <c r="AM8" s="66">
        <f t="shared" si="0"/>
        <v>231.68992248069441</v>
      </c>
      <c r="AN8" s="66">
        <f t="shared" si="0"/>
        <v>400.21860019546438</v>
      </c>
      <c r="AO8" s="66">
        <f t="shared" si="0"/>
        <v>250.17650251519174</v>
      </c>
      <c r="AP8" s="66">
        <f t="shared" si="0"/>
        <v>12303.227506646106</v>
      </c>
      <c r="AQ8" s="66">
        <f t="shared" si="0"/>
        <v>56.008803271807842</v>
      </c>
      <c r="AR8" s="66">
        <f t="shared" si="0"/>
        <v>397.40993965722492</v>
      </c>
      <c r="AS8" s="66">
        <f t="shared" si="0"/>
        <v>950.70845898270227</v>
      </c>
      <c r="AT8" s="66">
        <f t="shared" si="0"/>
        <v>61.180659932088901</v>
      </c>
      <c r="AU8" s="66">
        <f t="shared" si="0"/>
        <v>97.743258264502245</v>
      </c>
      <c r="AV8" s="66">
        <f t="shared" si="0"/>
        <v>14536.840583484887</v>
      </c>
      <c r="AW8" s="66">
        <f t="shared" si="0"/>
        <v>927.03510202193047</v>
      </c>
      <c r="AX8" s="66">
        <f t="shared" si="0"/>
        <v>4.4295300688249659</v>
      </c>
      <c r="AY8" s="66">
        <f t="shared" si="0"/>
        <v>37.482605660989393</v>
      </c>
      <c r="AZ8" s="66">
        <f t="shared" si="0"/>
        <v>115.01235427069103</v>
      </c>
      <c r="BA8" s="66">
        <f t="shared" si="1"/>
        <v>61.64320603702734</v>
      </c>
      <c r="BB8" s="66">
        <f t="shared" si="1"/>
        <v>14.691358455889171</v>
      </c>
      <c r="BC8" s="66">
        <f t="shared" si="1"/>
        <v>9183.4554819259974</v>
      </c>
      <c r="BD8" s="66">
        <f t="shared" si="1"/>
        <v>1500.1127233913528</v>
      </c>
      <c r="BE8" s="91">
        <f t="shared" si="1"/>
        <v>0.34629340579923057</v>
      </c>
      <c r="BF8" s="91">
        <f t="shared" si="1"/>
        <v>24.161132474909564</v>
      </c>
      <c r="BG8" s="91">
        <f t="shared" si="1"/>
        <v>48.780028706518429</v>
      </c>
      <c r="BH8" s="91">
        <f t="shared" si="1"/>
        <v>8.5716815752132209</v>
      </c>
      <c r="BI8" s="65">
        <f t="shared" si="2"/>
        <v>9396.6088820311761</v>
      </c>
      <c r="BJ8" s="66">
        <f t="shared" si="2"/>
        <v>0</v>
      </c>
      <c r="BK8" s="66">
        <f t="shared" si="2"/>
        <v>0</v>
      </c>
      <c r="BL8" s="66">
        <f t="shared" si="2"/>
        <v>13357.454265156557</v>
      </c>
      <c r="BM8" s="36">
        <v>0</v>
      </c>
      <c r="BN8" s="27">
        <f t="shared" si="6"/>
        <v>68344.961767049463</v>
      </c>
      <c r="BP8" s="53" t="s">
        <v>25</v>
      </c>
      <c r="BQ8" s="64" t="s">
        <v>5</v>
      </c>
      <c r="BR8" s="65">
        <f t="shared" si="7"/>
        <v>215.10797120371592</v>
      </c>
      <c r="BS8" s="66">
        <f t="shared" si="3"/>
        <v>4164.8649152321959</v>
      </c>
      <c r="BT8" s="66">
        <f t="shared" si="3"/>
        <v>231.68992248069441</v>
      </c>
      <c r="BU8" s="66">
        <f t="shared" si="3"/>
        <v>400.21860019546438</v>
      </c>
      <c r="BV8" s="66">
        <f t="shared" si="3"/>
        <v>250.17650251519174</v>
      </c>
      <c r="BW8" s="66">
        <f t="shared" si="3"/>
        <v>12303.227506646106</v>
      </c>
      <c r="BX8" s="66">
        <f t="shared" si="3"/>
        <v>56.008803271807842</v>
      </c>
      <c r="BY8" s="66">
        <f t="shared" si="3"/>
        <v>397.40993965722492</v>
      </c>
      <c r="BZ8" s="66">
        <f t="shared" si="3"/>
        <v>950.70845898270227</v>
      </c>
      <c r="CA8" s="66">
        <f t="shared" si="3"/>
        <v>61.180659932088901</v>
      </c>
      <c r="CB8" s="66">
        <f t="shared" si="3"/>
        <v>97.743258264502245</v>
      </c>
      <c r="CC8" s="66">
        <f t="shared" si="3"/>
        <v>14536.840583484887</v>
      </c>
      <c r="CD8" s="66">
        <f t="shared" si="3"/>
        <v>927.03510202193047</v>
      </c>
      <c r="CE8" s="66">
        <f t="shared" si="3"/>
        <v>4.4295300688249659</v>
      </c>
      <c r="CF8" s="66">
        <f t="shared" si="3"/>
        <v>37.482605660989393</v>
      </c>
      <c r="CG8" s="66">
        <f t="shared" si="3"/>
        <v>115.01235427069103</v>
      </c>
      <c r="CH8" s="66">
        <f t="shared" si="3"/>
        <v>61.64320603702734</v>
      </c>
      <c r="CI8" s="66">
        <f t="shared" si="4"/>
        <v>14.691358455889171</v>
      </c>
      <c r="CJ8" s="66">
        <f t="shared" si="4"/>
        <v>9183.4554819259974</v>
      </c>
      <c r="CK8" s="66">
        <f t="shared" si="4"/>
        <v>1500.1127233913528</v>
      </c>
      <c r="CL8" s="91">
        <f t="shared" si="4"/>
        <v>0.34629340579923057</v>
      </c>
      <c r="CM8" s="91">
        <f t="shared" si="4"/>
        <v>24.161132474909564</v>
      </c>
      <c r="CN8" s="91">
        <f t="shared" si="4"/>
        <v>48.780028706518429</v>
      </c>
      <c r="CO8" s="91">
        <f t="shared" si="4"/>
        <v>8.5716815752132209</v>
      </c>
      <c r="CP8" s="65">
        <f t="shared" si="4"/>
        <v>9396.6088820311761</v>
      </c>
      <c r="CQ8" s="66">
        <f t="shared" si="4"/>
        <v>0</v>
      </c>
      <c r="CR8" s="66">
        <f t="shared" si="4"/>
        <v>0</v>
      </c>
      <c r="CS8" s="66">
        <f t="shared" si="4"/>
        <v>13357.454265156557</v>
      </c>
      <c r="CT8" s="36">
        <v>0</v>
      </c>
      <c r="CU8" s="27">
        <f t="shared" si="8"/>
        <v>68344.961767049463</v>
      </c>
      <c r="CX8" s="59" t="s">
        <v>96</v>
      </c>
      <c r="CY8" s="81">
        <f>'[1]scen AMS ss VE'!$AA$462-CY7</f>
        <v>825131.74172000005</v>
      </c>
      <c r="DA8" s="105">
        <v>1.2393096975608573</v>
      </c>
    </row>
    <row r="9" spans="2:105" x14ac:dyDescent="0.25">
      <c r="B9" s="53" t="s">
        <v>26</v>
      </c>
      <c r="C9" s="64" t="s">
        <v>6</v>
      </c>
      <c r="D9" s="90">
        <v>5374.7606891488031</v>
      </c>
      <c r="E9" s="91">
        <v>620.55172186973573</v>
      </c>
      <c r="F9" s="91">
        <v>491.58390934119404</v>
      </c>
      <c r="G9" s="91">
        <v>445.68525894826485</v>
      </c>
      <c r="H9" s="91">
        <v>107.13426507493213</v>
      </c>
      <c r="I9" s="91">
        <v>385.99945072401692</v>
      </c>
      <c r="J9" s="91">
        <v>3584.2119631790765</v>
      </c>
      <c r="K9" s="91">
        <v>2432.4516686579841</v>
      </c>
      <c r="L9" s="91">
        <v>212.87234080810788</v>
      </c>
      <c r="M9" s="91">
        <v>456.22729797235405</v>
      </c>
      <c r="N9" s="91">
        <v>120.81851688655681</v>
      </c>
      <c r="O9" s="91">
        <v>5096.0431953939806</v>
      </c>
      <c r="P9" s="91">
        <v>353.41511540407959</v>
      </c>
      <c r="Q9" s="91">
        <v>2.5892275385190038</v>
      </c>
      <c r="R9" s="91">
        <v>9.6483291902502355</v>
      </c>
      <c r="S9" s="91">
        <v>8.1204543824207125</v>
      </c>
      <c r="T9" s="91">
        <v>7.4347303345900313</v>
      </c>
      <c r="U9" s="91">
        <v>5.2280090774234811</v>
      </c>
      <c r="V9" s="91">
        <v>700.36158385074157</v>
      </c>
      <c r="W9" s="91">
        <v>52.91807477793828</v>
      </c>
      <c r="X9" s="91">
        <v>0.10643313744312735</v>
      </c>
      <c r="Y9" s="91">
        <v>44.49436738035719</v>
      </c>
      <c r="Z9" s="91">
        <v>1.8108854365816492E-2</v>
      </c>
      <c r="AA9" s="91">
        <v>73.985386434620608</v>
      </c>
      <c r="AB9" s="65">
        <f>'[7]TES 2030 (value)'!CK12</f>
        <v>234.74955715387961</v>
      </c>
      <c r="AC9" s="66">
        <f>'[7]TES 2030 (value)'!CL12</f>
        <v>0</v>
      </c>
      <c r="AD9" s="66">
        <f>'[7]TES 2030 (value)'!CM12</f>
        <v>0</v>
      </c>
      <c r="AE9" s="66">
        <f>'[7]TES 2030 (value)'!CN12</f>
        <v>7266.1256763252495</v>
      </c>
      <c r="AF9" s="67">
        <f>'[7]TES 2030 (value)'!CO12</f>
        <v>1</v>
      </c>
      <c r="AG9" s="27">
        <f t="shared" si="5"/>
        <v>28088.535331846891</v>
      </c>
      <c r="AI9" s="53" t="s">
        <v>26</v>
      </c>
      <c r="AJ9" s="64" t="s">
        <v>6</v>
      </c>
      <c r="AK9" s="65">
        <f t="shared" si="0"/>
        <v>5374.7871099080776</v>
      </c>
      <c r="AL9" s="66">
        <f t="shared" si="0"/>
        <v>620.56092026436022</v>
      </c>
      <c r="AM9" s="66">
        <f t="shared" si="0"/>
        <v>491.58299169802581</v>
      </c>
      <c r="AN9" s="66">
        <f t="shared" si="0"/>
        <v>445.66436879724625</v>
      </c>
      <c r="AO9" s="66">
        <f t="shared" si="0"/>
        <v>107.1325564697588</v>
      </c>
      <c r="AP9" s="66">
        <f t="shared" si="0"/>
        <v>385.99202106306245</v>
      </c>
      <c r="AQ9" s="66">
        <f t="shared" si="0"/>
        <v>3584.2144263927471</v>
      </c>
      <c r="AR9" s="66">
        <f t="shared" si="0"/>
        <v>2432.8258247068666</v>
      </c>
      <c r="AS9" s="66">
        <f t="shared" si="0"/>
        <v>212.89118106017375</v>
      </c>
      <c r="AT9" s="66">
        <f t="shared" si="0"/>
        <v>456.22604443397182</v>
      </c>
      <c r="AU9" s="66">
        <f t="shared" si="0"/>
        <v>120.81644787779959</v>
      </c>
      <c r="AV9" s="66">
        <f t="shared" si="0"/>
        <v>5096.1273772849981</v>
      </c>
      <c r="AW9" s="66">
        <f t="shared" si="0"/>
        <v>353.42059482938174</v>
      </c>
      <c r="AX9" s="66">
        <f t="shared" si="0"/>
        <v>2.589100816478453</v>
      </c>
      <c r="AY9" s="66">
        <f t="shared" si="0"/>
        <v>9.6481229240643085</v>
      </c>
      <c r="AZ9" s="66">
        <f t="shared" si="0"/>
        <v>8.1205360595538032</v>
      </c>
      <c r="BA9" s="66">
        <f t="shared" si="1"/>
        <v>7.434510341451702</v>
      </c>
      <c r="BB9" s="66">
        <f t="shared" si="1"/>
        <v>5.2279519775167085</v>
      </c>
      <c r="BC9" s="66">
        <f t="shared" si="1"/>
        <v>700.37505183607357</v>
      </c>
      <c r="BD9" s="66">
        <f t="shared" si="1"/>
        <v>52.918047600449597</v>
      </c>
      <c r="BE9" s="91">
        <f t="shared" si="1"/>
        <v>0.12138963292318153</v>
      </c>
      <c r="BF9" s="91">
        <f t="shared" si="1"/>
        <v>44.839366283921734</v>
      </c>
      <c r="BG9" s="91">
        <f t="shared" si="1"/>
        <v>1.8109552340741127E-2</v>
      </c>
      <c r="BH9" s="91">
        <f t="shared" si="1"/>
        <v>74.141060662960314</v>
      </c>
      <c r="BI9" s="65">
        <f t="shared" si="2"/>
        <v>234.74955715387961</v>
      </c>
      <c r="BJ9" s="66">
        <f t="shared" si="2"/>
        <v>0</v>
      </c>
      <c r="BK9" s="66">
        <f t="shared" si="2"/>
        <v>0</v>
      </c>
      <c r="BL9" s="66">
        <f t="shared" si="2"/>
        <v>7266.1256763252495</v>
      </c>
      <c r="BM9" s="36">
        <v>0</v>
      </c>
      <c r="BN9" s="27">
        <f t="shared" si="6"/>
        <v>28088.550345953336</v>
      </c>
      <c r="BP9" s="53" t="s">
        <v>26</v>
      </c>
      <c r="BQ9" s="64" t="s">
        <v>6</v>
      </c>
      <c r="BR9" s="65">
        <f t="shared" si="7"/>
        <v>5374.7871099080776</v>
      </c>
      <c r="BS9" s="66">
        <f t="shared" si="3"/>
        <v>620.56092026436022</v>
      </c>
      <c r="BT9" s="66">
        <f t="shared" si="3"/>
        <v>491.58299169802581</v>
      </c>
      <c r="BU9" s="66">
        <f t="shared" si="3"/>
        <v>445.66436879724625</v>
      </c>
      <c r="BV9" s="66">
        <f t="shared" si="3"/>
        <v>107.1325564697588</v>
      </c>
      <c r="BW9" s="66">
        <f t="shared" si="3"/>
        <v>385.99202106306245</v>
      </c>
      <c r="BX9" s="66">
        <f t="shared" si="3"/>
        <v>3584.2144263927471</v>
      </c>
      <c r="BY9" s="66">
        <f t="shared" si="3"/>
        <v>2432.8258247068666</v>
      </c>
      <c r="BZ9" s="66">
        <f t="shared" si="3"/>
        <v>212.89118106017375</v>
      </c>
      <c r="CA9" s="66">
        <f t="shared" si="3"/>
        <v>456.22604443397182</v>
      </c>
      <c r="CB9" s="66">
        <f t="shared" si="3"/>
        <v>120.81644787779959</v>
      </c>
      <c r="CC9" s="66">
        <f t="shared" si="3"/>
        <v>5096.1273772849981</v>
      </c>
      <c r="CD9" s="66">
        <f t="shared" si="3"/>
        <v>353.42059482938174</v>
      </c>
      <c r="CE9" s="66">
        <f t="shared" si="3"/>
        <v>2.589100816478453</v>
      </c>
      <c r="CF9" s="66">
        <f t="shared" si="3"/>
        <v>9.6481229240643085</v>
      </c>
      <c r="CG9" s="66">
        <f t="shared" si="3"/>
        <v>8.1205360595538032</v>
      </c>
      <c r="CH9" s="66">
        <f t="shared" si="3"/>
        <v>7.434510341451702</v>
      </c>
      <c r="CI9" s="66">
        <f t="shared" si="4"/>
        <v>5.2279519775167085</v>
      </c>
      <c r="CJ9" s="66">
        <f t="shared" si="4"/>
        <v>700.37505183607357</v>
      </c>
      <c r="CK9" s="66">
        <f t="shared" si="4"/>
        <v>52.918047600449597</v>
      </c>
      <c r="CL9" s="91">
        <f t="shared" si="4"/>
        <v>0.12138963292318153</v>
      </c>
      <c r="CM9" s="91">
        <f t="shared" si="4"/>
        <v>44.839366283921734</v>
      </c>
      <c r="CN9" s="91">
        <f t="shared" si="4"/>
        <v>1.8109552340741127E-2</v>
      </c>
      <c r="CO9" s="91">
        <f t="shared" si="4"/>
        <v>74.141060662960314</v>
      </c>
      <c r="CP9" s="65">
        <f t="shared" si="4"/>
        <v>234.74955715387961</v>
      </c>
      <c r="CQ9" s="66">
        <f t="shared" si="4"/>
        <v>0</v>
      </c>
      <c r="CR9" s="66">
        <f t="shared" si="4"/>
        <v>0</v>
      </c>
      <c r="CS9" s="66">
        <f t="shared" si="4"/>
        <v>7266.1256763252495</v>
      </c>
      <c r="CT9" s="36">
        <v>0</v>
      </c>
      <c r="CU9" s="27">
        <f t="shared" si="8"/>
        <v>28088.550345953336</v>
      </c>
      <c r="CX9" s="59" t="s">
        <v>108</v>
      </c>
      <c r="CY9" s="81">
        <f>'[1]scen AMS ss VE'!$AA$1261</f>
        <v>22610.403040000001</v>
      </c>
      <c r="DA9" s="105">
        <v>1.258628686474234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450.99002267752155</v>
      </c>
      <c r="F10" s="91">
        <v>865.78914196839844</v>
      </c>
      <c r="G10" s="91">
        <v>134.27215648368576</v>
      </c>
      <c r="H10" s="91">
        <v>256.75280919754999</v>
      </c>
      <c r="I10" s="91">
        <v>1562.5908680327757</v>
      </c>
      <c r="J10" s="91">
        <v>222.59724729224911</v>
      </c>
      <c r="K10" s="91">
        <v>8986.4182346077305</v>
      </c>
      <c r="L10" s="91">
        <v>17863.31850952248</v>
      </c>
      <c r="M10" s="91">
        <v>202.06884087106428</v>
      </c>
      <c r="N10" s="91">
        <v>118.07686295670598</v>
      </c>
      <c r="O10" s="91">
        <v>18984.992456698325</v>
      </c>
      <c r="P10" s="91">
        <v>219.11547925820656</v>
      </c>
      <c r="Q10" s="91">
        <v>2.6418246658477504</v>
      </c>
      <c r="R10" s="91">
        <v>27.01777068956229</v>
      </c>
      <c r="S10" s="91">
        <v>9.4259430688733143</v>
      </c>
      <c r="T10" s="91">
        <v>7.8590258181985302</v>
      </c>
      <c r="U10" s="91">
        <v>5.4301740556183331</v>
      </c>
      <c r="V10" s="91">
        <v>2636.3893676041748</v>
      </c>
      <c r="W10" s="91">
        <v>412.25921390183385</v>
      </c>
      <c r="X10" s="91">
        <v>0.39653829219715503</v>
      </c>
      <c r="Y10" s="91">
        <v>1574.245382627395</v>
      </c>
      <c r="Z10" s="91">
        <v>32.011217140503256</v>
      </c>
      <c r="AA10" s="91">
        <v>10.195165830364093</v>
      </c>
      <c r="AB10" s="65">
        <f>'[7]TES 2030 (value)'!CK13</f>
        <v>48.151116522273412</v>
      </c>
      <c r="AC10" s="66">
        <f>'[7]TES 2030 (value)'!CL13</f>
        <v>0</v>
      </c>
      <c r="AD10" s="66">
        <f>'[7]TES 2030 (value)'!CM13</f>
        <v>0</v>
      </c>
      <c r="AE10" s="66">
        <f>'[7]TES 2030 (value)'!CN13</f>
        <v>48602.662378014596</v>
      </c>
      <c r="AF10" s="67">
        <f>'[7]TES 2030 (value)'!CO13</f>
        <v>1</v>
      </c>
      <c r="AG10" s="27">
        <f t="shared" si="5"/>
        <v>103236.66774779814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450.99670767097831</v>
      </c>
      <c r="AM10" s="66">
        <f t="shared" si="0"/>
        <v>865.78752579366983</v>
      </c>
      <c r="AN10" s="66">
        <f t="shared" si="0"/>
        <v>134.26586288170944</v>
      </c>
      <c r="AO10" s="66">
        <f t="shared" si="0"/>
        <v>256.74871443685174</v>
      </c>
      <c r="AP10" s="66">
        <f t="shared" si="0"/>
        <v>1562.5607915123603</v>
      </c>
      <c r="AQ10" s="66">
        <f t="shared" si="0"/>
        <v>222.59740026997144</v>
      </c>
      <c r="AR10" s="66">
        <f t="shared" si="0"/>
        <v>8987.8005119140344</v>
      </c>
      <c r="AS10" s="66">
        <f t="shared" si="0"/>
        <v>17864.899501313968</v>
      </c>
      <c r="AT10" s="66">
        <f t="shared" si="0"/>
        <v>202.06828566305938</v>
      </c>
      <c r="AU10" s="66">
        <f t="shared" si="0"/>
        <v>118.07484089858296</v>
      </c>
      <c r="AV10" s="66">
        <f t="shared" si="0"/>
        <v>18985.306071105559</v>
      </c>
      <c r="AW10" s="66">
        <f t="shared" si="0"/>
        <v>219.1188764725554</v>
      </c>
      <c r="AX10" s="66">
        <f t="shared" si="0"/>
        <v>2.641695369597246</v>
      </c>
      <c r="AY10" s="66">
        <f t="shared" si="0"/>
        <v>27.017193091886828</v>
      </c>
      <c r="AZ10" s="66">
        <f t="shared" si="0"/>
        <v>9.4260378768693052</v>
      </c>
      <c r="BA10" s="66">
        <f t="shared" si="1"/>
        <v>7.858793270187217</v>
      </c>
      <c r="BB10" s="66">
        <f t="shared" si="1"/>
        <v>5.4301147476814595</v>
      </c>
      <c r="BC10" s="66">
        <f t="shared" si="1"/>
        <v>2636.440065492453</v>
      </c>
      <c r="BD10" s="66">
        <f t="shared" si="1"/>
        <v>412.25900217511912</v>
      </c>
      <c r="BE10" s="91">
        <f t="shared" si="1"/>
        <v>0.45226175687547754</v>
      </c>
      <c r="BF10" s="91">
        <f t="shared" si="1"/>
        <v>1586.4517126175538</v>
      </c>
      <c r="BG10" s="91">
        <f t="shared" si="1"/>
        <v>32.012450958304193</v>
      </c>
      <c r="BH10" s="91">
        <f t="shared" si="1"/>
        <v>10.21661769606246</v>
      </c>
      <c r="BI10" s="65">
        <f t="shared" si="2"/>
        <v>48.151116522273412</v>
      </c>
      <c r="BJ10" s="66">
        <f t="shared" si="2"/>
        <v>0</v>
      </c>
      <c r="BK10" s="66">
        <f t="shared" si="2"/>
        <v>0</v>
      </c>
      <c r="BL10" s="66">
        <f t="shared" si="2"/>
        <v>48602.662378014596</v>
      </c>
      <c r="BM10" s="36">
        <v>0</v>
      </c>
      <c r="BN10" s="27">
        <f t="shared" si="6"/>
        <v>103251.24452952275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450.99670767097831</v>
      </c>
      <c r="BT10" s="66">
        <f t="shared" si="3"/>
        <v>865.78752579366983</v>
      </c>
      <c r="BU10" s="66">
        <f t="shared" si="3"/>
        <v>134.26586288170944</v>
      </c>
      <c r="BV10" s="66">
        <f t="shared" si="3"/>
        <v>256.74871443685174</v>
      </c>
      <c r="BW10" s="66">
        <f t="shared" si="3"/>
        <v>1562.5607915123603</v>
      </c>
      <c r="BX10" s="66">
        <f t="shared" si="3"/>
        <v>222.59740026997144</v>
      </c>
      <c r="BY10" s="66">
        <f t="shared" si="3"/>
        <v>8987.8005119140344</v>
      </c>
      <c r="BZ10" s="66">
        <f t="shared" si="3"/>
        <v>17864.899501313968</v>
      </c>
      <c r="CA10" s="66">
        <f t="shared" si="3"/>
        <v>202.06828566305938</v>
      </c>
      <c r="CB10" s="66">
        <f t="shared" si="3"/>
        <v>118.07484089858296</v>
      </c>
      <c r="CC10" s="66">
        <f t="shared" si="3"/>
        <v>18985.306071105559</v>
      </c>
      <c r="CD10" s="66">
        <f t="shared" si="3"/>
        <v>219.1188764725554</v>
      </c>
      <c r="CE10" s="66">
        <f t="shared" si="3"/>
        <v>2.641695369597246</v>
      </c>
      <c r="CF10" s="66">
        <f t="shared" si="3"/>
        <v>27.017193091886828</v>
      </c>
      <c r="CG10" s="66">
        <f t="shared" si="3"/>
        <v>9.4260378768693052</v>
      </c>
      <c r="CH10" s="66">
        <f t="shared" si="3"/>
        <v>7.858793270187217</v>
      </c>
      <c r="CI10" s="66">
        <f t="shared" si="4"/>
        <v>5.4301147476814595</v>
      </c>
      <c r="CJ10" s="66">
        <f t="shared" si="4"/>
        <v>2636.440065492453</v>
      </c>
      <c r="CK10" s="66">
        <f t="shared" si="4"/>
        <v>412.25900217511912</v>
      </c>
      <c r="CL10" s="91">
        <f t="shared" si="4"/>
        <v>0.45226175687547754</v>
      </c>
      <c r="CM10" s="91">
        <f t="shared" si="4"/>
        <v>1586.4517126175538</v>
      </c>
      <c r="CN10" s="91">
        <f t="shared" si="4"/>
        <v>32.012450958304193</v>
      </c>
      <c r="CO10" s="91">
        <f t="shared" si="4"/>
        <v>10.21661769606246</v>
      </c>
      <c r="CP10" s="65">
        <f t="shared" si="4"/>
        <v>48.151116522273412</v>
      </c>
      <c r="CQ10" s="66">
        <f t="shared" si="4"/>
        <v>0</v>
      </c>
      <c r="CR10" s="66">
        <f t="shared" si="4"/>
        <v>0</v>
      </c>
      <c r="CS10" s="66">
        <f t="shared" si="4"/>
        <v>48602.662378014596</v>
      </c>
      <c r="CT10" s="36">
        <v>0</v>
      </c>
      <c r="CU10" s="27">
        <f t="shared" si="8"/>
        <v>103251.24452952275</v>
      </c>
      <c r="CX10" s="59" t="s">
        <v>97</v>
      </c>
      <c r="CY10" s="81">
        <f>'[1]scen AMS ss VE'!$AA$466</f>
        <v>16337.509431042799</v>
      </c>
      <c r="DA10" s="105">
        <v>1.298283056375646</v>
      </c>
    </row>
    <row r="11" spans="2:105" x14ac:dyDescent="0.25">
      <c r="B11" s="53" t="s">
        <v>28</v>
      </c>
      <c r="C11" s="64" t="s">
        <v>8</v>
      </c>
      <c r="D11" s="90">
        <v>440.72913488204023</v>
      </c>
      <c r="E11" s="91">
        <v>5883.1217292996716</v>
      </c>
      <c r="F11" s="91">
        <v>7718.9109023592673</v>
      </c>
      <c r="G11" s="91">
        <v>90.558410964712451</v>
      </c>
      <c r="H11" s="91">
        <v>349.79343147060797</v>
      </c>
      <c r="I11" s="91">
        <v>584.77161556222757</v>
      </c>
      <c r="J11" s="91">
        <v>278.01086872081055</v>
      </c>
      <c r="K11" s="91">
        <v>637.77505870484197</v>
      </c>
      <c r="L11" s="91">
        <v>3687.961804850228</v>
      </c>
      <c r="M11" s="91">
        <v>256.79057841848407</v>
      </c>
      <c r="N11" s="91">
        <v>207.57910722004019</v>
      </c>
      <c r="O11" s="91">
        <v>16629.087976918254</v>
      </c>
      <c r="P11" s="91">
        <v>9022.1697246027488</v>
      </c>
      <c r="Q11" s="91">
        <v>4.4379914791638964</v>
      </c>
      <c r="R11" s="91">
        <v>20.402469183770567</v>
      </c>
      <c r="S11" s="91">
        <v>55.635179642966762</v>
      </c>
      <c r="T11" s="91">
        <v>36.106744490591716</v>
      </c>
      <c r="U11" s="91">
        <v>68.762544206442215</v>
      </c>
      <c r="V11" s="91">
        <v>9191.9084566481943</v>
      </c>
      <c r="W11" s="91">
        <v>1.9024304774740624</v>
      </c>
      <c r="X11" s="91">
        <v>0.34733107855534356</v>
      </c>
      <c r="Y11" s="91">
        <v>840.5537400666733</v>
      </c>
      <c r="Z11" s="91">
        <v>651.0621791753415</v>
      </c>
      <c r="AA11" s="91">
        <v>13.4612843119362</v>
      </c>
      <c r="AB11" s="65">
        <f>'[7]TES 2030 (value)'!CK14</f>
        <v>11938.191281354701</v>
      </c>
      <c r="AC11" s="66">
        <f>'[7]TES 2030 (value)'!CL14</f>
        <v>0</v>
      </c>
      <c r="AD11" s="66">
        <f>'[7]TES 2030 (value)'!CM14</f>
        <v>0</v>
      </c>
      <c r="AE11" s="66">
        <f>'[7]TES 2030 (value)'!CN14</f>
        <v>17030.579908605305</v>
      </c>
      <c r="AF11" s="67">
        <f>'[7]TES 2030 (value)'!CO14</f>
        <v>1</v>
      </c>
      <c r="AG11" s="27">
        <f t="shared" si="5"/>
        <v>85641.611884695041</v>
      </c>
      <c r="AI11" s="53" t="s">
        <v>28</v>
      </c>
      <c r="AJ11" s="64" t="s">
        <v>8</v>
      </c>
      <c r="AK11" s="65">
        <f t="shared" si="0"/>
        <v>440.73130137819726</v>
      </c>
      <c r="AL11" s="66">
        <f t="shared" si="0"/>
        <v>5883.2089344002025</v>
      </c>
      <c r="AM11" s="66">
        <f t="shared" si="0"/>
        <v>7718.8964934135693</v>
      </c>
      <c r="AN11" s="66">
        <f t="shared" si="0"/>
        <v>90.554166312588393</v>
      </c>
      <c r="AO11" s="66">
        <f t="shared" si="0"/>
        <v>349.78785287382391</v>
      </c>
      <c r="AP11" s="66">
        <f t="shared" si="0"/>
        <v>584.76035996372536</v>
      </c>
      <c r="AQ11" s="66">
        <f t="shared" si="0"/>
        <v>278.01105978098764</v>
      </c>
      <c r="AR11" s="66">
        <f t="shared" si="0"/>
        <v>637.87316030296017</v>
      </c>
      <c r="AS11" s="66">
        <f t="shared" si="0"/>
        <v>3688.2882076592964</v>
      </c>
      <c r="AT11" s="66">
        <f t="shared" si="0"/>
        <v>256.78987285604256</v>
      </c>
      <c r="AU11" s="66">
        <f t="shared" si="0"/>
        <v>207.57555244216573</v>
      </c>
      <c r="AV11" s="66">
        <f t="shared" si="0"/>
        <v>16629.362673975975</v>
      </c>
      <c r="AW11" s="66">
        <f t="shared" si="0"/>
        <v>9022.3096062968671</v>
      </c>
      <c r="AX11" s="66">
        <f t="shared" si="0"/>
        <v>4.4377742748711801</v>
      </c>
      <c r="AY11" s="66">
        <f t="shared" si="0"/>
        <v>20.402033010893476</v>
      </c>
      <c r="AZ11" s="66">
        <f t="shared" si="0"/>
        <v>55.635739232585543</v>
      </c>
      <c r="BA11" s="66">
        <f t="shared" si="1"/>
        <v>36.105676094607212</v>
      </c>
      <c r="BB11" s="66">
        <f t="shared" si="1"/>
        <v>68.761793187305585</v>
      </c>
      <c r="BC11" s="66">
        <f t="shared" si="1"/>
        <v>9192.0852174687789</v>
      </c>
      <c r="BD11" s="66">
        <f t="shared" si="1"/>
        <v>1.9024295004301508</v>
      </c>
      <c r="BE11" s="91">
        <f t="shared" si="1"/>
        <v>0.3961397093191526</v>
      </c>
      <c r="BF11" s="91">
        <f t="shared" si="1"/>
        <v>847.07119689960484</v>
      </c>
      <c r="BG11" s="91">
        <f t="shared" si="1"/>
        <v>651.08727325728967</v>
      </c>
      <c r="BH11" s="91">
        <f t="shared" si="1"/>
        <v>13.489608487137662</v>
      </c>
      <c r="BI11" s="65">
        <f t="shared" si="2"/>
        <v>11938.191281354701</v>
      </c>
      <c r="BJ11" s="66">
        <f t="shared" si="2"/>
        <v>0</v>
      </c>
      <c r="BK11" s="66">
        <f t="shared" si="2"/>
        <v>0</v>
      </c>
      <c r="BL11" s="66">
        <f t="shared" si="2"/>
        <v>17030.579908605305</v>
      </c>
      <c r="BM11" s="36">
        <v>0</v>
      </c>
      <c r="BN11" s="27">
        <f t="shared" si="6"/>
        <v>85648.29531273921</v>
      </c>
      <c r="BP11" s="53" t="s">
        <v>28</v>
      </c>
      <c r="BQ11" s="64" t="s">
        <v>8</v>
      </c>
      <c r="BR11" s="65">
        <f t="shared" si="7"/>
        <v>440.73130137819726</v>
      </c>
      <c r="BS11" s="66">
        <f t="shared" si="3"/>
        <v>5883.2089344002025</v>
      </c>
      <c r="BT11" s="66">
        <f t="shared" si="3"/>
        <v>7718.8964934135693</v>
      </c>
      <c r="BU11" s="66">
        <f t="shared" si="3"/>
        <v>90.554166312588393</v>
      </c>
      <c r="BV11" s="66">
        <f t="shared" si="3"/>
        <v>349.78785287382391</v>
      </c>
      <c r="BW11" s="66">
        <f t="shared" si="3"/>
        <v>584.76035996372536</v>
      </c>
      <c r="BX11" s="66">
        <f t="shared" si="3"/>
        <v>278.01105978098764</v>
      </c>
      <c r="BY11" s="66">
        <f t="shared" si="3"/>
        <v>637.87316030296017</v>
      </c>
      <c r="BZ11" s="66">
        <f t="shared" si="3"/>
        <v>3688.2882076592964</v>
      </c>
      <c r="CA11" s="66">
        <f t="shared" si="3"/>
        <v>256.78987285604256</v>
      </c>
      <c r="CB11" s="66">
        <f t="shared" si="3"/>
        <v>207.57555244216573</v>
      </c>
      <c r="CC11" s="66">
        <f t="shared" si="3"/>
        <v>16629.362673975975</v>
      </c>
      <c r="CD11" s="66">
        <f t="shared" si="3"/>
        <v>9022.3096062968671</v>
      </c>
      <c r="CE11" s="66">
        <f t="shared" si="3"/>
        <v>4.4377742748711801</v>
      </c>
      <c r="CF11" s="66">
        <f t="shared" si="3"/>
        <v>20.402033010893476</v>
      </c>
      <c r="CG11" s="66">
        <f t="shared" si="3"/>
        <v>55.635739232585543</v>
      </c>
      <c r="CH11" s="66">
        <f t="shared" si="3"/>
        <v>36.105676094607212</v>
      </c>
      <c r="CI11" s="66">
        <f t="shared" si="4"/>
        <v>68.761793187305585</v>
      </c>
      <c r="CJ11" s="66">
        <f t="shared" si="4"/>
        <v>9192.0852174687789</v>
      </c>
      <c r="CK11" s="66">
        <f t="shared" si="4"/>
        <v>1.9024295004301508</v>
      </c>
      <c r="CL11" s="91">
        <f t="shared" si="4"/>
        <v>0.3961397093191526</v>
      </c>
      <c r="CM11" s="91">
        <f t="shared" si="4"/>
        <v>847.07119689960484</v>
      </c>
      <c r="CN11" s="91">
        <f t="shared" si="4"/>
        <v>651.08727325728967</v>
      </c>
      <c r="CO11" s="91">
        <f t="shared" si="4"/>
        <v>13.489608487137662</v>
      </c>
      <c r="CP11" s="65">
        <f t="shared" si="4"/>
        <v>11938.191281354701</v>
      </c>
      <c r="CQ11" s="66">
        <f t="shared" si="4"/>
        <v>0</v>
      </c>
      <c r="CR11" s="66">
        <f t="shared" si="4"/>
        <v>0</v>
      </c>
      <c r="CS11" s="66">
        <f t="shared" si="4"/>
        <v>17030.579908605305</v>
      </c>
      <c r="CT11" s="36">
        <v>0</v>
      </c>
      <c r="CU11" s="27">
        <f t="shared" si="8"/>
        <v>85648.29531273921</v>
      </c>
      <c r="CX11" s="59" t="s">
        <v>98</v>
      </c>
      <c r="CY11" s="81">
        <f>'[1]scen AMS ss VE'!$AA$505</f>
        <v>398596.1777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36.194297718124268</v>
      </c>
      <c r="E12" s="91">
        <v>106.66006812686341</v>
      </c>
      <c r="F12" s="91">
        <v>6199.3849080977498</v>
      </c>
      <c r="G12" s="91">
        <v>29.581001547766387</v>
      </c>
      <c r="H12" s="91">
        <v>525.71151750265017</v>
      </c>
      <c r="I12" s="91">
        <v>29.403081960999256</v>
      </c>
      <c r="J12" s="91">
        <v>0.76121829480228542</v>
      </c>
      <c r="K12" s="91">
        <v>173.03225565939601</v>
      </c>
      <c r="L12" s="91">
        <v>218.32790301231182</v>
      </c>
      <c r="M12" s="91">
        <v>12608.400086880554</v>
      </c>
      <c r="N12" s="91">
        <v>44.187493834230011</v>
      </c>
      <c r="O12" s="91">
        <v>22184.188492116067</v>
      </c>
      <c r="P12" s="91">
        <v>4574.8749962566426</v>
      </c>
      <c r="Q12" s="91">
        <v>18.350093725755723</v>
      </c>
      <c r="R12" s="91">
        <v>24.64328808963452</v>
      </c>
      <c r="S12" s="91">
        <v>49.609665011997365</v>
      </c>
      <c r="T12" s="91">
        <v>19.685314472877259</v>
      </c>
      <c r="U12" s="91">
        <v>6.7724122501352904</v>
      </c>
      <c r="V12" s="91">
        <v>841.93032045715074</v>
      </c>
      <c r="W12" s="91">
        <v>0</v>
      </c>
      <c r="X12" s="91">
        <v>0.46336252406740946</v>
      </c>
      <c r="Y12" s="91">
        <v>131.04258534339786</v>
      </c>
      <c r="Z12" s="91">
        <v>90.02792925445803</v>
      </c>
      <c r="AA12" s="91">
        <v>8.7220119301864241</v>
      </c>
      <c r="AB12" s="65">
        <f>'[7]TES 2030 (value)'!CK15</f>
        <v>0</v>
      </c>
      <c r="AC12" s="66">
        <f>'[7]TES 2030 (value)'!CL15</f>
        <v>0</v>
      </c>
      <c r="AD12" s="66">
        <f>'[7]TES 2030 (value)'!CM15</f>
        <v>0</v>
      </c>
      <c r="AE12" s="66">
        <f>'[7]TES 2030 (value)'!CN15</f>
        <v>32120.661722446792</v>
      </c>
      <c r="AF12" s="67">
        <f>'[7]TES 2030 (value)'!CO15</f>
        <v>1.7475075659999999</v>
      </c>
      <c r="AG12" s="27">
        <f t="shared" si="5"/>
        <v>80044.363534080607</v>
      </c>
      <c r="AI12" s="53" t="s">
        <v>29</v>
      </c>
      <c r="AJ12" s="64" t="s">
        <v>9</v>
      </c>
      <c r="AK12" s="65">
        <f t="shared" si="0"/>
        <v>36.194475638757844</v>
      </c>
      <c r="AL12" s="66">
        <f t="shared" si="0"/>
        <v>106.66164914156811</v>
      </c>
      <c r="AM12" s="66">
        <f t="shared" si="0"/>
        <v>6199.373335661996</v>
      </c>
      <c r="AN12" s="66">
        <f t="shared" si="0"/>
        <v>29.579615027621944</v>
      </c>
      <c r="AO12" s="66">
        <f t="shared" si="0"/>
        <v>525.70313331839441</v>
      </c>
      <c r="AP12" s="66">
        <f t="shared" si="0"/>
        <v>29.402516014779444</v>
      </c>
      <c r="AQ12" s="66">
        <f t="shared" si="0"/>
        <v>0.7612188179419126</v>
      </c>
      <c r="AR12" s="66">
        <f t="shared" si="0"/>
        <v>173.0588712201247</v>
      </c>
      <c r="AS12" s="66">
        <f t="shared" si="0"/>
        <v>218.34722610854007</v>
      </c>
      <c r="AT12" s="66">
        <f t="shared" si="0"/>
        <v>12608.365443812247</v>
      </c>
      <c r="AU12" s="66">
        <f t="shared" si="0"/>
        <v>44.186737126449962</v>
      </c>
      <c r="AV12" s="66">
        <f t="shared" si="0"/>
        <v>22184.554954264513</v>
      </c>
      <c r="AW12" s="66">
        <f t="shared" si="0"/>
        <v>4574.9459261198999</v>
      </c>
      <c r="AX12" s="66">
        <f t="shared" si="0"/>
        <v>18.349195634998296</v>
      </c>
      <c r="AY12" s="66">
        <f t="shared" si="0"/>
        <v>24.642761254682817</v>
      </c>
      <c r="AZ12" s="66">
        <f t="shared" si="0"/>
        <v>49.610163995800598</v>
      </c>
      <c r="BA12" s="66">
        <f t="shared" si="1"/>
        <v>19.684731985831327</v>
      </c>
      <c r="BB12" s="66">
        <f t="shared" si="1"/>
        <v>6.7723382823777021</v>
      </c>
      <c r="BC12" s="66">
        <f t="shared" si="1"/>
        <v>841.94651081577103</v>
      </c>
      <c r="BD12" s="66">
        <f t="shared" si="1"/>
        <v>0</v>
      </c>
      <c r="BE12" s="91">
        <f t="shared" si="1"/>
        <v>0.52847645064449555</v>
      </c>
      <c r="BF12" s="91">
        <f t="shared" si="1"/>
        <v>132.05865885843997</v>
      </c>
      <c r="BG12" s="91">
        <f t="shared" si="1"/>
        <v>90.031399227536795</v>
      </c>
      <c r="BH12" s="91">
        <f t="shared" si="1"/>
        <v>8.7403641013682467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32120.661722446792</v>
      </c>
      <c r="BM12" s="36">
        <v>0</v>
      </c>
      <c r="BN12" s="27">
        <f t="shared" si="6"/>
        <v>80044.161425327067</v>
      </c>
      <c r="BP12" s="53" t="s">
        <v>29</v>
      </c>
      <c r="BQ12" s="64" t="s">
        <v>9</v>
      </c>
      <c r="BR12" s="65">
        <f t="shared" si="7"/>
        <v>36.194475638757844</v>
      </c>
      <c r="BS12" s="66">
        <f t="shared" si="3"/>
        <v>106.66164914156811</v>
      </c>
      <c r="BT12" s="66">
        <f t="shared" si="3"/>
        <v>6199.373335661996</v>
      </c>
      <c r="BU12" s="66">
        <f t="shared" si="3"/>
        <v>29.579615027621944</v>
      </c>
      <c r="BV12" s="66">
        <f t="shared" si="3"/>
        <v>525.70313331839441</v>
      </c>
      <c r="BW12" s="66">
        <f t="shared" si="3"/>
        <v>29.402516014779444</v>
      </c>
      <c r="BX12" s="66">
        <f t="shared" si="3"/>
        <v>0.7612188179419126</v>
      </c>
      <c r="BY12" s="66">
        <f t="shared" si="3"/>
        <v>173.0588712201247</v>
      </c>
      <c r="BZ12" s="66">
        <f t="shared" si="3"/>
        <v>218.34722610854007</v>
      </c>
      <c r="CA12" s="66">
        <f t="shared" si="3"/>
        <v>12608.365443812247</v>
      </c>
      <c r="CB12" s="66">
        <f t="shared" si="3"/>
        <v>44.186737126449962</v>
      </c>
      <c r="CC12" s="66">
        <f t="shared" si="3"/>
        <v>22184.554954264513</v>
      </c>
      <c r="CD12" s="66">
        <f t="shared" si="3"/>
        <v>4574.9459261198999</v>
      </c>
      <c r="CE12" s="66">
        <f t="shared" si="3"/>
        <v>18.349195634998296</v>
      </c>
      <c r="CF12" s="66">
        <f t="shared" si="3"/>
        <v>24.642761254682817</v>
      </c>
      <c r="CG12" s="66">
        <f t="shared" si="3"/>
        <v>49.610163995800598</v>
      </c>
      <c r="CH12" s="66">
        <f t="shared" si="3"/>
        <v>19.684731985831327</v>
      </c>
      <c r="CI12" s="66">
        <f t="shared" si="4"/>
        <v>6.7723382823777021</v>
      </c>
      <c r="CJ12" s="66">
        <f t="shared" si="4"/>
        <v>841.94651081577103</v>
      </c>
      <c r="CK12" s="66">
        <f t="shared" si="4"/>
        <v>0</v>
      </c>
      <c r="CL12" s="91">
        <f t="shared" si="4"/>
        <v>0.52847645064449555</v>
      </c>
      <c r="CM12" s="91">
        <f t="shared" si="4"/>
        <v>132.05865885843997</v>
      </c>
      <c r="CN12" s="91">
        <f t="shared" si="4"/>
        <v>90.031399227536795</v>
      </c>
      <c r="CO12" s="91">
        <f t="shared" si="4"/>
        <v>8.7403641013682467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32120.661722446792</v>
      </c>
      <c r="CT12" s="36">
        <v>0</v>
      </c>
      <c r="CU12" s="27">
        <f t="shared" si="8"/>
        <v>80044.161425327067</v>
      </c>
      <c r="CX12" s="59" t="s">
        <v>99</v>
      </c>
      <c r="CY12" s="82">
        <f>'[1]scen AMS ss VE'!$AA$1083</f>
        <v>41522.650099999999</v>
      </c>
      <c r="DA12" s="105">
        <v>1.5478688359087016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207.76485732602157</v>
      </c>
      <c r="F13" s="91">
        <v>787.9290071929521</v>
      </c>
      <c r="G13" s="91">
        <v>232.4375102984383</v>
      </c>
      <c r="H13" s="91">
        <v>199.53556388258016</v>
      </c>
      <c r="I13" s="91">
        <v>32.821273992183265</v>
      </c>
      <c r="J13" s="91">
        <v>151.36436958285114</v>
      </c>
      <c r="K13" s="91">
        <v>31.053470842010135</v>
      </c>
      <c r="L13" s="91">
        <v>63.946143538786103</v>
      </c>
      <c r="M13" s="91">
        <v>1321.1396889277562</v>
      </c>
      <c r="N13" s="91">
        <v>7580.15891915262</v>
      </c>
      <c r="O13" s="91">
        <v>13883.01308160804</v>
      </c>
      <c r="P13" s="91">
        <v>2395.08006442857</v>
      </c>
      <c r="Q13" s="91">
        <v>0</v>
      </c>
      <c r="R13" s="91">
        <v>15.415138719700323</v>
      </c>
      <c r="S13" s="91">
        <v>0</v>
      </c>
      <c r="T13" s="91">
        <v>7.0131084967223048E-2</v>
      </c>
      <c r="U13" s="91">
        <v>7.1800593062149268E-2</v>
      </c>
      <c r="V13" s="91">
        <v>639.86226541738802</v>
      </c>
      <c r="W13" s="91">
        <v>0</v>
      </c>
      <c r="X13" s="91">
        <v>0.28997944313891405</v>
      </c>
      <c r="Y13" s="91">
        <v>104.4220371283149</v>
      </c>
      <c r="Z13" s="91">
        <v>4.933797528696493E-2</v>
      </c>
      <c r="AA13" s="91">
        <v>0</v>
      </c>
      <c r="AB13" s="65">
        <f>'[7]TES 2030 (value)'!CK16</f>
        <v>389.61616842183128</v>
      </c>
      <c r="AC13" s="66">
        <f>'[7]TES 2030 (value)'!CL16</f>
        <v>0</v>
      </c>
      <c r="AD13" s="66">
        <f>'[7]TES 2030 (value)'!CM16</f>
        <v>0</v>
      </c>
      <c r="AE13" s="66">
        <f>'[7]TES 2030 (value)'!CN16</f>
        <v>18412.299150493993</v>
      </c>
      <c r="AF13" s="67">
        <f>'[7]TES 2030 (value)'!CO16</f>
        <v>1.7224367709999999</v>
      </c>
      <c r="AG13" s="27">
        <f t="shared" si="5"/>
        <v>46450.062396821493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207.7679370099213</v>
      </c>
      <c r="AM13" s="66">
        <f t="shared" si="0"/>
        <v>787.92753636028897</v>
      </c>
      <c r="AN13" s="66">
        <f t="shared" si="0"/>
        <v>232.42661549185669</v>
      </c>
      <c r="AO13" s="66">
        <f t="shared" si="0"/>
        <v>199.53238163741821</v>
      </c>
      <c r="AP13" s="66">
        <f t="shared" si="0"/>
        <v>32.82064225310333</v>
      </c>
      <c r="AQ13" s="66">
        <f t="shared" si="0"/>
        <v>151.36447360649376</v>
      </c>
      <c r="AR13" s="66">
        <f t="shared" si="0"/>
        <v>31.058247440083608</v>
      </c>
      <c r="AS13" s="66">
        <f t="shared" si="0"/>
        <v>63.951803087877067</v>
      </c>
      <c r="AT13" s="66">
        <f t="shared" si="0"/>
        <v>1321.1360589404323</v>
      </c>
      <c r="AU13" s="66">
        <f t="shared" si="0"/>
        <v>7580.0291094546619</v>
      </c>
      <c r="AV13" s="66">
        <f t="shared" si="0"/>
        <v>13883.242416064091</v>
      </c>
      <c r="AW13" s="66">
        <f t="shared" si="0"/>
        <v>2395.1171982741066</v>
      </c>
      <c r="AX13" s="66">
        <f t="shared" si="0"/>
        <v>0</v>
      </c>
      <c r="AY13" s="66">
        <f t="shared" si="0"/>
        <v>15.414809168147245</v>
      </c>
      <c r="AZ13" s="66">
        <f t="shared" si="0"/>
        <v>0</v>
      </c>
      <c r="BA13" s="66">
        <f t="shared" si="1"/>
        <v>7.0129009793439723E-2</v>
      </c>
      <c r="BB13" s="66">
        <f t="shared" si="1"/>
        <v>7.1799808861680345E-2</v>
      </c>
      <c r="BC13" s="66">
        <f t="shared" si="1"/>
        <v>639.87456999805579</v>
      </c>
      <c r="BD13" s="66">
        <f t="shared" si="1"/>
        <v>0</v>
      </c>
      <c r="BE13" s="91">
        <f t="shared" si="1"/>
        <v>0.33072874673746028</v>
      </c>
      <c r="BF13" s="91">
        <f t="shared" si="1"/>
        <v>105.23170114734191</v>
      </c>
      <c r="BG13" s="91">
        <f t="shared" si="1"/>
        <v>4.933987693512483E-2</v>
      </c>
      <c r="BH13" s="91">
        <f t="shared" si="1"/>
        <v>0</v>
      </c>
      <c r="BI13" s="65">
        <f t="shared" si="2"/>
        <v>389.61616842183128</v>
      </c>
      <c r="BJ13" s="66">
        <f t="shared" si="2"/>
        <v>0</v>
      </c>
      <c r="BK13" s="66">
        <f t="shared" si="2"/>
        <v>0</v>
      </c>
      <c r="BL13" s="66">
        <f t="shared" si="2"/>
        <v>18412.299150493993</v>
      </c>
      <c r="BM13" s="36">
        <v>0</v>
      </c>
      <c r="BN13" s="27">
        <f t="shared" si="6"/>
        <v>46449.33281629203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207.7679370099213</v>
      </c>
      <c r="BT13" s="66">
        <f t="shared" si="3"/>
        <v>787.92753636028897</v>
      </c>
      <c r="BU13" s="66">
        <f t="shared" si="3"/>
        <v>232.42661549185669</v>
      </c>
      <c r="BV13" s="66">
        <f t="shared" si="3"/>
        <v>199.53238163741821</v>
      </c>
      <c r="BW13" s="66">
        <f t="shared" si="3"/>
        <v>32.82064225310333</v>
      </c>
      <c r="BX13" s="66">
        <f t="shared" si="3"/>
        <v>151.36447360649376</v>
      </c>
      <c r="BY13" s="66">
        <f t="shared" si="3"/>
        <v>31.058247440083608</v>
      </c>
      <c r="BZ13" s="66">
        <f t="shared" si="3"/>
        <v>63.951803087877067</v>
      </c>
      <c r="CA13" s="66">
        <f t="shared" si="3"/>
        <v>1321.1360589404323</v>
      </c>
      <c r="CB13" s="66">
        <f t="shared" si="3"/>
        <v>7580.0291094546619</v>
      </c>
      <c r="CC13" s="66">
        <f t="shared" si="3"/>
        <v>13883.242416064091</v>
      </c>
      <c r="CD13" s="66">
        <f t="shared" si="3"/>
        <v>2395.1171982741066</v>
      </c>
      <c r="CE13" s="66">
        <f t="shared" si="3"/>
        <v>0</v>
      </c>
      <c r="CF13" s="66">
        <f t="shared" si="3"/>
        <v>15.414809168147245</v>
      </c>
      <c r="CG13" s="66">
        <f t="shared" si="3"/>
        <v>0</v>
      </c>
      <c r="CH13" s="66">
        <f t="shared" si="3"/>
        <v>7.0129009793439723E-2</v>
      </c>
      <c r="CI13" s="66">
        <f t="shared" si="4"/>
        <v>7.1799808861680345E-2</v>
      </c>
      <c r="CJ13" s="66">
        <f t="shared" si="4"/>
        <v>639.87456999805579</v>
      </c>
      <c r="CK13" s="66">
        <f t="shared" si="4"/>
        <v>0</v>
      </c>
      <c r="CL13" s="91">
        <f t="shared" si="4"/>
        <v>0.33072874673746028</v>
      </c>
      <c r="CM13" s="91">
        <f t="shared" si="4"/>
        <v>105.23170114734191</v>
      </c>
      <c r="CN13" s="91">
        <f t="shared" si="4"/>
        <v>4.933987693512483E-2</v>
      </c>
      <c r="CO13" s="91">
        <f t="shared" si="4"/>
        <v>0</v>
      </c>
      <c r="CP13" s="65">
        <f t="shared" si="4"/>
        <v>389.61616842183128</v>
      </c>
      <c r="CQ13" s="66">
        <f t="shared" si="4"/>
        <v>0</v>
      </c>
      <c r="CR13" s="66">
        <f t="shared" si="4"/>
        <v>0</v>
      </c>
      <c r="CS13" s="66">
        <f t="shared" si="4"/>
        <v>18412.299150493993</v>
      </c>
      <c r="CT13" s="36">
        <v>0</v>
      </c>
      <c r="CU13" s="27">
        <f t="shared" si="8"/>
        <v>46449.33281629203</v>
      </c>
      <c r="DA13" s="105">
        <v>1.3768901928498412</v>
      </c>
    </row>
    <row r="14" spans="2:105" x14ac:dyDescent="0.25">
      <c r="B14" s="53" t="s">
        <v>31</v>
      </c>
      <c r="C14" s="64" t="s">
        <v>11</v>
      </c>
      <c r="D14" s="90">
        <v>14491.903811400123</v>
      </c>
      <c r="E14" s="91">
        <v>11755.798963908683</v>
      </c>
      <c r="F14" s="91">
        <v>54680.89012297133</v>
      </c>
      <c r="G14" s="91">
        <v>1577.7266219258763</v>
      </c>
      <c r="H14" s="91">
        <v>7784.3453348190806</v>
      </c>
      <c r="I14" s="91">
        <v>3879.3423479621965</v>
      </c>
      <c r="J14" s="91">
        <v>1729.9432045194139</v>
      </c>
      <c r="K14" s="91">
        <v>3449.512543470069</v>
      </c>
      <c r="L14" s="91">
        <v>3860.8452379817882</v>
      </c>
      <c r="M14" s="91">
        <v>11108.603530640366</v>
      </c>
      <c r="N14" s="91">
        <v>4529.6844353774668</v>
      </c>
      <c r="O14" s="91">
        <v>304421.59586196992</v>
      </c>
      <c r="P14" s="91">
        <v>75648.601469964909</v>
      </c>
      <c r="Q14" s="91">
        <v>137.23754759761084</v>
      </c>
      <c r="R14" s="91">
        <v>734.34312719216723</v>
      </c>
      <c r="S14" s="91">
        <v>2254.9997200346488</v>
      </c>
      <c r="T14" s="91">
        <v>1698.4333279852747</v>
      </c>
      <c r="U14" s="91">
        <v>3608.6595758374638</v>
      </c>
      <c r="V14" s="91">
        <v>123415.9111131003</v>
      </c>
      <c r="W14" s="91">
        <v>43154.992006732136</v>
      </c>
      <c r="X14" s="91">
        <v>6.3583073420356531</v>
      </c>
      <c r="Y14" s="91">
        <v>1769.5618129902757</v>
      </c>
      <c r="Z14" s="91">
        <v>8491.1245785693427</v>
      </c>
      <c r="AA14" s="91">
        <v>490.60535296613381</v>
      </c>
      <c r="AB14" s="65">
        <f>'[7]TES 2030 (value)'!CK17</f>
        <v>429501.51973868906</v>
      </c>
      <c r="AC14" s="66">
        <f>'[7]TES 2030 (value)'!CL17</f>
        <v>83759.344715837578</v>
      </c>
      <c r="AD14" s="66">
        <f>'[7]TES 2030 (value)'!CM17</f>
        <v>189612.73155549678</v>
      </c>
      <c r="AE14" s="66">
        <f>'[7]TES 2030 (value)'!CN17</f>
        <v>468616.89576042822</v>
      </c>
      <c r="AF14" s="67">
        <f>'[7]TES 2030 (value)'!CO17</f>
        <v>1.6379757340000001</v>
      </c>
      <c r="AG14" s="27">
        <f t="shared" si="5"/>
        <v>1856173.1497034442</v>
      </c>
      <c r="AI14" s="53" t="s">
        <v>31</v>
      </c>
      <c r="AJ14" s="64" t="s">
        <v>11</v>
      </c>
      <c r="AK14" s="65">
        <f t="shared" si="0"/>
        <v>14491.975049381528</v>
      </c>
      <c r="AL14" s="66">
        <f t="shared" si="0"/>
        <v>11755.973219291731</v>
      </c>
      <c r="AM14" s="66">
        <f t="shared" si="0"/>
        <v>54680.788049766124</v>
      </c>
      <c r="AN14" s="66">
        <f t="shared" si="0"/>
        <v>1577.652670753527</v>
      </c>
      <c r="AO14" s="66">
        <f t="shared" si="0"/>
        <v>7784.2211880514633</v>
      </c>
      <c r="AP14" s="66">
        <f t="shared" si="0"/>
        <v>3879.2676789482439</v>
      </c>
      <c r="AQ14" s="66">
        <f t="shared" si="0"/>
        <v>1729.944393405505</v>
      </c>
      <c r="AR14" s="66">
        <f t="shared" si="0"/>
        <v>3450.0431422895504</v>
      </c>
      <c r="AS14" s="66">
        <f t="shared" si="0"/>
        <v>3861.1869418273645</v>
      </c>
      <c r="AT14" s="66">
        <f t="shared" si="0"/>
        <v>11108.573008440224</v>
      </c>
      <c r="AU14" s="66">
        <f t="shared" si="0"/>
        <v>4529.6068648443588</v>
      </c>
      <c r="AV14" s="66">
        <f t="shared" si="0"/>
        <v>304426.62462342728</v>
      </c>
      <c r="AW14" s="66">
        <f t="shared" si="0"/>
        <v>75649.774342439516</v>
      </c>
      <c r="AX14" s="66">
        <f t="shared" si="0"/>
        <v>137.23083091403899</v>
      </c>
      <c r="AY14" s="66">
        <f t="shared" si="0"/>
        <v>734.32742808478588</v>
      </c>
      <c r="AZ14" s="66">
        <f t="shared" si="0"/>
        <v>2255.0224012669514</v>
      </c>
      <c r="BA14" s="66">
        <f t="shared" si="1"/>
        <v>1698.3830714646947</v>
      </c>
      <c r="BB14" s="66">
        <f t="shared" si="1"/>
        <v>3608.6201623394563</v>
      </c>
      <c r="BC14" s="66">
        <f t="shared" si="1"/>
        <v>123418.28440672309</v>
      </c>
      <c r="BD14" s="66">
        <f t="shared" si="1"/>
        <v>43154.969843334999</v>
      </c>
      <c r="BE14" s="91">
        <f t="shared" si="1"/>
        <v>7.2518072172297607</v>
      </c>
      <c r="BF14" s="91">
        <f t="shared" si="1"/>
        <v>1783.2825808360692</v>
      </c>
      <c r="BG14" s="91">
        <f t="shared" si="1"/>
        <v>8491.4518544929379</v>
      </c>
      <c r="BH14" s="91">
        <f t="shared" si="1"/>
        <v>491.6376461448661</v>
      </c>
      <c r="BI14" s="65">
        <f t="shared" si="2"/>
        <v>429501.51973868906</v>
      </c>
      <c r="BJ14" s="66">
        <f t="shared" si="2"/>
        <v>83759.344715837578</v>
      </c>
      <c r="BK14" s="66">
        <f t="shared" si="2"/>
        <v>189612.73155549678</v>
      </c>
      <c r="BL14" s="66">
        <f t="shared" si="2"/>
        <v>468616.89576042822</v>
      </c>
      <c r="BM14" s="36">
        <v>0</v>
      </c>
      <c r="BN14" s="27">
        <f t="shared" si="6"/>
        <v>1856196.5849761374</v>
      </c>
      <c r="BP14" s="53" t="s">
        <v>31</v>
      </c>
      <c r="BQ14" s="64" t="s">
        <v>11</v>
      </c>
      <c r="BR14" s="65">
        <f t="shared" si="7"/>
        <v>14491.975049381528</v>
      </c>
      <c r="BS14" s="66">
        <f t="shared" si="3"/>
        <v>11755.973219291731</v>
      </c>
      <c r="BT14" s="66">
        <f t="shared" si="3"/>
        <v>54680.788049766124</v>
      </c>
      <c r="BU14" s="66">
        <f t="shared" si="3"/>
        <v>1577.652670753527</v>
      </c>
      <c r="BV14" s="66">
        <f t="shared" si="3"/>
        <v>7784.2211880514633</v>
      </c>
      <c r="BW14" s="66">
        <f t="shared" si="3"/>
        <v>3879.2676789482439</v>
      </c>
      <c r="BX14" s="66">
        <f t="shared" si="3"/>
        <v>1729.944393405505</v>
      </c>
      <c r="BY14" s="66">
        <f t="shared" si="3"/>
        <v>3450.0431422895504</v>
      </c>
      <c r="BZ14" s="66">
        <f t="shared" si="3"/>
        <v>3861.1869418273645</v>
      </c>
      <c r="CA14" s="66">
        <f t="shared" si="3"/>
        <v>11108.573008440224</v>
      </c>
      <c r="CB14" s="66">
        <f t="shared" si="3"/>
        <v>4529.6068648443588</v>
      </c>
      <c r="CC14" s="66">
        <f t="shared" si="3"/>
        <v>304426.62462342728</v>
      </c>
      <c r="CD14" s="66">
        <f t="shared" si="3"/>
        <v>75649.774342439516</v>
      </c>
      <c r="CE14" s="66">
        <f t="shared" si="3"/>
        <v>137.23083091403899</v>
      </c>
      <c r="CF14" s="66">
        <f t="shared" si="3"/>
        <v>734.32742808478588</v>
      </c>
      <c r="CG14" s="66">
        <f t="shared" si="3"/>
        <v>2255.0224012669514</v>
      </c>
      <c r="CH14" s="66">
        <f t="shared" si="3"/>
        <v>1698.3830714646947</v>
      </c>
      <c r="CI14" s="66">
        <f t="shared" si="4"/>
        <v>3608.6201623394563</v>
      </c>
      <c r="CJ14" s="66">
        <f t="shared" si="4"/>
        <v>123418.28440672309</v>
      </c>
      <c r="CK14" s="66">
        <f t="shared" si="4"/>
        <v>43154.969843334999</v>
      </c>
      <c r="CL14" s="91">
        <f t="shared" si="4"/>
        <v>7.2518072172297607</v>
      </c>
      <c r="CM14" s="91">
        <f t="shared" si="4"/>
        <v>1783.2825808360692</v>
      </c>
      <c r="CN14" s="91">
        <f t="shared" si="4"/>
        <v>8491.4518544929379</v>
      </c>
      <c r="CO14" s="91">
        <f t="shared" si="4"/>
        <v>491.6376461448661</v>
      </c>
      <c r="CP14" s="65">
        <f t="shared" si="4"/>
        <v>429501.51973868906</v>
      </c>
      <c r="CQ14" s="66">
        <f t="shared" si="4"/>
        <v>83759.344715837578</v>
      </c>
      <c r="CR14" s="66">
        <f t="shared" si="4"/>
        <v>189612.73155549678</v>
      </c>
      <c r="CS14" s="66">
        <f t="shared" si="4"/>
        <v>468616.89576042822</v>
      </c>
      <c r="CT14" s="36">
        <v>0</v>
      </c>
      <c r="CU14" s="27">
        <f t="shared" si="8"/>
        <v>1856196.5849761374</v>
      </c>
      <c r="CX14" s="59" t="s">
        <v>100</v>
      </c>
      <c r="CY14" s="83">
        <f>'[1]scen AMS ss VE'!$AA$2</f>
        <v>70260.911746631595</v>
      </c>
      <c r="DA14" s="105">
        <v>1.5561276309613898</v>
      </c>
    </row>
    <row r="15" spans="2:105" x14ac:dyDescent="0.25">
      <c r="B15" s="53" t="s">
        <v>32</v>
      </c>
      <c r="C15" s="64" t="s">
        <v>12</v>
      </c>
      <c r="D15" s="90">
        <v>496.09685640571564</v>
      </c>
      <c r="E15" s="91">
        <v>511.25880456012862</v>
      </c>
      <c r="F15" s="91">
        <v>386.65847145807913</v>
      </c>
      <c r="G15" s="91">
        <v>80.56050505125188</v>
      </c>
      <c r="H15" s="91">
        <v>171.70100757329635</v>
      </c>
      <c r="I15" s="91">
        <v>108.95474346117713</v>
      </c>
      <c r="J15" s="91">
        <v>53.374052694361687</v>
      </c>
      <c r="K15" s="91">
        <v>142.23601476963645</v>
      </c>
      <c r="L15" s="91">
        <v>99.040512557378818</v>
      </c>
      <c r="M15" s="91">
        <v>154.93796922797512</v>
      </c>
      <c r="N15" s="91">
        <v>117.4752298833471</v>
      </c>
      <c r="O15" s="91">
        <v>3846.7155941634264</v>
      </c>
      <c r="P15" s="91">
        <v>81776.756224588389</v>
      </c>
      <c r="Q15" s="91">
        <v>78.750289490405649</v>
      </c>
      <c r="R15" s="91">
        <v>134.60446425356784</v>
      </c>
      <c r="S15" s="91">
        <v>336.70414377887278</v>
      </c>
      <c r="T15" s="91">
        <v>351.65372991377507</v>
      </c>
      <c r="U15" s="91">
        <v>334.20321589892734</v>
      </c>
      <c r="V15" s="91">
        <v>29975.841114971703</v>
      </c>
      <c r="W15" s="91">
        <v>13722.739973602083</v>
      </c>
      <c r="X15" s="91">
        <v>8.0012124694271491E-2</v>
      </c>
      <c r="Y15" s="91">
        <v>871.87386095291936</v>
      </c>
      <c r="Z15" s="91">
        <v>4734.9079138368925</v>
      </c>
      <c r="AA15" s="91">
        <v>432.68044166972811</v>
      </c>
      <c r="AB15" s="65">
        <f>'[7]TES 2030 (value)'!CK18</f>
        <v>216285.98275564745</v>
      </c>
      <c r="AC15" s="66">
        <f>'[7]TES 2030 (value)'!CL18</f>
        <v>0</v>
      </c>
      <c r="AD15" s="66">
        <f>'[7]TES 2030 (value)'!CM18</f>
        <v>264330.88329773274</v>
      </c>
      <c r="AE15" s="66">
        <f>'[7]TES 2030 (value)'!CN18</f>
        <v>0</v>
      </c>
      <c r="AF15" s="67">
        <f>'[7]TES 2030 (value)'!CO18</f>
        <v>1</v>
      </c>
      <c r="AG15" s="27">
        <f t="shared" si="5"/>
        <v>619537.67120026797</v>
      </c>
      <c r="AI15" s="53" t="s">
        <v>32</v>
      </c>
      <c r="AJ15" s="64" t="s">
        <v>12</v>
      </c>
      <c r="AK15" s="65">
        <f t="shared" si="0"/>
        <v>496.09929507347744</v>
      </c>
      <c r="AL15" s="66">
        <f t="shared" si="0"/>
        <v>511.26638291350974</v>
      </c>
      <c r="AM15" s="66">
        <f t="shared" si="0"/>
        <v>386.65774967996958</v>
      </c>
      <c r="AN15" s="66">
        <f t="shared" si="0"/>
        <v>80.556729020784488</v>
      </c>
      <c r="AO15" s="66">
        <f t="shared" si="0"/>
        <v>171.69826924089074</v>
      </c>
      <c r="AP15" s="66">
        <f t="shared" si="0"/>
        <v>108.95264631621545</v>
      </c>
      <c r="AQ15" s="66">
        <f t="shared" si="0"/>
        <v>53.374089375143292</v>
      </c>
      <c r="AR15" s="66">
        <f t="shared" si="0"/>
        <v>142.25789329901514</v>
      </c>
      <c r="AS15" s="66">
        <f t="shared" si="0"/>
        <v>99.049278131216312</v>
      </c>
      <c r="AT15" s="66">
        <f t="shared" si="0"/>
        <v>154.93754351760629</v>
      </c>
      <c r="AU15" s="66">
        <f t="shared" si="0"/>
        <v>117.4732181281489</v>
      </c>
      <c r="AV15" s="66">
        <f t="shared" si="0"/>
        <v>3846.7791383251429</v>
      </c>
      <c r="AW15" s="66">
        <f t="shared" si="0"/>
        <v>81778.024109315593</v>
      </c>
      <c r="AX15" s="66">
        <f t="shared" si="0"/>
        <v>78.746435291719081</v>
      </c>
      <c r="AY15" s="66">
        <f t="shared" si="0"/>
        <v>134.6015866206738</v>
      </c>
      <c r="AZ15" s="66">
        <f t="shared" si="0"/>
        <v>336.70753041561358</v>
      </c>
      <c r="BA15" s="66">
        <f t="shared" si="1"/>
        <v>351.64332450508266</v>
      </c>
      <c r="BB15" s="66">
        <f t="shared" si="1"/>
        <v>334.19956575750859</v>
      </c>
      <c r="BC15" s="66">
        <f t="shared" si="1"/>
        <v>29976.417551769151</v>
      </c>
      <c r="BD15" s="66">
        <f t="shared" si="1"/>
        <v>13722.73292592297</v>
      </c>
      <c r="BE15" s="91">
        <f t="shared" si="1"/>
        <v>9.1255812610348014E-2</v>
      </c>
      <c r="BF15" s="91">
        <f t="shared" si="1"/>
        <v>878.63416666766318</v>
      </c>
      <c r="BG15" s="91">
        <f t="shared" si="1"/>
        <v>4735.0904127916892</v>
      </c>
      <c r="BH15" s="91">
        <f t="shared" si="1"/>
        <v>433.59085380813252</v>
      </c>
      <c r="BI15" s="65">
        <f t="shared" si="2"/>
        <v>216285.98275564745</v>
      </c>
      <c r="BJ15" s="66">
        <f t="shared" si="2"/>
        <v>0</v>
      </c>
      <c r="BK15" s="66">
        <f t="shared" si="2"/>
        <v>264330.88329773274</v>
      </c>
      <c r="BL15" s="66">
        <f t="shared" si="2"/>
        <v>0</v>
      </c>
      <c r="BM15" s="36">
        <v>0</v>
      </c>
      <c r="BN15" s="27">
        <f t="shared" si="6"/>
        <v>619546.44800507976</v>
      </c>
      <c r="BP15" s="53" t="s">
        <v>32</v>
      </c>
      <c r="BQ15" s="64" t="s">
        <v>12</v>
      </c>
      <c r="BR15" s="65">
        <f t="shared" si="7"/>
        <v>496.09929507347744</v>
      </c>
      <c r="BS15" s="66">
        <f t="shared" si="3"/>
        <v>511.26638291350974</v>
      </c>
      <c r="BT15" s="66">
        <f t="shared" si="3"/>
        <v>386.65774967996958</v>
      </c>
      <c r="BU15" s="66">
        <f t="shared" si="3"/>
        <v>80.556729020784488</v>
      </c>
      <c r="BV15" s="66">
        <f t="shared" si="3"/>
        <v>171.69826924089074</v>
      </c>
      <c r="BW15" s="66">
        <f t="shared" si="3"/>
        <v>108.95264631621545</v>
      </c>
      <c r="BX15" s="66">
        <f t="shared" si="3"/>
        <v>53.374089375143292</v>
      </c>
      <c r="BY15" s="66">
        <f t="shared" si="3"/>
        <v>142.25789329901514</v>
      </c>
      <c r="BZ15" s="66">
        <f t="shared" si="3"/>
        <v>99.049278131216312</v>
      </c>
      <c r="CA15" s="66">
        <f t="shared" si="3"/>
        <v>154.93754351760629</v>
      </c>
      <c r="CB15" s="66">
        <f t="shared" si="3"/>
        <v>117.4732181281489</v>
      </c>
      <c r="CC15" s="66">
        <f t="shared" si="3"/>
        <v>3846.7791383251429</v>
      </c>
      <c r="CD15" s="66">
        <f t="shared" si="3"/>
        <v>81778.024109315593</v>
      </c>
      <c r="CE15" s="66">
        <f t="shared" si="3"/>
        <v>78.746435291719081</v>
      </c>
      <c r="CF15" s="66">
        <f t="shared" si="3"/>
        <v>134.6015866206738</v>
      </c>
      <c r="CG15" s="66">
        <f t="shared" si="3"/>
        <v>336.70753041561358</v>
      </c>
      <c r="CH15" s="66">
        <f t="shared" si="3"/>
        <v>351.64332450508266</v>
      </c>
      <c r="CI15" s="66">
        <f t="shared" si="4"/>
        <v>334.19956575750859</v>
      </c>
      <c r="CJ15" s="66">
        <f t="shared" si="4"/>
        <v>29976.417551769151</v>
      </c>
      <c r="CK15" s="66">
        <f t="shared" si="4"/>
        <v>13722.73292592297</v>
      </c>
      <c r="CL15" s="91">
        <f t="shared" si="4"/>
        <v>9.1255812610348014E-2</v>
      </c>
      <c r="CM15" s="91">
        <f t="shared" si="4"/>
        <v>878.63416666766318</v>
      </c>
      <c r="CN15" s="91">
        <f t="shared" si="4"/>
        <v>4735.0904127916892</v>
      </c>
      <c r="CO15" s="91">
        <f t="shared" si="4"/>
        <v>433.59085380813252</v>
      </c>
      <c r="CP15" s="65">
        <f t="shared" si="4"/>
        <v>216285.98275564745</v>
      </c>
      <c r="CQ15" s="66">
        <f t="shared" si="4"/>
        <v>0</v>
      </c>
      <c r="CR15" s="66">
        <f t="shared" si="4"/>
        <v>264330.88329773274</v>
      </c>
      <c r="CS15" s="66">
        <f t="shared" si="4"/>
        <v>0</v>
      </c>
      <c r="CT15" s="36">
        <v>0</v>
      </c>
      <c r="CU15" s="27">
        <f t="shared" si="8"/>
        <v>619546.44800507976</v>
      </c>
      <c r="CX15" s="59" t="s">
        <v>101</v>
      </c>
      <c r="CY15" s="81">
        <f>SUM(D45:AA45)</f>
        <v>25969.2321934252</v>
      </c>
      <c r="DA15" s="105">
        <v>1.4131283100851137</v>
      </c>
    </row>
    <row r="16" spans="2:105" x14ac:dyDescent="0.25">
      <c r="B16" s="53" t="s">
        <v>33</v>
      </c>
      <c r="C16" s="64" t="s">
        <v>13</v>
      </c>
      <c r="D16" s="90">
        <v>1.7940573384882674</v>
      </c>
      <c r="E16" s="91">
        <v>55.088079000040359</v>
      </c>
      <c r="F16" s="91">
        <v>18.267503975923358</v>
      </c>
      <c r="G16" s="91">
        <v>5.0182303772623005</v>
      </c>
      <c r="H16" s="91">
        <v>9.6485989375062502</v>
      </c>
      <c r="I16" s="91">
        <v>15.738772395307842</v>
      </c>
      <c r="J16" s="91">
        <v>4.7806411517644785</v>
      </c>
      <c r="K16" s="91">
        <v>10.947881863217694</v>
      </c>
      <c r="L16" s="91">
        <v>11.928793626971501</v>
      </c>
      <c r="M16" s="91">
        <v>21.556795373343647</v>
      </c>
      <c r="N16" s="91">
        <v>6.9605739635479509</v>
      </c>
      <c r="O16" s="91">
        <v>313.63267249877742</v>
      </c>
      <c r="P16" s="91">
        <v>109.70013071385084</v>
      </c>
      <c r="Q16" s="91">
        <v>46.02405756308741</v>
      </c>
      <c r="R16" s="91">
        <v>4.217597779802249</v>
      </c>
      <c r="S16" s="91">
        <v>85.211181641236337</v>
      </c>
      <c r="T16" s="91">
        <v>34.350231509493462</v>
      </c>
      <c r="U16" s="91">
        <v>34.720940431942061</v>
      </c>
      <c r="V16" s="91">
        <v>2383.9575806444391</v>
      </c>
      <c r="W16" s="91">
        <v>1499.1394167658093</v>
      </c>
      <c r="X16" s="91">
        <v>6.548465117901428E-3</v>
      </c>
      <c r="Y16" s="91">
        <v>39.185195781495189</v>
      </c>
      <c r="Z16" s="91">
        <v>30.464908002201202</v>
      </c>
      <c r="AA16" s="91">
        <v>3.1916515280146971</v>
      </c>
      <c r="AB16" s="65">
        <f>'[7]TES 2030 (value)'!CK19</f>
        <v>11229.966553378454</v>
      </c>
      <c r="AC16" s="66">
        <f>'[7]TES 2030 (value)'!CL19</f>
        <v>556.14210809173437</v>
      </c>
      <c r="AD16" s="66">
        <f>'[7]TES 2030 (value)'!CM19</f>
        <v>0</v>
      </c>
      <c r="AE16" s="66">
        <f>'[7]TES 2030 (value)'!CN19</f>
        <v>2904.002219854709</v>
      </c>
      <c r="AF16" s="67">
        <f>'[7]TES 2030 (value)'!CO19</f>
        <v>1.730586416</v>
      </c>
      <c r="AG16" s="27">
        <f t="shared" si="5"/>
        <v>19437.373509069537</v>
      </c>
      <c r="AI16" s="53" t="s">
        <v>33</v>
      </c>
      <c r="AJ16" s="64" t="s">
        <v>13</v>
      </c>
      <c r="AK16" s="65">
        <f t="shared" si="0"/>
        <v>1.7940661575520001</v>
      </c>
      <c r="AL16" s="66">
        <f t="shared" si="0"/>
        <v>55.08889556676943</v>
      </c>
      <c r="AM16" s="66">
        <f t="shared" si="0"/>
        <v>18.267469875844192</v>
      </c>
      <c r="AN16" s="66">
        <f t="shared" si="0"/>
        <v>5.017995162863075</v>
      </c>
      <c r="AO16" s="66">
        <f t="shared" si="0"/>
        <v>9.6484450591364439</v>
      </c>
      <c r="AP16" s="66">
        <f t="shared" si="0"/>
        <v>15.738469457719415</v>
      </c>
      <c r="AQ16" s="66">
        <f t="shared" si="0"/>
        <v>4.7806444372120911</v>
      </c>
      <c r="AR16" s="66">
        <f t="shared" si="0"/>
        <v>10.949565849902548</v>
      </c>
      <c r="AS16" s="66">
        <f t="shared" si="0"/>
        <v>11.929849384041306</v>
      </c>
      <c r="AT16" s="66">
        <f t="shared" si="0"/>
        <v>21.556736143502473</v>
      </c>
      <c r="AU16" s="66">
        <f t="shared" si="0"/>
        <v>6.9604547641995653</v>
      </c>
      <c r="AV16" s="66">
        <f t="shared" si="0"/>
        <v>313.63785341864866</v>
      </c>
      <c r="AW16" s="66">
        <f t="shared" si="0"/>
        <v>109.70183152868779</v>
      </c>
      <c r="AX16" s="66">
        <f t="shared" si="0"/>
        <v>46.021805052482584</v>
      </c>
      <c r="AY16" s="66">
        <f t="shared" si="0"/>
        <v>4.2175076141589898</v>
      </c>
      <c r="AZ16" s="66">
        <f t="shared" si="0"/>
        <v>85.212038712121284</v>
      </c>
      <c r="BA16" s="66">
        <f t="shared" si="1"/>
        <v>34.349215088602314</v>
      </c>
      <c r="BB16" s="66">
        <f t="shared" si="1"/>
        <v>34.72056121254279</v>
      </c>
      <c r="BC16" s="66">
        <f t="shared" si="1"/>
        <v>2384.0034242578931</v>
      </c>
      <c r="BD16" s="66">
        <f t="shared" si="1"/>
        <v>1499.1386468427781</v>
      </c>
      <c r="BE16" s="91">
        <f t="shared" si="1"/>
        <v>7.4686868767452905E-3</v>
      </c>
      <c r="BF16" s="91">
        <f t="shared" si="1"/>
        <v>39.489028611952421</v>
      </c>
      <c r="BG16" s="91">
        <f t="shared" si="1"/>
        <v>30.466082220152121</v>
      </c>
      <c r="BH16" s="91">
        <f t="shared" si="1"/>
        <v>3.1983671500138064</v>
      </c>
      <c r="BI16" s="65">
        <f t="shared" si="2"/>
        <v>11229.966553378454</v>
      </c>
      <c r="BJ16" s="66">
        <f t="shared" si="2"/>
        <v>556.14210809173437</v>
      </c>
      <c r="BK16" s="66">
        <f t="shared" si="2"/>
        <v>0</v>
      </c>
      <c r="BL16" s="66">
        <f t="shared" si="2"/>
        <v>2904.002219854709</v>
      </c>
      <c r="BM16" s="36">
        <v>0</v>
      </c>
      <c r="BN16" s="27">
        <f t="shared" si="6"/>
        <v>19436.007303580551</v>
      </c>
      <c r="BP16" s="53" t="s">
        <v>33</v>
      </c>
      <c r="BQ16" s="64" t="s">
        <v>13</v>
      </c>
      <c r="BR16" s="65">
        <f t="shared" si="7"/>
        <v>1.7940661575520001</v>
      </c>
      <c r="BS16" s="66">
        <f t="shared" si="3"/>
        <v>55.08889556676943</v>
      </c>
      <c r="BT16" s="66">
        <f t="shared" si="3"/>
        <v>18.267469875844192</v>
      </c>
      <c r="BU16" s="66">
        <f t="shared" si="3"/>
        <v>5.017995162863075</v>
      </c>
      <c r="BV16" s="66">
        <f t="shared" si="3"/>
        <v>9.6484450591364439</v>
      </c>
      <c r="BW16" s="66">
        <f t="shared" si="3"/>
        <v>15.738469457719415</v>
      </c>
      <c r="BX16" s="66">
        <f t="shared" si="3"/>
        <v>4.7806444372120911</v>
      </c>
      <c r="BY16" s="66">
        <f t="shared" si="3"/>
        <v>10.949565849902548</v>
      </c>
      <c r="BZ16" s="66">
        <f t="shared" si="3"/>
        <v>11.929849384041306</v>
      </c>
      <c r="CA16" s="66">
        <f t="shared" si="3"/>
        <v>21.556736143502473</v>
      </c>
      <c r="CB16" s="66">
        <f t="shared" si="3"/>
        <v>6.9604547641995653</v>
      </c>
      <c r="CC16" s="66">
        <f t="shared" si="3"/>
        <v>313.63785341864866</v>
      </c>
      <c r="CD16" s="66">
        <f t="shared" si="3"/>
        <v>109.70183152868779</v>
      </c>
      <c r="CE16" s="66">
        <f t="shared" si="3"/>
        <v>46.021805052482584</v>
      </c>
      <c r="CF16" s="66">
        <f t="shared" si="3"/>
        <v>4.2175076141589898</v>
      </c>
      <c r="CG16" s="66">
        <f t="shared" si="3"/>
        <v>85.212038712121284</v>
      </c>
      <c r="CH16" s="66">
        <f t="shared" si="3"/>
        <v>34.349215088602314</v>
      </c>
      <c r="CI16" s="66">
        <f t="shared" si="4"/>
        <v>34.72056121254279</v>
      </c>
      <c r="CJ16" s="66">
        <f t="shared" si="4"/>
        <v>2384.0034242578931</v>
      </c>
      <c r="CK16" s="66">
        <f t="shared" si="4"/>
        <v>1499.1386468427781</v>
      </c>
      <c r="CL16" s="91">
        <f t="shared" si="4"/>
        <v>7.4686868767452905E-3</v>
      </c>
      <c r="CM16" s="91">
        <f t="shared" si="4"/>
        <v>39.489028611952421</v>
      </c>
      <c r="CN16" s="91">
        <f t="shared" si="4"/>
        <v>30.466082220152121</v>
      </c>
      <c r="CO16" s="91">
        <f t="shared" si="4"/>
        <v>3.1983671500138064</v>
      </c>
      <c r="CP16" s="65">
        <f t="shared" si="4"/>
        <v>11229.966553378454</v>
      </c>
      <c r="CQ16" s="66">
        <f t="shared" si="4"/>
        <v>556.14210809173437</v>
      </c>
      <c r="CR16" s="66">
        <f t="shared" si="4"/>
        <v>0</v>
      </c>
      <c r="CS16" s="66">
        <f t="shared" si="4"/>
        <v>2904.002219854709</v>
      </c>
      <c r="CT16" s="36">
        <v>0</v>
      </c>
      <c r="CU16" s="27">
        <f t="shared" si="8"/>
        <v>19436.007303580551</v>
      </c>
      <c r="DA16" s="105">
        <v>1.1181653359117751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176.83433086347284</v>
      </c>
      <c r="F17" s="91">
        <v>46.775802780335816</v>
      </c>
      <c r="G17" s="91">
        <v>3.879538675568253</v>
      </c>
      <c r="H17" s="91">
        <v>16.86190051532984</v>
      </c>
      <c r="I17" s="91">
        <v>7.9862337459421973</v>
      </c>
      <c r="J17" s="91">
        <v>1.8103927609387609</v>
      </c>
      <c r="K17" s="91">
        <v>21.733517871177877</v>
      </c>
      <c r="L17" s="91">
        <v>20.526249287132913</v>
      </c>
      <c r="M17" s="91">
        <v>7.4609535818828165</v>
      </c>
      <c r="N17" s="91">
        <v>2.5169944723793676</v>
      </c>
      <c r="O17" s="91">
        <v>381.55907029003117</v>
      </c>
      <c r="P17" s="91">
        <v>135.97893159364023</v>
      </c>
      <c r="Q17" s="91">
        <v>5.3219834275707996</v>
      </c>
      <c r="R17" s="91">
        <v>687.47900040674483</v>
      </c>
      <c r="S17" s="91">
        <v>46.930956356945231</v>
      </c>
      <c r="T17" s="91">
        <v>35.374515265433715</v>
      </c>
      <c r="U17" s="91">
        <v>53.682030348869333</v>
      </c>
      <c r="V17" s="91">
        <v>3046.8707079115256</v>
      </c>
      <c r="W17" s="91">
        <v>3163.374489878694</v>
      </c>
      <c r="X17" s="91">
        <v>7.9668893629598718E-3</v>
      </c>
      <c r="Y17" s="91">
        <v>27.807744054193876</v>
      </c>
      <c r="Z17" s="91">
        <v>23.564977139403886</v>
      </c>
      <c r="AA17" s="91">
        <v>3.6528557816285772</v>
      </c>
      <c r="AB17" s="65">
        <f>'[7]TES 2030 (value)'!CK20</f>
        <v>17281.922986843765</v>
      </c>
      <c r="AC17" s="66">
        <f>'[7]TES 2030 (value)'!CL20</f>
        <v>3137.9502268950878</v>
      </c>
      <c r="AD17" s="66">
        <f>'[7]TES 2030 (value)'!CM20</f>
        <v>0</v>
      </c>
      <c r="AE17" s="66">
        <f>'[7]TES 2030 (value)'!CN20</f>
        <v>0</v>
      </c>
      <c r="AF17" s="67">
        <f>'[7]TES 2030 (value)'!CO20</f>
        <v>1</v>
      </c>
      <c r="AG17" s="27">
        <f t="shared" si="5"/>
        <v>28338.86435763706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176.83695206634943</v>
      </c>
      <c r="AM17" s="66">
        <f t="shared" si="0"/>
        <v>46.775715463613189</v>
      </c>
      <c r="AN17" s="66">
        <f t="shared" si="0"/>
        <v>3.8793568339049092</v>
      </c>
      <c r="AO17" s="66">
        <f t="shared" si="0"/>
        <v>16.861631597347039</v>
      </c>
      <c r="AP17" s="66">
        <f t="shared" si="0"/>
        <v>7.9860800280834692</v>
      </c>
      <c r="AQ17" s="66">
        <f t="shared" si="0"/>
        <v>1.8103940051130016</v>
      </c>
      <c r="AR17" s="66">
        <f t="shared" si="0"/>
        <v>21.736860888134707</v>
      </c>
      <c r="AS17" s="66">
        <f t="shared" si="0"/>
        <v>20.52806596143202</v>
      </c>
      <c r="AT17" s="66">
        <f t="shared" si="0"/>
        <v>7.4609330820317012</v>
      </c>
      <c r="AU17" s="66">
        <f t="shared" si="0"/>
        <v>2.5169513690228671</v>
      </c>
      <c r="AV17" s="66">
        <f t="shared" si="0"/>
        <v>381.56537329077906</v>
      </c>
      <c r="AW17" s="66">
        <f t="shared" si="0"/>
        <v>135.98103984075775</v>
      </c>
      <c r="AX17" s="66">
        <f t="shared" si="0"/>
        <v>5.3217229589214883</v>
      </c>
      <c r="AY17" s="66">
        <f t="shared" si="0"/>
        <v>687.4643031810881</v>
      </c>
      <c r="AZ17" s="66">
        <f t="shared" si="0"/>
        <v>46.931428397768059</v>
      </c>
      <c r="BA17" s="66">
        <f t="shared" si="1"/>
        <v>35.373468536059562</v>
      </c>
      <c r="BB17" s="66">
        <f t="shared" si="1"/>
        <v>53.681444037927079</v>
      </c>
      <c r="BC17" s="66">
        <f t="shared" si="1"/>
        <v>3046.9292993747767</v>
      </c>
      <c r="BD17" s="66">
        <f t="shared" si="1"/>
        <v>3163.3728652433542</v>
      </c>
      <c r="BE17" s="91">
        <f t="shared" si="1"/>
        <v>9.0864349068547189E-3</v>
      </c>
      <c r="BF17" s="91">
        <f t="shared" si="1"/>
        <v>28.02335878869026</v>
      </c>
      <c r="BG17" s="91">
        <f t="shared" si="1"/>
        <v>23.565885411280764</v>
      </c>
      <c r="BH17" s="91">
        <f t="shared" si="1"/>
        <v>3.6605418333266888</v>
      </c>
      <c r="BI17" s="65">
        <f t="shared" si="2"/>
        <v>17281.922986843765</v>
      </c>
      <c r="BJ17" s="66">
        <f t="shared" si="2"/>
        <v>3137.9502268950878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28338.145972363523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176.83695206634943</v>
      </c>
      <c r="BT17" s="66">
        <f t="shared" si="3"/>
        <v>46.775715463613189</v>
      </c>
      <c r="BU17" s="66">
        <f t="shared" si="3"/>
        <v>3.8793568339049092</v>
      </c>
      <c r="BV17" s="66">
        <f t="shared" si="3"/>
        <v>16.861631597347039</v>
      </c>
      <c r="BW17" s="66">
        <f t="shared" si="3"/>
        <v>7.9860800280834692</v>
      </c>
      <c r="BX17" s="66">
        <f t="shared" si="3"/>
        <v>1.8103940051130016</v>
      </c>
      <c r="BY17" s="66">
        <f t="shared" si="3"/>
        <v>21.736860888134707</v>
      </c>
      <c r="BZ17" s="66">
        <f t="shared" si="3"/>
        <v>20.52806596143202</v>
      </c>
      <c r="CA17" s="66">
        <f t="shared" si="3"/>
        <v>7.4609330820317012</v>
      </c>
      <c r="CB17" s="66">
        <f t="shared" si="3"/>
        <v>2.5169513690228671</v>
      </c>
      <c r="CC17" s="66">
        <f t="shared" si="3"/>
        <v>381.56537329077906</v>
      </c>
      <c r="CD17" s="66">
        <f t="shared" si="3"/>
        <v>135.98103984075775</v>
      </c>
      <c r="CE17" s="66">
        <f t="shared" si="3"/>
        <v>5.3217229589214883</v>
      </c>
      <c r="CF17" s="66">
        <f t="shared" si="3"/>
        <v>687.4643031810881</v>
      </c>
      <c r="CG17" s="66">
        <f t="shared" si="3"/>
        <v>46.931428397768059</v>
      </c>
      <c r="CH17" s="66">
        <f t="shared" si="3"/>
        <v>35.373468536059562</v>
      </c>
      <c r="CI17" s="66">
        <f t="shared" si="4"/>
        <v>53.681444037927079</v>
      </c>
      <c r="CJ17" s="66">
        <f t="shared" si="4"/>
        <v>3046.9292993747767</v>
      </c>
      <c r="CK17" s="66">
        <f t="shared" si="4"/>
        <v>3163.3728652433542</v>
      </c>
      <c r="CL17" s="91">
        <f t="shared" si="4"/>
        <v>9.0864349068547189E-3</v>
      </c>
      <c r="CM17" s="91">
        <f t="shared" si="4"/>
        <v>28.02335878869026</v>
      </c>
      <c r="CN17" s="91">
        <f t="shared" si="4"/>
        <v>23.565885411280764</v>
      </c>
      <c r="CO17" s="91">
        <f t="shared" si="4"/>
        <v>3.6605418333266888</v>
      </c>
      <c r="CP17" s="65">
        <f t="shared" si="4"/>
        <v>17281.922986843765</v>
      </c>
      <c r="CQ17" s="66">
        <f t="shared" si="4"/>
        <v>3137.9502268950878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28338.145972363523</v>
      </c>
      <c r="CX17" s="52" t="s">
        <v>105</v>
      </c>
      <c r="CY17" s="94">
        <f>'[1]scen AMS ss VE'!$AA$461</f>
        <v>2682536.747</v>
      </c>
      <c r="DA17" s="105">
        <v>1.2040306036892432</v>
      </c>
    </row>
    <row r="18" spans="2:105" x14ac:dyDescent="0.25">
      <c r="B18" s="53" t="s">
        <v>35</v>
      </c>
      <c r="C18" s="64" t="s">
        <v>15</v>
      </c>
      <c r="D18" s="90">
        <v>72.944092529416977</v>
      </c>
      <c r="E18" s="91">
        <v>716.66857433057112</v>
      </c>
      <c r="F18" s="91">
        <v>302.63814784171967</v>
      </c>
      <c r="G18" s="91">
        <v>73.441800423693707</v>
      </c>
      <c r="H18" s="91">
        <v>182.29776499986957</v>
      </c>
      <c r="I18" s="91">
        <v>125.41322630675654</v>
      </c>
      <c r="J18" s="91">
        <v>19.361296518083709</v>
      </c>
      <c r="K18" s="91">
        <v>71.57911655677961</v>
      </c>
      <c r="L18" s="91">
        <v>96.436384984482785</v>
      </c>
      <c r="M18" s="91">
        <v>298.65996763213138</v>
      </c>
      <c r="N18" s="91">
        <v>62.785134019659012</v>
      </c>
      <c r="O18" s="91">
        <v>2147.3303207021877</v>
      </c>
      <c r="P18" s="91">
        <v>929.20970119794379</v>
      </c>
      <c r="Q18" s="91">
        <v>96.526320515657403</v>
      </c>
      <c r="R18" s="91">
        <v>108.03757918949148</v>
      </c>
      <c r="S18" s="91">
        <v>11050.932386234585</v>
      </c>
      <c r="T18" s="91">
        <v>740.54148653843993</v>
      </c>
      <c r="U18" s="91">
        <v>603.37456639333675</v>
      </c>
      <c r="V18" s="91">
        <v>25118.063042364061</v>
      </c>
      <c r="W18" s="91">
        <v>1628.1950793252927</v>
      </c>
      <c r="X18" s="91">
        <v>4.4829068996262135E-2</v>
      </c>
      <c r="Y18" s="91">
        <v>337.64420361491716</v>
      </c>
      <c r="Z18" s="91">
        <v>418.9421757172604</v>
      </c>
      <c r="AA18" s="91">
        <v>30.080883573684858</v>
      </c>
      <c r="AB18" s="65">
        <f>'[7]TES 2030 (value)'!CK21</f>
        <v>1716.6938122572715</v>
      </c>
      <c r="AC18" s="66">
        <f>'[7]TES 2030 (value)'!CL21</f>
        <v>9.6764664899703021</v>
      </c>
      <c r="AD18" s="66">
        <f>'[7]TES 2030 (value)'!CM21</f>
        <v>0</v>
      </c>
      <c r="AE18" s="66">
        <f>'[7]TES 2030 (value)'!CN21</f>
        <v>8955.3935573973486</v>
      </c>
      <c r="AF18" s="67">
        <f>'[7]TES 2030 (value)'!CO21</f>
        <v>1.8836892199999999</v>
      </c>
      <c r="AG18" s="27">
        <f t="shared" si="5"/>
        <v>55914.795605943596</v>
      </c>
      <c r="AI18" s="53" t="s">
        <v>35</v>
      </c>
      <c r="AJ18" s="64" t="s">
        <v>15</v>
      </c>
      <c r="AK18" s="65">
        <f t="shared" si="0"/>
        <v>72.944451101346161</v>
      </c>
      <c r="AL18" s="66">
        <f t="shared" si="0"/>
        <v>716.67919745855443</v>
      </c>
      <c r="AM18" s="66">
        <f t="shared" si="0"/>
        <v>302.63758290494377</v>
      </c>
      <c r="AN18" s="66">
        <f t="shared" si="0"/>
        <v>73.438358061014839</v>
      </c>
      <c r="AO18" s="66">
        <f t="shared" si="0"/>
        <v>182.2948576676155</v>
      </c>
      <c r="AP18" s="66">
        <f t="shared" si="0"/>
        <v>125.41081237132498</v>
      </c>
      <c r="AQ18" s="66">
        <f t="shared" si="0"/>
        <v>19.361309823940267</v>
      </c>
      <c r="AR18" s="66">
        <f t="shared" si="0"/>
        <v>71.590126748586684</v>
      </c>
      <c r="AS18" s="66">
        <f t="shared" si="0"/>
        <v>96.444920080186307</v>
      </c>
      <c r="AT18" s="66">
        <f t="shared" si="0"/>
        <v>298.65914702859817</v>
      </c>
      <c r="AU18" s="66">
        <f t="shared" si="0"/>
        <v>62.784058828575255</v>
      </c>
      <c r="AV18" s="66">
        <f t="shared" si="0"/>
        <v>2147.365792600699</v>
      </c>
      <c r="AW18" s="66">
        <f t="shared" si="0"/>
        <v>929.22410786852981</v>
      </c>
      <c r="AX18" s="66">
        <f t="shared" si="0"/>
        <v>96.521596322004811</v>
      </c>
      <c r="AY18" s="66">
        <f t="shared" si="0"/>
        <v>108.03526951504352</v>
      </c>
      <c r="AZ18" s="66">
        <f t="shared" ref="AZ18:AZ32" si="9">S18*(1+AZ$45)</f>
        <v>11051.04353869389</v>
      </c>
      <c r="BA18" s="66">
        <f t="shared" si="1"/>
        <v>740.51957396887042</v>
      </c>
      <c r="BB18" s="66">
        <f t="shared" si="1"/>
        <v>603.36797638345342</v>
      </c>
      <c r="BC18" s="66">
        <f t="shared" si="1"/>
        <v>25118.546063866699</v>
      </c>
      <c r="BD18" s="66">
        <f t="shared" si="1"/>
        <v>1628.194243122284</v>
      </c>
      <c r="BE18" s="91">
        <f t="shared" si="1"/>
        <v>5.112866500484458E-2</v>
      </c>
      <c r="BF18" s="91">
        <f t="shared" si="1"/>
        <v>340.26221768951427</v>
      </c>
      <c r="BG18" s="91">
        <f t="shared" si="1"/>
        <v>418.95832312932833</v>
      </c>
      <c r="BH18" s="91">
        <f t="shared" si="1"/>
        <v>30.144177401882242</v>
      </c>
      <c r="BI18" s="65">
        <f t="shared" si="2"/>
        <v>1716.6938122572715</v>
      </c>
      <c r="BJ18" s="66">
        <f t="shared" si="2"/>
        <v>9.6764664899703021</v>
      </c>
      <c r="BK18" s="66">
        <f t="shared" si="2"/>
        <v>0</v>
      </c>
      <c r="BL18" s="66">
        <f t="shared" si="2"/>
        <v>8955.3935573973486</v>
      </c>
      <c r="BM18" s="36">
        <v>0</v>
      </c>
      <c r="BN18" s="27">
        <f t="shared" si="6"/>
        <v>55916.24266744648</v>
      </c>
      <c r="BP18" s="53" t="s">
        <v>35</v>
      </c>
      <c r="BQ18" s="64" t="s">
        <v>15</v>
      </c>
      <c r="BR18" s="65">
        <f t="shared" si="7"/>
        <v>72.944451101346161</v>
      </c>
      <c r="BS18" s="66">
        <f t="shared" si="3"/>
        <v>716.67919745855443</v>
      </c>
      <c r="BT18" s="66">
        <f t="shared" si="3"/>
        <v>302.63758290494377</v>
      </c>
      <c r="BU18" s="66">
        <f t="shared" si="3"/>
        <v>73.438358061014839</v>
      </c>
      <c r="BV18" s="66">
        <f t="shared" si="3"/>
        <v>182.2948576676155</v>
      </c>
      <c r="BW18" s="66">
        <f t="shared" si="3"/>
        <v>125.41081237132498</v>
      </c>
      <c r="BX18" s="66">
        <f t="shared" si="3"/>
        <v>19.361309823940267</v>
      </c>
      <c r="BY18" s="66">
        <f t="shared" si="3"/>
        <v>71.590126748586684</v>
      </c>
      <c r="BZ18" s="66">
        <f t="shared" si="3"/>
        <v>96.444920080186307</v>
      </c>
      <c r="CA18" s="66">
        <f t="shared" si="3"/>
        <v>298.65914702859817</v>
      </c>
      <c r="CB18" s="66">
        <f t="shared" si="3"/>
        <v>62.784058828575255</v>
      </c>
      <c r="CC18" s="66">
        <f t="shared" si="3"/>
        <v>2147.365792600699</v>
      </c>
      <c r="CD18" s="66">
        <f t="shared" si="3"/>
        <v>929.22410786852981</v>
      </c>
      <c r="CE18" s="66">
        <f t="shared" si="3"/>
        <v>96.521596322004811</v>
      </c>
      <c r="CF18" s="66">
        <f t="shared" si="3"/>
        <v>108.03526951504352</v>
      </c>
      <c r="CG18" s="66">
        <f t="shared" si="3"/>
        <v>11051.04353869389</v>
      </c>
      <c r="CH18" s="66">
        <f t="shared" ref="CH18:CJ37" si="10">BA18</f>
        <v>740.51957396887042</v>
      </c>
      <c r="CI18" s="66">
        <f t="shared" si="4"/>
        <v>603.36797638345342</v>
      </c>
      <c r="CJ18" s="66">
        <f t="shared" si="4"/>
        <v>25118.546063866699</v>
      </c>
      <c r="CK18" s="66">
        <f t="shared" si="4"/>
        <v>1628.194243122284</v>
      </c>
      <c r="CL18" s="91">
        <f t="shared" si="4"/>
        <v>5.112866500484458E-2</v>
      </c>
      <c r="CM18" s="91">
        <f t="shared" si="4"/>
        <v>340.26221768951427</v>
      </c>
      <c r="CN18" s="91">
        <f t="shared" si="4"/>
        <v>418.95832312932833</v>
      </c>
      <c r="CO18" s="91">
        <f t="shared" si="4"/>
        <v>30.144177401882242</v>
      </c>
      <c r="CP18" s="65">
        <f t="shared" si="4"/>
        <v>1716.6938122572715</v>
      </c>
      <c r="CQ18" s="66">
        <f t="shared" si="4"/>
        <v>9.6764664899703021</v>
      </c>
      <c r="CR18" s="66">
        <f t="shared" si="4"/>
        <v>0</v>
      </c>
      <c r="CS18" s="66">
        <f t="shared" si="4"/>
        <v>8955.3935573973486</v>
      </c>
      <c r="CT18" s="36">
        <v>0</v>
      </c>
      <c r="CU18" s="27">
        <f t="shared" si="8"/>
        <v>55916.24266744648</v>
      </c>
      <c r="DA18" s="105">
        <v>1.3958368697175154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37.468909970752875</v>
      </c>
      <c r="F19" s="91">
        <v>15.654453222809703</v>
      </c>
      <c r="G19" s="91">
        <v>3.82013389967952</v>
      </c>
      <c r="H19" s="91">
        <v>9.8129576337797957</v>
      </c>
      <c r="I19" s="91">
        <v>6.5488827232080293</v>
      </c>
      <c r="J19" s="91">
        <v>0.94386462288275796</v>
      </c>
      <c r="K19" s="91">
        <v>3.5801979498935488</v>
      </c>
      <c r="L19" s="91">
        <v>4.7029717750753637</v>
      </c>
      <c r="M19" s="91">
        <v>17.355276510023703</v>
      </c>
      <c r="N19" s="91">
        <v>3.3499984502932532</v>
      </c>
      <c r="O19" s="91">
        <v>109.86373564859393</v>
      </c>
      <c r="P19" s="91">
        <v>47.676745615845732</v>
      </c>
      <c r="Q19" s="91">
        <v>6.5068657211891434</v>
      </c>
      <c r="R19" s="91">
        <v>2.677716130117052</v>
      </c>
      <c r="S19" s="91">
        <v>130.01467101175569</v>
      </c>
      <c r="T19" s="91">
        <v>709.15387063742139</v>
      </c>
      <c r="U19" s="91">
        <v>37.160436409186559</v>
      </c>
      <c r="V19" s="91">
        <v>717.67593602625277</v>
      </c>
      <c r="W19" s="91">
        <v>7.5138038749237115</v>
      </c>
      <c r="X19" s="91">
        <v>2.2896052385622881E-3</v>
      </c>
      <c r="Y19" s="91">
        <v>83.722301256167498</v>
      </c>
      <c r="Z19" s="91">
        <v>105.3951726610881</v>
      </c>
      <c r="AA19" s="91">
        <v>6.5624409294014487</v>
      </c>
      <c r="AB19" s="65">
        <f>'[7]TES 2030 (value)'!CK22</f>
        <v>891.86601438442415</v>
      </c>
      <c r="AC19" s="66">
        <f>'[7]TES 2030 (value)'!CL22</f>
        <v>0</v>
      </c>
      <c r="AD19" s="66">
        <f>'[7]TES 2030 (value)'!CM22</f>
        <v>0</v>
      </c>
      <c r="AE19" s="66">
        <f>'[7]TES 2030 (value)'!CN22</f>
        <v>14008.91901948136</v>
      </c>
      <c r="AF19" s="67">
        <f>'[7]TES 2030 (value)'!CO22</f>
        <v>1.577330576</v>
      </c>
      <c r="AG19" s="27">
        <f t="shared" si="5"/>
        <v>16969.525996727367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37.469465369775897</v>
      </c>
      <c r="AM19" s="66">
        <f t="shared" si="11"/>
        <v>15.654424000530902</v>
      </c>
      <c r="AN19" s="66">
        <f t="shared" si="11"/>
        <v>3.8199548424357066</v>
      </c>
      <c r="AO19" s="66">
        <f t="shared" si="11"/>
        <v>9.812801134174677</v>
      </c>
      <c r="AP19" s="66">
        <f t="shared" si="11"/>
        <v>6.5487566712714971</v>
      </c>
      <c r="AQ19" s="66">
        <f t="shared" si="11"/>
        <v>0.94386527154423949</v>
      </c>
      <c r="AR19" s="66">
        <f t="shared" si="11"/>
        <v>3.580748650545245</v>
      </c>
      <c r="AS19" s="66">
        <f t="shared" si="11"/>
        <v>4.7033880112729118</v>
      </c>
      <c r="AT19" s="66">
        <f t="shared" si="11"/>
        <v>17.355228824351808</v>
      </c>
      <c r="AU19" s="66">
        <f t="shared" si="11"/>
        <v>3.3499410818011635</v>
      </c>
      <c r="AV19" s="66">
        <f t="shared" si="11"/>
        <v>109.86555049526349</v>
      </c>
      <c r="AW19" s="66">
        <f t="shared" si="11"/>
        <v>47.677484806544904</v>
      </c>
      <c r="AX19" s="66">
        <f t="shared" si="11"/>
        <v>6.5065472620002494</v>
      </c>
      <c r="AY19" s="66">
        <f t="shared" si="11"/>
        <v>2.6776588847347411</v>
      </c>
      <c r="AZ19" s="66">
        <f t="shared" si="9"/>
        <v>130.01597872498056</v>
      </c>
      <c r="BA19" s="66">
        <f t="shared" si="1"/>
        <v>709.13288682515929</v>
      </c>
      <c r="BB19" s="66">
        <f t="shared" si="1"/>
        <v>37.160030545802776</v>
      </c>
      <c r="BC19" s="66">
        <f t="shared" si="1"/>
        <v>717.68973696736998</v>
      </c>
      <c r="BD19" s="66">
        <f t="shared" si="1"/>
        <v>7.5138000160093306</v>
      </c>
      <c r="BE19" s="91">
        <f t="shared" si="1"/>
        <v>2.6113515595327075E-3</v>
      </c>
      <c r="BF19" s="91">
        <f t="shared" si="1"/>
        <v>84.371464371362819</v>
      </c>
      <c r="BG19" s="91">
        <f t="shared" si="1"/>
        <v>105.3992349383702</v>
      </c>
      <c r="BH19" s="91">
        <f t="shared" si="1"/>
        <v>6.5762491012167335</v>
      </c>
      <c r="BI19" s="65">
        <f t="shared" si="2"/>
        <v>891.86601438442415</v>
      </c>
      <c r="BJ19" s="66">
        <f t="shared" si="2"/>
        <v>0</v>
      </c>
      <c r="BK19" s="66">
        <f t="shared" si="2"/>
        <v>0</v>
      </c>
      <c r="BL19" s="66">
        <f t="shared" si="2"/>
        <v>14008.91901948136</v>
      </c>
      <c r="BM19" s="36">
        <v>0</v>
      </c>
      <c r="BN19" s="27">
        <f t="shared" si="6"/>
        <v>16968.612842013863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37.469465369775897</v>
      </c>
      <c r="BT19" s="66">
        <f t="shared" si="7"/>
        <v>15.654424000530902</v>
      </c>
      <c r="BU19" s="66">
        <f t="shared" si="7"/>
        <v>3.8199548424357066</v>
      </c>
      <c r="BV19" s="66">
        <f t="shared" si="7"/>
        <v>9.812801134174677</v>
      </c>
      <c r="BW19" s="66">
        <f t="shared" si="7"/>
        <v>6.5487566712714971</v>
      </c>
      <c r="BX19" s="66">
        <f t="shared" si="7"/>
        <v>0.94386527154423949</v>
      </c>
      <c r="BY19" s="66">
        <f t="shared" si="7"/>
        <v>3.580748650545245</v>
      </c>
      <c r="BZ19" s="66">
        <f t="shared" si="7"/>
        <v>4.7033880112729118</v>
      </c>
      <c r="CA19" s="66">
        <f t="shared" si="7"/>
        <v>17.355228824351808</v>
      </c>
      <c r="CB19" s="66">
        <f t="shared" si="7"/>
        <v>3.3499410818011635</v>
      </c>
      <c r="CC19" s="66">
        <f t="shared" si="7"/>
        <v>109.86555049526349</v>
      </c>
      <c r="CD19" s="66">
        <f t="shared" si="7"/>
        <v>47.677484806544904</v>
      </c>
      <c r="CE19" s="66">
        <f t="shared" si="7"/>
        <v>6.5065472620002494</v>
      </c>
      <c r="CF19" s="66">
        <f t="shared" si="7"/>
        <v>2.6776588847347411</v>
      </c>
      <c r="CG19" s="66">
        <f t="shared" si="7"/>
        <v>130.01597872498056</v>
      </c>
      <c r="CH19" s="66">
        <f t="shared" si="10"/>
        <v>709.13288682515929</v>
      </c>
      <c r="CI19" s="66">
        <f t="shared" si="4"/>
        <v>37.160030545802776</v>
      </c>
      <c r="CJ19" s="66">
        <f t="shared" si="4"/>
        <v>717.68973696736998</v>
      </c>
      <c r="CK19" s="66">
        <f t="shared" si="4"/>
        <v>7.5138000160093306</v>
      </c>
      <c r="CL19" s="91">
        <f t="shared" si="4"/>
        <v>2.6113515595327075E-3</v>
      </c>
      <c r="CM19" s="91">
        <f t="shared" si="4"/>
        <v>84.371464371362819</v>
      </c>
      <c r="CN19" s="91">
        <f t="shared" si="4"/>
        <v>105.3992349383702</v>
      </c>
      <c r="CO19" s="91">
        <f t="shared" si="4"/>
        <v>6.5762491012167335</v>
      </c>
      <c r="CP19" s="65">
        <f t="shared" si="4"/>
        <v>891.86601438442415</v>
      </c>
      <c r="CQ19" s="66">
        <f t="shared" si="4"/>
        <v>0</v>
      </c>
      <c r="CR19" s="66">
        <f t="shared" si="4"/>
        <v>0</v>
      </c>
      <c r="CS19" s="66">
        <f t="shared" si="4"/>
        <v>14008.91901948136</v>
      </c>
      <c r="CT19" s="36">
        <v>0</v>
      </c>
      <c r="CU19" s="27">
        <f t="shared" si="8"/>
        <v>16968.612842013863</v>
      </c>
      <c r="CX19" s="59" t="s">
        <v>117</v>
      </c>
      <c r="CY19" s="94">
        <f t="array" ref="CY19">SUM('[1]scen AMS ss VE'!$AA$1263:$AA$1268*'[1]scen AMS ss VE'!$AA$293:$AA$298,'[1]scen AMS ss VE'!$AA$299*'[1]scen AMS ss VE'!$AA$1269,'[1]scen AMS ss VE'!$AA$1262*('[1]scen AMS ss VE'!$AA$292-'[1]scen AMS ss VE'!$AA$299))</f>
        <v>-1890.8304637258584</v>
      </c>
      <c r="DA19" s="105">
        <v>1.7839172586762224</v>
      </c>
    </row>
    <row r="20" spans="2:105" x14ac:dyDescent="0.25">
      <c r="B20" s="53" t="s">
        <v>37</v>
      </c>
      <c r="C20" s="64" t="s">
        <v>17</v>
      </c>
      <c r="D20" s="90">
        <v>11.674188777308146</v>
      </c>
      <c r="E20" s="91">
        <v>275.96153079307953</v>
      </c>
      <c r="F20" s="91">
        <v>88.138389800853034</v>
      </c>
      <c r="G20" s="91">
        <v>23.68891273609561</v>
      </c>
      <c r="H20" s="91">
        <v>79.759492912164006</v>
      </c>
      <c r="I20" s="91">
        <v>36.831009480237967</v>
      </c>
      <c r="J20" s="91">
        <v>18.904525726766199</v>
      </c>
      <c r="K20" s="91">
        <v>40.260018167413094</v>
      </c>
      <c r="L20" s="91">
        <v>47.275288381710482</v>
      </c>
      <c r="M20" s="91">
        <v>50.07035066070582</v>
      </c>
      <c r="N20" s="91">
        <v>20.226241529887133</v>
      </c>
      <c r="O20" s="91">
        <v>842.07317713005284</v>
      </c>
      <c r="P20" s="91">
        <v>318.69539423596183</v>
      </c>
      <c r="Q20" s="91">
        <v>21.58204470667172</v>
      </c>
      <c r="R20" s="91">
        <v>25.471326256913528</v>
      </c>
      <c r="S20" s="91">
        <v>372.50223674766869</v>
      </c>
      <c r="T20" s="91">
        <v>156.67202765634158</v>
      </c>
      <c r="U20" s="91">
        <v>4056.065464131816</v>
      </c>
      <c r="V20" s="91">
        <v>7710.6969011027586</v>
      </c>
      <c r="W20" s="91">
        <v>445.80996094696786</v>
      </c>
      <c r="X20" s="91">
        <v>1.7580578541197593E-2</v>
      </c>
      <c r="Y20" s="91">
        <v>106.06866326990566</v>
      </c>
      <c r="Z20" s="91">
        <v>89.138336332197781</v>
      </c>
      <c r="AA20" s="91">
        <v>10.445028575824816</v>
      </c>
      <c r="AB20" s="65">
        <f>'[7]TES 2030 (value)'!CK23</f>
        <v>22407.838857016097</v>
      </c>
      <c r="AC20" s="66">
        <f>'[7]TES 2030 (value)'!CL23</f>
        <v>0</v>
      </c>
      <c r="AD20" s="66">
        <f>'[7]TES 2030 (value)'!CM23</f>
        <v>0</v>
      </c>
      <c r="AE20" s="66">
        <f>'[7]TES 2030 (value)'!CN23</f>
        <v>14421.695376668635</v>
      </c>
      <c r="AF20" s="67">
        <f>'[7]TES 2030 (value)'!CO23</f>
        <v>1.6302254890000001</v>
      </c>
      <c r="AG20" s="27">
        <f t="shared" si="5"/>
        <v>51679.192549811574</v>
      </c>
      <c r="AI20" s="53" t="s">
        <v>37</v>
      </c>
      <c r="AJ20" s="64" t="s">
        <v>17</v>
      </c>
      <c r="AK20" s="65">
        <f t="shared" si="11"/>
        <v>11.674246164222513</v>
      </c>
      <c r="AL20" s="66">
        <f t="shared" si="11"/>
        <v>275.96562135148417</v>
      </c>
      <c r="AM20" s="66">
        <f t="shared" si="11"/>
        <v>88.138225272296012</v>
      </c>
      <c r="AN20" s="66">
        <f t="shared" si="11"/>
        <v>23.687802389826381</v>
      </c>
      <c r="AO20" s="66">
        <f t="shared" si="11"/>
        <v>79.758220886989633</v>
      </c>
      <c r="AP20" s="66">
        <f t="shared" si="11"/>
        <v>36.830300562355994</v>
      </c>
      <c r="AQ20" s="66">
        <f t="shared" si="11"/>
        <v>18.904538718711621</v>
      </c>
      <c r="AR20" s="66">
        <f t="shared" si="11"/>
        <v>40.266210902717788</v>
      </c>
      <c r="AS20" s="66">
        <f t="shared" si="11"/>
        <v>47.279472477897976</v>
      </c>
      <c r="AT20" s="66">
        <f t="shared" si="11"/>
        <v>50.070213086504005</v>
      </c>
      <c r="AU20" s="66">
        <f t="shared" si="11"/>
        <v>20.225895156897881</v>
      </c>
      <c r="AV20" s="66">
        <f t="shared" si="11"/>
        <v>842.0870873952739</v>
      </c>
      <c r="AW20" s="66">
        <f t="shared" si="11"/>
        <v>318.70033535910778</v>
      </c>
      <c r="AX20" s="66">
        <f t="shared" si="11"/>
        <v>21.58098843768655</v>
      </c>
      <c r="AY20" s="66">
        <f t="shared" si="11"/>
        <v>25.470781719801046</v>
      </c>
      <c r="AZ20" s="66">
        <f t="shared" si="9"/>
        <v>372.50598344869479</v>
      </c>
      <c r="BA20" s="66">
        <f t="shared" si="1"/>
        <v>156.66739174225978</v>
      </c>
      <c r="BB20" s="66">
        <f t="shared" si="1"/>
        <v>4056.0211641016444</v>
      </c>
      <c r="BC20" s="66">
        <f t="shared" si="1"/>
        <v>7710.845178157294</v>
      </c>
      <c r="BD20" s="66">
        <f t="shared" si="1"/>
        <v>445.80973198937221</v>
      </c>
      <c r="BE20" s="91">
        <f t="shared" si="1"/>
        <v>2.0051085845641792E-2</v>
      </c>
      <c r="BF20" s="91">
        <f t="shared" si="1"/>
        <v>106.89109484237541</v>
      </c>
      <c r="BG20" s="91">
        <f t="shared" si="1"/>
        <v>89.141772017433681</v>
      </c>
      <c r="BH20" s="91">
        <f t="shared" si="1"/>
        <v>10.467006183050868</v>
      </c>
      <c r="BI20" s="65">
        <f t="shared" si="2"/>
        <v>22407.838857016097</v>
      </c>
      <c r="BJ20" s="66">
        <f t="shared" si="2"/>
        <v>0</v>
      </c>
      <c r="BK20" s="66">
        <f t="shared" si="2"/>
        <v>0</v>
      </c>
      <c r="BL20" s="66">
        <f t="shared" si="2"/>
        <v>14421.695376668635</v>
      </c>
      <c r="BM20" s="36">
        <v>0</v>
      </c>
      <c r="BN20" s="27">
        <f t="shared" si="6"/>
        <v>51678.543547134475</v>
      </c>
      <c r="BP20" s="53" t="s">
        <v>37</v>
      </c>
      <c r="BQ20" s="64" t="s">
        <v>17</v>
      </c>
      <c r="BR20" s="65">
        <f t="shared" si="7"/>
        <v>11.674246164222513</v>
      </c>
      <c r="BS20" s="66">
        <f t="shared" si="7"/>
        <v>275.96562135148417</v>
      </c>
      <c r="BT20" s="66">
        <f t="shared" si="7"/>
        <v>88.138225272296012</v>
      </c>
      <c r="BU20" s="66">
        <f t="shared" si="7"/>
        <v>23.687802389826381</v>
      </c>
      <c r="BV20" s="66">
        <f t="shared" si="7"/>
        <v>79.758220886989633</v>
      </c>
      <c r="BW20" s="66">
        <f t="shared" si="7"/>
        <v>36.830300562355994</v>
      </c>
      <c r="BX20" s="66">
        <f t="shared" si="7"/>
        <v>18.904538718711621</v>
      </c>
      <c r="BY20" s="66">
        <f t="shared" si="7"/>
        <v>40.266210902717788</v>
      </c>
      <c r="BZ20" s="66">
        <f t="shared" si="7"/>
        <v>47.279472477897976</v>
      </c>
      <c r="CA20" s="66">
        <f t="shared" si="7"/>
        <v>50.070213086504005</v>
      </c>
      <c r="CB20" s="66">
        <f t="shared" si="7"/>
        <v>20.225895156897881</v>
      </c>
      <c r="CC20" s="66">
        <f t="shared" si="7"/>
        <v>842.0870873952739</v>
      </c>
      <c r="CD20" s="66">
        <f t="shared" si="7"/>
        <v>318.70033535910778</v>
      </c>
      <c r="CE20" s="66">
        <f t="shared" si="7"/>
        <v>21.58098843768655</v>
      </c>
      <c r="CF20" s="66">
        <f t="shared" si="7"/>
        <v>25.470781719801046</v>
      </c>
      <c r="CG20" s="66">
        <f t="shared" si="7"/>
        <v>372.50598344869479</v>
      </c>
      <c r="CH20" s="66">
        <f t="shared" si="10"/>
        <v>156.66739174225978</v>
      </c>
      <c r="CI20" s="66">
        <f t="shared" si="4"/>
        <v>4056.0211641016444</v>
      </c>
      <c r="CJ20" s="66">
        <f t="shared" si="4"/>
        <v>7710.845178157294</v>
      </c>
      <c r="CK20" s="66">
        <f t="shared" si="4"/>
        <v>445.80973198937221</v>
      </c>
      <c r="CL20" s="91">
        <f t="shared" si="4"/>
        <v>2.0051085845641792E-2</v>
      </c>
      <c r="CM20" s="91">
        <f t="shared" si="4"/>
        <v>106.89109484237541</v>
      </c>
      <c r="CN20" s="91">
        <f t="shared" si="4"/>
        <v>89.141772017433681</v>
      </c>
      <c r="CO20" s="91">
        <f t="shared" si="4"/>
        <v>10.467006183050868</v>
      </c>
      <c r="CP20" s="65">
        <f t="shared" si="4"/>
        <v>22407.838857016097</v>
      </c>
      <c r="CQ20" s="66">
        <f t="shared" si="4"/>
        <v>0</v>
      </c>
      <c r="CR20" s="66">
        <f t="shared" si="4"/>
        <v>0</v>
      </c>
      <c r="CS20" s="66">
        <f t="shared" si="4"/>
        <v>14421.695376668635</v>
      </c>
      <c r="CT20" s="36">
        <v>0</v>
      </c>
      <c r="CU20" s="27">
        <f t="shared" si="8"/>
        <v>51678.543547134475</v>
      </c>
      <c r="DA20" s="105">
        <v>1.4287974405606794</v>
      </c>
    </row>
    <row r="21" spans="2:105" x14ac:dyDescent="0.25">
      <c r="B21" s="53" t="s">
        <v>38</v>
      </c>
      <c r="C21" s="64" t="s">
        <v>18</v>
      </c>
      <c r="D21" s="90">
        <v>11351.325423838105</v>
      </c>
      <c r="E21" s="91">
        <v>47889.589076777898</v>
      </c>
      <c r="F21" s="91">
        <v>29702.319365426458</v>
      </c>
      <c r="G21" s="91">
        <v>3139.0696581295592</v>
      </c>
      <c r="H21" s="91">
        <v>9032.2210036293891</v>
      </c>
      <c r="I21" s="91">
        <v>7829.597156279825</v>
      </c>
      <c r="J21" s="91">
        <v>2031.2403215917354</v>
      </c>
      <c r="K21" s="91">
        <v>5716.180331283369</v>
      </c>
      <c r="L21" s="91">
        <v>8525.1393626103909</v>
      </c>
      <c r="M21" s="91">
        <v>8901.5773366949343</v>
      </c>
      <c r="N21" s="91">
        <v>4008.1094446769089</v>
      </c>
      <c r="O21" s="91">
        <v>181474.51791899983</v>
      </c>
      <c r="P21" s="91">
        <v>96869.598324987266</v>
      </c>
      <c r="Q21" s="91">
        <v>7494.4725189209939</v>
      </c>
      <c r="R21" s="91">
        <v>6565.8389968566962</v>
      </c>
      <c r="S21" s="91">
        <v>29696.678093666036</v>
      </c>
      <c r="T21" s="91">
        <v>9943.0799227303432</v>
      </c>
      <c r="U21" s="91">
        <v>10624.384631144898</v>
      </c>
      <c r="V21" s="91">
        <v>1163318.9817064907</v>
      </c>
      <c r="W21" s="91">
        <v>93010.556526665343</v>
      </c>
      <c r="X21" s="91">
        <v>9.0752018520159616</v>
      </c>
      <c r="Y21" s="91">
        <v>5714.6035021811294</v>
      </c>
      <c r="Z21" s="91">
        <v>11556.484810486754</v>
      </c>
      <c r="AA21" s="91">
        <v>2614.503051691433</v>
      </c>
      <c r="AB21" s="65">
        <f>'[7]TES 2030 (value)'!CK24</f>
        <v>1184315.7454799851</v>
      </c>
      <c r="AC21" s="66">
        <f>'[7]TES 2030 (value)'!CL24</f>
        <v>216728.36872614178</v>
      </c>
      <c r="AD21" s="66">
        <f>'[7]TES 2030 (value)'!CM24</f>
        <v>161400.61538764511</v>
      </c>
      <c r="AE21" s="66">
        <f>'[7]TES 2030 (value)'!CN24</f>
        <v>300502.87903156126</v>
      </c>
      <c r="AF21" s="67">
        <f>'[7]TES 2030 (value)'!CO24</f>
        <v>1.6392739329999999</v>
      </c>
      <c r="AG21" s="27">
        <f t="shared" si="5"/>
        <v>3619968.3915868783</v>
      </c>
      <c r="AI21" s="53" t="s">
        <v>38</v>
      </c>
      <c r="AJ21" s="64" t="s">
        <v>18</v>
      </c>
      <c r="AK21" s="65">
        <f t="shared" si="11"/>
        <v>11351.381223650193</v>
      </c>
      <c r="AL21" s="66">
        <f t="shared" si="11"/>
        <v>47890.298940796012</v>
      </c>
      <c r="AM21" s="66">
        <f t="shared" si="11"/>
        <v>29702.263919896348</v>
      </c>
      <c r="AN21" s="66">
        <f t="shared" si="11"/>
        <v>3138.9225237159803</v>
      </c>
      <c r="AO21" s="66">
        <f t="shared" si="11"/>
        <v>9032.0769554154704</v>
      </c>
      <c r="AP21" s="66">
        <f t="shared" si="11"/>
        <v>7829.4464533392575</v>
      </c>
      <c r="AQ21" s="66">
        <f t="shared" si="11"/>
        <v>2031.2417175412438</v>
      </c>
      <c r="AR21" s="66">
        <f t="shared" si="11"/>
        <v>5717.0595855250913</v>
      </c>
      <c r="AS21" s="66">
        <f t="shared" si="11"/>
        <v>8525.8938794906899</v>
      </c>
      <c r="AT21" s="66">
        <f t="shared" si="11"/>
        <v>8901.5528785599126</v>
      </c>
      <c r="AU21" s="66">
        <f t="shared" si="11"/>
        <v>4008.0408060794934</v>
      </c>
      <c r="AV21" s="66">
        <f t="shared" si="11"/>
        <v>181477.51570914881</v>
      </c>
      <c r="AW21" s="66">
        <f t="shared" si="11"/>
        <v>96871.100212441816</v>
      </c>
      <c r="AX21" s="66">
        <f t="shared" si="11"/>
        <v>7494.1057242548941</v>
      </c>
      <c r="AY21" s="66">
        <f t="shared" si="11"/>
        <v>6565.6986294893941</v>
      </c>
      <c r="AZ21" s="66">
        <f t="shared" si="9"/>
        <v>29696.976788716183</v>
      </c>
      <c r="BA21" s="66">
        <f t="shared" si="1"/>
        <v>9942.7857077072786</v>
      </c>
      <c r="BB21" s="66">
        <f t="shared" si="1"/>
        <v>10624.268592445849</v>
      </c>
      <c r="BC21" s="66">
        <f t="shared" si="1"/>
        <v>1163341.3523837856</v>
      </c>
      <c r="BD21" s="66">
        <f t="shared" si="1"/>
        <v>93010.508758613345</v>
      </c>
      <c r="BE21" s="91">
        <f t="shared" si="1"/>
        <v>10.35049278810046</v>
      </c>
      <c r="BF21" s="91">
        <f t="shared" si="1"/>
        <v>5758.9131993098708</v>
      </c>
      <c r="BG21" s="91">
        <f t="shared" si="1"/>
        <v>11556.930235495522</v>
      </c>
      <c r="BH21" s="91">
        <f t="shared" si="1"/>
        <v>2620.004283281587</v>
      </c>
      <c r="BI21" s="65">
        <f t="shared" si="2"/>
        <v>1184315.7454799851</v>
      </c>
      <c r="BJ21" s="66">
        <f t="shared" si="2"/>
        <v>216728.36872614178</v>
      </c>
      <c r="BK21" s="66">
        <f t="shared" si="2"/>
        <v>161400.61538764511</v>
      </c>
      <c r="BL21" s="66">
        <f t="shared" si="2"/>
        <v>300502.87903156126</v>
      </c>
      <c r="BM21" s="36">
        <v>0</v>
      </c>
      <c r="BN21" s="27">
        <f t="shared" si="6"/>
        <v>3620046.2982268212</v>
      </c>
      <c r="BP21" s="53" t="s">
        <v>38</v>
      </c>
      <c r="BQ21" s="64" t="s">
        <v>18</v>
      </c>
      <c r="BR21" s="65">
        <f t="shared" si="7"/>
        <v>11351.381223650193</v>
      </c>
      <c r="BS21" s="66">
        <f t="shared" si="7"/>
        <v>47890.298940796012</v>
      </c>
      <c r="BT21" s="66">
        <f t="shared" si="7"/>
        <v>29702.263919896348</v>
      </c>
      <c r="BU21" s="66">
        <f t="shared" si="7"/>
        <v>3138.9225237159803</v>
      </c>
      <c r="BV21" s="66">
        <f t="shared" si="7"/>
        <v>9032.0769554154704</v>
      </c>
      <c r="BW21" s="66">
        <f t="shared" si="7"/>
        <v>7829.4464533392575</v>
      </c>
      <c r="BX21" s="66">
        <f t="shared" si="7"/>
        <v>2031.2417175412438</v>
      </c>
      <c r="BY21" s="66">
        <f t="shared" si="7"/>
        <v>5717.0595855250913</v>
      </c>
      <c r="BZ21" s="66">
        <f t="shared" si="7"/>
        <v>8525.8938794906899</v>
      </c>
      <c r="CA21" s="66">
        <f t="shared" si="7"/>
        <v>8901.5528785599126</v>
      </c>
      <c r="CB21" s="66">
        <f t="shared" si="7"/>
        <v>4008.0408060794934</v>
      </c>
      <c r="CC21" s="66">
        <f t="shared" si="7"/>
        <v>181477.51570914881</v>
      </c>
      <c r="CD21" s="66">
        <f t="shared" si="7"/>
        <v>96871.100212441816</v>
      </c>
      <c r="CE21" s="66">
        <f t="shared" si="7"/>
        <v>7494.1057242548941</v>
      </c>
      <c r="CF21" s="66">
        <f t="shared" si="7"/>
        <v>6565.6986294893941</v>
      </c>
      <c r="CG21" s="66">
        <f t="shared" si="7"/>
        <v>29696.976788716183</v>
      </c>
      <c r="CH21" s="66">
        <f t="shared" si="10"/>
        <v>9942.7857077072786</v>
      </c>
      <c r="CI21" s="66">
        <f t="shared" si="4"/>
        <v>10624.268592445849</v>
      </c>
      <c r="CJ21" s="66">
        <f t="shared" si="4"/>
        <v>1163341.3523837856</v>
      </c>
      <c r="CK21" s="66">
        <f t="shared" si="4"/>
        <v>93010.508758613345</v>
      </c>
      <c r="CL21" s="91">
        <f t="shared" si="4"/>
        <v>10.35049278810046</v>
      </c>
      <c r="CM21" s="91">
        <f t="shared" si="4"/>
        <v>5758.9131993098708</v>
      </c>
      <c r="CN21" s="91">
        <f t="shared" si="4"/>
        <v>11556.930235495522</v>
      </c>
      <c r="CO21" s="91">
        <f t="shared" si="4"/>
        <v>2620.004283281587</v>
      </c>
      <c r="CP21" s="65">
        <f t="shared" si="4"/>
        <v>1184315.7454799851</v>
      </c>
      <c r="CQ21" s="66">
        <f t="shared" si="4"/>
        <v>216728.36872614178</v>
      </c>
      <c r="CR21" s="66">
        <f t="shared" si="4"/>
        <v>161400.61538764511</v>
      </c>
      <c r="CS21" s="66">
        <f t="shared" si="4"/>
        <v>300502.87903156126</v>
      </c>
      <c r="CT21" s="36">
        <v>0</v>
      </c>
      <c r="CU21" s="27">
        <f t="shared" si="8"/>
        <v>3620046.2982268212</v>
      </c>
      <c r="CX21" s="46" t="s">
        <v>111</v>
      </c>
      <c r="CY21" s="84">
        <f>'AMS2010'!CY21</f>
        <v>2.5558265980385131E-2</v>
      </c>
      <c r="DA21" s="105">
        <v>1.4437243756071578</v>
      </c>
    </row>
    <row r="22" spans="2:105" x14ac:dyDescent="0.25">
      <c r="B22" s="53" t="s">
        <v>39</v>
      </c>
      <c r="C22" s="64" t="s">
        <v>19</v>
      </c>
      <c r="D22" s="90">
        <v>31.127966550411056</v>
      </c>
      <c r="E22" s="91">
        <v>174.89644543150354</v>
      </c>
      <c r="F22" s="91">
        <v>52.769756328223117</v>
      </c>
      <c r="G22" s="91">
        <v>61.735819417748438</v>
      </c>
      <c r="H22" s="91">
        <v>14.917905386658136</v>
      </c>
      <c r="I22" s="91">
        <v>20.324121083780426</v>
      </c>
      <c r="J22" s="91">
        <v>45.507968625745093</v>
      </c>
      <c r="K22" s="91">
        <v>31.485256837061431</v>
      </c>
      <c r="L22" s="91">
        <v>39.330153358705601</v>
      </c>
      <c r="M22" s="91">
        <v>32.349205659699393</v>
      </c>
      <c r="N22" s="91">
        <v>32.881445378182008</v>
      </c>
      <c r="O22" s="91">
        <v>1456.2904448042598</v>
      </c>
      <c r="P22" s="91">
        <v>250.46659401181344</v>
      </c>
      <c r="Q22" s="91">
        <v>15.806161931422299</v>
      </c>
      <c r="R22" s="91">
        <v>55.123800096423047</v>
      </c>
      <c r="S22" s="91">
        <v>193.2791337811891</v>
      </c>
      <c r="T22" s="91">
        <v>94.300226434903905</v>
      </c>
      <c r="U22" s="91">
        <v>26.406276127002869</v>
      </c>
      <c r="V22" s="91">
        <v>4444.3630131422024</v>
      </c>
      <c r="W22" s="91">
        <v>0</v>
      </c>
      <c r="X22" s="91">
        <v>3.0402851488967174E-2</v>
      </c>
      <c r="Y22" s="91">
        <v>56.155669558044146</v>
      </c>
      <c r="Z22" s="91">
        <v>5.3540223081314435</v>
      </c>
      <c r="AA22" s="91">
        <v>19.704322100124944</v>
      </c>
      <c r="AB22" s="65">
        <f>'[7]TES 2030 (value)'!CK25</f>
        <v>25016.505816990146</v>
      </c>
      <c r="AC22" s="66">
        <f>'[7]TES 2030 (value)'!CL25</f>
        <v>749594.82348353718</v>
      </c>
      <c r="AD22" s="66">
        <f>'[7]TES 2030 (value)'!CM25</f>
        <v>0</v>
      </c>
      <c r="AE22" s="66">
        <f>'[7]TES 2030 (value)'!CN25</f>
        <v>0</v>
      </c>
      <c r="AF22" s="67">
        <f>'[7]TES 2030 (value)'!CO25</f>
        <v>1</v>
      </c>
      <c r="AG22" s="27">
        <f t="shared" si="5"/>
        <v>781766.93541173206</v>
      </c>
      <c r="AI22" s="53" t="s">
        <v>39</v>
      </c>
      <c r="AJ22" s="64" t="s">
        <v>19</v>
      </c>
      <c r="AK22" s="65">
        <f t="shared" si="11"/>
        <v>31.128119566435117</v>
      </c>
      <c r="AL22" s="66">
        <f t="shared" si="11"/>
        <v>174.89903790924038</v>
      </c>
      <c r="AM22" s="66">
        <f t="shared" si="11"/>
        <v>52.769657822544914</v>
      </c>
      <c r="AN22" s="66">
        <f t="shared" si="11"/>
        <v>61.732925737589632</v>
      </c>
      <c r="AO22" s="66">
        <f t="shared" si="11"/>
        <v>14.917667472016158</v>
      </c>
      <c r="AP22" s="66">
        <f t="shared" si="11"/>
        <v>20.323729888071295</v>
      </c>
      <c r="AQ22" s="66">
        <f t="shared" si="11"/>
        <v>45.507999900639433</v>
      </c>
      <c r="AR22" s="66">
        <f t="shared" si="11"/>
        <v>31.49009985180577</v>
      </c>
      <c r="AS22" s="66">
        <f t="shared" si="11"/>
        <v>39.333634271257488</v>
      </c>
      <c r="AT22" s="66">
        <f t="shared" si="11"/>
        <v>32.349116776436361</v>
      </c>
      <c r="AU22" s="66">
        <f t="shared" si="11"/>
        <v>32.880882285700899</v>
      </c>
      <c r="AV22" s="66">
        <f t="shared" si="11"/>
        <v>1456.314501367129</v>
      </c>
      <c r="AW22" s="66">
        <f t="shared" si="11"/>
        <v>250.4704773007073</v>
      </c>
      <c r="AX22" s="66">
        <f t="shared" si="11"/>
        <v>15.805388345839948</v>
      </c>
      <c r="AY22" s="66">
        <f t="shared" si="11"/>
        <v>55.122621635803021</v>
      </c>
      <c r="AZ22" s="66">
        <f t="shared" si="9"/>
        <v>193.2810778208684</v>
      </c>
      <c r="BA22" s="66">
        <f t="shared" si="1"/>
        <v>94.297436097954886</v>
      </c>
      <c r="BB22" s="66">
        <f t="shared" si="1"/>
        <v>26.405987719717661</v>
      </c>
      <c r="BC22" s="66">
        <f t="shared" si="1"/>
        <v>4444.4484784464839</v>
      </c>
      <c r="BD22" s="66">
        <f t="shared" si="1"/>
        <v>0</v>
      </c>
      <c r="BE22" s="91">
        <f t="shared" si="1"/>
        <v>3.4675206150300689E-2</v>
      </c>
      <c r="BF22" s="91">
        <f t="shared" si="1"/>
        <v>56.591087467480719</v>
      </c>
      <c r="BG22" s="91">
        <f t="shared" si="1"/>
        <v>5.3542286697952752</v>
      </c>
      <c r="BH22" s="91">
        <f t="shared" si="1"/>
        <v>19.745782384185294</v>
      </c>
      <c r="BI22" s="65">
        <f t="shared" si="2"/>
        <v>25016.505816990146</v>
      </c>
      <c r="BJ22" s="66">
        <f t="shared" si="2"/>
        <v>749594.82348353718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781766.53391447116</v>
      </c>
      <c r="BP22" s="53" t="s">
        <v>39</v>
      </c>
      <c r="BQ22" s="64" t="s">
        <v>19</v>
      </c>
      <c r="BR22" s="65">
        <f t="shared" si="7"/>
        <v>31.128119566435117</v>
      </c>
      <c r="BS22" s="66">
        <f t="shared" si="7"/>
        <v>174.89903790924038</v>
      </c>
      <c r="BT22" s="66">
        <f t="shared" si="7"/>
        <v>52.769657822544914</v>
      </c>
      <c r="BU22" s="66">
        <f t="shared" si="7"/>
        <v>61.732925737589632</v>
      </c>
      <c r="BV22" s="66">
        <f t="shared" si="7"/>
        <v>14.917667472016158</v>
      </c>
      <c r="BW22" s="66">
        <f t="shared" si="7"/>
        <v>20.323729888071295</v>
      </c>
      <c r="BX22" s="66">
        <f t="shared" si="7"/>
        <v>45.507999900639433</v>
      </c>
      <c r="BY22" s="66">
        <f t="shared" si="7"/>
        <v>31.49009985180577</v>
      </c>
      <c r="BZ22" s="66">
        <f t="shared" si="7"/>
        <v>39.333634271257488</v>
      </c>
      <c r="CA22" s="66">
        <f t="shared" si="7"/>
        <v>32.349116776436361</v>
      </c>
      <c r="CB22" s="66">
        <f t="shared" si="7"/>
        <v>32.880882285700899</v>
      </c>
      <c r="CC22" s="66">
        <f t="shared" si="7"/>
        <v>1456.314501367129</v>
      </c>
      <c r="CD22" s="66">
        <f t="shared" si="7"/>
        <v>250.4704773007073</v>
      </c>
      <c r="CE22" s="66">
        <f t="shared" si="7"/>
        <v>15.805388345839948</v>
      </c>
      <c r="CF22" s="66">
        <f t="shared" si="7"/>
        <v>55.122621635803021</v>
      </c>
      <c r="CG22" s="66">
        <f t="shared" si="7"/>
        <v>193.2810778208684</v>
      </c>
      <c r="CH22" s="66">
        <f t="shared" si="10"/>
        <v>94.297436097954886</v>
      </c>
      <c r="CI22" s="66">
        <f t="shared" si="4"/>
        <v>26.405987719717661</v>
      </c>
      <c r="CJ22" s="66">
        <f t="shared" si="4"/>
        <v>4444.4484784464839</v>
      </c>
      <c r="CK22" s="66">
        <f t="shared" si="4"/>
        <v>0</v>
      </c>
      <c r="CL22" s="91">
        <f t="shared" si="4"/>
        <v>3.4675206150300689E-2</v>
      </c>
      <c r="CM22" s="91">
        <f t="shared" si="4"/>
        <v>56.591087467480719</v>
      </c>
      <c r="CN22" s="91">
        <f t="shared" si="4"/>
        <v>5.3542286697952752</v>
      </c>
      <c r="CO22" s="91">
        <f t="shared" si="4"/>
        <v>19.745782384185294</v>
      </c>
      <c r="CP22" s="65">
        <f t="shared" si="4"/>
        <v>25016.505816990146</v>
      </c>
      <c r="CQ22" s="66">
        <f t="shared" si="4"/>
        <v>749594.82348353718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781766.53391447116</v>
      </c>
      <c r="DA22" s="105">
        <v>0.50213338846357669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2.2152845430167538</v>
      </c>
      <c r="F23" s="91">
        <v>0.21470403745583677</v>
      </c>
      <c r="G23" s="91">
        <v>9.6743061462297969E-2</v>
      </c>
      <c r="H23" s="91">
        <v>1.8293748666103016</v>
      </c>
      <c r="I23" s="91">
        <v>5.5704035419020261</v>
      </c>
      <c r="J23" s="91">
        <v>6.0458810413346891</v>
      </c>
      <c r="K23" s="91">
        <v>4.0974291260431643</v>
      </c>
      <c r="L23" s="91">
        <v>0</v>
      </c>
      <c r="M23" s="91">
        <v>466.30201711615581</v>
      </c>
      <c r="N23" s="91">
        <v>0.91768312769217308</v>
      </c>
      <c r="O23" s="91">
        <v>482.81583634471929</v>
      </c>
      <c r="P23" s="91">
        <v>1.3076972916533485</v>
      </c>
      <c r="Q23" s="91">
        <v>0</v>
      </c>
      <c r="R23" s="91">
        <v>0.53039942223934278</v>
      </c>
      <c r="S23" s="91">
        <v>0</v>
      </c>
      <c r="T23" s="91">
        <v>2.4130491216466004E-3</v>
      </c>
      <c r="U23" s="91">
        <v>2.4704930503114206E-3</v>
      </c>
      <c r="V23" s="91">
        <v>40.62766711846831</v>
      </c>
      <c r="W23" s="91">
        <v>95.721221546501141</v>
      </c>
      <c r="X23" s="91">
        <v>1.4410767763661154</v>
      </c>
      <c r="Y23" s="91">
        <v>0</v>
      </c>
      <c r="Z23" s="91">
        <v>110.77923332084536</v>
      </c>
      <c r="AA23" s="91">
        <v>54.722349958408238</v>
      </c>
      <c r="AB23" s="65">
        <f>'[7]TES 2030 (value)'!CK26</f>
        <v>89.306968290567738</v>
      </c>
      <c r="AC23" s="66">
        <f>'[7]TES 2030 (value)'!CL26</f>
        <v>0</v>
      </c>
      <c r="AD23" s="66">
        <f>'[7]TES 2030 (value)'!CM26</f>
        <v>0</v>
      </c>
      <c r="AE23" s="66">
        <f>'[7]TES 2030 (value)'!CN26</f>
        <v>119.966178528</v>
      </c>
      <c r="AF23" s="67">
        <f>'[7]TES 2030 (value)'!CO26</f>
        <v>-131.34626606219723</v>
      </c>
      <c r="AG23" s="27">
        <f t="shared" si="5"/>
        <v>1353.1667665394166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2.215317380024072</v>
      </c>
      <c r="AM23" s="66">
        <f t="shared" si="11"/>
        <v>0.21470363666628808</v>
      </c>
      <c r="AN23" s="66">
        <f t="shared" si="11"/>
        <v>9.6738526923352899E-2</v>
      </c>
      <c r="AO23" s="66">
        <f t="shared" si="11"/>
        <v>1.8293456912632837</v>
      </c>
      <c r="AP23" s="66">
        <f t="shared" si="11"/>
        <v>5.5702963235896208</v>
      </c>
      <c r="AQ23" s="66">
        <f t="shared" si="11"/>
        <v>6.0458851963057079</v>
      </c>
      <c r="AR23" s="66">
        <f t="shared" si="11"/>
        <v>4.0980593864146773</v>
      </c>
      <c r="AS23" s="66">
        <f t="shared" si="11"/>
        <v>0</v>
      </c>
      <c r="AT23" s="66">
        <f t="shared" si="11"/>
        <v>466.30073589629285</v>
      </c>
      <c r="AU23" s="66">
        <f t="shared" si="11"/>
        <v>0.91766741243199224</v>
      </c>
      <c r="AV23" s="66">
        <f t="shared" si="11"/>
        <v>482.82381201300905</v>
      </c>
      <c r="AW23" s="66">
        <f t="shared" si="11"/>
        <v>1.3077175664783776</v>
      </c>
      <c r="AX23" s="66">
        <f t="shared" si="11"/>
        <v>0</v>
      </c>
      <c r="AY23" s="66">
        <f t="shared" si="11"/>
        <v>0.53038808312935948</v>
      </c>
      <c r="AZ23" s="66">
        <f t="shared" si="9"/>
        <v>0</v>
      </c>
      <c r="BA23" s="66">
        <f t="shared" si="1"/>
        <v>2.4129777196958469E-3</v>
      </c>
      <c r="BB23" s="66">
        <f t="shared" si="1"/>
        <v>2.4704660677793006E-3</v>
      </c>
      <c r="BC23" s="66">
        <f t="shared" si="1"/>
        <v>40.628448390367623</v>
      </c>
      <c r="BD23" s="66">
        <f t="shared" si="1"/>
        <v>95.721172386314834</v>
      </c>
      <c r="BE23" s="91">
        <f t="shared" si="1"/>
        <v>1.6435838038757382</v>
      </c>
      <c r="BF23" s="91">
        <f t="shared" si="1"/>
        <v>0</v>
      </c>
      <c r="BG23" s="91">
        <f t="shared" si="1"/>
        <v>110.78350311756836</v>
      </c>
      <c r="BH23" s="91">
        <f t="shared" si="1"/>
        <v>54.837492421173351</v>
      </c>
      <c r="BI23" s="65">
        <f t="shared" si="2"/>
        <v>89.306968290567738</v>
      </c>
      <c r="BJ23" s="66">
        <f t="shared" si="2"/>
        <v>0</v>
      </c>
      <c r="BK23" s="66">
        <f t="shared" si="2"/>
        <v>0</v>
      </c>
      <c r="BL23" s="66">
        <f t="shared" si="2"/>
        <v>119.966178528</v>
      </c>
      <c r="BM23" s="36">
        <v>0</v>
      </c>
      <c r="BN23" s="27">
        <f t="shared" si="6"/>
        <v>1484.8428974941837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2.215317380024072</v>
      </c>
      <c r="BT23" s="66">
        <f t="shared" si="7"/>
        <v>0.21470363666628808</v>
      </c>
      <c r="BU23" s="66">
        <f t="shared" si="7"/>
        <v>9.6738526923352899E-2</v>
      </c>
      <c r="BV23" s="66">
        <f t="shared" si="7"/>
        <v>1.8293456912632837</v>
      </c>
      <c r="BW23" s="66">
        <f t="shared" si="7"/>
        <v>5.5702963235896208</v>
      </c>
      <c r="BX23" s="66">
        <f t="shared" si="7"/>
        <v>6.0458851963057079</v>
      </c>
      <c r="BY23" s="66">
        <f t="shared" si="7"/>
        <v>4.0980593864146773</v>
      </c>
      <c r="BZ23" s="66">
        <f t="shared" si="7"/>
        <v>0</v>
      </c>
      <c r="CA23" s="66">
        <f t="shared" si="7"/>
        <v>466.30073589629285</v>
      </c>
      <c r="CB23" s="66">
        <f t="shared" si="7"/>
        <v>0.91766741243199224</v>
      </c>
      <c r="CC23" s="66">
        <f t="shared" si="7"/>
        <v>482.82381201300905</v>
      </c>
      <c r="CD23" s="66">
        <f t="shared" si="7"/>
        <v>1.3077175664783776</v>
      </c>
      <c r="CE23" s="66">
        <f t="shared" si="7"/>
        <v>0</v>
      </c>
      <c r="CF23" s="66">
        <f t="shared" si="7"/>
        <v>0.53038808312935948</v>
      </c>
      <c r="CG23" s="66">
        <f t="shared" si="7"/>
        <v>0</v>
      </c>
      <c r="CH23" s="66">
        <f t="shared" si="10"/>
        <v>2.4129777196958469E-3</v>
      </c>
      <c r="CI23" s="66">
        <f t="shared" si="4"/>
        <v>2.4704660677793006E-3</v>
      </c>
      <c r="CJ23" s="66">
        <f t="shared" si="4"/>
        <v>40.628448390367623</v>
      </c>
      <c r="CK23" s="66">
        <f t="shared" si="4"/>
        <v>95.721172386314834</v>
      </c>
      <c r="CL23" s="91">
        <f t="shared" si="4"/>
        <v>1.6435838038757382</v>
      </c>
      <c r="CM23" s="91">
        <f t="shared" si="4"/>
        <v>0</v>
      </c>
      <c r="CN23" s="91">
        <f t="shared" si="4"/>
        <v>110.78350311756836</v>
      </c>
      <c r="CO23" s="91">
        <f t="shared" si="4"/>
        <v>54.837492421173351</v>
      </c>
      <c r="CP23" s="65">
        <f t="shared" si="4"/>
        <v>89.306968290567738</v>
      </c>
      <c r="CQ23" s="66">
        <f t="shared" si="4"/>
        <v>0</v>
      </c>
      <c r="CR23" s="66">
        <f t="shared" si="4"/>
        <v>0</v>
      </c>
      <c r="CS23" s="66">
        <f t="shared" si="4"/>
        <v>119.966178528</v>
      </c>
      <c r="CT23" s="36">
        <v>0</v>
      </c>
      <c r="CU23" s="27">
        <f t="shared" si="8"/>
        <v>1484.8428974941837</v>
      </c>
      <c r="CX23" s="46" t="s">
        <v>112</v>
      </c>
      <c r="CY23" s="94">
        <f>SUM(BR27:CO27)+SUM(CY4:CY9)-SUM(CY10:CY12)</f>
        <v>2669898.353817916</v>
      </c>
      <c r="DA23" s="105">
        <v>0.63422310563704598</v>
      </c>
    </row>
    <row r="24" spans="2:105" x14ac:dyDescent="0.25">
      <c r="B24" s="53" t="s">
        <v>42</v>
      </c>
      <c r="C24" s="64" t="s">
        <v>43</v>
      </c>
      <c r="D24" s="90">
        <v>7622.8344731912612</v>
      </c>
      <c r="E24" s="91">
        <v>2350.9451671867082</v>
      </c>
      <c r="F24" s="91">
        <v>569.37799542529729</v>
      </c>
      <c r="G24" s="91">
        <v>77.224044505412039</v>
      </c>
      <c r="H24" s="91">
        <v>524.90398982519844</v>
      </c>
      <c r="I24" s="91">
        <v>157.02873440112717</v>
      </c>
      <c r="J24" s="91">
        <v>154.42862424201616</v>
      </c>
      <c r="K24" s="91">
        <v>11150.841961138243</v>
      </c>
      <c r="L24" s="91">
        <v>236.47070469089866</v>
      </c>
      <c r="M24" s="91">
        <v>1064.9238949300225</v>
      </c>
      <c r="N24" s="91">
        <v>7.3730865229631819</v>
      </c>
      <c r="O24" s="91">
        <v>4576.883497330693</v>
      </c>
      <c r="P24" s="91">
        <v>9883.7438381709635</v>
      </c>
      <c r="Q24" s="91">
        <v>340.19106109193865</v>
      </c>
      <c r="R24" s="91">
        <v>3316.4144456340218</v>
      </c>
      <c r="S24" s="91">
        <v>16104.356702875377</v>
      </c>
      <c r="T24" s="91">
        <v>3189.4665633855643</v>
      </c>
      <c r="U24" s="91">
        <v>5465.2048214886017</v>
      </c>
      <c r="V24" s="91">
        <v>9113.0370008018563</v>
      </c>
      <c r="W24" s="91">
        <v>566.59815087814786</v>
      </c>
      <c r="X24" s="91">
        <v>8.0164003811275392E-2</v>
      </c>
      <c r="Y24" s="91">
        <v>41519.145501928528</v>
      </c>
      <c r="Z24" s="91">
        <v>238.04692063446674</v>
      </c>
      <c r="AA24" s="91">
        <v>7964.870526672612</v>
      </c>
      <c r="AB24" s="65">
        <f>'[7]TES 2030 (value)'!CK27</f>
        <v>62219.962122859994</v>
      </c>
      <c r="AC24" s="66">
        <f>'[7]TES 2030 (value)'!CL27</f>
        <v>0</v>
      </c>
      <c r="AD24" s="66">
        <f>'[7]TES 2030 (value)'!CM27</f>
        <v>0</v>
      </c>
      <c r="AE24" s="66">
        <f>'[7]TES 2030 (value)'!CN27</f>
        <v>34018.077079585084</v>
      </c>
      <c r="AF24" s="67">
        <f>'[7]TES 2030 (value)'!CO27</f>
        <v>-751.5682515101787</v>
      </c>
      <c r="AG24" s="27">
        <f t="shared" si="5"/>
        <v>221680.86282189062</v>
      </c>
      <c r="AI24" s="53" t="s">
        <v>42</v>
      </c>
      <c r="AJ24" s="64" t="s">
        <v>43</v>
      </c>
      <c r="AK24" s="65">
        <f t="shared" si="11"/>
        <v>7622.8719448269776</v>
      </c>
      <c r="AL24" s="66">
        <f t="shared" si="11"/>
        <v>2350.9800150819378</v>
      </c>
      <c r="AM24" s="66">
        <f t="shared" si="11"/>
        <v>569.37693256335706</v>
      </c>
      <c r="AN24" s="66">
        <f t="shared" si="11"/>
        <v>77.220424861460188</v>
      </c>
      <c r="AO24" s="66">
        <f t="shared" si="11"/>
        <v>524.89561851960457</v>
      </c>
      <c r="AP24" s="66">
        <f t="shared" si="11"/>
        <v>157.02571193502126</v>
      </c>
      <c r="AQ24" s="66">
        <f t="shared" si="11"/>
        <v>154.42873037153703</v>
      </c>
      <c r="AR24" s="66">
        <f t="shared" si="11"/>
        <v>11152.55716683941</v>
      </c>
      <c r="AS24" s="66">
        <f t="shared" si="11"/>
        <v>236.49163351455729</v>
      </c>
      <c r="AT24" s="66">
        <f t="shared" si="11"/>
        <v>1064.9209689258521</v>
      </c>
      <c r="AU24" s="66">
        <f t="shared" si="11"/>
        <v>7.3729602593657066</v>
      </c>
      <c r="AV24" s="66">
        <f t="shared" si="11"/>
        <v>4576.9591031866476</v>
      </c>
      <c r="AW24" s="66">
        <f t="shared" si="11"/>
        <v>9883.8970778987132</v>
      </c>
      <c r="AX24" s="66">
        <f t="shared" si="11"/>
        <v>340.17441145230777</v>
      </c>
      <c r="AY24" s="66">
        <f t="shared" si="11"/>
        <v>3316.3435458807935</v>
      </c>
      <c r="AZ24" s="66">
        <f t="shared" si="9"/>
        <v>16104.518683673963</v>
      </c>
      <c r="BA24" s="66">
        <f t="shared" si="1"/>
        <v>3189.3721872982956</v>
      </c>
      <c r="BB24" s="66">
        <f t="shared" si="1"/>
        <v>5465.1451309484401</v>
      </c>
      <c r="BC24" s="66">
        <f t="shared" si="1"/>
        <v>9113.2122449207327</v>
      </c>
      <c r="BD24" s="66">
        <f t="shared" si="1"/>
        <v>566.59785988655574</v>
      </c>
      <c r="BE24" s="91">
        <f t="shared" si="1"/>
        <v>9.1429034510074988E-2</v>
      </c>
      <c r="BF24" s="91">
        <f t="shared" si="1"/>
        <v>41841.075231879593</v>
      </c>
      <c r="BG24" s="91">
        <f t="shared" si="1"/>
        <v>238.05609574726699</v>
      </c>
      <c r="BH24" s="91">
        <f t="shared" si="1"/>
        <v>7981.6295804914516</v>
      </c>
      <c r="BI24" s="65">
        <f t="shared" si="2"/>
        <v>62219.962122859994</v>
      </c>
      <c r="BJ24" s="66">
        <f t="shared" si="2"/>
        <v>0</v>
      </c>
      <c r="BK24" s="66">
        <f t="shared" si="2"/>
        <v>0</v>
      </c>
      <c r="BL24" s="66">
        <f t="shared" si="2"/>
        <v>34018.077079585084</v>
      </c>
      <c r="BM24" s="36">
        <v>0</v>
      </c>
      <c r="BN24" s="27">
        <f t="shared" si="6"/>
        <v>222773.25389244343</v>
      </c>
      <c r="BP24" s="53" t="s">
        <v>42</v>
      </c>
      <c r="BQ24" s="64" t="s">
        <v>43</v>
      </c>
      <c r="BR24" s="65">
        <f t="shared" si="7"/>
        <v>7622.8719448269776</v>
      </c>
      <c r="BS24" s="66">
        <f t="shared" si="7"/>
        <v>2350.9800150819378</v>
      </c>
      <c r="BT24" s="66">
        <f t="shared" si="7"/>
        <v>569.37693256335706</v>
      </c>
      <c r="BU24" s="66">
        <f t="shared" si="7"/>
        <v>77.220424861460188</v>
      </c>
      <c r="BV24" s="66">
        <f t="shared" si="7"/>
        <v>524.89561851960457</v>
      </c>
      <c r="BW24" s="66">
        <f t="shared" si="7"/>
        <v>157.02571193502126</v>
      </c>
      <c r="BX24" s="66">
        <f t="shared" si="7"/>
        <v>154.42873037153703</v>
      </c>
      <c r="BY24" s="66">
        <f t="shared" si="7"/>
        <v>11152.55716683941</v>
      </c>
      <c r="BZ24" s="66">
        <f t="shared" si="7"/>
        <v>236.49163351455729</v>
      </c>
      <c r="CA24" s="66">
        <f t="shared" si="7"/>
        <v>1064.9209689258521</v>
      </c>
      <c r="CB24" s="66">
        <f t="shared" si="7"/>
        <v>7.3729602593657066</v>
      </c>
      <c r="CC24" s="66">
        <f t="shared" si="7"/>
        <v>4576.9591031866476</v>
      </c>
      <c r="CD24" s="66">
        <f t="shared" si="7"/>
        <v>9883.8970778987132</v>
      </c>
      <c r="CE24" s="66">
        <f t="shared" si="7"/>
        <v>340.17441145230777</v>
      </c>
      <c r="CF24" s="66">
        <f t="shared" si="7"/>
        <v>3316.3435458807935</v>
      </c>
      <c r="CG24" s="66">
        <f t="shared" si="7"/>
        <v>16104.518683673963</v>
      </c>
      <c r="CH24" s="66">
        <f t="shared" si="10"/>
        <v>3189.3721872982956</v>
      </c>
      <c r="CI24" s="66">
        <f t="shared" si="4"/>
        <v>5465.1451309484401</v>
      </c>
      <c r="CJ24" s="66">
        <f t="shared" si="4"/>
        <v>9113.2122449207327</v>
      </c>
      <c r="CK24" s="66">
        <f t="shared" si="4"/>
        <v>566.59785988655574</v>
      </c>
      <c r="CL24" s="91">
        <f t="shared" si="4"/>
        <v>9.1429034510074988E-2</v>
      </c>
      <c r="CM24" s="91">
        <f t="shared" si="4"/>
        <v>41841.075231879593</v>
      </c>
      <c r="CN24" s="91">
        <f t="shared" si="4"/>
        <v>238.05609574726699</v>
      </c>
      <c r="CO24" s="91">
        <f t="shared" si="4"/>
        <v>7981.6295804914516</v>
      </c>
      <c r="CP24" s="65">
        <f t="shared" si="4"/>
        <v>62219.962122859994</v>
      </c>
      <c r="CQ24" s="66">
        <f t="shared" si="4"/>
        <v>0</v>
      </c>
      <c r="CR24" s="66">
        <f t="shared" si="4"/>
        <v>0</v>
      </c>
      <c r="CS24" s="66">
        <f t="shared" si="4"/>
        <v>34018.077079585084</v>
      </c>
      <c r="CT24" s="36">
        <v>0</v>
      </c>
      <c r="CU24" s="27">
        <f t="shared" si="8"/>
        <v>222773.25389244343</v>
      </c>
      <c r="CX24" s="46" t="s">
        <v>113</v>
      </c>
      <c r="CY24" s="100">
        <f>1-SUM(CP3:CP26)/CY23</f>
        <v>2.9191540718741638E-2</v>
      </c>
      <c r="DA24" s="105">
        <v>1.0745651068966511</v>
      </c>
    </row>
    <row r="25" spans="2:105" x14ac:dyDescent="0.25">
      <c r="B25" s="53" t="s">
        <v>44</v>
      </c>
      <c r="C25" s="64" t="s">
        <v>45</v>
      </c>
      <c r="D25" s="90">
        <v>1368.6601114480197</v>
      </c>
      <c r="E25" s="91">
        <v>2174.60802996652</v>
      </c>
      <c r="F25" s="91">
        <v>586.81259868085965</v>
      </c>
      <c r="G25" s="91">
        <v>211.30108509920225</v>
      </c>
      <c r="H25" s="91">
        <v>407.47951534173211</v>
      </c>
      <c r="I25" s="91">
        <v>666.53225179986623</v>
      </c>
      <c r="J25" s="91">
        <v>342.44286341166588</v>
      </c>
      <c r="K25" s="91">
        <v>752.95813611203801</v>
      </c>
      <c r="L25" s="91">
        <v>483.67524080833886</v>
      </c>
      <c r="M25" s="91">
        <v>752.38399593833549</v>
      </c>
      <c r="N25" s="91">
        <v>270.48514786908726</v>
      </c>
      <c r="O25" s="91">
        <v>4343.5646914583422</v>
      </c>
      <c r="P25" s="91">
        <v>1412.7417402774331</v>
      </c>
      <c r="Q25" s="91">
        <v>906.36403044899657</v>
      </c>
      <c r="R25" s="91">
        <v>303.06911596935709</v>
      </c>
      <c r="S25" s="91">
        <v>155.52196934941148</v>
      </c>
      <c r="T25" s="91">
        <v>23.113307650279765</v>
      </c>
      <c r="U25" s="91">
        <v>28.04830008033715</v>
      </c>
      <c r="V25" s="91">
        <v>10615.225337244088</v>
      </c>
      <c r="W25" s="91">
        <v>2918.4768536551005</v>
      </c>
      <c r="X25" s="91">
        <v>0.63048552646925526</v>
      </c>
      <c r="Y25" s="91">
        <v>184.25077309919971</v>
      </c>
      <c r="Z25" s="91">
        <v>15497.653183459304</v>
      </c>
      <c r="AA25" s="91">
        <v>88.729202728422578</v>
      </c>
      <c r="AB25" s="65">
        <f>'[7]TES 2030 (value)'!CK28</f>
        <v>28371.833605732711</v>
      </c>
      <c r="AC25" s="66">
        <f>'[7]TES 2030 (value)'!CL28</f>
        <v>0</v>
      </c>
      <c r="AD25" s="66">
        <f>'[7]TES 2030 (value)'!CM28</f>
        <v>0</v>
      </c>
      <c r="AE25" s="66">
        <f>'[7]TES 2030 (value)'!CN28</f>
        <v>4575.4616528166016</v>
      </c>
      <c r="AF25" s="67">
        <f>'[7]TES 2030 (value)'!CO28</f>
        <v>0</v>
      </c>
      <c r="AG25" s="27">
        <f t="shared" si="5"/>
        <v>77442.023225971716</v>
      </c>
      <c r="AI25" s="53" t="s">
        <v>44</v>
      </c>
      <c r="AJ25" s="64" t="s">
        <v>45</v>
      </c>
      <c r="AK25" s="65">
        <f t="shared" si="11"/>
        <v>1368.666839382792</v>
      </c>
      <c r="AL25" s="66">
        <f t="shared" si="11"/>
        <v>2174.6402640287397</v>
      </c>
      <c r="AM25" s="66">
        <f t="shared" si="11"/>
        <v>586.81150327362195</v>
      </c>
      <c r="AN25" s="66">
        <f t="shared" si="11"/>
        <v>211.29118099874236</v>
      </c>
      <c r="AO25" s="66">
        <f t="shared" si="11"/>
        <v>407.47301675225231</v>
      </c>
      <c r="AP25" s="66">
        <f t="shared" si="11"/>
        <v>666.51942248459954</v>
      </c>
      <c r="AQ25" s="66">
        <f t="shared" si="11"/>
        <v>342.44309875208415</v>
      </c>
      <c r="AR25" s="66">
        <f t="shared" si="11"/>
        <v>753.07395499749066</v>
      </c>
      <c r="AS25" s="66">
        <f t="shared" si="11"/>
        <v>483.71804845267752</v>
      </c>
      <c r="AT25" s="66">
        <f t="shared" si="11"/>
        <v>752.38192867444911</v>
      </c>
      <c r="AU25" s="66">
        <f t="shared" si="11"/>
        <v>270.48051582961136</v>
      </c>
      <c r="AV25" s="66">
        <f t="shared" si="11"/>
        <v>4343.6364431047596</v>
      </c>
      <c r="AW25" s="66">
        <f t="shared" si="11"/>
        <v>1412.763643734585</v>
      </c>
      <c r="AX25" s="66">
        <f t="shared" si="11"/>
        <v>906.31967115738871</v>
      </c>
      <c r="AY25" s="66">
        <f t="shared" si="11"/>
        <v>303.06263682572603</v>
      </c>
      <c r="AZ25" s="66">
        <f t="shared" si="9"/>
        <v>155.52353362007796</v>
      </c>
      <c r="BA25" s="66">
        <f t="shared" si="1"/>
        <v>23.112623729161133</v>
      </c>
      <c r="BB25" s="66">
        <f t="shared" si="1"/>
        <v>28.047993738994585</v>
      </c>
      <c r="BC25" s="66">
        <f t="shared" si="1"/>
        <v>10615.42946851347</v>
      </c>
      <c r="BD25" s="66">
        <f t="shared" si="1"/>
        <v>2918.4753547934733</v>
      </c>
      <c r="BE25" s="91">
        <f t="shared" si="1"/>
        <v>0.71908437973444106</v>
      </c>
      <c r="BF25" s="91">
        <f t="shared" si="1"/>
        <v>185.67941044011863</v>
      </c>
      <c r="BG25" s="91">
        <f t="shared" si="1"/>
        <v>15498.25051408521</v>
      </c>
      <c r="BH25" s="91">
        <f t="shared" si="1"/>
        <v>88.915899734839527</v>
      </c>
      <c r="BI25" s="65">
        <f t="shared" si="2"/>
        <v>28371.833605732711</v>
      </c>
      <c r="BJ25" s="66">
        <f t="shared" si="2"/>
        <v>0</v>
      </c>
      <c r="BK25" s="66">
        <f t="shared" si="2"/>
        <v>0</v>
      </c>
      <c r="BL25" s="66">
        <f t="shared" si="2"/>
        <v>4575.4616528166016</v>
      </c>
      <c r="BM25" s="36">
        <v>0</v>
      </c>
      <c r="BN25" s="27">
        <f t="shared" si="6"/>
        <v>77444.731310033923</v>
      </c>
      <c r="BP25" s="53" t="s">
        <v>44</v>
      </c>
      <c r="BQ25" s="64" t="s">
        <v>45</v>
      </c>
      <c r="BR25" s="65">
        <f t="shared" si="7"/>
        <v>1368.666839382792</v>
      </c>
      <c r="BS25" s="66">
        <f t="shared" si="7"/>
        <v>2174.6402640287397</v>
      </c>
      <c r="BT25" s="66">
        <f t="shared" si="7"/>
        <v>586.81150327362195</v>
      </c>
      <c r="BU25" s="66">
        <f t="shared" si="7"/>
        <v>211.29118099874236</v>
      </c>
      <c r="BV25" s="66">
        <f t="shared" si="7"/>
        <v>407.47301675225231</v>
      </c>
      <c r="BW25" s="66">
        <f t="shared" si="7"/>
        <v>666.51942248459954</v>
      </c>
      <c r="BX25" s="66">
        <f t="shared" si="7"/>
        <v>342.44309875208415</v>
      </c>
      <c r="BY25" s="66">
        <f t="shared" si="7"/>
        <v>753.07395499749066</v>
      </c>
      <c r="BZ25" s="66">
        <f t="shared" si="7"/>
        <v>483.71804845267752</v>
      </c>
      <c r="CA25" s="66">
        <f t="shared" si="7"/>
        <v>752.38192867444911</v>
      </c>
      <c r="CB25" s="66">
        <f t="shared" si="7"/>
        <v>270.48051582961136</v>
      </c>
      <c r="CC25" s="66">
        <f t="shared" si="7"/>
        <v>4343.6364431047596</v>
      </c>
      <c r="CD25" s="66">
        <f t="shared" si="7"/>
        <v>1412.763643734585</v>
      </c>
      <c r="CE25" s="66">
        <f t="shared" si="7"/>
        <v>906.31967115738871</v>
      </c>
      <c r="CF25" s="66">
        <f t="shared" si="7"/>
        <v>303.06263682572603</v>
      </c>
      <c r="CG25" s="66">
        <f t="shared" si="7"/>
        <v>155.52353362007796</v>
      </c>
      <c r="CH25" s="66">
        <f t="shared" si="10"/>
        <v>23.112623729161133</v>
      </c>
      <c r="CI25" s="66">
        <f t="shared" si="4"/>
        <v>28.047993738994585</v>
      </c>
      <c r="CJ25" s="66">
        <f t="shared" si="4"/>
        <v>10615.42946851347</v>
      </c>
      <c r="CK25" s="66">
        <f t="shared" si="4"/>
        <v>2918.4753547934733</v>
      </c>
      <c r="CL25" s="91">
        <f t="shared" si="4"/>
        <v>0.71908437973444106</v>
      </c>
      <c r="CM25" s="91">
        <f t="shared" si="4"/>
        <v>185.67941044011863</v>
      </c>
      <c r="CN25" s="91">
        <f t="shared" si="4"/>
        <v>15498.25051408521</v>
      </c>
      <c r="CO25" s="91">
        <f t="shared" si="4"/>
        <v>88.915899734839527</v>
      </c>
      <c r="CP25" s="65">
        <f t="shared" si="4"/>
        <v>28371.833605732711</v>
      </c>
      <c r="CQ25" s="66">
        <f t="shared" si="4"/>
        <v>0</v>
      </c>
      <c r="CR25" s="66">
        <f t="shared" si="4"/>
        <v>0</v>
      </c>
      <c r="CS25" s="66">
        <f t="shared" si="4"/>
        <v>4575.4616528166016</v>
      </c>
      <c r="CT25" s="36">
        <v>0</v>
      </c>
      <c r="CU25" s="27">
        <f t="shared" si="8"/>
        <v>77444.731310033923</v>
      </c>
      <c r="CX25" s="52" t="s">
        <v>114</v>
      </c>
      <c r="CY25" s="100">
        <f>(SUM(CS3:CS26)-SUM(BR32:CO32))/(SUM(CP3:CS26)-SUM(BR32:CO32))</f>
        <v>-3.3008909375768641E-2</v>
      </c>
      <c r="DA25" s="106">
        <v>0.53784290089348741</v>
      </c>
    </row>
    <row r="26" spans="2:105" x14ac:dyDescent="0.25">
      <c r="B26" s="53" t="s">
        <v>46</v>
      </c>
      <c r="C26" s="68" t="s">
        <v>47</v>
      </c>
      <c r="D26" s="92">
        <v>346.87475305795027</v>
      </c>
      <c r="E26" s="93">
        <v>2830.3061519044404</v>
      </c>
      <c r="F26" s="93">
        <v>536.41068200667848</v>
      </c>
      <c r="G26" s="93">
        <v>452.22264125923573</v>
      </c>
      <c r="H26" s="93">
        <v>828.83219888905342</v>
      </c>
      <c r="I26" s="93">
        <v>926.41120173583693</v>
      </c>
      <c r="J26" s="93">
        <v>1045.3812763971991</v>
      </c>
      <c r="K26" s="93">
        <v>1742.3371197135527</v>
      </c>
      <c r="L26" s="93">
        <v>171.55321221712376</v>
      </c>
      <c r="M26" s="93">
        <v>838.33745042206669</v>
      </c>
      <c r="N26" s="93">
        <v>184.07494434518537</v>
      </c>
      <c r="O26" s="93">
        <v>3815.36660608383</v>
      </c>
      <c r="P26" s="93">
        <v>157.12302457096729</v>
      </c>
      <c r="Q26" s="93">
        <v>151.52360277706316</v>
      </c>
      <c r="R26" s="93">
        <v>184.56795749117845</v>
      </c>
      <c r="S26" s="93">
        <v>165.18001294832959</v>
      </c>
      <c r="T26" s="93">
        <v>9.9320650760500602</v>
      </c>
      <c r="U26" s="93">
        <v>5.9622425648104667</v>
      </c>
      <c r="V26" s="93">
        <v>8529.1855655739455</v>
      </c>
      <c r="W26" s="93">
        <v>3042.3351385042315</v>
      </c>
      <c r="X26" s="93">
        <v>6.4644975549664335E-2</v>
      </c>
      <c r="Y26" s="93">
        <v>8116.3063463666203</v>
      </c>
      <c r="Z26" s="93">
        <v>1218.4185058145931</v>
      </c>
      <c r="AA26" s="93">
        <v>7683.9438314572881</v>
      </c>
      <c r="AB26" s="69">
        <f>'[7]TES 2030 (value)'!CK29</f>
        <v>11951.785933382602</v>
      </c>
      <c r="AC26" s="70">
        <f>'[7]TES 2030 (value)'!CL29</f>
        <v>16.782259230026639</v>
      </c>
      <c r="AD26" s="70">
        <f>'[7]TES 2030 (value)'!CM29</f>
        <v>0</v>
      </c>
      <c r="AE26" s="70">
        <f>'[7]TES 2030 (value)'!CN29</f>
        <v>908.2421846121149</v>
      </c>
      <c r="AF26" s="71">
        <f>'[7]TES 2030 (value)'!CO29</f>
        <v>-7.2163243439008466</v>
      </c>
      <c r="AG26" s="28">
        <f t="shared" si="5"/>
        <v>55852.24522903363</v>
      </c>
      <c r="AI26" s="53" t="s">
        <v>46</v>
      </c>
      <c r="AJ26" s="68" t="s">
        <v>47</v>
      </c>
      <c r="AK26" s="69">
        <f t="shared" si="11"/>
        <v>346.87645819328168</v>
      </c>
      <c r="AL26" s="70">
        <f t="shared" si="11"/>
        <v>2830.348105333906</v>
      </c>
      <c r="AM26" s="70">
        <f t="shared" si="11"/>
        <v>536.40968068505595</v>
      </c>
      <c r="AN26" s="70">
        <f t="shared" si="11"/>
        <v>452.20144468815727</v>
      </c>
      <c r="AO26" s="70">
        <f t="shared" si="11"/>
        <v>828.81898045719265</v>
      </c>
      <c r="AP26" s="70">
        <f t="shared" si="11"/>
        <v>926.39337030856302</v>
      </c>
      <c r="AQ26" s="70">
        <f t="shared" si="11"/>
        <v>1045.3819948249811</v>
      </c>
      <c r="AR26" s="70">
        <f t="shared" si="11"/>
        <v>1742.6051233828273</v>
      </c>
      <c r="AS26" s="70">
        <f t="shared" si="11"/>
        <v>171.56839552251989</v>
      </c>
      <c r="AT26" s="70">
        <f t="shared" si="11"/>
        <v>838.3351469909129</v>
      </c>
      <c r="AU26" s="70">
        <f t="shared" si="11"/>
        <v>184.0717920744768</v>
      </c>
      <c r="AV26" s="70">
        <f t="shared" si="11"/>
        <v>3815.4296323894382</v>
      </c>
      <c r="AW26" s="70">
        <f t="shared" si="11"/>
        <v>157.12546064073018</v>
      </c>
      <c r="AX26" s="70">
        <f t="shared" si="11"/>
        <v>151.51618690501257</v>
      </c>
      <c r="AY26" s="70">
        <f t="shared" si="11"/>
        <v>184.56401171695313</v>
      </c>
      <c r="AZ26" s="70">
        <f t="shared" si="9"/>
        <v>165.181674361505</v>
      </c>
      <c r="BA26" s="70">
        <f t="shared" si="1"/>
        <v>9.9317711869555207</v>
      </c>
      <c r="BB26" s="70">
        <f t="shared" si="1"/>
        <v>5.9621774456628973</v>
      </c>
      <c r="BC26" s="70">
        <f t="shared" si="1"/>
        <v>8529.3495822029836</v>
      </c>
      <c r="BD26" s="70">
        <f t="shared" si="1"/>
        <v>3042.3335760318787</v>
      </c>
      <c r="BE26" s="93">
        <f t="shared" si="1"/>
        <v>7.372919788721792E-2</v>
      </c>
      <c r="BF26" s="93">
        <f t="shared" si="1"/>
        <v>8179.2382848421985</v>
      </c>
      <c r="BG26" s="93">
        <f t="shared" si="1"/>
        <v>1218.4654676790817</v>
      </c>
      <c r="BH26" s="93">
        <f t="shared" si="1"/>
        <v>7700.111781429744</v>
      </c>
      <c r="BI26" s="69">
        <f t="shared" si="2"/>
        <v>11951.785933382602</v>
      </c>
      <c r="BJ26" s="70">
        <f t="shared" si="2"/>
        <v>16.782259230026639</v>
      </c>
      <c r="BK26" s="70">
        <f t="shared" si="2"/>
        <v>0</v>
      </c>
      <c r="BL26" s="70">
        <f t="shared" si="2"/>
        <v>908.2421846121149</v>
      </c>
      <c r="BM26" s="37">
        <v>0</v>
      </c>
      <c r="BN26" s="28">
        <f t="shared" si="6"/>
        <v>55939.104205716656</v>
      </c>
      <c r="BP26" s="53" t="s">
        <v>46</v>
      </c>
      <c r="BQ26" s="68" t="s">
        <v>47</v>
      </c>
      <c r="BR26" s="69">
        <f t="shared" si="7"/>
        <v>346.87645819328168</v>
      </c>
      <c r="BS26" s="70">
        <f t="shared" si="7"/>
        <v>2830.348105333906</v>
      </c>
      <c r="BT26" s="70">
        <f t="shared" si="7"/>
        <v>536.40968068505595</v>
      </c>
      <c r="BU26" s="70">
        <f t="shared" si="7"/>
        <v>452.20144468815727</v>
      </c>
      <c r="BV26" s="70">
        <f t="shared" si="7"/>
        <v>828.81898045719265</v>
      </c>
      <c r="BW26" s="70">
        <f t="shared" si="7"/>
        <v>926.39337030856302</v>
      </c>
      <c r="BX26" s="70">
        <f t="shared" si="7"/>
        <v>1045.3819948249811</v>
      </c>
      <c r="BY26" s="70">
        <f t="shared" si="7"/>
        <v>1742.6051233828273</v>
      </c>
      <c r="BZ26" s="70">
        <f t="shared" si="7"/>
        <v>171.56839552251989</v>
      </c>
      <c r="CA26" s="70">
        <f t="shared" si="7"/>
        <v>838.3351469909129</v>
      </c>
      <c r="CB26" s="70">
        <f t="shared" si="7"/>
        <v>184.0717920744768</v>
      </c>
      <c r="CC26" s="70">
        <f t="shared" si="7"/>
        <v>3815.4296323894382</v>
      </c>
      <c r="CD26" s="70">
        <f t="shared" si="7"/>
        <v>157.12546064073018</v>
      </c>
      <c r="CE26" s="70">
        <f t="shared" si="7"/>
        <v>151.51618690501257</v>
      </c>
      <c r="CF26" s="70">
        <f t="shared" si="7"/>
        <v>184.56401171695313</v>
      </c>
      <c r="CG26" s="70">
        <f t="shared" si="7"/>
        <v>165.181674361505</v>
      </c>
      <c r="CH26" s="70">
        <f t="shared" si="10"/>
        <v>9.9317711869555207</v>
      </c>
      <c r="CI26" s="70">
        <f t="shared" si="4"/>
        <v>5.9621774456628973</v>
      </c>
      <c r="CJ26" s="70">
        <f t="shared" si="4"/>
        <v>8529.3495822029836</v>
      </c>
      <c r="CK26" s="70">
        <f t="shared" ref="CK26:CS37" si="12">BD26</f>
        <v>3042.3335760318787</v>
      </c>
      <c r="CL26" s="93">
        <f t="shared" si="12"/>
        <v>7.372919788721792E-2</v>
      </c>
      <c r="CM26" s="93">
        <f t="shared" si="12"/>
        <v>8179.2382848421985</v>
      </c>
      <c r="CN26" s="93">
        <f t="shared" si="12"/>
        <v>1218.4654676790817</v>
      </c>
      <c r="CO26" s="93">
        <f t="shared" si="12"/>
        <v>7700.111781429744</v>
      </c>
      <c r="CP26" s="69">
        <f t="shared" si="12"/>
        <v>11951.785933382602</v>
      </c>
      <c r="CQ26" s="70">
        <f t="shared" si="12"/>
        <v>16.782259230026639</v>
      </c>
      <c r="CR26" s="70">
        <f t="shared" si="12"/>
        <v>0</v>
      </c>
      <c r="CS26" s="70">
        <f t="shared" si="12"/>
        <v>908.2421846121149</v>
      </c>
      <c r="CT26" s="37">
        <v>0</v>
      </c>
      <c r="CU26" s="28">
        <f t="shared" si="8"/>
        <v>55939.104205716656</v>
      </c>
    </row>
    <row r="27" spans="2:105" x14ac:dyDescent="0.25">
      <c r="B27" s="53" t="s">
        <v>56</v>
      </c>
      <c r="C27" s="72" t="s">
        <v>60</v>
      </c>
      <c r="D27" s="61">
        <f>'[7]TES 2030 (value)'!D102+'[7]TES 2030 (value)'!D103</f>
        <v>27884.379338730207</v>
      </c>
      <c r="E27" s="62">
        <f>'[7]TES 2030 (value)'!E102+'[7]TES 2030 (value)'!E103</f>
        <v>26249.990270426882</v>
      </c>
      <c r="F27" s="62">
        <f>'[7]TES 2030 (value)'!F102+'[7]TES 2030 (value)'!F103</f>
        <v>14295.36846482331</v>
      </c>
      <c r="G27" s="62">
        <f>'[7]TES 2030 (value)'!G102+'[7]TES 2030 (value)'!G103</f>
        <v>2883.1203218260225</v>
      </c>
      <c r="H27" s="62">
        <f>'[7]TES 2030 (value)'!H102+'[7]TES 2030 (value)'!H103</f>
        <v>5414.4459553334527</v>
      </c>
      <c r="I27" s="62">
        <f>'[7]TES 2030 (value)'!I102+'[7]TES 2030 (value)'!I103</f>
        <v>4806.2896257294169</v>
      </c>
      <c r="J27" s="62">
        <f>'[7]TES 2030 (value)'!J102+'[7]TES 2030 (value)'!J103</f>
        <v>1947.7627802655265</v>
      </c>
      <c r="K27" s="62">
        <f>'[7]TES 2030 (value)'!K102+'[7]TES 2030 (value)'!K103</f>
        <v>3096.2650410462275</v>
      </c>
      <c r="L27" s="62">
        <f>'[7]TES 2030 (value)'!L102+'[7]TES 2030 (value)'!L103</f>
        <v>7372.1978778173707</v>
      </c>
      <c r="M27" s="62">
        <f>'[7]TES 2030 (value)'!M102+'[7]TES 2030 (value)'!M103</f>
        <v>3445.2736733359366</v>
      </c>
      <c r="N27" s="62">
        <f>'[7]TES 2030 (value)'!N102+'[7]TES 2030 (value)'!N103</f>
        <v>1827.8514591202638</v>
      </c>
      <c r="O27" s="62">
        <f>'[7]TES 2030 (value)'!O102+'[7]TES 2030 (value)'!O103</f>
        <v>116389.19414915003</v>
      </c>
      <c r="P27" s="62">
        <f>'[7]TES 2030 (value)'!P102+'[7]TES 2030 (value)'!P103</f>
        <v>87704.64823487305</v>
      </c>
      <c r="Q27" s="62">
        <f>'[7]TES 2030 (value)'!Q102+'[7]TES 2030 (value)'!Q103</f>
        <v>7328.1530893116742</v>
      </c>
      <c r="R27" s="62">
        <f>'[7]TES 2030 (value)'!R102+'[7]TES 2030 (value)'!R103</f>
        <v>9436.5673468430832</v>
      </c>
      <c r="S27" s="62">
        <f>'[7]TES 2030 (value)'!S102+'[7]TES 2030 (value)'!S103</f>
        <v>16880.837476507844</v>
      </c>
      <c r="T27" s="62">
        <f>'[7]TES 2030 (value)'!T102+'[7]TES 2030 (value)'!T103</f>
        <v>2842.6130453879314</v>
      </c>
      <c r="U27" s="62">
        <f>'[7]TES 2030 (value)'!U102+'[7]TES 2030 (value)'!U103</f>
        <v>7517.6302665110616</v>
      </c>
      <c r="V27" s="62">
        <f>'[7]TES 2030 (value)'!V102+'[7]TES 2030 (value)'!V103</f>
        <v>842578.22917101369</v>
      </c>
      <c r="W27" s="62">
        <f>'[7]TES 2030 (value)'!W102+'[7]TES 2030 (value)'!W103</f>
        <v>359240.05637447239</v>
      </c>
      <c r="X27" s="62">
        <f>'[7]TES 2030 (value)'!X102+'[7]TES 2030 (value)'!X103</f>
        <v>4.8907189573806331</v>
      </c>
      <c r="Y27" s="62">
        <f>'[7]TES 2030 (value)'!Y102+'[7]TES 2030 (value)'!Y103</f>
        <v>913.64357384772063</v>
      </c>
      <c r="Z27" s="62">
        <f>'[7]TES 2030 (value)'!Z102+'[7]TES 2030 (value)'!Z103</f>
        <v>7136.5115093727236</v>
      </c>
      <c r="AA27" s="63">
        <f>'[7]TES 2030 (value)'!AA102+'[7]TES 2030 (value)'!AA103</f>
        <v>2369.6982298868729</v>
      </c>
      <c r="AI27" s="53" t="s">
        <v>56</v>
      </c>
      <c r="AJ27" s="72" t="s">
        <v>60</v>
      </c>
      <c r="AK27" s="61">
        <f t="shared" si="11"/>
        <v>27884.51641022355</v>
      </c>
      <c r="AL27" s="62">
        <f t="shared" si="11"/>
        <v>26250.379372190502</v>
      </c>
      <c r="AM27" s="62">
        <f t="shared" si="11"/>
        <v>14295.341779557662</v>
      </c>
      <c r="AN27" s="62">
        <f t="shared" si="11"/>
        <v>2882.9851842648886</v>
      </c>
      <c r="AO27" s="62">
        <f t="shared" si="11"/>
        <v>5414.3596043386187</v>
      </c>
      <c r="AP27" s="62">
        <f t="shared" si="11"/>
        <v>4806.1971149698775</v>
      </c>
      <c r="AQ27" s="62">
        <f t="shared" si="11"/>
        <v>1947.7641188459331</v>
      </c>
      <c r="AR27" s="62">
        <f t="shared" si="11"/>
        <v>3096.7413038673876</v>
      </c>
      <c r="AS27" s="62">
        <f t="shared" si="11"/>
        <v>7372.8503536898597</v>
      </c>
      <c r="AT27" s="62">
        <f t="shared" si="11"/>
        <v>3445.2642070396273</v>
      </c>
      <c r="AU27" s="62">
        <f t="shared" si="11"/>
        <v>1827.820157290269</v>
      </c>
      <c r="AV27" s="62">
        <f t="shared" si="11"/>
        <v>116391.11679032119</v>
      </c>
      <c r="AW27" s="62">
        <f t="shared" si="11"/>
        <v>87706.008026935437</v>
      </c>
      <c r="AX27" s="62">
        <f t="shared" si="11"/>
        <v>7327.7944346553604</v>
      </c>
      <c r="AY27" s="62">
        <f t="shared" si="11"/>
        <v>9436.365607794125</v>
      </c>
      <c r="AZ27" s="62">
        <f t="shared" si="9"/>
        <v>16881.007267303325</v>
      </c>
      <c r="BA27" s="62">
        <f t="shared" si="1"/>
        <v>2842.5289326714283</v>
      </c>
      <c r="BB27" s="62">
        <f t="shared" si="1"/>
        <v>7517.548159540509</v>
      </c>
      <c r="BC27" s="62">
        <f t="shared" si="1"/>
        <v>842594.43198894826</v>
      </c>
      <c r="BD27" s="62">
        <f t="shared" si="1"/>
        <v>359239.8718771601</v>
      </c>
      <c r="BE27" s="62">
        <f t="shared" si="1"/>
        <v>5.5779862665808855</v>
      </c>
      <c r="BF27" s="62">
        <f t="shared" si="1"/>
        <v>920.72775213329408</v>
      </c>
      <c r="BG27" s="62">
        <f t="shared" si="1"/>
        <v>7136.7865740445295</v>
      </c>
      <c r="BH27" s="63">
        <f t="shared" si="1"/>
        <v>2374.6843624342996</v>
      </c>
      <c r="BP27" s="53" t="s">
        <v>56</v>
      </c>
      <c r="BQ27" s="72" t="s">
        <v>60</v>
      </c>
      <c r="BR27" s="61">
        <f t="shared" si="7"/>
        <v>27884.51641022355</v>
      </c>
      <c r="BS27" s="62">
        <f t="shared" si="7"/>
        <v>26250.379372190502</v>
      </c>
      <c r="BT27" s="62">
        <f t="shared" si="7"/>
        <v>14295.341779557662</v>
      </c>
      <c r="BU27" s="62">
        <f t="shared" si="7"/>
        <v>2882.9851842648886</v>
      </c>
      <c r="BV27" s="62">
        <f t="shared" si="7"/>
        <v>5414.3596043386187</v>
      </c>
      <c r="BW27" s="62">
        <f t="shared" si="7"/>
        <v>4806.1971149698775</v>
      </c>
      <c r="BX27" s="62">
        <f t="shared" si="7"/>
        <v>1947.7641188459331</v>
      </c>
      <c r="BY27" s="62">
        <f t="shared" si="7"/>
        <v>3096.7413038673876</v>
      </c>
      <c r="BZ27" s="62">
        <f t="shared" si="7"/>
        <v>7372.8503536898597</v>
      </c>
      <c r="CA27" s="62">
        <f t="shared" si="7"/>
        <v>3445.2642070396273</v>
      </c>
      <c r="CB27" s="62">
        <f t="shared" si="7"/>
        <v>1827.820157290269</v>
      </c>
      <c r="CC27" s="62">
        <f t="shared" si="7"/>
        <v>116391.11679032119</v>
      </c>
      <c r="CD27" s="62">
        <f t="shared" si="7"/>
        <v>87706.008026935437</v>
      </c>
      <c r="CE27" s="62">
        <f t="shared" si="7"/>
        <v>7327.7944346553604</v>
      </c>
      <c r="CF27" s="62">
        <f t="shared" si="7"/>
        <v>9436.365607794125</v>
      </c>
      <c r="CG27" s="62">
        <f t="shared" si="7"/>
        <v>16881.007267303325</v>
      </c>
      <c r="CH27" s="62">
        <f t="shared" si="10"/>
        <v>2842.5289326714283</v>
      </c>
      <c r="CI27" s="62">
        <f t="shared" si="10"/>
        <v>7517.548159540509</v>
      </c>
      <c r="CJ27" s="62">
        <f t="shared" si="10"/>
        <v>842594.43198894826</v>
      </c>
      <c r="CK27" s="62">
        <f t="shared" si="12"/>
        <v>359239.8718771601</v>
      </c>
      <c r="CL27" s="62">
        <f t="shared" si="12"/>
        <v>5.5779862665808855</v>
      </c>
      <c r="CM27" s="62">
        <f t="shared" si="12"/>
        <v>920.72775213329408</v>
      </c>
      <c r="CN27" s="62">
        <f t="shared" si="12"/>
        <v>7136.7865740445295</v>
      </c>
      <c r="CO27" s="63">
        <f t="shared" si="12"/>
        <v>2374.6843624342996</v>
      </c>
    </row>
    <row r="28" spans="2:105" x14ac:dyDescent="0.25">
      <c r="B28" s="53" t="s">
        <v>57</v>
      </c>
      <c r="C28" s="72" t="s">
        <v>75</v>
      </c>
      <c r="D28" s="65">
        <f>'[7]TES 2030 (value)'!D104</f>
        <v>8609.2227308580113</v>
      </c>
      <c r="E28" s="66">
        <f>'[7]TES 2030 (value)'!E104</f>
        <v>15426.327928665816</v>
      </c>
      <c r="F28" s="66">
        <f>'[7]TES 2030 (value)'!F104</f>
        <v>8469.8170780528562</v>
      </c>
      <c r="G28" s="66">
        <f>'[7]TES 2030 (value)'!G104</f>
        <v>1451.8691076968018</v>
      </c>
      <c r="H28" s="66">
        <f>'[7]TES 2030 (value)'!H104</f>
        <v>3164.4031844875831</v>
      </c>
      <c r="I28" s="66">
        <f>'[7]TES 2030 (value)'!I104</f>
        <v>2696.4634876739842</v>
      </c>
      <c r="J28" s="66">
        <f>'[7]TES 2030 (value)'!J104</f>
        <v>1037.0041509048392</v>
      </c>
      <c r="K28" s="66">
        <f>'[7]TES 2030 (value)'!K104</f>
        <v>1750.1303531629167</v>
      </c>
      <c r="L28" s="66">
        <f>'[7]TES 2030 (value)'!L104</f>
        <v>4199.0849798455147</v>
      </c>
      <c r="M28" s="66">
        <f>'[7]TES 2030 (value)'!M104</f>
        <v>1926.2908002487341</v>
      </c>
      <c r="N28" s="66">
        <f>'[7]TES 2030 (value)'!N104</f>
        <v>901.58905819917391</v>
      </c>
      <c r="O28" s="66">
        <f>'[7]TES 2030 (value)'!O104</f>
        <v>74998.990193768332</v>
      </c>
      <c r="P28" s="66">
        <f>'[7]TES 2030 (value)'!P104</f>
        <v>59520.699666301014</v>
      </c>
      <c r="Q28" s="66">
        <f>'[7]TES 2030 (value)'!Q104</f>
        <v>4731.3087366789969</v>
      </c>
      <c r="R28" s="66">
        <f>'[7]TES 2030 (value)'!R104</f>
        <v>6229.2086832425839</v>
      </c>
      <c r="S28" s="66">
        <f>'[7]TES 2030 (value)'!S104</f>
        <v>9720.7123378120668</v>
      </c>
      <c r="T28" s="66">
        <f>'[7]TES 2030 (value)'!T104</f>
        <v>1420.2323246428423</v>
      </c>
      <c r="U28" s="66">
        <f>'[7]TES 2030 (value)'!U104</f>
        <v>4838.2825397199158</v>
      </c>
      <c r="V28" s="66">
        <f>'[7]TES 2030 (value)'!V104</f>
        <v>454240.83297331788</v>
      </c>
      <c r="W28" s="66">
        <f>'[7]TES 2030 (value)'!W104</f>
        <v>161622.13540050105</v>
      </c>
      <c r="X28" s="66">
        <f>'[7]TES 2030 (value)'!X104</f>
        <v>3.0433895809183125</v>
      </c>
      <c r="Y28" s="66">
        <f>'[7]TES 2030 (value)'!Y104</f>
        <v>727.1017326588867</v>
      </c>
      <c r="Z28" s="66">
        <f>'[7]TES 2030 (value)'!Z104</f>
        <v>5535.2584558105927</v>
      </c>
      <c r="AA28" s="67">
        <f>'[7]TES 2030 (value)'!AA104</f>
        <v>1688.8047116109656</v>
      </c>
      <c r="AI28" s="53" t="s">
        <v>57</v>
      </c>
      <c r="AJ28" s="72" t="s">
        <v>75</v>
      </c>
      <c r="AK28" s="65">
        <f t="shared" si="11"/>
        <v>8609.2650512913224</v>
      </c>
      <c r="AL28" s="66">
        <f t="shared" si="11"/>
        <v>15426.556592042121</v>
      </c>
      <c r="AM28" s="66">
        <f t="shared" si="11"/>
        <v>8469.8012673852772</v>
      </c>
      <c r="AN28" s="66">
        <f t="shared" si="11"/>
        <v>1451.8010557154764</v>
      </c>
      <c r="AO28" s="66">
        <f t="shared" si="11"/>
        <v>3164.352717761109</v>
      </c>
      <c r="AP28" s="66">
        <f t="shared" si="11"/>
        <v>2696.4115865392755</v>
      </c>
      <c r="AQ28" s="66">
        <f t="shared" si="11"/>
        <v>1037.0048635755259</v>
      </c>
      <c r="AR28" s="66">
        <f t="shared" si="11"/>
        <v>1750.3995555756123</v>
      </c>
      <c r="AS28" s="66">
        <f t="shared" si="11"/>
        <v>4199.4566195764728</v>
      </c>
      <c r="AT28" s="66">
        <f t="shared" si="11"/>
        <v>1926.2855075372627</v>
      </c>
      <c r="AU28" s="66">
        <f t="shared" si="11"/>
        <v>901.57361854882151</v>
      </c>
      <c r="AV28" s="66">
        <f t="shared" si="11"/>
        <v>75000.22910728943</v>
      </c>
      <c r="AW28" s="66">
        <f t="shared" si="11"/>
        <v>59521.6224882561</v>
      </c>
      <c r="AX28" s="66">
        <f t="shared" si="11"/>
        <v>4731.0771768455452</v>
      </c>
      <c r="AY28" s="66">
        <f t="shared" si="11"/>
        <v>6229.0755125048217</v>
      </c>
      <c r="AZ28" s="66">
        <f t="shared" si="9"/>
        <v>9720.8101106555496</v>
      </c>
      <c r="BA28" s="66">
        <f t="shared" si="1"/>
        <v>1420.190300070034</v>
      </c>
      <c r="BB28" s="66">
        <f t="shared" si="1"/>
        <v>4838.2296963759454</v>
      </c>
      <c r="BC28" s="66">
        <f t="shared" si="1"/>
        <v>454249.56804533885</v>
      </c>
      <c r="BD28" s="66">
        <f t="shared" si="1"/>
        <v>161622.05239514279</v>
      </c>
      <c r="BE28" s="66">
        <f t="shared" si="1"/>
        <v>3.4710612967443311</v>
      </c>
      <c r="BF28" s="66">
        <f t="shared" si="1"/>
        <v>732.73950919816923</v>
      </c>
      <c r="BG28" s="66">
        <f t="shared" si="1"/>
        <v>5535.4718029128162</v>
      </c>
      <c r="BH28" s="67">
        <f t="shared" si="1"/>
        <v>1692.3581615956978</v>
      </c>
      <c r="BP28" s="53" t="s">
        <v>57</v>
      </c>
      <c r="BQ28" s="72" t="s">
        <v>75</v>
      </c>
      <c r="BR28" s="65">
        <f t="shared" si="7"/>
        <v>8609.2650512913224</v>
      </c>
      <c r="BS28" s="66">
        <f t="shared" si="7"/>
        <v>15426.556592042121</v>
      </c>
      <c r="BT28" s="66">
        <f t="shared" si="7"/>
        <v>8469.8012673852772</v>
      </c>
      <c r="BU28" s="66">
        <f t="shared" si="7"/>
        <v>1451.8010557154764</v>
      </c>
      <c r="BV28" s="66">
        <f t="shared" si="7"/>
        <v>3164.352717761109</v>
      </c>
      <c r="BW28" s="66">
        <f t="shared" si="7"/>
        <v>2696.4115865392755</v>
      </c>
      <c r="BX28" s="66">
        <f t="shared" si="7"/>
        <v>1037.0048635755259</v>
      </c>
      <c r="BY28" s="66">
        <f t="shared" si="7"/>
        <v>1750.3995555756123</v>
      </c>
      <c r="BZ28" s="66">
        <f t="shared" si="7"/>
        <v>4199.4566195764728</v>
      </c>
      <c r="CA28" s="66">
        <f t="shared" si="7"/>
        <v>1926.2855075372627</v>
      </c>
      <c r="CB28" s="66">
        <f t="shared" si="7"/>
        <v>901.57361854882151</v>
      </c>
      <c r="CC28" s="66">
        <f t="shared" si="7"/>
        <v>75000.22910728943</v>
      </c>
      <c r="CD28" s="66">
        <f t="shared" si="7"/>
        <v>59521.6224882561</v>
      </c>
      <c r="CE28" s="66">
        <f t="shared" si="7"/>
        <v>4731.0771768455452</v>
      </c>
      <c r="CF28" s="66">
        <f t="shared" si="7"/>
        <v>6229.0755125048217</v>
      </c>
      <c r="CG28" s="66">
        <f t="shared" si="7"/>
        <v>9720.8101106555496</v>
      </c>
      <c r="CH28" s="66">
        <f t="shared" si="10"/>
        <v>1420.190300070034</v>
      </c>
      <c r="CI28" s="66">
        <f t="shared" si="10"/>
        <v>4838.2296963759454</v>
      </c>
      <c r="CJ28" s="66">
        <f t="shared" si="10"/>
        <v>454249.56804533885</v>
      </c>
      <c r="CK28" s="66">
        <f t="shared" si="12"/>
        <v>161622.05239514279</v>
      </c>
      <c r="CL28" s="66">
        <f t="shared" si="12"/>
        <v>3.4710612967443311</v>
      </c>
      <c r="CM28" s="66">
        <f t="shared" si="12"/>
        <v>732.73950919816923</v>
      </c>
      <c r="CN28" s="66">
        <f t="shared" si="12"/>
        <v>5535.4718029128162</v>
      </c>
      <c r="CO28" s="67">
        <f t="shared" si="12"/>
        <v>1692.3581615956978</v>
      </c>
    </row>
    <row r="29" spans="2:105" x14ac:dyDescent="0.25">
      <c r="B29" s="53" t="s">
        <v>64</v>
      </c>
      <c r="C29" s="72" t="s">
        <v>61</v>
      </c>
      <c r="D29" s="65">
        <f>'[7]TES 2030 (value)'!D105+'[7]TES 2030 (value)'!D106</f>
        <v>-10892.598523298409</v>
      </c>
      <c r="E29" s="66">
        <f>'[7]TES 2030 (value)'!E105+'[7]TES 2030 (value)'!E106</f>
        <v>3224.8064080585655</v>
      </c>
      <c r="F29" s="66">
        <f>'[7]TES 2030 (value)'!F105+'[7]TES 2030 (value)'!F106</f>
        <v>2210.3378397351621</v>
      </c>
      <c r="G29" s="66">
        <f>'[7]TES 2030 (value)'!G105+'[7]TES 2030 (value)'!G106</f>
        <v>351.91200490932886</v>
      </c>
      <c r="H29" s="66">
        <f>'[7]TES 2030 (value)'!H105+'[7]TES 2030 (value)'!H106</f>
        <v>1019.958396653807</v>
      </c>
      <c r="I29" s="66">
        <f>'[7]TES 2030 (value)'!I105+'[7]TES 2030 (value)'!I106</f>
        <v>846.45519535737617</v>
      </c>
      <c r="J29" s="66">
        <f>'[7]TES 2030 (value)'!J105+'[7]TES 2030 (value)'!J106</f>
        <v>250.21308082285557</v>
      </c>
      <c r="K29" s="66">
        <f>'[7]TES 2030 (value)'!K105+'[7]TES 2030 (value)'!K106</f>
        <v>935.71300664244632</v>
      </c>
      <c r="L29" s="66">
        <f>'[7]TES 2030 (value)'!L105+'[7]TES 2030 (value)'!L106</f>
        <v>1079.7130871713109</v>
      </c>
      <c r="M29" s="66">
        <f>'[7]TES 2030 (value)'!M105+'[7]TES 2030 (value)'!M106</f>
        <v>674.12955781816368</v>
      </c>
      <c r="N29" s="66">
        <f>'[7]TES 2030 (value)'!N105+'[7]TES 2030 (value)'!N106</f>
        <v>286.67547438624075</v>
      </c>
      <c r="O29" s="66">
        <f>'[7]TES 2030 (value)'!O105+'[7]TES 2030 (value)'!O106</f>
        <v>13502.592159513206</v>
      </c>
      <c r="P29" s="66">
        <f>'[7]TES 2030 (value)'!P105+'[7]TES 2030 (value)'!P106</f>
        <v>5925.3872074210376</v>
      </c>
      <c r="Q29" s="66">
        <f>'[7]TES 2030 (value)'!Q105+'[7]TES 2030 (value)'!Q106</f>
        <v>-1610.7893531958946</v>
      </c>
      <c r="R29" s="66">
        <f>'[7]TES 2030 (value)'!R105+'[7]TES 2030 (value)'!R106</f>
        <v>-2524.246532086162</v>
      </c>
      <c r="S29" s="66">
        <f>'[7]TES 2030 (value)'!S105+'[7]TES 2030 (value)'!S106</f>
        <v>2021.0147684806088</v>
      </c>
      <c r="T29" s="66">
        <f>'[7]TES 2030 (value)'!T105+'[7]TES 2030 (value)'!T106</f>
        <v>307.85372155167119</v>
      </c>
      <c r="U29" s="66">
        <f>'[7]TES 2030 (value)'!U105+'[7]TES 2030 (value)'!U106</f>
        <v>471.74367438318257</v>
      </c>
      <c r="V29" s="66">
        <f>'[7]TES 2030 (value)'!V105+'[7]TES 2030 (value)'!V106</f>
        <v>81647.399025928898</v>
      </c>
      <c r="W29" s="66">
        <f>'[7]TES 2030 (value)'!W105+'[7]TES 2030 (value)'!W106</f>
        <v>8856.416002050144</v>
      </c>
      <c r="X29" s="66">
        <f>'[7]TES 2030 (value)'!X105+'[7]TES 2030 (value)'!X106</f>
        <v>0.48325325415912768</v>
      </c>
      <c r="Y29" s="66">
        <f>'[7]TES 2030 (value)'!Y105+'[7]TES 2030 (value)'!Y106</f>
        <v>532.28947582274907</v>
      </c>
      <c r="Z29" s="66">
        <f>'[7]TES 2030 (value)'!Z105+'[7]TES 2030 (value)'!Z106</f>
        <v>3074.7893635672194</v>
      </c>
      <c r="AA29" s="67">
        <f>'[7]TES 2030 (value)'!AA105+'[7]TES 2030 (value)'!AA106</f>
        <v>259.49741502713061</v>
      </c>
      <c r="AI29" s="53" t="s">
        <v>64</v>
      </c>
      <c r="AJ29" s="72" t="s">
        <v>61</v>
      </c>
      <c r="AK29" s="65">
        <f t="shared" si="11"/>
        <v>-10892.652068142563</v>
      </c>
      <c r="AL29" s="66">
        <f t="shared" si="11"/>
        <v>3224.854209137643</v>
      </c>
      <c r="AM29" s="66">
        <f t="shared" si="11"/>
        <v>2210.3337136818482</v>
      </c>
      <c r="AN29" s="66">
        <f t="shared" si="11"/>
        <v>351.89551009649801</v>
      </c>
      <c r="AO29" s="66">
        <f t="shared" si="11"/>
        <v>1019.9421300915461</v>
      </c>
      <c r="AP29" s="66">
        <f t="shared" si="11"/>
        <v>846.43890291161529</v>
      </c>
      <c r="AQ29" s="66">
        <f t="shared" si="11"/>
        <v>250.21325277928213</v>
      </c>
      <c r="AR29" s="66">
        <f t="shared" si="11"/>
        <v>935.85693660659081</v>
      </c>
      <c r="AS29" s="66">
        <f t="shared" si="11"/>
        <v>1079.8086471047618</v>
      </c>
      <c r="AT29" s="66">
        <f t="shared" si="11"/>
        <v>674.1277055675879</v>
      </c>
      <c r="AU29" s="66">
        <f t="shared" si="11"/>
        <v>286.67056508854148</v>
      </c>
      <c r="AV29" s="66">
        <f t="shared" si="11"/>
        <v>13502.815209769658</v>
      </c>
      <c r="AW29" s="66">
        <f t="shared" si="11"/>
        <v>5925.4790759212074</v>
      </c>
      <c r="AX29" s="66">
        <f t="shared" si="11"/>
        <v>-1610.7105179020868</v>
      </c>
      <c r="AY29" s="66">
        <f t="shared" si="11"/>
        <v>-2524.1925676437963</v>
      </c>
      <c r="AZ29" s="66">
        <f t="shared" si="9"/>
        <v>2021.035096246082</v>
      </c>
      <c r="BA29" s="66">
        <f t="shared" si="1"/>
        <v>307.84461218209049</v>
      </c>
      <c r="BB29" s="66">
        <f t="shared" si="1"/>
        <v>471.73852203561984</v>
      </c>
      <c r="BC29" s="66">
        <f t="shared" si="1"/>
        <v>81648.969109151381</v>
      </c>
      <c r="BD29" s="66">
        <f t="shared" si="1"/>
        <v>8856.4114536014968</v>
      </c>
      <c r="BE29" s="66">
        <f t="shared" si="1"/>
        <v>0.55116232162803169</v>
      </c>
      <c r="BF29" s="66">
        <f t="shared" si="1"/>
        <v>536.41672374983978</v>
      </c>
      <c r="BG29" s="66">
        <f t="shared" si="1"/>
        <v>3074.9078760821999</v>
      </c>
      <c r="BH29" s="67">
        <f t="shared" si="1"/>
        <v>260.04342906837911</v>
      </c>
      <c r="BP29" s="53" t="s">
        <v>64</v>
      </c>
      <c r="BQ29" s="72" t="s">
        <v>61</v>
      </c>
      <c r="BR29" s="49">
        <f>AK29+AK38-BR38</f>
        <v>-10892.652068142563</v>
      </c>
      <c r="BS29" s="50">
        <f t="shared" ref="BS29:CO29" si="13">AL29+AL38-BS38</f>
        <v>3224.8542091376439</v>
      </c>
      <c r="BT29" s="50">
        <f t="shared" si="13"/>
        <v>1967.7396955333643</v>
      </c>
      <c r="BU29" s="50">
        <f t="shared" si="13"/>
        <v>351.89551009649801</v>
      </c>
      <c r="BV29" s="50">
        <f t="shared" si="13"/>
        <v>1019.942130091546</v>
      </c>
      <c r="BW29" s="50">
        <f t="shared" si="13"/>
        <v>846.43890291161529</v>
      </c>
      <c r="BX29" s="50">
        <f t="shared" si="13"/>
        <v>250.2132527792821</v>
      </c>
      <c r="BY29" s="50">
        <f t="shared" si="13"/>
        <v>1086.6358771069231</v>
      </c>
      <c r="BZ29" s="50">
        <f t="shared" si="13"/>
        <v>1079.8086471047618</v>
      </c>
      <c r="CA29" s="50">
        <f t="shared" si="13"/>
        <v>682.58531856783213</v>
      </c>
      <c r="CB29" s="50">
        <f t="shared" si="13"/>
        <v>286.67056508854148</v>
      </c>
      <c r="CC29" s="50">
        <f t="shared" si="13"/>
        <v>13502.815209769673</v>
      </c>
      <c r="CD29" s="50">
        <f t="shared" si="13"/>
        <v>5925.4790759212046</v>
      </c>
      <c r="CE29" s="50">
        <f t="shared" si="13"/>
        <v>-1610.7105179020868</v>
      </c>
      <c r="CF29" s="50">
        <f t="shared" si="13"/>
        <v>-2524.1925676437963</v>
      </c>
      <c r="CG29" s="50">
        <f t="shared" si="13"/>
        <v>2021.0350962460823</v>
      </c>
      <c r="CH29" s="50">
        <f t="shared" si="13"/>
        <v>307.84461218209049</v>
      </c>
      <c r="CI29" s="50">
        <f t="shared" si="13"/>
        <v>471.73852203561978</v>
      </c>
      <c r="CJ29" s="50">
        <f t="shared" si="13"/>
        <v>81648.969109151396</v>
      </c>
      <c r="CK29" s="50">
        <f t="shared" si="13"/>
        <v>8856.4114536014968</v>
      </c>
      <c r="CL29" s="50">
        <f t="shared" si="13"/>
        <v>0.55116232162802703</v>
      </c>
      <c r="CM29" s="50">
        <f t="shared" si="13"/>
        <v>536.41672374984046</v>
      </c>
      <c r="CN29" s="50">
        <f t="shared" si="13"/>
        <v>3074.9078760822003</v>
      </c>
      <c r="CO29" s="50">
        <f t="shared" si="13"/>
        <v>260.04342906837928</v>
      </c>
    </row>
    <row r="30" spans="2:105" x14ac:dyDescent="0.25">
      <c r="B30" s="53" t="s">
        <v>58</v>
      </c>
      <c r="C30" s="72" t="s">
        <v>53</v>
      </c>
      <c r="D30" s="65">
        <f>'[7]TES 2030 (value)'!D109</f>
        <v>12464.853611459301</v>
      </c>
      <c r="E30" s="66">
        <f>'[7]TES 2030 (value)'!E109</f>
        <v>8725.8609254042694</v>
      </c>
      <c r="F30" s="66">
        <f>'[7]TES 2030 (value)'!F109</f>
        <v>11655.181070519626</v>
      </c>
      <c r="G30" s="66">
        <f>'[7]TES 2030 (value)'!G109</f>
        <v>595.13809275201493</v>
      </c>
      <c r="H30" s="66">
        <f>'[7]TES 2030 (value)'!H109</f>
        <v>1904.5069659346491</v>
      </c>
      <c r="I30" s="66">
        <f>'[7]TES 2030 (value)'!I109</f>
        <v>1200.0591744613034</v>
      </c>
      <c r="J30" s="66">
        <f>'[7]TES 2030 (value)'!J109</f>
        <v>415.79658901709934</v>
      </c>
      <c r="K30" s="66">
        <f>'[7]TES 2030 (value)'!K109</f>
        <v>1919.8571760377311</v>
      </c>
      <c r="L30" s="66">
        <f>'[7]TES 2030 (value)'!L109</f>
        <v>1529.1961240000001</v>
      </c>
      <c r="M30" s="66">
        <f>'[7]TES 2030 (value)'!M109</f>
        <v>1550.3009789054561</v>
      </c>
      <c r="N30" s="66">
        <f>'[7]TES 2030 (value)'!N109</f>
        <v>704.32935441100108</v>
      </c>
      <c r="O30" s="66">
        <f>'[7]TES 2030 (value)'!O109</f>
        <v>24084.063540262086</v>
      </c>
      <c r="P30" s="66">
        <f>'[7]TES 2030 (value)'!P109</f>
        <v>8241.358666274702</v>
      </c>
      <c r="Q30" s="66">
        <f>'[7]TES 2030 (value)'!Q109</f>
        <v>1665.7016168294685</v>
      </c>
      <c r="R30" s="66">
        <f>'[7]TES 2030 (value)'!R109</f>
        <v>3004.6749498843219</v>
      </c>
      <c r="S30" s="66">
        <f>'[7]TES 2030 (value)'!S109</f>
        <v>9240.2229970000008</v>
      </c>
      <c r="T30" s="66">
        <f>'[7]TES 2030 (value)'!T109</f>
        <v>2351.6115596832883</v>
      </c>
      <c r="U30" s="66">
        <f>'[7]TES 2030 (value)'!U109</f>
        <v>3910.2460714782592</v>
      </c>
      <c r="V30" s="66">
        <f>'[7]TES 2030 (value)'!V109</f>
        <v>267964.79270915792</v>
      </c>
      <c r="W30" s="66">
        <f>'[7]TES 2030 (value)'!W109</f>
        <v>79860.447761575968</v>
      </c>
      <c r="X30" s="66">
        <f>'[7]TES 2030 (value)'!X109</f>
        <v>1.1479198250147313</v>
      </c>
      <c r="Y30" s="66">
        <f>'[7]TES 2030 (value)'!Y109</f>
        <v>592.649319766997</v>
      </c>
      <c r="Z30" s="66">
        <f>'[7]TES 2030 (value)'!Z109</f>
        <v>4681.0344651522591</v>
      </c>
      <c r="AA30" s="67">
        <f>'[7]TES 2030 (value)'!AA109</f>
        <v>1578.793157642069</v>
      </c>
      <c r="AI30" s="53" t="s">
        <v>58</v>
      </c>
      <c r="AJ30" s="72" t="s">
        <v>53</v>
      </c>
      <c r="AK30" s="65">
        <f t="shared" si="11"/>
        <v>12464.914885051876</v>
      </c>
      <c r="AL30" s="66">
        <f t="shared" si="11"/>
        <v>8725.9902682284064</v>
      </c>
      <c r="AM30" s="66">
        <f t="shared" si="11"/>
        <v>11655.159313710501</v>
      </c>
      <c r="AN30" s="66">
        <f t="shared" si="11"/>
        <v>595.11019745060014</v>
      </c>
      <c r="AO30" s="66">
        <f t="shared" si="11"/>
        <v>1904.4765923613354</v>
      </c>
      <c r="AP30" s="66">
        <f t="shared" si="11"/>
        <v>1200.0360758978861</v>
      </c>
      <c r="AQ30" s="66">
        <f t="shared" si="11"/>
        <v>415.79687476912869</v>
      </c>
      <c r="AR30" s="66">
        <f t="shared" si="11"/>
        <v>1920.1524855744674</v>
      </c>
      <c r="AS30" s="66">
        <f t="shared" si="11"/>
        <v>1529.3314653990985</v>
      </c>
      <c r="AT30" s="66">
        <f t="shared" si="11"/>
        <v>1550.2967192704239</v>
      </c>
      <c r="AU30" s="66">
        <f t="shared" si="11"/>
        <v>704.31729281945206</v>
      </c>
      <c r="AV30" s="66">
        <f t="shared" si="11"/>
        <v>24084.46138657823</v>
      </c>
      <c r="AW30" s="66">
        <f t="shared" si="11"/>
        <v>8241.4864421032726</v>
      </c>
      <c r="AX30" s="66">
        <f t="shared" si="11"/>
        <v>1665.6200940182466</v>
      </c>
      <c r="AY30" s="66">
        <f t="shared" si="11"/>
        <v>3004.6107146338818</v>
      </c>
      <c r="AZ30" s="66">
        <f t="shared" si="9"/>
        <v>9240.3159369868499</v>
      </c>
      <c r="BA30" s="66">
        <f t="shared" si="1"/>
        <v>2351.5419756655951</v>
      </c>
      <c r="BB30" s="66">
        <f t="shared" si="1"/>
        <v>3910.2033640761042</v>
      </c>
      <c r="BC30" s="66">
        <f t="shared" si="1"/>
        <v>267969.94568439369</v>
      </c>
      <c r="BD30" s="66">
        <f t="shared" si="1"/>
        <v>79860.406747113055</v>
      </c>
      <c r="BE30" s="66">
        <f t="shared" si="1"/>
        <v>1.3092310302159462</v>
      </c>
      <c r="BF30" s="66">
        <f t="shared" si="1"/>
        <v>597.24458378704799</v>
      </c>
      <c r="BG30" s="66">
        <f t="shared" si="1"/>
        <v>4681.2148876468045</v>
      </c>
      <c r="BH30" s="67">
        <f t="shared" si="1"/>
        <v>1582.1151299715793</v>
      </c>
      <c r="BP30" s="53" t="s">
        <v>58</v>
      </c>
      <c r="BQ30" s="72" t="s">
        <v>53</v>
      </c>
      <c r="BR30" s="65">
        <f t="shared" si="7"/>
        <v>12464.914885051876</v>
      </c>
      <c r="BS30" s="66">
        <f t="shared" si="7"/>
        <v>8725.9902682284064</v>
      </c>
      <c r="BT30" s="66">
        <f t="shared" si="7"/>
        <v>11655.159313710501</v>
      </c>
      <c r="BU30" s="66">
        <f t="shared" si="7"/>
        <v>595.11019745060014</v>
      </c>
      <c r="BV30" s="66">
        <f t="shared" si="7"/>
        <v>1904.4765923613354</v>
      </c>
      <c r="BW30" s="66">
        <f t="shared" si="7"/>
        <v>1200.0360758978861</v>
      </c>
      <c r="BX30" s="66">
        <f t="shared" si="7"/>
        <v>415.79687476912869</v>
      </c>
      <c r="BY30" s="66">
        <f t="shared" si="7"/>
        <v>1920.1524855744674</v>
      </c>
      <c r="BZ30" s="66">
        <f t="shared" si="7"/>
        <v>1529.3314653990985</v>
      </c>
      <c r="CA30" s="66">
        <f t="shared" si="7"/>
        <v>1550.2967192704239</v>
      </c>
      <c r="CB30" s="66">
        <f t="shared" si="7"/>
        <v>704.31729281945206</v>
      </c>
      <c r="CC30" s="66">
        <f t="shared" si="7"/>
        <v>24084.46138657823</v>
      </c>
      <c r="CD30" s="66">
        <f t="shared" si="7"/>
        <v>8241.4864421032726</v>
      </c>
      <c r="CE30" s="66">
        <f t="shared" si="7"/>
        <v>1665.6200940182466</v>
      </c>
      <c r="CF30" s="66">
        <f t="shared" si="7"/>
        <v>3004.6107146338818</v>
      </c>
      <c r="CG30" s="66">
        <f t="shared" si="7"/>
        <v>9240.3159369868499</v>
      </c>
      <c r="CH30" s="66">
        <f t="shared" si="10"/>
        <v>2351.5419756655951</v>
      </c>
      <c r="CI30" s="66">
        <f t="shared" si="10"/>
        <v>3910.2033640761042</v>
      </c>
      <c r="CJ30" s="66">
        <f t="shared" si="10"/>
        <v>267969.94568439369</v>
      </c>
      <c r="CK30" s="66">
        <f t="shared" si="12"/>
        <v>79860.406747113055</v>
      </c>
      <c r="CL30" s="66">
        <f t="shared" si="12"/>
        <v>1.3092310302159462</v>
      </c>
      <c r="CM30" s="66">
        <f t="shared" si="12"/>
        <v>597.24458378704799</v>
      </c>
      <c r="CN30" s="66">
        <f t="shared" si="12"/>
        <v>4681.2148876468045</v>
      </c>
      <c r="CO30" s="67">
        <f t="shared" si="12"/>
        <v>1582.1151299715793</v>
      </c>
    </row>
    <row r="31" spans="2:105" x14ac:dyDescent="0.25">
      <c r="B31" s="53" t="s">
        <v>59</v>
      </c>
      <c r="C31" s="72" t="s">
        <v>62</v>
      </c>
      <c r="D31" s="69">
        <f>D41-SUM(D3:D30,D32:D40)</f>
        <v>24027.325782489264</v>
      </c>
      <c r="E31" s="70">
        <f t="shared" ref="E31:AA31" si="14">E41-SUM(E3:E30,E32:E40)</f>
        <v>19373.551378559903</v>
      </c>
      <c r="F31" s="70">
        <f t="shared" si="14"/>
        <v>-8862.4326413548551</v>
      </c>
      <c r="G31" s="70">
        <f t="shared" si="14"/>
        <v>-727.70227213239559</v>
      </c>
      <c r="H31" s="70">
        <f t="shared" si="14"/>
        <v>1484.2493292794534</v>
      </c>
      <c r="I31" s="70">
        <f t="shared" si="14"/>
        <v>-792.52515468587808</v>
      </c>
      <c r="J31" s="70">
        <f t="shared" si="14"/>
        <v>-2275.7759097519229</v>
      </c>
      <c r="K31" s="70">
        <f t="shared" si="14"/>
        <v>2331.8972273522377</v>
      </c>
      <c r="L31" s="70">
        <f t="shared" si="14"/>
        <v>-664.78660304908408</v>
      </c>
      <c r="M31" s="70">
        <f t="shared" si="14"/>
        <v>1026.6646115558106</v>
      </c>
      <c r="N31" s="70">
        <f t="shared" si="14"/>
        <v>-112.09585617633275</v>
      </c>
      <c r="O31" s="70">
        <f t="shared" si="14"/>
        <v>46560.560979296919</v>
      </c>
      <c r="P31" s="70">
        <f t="shared" si="14"/>
        <v>72606.89093963406</v>
      </c>
      <c r="Q31" s="70">
        <f t="shared" si="14"/>
        <v>2782.1681603535508</v>
      </c>
      <c r="R31" s="70">
        <f t="shared" si="14"/>
        <v>4933.6261117450667</v>
      </c>
      <c r="S31" s="70">
        <f t="shared" si="14"/>
        <v>7015.8688214233043</v>
      </c>
      <c r="T31" s="70">
        <f t="shared" si="14"/>
        <v>2380.9296439773188</v>
      </c>
      <c r="U31" s="70">
        <f t="shared" si="14"/>
        <v>988.36461724735273</v>
      </c>
      <c r="V31" s="70">
        <f t="shared" si="14"/>
        <v>602789.13777243532</v>
      </c>
      <c r="W31" s="70">
        <f t="shared" si="14"/>
        <v>-2908.2196912362706</v>
      </c>
      <c r="X31" s="70">
        <f t="shared" si="14"/>
        <v>-4.0139581549628929</v>
      </c>
      <c r="Y31" s="70">
        <f t="shared" si="14"/>
        <v>-46.842431815108284</v>
      </c>
      <c r="Z31" s="70">
        <f t="shared" si="14"/>
        <v>4948.9764158419712</v>
      </c>
      <c r="AA31" s="71">
        <f t="shared" si="14"/>
        <v>5419.5305080128746</v>
      </c>
      <c r="AI31" s="53" t="s">
        <v>59</v>
      </c>
      <c r="AJ31" s="72" t="s">
        <v>62</v>
      </c>
      <c r="AK31" s="69">
        <f t="shared" si="11"/>
        <v>24027.443893829884</v>
      </c>
      <c r="AL31" s="70">
        <f t="shared" si="11"/>
        <v>19373.838551352401</v>
      </c>
      <c r="AM31" s="70">
        <f t="shared" si="11"/>
        <v>-8862.4160977890206</v>
      </c>
      <c r="AN31" s="70">
        <f t="shared" si="11"/>
        <v>-727.66816328527489</v>
      </c>
      <c r="AO31" s="70">
        <f t="shared" si="11"/>
        <v>1484.2256580844276</v>
      </c>
      <c r="AP31" s="70">
        <f t="shared" si="11"/>
        <v>-792.50990027764988</v>
      </c>
      <c r="AQ31" s="70">
        <f t="shared" si="11"/>
        <v>-2275.777473756058</v>
      </c>
      <c r="AR31" s="70">
        <f t="shared" si="11"/>
        <v>2332.2559162685388</v>
      </c>
      <c r="AS31" s="70">
        <f t="shared" si="11"/>
        <v>-664.84543994223759</v>
      </c>
      <c r="AT31" s="70">
        <f t="shared" si="11"/>
        <v>1026.6617906735398</v>
      </c>
      <c r="AU31" s="70">
        <f t="shared" si="11"/>
        <v>-112.09393654253775</v>
      </c>
      <c r="AV31" s="70">
        <f t="shared" si="11"/>
        <v>46561.330116433281</v>
      </c>
      <c r="AW31" s="70">
        <f t="shared" si="11"/>
        <v>72608.016652762861</v>
      </c>
      <c r="AX31" s="70">
        <f t="shared" si="11"/>
        <v>2782.0319954081415</v>
      </c>
      <c r="AY31" s="70">
        <f t="shared" si="11"/>
        <v>4933.5206385360998</v>
      </c>
      <c r="AZ31" s="70">
        <f t="shared" si="9"/>
        <v>7015.9393884167857</v>
      </c>
      <c r="BA31" s="70">
        <f t="shared" si="1"/>
        <v>2380.8591924396101</v>
      </c>
      <c r="BB31" s="70">
        <f t="shared" si="1"/>
        <v>988.3538224062064</v>
      </c>
      <c r="BC31" s="70">
        <f t="shared" si="1"/>
        <v>602800.72943516064</v>
      </c>
      <c r="BD31" s="70">
        <f t="shared" si="1"/>
        <v>-2908.2181976424827</v>
      </c>
      <c r="BE31" s="70">
        <f t="shared" si="1"/>
        <v>-4.5780188267053639</v>
      </c>
      <c r="BF31" s="70">
        <f t="shared" si="1"/>
        <v>-47.205637060355656</v>
      </c>
      <c r="BG31" s="70">
        <f t="shared" si="1"/>
        <v>4949.1671657022935</v>
      </c>
      <c r="BH31" s="71">
        <f t="shared" si="1"/>
        <v>5430.9338576533328</v>
      </c>
      <c r="BP31" s="53" t="s">
        <v>59</v>
      </c>
      <c r="BQ31" s="72" t="s">
        <v>62</v>
      </c>
      <c r="BR31" s="69">
        <f t="shared" si="7"/>
        <v>24027.443893829884</v>
      </c>
      <c r="BS31" s="70">
        <f t="shared" si="7"/>
        <v>19373.838551352401</v>
      </c>
      <c r="BT31" s="70">
        <f t="shared" si="7"/>
        <v>-8862.4160977890206</v>
      </c>
      <c r="BU31" s="70">
        <f t="shared" si="7"/>
        <v>-727.66816328527489</v>
      </c>
      <c r="BV31" s="70">
        <f t="shared" si="7"/>
        <v>1484.2256580844276</v>
      </c>
      <c r="BW31" s="70">
        <f t="shared" si="7"/>
        <v>-792.50990027764988</v>
      </c>
      <c r="BX31" s="70">
        <f t="shared" si="7"/>
        <v>-2275.777473756058</v>
      </c>
      <c r="BY31" s="70">
        <f t="shared" si="7"/>
        <v>2332.2559162685388</v>
      </c>
      <c r="BZ31" s="70">
        <f t="shared" si="7"/>
        <v>-664.84543994223759</v>
      </c>
      <c r="CA31" s="70">
        <f t="shared" si="7"/>
        <v>1026.6617906735398</v>
      </c>
      <c r="CB31" s="70">
        <f t="shared" si="7"/>
        <v>-112.09393654253775</v>
      </c>
      <c r="CC31" s="70">
        <f t="shared" si="7"/>
        <v>46561.330116433281</v>
      </c>
      <c r="CD31" s="70">
        <f t="shared" si="7"/>
        <v>72608.016652762861</v>
      </c>
      <c r="CE31" s="70">
        <f t="shared" si="7"/>
        <v>2782.0319954081415</v>
      </c>
      <c r="CF31" s="70">
        <f t="shared" si="7"/>
        <v>4933.5206385360998</v>
      </c>
      <c r="CG31" s="70">
        <f t="shared" si="7"/>
        <v>7015.9393884167857</v>
      </c>
      <c r="CH31" s="70">
        <f t="shared" si="10"/>
        <v>2380.8591924396101</v>
      </c>
      <c r="CI31" s="70">
        <f t="shared" si="10"/>
        <v>988.3538224062064</v>
      </c>
      <c r="CJ31" s="70">
        <f t="shared" si="10"/>
        <v>602800.72943516064</v>
      </c>
      <c r="CK31" s="70">
        <f t="shared" si="12"/>
        <v>-2908.2181976424827</v>
      </c>
      <c r="CL31" s="70">
        <f t="shared" si="12"/>
        <v>-4.5780188267053639</v>
      </c>
      <c r="CM31" s="70">
        <f t="shared" si="12"/>
        <v>-47.205637060355656</v>
      </c>
      <c r="CN31" s="70">
        <f t="shared" si="12"/>
        <v>4949.1671657022935</v>
      </c>
      <c r="CO31" s="71">
        <f t="shared" si="12"/>
        <v>5430.9338576533328</v>
      </c>
    </row>
    <row r="32" spans="2:105" x14ac:dyDescent="0.25">
      <c r="B32" s="53" t="s">
        <v>63</v>
      </c>
      <c r="C32" s="73" t="s">
        <v>52</v>
      </c>
      <c r="D32" s="74">
        <f t="array" ref="D32:AA32">TRANSPOSE('[7]TES 2030 (value)'!$AO$6:$AO$29)</f>
        <v>21060.718444849779</v>
      </c>
      <c r="E32" s="75">
        <v>70524.239043279435</v>
      </c>
      <c r="F32" s="75">
        <v>147346.61416943962</v>
      </c>
      <c r="G32" s="75">
        <v>5218.2606822847383</v>
      </c>
      <c r="H32" s="75">
        <v>8787.881381797426</v>
      </c>
      <c r="I32" s="75">
        <v>17427.362629845389</v>
      </c>
      <c r="J32" s="75">
        <v>10596.885952985704</v>
      </c>
      <c r="K32" s="75">
        <v>47619.032590510105</v>
      </c>
      <c r="L32" s="75">
        <v>24909.590603277007</v>
      </c>
      <c r="M32" s="75">
        <v>25877.048136691054</v>
      </c>
      <c r="N32" s="75">
        <v>21401.076717258755</v>
      </c>
      <c r="O32" s="75">
        <v>522430.67188748129</v>
      </c>
      <c r="P32" s="75">
        <v>0</v>
      </c>
      <c r="Q32" s="75">
        <v>3644.3786298355481</v>
      </c>
      <c r="R32" s="75">
        <v>0</v>
      </c>
      <c r="S32" s="75">
        <v>36441.389639800473</v>
      </c>
      <c r="T32" s="75">
        <v>4092.482453983464</v>
      </c>
      <c r="U32" s="75">
        <v>15971.659060404245</v>
      </c>
      <c r="V32" s="75">
        <v>294400.14031124575</v>
      </c>
      <c r="W32" s="75">
        <v>0</v>
      </c>
      <c r="X32" s="75">
        <v>911.29061100725596</v>
      </c>
      <c r="Y32" s="75">
        <v>75899.790626183982</v>
      </c>
      <c r="Z32" s="75">
        <v>838.46771272807689</v>
      </c>
      <c r="AA32" s="76">
        <v>9947.8495789652006</v>
      </c>
      <c r="AI32" s="53" t="s">
        <v>63</v>
      </c>
      <c r="AJ32" s="73" t="s">
        <v>52</v>
      </c>
      <c r="AK32" s="74">
        <f t="shared" si="11"/>
        <v>21060.821973212132</v>
      </c>
      <c r="AL32" s="75">
        <f t="shared" si="11"/>
        <v>70525.284419125557</v>
      </c>
      <c r="AM32" s="75">
        <f t="shared" si="11"/>
        <v>147346.33911647045</v>
      </c>
      <c r="AN32" s="75">
        <f t="shared" si="11"/>
        <v>5218.016092068844</v>
      </c>
      <c r="AO32" s="75">
        <f t="shared" si="11"/>
        <v>8787.7412303754591</v>
      </c>
      <c r="AP32" s="75">
        <f t="shared" si="11"/>
        <v>17427.027190519173</v>
      </c>
      <c r="AQ32" s="75">
        <f t="shared" si="11"/>
        <v>10596.893235589136</v>
      </c>
      <c r="AR32" s="75">
        <f t="shared" si="11"/>
        <v>47626.357278320036</v>
      </c>
      <c r="AS32" s="75">
        <f t="shared" si="11"/>
        <v>24911.795224901602</v>
      </c>
      <c r="AT32" s="75">
        <f t="shared" si="11"/>
        <v>25876.977036445183</v>
      </c>
      <c r="AU32" s="75">
        <f t="shared" si="11"/>
        <v>21400.710225298062</v>
      </c>
      <c r="AV32" s="75">
        <f t="shared" si="11"/>
        <v>522439.30195598712</v>
      </c>
      <c r="AW32" s="75">
        <f t="shared" si="11"/>
        <v>0</v>
      </c>
      <c r="AX32" s="75">
        <f t="shared" si="11"/>
        <v>3644.2002665632431</v>
      </c>
      <c r="AY32" s="75">
        <f t="shared" si="11"/>
        <v>0</v>
      </c>
      <c r="AZ32" s="75">
        <f t="shared" si="9"/>
        <v>36441.756174490707</v>
      </c>
      <c r="BA32" s="75">
        <f t="shared" si="1"/>
        <v>4092.3613577206415</v>
      </c>
      <c r="BB32" s="75">
        <f t="shared" si="1"/>
        <v>15971.484619191568</v>
      </c>
      <c r="BC32" s="75">
        <f t="shared" si="1"/>
        <v>294405.80163942662</v>
      </c>
      <c r="BD32" s="75">
        <f t="shared" si="1"/>
        <v>0</v>
      </c>
      <c r="BE32" s="75">
        <f t="shared" si="1"/>
        <v>1039.3495429524773</v>
      </c>
      <c r="BF32" s="75">
        <f t="shared" si="1"/>
        <v>76488.299826078161</v>
      </c>
      <c r="BG32" s="75">
        <f t="shared" si="1"/>
        <v>838.50003003687948</v>
      </c>
      <c r="BH32" s="76">
        <f t="shared" si="1"/>
        <v>9968.7810612683097</v>
      </c>
      <c r="BP32" s="53" t="s">
        <v>63</v>
      </c>
      <c r="BQ32" s="73" t="s">
        <v>52</v>
      </c>
      <c r="BR32" s="74">
        <f t="shared" si="7"/>
        <v>21060.821973212132</v>
      </c>
      <c r="BS32" s="75">
        <f t="shared" si="7"/>
        <v>70525.284419125557</v>
      </c>
      <c r="BT32" s="75">
        <f t="shared" si="7"/>
        <v>147346.33911647045</v>
      </c>
      <c r="BU32" s="75">
        <f t="shared" si="7"/>
        <v>5218.016092068844</v>
      </c>
      <c r="BV32" s="75">
        <f t="shared" si="7"/>
        <v>8787.7412303754591</v>
      </c>
      <c r="BW32" s="75">
        <f t="shared" si="7"/>
        <v>17427.027190519173</v>
      </c>
      <c r="BX32" s="75">
        <f t="shared" si="7"/>
        <v>10596.893235589136</v>
      </c>
      <c r="BY32" s="75">
        <f t="shared" si="7"/>
        <v>47626.357278320036</v>
      </c>
      <c r="BZ32" s="75">
        <f t="shared" si="7"/>
        <v>24911.795224901602</v>
      </c>
      <c r="CA32" s="75">
        <f t="shared" si="7"/>
        <v>25876.977036445183</v>
      </c>
      <c r="CB32" s="75">
        <f t="shared" si="7"/>
        <v>21400.710225298062</v>
      </c>
      <c r="CC32" s="75">
        <f t="shared" si="7"/>
        <v>522439.30195598712</v>
      </c>
      <c r="CD32" s="75">
        <f t="shared" si="7"/>
        <v>0</v>
      </c>
      <c r="CE32" s="75">
        <f t="shared" si="7"/>
        <v>3644.2002665632431</v>
      </c>
      <c r="CF32" s="75">
        <f t="shared" si="7"/>
        <v>0</v>
      </c>
      <c r="CG32" s="75">
        <f t="shared" si="7"/>
        <v>36441.756174490707</v>
      </c>
      <c r="CH32" s="75">
        <f t="shared" si="10"/>
        <v>4092.3613577206415</v>
      </c>
      <c r="CI32" s="75">
        <f t="shared" si="10"/>
        <v>15971.484619191568</v>
      </c>
      <c r="CJ32" s="75">
        <f t="shared" si="10"/>
        <v>294405.80163942662</v>
      </c>
      <c r="CK32" s="75">
        <f t="shared" si="12"/>
        <v>0</v>
      </c>
      <c r="CL32" s="75">
        <f t="shared" si="12"/>
        <v>1039.3495429524773</v>
      </c>
      <c r="CM32" s="75">
        <f t="shared" si="12"/>
        <v>76488.299826078161</v>
      </c>
      <c r="CN32" s="75">
        <f t="shared" si="12"/>
        <v>838.50003003687948</v>
      </c>
      <c r="CO32" s="76">
        <f t="shared" si="12"/>
        <v>9968.7810612683097</v>
      </c>
    </row>
    <row r="33" spans="2:98" x14ac:dyDescent="0.25">
      <c r="B33" s="53" t="s">
        <v>65</v>
      </c>
      <c r="C33" s="77" t="s">
        <v>66</v>
      </c>
      <c r="D33" s="61">
        <f>'[7]TES 2030 (value)'!D44</f>
        <v>178.7083909401951</v>
      </c>
      <c r="E33" s="62">
        <f>'[7]TES 2030 (value)'!E44</f>
        <v>347.87439792240593</v>
      </c>
      <c r="F33" s="62">
        <f>'[7]TES 2030 (value)'!F44</f>
        <v>643.22548713492711</v>
      </c>
      <c r="G33" s="62">
        <f>'[7]TES 2030 (value)'!G44</f>
        <v>68.068184317975195</v>
      </c>
      <c r="H33" s="62">
        <f>'[7]TES 2030 (value)'!H44</f>
        <v>162.24272393545988</v>
      </c>
      <c r="I33" s="62">
        <f>'[7]TES 2030 (value)'!I44</f>
        <v>160.35012207279669</v>
      </c>
      <c r="J33" s="62">
        <f>'[7]TES 2030 (value)'!J44</f>
        <v>173.96920026916089</v>
      </c>
      <c r="K33" s="62">
        <f>'[7]TES 2030 (value)'!K44</f>
        <v>112.87989624997046</v>
      </c>
      <c r="L33" s="62">
        <f>'[7]TES 2030 (value)'!L44</f>
        <v>184.08901311966184</v>
      </c>
      <c r="M33" s="62">
        <f>'[7]TES 2030 (value)'!M44</f>
        <v>118.21042480228482</v>
      </c>
      <c r="N33" s="62">
        <f>'[7]TES 2030 (value)'!N44</f>
        <v>45.681513139273051</v>
      </c>
      <c r="O33" s="62">
        <f>'[7]TES 2030 (value)'!O44</f>
        <v>2600.43429656633</v>
      </c>
      <c r="P33" s="62">
        <f>'[7]TES 2030 (value)'!P44</f>
        <v>0</v>
      </c>
      <c r="Q33" s="33">
        <f>-SUM(D33:P33,R33:AA33)</f>
        <v>-5255.3714674885505</v>
      </c>
      <c r="R33" s="62">
        <f>'[7]TES 2030 (value)'!R44</f>
        <v>0</v>
      </c>
      <c r="S33" s="62">
        <f>'[7]TES 2030 (value)'!S44</f>
        <v>0</v>
      </c>
      <c r="T33" s="62">
        <f>'[7]TES 2030 (value)'!T44</f>
        <v>0</v>
      </c>
      <c r="U33" s="62">
        <f>'[7]TES 2030 (value)'!U44</f>
        <v>0</v>
      </c>
      <c r="V33" s="62">
        <f>'[7]TES 2030 (value)'!V44</f>
        <v>0</v>
      </c>
      <c r="W33" s="62">
        <f>'[7]TES 2030 (value)'!W44</f>
        <v>0</v>
      </c>
      <c r="X33" s="62">
        <f>'[7]TES 2030 (value)'!X44</f>
        <v>2.9629955243688237</v>
      </c>
      <c r="Y33" s="62">
        <f>'[7]TES 2030 (value)'!Y44</f>
        <v>271.85664768729197</v>
      </c>
      <c r="Z33" s="62">
        <f>'[7]TES 2030 (value)'!Z44</f>
        <v>0</v>
      </c>
      <c r="AA33" s="63">
        <f>'[7]TES 2030 (value)'!AA44</f>
        <v>184.81817380644742</v>
      </c>
      <c r="AI33" s="53" t="s">
        <v>65</v>
      </c>
      <c r="AJ33" s="77" t="s">
        <v>66</v>
      </c>
      <c r="AK33" s="61">
        <f>D33</f>
        <v>178.7083909401951</v>
      </c>
      <c r="AL33" s="62">
        <f t="shared" ref="AL33:BA40" si="15">E33</f>
        <v>347.87439792240593</v>
      </c>
      <c r="AM33" s="62">
        <f t="shared" si="15"/>
        <v>643.22548713492711</v>
      </c>
      <c r="AN33" s="62">
        <f t="shared" si="15"/>
        <v>68.068184317975195</v>
      </c>
      <c r="AO33" s="62">
        <f t="shared" si="15"/>
        <v>162.24272393545988</v>
      </c>
      <c r="AP33" s="62">
        <f t="shared" si="15"/>
        <v>160.35012207279669</v>
      </c>
      <c r="AQ33" s="62">
        <f t="shared" si="15"/>
        <v>173.96920026916089</v>
      </c>
      <c r="AR33" s="62">
        <f t="shared" si="15"/>
        <v>112.87989624997046</v>
      </c>
      <c r="AS33" s="62">
        <f t="shared" si="15"/>
        <v>184.08901311966184</v>
      </c>
      <c r="AT33" s="62">
        <f t="shared" si="15"/>
        <v>118.21042480228482</v>
      </c>
      <c r="AU33" s="62">
        <f t="shared" si="15"/>
        <v>45.681513139273051</v>
      </c>
      <c r="AV33" s="62">
        <f t="shared" si="15"/>
        <v>2600.43429656633</v>
      </c>
      <c r="AW33" s="62">
        <f t="shared" si="15"/>
        <v>0</v>
      </c>
      <c r="AX33" s="33">
        <f t="shared" si="15"/>
        <v>-5255.3714674885505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2.9629955243688237</v>
      </c>
      <c r="BF33" s="62">
        <f t="shared" si="16"/>
        <v>271.85664768729197</v>
      </c>
      <c r="BG33" s="62">
        <f t="shared" si="16"/>
        <v>0</v>
      </c>
      <c r="BH33" s="63">
        <f t="shared" si="16"/>
        <v>184.81817380644742</v>
      </c>
      <c r="BP33" s="53" t="s">
        <v>65</v>
      </c>
      <c r="BQ33" s="77" t="s">
        <v>66</v>
      </c>
      <c r="BR33" s="61">
        <f t="shared" si="7"/>
        <v>178.7083909401951</v>
      </c>
      <c r="BS33" s="62">
        <f t="shared" si="7"/>
        <v>347.87439792240593</v>
      </c>
      <c r="BT33" s="62">
        <f t="shared" si="7"/>
        <v>643.22548713492711</v>
      </c>
      <c r="BU33" s="62">
        <f t="shared" si="7"/>
        <v>68.068184317975195</v>
      </c>
      <c r="BV33" s="62">
        <f t="shared" si="7"/>
        <v>162.24272393545988</v>
      </c>
      <c r="BW33" s="62">
        <f t="shared" si="7"/>
        <v>160.35012207279669</v>
      </c>
      <c r="BX33" s="62">
        <f t="shared" si="7"/>
        <v>173.96920026916089</v>
      </c>
      <c r="BY33" s="62">
        <f t="shared" si="7"/>
        <v>112.87989624997046</v>
      </c>
      <c r="BZ33" s="62">
        <f t="shared" si="7"/>
        <v>184.08901311966184</v>
      </c>
      <c r="CA33" s="62">
        <f t="shared" si="7"/>
        <v>118.21042480228482</v>
      </c>
      <c r="CB33" s="62">
        <f t="shared" si="7"/>
        <v>45.681513139273051</v>
      </c>
      <c r="CC33" s="62">
        <f t="shared" si="7"/>
        <v>2600.43429656633</v>
      </c>
      <c r="CD33" s="62">
        <f t="shared" si="7"/>
        <v>0</v>
      </c>
      <c r="CE33" s="33">
        <f t="shared" si="7"/>
        <v>-5255.3714674885505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2.9629955243688237</v>
      </c>
      <c r="CM33" s="62">
        <f t="shared" si="12"/>
        <v>271.85664768729197</v>
      </c>
      <c r="CN33" s="62">
        <f t="shared" si="12"/>
        <v>0</v>
      </c>
      <c r="CO33" s="63">
        <f t="shared" si="12"/>
        <v>184.81817380644742</v>
      </c>
    </row>
    <row r="34" spans="2:98" x14ac:dyDescent="0.25">
      <c r="B34" s="53" t="s">
        <v>67</v>
      </c>
      <c r="C34" s="72" t="s">
        <v>68</v>
      </c>
      <c r="D34" s="65">
        <f>'[7]TES 2030 (value)'!D45</f>
        <v>3185.7354942401453</v>
      </c>
      <c r="E34" s="66">
        <f>'[7]TES 2030 (value)'!E45</f>
        <v>19032.022384707787</v>
      </c>
      <c r="F34" s="66">
        <f>'[7]TES 2030 (value)'!F45</f>
        <v>6300.0315628364024</v>
      </c>
      <c r="G34" s="66">
        <f>'[7]TES 2030 (value)'!G45</f>
        <v>1041.6577991194958</v>
      </c>
      <c r="H34" s="66">
        <f>'[7]TES 2030 (value)'!H45</f>
        <v>2479.1256336689758</v>
      </c>
      <c r="I34" s="66">
        <f>'[7]TES 2030 (value)'!I45</f>
        <v>2454.4548726608732</v>
      </c>
      <c r="J34" s="66">
        <f>'[7]TES 2030 (value)'!J45</f>
        <v>2669.0641647473894</v>
      </c>
      <c r="K34" s="66">
        <f>'[7]TES 2030 (value)'!K45</f>
        <v>1731.450104824353</v>
      </c>
      <c r="L34" s="66">
        <f>'[7]TES 2030 (value)'!L45</f>
        <v>2818.793147746534</v>
      </c>
      <c r="M34" s="66">
        <f>'[7]TES 2030 (value)'!M45</f>
        <v>1810.5335563482295</v>
      </c>
      <c r="N34" s="66">
        <f>'[7]TES 2030 (value)'!N45</f>
        <v>700.8533864172648</v>
      </c>
      <c r="O34" s="66">
        <f>'[7]TES 2030 (value)'!O45</f>
        <v>39823.297311117363</v>
      </c>
      <c r="P34" s="66">
        <f>'[7]TES 2030 (value)'!P45</f>
        <v>0</v>
      </c>
      <c r="Q34" s="66">
        <f>'[7]TES 2030 (value)'!Q45</f>
        <v>0</v>
      </c>
      <c r="R34" s="66">
        <f>'[7]TES 2030 (value)'!R45</f>
        <v>0</v>
      </c>
      <c r="S34" s="34">
        <f>-SUM(D34:R34,T34:AA34)</f>
        <v>-88549.67369308765</v>
      </c>
      <c r="T34" s="66">
        <f>'[7]TES 2030 (value)'!T45</f>
        <v>0</v>
      </c>
      <c r="U34" s="66">
        <f>'[7]TES 2030 (value)'!U45</f>
        <v>0</v>
      </c>
      <c r="V34" s="66">
        <f>'[7]TES 2030 (value)'!V45</f>
        <v>0</v>
      </c>
      <c r="W34" s="66">
        <f>'[7]TES 2030 (value)'!W45</f>
        <v>0</v>
      </c>
      <c r="X34" s="66">
        <f>'[7]TES 2030 (value)'!X45</f>
        <v>30.366850330184221</v>
      </c>
      <c r="Y34" s="66">
        <f>'[7]TES 2030 (value)'!Y45</f>
        <v>2682.6835979846255</v>
      </c>
      <c r="Z34" s="66">
        <f>'[7]TES 2030 (value)'!Z45</f>
        <v>0</v>
      </c>
      <c r="AA34" s="67">
        <f>'[7]TES 2030 (value)'!AA45</f>
        <v>1789.6038263380146</v>
      </c>
      <c r="AI34" s="53" t="s">
        <v>67</v>
      </c>
      <c r="AJ34" s="72" t="s">
        <v>68</v>
      </c>
      <c r="AK34" s="65">
        <f t="shared" ref="AK34:AK40" si="17">D34</f>
        <v>3185.7354942401453</v>
      </c>
      <c r="AL34" s="66">
        <f t="shared" si="15"/>
        <v>19032.022384707787</v>
      </c>
      <c r="AM34" s="66">
        <f t="shared" si="15"/>
        <v>6300.0315628364024</v>
      </c>
      <c r="AN34" s="66">
        <f t="shared" si="15"/>
        <v>1041.6577991194958</v>
      </c>
      <c r="AO34" s="66">
        <f t="shared" si="15"/>
        <v>2479.1256336689758</v>
      </c>
      <c r="AP34" s="66">
        <f t="shared" si="15"/>
        <v>2454.4548726608732</v>
      </c>
      <c r="AQ34" s="66">
        <f t="shared" si="15"/>
        <v>2669.0641647473894</v>
      </c>
      <c r="AR34" s="66">
        <f t="shared" si="15"/>
        <v>1731.450104824353</v>
      </c>
      <c r="AS34" s="66">
        <f t="shared" si="15"/>
        <v>2818.793147746534</v>
      </c>
      <c r="AT34" s="66">
        <f t="shared" si="15"/>
        <v>1810.5335563482295</v>
      </c>
      <c r="AU34" s="66">
        <f t="shared" si="15"/>
        <v>700.8533864172648</v>
      </c>
      <c r="AV34" s="66">
        <f t="shared" si="15"/>
        <v>39823.297311117363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-88549.67369308765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30.366850330184221</v>
      </c>
      <c r="BF34" s="66">
        <f t="shared" si="16"/>
        <v>2682.6835979846255</v>
      </c>
      <c r="BG34" s="66">
        <f t="shared" si="16"/>
        <v>0</v>
      </c>
      <c r="BH34" s="67">
        <f t="shared" si="16"/>
        <v>1789.6038263380146</v>
      </c>
      <c r="BP34" s="53" t="s">
        <v>67</v>
      </c>
      <c r="BQ34" s="72" t="s">
        <v>68</v>
      </c>
      <c r="BR34" s="65">
        <f t="shared" si="7"/>
        <v>3185.7354942401453</v>
      </c>
      <c r="BS34" s="66">
        <f t="shared" si="7"/>
        <v>19032.022384707787</v>
      </c>
      <c r="BT34" s="66">
        <f t="shared" si="7"/>
        <v>6300.0315628364024</v>
      </c>
      <c r="BU34" s="66">
        <f t="shared" si="7"/>
        <v>1041.6577991194958</v>
      </c>
      <c r="BV34" s="66">
        <f t="shared" si="7"/>
        <v>2479.1256336689758</v>
      </c>
      <c r="BW34" s="66">
        <f t="shared" si="7"/>
        <v>2454.4548726608732</v>
      </c>
      <c r="BX34" s="66">
        <f t="shared" si="7"/>
        <v>2669.0641647473894</v>
      </c>
      <c r="BY34" s="66">
        <f t="shared" si="7"/>
        <v>1731.450104824353</v>
      </c>
      <c r="BZ34" s="66">
        <f t="shared" si="7"/>
        <v>2818.793147746534</v>
      </c>
      <c r="CA34" s="66">
        <f t="shared" si="7"/>
        <v>1810.5335563482295</v>
      </c>
      <c r="CB34" s="66">
        <f t="shared" si="7"/>
        <v>700.8533864172648</v>
      </c>
      <c r="CC34" s="66">
        <f t="shared" si="7"/>
        <v>39823.297311117363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-88549.67369308765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30.366850330184221</v>
      </c>
      <c r="CM34" s="66">
        <f t="shared" si="12"/>
        <v>2682.6835979846255</v>
      </c>
      <c r="CN34" s="66">
        <f t="shared" si="12"/>
        <v>0</v>
      </c>
      <c r="CO34" s="67">
        <f t="shared" si="12"/>
        <v>1789.6038263380146</v>
      </c>
    </row>
    <row r="35" spans="2:98" x14ac:dyDescent="0.25">
      <c r="B35" s="53" t="s">
        <v>69</v>
      </c>
      <c r="C35" s="72" t="s">
        <v>70</v>
      </c>
      <c r="D35" s="65">
        <f>'[7]TES 2030 (value)'!D46</f>
        <v>398.21105306534957</v>
      </c>
      <c r="E35" s="66">
        <f>'[7]TES 2030 (value)'!E46</f>
        <v>765.18984152171674</v>
      </c>
      <c r="F35" s="66">
        <f>'[7]TES 2030 (value)'!F46</f>
        <v>493.89407076114867</v>
      </c>
      <c r="G35" s="66">
        <f>'[7]TES 2030 (value)'!G46</f>
        <v>151.60890860225896</v>
      </c>
      <c r="H35" s="66">
        <f>'[7]TES 2030 (value)'!H46</f>
        <v>273.00464958818907</v>
      </c>
      <c r="I35" s="66">
        <f>'[7]TES 2030 (value)'!I46</f>
        <v>371.30117129307473</v>
      </c>
      <c r="J35" s="66">
        <f>'[7]TES 2030 (value)'!J46</f>
        <v>549.58574546101886</v>
      </c>
      <c r="K35" s="66">
        <f>'[7]TES 2030 (value)'!K46</f>
        <v>347.7165014092742</v>
      </c>
      <c r="L35" s="66">
        <f>'[7]TES 2030 (value)'!L46</f>
        <v>449.4543924175116</v>
      </c>
      <c r="M35" s="66">
        <f>'[7]TES 2030 (value)'!M46</f>
        <v>300.10672682562318</v>
      </c>
      <c r="N35" s="66">
        <f>'[7]TES 2030 (value)'!N46</f>
        <v>144.31421703317832</v>
      </c>
      <c r="O35" s="66">
        <f>'[7]TES 2030 (value)'!O46</f>
        <v>6471.599192862489</v>
      </c>
      <c r="P35" s="66">
        <f>'[7]TES 2030 (value)'!P46</f>
        <v>0</v>
      </c>
      <c r="Q35" s="66">
        <f>'[7]TES 2030 (value)'!Q46</f>
        <v>0</v>
      </c>
      <c r="R35" s="66">
        <f>'[7]TES 2030 (value)'!R46</f>
        <v>0</v>
      </c>
      <c r="S35" s="66">
        <f>'[7]TES 2030 (value)'!S46</f>
        <v>0</v>
      </c>
      <c r="T35" s="34">
        <f>-SUM(D35:S35,U35:AA35)</f>
        <v>-13633.034306120737</v>
      </c>
      <c r="U35" s="66">
        <f>'[7]TES 2030 (value)'!U46</f>
        <v>0</v>
      </c>
      <c r="V35" s="66">
        <f>'[7]TES 2030 (value)'!V46</f>
        <v>0</v>
      </c>
      <c r="W35" s="66">
        <f>'[7]TES 2030 (value)'!W46</f>
        <v>0</v>
      </c>
      <c r="X35" s="66">
        <f>'[7]TES 2030 (value)'!X46</f>
        <v>34.201602283874294</v>
      </c>
      <c r="Y35" s="66">
        <f>'[7]TES 2030 (value)'!Y46</f>
        <v>1949.7816677828318</v>
      </c>
      <c r="Z35" s="66">
        <f>'[7]TES 2030 (value)'!Z46</f>
        <v>0</v>
      </c>
      <c r="AA35" s="67">
        <f>'[7]TES 2030 (value)'!AA46</f>
        <v>933.06456521319888</v>
      </c>
      <c r="AI35" s="53" t="s">
        <v>69</v>
      </c>
      <c r="AJ35" s="72" t="s">
        <v>70</v>
      </c>
      <c r="AK35" s="65">
        <f t="shared" si="17"/>
        <v>398.21105306534957</v>
      </c>
      <c r="AL35" s="66">
        <f t="shared" si="15"/>
        <v>765.18984152171674</v>
      </c>
      <c r="AM35" s="66">
        <f t="shared" si="15"/>
        <v>493.89407076114867</v>
      </c>
      <c r="AN35" s="66">
        <f t="shared" si="15"/>
        <v>151.60890860225896</v>
      </c>
      <c r="AO35" s="66">
        <f t="shared" si="15"/>
        <v>273.00464958818907</v>
      </c>
      <c r="AP35" s="66">
        <f t="shared" si="15"/>
        <v>371.30117129307473</v>
      </c>
      <c r="AQ35" s="66">
        <f t="shared" si="15"/>
        <v>549.58574546101886</v>
      </c>
      <c r="AR35" s="66">
        <f t="shared" si="15"/>
        <v>347.7165014092742</v>
      </c>
      <c r="AS35" s="66">
        <f t="shared" si="15"/>
        <v>449.4543924175116</v>
      </c>
      <c r="AT35" s="66">
        <f t="shared" si="15"/>
        <v>300.10672682562318</v>
      </c>
      <c r="AU35" s="66">
        <f t="shared" si="15"/>
        <v>144.31421703317832</v>
      </c>
      <c r="AV35" s="66">
        <f t="shared" si="15"/>
        <v>6471.599192862489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-13633.034306120737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34.201602283874294</v>
      </c>
      <c r="BF35" s="66">
        <f t="shared" si="16"/>
        <v>1949.7816677828318</v>
      </c>
      <c r="BG35" s="66">
        <f t="shared" si="16"/>
        <v>0</v>
      </c>
      <c r="BH35" s="67">
        <f t="shared" si="16"/>
        <v>933.06456521319888</v>
      </c>
      <c r="BP35" s="53" t="s">
        <v>69</v>
      </c>
      <c r="BQ35" s="72" t="s">
        <v>70</v>
      </c>
      <c r="BR35" s="65">
        <f t="shared" ref="BR35:CG37" si="18">AK35</f>
        <v>398.21105306534957</v>
      </c>
      <c r="BS35" s="66">
        <f t="shared" si="18"/>
        <v>765.18984152171674</v>
      </c>
      <c r="BT35" s="66">
        <f t="shared" si="18"/>
        <v>493.89407076114867</v>
      </c>
      <c r="BU35" s="66">
        <f t="shared" si="18"/>
        <v>151.60890860225896</v>
      </c>
      <c r="BV35" s="66">
        <f t="shared" si="18"/>
        <v>273.00464958818907</v>
      </c>
      <c r="BW35" s="66">
        <f t="shared" si="18"/>
        <v>371.30117129307473</v>
      </c>
      <c r="BX35" s="66">
        <f t="shared" si="18"/>
        <v>549.58574546101886</v>
      </c>
      <c r="BY35" s="66">
        <f t="shared" si="18"/>
        <v>347.7165014092742</v>
      </c>
      <c r="BZ35" s="66">
        <f t="shared" si="18"/>
        <v>449.4543924175116</v>
      </c>
      <c r="CA35" s="66">
        <f t="shared" si="18"/>
        <v>300.10672682562318</v>
      </c>
      <c r="CB35" s="66">
        <f t="shared" si="18"/>
        <v>144.31421703317832</v>
      </c>
      <c r="CC35" s="66">
        <f t="shared" si="18"/>
        <v>6471.599192862489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-13633.034306120737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34.201602283874294</v>
      </c>
      <c r="CM35" s="66">
        <f t="shared" si="12"/>
        <v>1949.7816677828318</v>
      </c>
      <c r="CN35" s="66">
        <f t="shared" si="12"/>
        <v>0</v>
      </c>
      <c r="CO35" s="67">
        <f t="shared" si="12"/>
        <v>933.06456521319888</v>
      </c>
    </row>
    <row r="36" spans="2:98" x14ac:dyDescent="0.25">
      <c r="B36" s="53" t="s">
        <v>71</v>
      </c>
      <c r="C36" s="72" t="s">
        <v>72</v>
      </c>
      <c r="D36" s="65">
        <f>'[7]TES 2030 (value)'!D47</f>
        <v>94.363160755281783</v>
      </c>
      <c r="E36" s="66">
        <f>'[7]TES 2030 (value)'!E47</f>
        <v>537.43608115663039</v>
      </c>
      <c r="F36" s="66">
        <f>'[7]TES 2030 (value)'!F47</f>
        <v>1260.9150881209498</v>
      </c>
      <c r="G36" s="66">
        <f>'[7]TES 2030 (value)'!G47</f>
        <v>116.59514749410964</v>
      </c>
      <c r="H36" s="66">
        <f>'[7]TES 2030 (value)'!H47</f>
        <v>206.42081496807978</v>
      </c>
      <c r="I36" s="66">
        <f>'[7]TES 2030 (value)'!I47</f>
        <v>286.11594606400581</v>
      </c>
      <c r="J36" s="66">
        <f>'[7]TES 2030 (value)'!J47</f>
        <v>429.14338765008608</v>
      </c>
      <c r="K36" s="66">
        <f>'[7]TES 2030 (value)'!K47</f>
        <v>271.26356122305543</v>
      </c>
      <c r="L36" s="66">
        <f>'[7]TES 2030 (value)'!L47</f>
        <v>347.23089730104385</v>
      </c>
      <c r="M36" s="66">
        <f>'[7]TES 2030 (value)'!M47</f>
        <v>232.27014922193035</v>
      </c>
      <c r="N36" s="66">
        <f>'[7]TES 2030 (value)'!N47</f>
        <v>112.68763981264074</v>
      </c>
      <c r="O36" s="66">
        <f>'[7]TES 2030 (value)'!O47</f>
        <v>5004.178701132164</v>
      </c>
      <c r="P36" s="66">
        <f>'[7]TES 2030 (value)'!P47</f>
        <v>0</v>
      </c>
      <c r="Q36" s="66">
        <f>'[7]TES 2030 (value)'!Q47</f>
        <v>0</v>
      </c>
      <c r="R36" s="66">
        <f>'[7]TES 2030 (value)'!R47</f>
        <v>0</v>
      </c>
      <c r="S36" s="66">
        <f>'[7]TES 2030 (value)'!S47</f>
        <v>0</v>
      </c>
      <c r="T36" s="66">
        <f>'[7]TES 2030 (value)'!T47</f>
        <v>0</v>
      </c>
      <c r="U36" s="34">
        <f>-SUM(D36:T36,V36:AA36)</f>
        <v>-8943.0242638693799</v>
      </c>
      <c r="V36" s="66">
        <f>'[7]TES 2030 (value)'!V47</f>
        <v>0</v>
      </c>
      <c r="W36" s="66">
        <f>'[7]TES 2030 (value)'!W47</f>
        <v>0</v>
      </c>
      <c r="X36" s="66">
        <f>'[7]TES 2030 (value)'!X47</f>
        <v>0.5325431788925179</v>
      </c>
      <c r="Y36" s="66">
        <f>'[7]TES 2030 (value)'!Y47</f>
        <v>29.853638358695157</v>
      </c>
      <c r="Z36" s="66">
        <f>'[7]TES 2030 (value)'!Z47</f>
        <v>0</v>
      </c>
      <c r="AA36" s="67">
        <f>'[7]TES 2030 (value)'!AA47</f>
        <v>14.017507431813637</v>
      </c>
      <c r="AI36" s="53" t="s">
        <v>71</v>
      </c>
      <c r="AJ36" s="72" t="s">
        <v>72</v>
      </c>
      <c r="AK36" s="65">
        <f t="shared" si="17"/>
        <v>94.363160755281783</v>
      </c>
      <c r="AL36" s="66">
        <f t="shared" si="15"/>
        <v>537.43608115663039</v>
      </c>
      <c r="AM36" s="66">
        <f t="shared" si="15"/>
        <v>1260.9150881209498</v>
      </c>
      <c r="AN36" s="66">
        <f t="shared" si="15"/>
        <v>116.59514749410964</v>
      </c>
      <c r="AO36" s="66">
        <f t="shared" si="15"/>
        <v>206.42081496807978</v>
      </c>
      <c r="AP36" s="66">
        <f t="shared" si="15"/>
        <v>286.11594606400581</v>
      </c>
      <c r="AQ36" s="66">
        <f t="shared" si="15"/>
        <v>429.14338765008608</v>
      </c>
      <c r="AR36" s="66">
        <f t="shared" si="15"/>
        <v>271.26356122305543</v>
      </c>
      <c r="AS36" s="66">
        <f t="shared" si="15"/>
        <v>347.23089730104385</v>
      </c>
      <c r="AT36" s="66">
        <f t="shared" si="15"/>
        <v>232.27014922193035</v>
      </c>
      <c r="AU36" s="66">
        <f t="shared" si="15"/>
        <v>112.68763981264074</v>
      </c>
      <c r="AV36" s="66">
        <f t="shared" si="15"/>
        <v>5004.178701132164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-8943.0242638693799</v>
      </c>
      <c r="BC36" s="66">
        <f t="shared" si="16"/>
        <v>0</v>
      </c>
      <c r="BD36" s="66">
        <f t="shared" si="16"/>
        <v>0</v>
      </c>
      <c r="BE36" s="66">
        <f t="shared" si="16"/>
        <v>0.5325431788925179</v>
      </c>
      <c r="BF36" s="66">
        <f t="shared" si="16"/>
        <v>29.853638358695157</v>
      </c>
      <c r="BG36" s="66">
        <f t="shared" si="16"/>
        <v>0</v>
      </c>
      <c r="BH36" s="67">
        <f t="shared" si="16"/>
        <v>14.017507431813637</v>
      </c>
      <c r="BP36" s="53" t="s">
        <v>71</v>
      </c>
      <c r="BQ36" s="72" t="s">
        <v>72</v>
      </c>
      <c r="BR36" s="65">
        <f t="shared" si="18"/>
        <v>94.363160755281783</v>
      </c>
      <c r="BS36" s="66">
        <f t="shared" si="18"/>
        <v>537.43608115663039</v>
      </c>
      <c r="BT36" s="66">
        <f t="shared" si="18"/>
        <v>1260.9150881209498</v>
      </c>
      <c r="BU36" s="66">
        <f t="shared" si="18"/>
        <v>116.59514749410964</v>
      </c>
      <c r="BV36" s="66">
        <f t="shared" si="18"/>
        <v>206.42081496807978</v>
      </c>
      <c r="BW36" s="66">
        <f t="shared" si="18"/>
        <v>286.11594606400581</v>
      </c>
      <c r="BX36" s="66">
        <f t="shared" si="18"/>
        <v>429.14338765008608</v>
      </c>
      <c r="BY36" s="66">
        <f t="shared" si="18"/>
        <v>271.26356122305543</v>
      </c>
      <c r="BZ36" s="66">
        <f t="shared" si="18"/>
        <v>347.23089730104385</v>
      </c>
      <c r="CA36" s="66">
        <f t="shared" si="18"/>
        <v>232.27014922193035</v>
      </c>
      <c r="CB36" s="66">
        <f t="shared" si="18"/>
        <v>112.68763981264074</v>
      </c>
      <c r="CC36" s="66">
        <f t="shared" si="18"/>
        <v>5004.178701132164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-8943.0242638693799</v>
      </c>
      <c r="CJ36" s="66">
        <f t="shared" si="10"/>
        <v>0</v>
      </c>
      <c r="CK36" s="66">
        <f t="shared" si="12"/>
        <v>0</v>
      </c>
      <c r="CL36" s="66">
        <f t="shared" si="12"/>
        <v>0.5325431788925179</v>
      </c>
      <c r="CM36" s="66">
        <f t="shared" si="12"/>
        <v>29.853638358695157</v>
      </c>
      <c r="CN36" s="66">
        <f t="shared" si="12"/>
        <v>0</v>
      </c>
      <c r="CO36" s="67">
        <f t="shared" si="12"/>
        <v>14.017507431813637</v>
      </c>
    </row>
    <row r="37" spans="2:98" x14ac:dyDescent="0.25">
      <c r="B37" s="53" t="s">
        <v>73</v>
      </c>
      <c r="C37" s="72" t="s">
        <v>74</v>
      </c>
      <c r="D37" s="65">
        <f>'[7]TES 2030 (value)'!D48</f>
        <v>38776.159390910718</v>
      </c>
      <c r="E37" s="66">
        <f>'[7]TES 2030 (value)'!E48</f>
        <v>139865.43383439234</v>
      </c>
      <c r="F37" s="66">
        <f>'[7]TES 2030 (value)'!F48</f>
        <v>48778.220136434218</v>
      </c>
      <c r="G37" s="66">
        <f>'[7]TES 2030 (value)'!G48</f>
        <v>915.58928258147625</v>
      </c>
      <c r="H37" s="66">
        <f>'[7]TES 2030 (value)'!H48</f>
        <v>15609.21182135354</v>
      </c>
      <c r="I37" s="66">
        <f>'[7]TES 2030 (value)'!I48</f>
        <v>6916.8684890522536</v>
      </c>
      <c r="J37" s="66">
        <f>'[7]TES 2030 (value)'!J48</f>
        <v>2298.3162026769232</v>
      </c>
      <c r="K37" s="66">
        <f>'[7]TES 2030 (value)'!K48</f>
        <v>5732.2588123368432</v>
      </c>
      <c r="L37" s="66">
        <f>'[7]TES 2030 (value)'!L48</f>
        <v>4341.4765592099229</v>
      </c>
      <c r="M37" s="66">
        <f>'[7]TES 2030 (value)'!M48</f>
        <v>4011.6920912186824</v>
      </c>
      <c r="N37" s="66">
        <f>'[7]TES 2030 (value)'!N48</f>
        <v>2822.5800902343813</v>
      </c>
      <c r="O37" s="66">
        <f>'[7]TES 2030 (value)'!O48</f>
        <v>304275.77303422376</v>
      </c>
      <c r="P37" s="66">
        <f>'[7]TES 2030 (value)'!P48</f>
        <v>0</v>
      </c>
      <c r="Q37" s="66">
        <f>'[7]TES 2030 (value)'!Q48</f>
        <v>0</v>
      </c>
      <c r="R37" s="66">
        <f>'[7]TES 2030 (value)'!R48</f>
        <v>0</v>
      </c>
      <c r="S37" s="66">
        <f>'[7]TES 2030 (value)'!S48</f>
        <v>0</v>
      </c>
      <c r="T37" s="66">
        <f>'[7]TES 2030 (value)'!T48</f>
        <v>0</v>
      </c>
      <c r="U37" s="66">
        <f>'[7]TES 2030 (value)'!U48</f>
        <v>0</v>
      </c>
      <c r="V37" s="34">
        <f>-SUM(D37:U37,W37:AA37)</f>
        <v>-587894.67861972935</v>
      </c>
      <c r="W37" s="66">
        <f>'[7]TES 2030 (value)'!W48</f>
        <v>0</v>
      </c>
      <c r="X37" s="66">
        <f>'[7]TES 2030 (value)'!X48</f>
        <v>25.255578359720239</v>
      </c>
      <c r="Y37" s="66">
        <f>'[7]TES 2030 (value)'!Y48</f>
        <v>13513.497805423502</v>
      </c>
      <c r="Z37" s="66">
        <f>'[7]TES 2030 (value)'!Z48</f>
        <v>0</v>
      </c>
      <c r="AA37" s="67">
        <f>'[7]TES 2030 (value)'!AA48</f>
        <v>12.34549132120163</v>
      </c>
      <c r="AI37" s="53" t="s">
        <v>73</v>
      </c>
      <c r="AJ37" s="72" t="s">
        <v>74</v>
      </c>
      <c r="AK37" s="65">
        <f t="shared" si="17"/>
        <v>38776.159390910718</v>
      </c>
      <c r="AL37" s="66">
        <f t="shared" si="15"/>
        <v>139865.43383439234</v>
      </c>
      <c r="AM37" s="66">
        <f t="shared" si="15"/>
        <v>48778.220136434218</v>
      </c>
      <c r="AN37" s="66">
        <f t="shared" si="15"/>
        <v>915.58928258147625</v>
      </c>
      <c r="AO37" s="66">
        <f t="shared" si="15"/>
        <v>15609.21182135354</v>
      </c>
      <c r="AP37" s="66">
        <f t="shared" si="15"/>
        <v>6916.8684890522536</v>
      </c>
      <c r="AQ37" s="66">
        <f t="shared" si="15"/>
        <v>2298.3162026769232</v>
      </c>
      <c r="AR37" s="66">
        <f t="shared" si="15"/>
        <v>5732.2588123368432</v>
      </c>
      <c r="AS37" s="66">
        <f t="shared" si="15"/>
        <v>4341.4765592099229</v>
      </c>
      <c r="AT37" s="66">
        <f t="shared" si="15"/>
        <v>4011.6920912186824</v>
      </c>
      <c r="AU37" s="66">
        <f t="shared" si="15"/>
        <v>2822.5800902343813</v>
      </c>
      <c r="AV37" s="66">
        <f t="shared" si="15"/>
        <v>304275.77303422376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-587894.67861972935</v>
      </c>
      <c r="BD37" s="66">
        <f t="shared" si="16"/>
        <v>0</v>
      </c>
      <c r="BE37" s="66">
        <f t="shared" si="16"/>
        <v>25.255578359720239</v>
      </c>
      <c r="BF37" s="66">
        <f t="shared" si="16"/>
        <v>13513.497805423502</v>
      </c>
      <c r="BG37" s="66">
        <f t="shared" si="16"/>
        <v>0</v>
      </c>
      <c r="BH37" s="67">
        <f t="shared" si="16"/>
        <v>12.34549132120163</v>
      </c>
      <c r="BP37" s="53" t="s">
        <v>73</v>
      </c>
      <c r="BQ37" s="72" t="s">
        <v>74</v>
      </c>
      <c r="BR37" s="65">
        <f t="shared" si="18"/>
        <v>38776.159390910718</v>
      </c>
      <c r="BS37" s="66">
        <f t="shared" si="18"/>
        <v>139865.43383439234</v>
      </c>
      <c r="BT37" s="66">
        <f t="shared" si="18"/>
        <v>48778.220136434218</v>
      </c>
      <c r="BU37" s="66">
        <f t="shared" si="18"/>
        <v>915.58928258147625</v>
      </c>
      <c r="BV37" s="66">
        <f t="shared" si="18"/>
        <v>15609.21182135354</v>
      </c>
      <c r="BW37" s="66">
        <f t="shared" si="18"/>
        <v>6916.8684890522536</v>
      </c>
      <c r="BX37" s="66">
        <f t="shared" si="18"/>
        <v>2298.3162026769232</v>
      </c>
      <c r="BY37" s="66">
        <f t="shared" si="18"/>
        <v>5732.2588123368432</v>
      </c>
      <c r="BZ37" s="66">
        <f t="shared" si="18"/>
        <v>4341.4765592099229</v>
      </c>
      <c r="CA37" s="66">
        <f t="shared" si="18"/>
        <v>4011.6920912186824</v>
      </c>
      <c r="CB37" s="66">
        <f t="shared" si="18"/>
        <v>2822.5800902343813</v>
      </c>
      <c r="CC37" s="66">
        <f t="shared" si="18"/>
        <v>304275.77303422376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-587894.67861972935</v>
      </c>
      <c r="CK37" s="66">
        <f t="shared" si="12"/>
        <v>0</v>
      </c>
      <c r="CL37" s="66">
        <f t="shared" si="12"/>
        <v>25.255578359720239</v>
      </c>
      <c r="CM37" s="66">
        <f t="shared" si="12"/>
        <v>13513.497805423502</v>
      </c>
      <c r="CN37" s="66">
        <f t="shared" si="12"/>
        <v>0</v>
      </c>
      <c r="CO37" s="67">
        <f t="shared" si="12"/>
        <v>12.34549132120163</v>
      </c>
    </row>
    <row r="38" spans="2:98" x14ac:dyDescent="0.25">
      <c r="B38" s="53" t="s">
        <v>76</v>
      </c>
      <c r="C38" s="72" t="s">
        <v>54</v>
      </c>
      <c r="D38" s="65">
        <f t="array" ref="D38:AA38">TRANSPOSE('[7]TES 2030 (value)'!$AV$6:$AV$29)</f>
        <v>3454.908848759253</v>
      </c>
      <c r="E38" s="66">
        <v>27165.273360985164</v>
      </c>
      <c r="F38" s="66">
        <v>26441.052676137362</v>
      </c>
      <c r="G38" s="66">
        <v>784.73492705591605</v>
      </c>
      <c r="H38" s="66">
        <v>603.21510765830078</v>
      </c>
      <c r="I38" s="66">
        <v>1970.2653736550435</v>
      </c>
      <c r="J38" s="66">
        <v>29.258430229791454</v>
      </c>
      <c r="K38" s="66">
        <v>150.77894050033223</v>
      </c>
      <c r="L38" s="66">
        <v>1847.6002768114813</v>
      </c>
      <c r="M38" s="66">
        <v>8.4576130002441943</v>
      </c>
      <c r="N38" s="66">
        <v>3.9190962201201005E-6</v>
      </c>
      <c r="O38" s="66">
        <v>74143.740327878753</v>
      </c>
      <c r="P38" s="66">
        <v>51638.492307885739</v>
      </c>
      <c r="Q38" s="66">
        <v>797.42002674284777</v>
      </c>
      <c r="R38" s="66">
        <v>1341.7938026592462</v>
      </c>
      <c r="S38" s="66">
        <v>595.59833731160768</v>
      </c>
      <c r="T38" s="66">
        <v>33.653671671470377</v>
      </c>
      <c r="U38" s="66">
        <v>492.29622394801362</v>
      </c>
      <c r="V38" s="66">
        <v>93756.650695280739</v>
      </c>
      <c r="W38" s="66">
        <v>0</v>
      </c>
      <c r="X38" s="66">
        <v>27.374645542280426</v>
      </c>
      <c r="Y38" s="66">
        <v>13387.054920070199</v>
      </c>
      <c r="Z38" s="66">
        <v>5134.5542355405496</v>
      </c>
      <c r="AA38" s="67">
        <v>2166.7211608602224</v>
      </c>
      <c r="AI38" s="53" t="s">
        <v>76</v>
      </c>
      <c r="AJ38" s="72" t="s">
        <v>54</v>
      </c>
      <c r="AK38" s="65">
        <f t="shared" si="17"/>
        <v>3454.908848759253</v>
      </c>
      <c r="AL38" s="66">
        <f t="shared" si="15"/>
        <v>27165.273360985164</v>
      </c>
      <c r="AM38" s="66">
        <f t="shared" si="15"/>
        <v>26441.052676137362</v>
      </c>
      <c r="AN38" s="66">
        <f t="shared" si="15"/>
        <v>784.73492705591605</v>
      </c>
      <c r="AO38" s="66">
        <f t="shared" si="15"/>
        <v>603.21510765830078</v>
      </c>
      <c r="AP38" s="66">
        <f t="shared" si="15"/>
        <v>1970.2653736550435</v>
      </c>
      <c r="AQ38" s="66">
        <f t="shared" si="15"/>
        <v>29.258430229791454</v>
      </c>
      <c r="AR38" s="66">
        <f t="shared" si="15"/>
        <v>150.77894050033223</v>
      </c>
      <c r="AS38" s="66">
        <f t="shared" si="15"/>
        <v>1847.6002768114813</v>
      </c>
      <c r="AT38" s="66">
        <f t="shared" si="15"/>
        <v>8.4576130002441943</v>
      </c>
      <c r="AU38" s="66">
        <f t="shared" si="15"/>
        <v>3.9190962201201005E-6</v>
      </c>
      <c r="AV38" s="66">
        <f t="shared" si="15"/>
        <v>74143.740327878753</v>
      </c>
      <c r="AW38" s="66">
        <f t="shared" si="15"/>
        <v>51638.492307885739</v>
      </c>
      <c r="AX38" s="66">
        <f t="shared" si="15"/>
        <v>797.42002674284777</v>
      </c>
      <c r="AY38" s="66">
        <f t="shared" si="15"/>
        <v>1341.7938026592462</v>
      </c>
      <c r="AZ38" s="66">
        <f t="shared" si="15"/>
        <v>595.59833731160768</v>
      </c>
      <c r="BA38" s="66">
        <f t="shared" si="15"/>
        <v>33.653671671470377</v>
      </c>
      <c r="BB38" s="66">
        <f t="shared" si="16"/>
        <v>492.29622394801362</v>
      </c>
      <c r="BC38" s="66">
        <f t="shared" si="16"/>
        <v>93756.650695280739</v>
      </c>
      <c r="BD38" s="66">
        <f t="shared" si="16"/>
        <v>0</v>
      </c>
      <c r="BE38" s="66">
        <f t="shared" si="16"/>
        <v>27.374645542280426</v>
      </c>
      <c r="BF38" s="66">
        <f t="shared" si="16"/>
        <v>13387.054920070199</v>
      </c>
      <c r="BG38" s="66">
        <f t="shared" si="16"/>
        <v>5134.5542355405496</v>
      </c>
      <c r="BH38" s="67">
        <f t="shared" si="16"/>
        <v>2166.7211608602224</v>
      </c>
      <c r="BP38" s="53" t="s">
        <v>76</v>
      </c>
      <c r="BQ38" s="72" t="s">
        <v>54</v>
      </c>
      <c r="BR38" s="49">
        <f t="array" ref="BR38:CO38">AK47:BH47/(1+AK47:BH47)*TRANSPOSE(CP3:CP26+CQ3:CQ26+CR3:CR26)</f>
        <v>3454.908848759253</v>
      </c>
      <c r="BS38" s="50">
        <v>27165.273360985164</v>
      </c>
      <c r="BT38" s="50">
        <v>26683.646694285846</v>
      </c>
      <c r="BU38" s="50">
        <v>784.73492705591605</v>
      </c>
      <c r="BV38" s="50">
        <v>603.21510765830089</v>
      </c>
      <c r="BW38" s="50">
        <v>1970.2653736550435</v>
      </c>
      <c r="BX38" s="50">
        <v>29.258430229791454</v>
      </c>
      <c r="BY38" s="50">
        <v>0</v>
      </c>
      <c r="BZ38" s="50">
        <v>1847.6002768114813</v>
      </c>
      <c r="CA38" s="50">
        <v>0</v>
      </c>
      <c r="CB38" s="50">
        <v>3.9190962201200997E-6</v>
      </c>
      <c r="CC38" s="50">
        <v>74143.740327878739</v>
      </c>
      <c r="CD38" s="50">
        <v>51638.492307885739</v>
      </c>
      <c r="CE38" s="50">
        <v>797.42002674284777</v>
      </c>
      <c r="CF38" s="50">
        <v>1341.7938026592462</v>
      </c>
      <c r="CG38" s="50">
        <v>595.59833731160757</v>
      </c>
      <c r="CH38" s="50">
        <v>33.653671671470377</v>
      </c>
      <c r="CI38" s="50">
        <v>492.29622394801368</v>
      </c>
      <c r="CJ38" s="50">
        <v>93756.650695280725</v>
      </c>
      <c r="CK38" s="50">
        <v>0</v>
      </c>
      <c r="CL38" s="50">
        <v>27.37464554228043</v>
      </c>
      <c r="CM38" s="50">
        <v>13387.054920070199</v>
      </c>
      <c r="CN38" s="50">
        <v>5134.5542355405496</v>
      </c>
      <c r="CO38" s="51">
        <v>2166.7211608602224</v>
      </c>
    </row>
    <row r="39" spans="2:98" x14ac:dyDescent="0.25">
      <c r="B39" s="53" t="s">
        <v>77</v>
      </c>
      <c r="C39" s="72" t="s">
        <v>78</v>
      </c>
      <c r="D39" s="65">
        <f t="array" ref="D39:AA39">TRANSPOSE('[7]TES 2030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295.08705833058127</v>
      </c>
      <c r="Y39" s="66">
        <v>48960.905304828681</v>
      </c>
      <c r="Z39" s="66">
        <v>1340.8165080000001</v>
      </c>
      <c r="AA39" s="67">
        <v>9443.9471836496668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295.08705833058127</v>
      </c>
      <c r="BF39" s="66">
        <f t="shared" si="16"/>
        <v>48960.905304828681</v>
      </c>
      <c r="BG39" s="66">
        <f t="shared" si="16"/>
        <v>1340.8165080000001</v>
      </c>
      <c r="BH39" s="67">
        <f t="shared" si="16"/>
        <v>9443.9471836496668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295.08705833058127</v>
      </c>
      <c r="CM39" s="66">
        <f t="shared" si="20"/>
        <v>48960.905304828681</v>
      </c>
      <c r="CN39" s="66">
        <f t="shared" si="20"/>
        <v>1340.8165080000001</v>
      </c>
      <c r="CO39" s="67">
        <f t="shared" si="20"/>
        <v>9443.9471836496668</v>
      </c>
    </row>
    <row r="40" spans="2:98" x14ac:dyDescent="0.25">
      <c r="B40" s="53" t="s">
        <v>79</v>
      </c>
      <c r="C40" s="78" t="s">
        <v>80</v>
      </c>
      <c r="D40" s="69">
        <f t="array" ref="D40:AA40">TRANSPOSE('[7]TES 2030 (value)'!$AX$6:$AX$29)+TRANSPOSE('[7]TES 2030 (value)'!$AY$6:$AY$29)</f>
        <v>-5395.4806064940985</v>
      </c>
      <c r="E40" s="70">
        <v>30430.165446899213</v>
      </c>
      <c r="F40" s="70">
        <v>1009.8521718110724</v>
      </c>
      <c r="G40" s="70">
        <v>12.276502018712586</v>
      </c>
      <c r="H40" s="70">
        <v>26.510644252593984</v>
      </c>
      <c r="I40" s="70">
        <v>31.958681002481054</v>
      </c>
      <c r="J40" s="70">
        <v>92.234118820211833</v>
      </c>
      <c r="K40" s="70">
        <v>124.19992318457091</v>
      </c>
      <c r="L40" s="70">
        <v>138.21505392533729</v>
      </c>
      <c r="M40" s="70">
        <v>5.2891071399367267</v>
      </c>
      <c r="N40" s="70">
        <v>20.531132362865151</v>
      </c>
      <c r="O40" s="70">
        <v>5174.164919216526</v>
      </c>
      <c r="P40" s="70">
        <v>1807.7889884910262</v>
      </c>
      <c r="Q40" s="70">
        <v>-4019.4470832049933</v>
      </c>
      <c r="R40" s="70">
        <v>-6606.195899149071</v>
      </c>
      <c r="S40" s="70">
        <v>0</v>
      </c>
      <c r="T40" s="70">
        <v>-291.41518117239463</v>
      </c>
      <c r="U40" s="70">
        <v>707.89910551161438</v>
      </c>
      <c r="V40" s="70">
        <v>62808.738542536958</v>
      </c>
      <c r="W40" s="70">
        <v>0</v>
      </c>
      <c r="X40" s="70">
        <v>0.35423707110147934</v>
      </c>
      <c r="Y40" s="70">
        <v>0</v>
      </c>
      <c r="Z40" s="70">
        <v>705.81907999491386</v>
      </c>
      <c r="AA40" s="71">
        <v>27.323854019660356</v>
      </c>
      <c r="AI40" s="53" t="s">
        <v>79</v>
      </c>
      <c r="AJ40" s="78" t="s">
        <v>80</v>
      </c>
      <c r="AK40" s="69">
        <f t="shared" si="17"/>
        <v>-5395.4806064940985</v>
      </c>
      <c r="AL40" s="70">
        <f t="shared" si="15"/>
        <v>30430.165446899213</v>
      </c>
      <c r="AM40" s="70">
        <f t="shared" si="15"/>
        <v>1009.8521718110724</v>
      </c>
      <c r="AN40" s="70">
        <f t="shared" si="15"/>
        <v>12.276502018712586</v>
      </c>
      <c r="AO40" s="70">
        <f t="shared" si="15"/>
        <v>26.510644252593984</v>
      </c>
      <c r="AP40" s="70">
        <f t="shared" si="15"/>
        <v>31.958681002481054</v>
      </c>
      <c r="AQ40" s="70">
        <f t="shared" si="15"/>
        <v>92.234118820211833</v>
      </c>
      <c r="AR40" s="70">
        <f t="shared" si="15"/>
        <v>124.19992318457091</v>
      </c>
      <c r="AS40" s="70">
        <f t="shared" si="15"/>
        <v>138.21505392533729</v>
      </c>
      <c r="AT40" s="70">
        <f t="shared" si="15"/>
        <v>5.2891071399367267</v>
      </c>
      <c r="AU40" s="70">
        <f t="shared" si="15"/>
        <v>20.531132362865151</v>
      </c>
      <c r="AV40" s="70">
        <f t="shared" si="15"/>
        <v>5174.164919216526</v>
      </c>
      <c r="AW40" s="70">
        <f t="shared" si="15"/>
        <v>1807.7889884910262</v>
      </c>
      <c r="AX40" s="70">
        <f t="shared" si="15"/>
        <v>-4019.4470832049933</v>
      </c>
      <c r="AY40" s="70">
        <f t="shared" si="15"/>
        <v>-6606.195899149071</v>
      </c>
      <c r="AZ40" s="70">
        <f t="shared" si="15"/>
        <v>0</v>
      </c>
      <c r="BA40" s="70">
        <f t="shared" si="15"/>
        <v>-291.41518117239463</v>
      </c>
      <c r="BB40" s="70">
        <f t="shared" si="16"/>
        <v>707.89910551161438</v>
      </c>
      <c r="BC40" s="70">
        <f t="shared" si="16"/>
        <v>62808.738542536958</v>
      </c>
      <c r="BD40" s="70">
        <f t="shared" si="16"/>
        <v>0</v>
      </c>
      <c r="BE40" s="70">
        <f t="shared" si="16"/>
        <v>0.35423707110147934</v>
      </c>
      <c r="BF40" s="70">
        <f t="shared" si="16"/>
        <v>0</v>
      </c>
      <c r="BG40" s="70">
        <f t="shared" si="16"/>
        <v>705.81907999491386</v>
      </c>
      <c r="BH40" s="71">
        <f t="shared" si="16"/>
        <v>27.323854019660356</v>
      </c>
      <c r="BP40" s="53" t="s">
        <v>79</v>
      </c>
      <c r="BQ40" s="78" t="s">
        <v>80</v>
      </c>
      <c r="BR40" s="69">
        <f t="shared" si="19"/>
        <v>-5395.4806064940985</v>
      </c>
      <c r="BS40" s="70">
        <f t="shared" si="19"/>
        <v>30430.165446899213</v>
      </c>
      <c r="BT40" s="49">
        <f>AM40-CY19</f>
        <v>2900.6826355369308</v>
      </c>
      <c r="BU40" s="70">
        <f t="shared" si="19"/>
        <v>12.276502018712586</v>
      </c>
      <c r="BV40" s="70">
        <f t="shared" si="19"/>
        <v>26.510644252593984</v>
      </c>
      <c r="BW40" s="70">
        <f t="shared" si="19"/>
        <v>31.958681002481054</v>
      </c>
      <c r="BX40" s="70">
        <f t="shared" si="19"/>
        <v>92.234118820211833</v>
      </c>
      <c r="BY40" s="70">
        <f t="shared" si="19"/>
        <v>124.19992318457091</v>
      </c>
      <c r="BZ40" s="70">
        <f t="shared" si="19"/>
        <v>138.21505392533729</v>
      </c>
      <c r="CA40" s="70">
        <f t="shared" si="19"/>
        <v>5.2891071399367267</v>
      </c>
      <c r="CB40" s="70">
        <f t="shared" si="19"/>
        <v>20.531132362865151</v>
      </c>
      <c r="CC40" s="70">
        <f t="shared" si="19"/>
        <v>5174.164919216526</v>
      </c>
      <c r="CD40" s="70">
        <f t="shared" si="19"/>
        <v>1807.7889884910262</v>
      </c>
      <c r="CE40" s="70">
        <f t="shared" si="19"/>
        <v>-4019.4470832049933</v>
      </c>
      <c r="CF40" s="70">
        <f t="shared" si="19"/>
        <v>-6606.195899149071</v>
      </c>
      <c r="CG40" s="70">
        <f t="shared" si="19"/>
        <v>0</v>
      </c>
      <c r="CH40" s="70">
        <f t="shared" si="20"/>
        <v>-291.41518117239463</v>
      </c>
      <c r="CI40" s="70">
        <f t="shared" si="20"/>
        <v>707.89910551161438</v>
      </c>
      <c r="CJ40" s="70">
        <f t="shared" si="20"/>
        <v>62808.738542536958</v>
      </c>
      <c r="CK40" s="70">
        <f t="shared" si="20"/>
        <v>0</v>
      </c>
      <c r="CL40" s="70">
        <f t="shared" si="20"/>
        <v>0.35423707110147934</v>
      </c>
      <c r="CM40" s="70">
        <f t="shared" si="20"/>
        <v>0</v>
      </c>
      <c r="CN40" s="70">
        <f t="shared" si="20"/>
        <v>705.81907999491386</v>
      </c>
      <c r="CO40" s="71">
        <f t="shared" si="20"/>
        <v>27.323854019660356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205537.11022039826</v>
      </c>
      <c r="E41" s="31">
        <v>582894.45800914569</v>
      </c>
      <c r="F41" s="31">
        <v>440114.24282829312</v>
      </c>
      <c r="G41" s="31">
        <v>21538.525750745204</v>
      </c>
      <c r="H41" s="31">
        <v>70490.377691941379</v>
      </c>
      <c r="I41" s="31">
        <v>68346.042625038652</v>
      </c>
      <c r="J41" s="31">
        <v>28088.535331846891</v>
      </c>
      <c r="K41" s="31">
        <v>103236.66774779814</v>
      </c>
      <c r="L41" s="31">
        <v>85641.611884695041</v>
      </c>
      <c r="M41" s="31">
        <v>80044.363534080607</v>
      </c>
      <c r="N41" s="31">
        <v>46450.062396821493</v>
      </c>
      <c r="O41" s="31">
        <v>1856173.1497034442</v>
      </c>
      <c r="P41" s="31">
        <v>619537.67120026797</v>
      </c>
      <c r="Q41" s="31">
        <v>19437.373509069537</v>
      </c>
      <c r="R41" s="31">
        <v>28338.86435763706</v>
      </c>
      <c r="S41" s="31">
        <v>55914.795605943596</v>
      </c>
      <c r="T41" s="31">
        <v>16969.525996727367</v>
      </c>
      <c r="U41" s="31">
        <v>51679.192549811574</v>
      </c>
      <c r="V41" s="31">
        <v>3619968.3915868783</v>
      </c>
      <c r="W41" s="31">
        <v>781766.93541173206</v>
      </c>
      <c r="X41" s="31">
        <v>1353.1667665394166</v>
      </c>
      <c r="Y41" s="31">
        <v>221680.86282189062</v>
      </c>
      <c r="Z41" s="31">
        <v>77442.023225971716</v>
      </c>
      <c r="AA41" s="32">
        <v>55852.24522903363</v>
      </c>
      <c r="AI41" s="29" t="s">
        <v>81</v>
      </c>
      <c r="AJ41" s="30" t="s">
        <v>83</v>
      </c>
      <c r="AK41" s="31">
        <f>SUM(AK3:AK40)</f>
        <v>205537.92054800587</v>
      </c>
      <c r="AL41" s="31">
        <f t="shared" ref="AL41:BH41" si="21">SUM(AL3:AL40)</f>
        <v>582899.86468855035</v>
      </c>
      <c r="AM41" s="31">
        <f t="shared" si="21"/>
        <v>440113.57979810599</v>
      </c>
      <c r="AN41" s="31">
        <f t="shared" si="21"/>
        <v>21537.661056672889</v>
      </c>
      <c r="AO41" s="31">
        <f t="shared" si="21"/>
        <v>70489.562247072114</v>
      </c>
      <c r="AP41" s="31">
        <f t="shared" si="21"/>
        <v>68344.961767050336</v>
      </c>
      <c r="AQ41" s="31">
        <f t="shared" si="21"/>
        <v>28088.550345953518</v>
      </c>
      <c r="AR41" s="31">
        <f t="shared" si="21"/>
        <v>103251.24452952293</v>
      </c>
      <c r="AS41" s="31">
        <f t="shared" si="21"/>
        <v>85648.295312740345</v>
      </c>
      <c r="AT41" s="31">
        <f t="shared" si="21"/>
        <v>80044.161425327198</v>
      </c>
      <c r="AU41" s="31">
        <f t="shared" si="21"/>
        <v>46449.332816292117</v>
      </c>
      <c r="AV41" s="31">
        <f t="shared" si="21"/>
        <v>1856196.5849761381</v>
      </c>
      <c r="AW41" s="31">
        <f t="shared" si="21"/>
        <v>619546.44800507894</v>
      </c>
      <c r="AX41" s="31">
        <f t="shared" si="21"/>
        <v>19436.007303581253</v>
      </c>
      <c r="AY41" s="31">
        <f t="shared" si="21"/>
        <v>28338.145972363349</v>
      </c>
      <c r="AZ41" s="31">
        <f t="shared" si="21"/>
        <v>55916.242667446255</v>
      </c>
      <c r="BA41" s="31">
        <f t="shared" si="21"/>
        <v>16968.6128420143</v>
      </c>
      <c r="BB41" s="31">
        <f t="shared" si="21"/>
        <v>51678.543547134512</v>
      </c>
      <c r="BC41" s="31">
        <f t="shared" si="21"/>
        <v>3620046.2982268212</v>
      </c>
      <c r="BD41" s="31">
        <f t="shared" si="21"/>
        <v>781766.53391447174</v>
      </c>
      <c r="BE41" s="31">
        <f t="shared" si="21"/>
        <v>1484.8428974934818</v>
      </c>
      <c r="BF41" s="31">
        <f t="shared" si="21"/>
        <v>222773.25389244244</v>
      </c>
      <c r="BG41" s="31">
        <f t="shared" si="21"/>
        <v>77444.731310034244</v>
      </c>
      <c r="BH41" s="32">
        <f t="shared" si="21"/>
        <v>55939.104205716299</v>
      </c>
      <c r="BP41" s="29" t="s">
        <v>81</v>
      </c>
      <c r="BQ41" s="30" t="s">
        <v>83</v>
      </c>
      <c r="BR41" s="31">
        <f>SUM(BR3:BR40)</f>
        <v>205537.92054800587</v>
      </c>
      <c r="BS41" s="31">
        <f t="shared" ref="BS41:CO41" si="22">SUM(BS3:BS40)</f>
        <v>582899.86468855035</v>
      </c>
      <c r="BT41" s="31">
        <f t="shared" si="22"/>
        <v>442004.41026183183</v>
      </c>
      <c r="BU41" s="31">
        <f t="shared" si="22"/>
        <v>21537.661056672889</v>
      </c>
      <c r="BV41" s="31">
        <f t="shared" si="22"/>
        <v>70489.562247072114</v>
      </c>
      <c r="BW41" s="31">
        <f t="shared" si="22"/>
        <v>68344.961767050336</v>
      </c>
      <c r="BX41" s="31">
        <f t="shared" si="22"/>
        <v>28088.550345953518</v>
      </c>
      <c r="BY41" s="31">
        <f t="shared" si="22"/>
        <v>103251.24452952293</v>
      </c>
      <c r="BZ41" s="31">
        <f t="shared" si="22"/>
        <v>85648.295312740345</v>
      </c>
      <c r="CA41" s="31">
        <f t="shared" si="22"/>
        <v>80044.161425327198</v>
      </c>
      <c r="CB41" s="31">
        <f t="shared" si="22"/>
        <v>46449.332816292117</v>
      </c>
      <c r="CC41" s="31">
        <f t="shared" si="22"/>
        <v>1856196.5849761378</v>
      </c>
      <c r="CD41" s="31">
        <f t="shared" si="22"/>
        <v>619546.44800507894</v>
      </c>
      <c r="CE41" s="31">
        <f t="shared" si="22"/>
        <v>19436.007303581253</v>
      </c>
      <c r="CF41" s="31">
        <f t="shared" si="22"/>
        <v>28338.145972363349</v>
      </c>
      <c r="CG41" s="31">
        <f t="shared" si="22"/>
        <v>55916.242667446255</v>
      </c>
      <c r="CH41" s="31">
        <f t="shared" si="22"/>
        <v>16968.6128420143</v>
      </c>
      <c r="CI41" s="31">
        <f t="shared" si="22"/>
        <v>51678.543547134512</v>
      </c>
      <c r="CJ41" s="31">
        <f t="shared" si="22"/>
        <v>3620046.2982268212</v>
      </c>
      <c r="CK41" s="31">
        <f t="shared" si="22"/>
        <v>781766.53391447174</v>
      </c>
      <c r="CL41" s="31">
        <f t="shared" si="22"/>
        <v>1484.8428974934818</v>
      </c>
      <c r="CM41" s="31">
        <f t="shared" si="22"/>
        <v>222773.25389244244</v>
      </c>
      <c r="CN41" s="31">
        <f t="shared" si="22"/>
        <v>77444.731310034244</v>
      </c>
      <c r="CO41" s="32">
        <f t="shared" si="22"/>
        <v>55939.104205716299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143783.78604337163</v>
      </c>
      <c r="E43" s="31">
        <f t="shared" ref="E43:AA43" si="23">SUM(E3:E31)</f>
        <v>294226.82361828088</v>
      </c>
      <c r="F43" s="31">
        <f t="shared" si="23"/>
        <v>207840.43746561732</v>
      </c>
      <c r="G43" s="31">
        <f t="shared" si="23"/>
        <v>13229.734317270519</v>
      </c>
      <c r="H43" s="31">
        <f t="shared" si="23"/>
        <v>42342.764914718806</v>
      </c>
      <c r="I43" s="31">
        <f t="shared" si="23"/>
        <v>38727.365339392745</v>
      </c>
      <c r="J43" s="31">
        <f t="shared" si="23"/>
        <v>11250.078129006602</v>
      </c>
      <c r="K43" s="31">
        <f t="shared" si="23"/>
        <v>47147.08741755964</v>
      </c>
      <c r="L43" s="31">
        <f t="shared" si="23"/>
        <v>50605.161940886544</v>
      </c>
      <c r="M43" s="31">
        <f t="shared" si="23"/>
        <v>47680.755728832628</v>
      </c>
      <c r="N43" s="31">
        <f t="shared" si="23"/>
        <v>21202.337696644048</v>
      </c>
      <c r="O43" s="31">
        <f t="shared" si="23"/>
        <v>896249.2900329656</v>
      </c>
      <c r="P43" s="31">
        <f t="shared" si="23"/>
        <v>566091.38990389113</v>
      </c>
      <c r="Q43" s="31">
        <f t="shared" si="23"/>
        <v>24270.393403184684</v>
      </c>
      <c r="R43" s="31">
        <f t="shared" si="23"/>
        <v>33603.26645412689</v>
      </c>
      <c r="S43" s="31">
        <f t="shared" si="23"/>
        <v>107427.48132191916</v>
      </c>
      <c r="T43" s="31">
        <f t="shared" si="23"/>
        <v>26767.839358365563</v>
      </c>
      <c r="U43" s="31">
        <f t="shared" si="23"/>
        <v>43450.362423817089</v>
      </c>
      <c r="V43" s="31">
        <f t="shared" si="23"/>
        <v>3756897.5406575445</v>
      </c>
      <c r="W43" s="31">
        <f t="shared" si="23"/>
        <v>781766.93541173206</v>
      </c>
      <c r="X43" s="31">
        <f t="shared" si="23"/>
        <v>25.740644911157503</v>
      </c>
      <c r="Y43" s="31">
        <f t="shared" si="23"/>
        <v>64985.438613570768</v>
      </c>
      <c r="Z43" s="31">
        <f t="shared" si="23"/>
        <v>69422.365689708182</v>
      </c>
      <c r="AA43" s="32">
        <f t="shared" si="23"/>
        <v>31332.553887428203</v>
      </c>
      <c r="AJ43" s="79" t="s">
        <v>86</v>
      </c>
      <c r="AK43" s="38">
        <f t="array" ref="AK43:BH43">TRANSPOSE(BN3:BN26)-AK41:BH41</f>
        <v>-2.0372681319713593E-10</v>
      </c>
      <c r="AL43" s="39">
        <v>6.9849193096160889E-10</v>
      </c>
      <c r="AM43" s="39">
        <v>-1.0477378964424133E-9</v>
      </c>
      <c r="AN43" s="39">
        <v>-4.9840309657156467E-10</v>
      </c>
      <c r="AO43" s="39">
        <v>7.5669959187507629E-10</v>
      </c>
      <c r="AP43" s="39">
        <v>-8.7311491370201111E-10</v>
      </c>
      <c r="AQ43" s="39">
        <v>-1.8189894035458565E-10</v>
      </c>
      <c r="AR43" s="39">
        <v>-1.7462298274040222E-10</v>
      </c>
      <c r="AS43" s="39">
        <v>-1.1350493878126144E-9</v>
      </c>
      <c r="AT43" s="39">
        <v>-1.3096723705530167E-10</v>
      </c>
      <c r="AU43" s="39">
        <v>-8.7311491370201111E-11</v>
      </c>
      <c r="AV43" s="39">
        <v>-6.9849193096160889E-10</v>
      </c>
      <c r="AW43" s="39">
        <v>8.149072527885437E-10</v>
      </c>
      <c r="AX43" s="39">
        <v>-7.021299097687006E-10</v>
      </c>
      <c r="AY43" s="39">
        <v>1.7462298274040222E-10</v>
      </c>
      <c r="AZ43" s="39">
        <v>2.255546860396862E-10</v>
      </c>
      <c r="BA43" s="39">
        <v>-4.3655745685100555E-10</v>
      </c>
      <c r="BB43" s="39">
        <v>-3.637978807091713E-11</v>
      </c>
      <c r="BC43" s="39">
        <v>0</v>
      </c>
      <c r="BD43" s="39">
        <v>-5.8207660913467407E-10</v>
      </c>
      <c r="BE43" s="39">
        <v>7.0190253609325737E-10</v>
      </c>
      <c r="BF43" s="39">
        <v>9.8953023552894592E-10</v>
      </c>
      <c r="BG43" s="39">
        <v>-3.2014213502407074E-10</v>
      </c>
      <c r="BH43" s="40">
        <v>3.5652192309498787E-10</v>
      </c>
      <c r="BJ43" s="45">
        <f>SUMSQ(AK43:BH43)</f>
        <v>8.5456476277371951E-18</v>
      </c>
      <c r="BQ43" s="79" t="s">
        <v>86</v>
      </c>
      <c r="BR43" s="38">
        <f t="array" ref="BR43:CO43">TRANSPOSE(CU3:CU26)-BR41:CO41</f>
        <v>-2.0372681319713593E-10</v>
      </c>
      <c r="BS43" s="39">
        <v>6.9849193096160889E-10</v>
      </c>
      <c r="BT43" s="39">
        <v>-9.3132257461547852E-10</v>
      </c>
      <c r="BU43" s="39">
        <v>-4.9840309657156467E-10</v>
      </c>
      <c r="BV43" s="39">
        <v>7.5669959187507629E-10</v>
      </c>
      <c r="BW43" s="39">
        <v>-8.7311491370201111E-10</v>
      </c>
      <c r="BX43" s="39">
        <v>-1.8189894035458565E-10</v>
      </c>
      <c r="BY43" s="39">
        <v>-1.7462298274040222E-10</v>
      </c>
      <c r="BZ43" s="39">
        <v>-1.1350493878126144E-9</v>
      </c>
      <c r="CA43" s="39">
        <v>-1.3096723705530167E-10</v>
      </c>
      <c r="CB43" s="39">
        <v>-8.7311491370201111E-11</v>
      </c>
      <c r="CC43" s="39">
        <v>-4.6566128730773926E-10</v>
      </c>
      <c r="CD43" s="39">
        <v>8.149072527885437E-10</v>
      </c>
      <c r="CE43" s="39">
        <v>-7.021299097687006E-10</v>
      </c>
      <c r="CF43" s="39">
        <v>1.7462298274040222E-10</v>
      </c>
      <c r="CG43" s="39">
        <v>2.255546860396862E-10</v>
      </c>
      <c r="CH43" s="39">
        <v>-4.3655745685100555E-10</v>
      </c>
      <c r="CI43" s="39">
        <v>-3.637978807091713E-11</v>
      </c>
      <c r="CJ43" s="39">
        <v>0</v>
      </c>
      <c r="CK43" s="39">
        <v>-5.8207660913467407E-10</v>
      </c>
      <c r="CL43" s="39">
        <v>7.0190253609325737E-10</v>
      </c>
      <c r="CM43" s="39">
        <v>9.8953023552894592E-10</v>
      </c>
      <c r="CN43" s="39">
        <v>-3.2014213502407074E-10</v>
      </c>
      <c r="CO43" s="40">
        <v>3.5652192309498787E-10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'[7]TES 2030 (value)'!$D$112:$AA$112</f>
        <v>704.81862272425042</v>
      </c>
      <c r="E45" s="31">
        <v>580.97848866098207</v>
      </c>
      <c r="F45" s="31">
        <v>225.94837214131709</v>
      </c>
      <c r="G45" s="31">
        <v>42.391380432952246</v>
      </c>
      <c r="H45" s="31">
        <v>87.253966108077961</v>
      </c>
      <c r="I45" s="31">
        <v>75.57218116334883</v>
      </c>
      <c r="J45" s="31">
        <v>21.495390930654057</v>
      </c>
      <c r="K45" s="31">
        <v>30.075065496547214</v>
      </c>
      <c r="L45" s="31">
        <v>140.71150618999999</v>
      </c>
      <c r="M45" s="31">
        <v>44.982395072399427</v>
      </c>
      <c r="N45" s="31">
        <v>22.710665443606924</v>
      </c>
      <c r="O45" s="31">
        <v>1923.0301269654251</v>
      </c>
      <c r="P45" s="31">
        <v>1914.9726908885343</v>
      </c>
      <c r="Q45" s="31">
        <v>110.18003273294053</v>
      </c>
      <c r="R45" s="31">
        <v>173.80530524094809</v>
      </c>
      <c r="S45" s="31">
        <v>341.0703742</v>
      </c>
      <c r="T45" s="31">
        <v>47.046267316254898</v>
      </c>
      <c r="U45" s="31">
        <v>82.006083612450439</v>
      </c>
      <c r="V45" s="31">
        <v>13428.226702928661</v>
      </c>
      <c r="W45" s="31">
        <v>5842.7275733357637</v>
      </c>
      <c r="X45" s="31">
        <v>9.1976322889706558E-2</v>
      </c>
      <c r="Y45" s="31">
        <v>16.689662392095848</v>
      </c>
      <c r="Z45" s="31">
        <v>80.705287171095449</v>
      </c>
      <c r="AA45" s="32">
        <v>31.742075954006427</v>
      </c>
      <c r="AI45" s="80" t="s">
        <v>84</v>
      </c>
      <c r="AJ45" s="79" t="s">
        <v>85</v>
      </c>
      <c r="AK45" s="41">
        <v>4.9157089594089401E-6</v>
      </c>
      <c r="AL45" s="42">
        <v>1.4822929822504627E-5</v>
      </c>
      <c r="AM45" s="42">
        <v>-1.8667070887348938E-6</v>
      </c>
      <c r="AN45" s="42">
        <v>-4.6871981065404153E-5</v>
      </c>
      <c r="AO45" s="42">
        <v>-1.5948260550889319E-5</v>
      </c>
      <c r="AP45" s="42">
        <v>-1.9247853696607401E-5</v>
      </c>
      <c r="AQ45" s="42">
        <v>6.8723995569098761E-7</v>
      </c>
      <c r="AR45" s="42">
        <v>1.5381849255353427E-4</v>
      </c>
      <c r="AS45" s="42">
        <v>8.8504932084401813E-5</v>
      </c>
      <c r="AT45" s="42">
        <v>-2.7476181013819082E-6</v>
      </c>
      <c r="AU45" s="42">
        <v>-1.7124930933820005E-5</v>
      </c>
      <c r="AV45" s="42">
        <v>1.6519069362248654E-5</v>
      </c>
      <c r="AW45" s="42">
        <v>1.5504218872833468E-5</v>
      </c>
      <c r="AX45" s="42">
        <v>-4.8942025629489748E-5</v>
      </c>
      <c r="AY45" s="42">
        <v>-2.1378435774746716E-5</v>
      </c>
      <c r="AZ45" s="42">
        <v>1.0058197391773172E-5</v>
      </c>
      <c r="BA45" s="42">
        <v>-2.958992840751559E-5</v>
      </c>
      <c r="BB45" s="42">
        <v>-1.0921921887932996E-5</v>
      </c>
      <c r="BC45" s="42">
        <v>1.9230045797141325E-5</v>
      </c>
      <c r="BD45" s="42">
        <v>-5.1357667113359691E-7</v>
      </c>
      <c r="BE45" s="42">
        <v>0.14052480119780542</v>
      </c>
      <c r="BF45" s="42">
        <v>7.753765788270214E-3</v>
      </c>
      <c r="BG45" s="42">
        <v>3.8543295480580901E-5</v>
      </c>
      <c r="BH45" s="43">
        <v>2.104121311541337E-3</v>
      </c>
      <c r="BP45" s="80" t="s">
        <v>109</v>
      </c>
      <c r="BQ45" s="60" t="s">
        <v>41</v>
      </c>
      <c r="BR45" s="61">
        <f t="array" ref="BR45:CO48">'[7]TES 2030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'[7]TES 2030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'[7]TES 2030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0.20063490295343697</v>
      </c>
      <c r="E47" s="87">
        <f t="shared" ref="E47:AA47" si="24">E31/(E43-E31)</f>
        <v>7.0486886405568119E-2</v>
      </c>
      <c r="F47" s="87">
        <f t="shared" si="24"/>
        <v>-4.0896701723332256E-2</v>
      </c>
      <c r="G47" s="87">
        <f t="shared" si="24"/>
        <v>-5.2137243645792267E-2</v>
      </c>
      <c r="H47" s="87">
        <f t="shared" si="24"/>
        <v>3.6326560277887131E-2</v>
      </c>
      <c r="I47" s="87">
        <f t="shared" si="24"/>
        <v>-2.0053829724164453E-2</v>
      </c>
      <c r="J47" s="87">
        <f t="shared" si="24"/>
        <v>-0.1682537681709898</v>
      </c>
      <c r="K47" s="87">
        <f t="shared" si="24"/>
        <v>5.2033634521131231E-2</v>
      </c>
      <c r="L47" s="87">
        <f t="shared" si="24"/>
        <v>-1.2966398873589607E-2</v>
      </c>
      <c r="M47" s="87">
        <f t="shared" si="24"/>
        <v>2.2005886021335842E-2</v>
      </c>
      <c r="N47" s="87">
        <f t="shared" si="24"/>
        <v>-5.2591524845613333E-3</v>
      </c>
      <c r="O47" s="87">
        <f t="shared" si="24"/>
        <v>5.4797197358558848E-2</v>
      </c>
      <c r="P47" s="87">
        <f t="shared" si="24"/>
        <v>0.14713104685562364</v>
      </c>
      <c r="Q47" s="87">
        <f t="shared" si="24"/>
        <v>0.12947407842728814</v>
      </c>
      <c r="R47" s="87">
        <f t="shared" si="24"/>
        <v>0.17208538554464439</v>
      </c>
      <c r="S47" s="87">
        <f t="shared" si="24"/>
        <v>6.9871090073258785E-2</v>
      </c>
      <c r="T47" s="87">
        <f t="shared" si="24"/>
        <v>9.7631461790854676E-2</v>
      </c>
      <c r="U47" s="87">
        <f t="shared" si="24"/>
        <v>2.3276451139904505E-2</v>
      </c>
      <c r="V47" s="87">
        <f t="shared" si="24"/>
        <v>0.19111237179453161</v>
      </c>
      <c r="W47" s="87">
        <f t="shared" si="24"/>
        <v>-3.7062721717685096E-3</v>
      </c>
      <c r="X47" s="87">
        <f t="shared" si="24"/>
        <v>-0.1349020904780048</v>
      </c>
      <c r="Y47" s="87">
        <f t="shared" si="24"/>
        <v>-7.2029507595492554E-4</v>
      </c>
      <c r="Z47" s="87">
        <f t="shared" si="24"/>
        <v>7.6759985345581955E-2</v>
      </c>
      <c r="AA47" s="87">
        <f t="shared" si="24"/>
        <v>0.20914311806309785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5.9966601288834451E-2</v>
      </c>
      <c r="AL47" s="47">
        <v>8.3655330029675595E-2</v>
      </c>
      <c r="AM47" s="47">
        <v>0.14718399098589457</v>
      </c>
      <c r="AN47" s="47">
        <v>0.20957007088536606</v>
      </c>
      <c r="AO47" s="47">
        <v>0.15947687254630091</v>
      </c>
      <c r="AP47" s="47">
        <v>0.26530760009051452</v>
      </c>
      <c r="AQ47" s="47">
        <v>0.14238293724769929</v>
      </c>
      <c r="AR47" s="47">
        <v>0</v>
      </c>
      <c r="AS47" s="47">
        <v>0.18310129465951122</v>
      </c>
      <c r="AT47" s="47">
        <v>0</v>
      </c>
      <c r="AU47" s="47">
        <v>1.0058864536901391E-8</v>
      </c>
      <c r="AV47" s="47">
        <v>0.1179262280259238</v>
      </c>
      <c r="AW47" s="47">
        <v>0.12037551417107561</v>
      </c>
      <c r="AX47" s="47">
        <v>7.2567351141680059E-2</v>
      </c>
      <c r="AY47" s="47">
        <v>7.0331702355741238E-2</v>
      </c>
      <c r="AZ47" s="47">
        <v>0.52671835538776524</v>
      </c>
      <c r="BA47" s="47">
        <v>3.9213688730093829E-2</v>
      </c>
      <c r="BB47" s="47">
        <v>2.2463337193631434E-2</v>
      </c>
      <c r="BC47" s="47">
        <v>6.3837006674417732E-2</v>
      </c>
      <c r="BD47" s="47">
        <v>0</v>
      </c>
      <c r="BE47" s="47">
        <v>0.44200902416561549</v>
      </c>
      <c r="BF47" s="47">
        <v>0.27414003562141809</v>
      </c>
      <c r="BG47" s="47">
        <v>0.22096193593674082</v>
      </c>
      <c r="BH47" s="48">
        <v>0.22105233369193367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VE'!$AA$29:$AA$49)</f>
        <v>0</v>
      </c>
      <c r="BS50" s="62">
        <v>0</v>
      </c>
      <c r="BT50" s="62">
        <v>0</v>
      </c>
      <c r="BU50" s="62">
        <v>0</v>
      </c>
      <c r="BV50" s="62">
        <v>285370.79700000002</v>
      </c>
      <c r="BW50" s="62">
        <v>144711.09179999999</v>
      </c>
      <c r="BX50" s="62">
        <v>377977.76659999997</v>
      </c>
      <c r="BY50" s="62">
        <v>115748.0603</v>
      </c>
      <c r="BZ50" s="62">
        <v>0</v>
      </c>
      <c r="CA50" s="62">
        <v>10782986.01</v>
      </c>
      <c r="CB50" s="62">
        <v>0</v>
      </c>
      <c r="CC50" s="62">
        <v>571382.79440000001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VE'!$AA$50:$AA$51)</f>
        <v>0</v>
      </c>
      <c r="CN50" s="89">
        <f>SUM('[3]AMS ss VE'!$AA$52:$AA$59)</f>
        <v>1316291.6850000001</v>
      </c>
      <c r="CO50" s="89">
        <f>SUM('[3]AMS ss VE'!$AA$60:$AA$65)</f>
        <v>0</v>
      </c>
      <c r="CP50" s="101">
        <f t="array" ref="CP50:CP51">'[3]AMS ss VE'!$AA$3:$AA$4</f>
        <v>458374.77389999997</v>
      </c>
    </row>
    <row r="51" spans="68:94" x14ac:dyDescent="0.25">
      <c r="BQ51" s="64" t="s">
        <v>43</v>
      </c>
      <c r="BR51" s="65">
        <f t="array" ref="BR51:CL51">TRANSPOSE('[3]AMS ss VE'!$AA$68:$AA$88)</f>
        <v>5770362.4050000003</v>
      </c>
      <c r="BS51" s="66">
        <v>2574980.92</v>
      </c>
      <c r="BT51" s="66">
        <v>218872.48370000001</v>
      </c>
      <c r="BU51" s="66">
        <v>1983729.659</v>
      </c>
      <c r="BV51" s="66">
        <v>8105528.6330000004</v>
      </c>
      <c r="BW51" s="66">
        <v>4348312.1279999996</v>
      </c>
      <c r="BX51" s="66">
        <v>1769152.125</v>
      </c>
      <c r="BY51" s="66">
        <v>5278654.2829999998</v>
      </c>
      <c r="BZ51" s="66">
        <v>218243.1207</v>
      </c>
      <c r="CA51" s="66">
        <v>0</v>
      </c>
      <c r="CB51" s="66">
        <v>0</v>
      </c>
      <c r="CC51" s="66">
        <v>3747321.2779999999</v>
      </c>
      <c r="CD51" s="66">
        <v>4.3996130180000002</v>
      </c>
      <c r="CE51" s="66">
        <v>480373.58409999998</v>
      </c>
      <c r="CF51" s="66">
        <v>2946920.588</v>
      </c>
      <c r="CG51" s="66">
        <v>25360218.120000001</v>
      </c>
      <c r="CH51" s="66">
        <v>7035154.4859999996</v>
      </c>
      <c r="CI51" s="66">
        <v>9678022.7650000006</v>
      </c>
      <c r="CJ51" s="66">
        <v>2688961.5809999998</v>
      </c>
      <c r="CK51" s="66">
        <v>186410.79370000001</v>
      </c>
      <c r="CL51" s="91">
        <v>0</v>
      </c>
      <c r="CM51" s="91">
        <f>SUM('[3]AMS ss VE'!$AA$89:$AA$90)</f>
        <v>5193245.6289999997</v>
      </c>
      <c r="CN51" s="91">
        <f>SUM('[3]AMS ss VE'!$AA$91:$AA$98)</f>
        <v>1041058.5110000001</v>
      </c>
      <c r="CO51" s="91">
        <f>SUM('[3]AMS ss VE'!$AA$99:$AA$104)</f>
        <v>0</v>
      </c>
      <c r="CP51" s="102">
        <v>65976653.170000002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VE'!$AA$119:$AA$139)</f>
        <v>437981.69890000002</v>
      </c>
      <c r="BS53" s="70">
        <v>3345520.8390000002</v>
      </c>
      <c r="BT53" s="70">
        <v>539259.69900000002</v>
      </c>
      <c r="BU53" s="70">
        <v>1261091.2579999999</v>
      </c>
      <c r="BV53" s="70">
        <v>1859841.8770000001</v>
      </c>
      <c r="BW53" s="70">
        <v>1801496.32</v>
      </c>
      <c r="BX53" s="70">
        <v>3149529.3760000002</v>
      </c>
      <c r="BY53" s="70">
        <v>3031647.9240000001</v>
      </c>
      <c r="BZ53" s="70">
        <v>224410.76199999999</v>
      </c>
      <c r="CA53" s="70">
        <v>1464798.227</v>
      </c>
      <c r="CB53" s="70">
        <v>247829.24770000001</v>
      </c>
      <c r="CC53" s="70">
        <v>4846765.5999999996</v>
      </c>
      <c r="CD53" s="70">
        <v>296337.0931</v>
      </c>
      <c r="CE53" s="70">
        <v>38947.601159999998</v>
      </c>
      <c r="CF53" s="70">
        <v>46507.006159999997</v>
      </c>
      <c r="CG53" s="70">
        <v>42437.099020000001</v>
      </c>
      <c r="CH53" s="70">
        <v>2546.506942</v>
      </c>
      <c r="CI53" s="70">
        <v>1648.227453</v>
      </c>
      <c r="CJ53" s="70">
        <v>7110367.1179999998</v>
      </c>
      <c r="CK53" s="70">
        <v>2882507.2570000002</v>
      </c>
      <c r="CL53" s="93">
        <v>0</v>
      </c>
      <c r="CM53" s="93">
        <f>SUM('[3]AMS ss VE'!$AA$140:$AA$141)</f>
        <v>0.39961699220000002</v>
      </c>
      <c r="CN53" s="93">
        <f>SUM('[3]AMS ss VE'!$AA$142:$AA$149)</f>
        <v>6200198.3949999996</v>
      </c>
      <c r="CO53" s="93">
        <f>SUM('[3]AMS ss VE'!$AA$150:$AA$155)</f>
        <v>675006.54680000001</v>
      </c>
      <c r="CP53" s="103">
        <f>'[3]AMS ss VE'!$AA$5</f>
        <v>12801187.57</v>
      </c>
    </row>
    <row r="57" spans="68:94" x14ac:dyDescent="0.25">
      <c r="BY57" s="8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4"/>
  <dimension ref="B1:DA60"/>
  <sheetViews>
    <sheetView showGridLines="0" topLeftCell="BQ28" workbookViewId="0">
      <selection activeCell="BY60" sqref="BY60"/>
    </sheetView>
  </sheetViews>
  <sheetFormatPr baseColWidth="10" defaultRowHeight="15" x14ac:dyDescent="0.25"/>
  <cols>
    <col min="1" max="1" width="11.42578125" style="53"/>
    <col min="2" max="2" width="47" style="53" bestFit="1" customWidth="1"/>
    <col min="3" max="3" width="11.42578125" style="53"/>
    <col min="4" max="13" width="11.5703125" style="53" bestFit="1" customWidth="1"/>
    <col min="14" max="14" width="12" style="53" bestFit="1" customWidth="1"/>
    <col min="15" max="27" width="11.5703125" style="53" bestFit="1" customWidth="1"/>
    <col min="28" max="36" width="11.42578125" style="53"/>
    <col min="37" max="50" width="11.5703125" style="53" bestFit="1" customWidth="1"/>
    <col min="51" max="51" width="12.7109375" style="53" bestFit="1" customWidth="1"/>
    <col min="52" max="55" width="11.5703125" style="53" bestFit="1" customWidth="1"/>
    <col min="56" max="56" width="12.7109375" style="53" bestFit="1" customWidth="1"/>
    <col min="57" max="60" width="11.5703125" style="53" bestFit="1" customWidth="1"/>
    <col min="61" max="16384" width="11.42578125" style="53"/>
  </cols>
  <sheetData>
    <row r="1" spans="2:105" x14ac:dyDescent="0.25">
      <c r="DA1" s="107" t="s">
        <v>116</v>
      </c>
    </row>
    <row r="2" spans="2:105" x14ac:dyDescent="0.25">
      <c r="D2" s="54" t="s">
        <v>0</v>
      </c>
      <c r="E2" s="55" t="s">
        <v>1</v>
      </c>
      <c r="F2" s="55" t="s">
        <v>2</v>
      </c>
      <c r="G2" s="55" t="s">
        <v>3</v>
      </c>
      <c r="H2" s="55" t="s">
        <v>4</v>
      </c>
      <c r="I2" s="55" t="s">
        <v>5</v>
      </c>
      <c r="J2" s="55" t="s">
        <v>6</v>
      </c>
      <c r="K2" s="55" t="s">
        <v>7</v>
      </c>
      <c r="L2" s="55" t="s">
        <v>8</v>
      </c>
      <c r="M2" s="55" t="s">
        <v>9</v>
      </c>
      <c r="N2" s="55" t="s">
        <v>10</v>
      </c>
      <c r="O2" s="55" t="s">
        <v>11</v>
      </c>
      <c r="P2" s="55" t="s">
        <v>12</v>
      </c>
      <c r="Q2" s="55" t="s">
        <v>13</v>
      </c>
      <c r="R2" s="55" t="s">
        <v>14</v>
      </c>
      <c r="S2" s="55" t="s">
        <v>15</v>
      </c>
      <c r="T2" s="55" t="s">
        <v>16</v>
      </c>
      <c r="U2" s="55" t="s">
        <v>17</v>
      </c>
      <c r="V2" s="55" t="s">
        <v>18</v>
      </c>
      <c r="W2" s="55" t="s">
        <v>19</v>
      </c>
      <c r="X2" s="55" t="s">
        <v>41</v>
      </c>
      <c r="Y2" s="55" t="s">
        <v>43</v>
      </c>
      <c r="Z2" s="55" t="s">
        <v>45</v>
      </c>
      <c r="AA2" s="55" t="s">
        <v>47</v>
      </c>
      <c r="AB2" s="56" t="s">
        <v>48</v>
      </c>
      <c r="AC2" s="57" t="s">
        <v>49</v>
      </c>
      <c r="AD2" s="57" t="s">
        <v>50</v>
      </c>
      <c r="AE2" s="57" t="s">
        <v>51</v>
      </c>
      <c r="AF2" s="58" t="s">
        <v>55</v>
      </c>
      <c r="AG2" s="25" t="s">
        <v>82</v>
      </c>
      <c r="AK2" s="54" t="s">
        <v>0</v>
      </c>
      <c r="AL2" s="55" t="s">
        <v>1</v>
      </c>
      <c r="AM2" s="55" t="s">
        <v>2</v>
      </c>
      <c r="AN2" s="55" t="s">
        <v>3</v>
      </c>
      <c r="AO2" s="55" t="s">
        <v>4</v>
      </c>
      <c r="AP2" s="55" t="s">
        <v>5</v>
      </c>
      <c r="AQ2" s="55" t="s">
        <v>6</v>
      </c>
      <c r="AR2" s="55" t="s">
        <v>7</v>
      </c>
      <c r="AS2" s="55" t="s">
        <v>8</v>
      </c>
      <c r="AT2" s="55" t="s">
        <v>9</v>
      </c>
      <c r="AU2" s="55" t="s">
        <v>10</v>
      </c>
      <c r="AV2" s="55" t="s">
        <v>11</v>
      </c>
      <c r="AW2" s="55" t="s">
        <v>12</v>
      </c>
      <c r="AX2" s="55" t="s">
        <v>13</v>
      </c>
      <c r="AY2" s="55" t="s">
        <v>14</v>
      </c>
      <c r="AZ2" s="55" t="s">
        <v>15</v>
      </c>
      <c r="BA2" s="55" t="s">
        <v>16</v>
      </c>
      <c r="BB2" s="55" t="s">
        <v>17</v>
      </c>
      <c r="BC2" s="55" t="s">
        <v>18</v>
      </c>
      <c r="BD2" s="55" t="s">
        <v>19</v>
      </c>
      <c r="BE2" s="55" t="s">
        <v>41</v>
      </c>
      <c r="BF2" s="55" t="s">
        <v>43</v>
      </c>
      <c r="BG2" s="55" t="s">
        <v>45</v>
      </c>
      <c r="BH2" s="55" t="s">
        <v>47</v>
      </c>
      <c r="BI2" s="56" t="s">
        <v>48</v>
      </c>
      <c r="BJ2" s="57" t="s">
        <v>49</v>
      </c>
      <c r="BK2" s="57" t="s">
        <v>50</v>
      </c>
      <c r="BL2" s="57" t="s">
        <v>51</v>
      </c>
      <c r="BM2" s="58" t="s">
        <v>55</v>
      </c>
      <c r="BN2" s="25" t="s">
        <v>82</v>
      </c>
      <c r="BR2" s="54" t="s">
        <v>0</v>
      </c>
      <c r="BS2" s="55" t="s">
        <v>1</v>
      </c>
      <c r="BT2" s="55" t="s">
        <v>2</v>
      </c>
      <c r="BU2" s="55" t="s">
        <v>3</v>
      </c>
      <c r="BV2" s="55" t="s">
        <v>4</v>
      </c>
      <c r="BW2" s="55" t="s">
        <v>5</v>
      </c>
      <c r="BX2" s="55" t="s">
        <v>6</v>
      </c>
      <c r="BY2" s="55" t="s">
        <v>7</v>
      </c>
      <c r="BZ2" s="55" t="s">
        <v>8</v>
      </c>
      <c r="CA2" s="55" t="s">
        <v>9</v>
      </c>
      <c r="CB2" s="55" t="s">
        <v>10</v>
      </c>
      <c r="CC2" s="55" t="s">
        <v>11</v>
      </c>
      <c r="CD2" s="55" t="s">
        <v>12</v>
      </c>
      <c r="CE2" s="55" t="s">
        <v>13</v>
      </c>
      <c r="CF2" s="55" t="s">
        <v>14</v>
      </c>
      <c r="CG2" s="55" t="s">
        <v>15</v>
      </c>
      <c r="CH2" s="55" t="s">
        <v>16</v>
      </c>
      <c r="CI2" s="55" t="s">
        <v>17</v>
      </c>
      <c r="CJ2" s="55" t="s">
        <v>18</v>
      </c>
      <c r="CK2" s="55" t="s">
        <v>19</v>
      </c>
      <c r="CL2" s="55" t="s">
        <v>41</v>
      </c>
      <c r="CM2" s="55" t="s">
        <v>43</v>
      </c>
      <c r="CN2" s="55" t="s">
        <v>45</v>
      </c>
      <c r="CO2" s="55" t="s">
        <v>47</v>
      </c>
      <c r="CP2" s="56" t="s">
        <v>48</v>
      </c>
      <c r="CQ2" s="57" t="s">
        <v>49</v>
      </c>
      <c r="CR2" s="57" t="s">
        <v>50</v>
      </c>
      <c r="CS2" s="57" t="s">
        <v>51</v>
      </c>
      <c r="CT2" s="58" t="s">
        <v>55</v>
      </c>
      <c r="CU2" s="25" t="s">
        <v>82</v>
      </c>
      <c r="CX2" s="59" t="s">
        <v>102</v>
      </c>
      <c r="CY2" s="84">
        <f>'[1]scen AMS ss VE'!$AF$1080</f>
        <v>0.1124569378</v>
      </c>
      <c r="DA2" s="104">
        <f t="array" ref="DA2:DA25">IFERROR('[7]TES 2035 (VOLUME)'!$CK$6:$CK$29/'[7]TES 2010 (volume)'!$CK$6:$CK$29,1)</f>
        <v>1.1014217678490299</v>
      </c>
    </row>
    <row r="3" spans="2:105" x14ac:dyDescent="0.25">
      <c r="B3" s="53" t="s">
        <v>20</v>
      </c>
      <c r="C3" s="60" t="s">
        <v>0</v>
      </c>
      <c r="D3" s="88">
        <f t="array" ref="D3:AA26">'[6]TES 2035 (value)'!$D$77:$AA$100</f>
        <v>32738.80593814046</v>
      </c>
      <c r="E3" s="89">
        <v>90670.697199565373</v>
      </c>
      <c r="F3" s="89">
        <v>3.4978841890269385</v>
      </c>
      <c r="G3" s="89">
        <v>1.5643674855141432</v>
      </c>
      <c r="H3" s="89">
        <v>0.7449771877572966</v>
      </c>
      <c r="I3" s="89">
        <v>629.07584084132884</v>
      </c>
      <c r="J3" s="89">
        <v>0.26412098973708387</v>
      </c>
      <c r="K3" s="89">
        <v>144.53680943595654</v>
      </c>
      <c r="L3" s="89">
        <v>0</v>
      </c>
      <c r="M3" s="89">
        <v>31.985333828864803</v>
      </c>
      <c r="N3" s="89">
        <v>14.701665008468845</v>
      </c>
      <c r="O3" s="89">
        <v>7726.0916171109629</v>
      </c>
      <c r="P3" s="89">
        <v>6006.4038465811236</v>
      </c>
      <c r="Q3" s="89">
        <v>0</v>
      </c>
      <c r="R3" s="89">
        <v>8.4633044276305469</v>
      </c>
      <c r="S3" s="89">
        <v>0</v>
      </c>
      <c r="T3" s="89">
        <v>60.882322314239829</v>
      </c>
      <c r="U3" s="89">
        <v>3.9995497752301379E-2</v>
      </c>
      <c r="V3" s="89">
        <v>6665.858051600896</v>
      </c>
      <c r="W3" s="89">
        <v>1333.698079193696</v>
      </c>
      <c r="X3" s="89">
        <v>0.18181346249218591</v>
      </c>
      <c r="Y3" s="89">
        <v>42.255675170707526</v>
      </c>
      <c r="Z3" s="89">
        <v>544.53943686377545</v>
      </c>
      <c r="AA3" s="89">
        <v>350.50848690981098</v>
      </c>
      <c r="AB3" s="61">
        <f>'[6]TES 2035 (value)'!CK6</f>
        <v>66412.607118812521</v>
      </c>
      <c r="AC3" s="62">
        <f>'[6]TES 2035 (value)'!CL6</f>
        <v>0</v>
      </c>
      <c r="AD3" s="62">
        <f>'[6]TES 2035 (value)'!CM6</f>
        <v>4340.325953323133</v>
      </c>
      <c r="AE3" s="62">
        <f>'[6]TES 2035 (value)'!CN6</f>
        <v>30872.682185486468</v>
      </c>
      <c r="AF3" s="63">
        <f>'[6]TES 2035 (value)'!CO6</f>
        <v>1.9251463360000001</v>
      </c>
      <c r="AG3" s="26">
        <f>SUM(D3:AF3)</f>
        <v>248602.33716976372</v>
      </c>
      <c r="AI3" s="53" t="s">
        <v>20</v>
      </c>
      <c r="AJ3" s="60" t="s">
        <v>0</v>
      </c>
      <c r="AK3" s="61">
        <f t="shared" ref="AK3:AZ18" si="0">D3*(1+AK$45)</f>
        <v>32739.24052440199</v>
      </c>
      <c r="AL3" s="62">
        <f t="shared" si="0"/>
        <v>90673.323166352595</v>
      </c>
      <c r="AM3" s="62">
        <f t="shared" si="0"/>
        <v>3.4978830252915465</v>
      </c>
      <c r="AN3" s="62">
        <f t="shared" si="0"/>
        <v>1.5643158095253982</v>
      </c>
      <c r="AO3" s="62">
        <f t="shared" si="0"/>
        <v>0.74497260613576144</v>
      </c>
      <c r="AP3" s="62">
        <f t="shared" si="0"/>
        <v>629.06962435200376</v>
      </c>
      <c r="AQ3" s="62">
        <f t="shared" si="0"/>
        <v>0.26412682538079735</v>
      </c>
      <c r="AR3" s="62">
        <f t="shared" si="0"/>
        <v>144.56433263990763</v>
      </c>
      <c r="AS3" s="62">
        <f t="shared" si="0"/>
        <v>0</v>
      </c>
      <c r="AT3" s="62">
        <f t="shared" si="0"/>
        <v>31.98551410550839</v>
      </c>
      <c r="AU3" s="62">
        <f t="shared" si="0"/>
        <v>14.70158557082806</v>
      </c>
      <c r="AV3" s="62">
        <f t="shared" si="0"/>
        <v>7726.2517545872452</v>
      </c>
      <c r="AW3" s="62">
        <f t="shared" si="0"/>
        <v>6006.5213768934373</v>
      </c>
      <c r="AX3" s="62">
        <f t="shared" si="0"/>
        <v>0</v>
      </c>
      <c r="AY3" s="62">
        <f t="shared" si="0"/>
        <v>8.4631731212311792</v>
      </c>
      <c r="AZ3" s="62">
        <f t="shared" si="0"/>
        <v>0</v>
      </c>
      <c r="BA3" s="62">
        <f t="shared" ref="BA3:BH32" si="1">T3*(1+BA$45)</f>
        <v>60.881173955260302</v>
      </c>
      <c r="BB3" s="62">
        <f t="shared" si="1"/>
        <v>3.999531642125731E-2</v>
      </c>
      <c r="BC3" s="62">
        <f t="shared" si="1"/>
        <v>6666.0144300851543</v>
      </c>
      <c r="BD3" s="62">
        <f t="shared" si="1"/>
        <v>1333.6979286770145</v>
      </c>
      <c r="BE3" s="89">
        <f t="shared" si="1"/>
        <v>0.21222928310711356</v>
      </c>
      <c r="BF3" s="89">
        <f t="shared" si="1"/>
        <v>42.620320461047484</v>
      </c>
      <c r="BG3" s="89">
        <f t="shared" si="1"/>
        <v>544.56103171929851</v>
      </c>
      <c r="BH3" s="89">
        <f t="shared" si="1"/>
        <v>351.15261150886408</v>
      </c>
      <c r="BI3" s="61">
        <f t="shared" ref="BI3:BL26" si="2">AB3*(1+AB$43)</f>
        <v>66412.607118812521</v>
      </c>
      <c r="BJ3" s="62">
        <f t="shared" si="2"/>
        <v>0</v>
      </c>
      <c r="BK3" s="62">
        <f t="shared" si="2"/>
        <v>4340.325953323133</v>
      </c>
      <c r="BL3" s="62">
        <f t="shared" si="2"/>
        <v>30872.682185486468</v>
      </c>
      <c r="BM3" s="35">
        <v>0</v>
      </c>
      <c r="BN3" s="26">
        <f>SUM(AK3:BM3)</f>
        <v>248604.98732891941</v>
      </c>
      <c r="BP3" s="53" t="s">
        <v>20</v>
      </c>
      <c r="BQ3" s="60" t="s">
        <v>0</v>
      </c>
      <c r="BR3" s="61">
        <f>AK3</f>
        <v>32739.24052440199</v>
      </c>
      <c r="BS3" s="62">
        <f t="shared" ref="BS3:CH18" si="3">AL3</f>
        <v>90673.323166352595</v>
      </c>
      <c r="BT3" s="62">
        <f t="shared" si="3"/>
        <v>3.4978830252915465</v>
      </c>
      <c r="BU3" s="62">
        <f t="shared" si="3"/>
        <v>1.5643158095253982</v>
      </c>
      <c r="BV3" s="62">
        <f t="shared" si="3"/>
        <v>0.74497260613576144</v>
      </c>
      <c r="BW3" s="62">
        <f t="shared" si="3"/>
        <v>629.06962435200376</v>
      </c>
      <c r="BX3" s="62">
        <f t="shared" si="3"/>
        <v>0.26412682538079735</v>
      </c>
      <c r="BY3" s="62">
        <f t="shared" si="3"/>
        <v>144.56433263990763</v>
      </c>
      <c r="BZ3" s="62">
        <f t="shared" si="3"/>
        <v>0</v>
      </c>
      <c r="CA3" s="62">
        <f t="shared" si="3"/>
        <v>31.98551410550839</v>
      </c>
      <c r="CB3" s="62">
        <f t="shared" si="3"/>
        <v>14.70158557082806</v>
      </c>
      <c r="CC3" s="62">
        <f t="shared" si="3"/>
        <v>7726.2517545872452</v>
      </c>
      <c r="CD3" s="62">
        <f t="shared" si="3"/>
        <v>6006.5213768934373</v>
      </c>
      <c r="CE3" s="62">
        <f t="shared" si="3"/>
        <v>0</v>
      </c>
      <c r="CF3" s="62">
        <f t="shared" si="3"/>
        <v>8.4631731212311792</v>
      </c>
      <c r="CG3" s="62">
        <f t="shared" si="3"/>
        <v>0</v>
      </c>
      <c r="CH3" s="62">
        <f t="shared" si="3"/>
        <v>60.881173955260302</v>
      </c>
      <c r="CI3" s="62">
        <f t="shared" ref="CI3:CS26" si="4">BB3</f>
        <v>3.999531642125731E-2</v>
      </c>
      <c r="CJ3" s="62">
        <f t="shared" si="4"/>
        <v>6666.0144300851543</v>
      </c>
      <c r="CK3" s="62">
        <f t="shared" si="4"/>
        <v>1333.6979286770145</v>
      </c>
      <c r="CL3" s="89">
        <f t="shared" si="4"/>
        <v>0.21222928310711356</v>
      </c>
      <c r="CM3" s="89">
        <f t="shared" si="4"/>
        <v>42.620320461047484</v>
      </c>
      <c r="CN3" s="89">
        <f t="shared" si="4"/>
        <v>544.56103171929851</v>
      </c>
      <c r="CO3" s="89">
        <f t="shared" si="4"/>
        <v>351.15261150886408</v>
      </c>
      <c r="CP3" s="61">
        <f t="shared" si="4"/>
        <v>66412.607118812521</v>
      </c>
      <c r="CQ3" s="62">
        <f t="shared" si="4"/>
        <v>0</v>
      </c>
      <c r="CR3" s="62">
        <f t="shared" si="4"/>
        <v>4340.325953323133</v>
      </c>
      <c r="CS3" s="62">
        <f t="shared" si="4"/>
        <v>30872.682185486468</v>
      </c>
      <c r="CT3" s="35">
        <v>0</v>
      </c>
      <c r="CU3" s="26">
        <f>SUM(BR3:CT3)</f>
        <v>248604.98732891941</v>
      </c>
      <c r="DA3" s="105">
        <v>1.5773670901787455</v>
      </c>
    </row>
    <row r="4" spans="2:105" x14ac:dyDescent="0.25">
      <c r="B4" s="53" t="s">
        <v>21</v>
      </c>
      <c r="C4" s="64" t="s">
        <v>1</v>
      </c>
      <c r="D4" s="90">
        <v>14392.069610279665</v>
      </c>
      <c r="E4" s="91">
        <v>81030.634498541433</v>
      </c>
      <c r="F4" s="91">
        <v>183.20196145963757</v>
      </c>
      <c r="G4" s="91">
        <v>15.414884350674351</v>
      </c>
      <c r="H4" s="91">
        <v>21.878062470707771</v>
      </c>
      <c r="I4" s="91">
        <v>558.13827494544216</v>
      </c>
      <c r="J4" s="91">
        <v>31.672601267410666</v>
      </c>
      <c r="K4" s="91">
        <v>1146.8681837969323</v>
      </c>
      <c r="L4" s="91">
        <v>150.39049152974431</v>
      </c>
      <c r="M4" s="91">
        <v>133.22975405903</v>
      </c>
      <c r="N4" s="91">
        <v>68.642112715734768</v>
      </c>
      <c r="O4" s="91">
        <v>7657.5119916033718</v>
      </c>
      <c r="P4" s="91">
        <v>474.88754401536715</v>
      </c>
      <c r="Q4" s="91">
        <v>17.631743875187311</v>
      </c>
      <c r="R4" s="91">
        <v>55.614557834639655</v>
      </c>
      <c r="S4" s="91">
        <v>168.11760874488843</v>
      </c>
      <c r="T4" s="91">
        <v>171.59178707685126</v>
      </c>
      <c r="U4" s="91">
        <v>624.50135488512876</v>
      </c>
      <c r="V4" s="91">
        <v>76702.973212610523</v>
      </c>
      <c r="W4" s="91">
        <v>8141.3614061243061</v>
      </c>
      <c r="X4" s="91">
        <v>0.18018667170606387</v>
      </c>
      <c r="Y4" s="91">
        <v>1135.0791067205641</v>
      </c>
      <c r="Z4" s="91">
        <v>56.851563351099152</v>
      </c>
      <c r="AA4" s="91">
        <v>213.17651865807213</v>
      </c>
      <c r="AB4" s="65">
        <f>'[6]TES 2035 (value)'!CK7</f>
        <v>439071.70843542251</v>
      </c>
      <c r="AC4" s="66">
        <f>'[6]TES 2035 (value)'!CL7</f>
        <v>0</v>
      </c>
      <c r="AD4" s="66">
        <f>'[6]TES 2035 (value)'!CM7</f>
        <v>0</v>
      </c>
      <c r="AE4" s="66">
        <f>'[6]TES 2035 (value)'!CN7</f>
        <v>89852.749797079552</v>
      </c>
      <c r="AF4" s="67">
        <f>'[6]TES 2035 (value)'!CO7</f>
        <v>1.865464096</v>
      </c>
      <c r="AG4" s="27">
        <f t="shared" ref="AG4:AG26" si="5">SUM(D4:AF4)</f>
        <v>722077.94271418615</v>
      </c>
      <c r="AI4" s="53" t="s">
        <v>21</v>
      </c>
      <c r="AJ4" s="64" t="s">
        <v>1</v>
      </c>
      <c r="AK4" s="65">
        <f t="shared" si="0"/>
        <v>14392.260655601825</v>
      </c>
      <c r="AL4" s="66">
        <f t="shared" si="0"/>
        <v>81032.981273867015</v>
      </c>
      <c r="AM4" s="66">
        <f t="shared" si="0"/>
        <v>183.20190050890423</v>
      </c>
      <c r="AN4" s="66">
        <f t="shared" si="0"/>
        <v>15.414375148458385</v>
      </c>
      <c r="AO4" s="66">
        <f t="shared" si="0"/>
        <v>21.877927920276147</v>
      </c>
      <c r="AP4" s="66">
        <f t="shared" si="0"/>
        <v>558.13275945684302</v>
      </c>
      <c r="AQ4" s="66">
        <f t="shared" si="0"/>
        <v>31.673301060398188</v>
      </c>
      <c r="AR4" s="66">
        <f t="shared" si="0"/>
        <v>1147.0865744411622</v>
      </c>
      <c r="AS4" s="66">
        <f t="shared" si="0"/>
        <v>150.4075324174145</v>
      </c>
      <c r="AT4" s="66">
        <f t="shared" si="0"/>
        <v>133.2305049723397</v>
      </c>
      <c r="AU4" s="66">
        <f t="shared" si="0"/>
        <v>68.641741821180347</v>
      </c>
      <c r="AV4" s="66">
        <f t="shared" si="0"/>
        <v>7657.6707076406265</v>
      </c>
      <c r="AW4" s="66">
        <f t="shared" si="0"/>
        <v>474.89683637778364</v>
      </c>
      <c r="AX4" s="66">
        <f t="shared" si="0"/>
        <v>17.631005479928579</v>
      </c>
      <c r="AY4" s="66">
        <f t="shared" si="0"/>
        <v>55.613694986398265</v>
      </c>
      <c r="AZ4" s="66">
        <f t="shared" si="0"/>
        <v>168.12034313073804</v>
      </c>
      <c r="BA4" s="66">
        <f t="shared" si="1"/>
        <v>171.58855052210086</v>
      </c>
      <c r="BB4" s="66">
        <f t="shared" si="1"/>
        <v>624.49852352937455</v>
      </c>
      <c r="BC4" s="66">
        <f t="shared" si="1"/>
        <v>76704.772635069894</v>
      </c>
      <c r="BD4" s="66">
        <f t="shared" si="1"/>
        <v>8141.3604873176282</v>
      </c>
      <c r="BE4" s="91">
        <f t="shared" si="1"/>
        <v>0.21033034428502947</v>
      </c>
      <c r="BF4" s="91">
        <f t="shared" si="1"/>
        <v>1144.8742702993457</v>
      </c>
      <c r="BG4" s="91">
        <f t="shared" si="1"/>
        <v>56.853817919297001</v>
      </c>
      <c r="BH4" s="91">
        <f t="shared" si="1"/>
        <v>213.56827019829515</v>
      </c>
      <c r="BI4" s="65">
        <f t="shared" si="2"/>
        <v>439071.70843542251</v>
      </c>
      <c r="BJ4" s="66">
        <f t="shared" si="2"/>
        <v>0</v>
      </c>
      <c r="BK4" s="66">
        <f t="shared" si="2"/>
        <v>0</v>
      </c>
      <c r="BL4" s="66">
        <f t="shared" si="2"/>
        <v>89852.749797079552</v>
      </c>
      <c r="BM4" s="36">
        <v>0</v>
      </c>
      <c r="BN4" s="27">
        <f t="shared" ref="BN4:BN26" si="6">SUM(AK4:BM4)</f>
        <v>722091.02625253366</v>
      </c>
      <c r="BP4" s="53" t="s">
        <v>21</v>
      </c>
      <c r="BQ4" s="64" t="s">
        <v>1</v>
      </c>
      <c r="BR4" s="65">
        <f t="shared" ref="BR4:CG34" si="7">AK4</f>
        <v>14392.260655601825</v>
      </c>
      <c r="BS4" s="66">
        <f t="shared" si="3"/>
        <v>81032.981273867015</v>
      </c>
      <c r="BT4" s="66">
        <f t="shared" si="3"/>
        <v>183.20190050890423</v>
      </c>
      <c r="BU4" s="66">
        <f t="shared" si="3"/>
        <v>15.414375148458385</v>
      </c>
      <c r="BV4" s="66">
        <f t="shared" si="3"/>
        <v>21.877927920276147</v>
      </c>
      <c r="BW4" s="66">
        <f t="shared" si="3"/>
        <v>558.13275945684302</v>
      </c>
      <c r="BX4" s="66">
        <f t="shared" si="3"/>
        <v>31.673301060398188</v>
      </c>
      <c r="BY4" s="66">
        <f t="shared" si="3"/>
        <v>1147.0865744411622</v>
      </c>
      <c r="BZ4" s="66">
        <f t="shared" si="3"/>
        <v>150.4075324174145</v>
      </c>
      <c r="CA4" s="66">
        <f t="shared" si="3"/>
        <v>133.2305049723397</v>
      </c>
      <c r="CB4" s="66">
        <f t="shared" si="3"/>
        <v>68.641741821180347</v>
      </c>
      <c r="CC4" s="66">
        <f t="shared" si="3"/>
        <v>7657.6707076406265</v>
      </c>
      <c r="CD4" s="66">
        <f t="shared" si="3"/>
        <v>474.89683637778364</v>
      </c>
      <c r="CE4" s="66">
        <f t="shared" si="3"/>
        <v>17.631005479928579</v>
      </c>
      <c r="CF4" s="66">
        <f t="shared" si="3"/>
        <v>55.613694986398265</v>
      </c>
      <c r="CG4" s="66">
        <f t="shared" si="3"/>
        <v>168.12034313073804</v>
      </c>
      <c r="CH4" s="66">
        <f t="shared" si="3"/>
        <v>171.58855052210086</v>
      </c>
      <c r="CI4" s="66">
        <f t="shared" si="4"/>
        <v>624.49852352937455</v>
      </c>
      <c r="CJ4" s="66">
        <f t="shared" si="4"/>
        <v>76704.772635069894</v>
      </c>
      <c r="CK4" s="66">
        <f t="shared" si="4"/>
        <v>8141.3604873176282</v>
      </c>
      <c r="CL4" s="91">
        <f t="shared" si="4"/>
        <v>0.21033034428502947</v>
      </c>
      <c r="CM4" s="91">
        <f t="shared" si="4"/>
        <v>1144.8742702993457</v>
      </c>
      <c r="CN4" s="91">
        <f t="shared" si="4"/>
        <v>56.853817919297001</v>
      </c>
      <c r="CO4" s="91">
        <f t="shared" si="4"/>
        <v>213.56827019829515</v>
      </c>
      <c r="CP4" s="65">
        <f t="shared" si="4"/>
        <v>439071.70843542251</v>
      </c>
      <c r="CQ4" s="66">
        <f t="shared" si="4"/>
        <v>0</v>
      </c>
      <c r="CR4" s="66">
        <f t="shared" si="4"/>
        <v>0</v>
      </c>
      <c r="CS4" s="66">
        <f t="shared" si="4"/>
        <v>89852.749797079552</v>
      </c>
      <c r="CT4" s="36">
        <v>0</v>
      </c>
      <c r="CU4" s="27">
        <f t="shared" ref="CU4:CU26" si="8">SUM(BR4:CT4)</f>
        <v>722091.02625253366</v>
      </c>
      <c r="CX4" s="59" t="s">
        <v>94</v>
      </c>
      <c r="CY4" s="81">
        <f>'[1]scen AMS ss VE'!$AF$465*(1-'[1]scen AMS ss VE'!$AF$1081)</f>
        <v>20768.278678694354</v>
      </c>
      <c r="DA4" s="105">
        <v>1.2066794106313898</v>
      </c>
    </row>
    <row r="5" spans="2:105" x14ac:dyDescent="0.25">
      <c r="B5" s="53" t="s">
        <v>22</v>
      </c>
      <c r="C5" s="64" t="s">
        <v>2</v>
      </c>
      <c r="D5" s="90">
        <v>512.55438087768835</v>
      </c>
      <c r="E5" s="91">
        <v>873.29067729943915</v>
      </c>
      <c r="F5" s="91">
        <v>91919.333424187178</v>
      </c>
      <c r="G5" s="91">
        <v>44.857831597211771</v>
      </c>
      <c r="H5" s="91">
        <v>265.65601698691421</v>
      </c>
      <c r="I5" s="91">
        <v>69.940050180921077</v>
      </c>
      <c r="J5" s="91">
        <v>19.859225688836691</v>
      </c>
      <c r="K5" s="91">
        <v>62.767123019690693</v>
      </c>
      <c r="L5" s="91">
        <v>34.200048876160864</v>
      </c>
      <c r="M5" s="91">
        <v>79.328673466492418</v>
      </c>
      <c r="N5" s="91">
        <v>56.726583082697665</v>
      </c>
      <c r="O5" s="91">
        <v>2558.7374204471498</v>
      </c>
      <c r="P5" s="91">
        <v>351.26439709495327</v>
      </c>
      <c r="Q5" s="91">
        <v>18.201004400003573</v>
      </c>
      <c r="R5" s="91">
        <v>158.22518079423639</v>
      </c>
      <c r="S5" s="91">
        <v>1635.868667416674</v>
      </c>
      <c r="T5" s="91">
        <v>187.82557113505507</v>
      </c>
      <c r="U5" s="91">
        <v>274.78473061022038</v>
      </c>
      <c r="V5" s="91">
        <v>27122.77137904241</v>
      </c>
      <c r="W5" s="91">
        <v>919.84462591883664</v>
      </c>
      <c r="X5" s="91">
        <v>6.020462647969662E-2</v>
      </c>
      <c r="Y5" s="91">
        <v>124.54264613746403</v>
      </c>
      <c r="Z5" s="91">
        <v>148.36952878888596</v>
      </c>
      <c r="AA5" s="91">
        <v>17.063384071380504</v>
      </c>
      <c r="AB5" s="65">
        <f>'[6]TES 2035 (value)'!CK8</f>
        <v>167422.9611940133</v>
      </c>
      <c r="AC5" s="66">
        <f>'[6]TES 2035 (value)'!CL8</f>
        <v>273.09800736905044</v>
      </c>
      <c r="AD5" s="66">
        <f>'[6]TES 2035 (value)'!CM8</f>
        <v>85013.171037998283</v>
      </c>
      <c r="AE5" s="66">
        <f>'[6]TES 2035 (value)'!CN8</f>
        <v>161274.51562800532</v>
      </c>
      <c r="AF5" s="67">
        <f>'[6]TES 2035 (value)'!CO8</f>
        <v>1.996573291</v>
      </c>
      <c r="AG5" s="27">
        <f t="shared" si="5"/>
        <v>541441.81521642394</v>
      </c>
      <c r="AI5" s="53" t="s">
        <v>22</v>
      </c>
      <c r="AJ5" s="64" t="s">
        <v>2</v>
      </c>
      <c r="AK5" s="65">
        <f t="shared" si="0"/>
        <v>512.56118470225772</v>
      </c>
      <c r="AL5" s="66">
        <f t="shared" si="0"/>
        <v>873.31596917856882</v>
      </c>
      <c r="AM5" s="66">
        <f t="shared" si="0"/>
        <v>91919.302842905541</v>
      </c>
      <c r="AN5" s="66">
        <f t="shared" si="0"/>
        <v>44.856349801647617</v>
      </c>
      <c r="AO5" s="66">
        <f t="shared" si="0"/>
        <v>265.65438319819106</v>
      </c>
      <c r="AP5" s="66">
        <f t="shared" si="0"/>
        <v>69.939359037584893</v>
      </c>
      <c r="AQ5" s="66">
        <f t="shared" si="0"/>
        <v>19.859664470190875</v>
      </c>
      <c r="AR5" s="66">
        <f t="shared" si="0"/>
        <v>62.779075354428365</v>
      </c>
      <c r="AS5" s="66">
        <f t="shared" si="0"/>
        <v>34.203924115780644</v>
      </c>
      <c r="AT5" s="66">
        <f t="shared" si="0"/>
        <v>79.329120581006507</v>
      </c>
      <c r="AU5" s="66">
        <f t="shared" si="0"/>
        <v>56.72627657143331</v>
      </c>
      <c r="AV5" s="66">
        <f t="shared" si="0"/>
        <v>2558.7904549920768</v>
      </c>
      <c r="AW5" s="66">
        <f t="shared" si="0"/>
        <v>351.27127046133853</v>
      </c>
      <c r="AX5" s="66">
        <f t="shared" si="0"/>
        <v>18.200242164829998</v>
      </c>
      <c r="AY5" s="66">
        <f t="shared" si="0"/>
        <v>158.22272596362535</v>
      </c>
      <c r="AZ5" s="66">
        <f t="shared" si="0"/>
        <v>1635.8952743626651</v>
      </c>
      <c r="BA5" s="66">
        <f t="shared" si="1"/>
        <v>187.82202837957206</v>
      </c>
      <c r="BB5" s="66">
        <f t="shared" si="1"/>
        <v>274.78348479494372</v>
      </c>
      <c r="BC5" s="66">
        <f t="shared" si="1"/>
        <v>27123.407668901014</v>
      </c>
      <c r="BD5" s="66">
        <f t="shared" si="1"/>
        <v>919.84452210826453</v>
      </c>
      <c r="BE5" s="91">
        <f t="shared" si="1"/>
        <v>7.0276340059618553E-2</v>
      </c>
      <c r="BF5" s="91">
        <f t="shared" si="1"/>
        <v>125.61738672975218</v>
      </c>
      <c r="BG5" s="91">
        <f t="shared" si="1"/>
        <v>148.37541269429542</v>
      </c>
      <c r="BH5" s="91">
        <f t="shared" si="1"/>
        <v>17.094741216311192</v>
      </c>
      <c r="BI5" s="65">
        <f t="shared" si="2"/>
        <v>167422.9611940133</v>
      </c>
      <c r="BJ5" s="66">
        <f t="shared" si="2"/>
        <v>273.09800736905044</v>
      </c>
      <c r="BK5" s="66">
        <f t="shared" si="2"/>
        <v>85013.171037998283</v>
      </c>
      <c r="BL5" s="66">
        <f t="shared" si="2"/>
        <v>161274.51562800532</v>
      </c>
      <c r="BM5" s="36">
        <v>0</v>
      </c>
      <c r="BN5" s="27">
        <f t="shared" si="6"/>
        <v>541441.6695064113</v>
      </c>
      <c r="BP5" s="53" t="s">
        <v>22</v>
      </c>
      <c r="BQ5" s="64" t="s">
        <v>2</v>
      </c>
      <c r="BR5" s="65">
        <f t="shared" si="7"/>
        <v>512.56118470225772</v>
      </c>
      <c r="BS5" s="66">
        <f t="shared" si="3"/>
        <v>873.31596917856882</v>
      </c>
      <c r="BT5" s="66">
        <f t="shared" si="3"/>
        <v>91919.302842905541</v>
      </c>
      <c r="BU5" s="66">
        <f t="shared" si="3"/>
        <v>44.856349801647617</v>
      </c>
      <c r="BV5" s="66">
        <f t="shared" si="3"/>
        <v>265.65438319819106</v>
      </c>
      <c r="BW5" s="66">
        <f t="shared" si="3"/>
        <v>69.939359037584893</v>
      </c>
      <c r="BX5" s="66">
        <f t="shared" si="3"/>
        <v>19.859664470190875</v>
      </c>
      <c r="BY5" s="66">
        <f t="shared" si="3"/>
        <v>62.779075354428365</v>
      </c>
      <c r="BZ5" s="66">
        <f t="shared" si="3"/>
        <v>34.203924115780644</v>
      </c>
      <c r="CA5" s="66">
        <f t="shared" si="3"/>
        <v>79.329120581006507</v>
      </c>
      <c r="CB5" s="66">
        <f t="shared" si="3"/>
        <v>56.72627657143331</v>
      </c>
      <c r="CC5" s="66">
        <f t="shared" si="3"/>
        <v>2558.7904549920768</v>
      </c>
      <c r="CD5" s="66">
        <f t="shared" si="3"/>
        <v>351.27127046133853</v>
      </c>
      <c r="CE5" s="66">
        <f t="shared" si="3"/>
        <v>18.200242164829998</v>
      </c>
      <c r="CF5" s="66">
        <f t="shared" si="3"/>
        <v>158.22272596362535</v>
      </c>
      <c r="CG5" s="66">
        <f t="shared" si="3"/>
        <v>1635.8952743626651</v>
      </c>
      <c r="CH5" s="66">
        <f t="shared" si="3"/>
        <v>187.82202837957206</v>
      </c>
      <c r="CI5" s="66">
        <f t="shared" si="4"/>
        <v>274.78348479494372</v>
      </c>
      <c r="CJ5" s="66">
        <f t="shared" si="4"/>
        <v>27123.407668901014</v>
      </c>
      <c r="CK5" s="66">
        <f t="shared" si="4"/>
        <v>919.84452210826453</v>
      </c>
      <c r="CL5" s="91">
        <f t="shared" si="4"/>
        <v>7.0276340059618553E-2</v>
      </c>
      <c r="CM5" s="91">
        <f t="shared" si="4"/>
        <v>125.61738672975218</v>
      </c>
      <c r="CN5" s="91">
        <f t="shared" si="4"/>
        <v>148.37541269429542</v>
      </c>
      <c r="CO5" s="91">
        <f t="shared" si="4"/>
        <v>17.094741216311192</v>
      </c>
      <c r="CP5" s="49">
        <f>BI5-CY19</f>
        <v>168946.59795488828</v>
      </c>
      <c r="CQ5" s="66">
        <f t="shared" si="4"/>
        <v>273.09800736905044</v>
      </c>
      <c r="CR5" s="66">
        <f t="shared" si="4"/>
        <v>85013.171037998283</v>
      </c>
      <c r="CS5" s="66">
        <f t="shared" si="4"/>
        <v>161274.51562800532</v>
      </c>
      <c r="CT5" s="36">
        <v>0</v>
      </c>
      <c r="CU5" s="27">
        <f t="shared" si="8"/>
        <v>542965.3062672863</v>
      </c>
      <c r="CX5" s="85" t="s">
        <v>103</v>
      </c>
      <c r="CY5" s="81">
        <f>'[1]scen AMS ss VE'!$AF$1161</f>
        <v>747147.6568</v>
      </c>
      <c r="DA5" s="105">
        <v>1.6396483344569408</v>
      </c>
    </row>
    <row r="6" spans="2:105" x14ac:dyDescent="0.25">
      <c r="B6" s="53" t="s">
        <v>23</v>
      </c>
      <c r="C6" s="64" t="s">
        <v>3</v>
      </c>
      <c r="D6" s="90">
        <v>614.5221096439866</v>
      </c>
      <c r="E6" s="91">
        <v>2072.8355893341532</v>
      </c>
      <c r="F6" s="91">
        <v>1769.7970908128223</v>
      </c>
      <c r="G6" s="91">
        <v>784.76372222647797</v>
      </c>
      <c r="H6" s="91">
        <v>183.6450200417882</v>
      </c>
      <c r="I6" s="91">
        <v>106.76988368761019</v>
      </c>
      <c r="J6" s="91">
        <v>13.185343988394909</v>
      </c>
      <c r="K6" s="91">
        <v>77.107194085526615</v>
      </c>
      <c r="L6" s="91">
        <v>212.12931931172329</v>
      </c>
      <c r="M6" s="91">
        <v>30.301971841145694</v>
      </c>
      <c r="N6" s="91">
        <v>11.24464643307396</v>
      </c>
      <c r="O6" s="91">
        <v>3659.1697511341745</v>
      </c>
      <c r="P6" s="91">
        <v>1640.387366273035</v>
      </c>
      <c r="Q6" s="91">
        <v>7.4703327335273286</v>
      </c>
      <c r="R6" s="91">
        <v>4.0129030184430396</v>
      </c>
      <c r="S6" s="91">
        <v>54.324735692421619</v>
      </c>
      <c r="T6" s="91">
        <v>22.917557380084759</v>
      </c>
      <c r="U6" s="91">
        <v>11.129421187303844</v>
      </c>
      <c r="V6" s="91">
        <v>1416.235136464169</v>
      </c>
      <c r="W6" s="91">
        <v>684.74930010768753</v>
      </c>
      <c r="X6" s="91">
        <v>8.6109038731428708E-2</v>
      </c>
      <c r="Y6" s="91">
        <v>0.79315802474282671</v>
      </c>
      <c r="Z6" s="91">
        <v>1.1532254221363749E-2</v>
      </c>
      <c r="AA6" s="91">
        <v>6.5792019180823242</v>
      </c>
      <c r="AB6" s="65">
        <f>'[6]TES 2035 (value)'!CK9</f>
        <v>5657.5885849393389</v>
      </c>
      <c r="AC6" s="66">
        <f>'[6]TES 2035 (value)'!CL9</f>
        <v>0</v>
      </c>
      <c r="AD6" s="66">
        <f>'[6]TES 2035 (value)'!CM9</f>
        <v>0</v>
      </c>
      <c r="AE6" s="66">
        <f>'[6]TES 2035 (value)'!CN9</f>
        <v>7281.6539541349612</v>
      </c>
      <c r="AF6" s="67">
        <f>'[6]TES 2035 (value)'!CO9</f>
        <v>1</v>
      </c>
      <c r="AG6" s="27">
        <f t="shared" si="5"/>
        <v>26324.41093570763</v>
      </c>
      <c r="AI6" s="53" t="s">
        <v>23</v>
      </c>
      <c r="AJ6" s="64" t="s">
        <v>3</v>
      </c>
      <c r="AK6" s="65">
        <f t="shared" si="0"/>
        <v>614.53026702354293</v>
      </c>
      <c r="AL6" s="66">
        <f t="shared" si="0"/>
        <v>2072.8956219310239</v>
      </c>
      <c r="AM6" s="66">
        <f t="shared" si="0"/>
        <v>1769.7965020067327</v>
      </c>
      <c r="AN6" s="66">
        <f t="shared" si="0"/>
        <v>784.73779900725185</v>
      </c>
      <c r="AO6" s="66">
        <f t="shared" si="0"/>
        <v>183.64389062199862</v>
      </c>
      <c r="AP6" s="66">
        <f t="shared" si="0"/>
        <v>106.7688285940919</v>
      </c>
      <c r="AQ6" s="66">
        <f t="shared" si="0"/>
        <v>13.185635313101182</v>
      </c>
      <c r="AR6" s="66">
        <f t="shared" si="0"/>
        <v>77.121877106669757</v>
      </c>
      <c r="AS6" s="66">
        <f t="shared" si="0"/>
        <v>212.15335588388407</v>
      </c>
      <c r="AT6" s="66">
        <f t="shared" si="0"/>
        <v>30.30214262997681</v>
      </c>
      <c r="AU6" s="66">
        <f t="shared" si="0"/>
        <v>11.24458567477321</v>
      </c>
      <c r="AV6" s="66">
        <f t="shared" si="0"/>
        <v>3659.2455941655899</v>
      </c>
      <c r="AW6" s="66">
        <f t="shared" si="0"/>
        <v>1640.4194645542027</v>
      </c>
      <c r="AX6" s="66">
        <f t="shared" si="0"/>
        <v>7.4700198853875959</v>
      </c>
      <c r="AY6" s="66">
        <f t="shared" si="0"/>
        <v>4.0128407590914037</v>
      </c>
      <c r="AZ6" s="66">
        <f t="shared" si="0"/>
        <v>54.325619269042001</v>
      </c>
      <c r="BA6" s="66">
        <f t="shared" si="1"/>
        <v>22.917125110391261</v>
      </c>
      <c r="BB6" s="66">
        <f t="shared" si="1"/>
        <v>11.129370728885341</v>
      </c>
      <c r="BC6" s="66">
        <f t="shared" si="1"/>
        <v>1416.2683607996228</v>
      </c>
      <c r="BD6" s="66">
        <f t="shared" si="1"/>
        <v>684.74922282918351</v>
      </c>
      <c r="BE6" s="91">
        <f t="shared" si="1"/>
        <v>0.10051433655414388</v>
      </c>
      <c r="BF6" s="91">
        <f t="shared" si="1"/>
        <v>0.80000258081841646</v>
      </c>
      <c r="BG6" s="91">
        <f t="shared" si="1"/>
        <v>1.1532711557135792E-2</v>
      </c>
      <c r="BH6" s="91">
        <f t="shared" si="1"/>
        <v>6.5912924264604129</v>
      </c>
      <c r="BI6" s="65">
        <f t="shared" si="2"/>
        <v>5657.5885849393389</v>
      </c>
      <c r="BJ6" s="66">
        <f t="shared" si="2"/>
        <v>0</v>
      </c>
      <c r="BK6" s="66">
        <f t="shared" si="2"/>
        <v>0</v>
      </c>
      <c r="BL6" s="66">
        <f t="shared" si="2"/>
        <v>7281.6539541349612</v>
      </c>
      <c r="BM6" s="36">
        <v>0</v>
      </c>
      <c r="BN6" s="27">
        <f t="shared" si="6"/>
        <v>26323.664005024133</v>
      </c>
      <c r="BP6" s="53" t="s">
        <v>23</v>
      </c>
      <c r="BQ6" s="64" t="s">
        <v>3</v>
      </c>
      <c r="BR6" s="65">
        <f t="shared" si="7"/>
        <v>614.53026702354293</v>
      </c>
      <c r="BS6" s="66">
        <f t="shared" si="3"/>
        <v>2072.8956219310239</v>
      </c>
      <c r="BT6" s="66">
        <f t="shared" si="3"/>
        <v>1769.7965020067327</v>
      </c>
      <c r="BU6" s="66">
        <f t="shared" si="3"/>
        <v>784.73779900725185</v>
      </c>
      <c r="BV6" s="66">
        <f t="shared" si="3"/>
        <v>183.64389062199862</v>
      </c>
      <c r="BW6" s="66">
        <f t="shared" si="3"/>
        <v>106.7688285940919</v>
      </c>
      <c r="BX6" s="66">
        <f t="shared" si="3"/>
        <v>13.185635313101182</v>
      </c>
      <c r="BY6" s="66">
        <f t="shared" si="3"/>
        <v>77.121877106669757</v>
      </c>
      <c r="BZ6" s="66">
        <f t="shared" si="3"/>
        <v>212.15335588388407</v>
      </c>
      <c r="CA6" s="66">
        <f t="shared" si="3"/>
        <v>30.30214262997681</v>
      </c>
      <c r="CB6" s="66">
        <f t="shared" si="3"/>
        <v>11.24458567477321</v>
      </c>
      <c r="CC6" s="66">
        <f t="shared" si="3"/>
        <v>3659.2455941655899</v>
      </c>
      <c r="CD6" s="66">
        <f t="shared" si="3"/>
        <v>1640.4194645542027</v>
      </c>
      <c r="CE6" s="66">
        <f t="shared" si="3"/>
        <v>7.4700198853875959</v>
      </c>
      <c r="CF6" s="66">
        <f t="shared" si="3"/>
        <v>4.0128407590914037</v>
      </c>
      <c r="CG6" s="66">
        <f t="shared" si="3"/>
        <v>54.325619269042001</v>
      </c>
      <c r="CH6" s="66">
        <f t="shared" si="3"/>
        <v>22.917125110391261</v>
      </c>
      <c r="CI6" s="66">
        <f t="shared" si="4"/>
        <v>11.129370728885341</v>
      </c>
      <c r="CJ6" s="66">
        <f t="shared" si="4"/>
        <v>1416.2683607996228</v>
      </c>
      <c r="CK6" s="66">
        <f t="shared" si="4"/>
        <v>684.74922282918351</v>
      </c>
      <c r="CL6" s="91">
        <f t="shared" si="4"/>
        <v>0.10051433655414388</v>
      </c>
      <c r="CM6" s="91">
        <f t="shared" si="4"/>
        <v>0.80000258081841646</v>
      </c>
      <c r="CN6" s="91">
        <f t="shared" si="4"/>
        <v>1.1532711557135792E-2</v>
      </c>
      <c r="CO6" s="91">
        <f t="shared" si="4"/>
        <v>6.5912924264604129</v>
      </c>
      <c r="CP6" s="65">
        <f t="shared" si="4"/>
        <v>5657.5885849393389</v>
      </c>
      <c r="CQ6" s="66">
        <f t="shared" si="4"/>
        <v>0</v>
      </c>
      <c r="CR6" s="66">
        <f t="shared" si="4"/>
        <v>0</v>
      </c>
      <c r="CS6" s="66">
        <f t="shared" si="4"/>
        <v>7281.6539541349612</v>
      </c>
      <c r="CT6" s="36">
        <v>0</v>
      </c>
      <c r="CU6" s="27">
        <f t="shared" si="8"/>
        <v>26323.664005024133</v>
      </c>
      <c r="CX6" s="86" t="s">
        <v>104</v>
      </c>
      <c r="CY6" s="81">
        <f>'[1]scen AMS ss VE'!$AF$1162</f>
        <v>35982.414380000002</v>
      </c>
      <c r="DA6" s="105">
        <v>1.6531278513697965</v>
      </c>
    </row>
    <row r="7" spans="2:105" x14ac:dyDescent="0.25">
      <c r="B7" s="53" t="s">
        <v>24</v>
      </c>
      <c r="C7" s="64" t="s">
        <v>4</v>
      </c>
      <c r="D7" s="90">
        <v>118.58021855175976</v>
      </c>
      <c r="E7" s="91">
        <v>156.17398444723102</v>
      </c>
      <c r="F7" s="91">
        <v>1224.505439677404</v>
      </c>
      <c r="G7" s="91">
        <v>1148.3163215395814</v>
      </c>
      <c r="H7" s="91">
        <v>9887.2204946427883</v>
      </c>
      <c r="I7" s="91">
        <v>207.03027311258614</v>
      </c>
      <c r="J7" s="91">
        <v>91.338492691992414</v>
      </c>
      <c r="K7" s="91">
        <v>178.57392394073594</v>
      </c>
      <c r="L7" s="91">
        <v>200.7827007188306</v>
      </c>
      <c r="M7" s="91">
        <v>255.19556139162094</v>
      </c>
      <c r="N7" s="91">
        <v>65.036467681981492</v>
      </c>
      <c r="O7" s="91">
        <v>4287.9430241371783</v>
      </c>
      <c r="P7" s="91">
        <v>47681.835328383764</v>
      </c>
      <c r="Q7" s="91">
        <v>6.0834829410891569</v>
      </c>
      <c r="R7" s="91">
        <v>95.441934454281864</v>
      </c>
      <c r="S7" s="91">
        <v>372.13056009528282</v>
      </c>
      <c r="T7" s="91">
        <v>11.469524674587113</v>
      </c>
      <c r="U7" s="91">
        <v>2.6204601620629924</v>
      </c>
      <c r="V7" s="91">
        <v>6225.0751681848915</v>
      </c>
      <c r="W7" s="91">
        <v>913.32213985416433</v>
      </c>
      <c r="X7" s="91">
        <v>0.10090558160881803</v>
      </c>
      <c r="Y7" s="91">
        <v>50.618105241128617</v>
      </c>
      <c r="Z7" s="91">
        <v>58.085492307567392</v>
      </c>
      <c r="AA7" s="91">
        <v>1.269544560071783</v>
      </c>
      <c r="AB7" s="65">
        <f>'[6]TES 2035 (value)'!CK10</f>
        <v>5458.9782889632952</v>
      </c>
      <c r="AC7" s="66">
        <f>'[6]TES 2035 (value)'!CL10</f>
        <v>0</v>
      </c>
      <c r="AD7" s="66">
        <f>'[6]TES 2035 (value)'!CM10</f>
        <v>21.277318973278174</v>
      </c>
      <c r="AE7" s="66">
        <f>'[6]TES 2035 (value)'!CN10</f>
        <v>6226.3528642132433</v>
      </c>
      <c r="AF7" s="67">
        <f>'[6]TES 2035 (value)'!CO10</f>
        <v>1.9745140409999999</v>
      </c>
      <c r="AG7" s="27">
        <f t="shared" si="5"/>
        <v>84947.332535164998</v>
      </c>
      <c r="AI7" s="53" t="s">
        <v>24</v>
      </c>
      <c r="AJ7" s="64" t="s">
        <v>4</v>
      </c>
      <c r="AK7" s="65">
        <f t="shared" si="0"/>
        <v>118.58179262669606</v>
      </c>
      <c r="AL7" s="66">
        <f t="shared" si="0"/>
        <v>156.17850749281084</v>
      </c>
      <c r="AM7" s="66">
        <f t="shared" si="0"/>
        <v>1224.5050322881821</v>
      </c>
      <c r="AN7" s="66">
        <f t="shared" si="0"/>
        <v>1148.2783890321259</v>
      </c>
      <c r="AO7" s="66">
        <f t="shared" si="0"/>
        <v>9887.1596880797351</v>
      </c>
      <c r="AP7" s="66">
        <f t="shared" si="0"/>
        <v>207.02822725197726</v>
      </c>
      <c r="AQ7" s="66">
        <f t="shared" si="0"/>
        <v>91.340510778102143</v>
      </c>
      <c r="AR7" s="66">
        <f t="shared" si="0"/>
        <v>178.60792861088291</v>
      </c>
      <c r="AS7" s="66">
        <f t="shared" si="0"/>
        <v>200.80545159499482</v>
      </c>
      <c r="AT7" s="66">
        <f t="shared" si="0"/>
        <v>255.19699973206508</v>
      </c>
      <c r="AU7" s="66">
        <f t="shared" si="0"/>
        <v>65.036116269841798</v>
      </c>
      <c r="AV7" s="66">
        <f t="shared" si="0"/>
        <v>4288.0318996525557</v>
      </c>
      <c r="AW7" s="66">
        <f t="shared" si="0"/>
        <v>47682.768342736606</v>
      </c>
      <c r="AX7" s="66">
        <f t="shared" si="0"/>
        <v>6.0832281724745441</v>
      </c>
      <c r="AY7" s="66">
        <f t="shared" si="0"/>
        <v>95.440453692616117</v>
      </c>
      <c r="AZ7" s="66">
        <f t="shared" si="0"/>
        <v>372.1366126946823</v>
      </c>
      <c r="BA7" s="66">
        <f t="shared" si="1"/>
        <v>11.469308337050201</v>
      </c>
      <c r="BB7" s="66">
        <f t="shared" si="1"/>
        <v>2.6204482814563281</v>
      </c>
      <c r="BC7" s="66">
        <f t="shared" si="1"/>
        <v>6225.2212060710353</v>
      </c>
      <c r="BD7" s="66">
        <f t="shared" si="1"/>
        <v>913.32203677969812</v>
      </c>
      <c r="BE7" s="91">
        <f t="shared" si="1"/>
        <v>0.11778621314835905</v>
      </c>
      <c r="BF7" s="91">
        <f t="shared" si="1"/>
        <v>51.054914110175041</v>
      </c>
      <c r="BG7" s="91">
        <f t="shared" si="1"/>
        <v>58.087795809810672</v>
      </c>
      <c r="BH7" s="91">
        <f t="shared" si="1"/>
        <v>1.2718775845527186</v>
      </c>
      <c r="BI7" s="65">
        <f t="shared" si="2"/>
        <v>5458.9782889632952</v>
      </c>
      <c r="BJ7" s="66">
        <f t="shared" si="2"/>
        <v>0</v>
      </c>
      <c r="BK7" s="66">
        <f t="shared" si="2"/>
        <v>21.277318973278174</v>
      </c>
      <c r="BL7" s="66">
        <f t="shared" si="2"/>
        <v>6226.3528642132433</v>
      </c>
      <c r="BM7" s="36">
        <v>0</v>
      </c>
      <c r="BN7" s="27">
        <f t="shared" si="6"/>
        <v>84946.953026043091</v>
      </c>
      <c r="BP7" s="53" t="s">
        <v>24</v>
      </c>
      <c r="BQ7" s="64" t="s">
        <v>4</v>
      </c>
      <c r="BR7" s="65">
        <f t="shared" si="7"/>
        <v>118.58179262669606</v>
      </c>
      <c r="BS7" s="66">
        <f t="shared" si="3"/>
        <v>156.17850749281084</v>
      </c>
      <c r="BT7" s="66">
        <f t="shared" si="3"/>
        <v>1224.5050322881821</v>
      </c>
      <c r="BU7" s="66">
        <f t="shared" si="3"/>
        <v>1148.2783890321259</v>
      </c>
      <c r="BV7" s="66">
        <f t="shared" si="3"/>
        <v>9887.1596880797351</v>
      </c>
      <c r="BW7" s="66">
        <f t="shared" si="3"/>
        <v>207.02822725197726</v>
      </c>
      <c r="BX7" s="66">
        <f t="shared" si="3"/>
        <v>91.340510778102143</v>
      </c>
      <c r="BY7" s="66">
        <f t="shared" si="3"/>
        <v>178.60792861088291</v>
      </c>
      <c r="BZ7" s="66">
        <f t="shared" si="3"/>
        <v>200.80545159499482</v>
      </c>
      <c r="CA7" s="66">
        <f t="shared" si="3"/>
        <v>255.19699973206508</v>
      </c>
      <c r="CB7" s="66">
        <f t="shared" si="3"/>
        <v>65.036116269841798</v>
      </c>
      <c r="CC7" s="66">
        <f t="shared" si="3"/>
        <v>4288.0318996525557</v>
      </c>
      <c r="CD7" s="66">
        <f t="shared" si="3"/>
        <v>47682.768342736606</v>
      </c>
      <c r="CE7" s="66">
        <f t="shared" si="3"/>
        <v>6.0832281724745441</v>
      </c>
      <c r="CF7" s="66">
        <f t="shared" si="3"/>
        <v>95.440453692616117</v>
      </c>
      <c r="CG7" s="66">
        <f t="shared" si="3"/>
        <v>372.1366126946823</v>
      </c>
      <c r="CH7" s="66">
        <f t="shared" si="3"/>
        <v>11.469308337050201</v>
      </c>
      <c r="CI7" s="66">
        <f t="shared" si="4"/>
        <v>2.6204482814563281</v>
      </c>
      <c r="CJ7" s="66">
        <f t="shared" si="4"/>
        <v>6225.2212060710353</v>
      </c>
      <c r="CK7" s="66">
        <f t="shared" si="4"/>
        <v>913.32203677969812</v>
      </c>
      <c r="CL7" s="91">
        <f t="shared" si="4"/>
        <v>0.11778621314835905</v>
      </c>
      <c r="CM7" s="91">
        <f t="shared" si="4"/>
        <v>51.054914110175041</v>
      </c>
      <c r="CN7" s="91">
        <f t="shared" si="4"/>
        <v>58.087795809810672</v>
      </c>
      <c r="CO7" s="91">
        <f t="shared" si="4"/>
        <v>1.2718775845527186</v>
      </c>
      <c r="CP7" s="65">
        <f t="shared" si="4"/>
        <v>5458.9782889632952</v>
      </c>
      <c r="CQ7" s="66">
        <f t="shared" si="4"/>
        <v>0</v>
      </c>
      <c r="CR7" s="66">
        <f t="shared" si="4"/>
        <v>21.277318973278174</v>
      </c>
      <c r="CS7" s="66">
        <f t="shared" si="4"/>
        <v>6226.3528642132433</v>
      </c>
      <c r="CT7" s="36">
        <v>0</v>
      </c>
      <c r="CU7" s="27">
        <f t="shared" si="8"/>
        <v>84946.953026043091</v>
      </c>
      <c r="CX7" s="59" t="s">
        <v>95</v>
      </c>
      <c r="CY7" s="81">
        <f>'[1]scen AMS ss VE'!$AF$463</f>
        <v>83032.764989999996</v>
      </c>
      <c r="DA7" s="105">
        <v>1.6074181840218416</v>
      </c>
    </row>
    <row r="8" spans="2:105" x14ac:dyDescent="0.25">
      <c r="B8" s="53" t="s">
        <v>25</v>
      </c>
      <c r="C8" s="64" t="s">
        <v>5</v>
      </c>
      <c r="D8" s="90">
        <v>260.67332599614639</v>
      </c>
      <c r="E8" s="91">
        <v>5157.1296856086665</v>
      </c>
      <c r="F8" s="91">
        <v>284.23695995963942</v>
      </c>
      <c r="G8" s="91">
        <v>488.51358121949102</v>
      </c>
      <c r="H8" s="91">
        <v>300.53699274994779</v>
      </c>
      <c r="I8" s="91">
        <v>14984.987433186787</v>
      </c>
      <c r="J8" s="91">
        <v>68.262197342998434</v>
      </c>
      <c r="K8" s="91">
        <v>484.97191997592438</v>
      </c>
      <c r="L8" s="91">
        <v>1146.0719062227354</v>
      </c>
      <c r="M8" s="91">
        <v>73.806457358077552</v>
      </c>
      <c r="N8" s="91">
        <v>118.0220114637531</v>
      </c>
      <c r="O8" s="91">
        <v>17715.423843222536</v>
      </c>
      <c r="P8" s="91">
        <v>1103.4975752111322</v>
      </c>
      <c r="Q8" s="91">
        <v>5.3127072804629218</v>
      </c>
      <c r="R8" s="91">
        <v>45.027892456562611</v>
      </c>
      <c r="S8" s="91">
        <v>148.27804413473868</v>
      </c>
      <c r="T8" s="91">
        <v>80.704633795960945</v>
      </c>
      <c r="U8" s="91">
        <v>17.97782911161519</v>
      </c>
      <c r="V8" s="91">
        <v>11265.918858587856</v>
      </c>
      <c r="W8" s="91">
        <v>1822.5665689414025</v>
      </c>
      <c r="X8" s="91">
        <v>0.41687982081657105</v>
      </c>
      <c r="Y8" s="91">
        <v>31.337782738263083</v>
      </c>
      <c r="Z8" s="91">
        <v>55.678307674182726</v>
      </c>
      <c r="AA8" s="91">
        <v>11.650753545391426</v>
      </c>
      <c r="AB8" s="65">
        <f>'[6]TES 2035 (value)'!CK11</f>
        <v>11739.150329373086</v>
      </c>
      <c r="AC8" s="66">
        <f>'[6]TES 2035 (value)'!CL11</f>
        <v>0</v>
      </c>
      <c r="AD8" s="66">
        <f>'[6]TES 2035 (value)'!CM11</f>
        <v>0</v>
      </c>
      <c r="AE8" s="66">
        <f>'[6]TES 2035 (value)'!CN11</f>
        <v>16158.457434092674</v>
      </c>
      <c r="AF8" s="67">
        <f>'[6]TES 2035 (value)'!CO11</f>
        <v>1.9064760190000001</v>
      </c>
      <c r="AG8" s="27">
        <f t="shared" si="5"/>
        <v>83570.518387089862</v>
      </c>
      <c r="AI8" s="53" t="s">
        <v>25</v>
      </c>
      <c r="AJ8" s="64" t="s">
        <v>5</v>
      </c>
      <c r="AK8" s="65">
        <f t="shared" si="0"/>
        <v>260.67678626425874</v>
      </c>
      <c r="AL8" s="66">
        <f t="shared" si="0"/>
        <v>5157.2790442403975</v>
      </c>
      <c r="AM8" s="66">
        <f t="shared" si="0"/>
        <v>284.23686539487051</v>
      </c>
      <c r="AN8" s="66">
        <f t="shared" si="0"/>
        <v>488.4974440761672</v>
      </c>
      <c r="AO8" s="66">
        <f t="shared" si="0"/>
        <v>300.53514444266978</v>
      </c>
      <c r="AP8" s="66">
        <f t="shared" si="0"/>
        <v>14984.839352449349</v>
      </c>
      <c r="AQ8" s="66">
        <f t="shared" si="0"/>
        <v>68.263705567934238</v>
      </c>
      <c r="AR8" s="66">
        <f t="shared" si="0"/>
        <v>485.06427002236677</v>
      </c>
      <c r="AS8" s="66">
        <f t="shared" si="0"/>
        <v>1146.2017687055111</v>
      </c>
      <c r="AT8" s="66">
        <f t="shared" si="0"/>
        <v>73.806873348120945</v>
      </c>
      <c r="AU8" s="66">
        <f t="shared" si="0"/>
        <v>118.02137375434087</v>
      </c>
      <c r="AV8" s="66">
        <f t="shared" si="0"/>
        <v>17715.791028004456</v>
      </c>
      <c r="AW8" s="66">
        <f t="shared" si="0"/>
        <v>1103.5191679008622</v>
      </c>
      <c r="AX8" s="66">
        <f t="shared" si="0"/>
        <v>5.3124847909636017</v>
      </c>
      <c r="AY8" s="66">
        <f t="shared" si="0"/>
        <v>45.027193858221956</v>
      </c>
      <c r="AZ8" s="66">
        <f t="shared" si="0"/>
        <v>148.28045583562306</v>
      </c>
      <c r="BA8" s="66">
        <f t="shared" si="1"/>
        <v>80.703111549644021</v>
      </c>
      <c r="BB8" s="66">
        <f t="shared" si="1"/>
        <v>17.977747603977928</v>
      </c>
      <c r="BC8" s="66">
        <f t="shared" si="1"/>
        <v>11266.183152741924</v>
      </c>
      <c r="BD8" s="66">
        <f t="shared" si="1"/>
        <v>1822.5663632526666</v>
      </c>
      <c r="BE8" s="91">
        <f t="shared" si="1"/>
        <v>0.48662021118224574</v>
      </c>
      <c r="BF8" s="91">
        <f t="shared" si="1"/>
        <v>31.608212090984111</v>
      </c>
      <c r="BG8" s="91">
        <f t="shared" si="1"/>
        <v>55.680515714461528</v>
      </c>
      <c r="BH8" s="91">
        <f t="shared" si="1"/>
        <v>11.672163974058229</v>
      </c>
      <c r="BI8" s="65">
        <f t="shared" si="2"/>
        <v>11739.150329373086</v>
      </c>
      <c r="BJ8" s="66">
        <f t="shared" si="2"/>
        <v>0</v>
      </c>
      <c r="BK8" s="66">
        <f t="shared" si="2"/>
        <v>0</v>
      </c>
      <c r="BL8" s="66">
        <f t="shared" si="2"/>
        <v>16158.457434092674</v>
      </c>
      <c r="BM8" s="36">
        <v>0</v>
      </c>
      <c r="BN8" s="27">
        <f t="shared" si="6"/>
        <v>83569.838609260769</v>
      </c>
      <c r="BP8" s="53" t="s">
        <v>25</v>
      </c>
      <c r="BQ8" s="64" t="s">
        <v>5</v>
      </c>
      <c r="BR8" s="65">
        <f t="shared" si="7"/>
        <v>260.67678626425874</v>
      </c>
      <c r="BS8" s="66">
        <f t="shared" si="3"/>
        <v>5157.2790442403975</v>
      </c>
      <c r="BT8" s="66">
        <f t="shared" si="3"/>
        <v>284.23686539487051</v>
      </c>
      <c r="BU8" s="66">
        <f t="shared" si="3"/>
        <v>488.4974440761672</v>
      </c>
      <c r="BV8" s="66">
        <f t="shared" si="3"/>
        <v>300.53514444266978</v>
      </c>
      <c r="BW8" s="66">
        <f t="shared" si="3"/>
        <v>14984.839352449349</v>
      </c>
      <c r="BX8" s="66">
        <f t="shared" si="3"/>
        <v>68.263705567934238</v>
      </c>
      <c r="BY8" s="66">
        <f t="shared" si="3"/>
        <v>485.06427002236677</v>
      </c>
      <c r="BZ8" s="66">
        <f t="shared" si="3"/>
        <v>1146.2017687055111</v>
      </c>
      <c r="CA8" s="66">
        <f t="shared" si="3"/>
        <v>73.806873348120945</v>
      </c>
      <c r="CB8" s="66">
        <f t="shared" si="3"/>
        <v>118.02137375434087</v>
      </c>
      <c r="CC8" s="66">
        <f t="shared" si="3"/>
        <v>17715.791028004456</v>
      </c>
      <c r="CD8" s="66">
        <f t="shared" si="3"/>
        <v>1103.5191679008622</v>
      </c>
      <c r="CE8" s="66">
        <f t="shared" si="3"/>
        <v>5.3124847909636017</v>
      </c>
      <c r="CF8" s="66">
        <f t="shared" si="3"/>
        <v>45.027193858221956</v>
      </c>
      <c r="CG8" s="66">
        <f t="shared" si="3"/>
        <v>148.28045583562306</v>
      </c>
      <c r="CH8" s="66">
        <f t="shared" si="3"/>
        <v>80.703111549644021</v>
      </c>
      <c r="CI8" s="66">
        <f t="shared" si="4"/>
        <v>17.977747603977928</v>
      </c>
      <c r="CJ8" s="66">
        <f t="shared" si="4"/>
        <v>11266.183152741924</v>
      </c>
      <c r="CK8" s="66">
        <f t="shared" si="4"/>
        <v>1822.5663632526666</v>
      </c>
      <c r="CL8" s="91">
        <f t="shared" si="4"/>
        <v>0.48662021118224574</v>
      </c>
      <c r="CM8" s="91">
        <f t="shared" si="4"/>
        <v>31.608212090984111</v>
      </c>
      <c r="CN8" s="91">
        <f t="shared" si="4"/>
        <v>55.680515714461528</v>
      </c>
      <c r="CO8" s="91">
        <f t="shared" si="4"/>
        <v>11.672163974058229</v>
      </c>
      <c r="CP8" s="65">
        <f t="shared" si="4"/>
        <v>11739.150329373086</v>
      </c>
      <c r="CQ8" s="66">
        <f t="shared" si="4"/>
        <v>0</v>
      </c>
      <c r="CR8" s="66">
        <f t="shared" si="4"/>
        <v>0</v>
      </c>
      <c r="CS8" s="66">
        <f t="shared" si="4"/>
        <v>16158.457434092674</v>
      </c>
      <c r="CT8" s="36">
        <v>0</v>
      </c>
      <c r="CU8" s="27">
        <f t="shared" si="8"/>
        <v>83569.838609260769</v>
      </c>
      <c r="CX8" s="59" t="s">
        <v>96</v>
      </c>
      <c r="CY8" s="81">
        <f>'[1]scen AMS ss VE'!$AF$462-CY7</f>
        <v>1005999.40601</v>
      </c>
      <c r="DA8" s="105">
        <v>1.4005321923143739</v>
      </c>
    </row>
    <row r="9" spans="2:105" x14ac:dyDescent="0.25">
      <c r="B9" s="53" t="s">
        <v>26</v>
      </c>
      <c r="C9" s="64" t="s">
        <v>6</v>
      </c>
      <c r="D9" s="90">
        <v>6448.7873257807241</v>
      </c>
      <c r="E9" s="91">
        <v>763.36602107864201</v>
      </c>
      <c r="F9" s="91">
        <v>598.45686200406249</v>
      </c>
      <c r="G9" s="91">
        <v>539.5871211641155</v>
      </c>
      <c r="H9" s="91">
        <v>127.67998284824741</v>
      </c>
      <c r="I9" s="91">
        <v>466.64379880569618</v>
      </c>
      <c r="J9" s="91">
        <v>4332.4796321328668</v>
      </c>
      <c r="K9" s="91">
        <v>2945.9314267966265</v>
      </c>
      <c r="L9" s="91">
        <v>254.27379349648618</v>
      </c>
      <c r="M9" s="91">
        <v>546.54019959863922</v>
      </c>
      <c r="N9" s="91">
        <v>144.70372829592321</v>
      </c>
      <c r="O9" s="91">
        <v>6158.2356427358618</v>
      </c>
      <c r="P9" s="91">
        <v>417.23980927184368</v>
      </c>
      <c r="Q9" s="91">
        <v>3.0755769658111611</v>
      </c>
      <c r="R9" s="91">
        <v>11.498764890196549</v>
      </c>
      <c r="S9" s="91">
        <v>10.377216913923302</v>
      </c>
      <c r="T9" s="91">
        <v>9.6546263999726083</v>
      </c>
      <c r="U9" s="91">
        <v>6.3360983336744328</v>
      </c>
      <c r="V9" s="91">
        <v>852.26504756979102</v>
      </c>
      <c r="W9" s="91">
        <v>63.673603619173271</v>
      </c>
      <c r="X9" s="91">
        <v>0.14490475188630933</v>
      </c>
      <c r="Y9" s="91">
        <v>55.082277135505734</v>
      </c>
      <c r="Z9" s="91">
        <v>1.9406539211854364E-2</v>
      </c>
      <c r="AA9" s="91">
        <v>86.94261183975982</v>
      </c>
      <c r="AB9" s="65">
        <f>'[6]TES 2035 (value)'!CK12</f>
        <v>292.24497819703998</v>
      </c>
      <c r="AC9" s="66">
        <f>'[6]TES 2035 (value)'!CL12</f>
        <v>0</v>
      </c>
      <c r="AD9" s="66">
        <f>'[6]TES 2035 (value)'!CM12</f>
        <v>0</v>
      </c>
      <c r="AE9" s="66">
        <f>'[6]TES 2035 (value)'!CN12</f>
        <v>8785.0929188459195</v>
      </c>
      <c r="AF9" s="67">
        <f>'[6]TES 2035 (value)'!CO12</f>
        <v>1</v>
      </c>
      <c r="AG9" s="27">
        <f t="shared" si="5"/>
        <v>33921.3333760116</v>
      </c>
      <c r="AI9" s="53" t="s">
        <v>26</v>
      </c>
      <c r="AJ9" s="64" t="s">
        <v>6</v>
      </c>
      <c r="AK9" s="65">
        <f t="shared" si="0"/>
        <v>6448.8729292196704</v>
      </c>
      <c r="AL9" s="66">
        <f t="shared" si="0"/>
        <v>763.38812936588101</v>
      </c>
      <c r="AM9" s="66">
        <f t="shared" si="0"/>
        <v>598.45666289929136</v>
      </c>
      <c r="AN9" s="66">
        <f t="shared" si="0"/>
        <v>539.56929690078971</v>
      </c>
      <c r="AO9" s="66">
        <f t="shared" si="0"/>
        <v>127.6791976143253</v>
      </c>
      <c r="AP9" s="66">
        <f t="shared" si="0"/>
        <v>466.63918745996398</v>
      </c>
      <c r="AQ9" s="66">
        <f t="shared" si="0"/>
        <v>4332.5753564732686</v>
      </c>
      <c r="AR9" s="66">
        <f t="shared" si="0"/>
        <v>2946.4924013456152</v>
      </c>
      <c r="AS9" s="66">
        <f t="shared" si="0"/>
        <v>254.30260549855078</v>
      </c>
      <c r="AT9" s="66">
        <f t="shared" si="0"/>
        <v>546.5432800239771</v>
      </c>
      <c r="AU9" s="66">
        <f t="shared" si="0"/>
        <v>144.70294641694679</v>
      </c>
      <c r="AV9" s="66">
        <f t="shared" si="0"/>
        <v>6158.3632835098842</v>
      </c>
      <c r="AW9" s="66">
        <f t="shared" si="0"/>
        <v>417.24797361216213</v>
      </c>
      <c r="AX9" s="66">
        <f t="shared" si="0"/>
        <v>3.0754481645158664</v>
      </c>
      <c r="AY9" s="66">
        <f t="shared" si="0"/>
        <v>11.498586489262514</v>
      </c>
      <c r="AZ9" s="66">
        <f t="shared" si="0"/>
        <v>10.377385696451793</v>
      </c>
      <c r="BA9" s="66">
        <f t="shared" si="1"/>
        <v>9.6544442949460763</v>
      </c>
      <c r="BB9" s="66">
        <f t="shared" si="1"/>
        <v>6.3360696071579312</v>
      </c>
      <c r="BC9" s="66">
        <f t="shared" si="1"/>
        <v>852.2850413823345</v>
      </c>
      <c r="BD9" s="66">
        <f t="shared" si="1"/>
        <v>63.673596433184429</v>
      </c>
      <c r="BE9" s="91">
        <f t="shared" si="1"/>
        <v>0.1691460642688509</v>
      </c>
      <c r="BF9" s="91">
        <f t="shared" si="1"/>
        <v>55.557609569729529</v>
      </c>
      <c r="BG9" s="91">
        <f t="shared" si="1"/>
        <v>1.940730881894269E-2</v>
      </c>
      <c r="BH9" s="91">
        <f t="shared" si="1"/>
        <v>87.102385075168883</v>
      </c>
      <c r="BI9" s="65">
        <f t="shared" si="2"/>
        <v>292.24497819703998</v>
      </c>
      <c r="BJ9" s="66">
        <f t="shared" si="2"/>
        <v>0</v>
      </c>
      <c r="BK9" s="66">
        <f t="shared" si="2"/>
        <v>0</v>
      </c>
      <c r="BL9" s="66">
        <f t="shared" si="2"/>
        <v>8785.0929188459195</v>
      </c>
      <c r="BM9" s="36">
        <v>0</v>
      </c>
      <c r="BN9" s="27">
        <f t="shared" si="6"/>
        <v>33921.920267469119</v>
      </c>
      <c r="BP9" s="53" t="s">
        <v>26</v>
      </c>
      <c r="BQ9" s="64" t="s">
        <v>6</v>
      </c>
      <c r="BR9" s="65">
        <f t="shared" si="7"/>
        <v>6448.8729292196704</v>
      </c>
      <c r="BS9" s="66">
        <f t="shared" si="3"/>
        <v>763.38812936588101</v>
      </c>
      <c r="BT9" s="66">
        <f t="shared" si="3"/>
        <v>598.45666289929136</v>
      </c>
      <c r="BU9" s="66">
        <f t="shared" si="3"/>
        <v>539.56929690078971</v>
      </c>
      <c r="BV9" s="66">
        <f t="shared" si="3"/>
        <v>127.6791976143253</v>
      </c>
      <c r="BW9" s="66">
        <f t="shared" si="3"/>
        <v>466.63918745996398</v>
      </c>
      <c r="BX9" s="66">
        <f t="shared" si="3"/>
        <v>4332.5753564732686</v>
      </c>
      <c r="BY9" s="66">
        <f t="shared" si="3"/>
        <v>2946.4924013456152</v>
      </c>
      <c r="BZ9" s="66">
        <f t="shared" si="3"/>
        <v>254.30260549855078</v>
      </c>
      <c r="CA9" s="66">
        <f t="shared" si="3"/>
        <v>546.5432800239771</v>
      </c>
      <c r="CB9" s="66">
        <f t="shared" si="3"/>
        <v>144.70294641694679</v>
      </c>
      <c r="CC9" s="66">
        <f t="shared" si="3"/>
        <v>6158.3632835098842</v>
      </c>
      <c r="CD9" s="66">
        <f t="shared" si="3"/>
        <v>417.24797361216213</v>
      </c>
      <c r="CE9" s="66">
        <f t="shared" si="3"/>
        <v>3.0754481645158664</v>
      </c>
      <c r="CF9" s="66">
        <f t="shared" si="3"/>
        <v>11.498586489262514</v>
      </c>
      <c r="CG9" s="66">
        <f t="shared" si="3"/>
        <v>10.377385696451793</v>
      </c>
      <c r="CH9" s="66">
        <f t="shared" si="3"/>
        <v>9.6544442949460763</v>
      </c>
      <c r="CI9" s="66">
        <f t="shared" si="4"/>
        <v>6.3360696071579312</v>
      </c>
      <c r="CJ9" s="66">
        <f t="shared" si="4"/>
        <v>852.2850413823345</v>
      </c>
      <c r="CK9" s="66">
        <f t="shared" si="4"/>
        <v>63.673596433184429</v>
      </c>
      <c r="CL9" s="91">
        <f t="shared" si="4"/>
        <v>0.1691460642688509</v>
      </c>
      <c r="CM9" s="91">
        <f t="shared" si="4"/>
        <v>55.557609569729529</v>
      </c>
      <c r="CN9" s="91">
        <f t="shared" si="4"/>
        <v>1.940730881894269E-2</v>
      </c>
      <c r="CO9" s="91">
        <f t="shared" si="4"/>
        <v>87.102385075168883</v>
      </c>
      <c r="CP9" s="65">
        <f t="shared" si="4"/>
        <v>292.24497819703998</v>
      </c>
      <c r="CQ9" s="66">
        <f t="shared" si="4"/>
        <v>0</v>
      </c>
      <c r="CR9" s="66">
        <f t="shared" si="4"/>
        <v>0</v>
      </c>
      <c r="CS9" s="66">
        <f t="shared" si="4"/>
        <v>8785.0929188459195</v>
      </c>
      <c r="CT9" s="36">
        <v>0</v>
      </c>
      <c r="CU9" s="27">
        <f t="shared" si="8"/>
        <v>33921.920267469119</v>
      </c>
      <c r="CX9" s="59" t="s">
        <v>108</v>
      </c>
      <c r="CY9" s="81">
        <f>'[1]scen AMS ss VE'!$AF$1261</f>
        <v>23559.70881</v>
      </c>
      <c r="DA9" s="105">
        <v>1.3846878693398781</v>
      </c>
    </row>
    <row r="10" spans="2:105" x14ac:dyDescent="0.25">
      <c r="B10" s="53" t="s">
        <v>27</v>
      </c>
      <c r="C10" s="64" t="s">
        <v>7</v>
      </c>
      <c r="D10" s="90">
        <v>0</v>
      </c>
      <c r="E10" s="91">
        <v>592.50300535579822</v>
      </c>
      <c r="F10" s="91">
        <v>1128.2020704899755</v>
      </c>
      <c r="G10" s="91">
        <v>173.99552518797896</v>
      </c>
      <c r="H10" s="91">
        <v>327.52489289895084</v>
      </c>
      <c r="I10" s="91">
        <v>2021.9911195671079</v>
      </c>
      <c r="J10" s="91">
        <v>288.04603090622015</v>
      </c>
      <c r="K10" s="91">
        <v>11649.1833189462</v>
      </c>
      <c r="L10" s="91">
        <v>22834.078191774235</v>
      </c>
      <c r="M10" s="91">
        <v>259.07765294667161</v>
      </c>
      <c r="N10" s="91">
        <v>151.34832942109799</v>
      </c>
      <c r="O10" s="91">
        <v>24555.994414967834</v>
      </c>
      <c r="P10" s="91">
        <v>276.90263070832907</v>
      </c>
      <c r="Q10" s="91">
        <v>3.358895842638058</v>
      </c>
      <c r="R10" s="91">
        <v>34.469980158552438</v>
      </c>
      <c r="S10" s="91">
        <v>12.893205761465479</v>
      </c>
      <c r="T10" s="91">
        <v>10.924446222563835</v>
      </c>
      <c r="U10" s="91">
        <v>7.0440744734088083</v>
      </c>
      <c r="V10" s="91">
        <v>3433.9859303314838</v>
      </c>
      <c r="W10" s="91">
        <v>530.95814968919001</v>
      </c>
      <c r="X10" s="91">
        <v>0.57784969705293843</v>
      </c>
      <c r="Y10" s="91">
        <v>2196.8922548361484</v>
      </c>
      <c r="Z10" s="91">
        <v>38.882108865672777</v>
      </c>
      <c r="AA10" s="91">
        <v>15.794936793424361</v>
      </c>
      <c r="AB10" s="65">
        <f>'[6]TES 2035 (value)'!CK13</f>
        <v>62.280361508154385</v>
      </c>
      <c r="AC10" s="66">
        <f>'[6]TES 2035 (value)'!CL13</f>
        <v>0</v>
      </c>
      <c r="AD10" s="66">
        <f>'[6]TES 2035 (value)'!CM13</f>
        <v>0</v>
      </c>
      <c r="AE10" s="66">
        <f>'[6]TES 2035 (value)'!CN13</f>
        <v>62889.110199105133</v>
      </c>
      <c r="AF10" s="67">
        <f>'[6]TES 2035 (value)'!CO13</f>
        <v>1</v>
      </c>
      <c r="AG10" s="27">
        <f t="shared" si="5"/>
        <v>133497.01957645526</v>
      </c>
      <c r="AI10" s="53" t="s">
        <v>27</v>
      </c>
      <c r="AJ10" s="64" t="s">
        <v>7</v>
      </c>
      <c r="AK10" s="65">
        <f t="shared" si="0"/>
        <v>0</v>
      </c>
      <c r="AL10" s="66">
        <f t="shared" si="0"/>
        <v>592.52016517988079</v>
      </c>
      <c r="AM10" s="66">
        <f t="shared" si="0"/>
        <v>1128.2016951405906</v>
      </c>
      <c r="AN10" s="66">
        <f t="shared" si="0"/>
        <v>173.989777567369</v>
      </c>
      <c r="AO10" s="66">
        <f t="shared" si="0"/>
        <v>327.52287861565833</v>
      </c>
      <c r="AP10" s="66">
        <f t="shared" si="0"/>
        <v>2021.9711383734359</v>
      </c>
      <c r="AQ10" s="66">
        <f t="shared" si="0"/>
        <v>288.05239516379436</v>
      </c>
      <c r="AR10" s="66">
        <f t="shared" si="0"/>
        <v>11651.401597110786</v>
      </c>
      <c r="AS10" s="66">
        <f t="shared" si="0"/>
        <v>22836.66554259383</v>
      </c>
      <c r="AT10" s="66">
        <f t="shared" si="0"/>
        <v>259.07911316747004</v>
      </c>
      <c r="AU10" s="66">
        <f t="shared" si="0"/>
        <v>151.34751163928763</v>
      </c>
      <c r="AV10" s="66">
        <f t="shared" si="0"/>
        <v>24556.50338317169</v>
      </c>
      <c r="AW10" s="66">
        <f t="shared" si="0"/>
        <v>276.90804900078808</v>
      </c>
      <c r="AX10" s="66">
        <f t="shared" si="0"/>
        <v>3.3587551763045211</v>
      </c>
      <c r="AY10" s="66">
        <f t="shared" si="0"/>
        <v>34.46944536401449</v>
      </c>
      <c r="AZ10" s="66">
        <f t="shared" si="0"/>
        <v>12.893415465848342</v>
      </c>
      <c r="BA10" s="66">
        <f t="shared" si="1"/>
        <v>10.924240166266388</v>
      </c>
      <c r="BB10" s="66">
        <f t="shared" si="1"/>
        <v>7.0440425370797071</v>
      </c>
      <c r="BC10" s="66">
        <f t="shared" si="1"/>
        <v>3434.0664903300003</v>
      </c>
      <c r="BD10" s="66">
        <f t="shared" si="1"/>
        <v>530.95808976703825</v>
      </c>
      <c r="BE10" s="91">
        <f t="shared" si="1"/>
        <v>0.67451895623229008</v>
      </c>
      <c r="BF10" s="91">
        <f t="shared" si="1"/>
        <v>2215.8503335054406</v>
      </c>
      <c r="BG10" s="91">
        <f t="shared" si="1"/>
        <v>38.883650817396642</v>
      </c>
      <c r="BH10" s="91">
        <f t="shared" si="1"/>
        <v>15.823962930334282</v>
      </c>
      <c r="BI10" s="65">
        <f t="shared" si="2"/>
        <v>62.280361508154385</v>
      </c>
      <c r="BJ10" s="66">
        <f t="shared" si="2"/>
        <v>0</v>
      </c>
      <c r="BK10" s="66">
        <f t="shared" si="2"/>
        <v>0</v>
      </c>
      <c r="BL10" s="66">
        <f t="shared" si="2"/>
        <v>62889.110199105133</v>
      </c>
      <c r="BM10" s="36">
        <v>0</v>
      </c>
      <c r="BN10" s="27">
        <f t="shared" si="6"/>
        <v>133520.50075235381</v>
      </c>
      <c r="BP10" s="53" t="s">
        <v>27</v>
      </c>
      <c r="BQ10" s="64" t="s">
        <v>7</v>
      </c>
      <c r="BR10" s="65">
        <f t="shared" si="7"/>
        <v>0</v>
      </c>
      <c r="BS10" s="66">
        <f t="shared" si="3"/>
        <v>592.52016517988079</v>
      </c>
      <c r="BT10" s="66">
        <f t="shared" si="3"/>
        <v>1128.2016951405906</v>
      </c>
      <c r="BU10" s="66">
        <f t="shared" si="3"/>
        <v>173.989777567369</v>
      </c>
      <c r="BV10" s="66">
        <f t="shared" si="3"/>
        <v>327.52287861565833</v>
      </c>
      <c r="BW10" s="66">
        <f t="shared" si="3"/>
        <v>2021.9711383734359</v>
      </c>
      <c r="BX10" s="66">
        <f t="shared" si="3"/>
        <v>288.05239516379436</v>
      </c>
      <c r="BY10" s="66">
        <f t="shared" si="3"/>
        <v>11651.401597110786</v>
      </c>
      <c r="BZ10" s="66">
        <f t="shared" si="3"/>
        <v>22836.66554259383</v>
      </c>
      <c r="CA10" s="66">
        <f t="shared" si="3"/>
        <v>259.07911316747004</v>
      </c>
      <c r="CB10" s="66">
        <f t="shared" si="3"/>
        <v>151.34751163928763</v>
      </c>
      <c r="CC10" s="66">
        <f t="shared" si="3"/>
        <v>24556.50338317169</v>
      </c>
      <c r="CD10" s="66">
        <f t="shared" si="3"/>
        <v>276.90804900078808</v>
      </c>
      <c r="CE10" s="66">
        <f t="shared" si="3"/>
        <v>3.3587551763045211</v>
      </c>
      <c r="CF10" s="66">
        <f t="shared" si="3"/>
        <v>34.46944536401449</v>
      </c>
      <c r="CG10" s="66">
        <f t="shared" si="3"/>
        <v>12.893415465848342</v>
      </c>
      <c r="CH10" s="66">
        <f t="shared" si="3"/>
        <v>10.924240166266388</v>
      </c>
      <c r="CI10" s="66">
        <f t="shared" si="4"/>
        <v>7.0440425370797071</v>
      </c>
      <c r="CJ10" s="66">
        <f t="shared" si="4"/>
        <v>3434.0664903300003</v>
      </c>
      <c r="CK10" s="66">
        <f t="shared" si="4"/>
        <v>530.95808976703825</v>
      </c>
      <c r="CL10" s="91">
        <f t="shared" si="4"/>
        <v>0.67451895623229008</v>
      </c>
      <c r="CM10" s="91">
        <f t="shared" si="4"/>
        <v>2215.8503335054406</v>
      </c>
      <c r="CN10" s="91">
        <f t="shared" si="4"/>
        <v>38.883650817396642</v>
      </c>
      <c r="CO10" s="91">
        <f t="shared" si="4"/>
        <v>15.823962930334282</v>
      </c>
      <c r="CP10" s="65">
        <f t="shared" si="4"/>
        <v>62.280361508154385</v>
      </c>
      <c r="CQ10" s="66">
        <f t="shared" si="4"/>
        <v>0</v>
      </c>
      <c r="CR10" s="66">
        <f t="shared" si="4"/>
        <v>0</v>
      </c>
      <c r="CS10" s="66">
        <f t="shared" si="4"/>
        <v>62889.110199105133</v>
      </c>
      <c r="CT10" s="36">
        <v>0</v>
      </c>
      <c r="CU10" s="27">
        <f t="shared" si="8"/>
        <v>133520.50075235381</v>
      </c>
      <c r="CX10" s="59" t="s">
        <v>97</v>
      </c>
      <c r="CY10" s="81">
        <f>'[1]scen AMS ss VE'!$AF$466</f>
        <v>19533.204106438701</v>
      </c>
      <c r="DA10" s="105">
        <v>1.4684922023939884</v>
      </c>
    </row>
    <row r="11" spans="2:105" x14ac:dyDescent="0.25">
      <c r="B11" s="53" t="s">
        <v>28</v>
      </c>
      <c r="C11" s="64" t="s">
        <v>8</v>
      </c>
      <c r="D11" s="90">
        <v>538.24424007548896</v>
      </c>
      <c r="E11" s="91">
        <v>7348.2634845631756</v>
      </c>
      <c r="F11" s="91">
        <v>9561.9607299340132</v>
      </c>
      <c r="G11" s="91">
        <v>111.5607394311269</v>
      </c>
      <c r="H11" s="91">
        <v>424.20829359180527</v>
      </c>
      <c r="I11" s="91">
        <v>719.36619195050412</v>
      </c>
      <c r="J11" s="91">
        <v>342.01225917910932</v>
      </c>
      <c r="K11" s="91">
        <v>785.88011989195945</v>
      </c>
      <c r="L11" s="91">
        <v>4482.6161537641092</v>
      </c>
      <c r="M11" s="91">
        <v>313.00372868235303</v>
      </c>
      <c r="N11" s="91">
        <v>252.9805919968031</v>
      </c>
      <c r="O11" s="91">
        <v>20450.40148629119</v>
      </c>
      <c r="P11" s="91">
        <v>10838.286418706411</v>
      </c>
      <c r="Q11" s="91">
        <v>5.3643258408681929</v>
      </c>
      <c r="R11" s="91">
        <v>24.751219190414087</v>
      </c>
      <c r="S11" s="91">
        <v>72.347351017363124</v>
      </c>
      <c r="T11" s="91">
        <v>47.712078540337949</v>
      </c>
      <c r="U11" s="91">
        <v>84.803399656020034</v>
      </c>
      <c r="V11" s="91">
        <v>11381.781847202868</v>
      </c>
      <c r="W11" s="91">
        <v>2.3293632387390133</v>
      </c>
      <c r="X11" s="91">
        <v>0.48123777725077554</v>
      </c>
      <c r="Y11" s="91">
        <v>1115.6042211315537</v>
      </c>
      <c r="Z11" s="91">
        <v>752.33579586400776</v>
      </c>
      <c r="AA11" s="91">
        <v>18.156637055976617</v>
      </c>
      <c r="AB11" s="65">
        <f>'[6]TES 2035 (value)'!CK14</f>
        <v>14910.742432474608</v>
      </c>
      <c r="AC11" s="66">
        <f>'[6]TES 2035 (value)'!CL14</f>
        <v>0</v>
      </c>
      <c r="AD11" s="66">
        <f>'[6]TES 2035 (value)'!CM14</f>
        <v>0</v>
      </c>
      <c r="AE11" s="66">
        <f>'[6]TES 2035 (value)'!CN14</f>
        <v>20631.367381813128</v>
      </c>
      <c r="AF11" s="67">
        <f>'[6]TES 2035 (value)'!CO14</f>
        <v>1</v>
      </c>
      <c r="AG11" s="27">
        <f t="shared" si="5"/>
        <v>105217.56172886118</v>
      </c>
      <c r="AI11" s="53" t="s">
        <v>28</v>
      </c>
      <c r="AJ11" s="64" t="s">
        <v>8</v>
      </c>
      <c r="AK11" s="65">
        <f t="shared" si="0"/>
        <v>538.25138491615678</v>
      </c>
      <c r="AL11" s="66">
        <f t="shared" si="0"/>
        <v>7348.4763018950171</v>
      </c>
      <c r="AM11" s="66">
        <f t="shared" si="0"/>
        <v>9561.957548698867</v>
      </c>
      <c r="AN11" s="66">
        <f t="shared" si="0"/>
        <v>111.55705422827745</v>
      </c>
      <c r="AO11" s="66">
        <f t="shared" si="0"/>
        <v>424.20568470406317</v>
      </c>
      <c r="AP11" s="66">
        <f t="shared" si="0"/>
        <v>719.35908321740271</v>
      </c>
      <c r="AQ11" s="66">
        <f t="shared" si="0"/>
        <v>342.01981579811257</v>
      </c>
      <c r="AR11" s="66">
        <f t="shared" si="0"/>
        <v>786.02976992855076</v>
      </c>
      <c r="AS11" s="66">
        <f t="shared" si="0"/>
        <v>4483.1240832054455</v>
      </c>
      <c r="AT11" s="66">
        <f t="shared" si="0"/>
        <v>313.00549284282539</v>
      </c>
      <c r="AU11" s="66">
        <f t="shared" si="0"/>
        <v>252.97922506446034</v>
      </c>
      <c r="AV11" s="66">
        <f t="shared" si="0"/>
        <v>20450.825358521193</v>
      </c>
      <c r="AW11" s="66">
        <f t="shared" si="0"/>
        <v>10838.498496885015</v>
      </c>
      <c r="AX11" s="66">
        <f t="shared" si="0"/>
        <v>5.3641011896484816</v>
      </c>
      <c r="AY11" s="66">
        <f t="shared" si="0"/>
        <v>24.75083518042134</v>
      </c>
      <c r="AZ11" s="66">
        <f t="shared" si="0"/>
        <v>72.348527726777178</v>
      </c>
      <c r="BA11" s="66">
        <f t="shared" si="1"/>
        <v>47.711178597764459</v>
      </c>
      <c r="BB11" s="66">
        <f t="shared" si="1"/>
        <v>84.803015175519363</v>
      </c>
      <c r="BC11" s="66">
        <f t="shared" si="1"/>
        <v>11382.048859458402</v>
      </c>
      <c r="BD11" s="66">
        <f t="shared" si="1"/>
        <v>2.329362975854909</v>
      </c>
      <c r="BE11" s="91">
        <f t="shared" si="1"/>
        <v>0.56174469739490507</v>
      </c>
      <c r="BF11" s="91">
        <f t="shared" si="1"/>
        <v>1125.2313262121274</v>
      </c>
      <c r="BG11" s="91">
        <f t="shared" si="1"/>
        <v>752.36563132075651</v>
      </c>
      <c r="BH11" s="91">
        <f t="shared" si="1"/>
        <v>18.190003256798004</v>
      </c>
      <c r="BI11" s="65">
        <f t="shared" si="2"/>
        <v>14910.742432474608</v>
      </c>
      <c r="BJ11" s="66">
        <f t="shared" si="2"/>
        <v>0</v>
      </c>
      <c r="BK11" s="66">
        <f t="shared" si="2"/>
        <v>0</v>
      </c>
      <c r="BL11" s="66">
        <f t="shared" si="2"/>
        <v>20631.367381813128</v>
      </c>
      <c r="BM11" s="36">
        <v>0</v>
      </c>
      <c r="BN11" s="27">
        <f t="shared" si="6"/>
        <v>105228.10369998458</v>
      </c>
      <c r="BP11" s="53" t="s">
        <v>28</v>
      </c>
      <c r="BQ11" s="64" t="s">
        <v>8</v>
      </c>
      <c r="BR11" s="65">
        <f t="shared" si="7"/>
        <v>538.25138491615678</v>
      </c>
      <c r="BS11" s="66">
        <f t="shared" si="3"/>
        <v>7348.4763018950171</v>
      </c>
      <c r="BT11" s="66">
        <f t="shared" si="3"/>
        <v>9561.957548698867</v>
      </c>
      <c r="BU11" s="66">
        <f t="shared" si="3"/>
        <v>111.55705422827745</v>
      </c>
      <c r="BV11" s="66">
        <f t="shared" si="3"/>
        <v>424.20568470406317</v>
      </c>
      <c r="BW11" s="66">
        <f t="shared" si="3"/>
        <v>719.35908321740271</v>
      </c>
      <c r="BX11" s="66">
        <f t="shared" si="3"/>
        <v>342.01981579811257</v>
      </c>
      <c r="BY11" s="66">
        <f t="shared" si="3"/>
        <v>786.02976992855076</v>
      </c>
      <c r="BZ11" s="66">
        <f t="shared" si="3"/>
        <v>4483.1240832054455</v>
      </c>
      <c r="CA11" s="66">
        <f t="shared" si="3"/>
        <v>313.00549284282539</v>
      </c>
      <c r="CB11" s="66">
        <f t="shared" si="3"/>
        <v>252.97922506446034</v>
      </c>
      <c r="CC11" s="66">
        <f t="shared" si="3"/>
        <v>20450.825358521193</v>
      </c>
      <c r="CD11" s="66">
        <f t="shared" si="3"/>
        <v>10838.498496885015</v>
      </c>
      <c r="CE11" s="66">
        <f t="shared" si="3"/>
        <v>5.3641011896484816</v>
      </c>
      <c r="CF11" s="66">
        <f t="shared" si="3"/>
        <v>24.75083518042134</v>
      </c>
      <c r="CG11" s="66">
        <f t="shared" si="3"/>
        <v>72.348527726777178</v>
      </c>
      <c r="CH11" s="66">
        <f t="shared" si="3"/>
        <v>47.711178597764459</v>
      </c>
      <c r="CI11" s="66">
        <f t="shared" si="4"/>
        <v>84.803015175519363</v>
      </c>
      <c r="CJ11" s="66">
        <f t="shared" si="4"/>
        <v>11382.048859458402</v>
      </c>
      <c r="CK11" s="66">
        <f t="shared" si="4"/>
        <v>2.329362975854909</v>
      </c>
      <c r="CL11" s="91">
        <f t="shared" si="4"/>
        <v>0.56174469739490507</v>
      </c>
      <c r="CM11" s="91">
        <f t="shared" si="4"/>
        <v>1125.2313262121274</v>
      </c>
      <c r="CN11" s="91">
        <f t="shared" si="4"/>
        <v>752.36563132075651</v>
      </c>
      <c r="CO11" s="91">
        <f t="shared" si="4"/>
        <v>18.190003256798004</v>
      </c>
      <c r="CP11" s="65">
        <f t="shared" si="4"/>
        <v>14910.742432474608</v>
      </c>
      <c r="CQ11" s="66">
        <f t="shared" si="4"/>
        <v>0</v>
      </c>
      <c r="CR11" s="66">
        <f t="shared" si="4"/>
        <v>0</v>
      </c>
      <c r="CS11" s="66">
        <f t="shared" si="4"/>
        <v>20631.367381813128</v>
      </c>
      <c r="CT11" s="36">
        <v>0</v>
      </c>
      <c r="CU11" s="27">
        <f t="shared" si="8"/>
        <v>105228.10369998458</v>
      </c>
      <c r="CX11" s="59" t="s">
        <v>98</v>
      </c>
      <c r="CY11" s="81">
        <f>'[1]scen AMS ss VE'!$AF$505</f>
        <v>497367.8112</v>
      </c>
      <c r="DA11" s="105">
        <v>1</v>
      </c>
    </row>
    <row r="12" spans="2:105" x14ac:dyDescent="0.25">
      <c r="B12" s="53" t="s">
        <v>29</v>
      </c>
      <c r="C12" s="64" t="s">
        <v>9</v>
      </c>
      <c r="D12" s="90">
        <v>43.72868770113093</v>
      </c>
      <c r="E12" s="91">
        <v>131.73580826454204</v>
      </c>
      <c r="F12" s="91">
        <v>7596.6409123093581</v>
      </c>
      <c r="G12" s="91">
        <v>36.040052038104754</v>
      </c>
      <c r="H12" s="91">
        <v>630.70676146352707</v>
      </c>
      <c r="I12" s="91">
        <v>35.718570263928633</v>
      </c>
      <c r="J12" s="91">
        <v>0.92227643254896496</v>
      </c>
      <c r="K12" s="91">
        <v>210.69533385897884</v>
      </c>
      <c r="L12" s="91">
        <v>262.53194343723345</v>
      </c>
      <c r="M12" s="91">
        <v>15201.696349919799</v>
      </c>
      <c r="N12" s="91">
        <v>53.229015187879327</v>
      </c>
      <c r="O12" s="91">
        <v>26978.89700194656</v>
      </c>
      <c r="P12" s="91">
        <v>5436.6605953137287</v>
      </c>
      <c r="Q12" s="91">
        <v>21.942349850291585</v>
      </c>
      <c r="R12" s="91">
        <v>29.566221487086512</v>
      </c>
      <c r="S12" s="91">
        <v>63.81996909190034</v>
      </c>
      <c r="T12" s="91">
        <v>25.734091282238467</v>
      </c>
      <c r="U12" s="91">
        <v>8.2623858477673462</v>
      </c>
      <c r="V12" s="91">
        <v>1031.3767339039446</v>
      </c>
      <c r="W12" s="91">
        <v>0</v>
      </c>
      <c r="X12" s="91">
        <v>0.63486916258940884</v>
      </c>
      <c r="Y12" s="91">
        <v>171.67938169785748</v>
      </c>
      <c r="Z12" s="91">
        <v>102.67485354272866</v>
      </c>
      <c r="AA12" s="91">
        <v>12.551501030000773</v>
      </c>
      <c r="AB12" s="65">
        <f>'[6]TES 2035 (value)'!CK15</f>
        <v>0</v>
      </c>
      <c r="AC12" s="66">
        <f>'[6]TES 2035 (value)'!CL15</f>
        <v>0</v>
      </c>
      <c r="AD12" s="66">
        <f>'[6]TES 2035 (value)'!CM15</f>
        <v>0</v>
      </c>
      <c r="AE12" s="66">
        <f>'[6]TES 2035 (value)'!CN15</f>
        <v>38793.062042589998</v>
      </c>
      <c r="AF12" s="67">
        <f>'[6]TES 2035 (value)'!CO15</f>
        <v>1.952996846</v>
      </c>
      <c r="AG12" s="27">
        <f t="shared" si="5"/>
        <v>96882.460704469733</v>
      </c>
      <c r="AI12" s="53" t="s">
        <v>29</v>
      </c>
      <c r="AJ12" s="64" t="s">
        <v>9</v>
      </c>
      <c r="AK12" s="65">
        <f t="shared" si="0"/>
        <v>43.729268170893498</v>
      </c>
      <c r="AL12" s="66">
        <f t="shared" si="0"/>
        <v>131.73962354189047</v>
      </c>
      <c r="AM12" s="66">
        <f t="shared" si="0"/>
        <v>7596.6383849301155</v>
      </c>
      <c r="AN12" s="66">
        <f t="shared" si="0"/>
        <v>36.038861521592018</v>
      </c>
      <c r="AO12" s="66">
        <f t="shared" si="0"/>
        <v>630.70288260692826</v>
      </c>
      <c r="AP12" s="66">
        <f t="shared" si="0"/>
        <v>35.718217295182519</v>
      </c>
      <c r="AQ12" s="66">
        <f t="shared" si="0"/>
        <v>0.92229680986419094</v>
      </c>
      <c r="AR12" s="66">
        <f t="shared" si="0"/>
        <v>210.73545520016501</v>
      </c>
      <c r="AS12" s="66">
        <f t="shared" si="0"/>
        <v>262.56169117801443</v>
      </c>
      <c r="AT12" s="66">
        <f t="shared" si="0"/>
        <v>15201.782030150915</v>
      </c>
      <c r="AU12" s="66">
        <f t="shared" si="0"/>
        <v>53.228727575055515</v>
      </c>
      <c r="AV12" s="66">
        <f t="shared" si="0"/>
        <v>26979.456189268283</v>
      </c>
      <c r="AW12" s="66">
        <f t="shared" si="0"/>
        <v>5436.766977174495</v>
      </c>
      <c r="AX12" s="66">
        <f t="shared" si="0"/>
        <v>21.941430932275896</v>
      </c>
      <c r="AY12" s="66">
        <f t="shared" si="0"/>
        <v>29.565762773339465</v>
      </c>
      <c r="AZ12" s="66">
        <f t="shared" si="0"/>
        <v>63.821007105834219</v>
      </c>
      <c r="BA12" s="66">
        <f t="shared" si="1"/>
        <v>25.733605887239055</v>
      </c>
      <c r="BB12" s="66">
        <f t="shared" si="1"/>
        <v>8.2623483878746953</v>
      </c>
      <c r="BC12" s="66">
        <f t="shared" si="1"/>
        <v>1031.4009296082481</v>
      </c>
      <c r="BD12" s="66">
        <f t="shared" si="1"/>
        <v>0</v>
      </c>
      <c r="BE12" s="91">
        <f t="shared" si="1"/>
        <v>0.74107728545654095</v>
      </c>
      <c r="BF12" s="91">
        <f t="shared" si="1"/>
        <v>173.16088868435563</v>
      </c>
      <c r="BG12" s="91">
        <f t="shared" si="1"/>
        <v>102.67892532978026</v>
      </c>
      <c r="BH12" s="91">
        <f t="shared" si="1"/>
        <v>12.574566749863198</v>
      </c>
      <c r="BI12" s="65">
        <f t="shared" si="2"/>
        <v>0</v>
      </c>
      <c r="BJ12" s="66">
        <f t="shared" si="2"/>
        <v>0</v>
      </c>
      <c r="BK12" s="66">
        <f t="shared" si="2"/>
        <v>0</v>
      </c>
      <c r="BL12" s="66">
        <f t="shared" si="2"/>
        <v>38793.062042589998</v>
      </c>
      <c r="BM12" s="36">
        <v>0</v>
      </c>
      <c r="BN12" s="27">
        <f t="shared" si="6"/>
        <v>96882.96319075767</v>
      </c>
      <c r="BP12" s="53" t="s">
        <v>29</v>
      </c>
      <c r="BQ12" s="64" t="s">
        <v>9</v>
      </c>
      <c r="BR12" s="65">
        <f t="shared" si="7"/>
        <v>43.729268170893498</v>
      </c>
      <c r="BS12" s="66">
        <f t="shared" si="3"/>
        <v>131.73962354189047</v>
      </c>
      <c r="BT12" s="66">
        <f t="shared" si="3"/>
        <v>7596.6383849301155</v>
      </c>
      <c r="BU12" s="66">
        <f t="shared" si="3"/>
        <v>36.038861521592018</v>
      </c>
      <c r="BV12" s="66">
        <f t="shared" si="3"/>
        <v>630.70288260692826</v>
      </c>
      <c r="BW12" s="66">
        <f t="shared" si="3"/>
        <v>35.718217295182519</v>
      </c>
      <c r="BX12" s="66">
        <f t="shared" si="3"/>
        <v>0.92229680986419094</v>
      </c>
      <c r="BY12" s="66">
        <f t="shared" si="3"/>
        <v>210.73545520016501</v>
      </c>
      <c r="BZ12" s="66">
        <f t="shared" si="3"/>
        <v>262.56169117801443</v>
      </c>
      <c r="CA12" s="66">
        <f t="shared" si="3"/>
        <v>15201.782030150915</v>
      </c>
      <c r="CB12" s="66">
        <f t="shared" si="3"/>
        <v>53.228727575055515</v>
      </c>
      <c r="CC12" s="66">
        <f t="shared" si="3"/>
        <v>26979.456189268283</v>
      </c>
      <c r="CD12" s="66">
        <f t="shared" si="3"/>
        <v>5436.766977174495</v>
      </c>
      <c r="CE12" s="66">
        <f t="shared" si="3"/>
        <v>21.941430932275896</v>
      </c>
      <c r="CF12" s="66">
        <f t="shared" si="3"/>
        <v>29.565762773339465</v>
      </c>
      <c r="CG12" s="66">
        <f t="shared" si="3"/>
        <v>63.821007105834219</v>
      </c>
      <c r="CH12" s="66">
        <f t="shared" si="3"/>
        <v>25.733605887239055</v>
      </c>
      <c r="CI12" s="66">
        <f t="shared" si="4"/>
        <v>8.2623483878746953</v>
      </c>
      <c r="CJ12" s="66">
        <f t="shared" si="4"/>
        <v>1031.4009296082481</v>
      </c>
      <c r="CK12" s="66">
        <f t="shared" si="4"/>
        <v>0</v>
      </c>
      <c r="CL12" s="91">
        <f t="shared" si="4"/>
        <v>0.74107728545654095</v>
      </c>
      <c r="CM12" s="91">
        <f t="shared" si="4"/>
        <v>173.16088868435563</v>
      </c>
      <c r="CN12" s="91">
        <f t="shared" si="4"/>
        <v>102.67892532978026</v>
      </c>
      <c r="CO12" s="91">
        <f t="shared" si="4"/>
        <v>12.574566749863198</v>
      </c>
      <c r="CP12" s="65">
        <f t="shared" si="4"/>
        <v>0</v>
      </c>
      <c r="CQ12" s="66">
        <f t="shared" si="4"/>
        <v>0</v>
      </c>
      <c r="CR12" s="66">
        <f t="shared" si="4"/>
        <v>0</v>
      </c>
      <c r="CS12" s="66">
        <f t="shared" si="4"/>
        <v>38793.062042589998</v>
      </c>
      <c r="CT12" s="36">
        <v>0</v>
      </c>
      <c r="CU12" s="27">
        <f t="shared" si="8"/>
        <v>96882.96319075767</v>
      </c>
      <c r="CX12" s="59" t="s">
        <v>99</v>
      </c>
      <c r="CY12" s="82">
        <f>'[1]scen AMS ss VE'!$AF$1083</f>
        <v>51353.165240000002</v>
      </c>
      <c r="DA12" s="105">
        <v>1.751448924598114</v>
      </c>
    </row>
    <row r="13" spans="2:105" x14ac:dyDescent="0.25">
      <c r="B13" s="53" t="s">
        <v>30</v>
      </c>
      <c r="C13" s="64" t="s">
        <v>10</v>
      </c>
      <c r="D13" s="90">
        <v>0</v>
      </c>
      <c r="E13" s="91">
        <v>255.9052299909344</v>
      </c>
      <c r="F13" s="91">
        <v>962.68041027055892</v>
      </c>
      <c r="G13" s="91">
        <v>282.4210779300945</v>
      </c>
      <c r="H13" s="91">
        <v>238.65739842371545</v>
      </c>
      <c r="I13" s="91">
        <v>39.783211160297512</v>
      </c>
      <c r="J13" s="91">
        <v>183.65003453775677</v>
      </c>
      <c r="K13" s="91">
        <v>37.570036603883011</v>
      </c>
      <c r="L13" s="91">
        <v>76.658900815069941</v>
      </c>
      <c r="M13" s="91">
        <v>1588.3263844215151</v>
      </c>
      <c r="N13" s="91">
        <v>9109.6082896937623</v>
      </c>
      <c r="O13" s="91">
        <v>16833.162497733698</v>
      </c>
      <c r="P13" s="91">
        <v>2837.6421297683396</v>
      </c>
      <c r="Q13" s="91">
        <v>0</v>
      </c>
      <c r="R13" s="91">
        <v>18.439359220460044</v>
      </c>
      <c r="S13" s="91">
        <v>0</v>
      </c>
      <c r="T13" s="91">
        <v>9.199090760089107E-2</v>
      </c>
      <c r="U13" s="91">
        <v>8.7139882130207291E-2</v>
      </c>
      <c r="V13" s="91">
        <v>781.45074280797337</v>
      </c>
      <c r="W13" s="91">
        <v>0</v>
      </c>
      <c r="X13" s="91">
        <v>0.3961246785669098</v>
      </c>
      <c r="Y13" s="91">
        <v>136.39984650953573</v>
      </c>
      <c r="Z13" s="91">
        <v>5.3051463166807651E-2</v>
      </c>
      <c r="AA13" s="91">
        <v>0</v>
      </c>
      <c r="AB13" s="65">
        <f>'[6]TES 2035 (value)'!CK16</f>
        <v>485.46219548179931</v>
      </c>
      <c r="AC13" s="66">
        <f>'[6]TES 2035 (value)'!CL16</f>
        <v>0</v>
      </c>
      <c r="AD13" s="66">
        <f>'[6]TES 2035 (value)'!CM16</f>
        <v>0</v>
      </c>
      <c r="AE13" s="66">
        <f>'[6]TES 2035 (value)'!CN16</f>
        <v>22198.705847236171</v>
      </c>
      <c r="AF13" s="67">
        <f>'[6]TES 2035 (value)'!CO16</f>
        <v>1.9193360500000001</v>
      </c>
      <c r="AG13" s="27">
        <f t="shared" si="5"/>
        <v>56069.071235587027</v>
      </c>
      <c r="AI13" s="53" t="s">
        <v>30</v>
      </c>
      <c r="AJ13" s="64" t="s">
        <v>10</v>
      </c>
      <c r="AK13" s="65">
        <f t="shared" si="0"/>
        <v>0</v>
      </c>
      <c r="AL13" s="66">
        <f t="shared" si="0"/>
        <v>255.9126414111108</v>
      </c>
      <c r="AM13" s="66">
        <f t="shared" si="0"/>
        <v>962.68008998972505</v>
      </c>
      <c r="AN13" s="66">
        <f t="shared" si="0"/>
        <v>282.41174867173316</v>
      </c>
      <c r="AO13" s="66">
        <f t="shared" si="0"/>
        <v>238.65593067692521</v>
      </c>
      <c r="AP13" s="66">
        <f t="shared" si="0"/>
        <v>39.782818025016454</v>
      </c>
      <c r="AQ13" s="66">
        <f t="shared" si="0"/>
        <v>183.65409220909365</v>
      </c>
      <c r="AR13" s="66">
        <f t="shared" si="0"/>
        <v>37.577190821441384</v>
      </c>
      <c r="AS13" s="66">
        <f t="shared" si="0"/>
        <v>76.667587107031778</v>
      </c>
      <c r="AT13" s="66">
        <f t="shared" si="0"/>
        <v>1588.3353365916264</v>
      </c>
      <c r="AU13" s="66">
        <f t="shared" si="0"/>
        <v>9109.5590676641095</v>
      </c>
      <c r="AV13" s="66">
        <f t="shared" si="0"/>
        <v>16833.511396024558</v>
      </c>
      <c r="AW13" s="66">
        <f t="shared" si="0"/>
        <v>2837.6976553330978</v>
      </c>
      <c r="AX13" s="66">
        <f t="shared" si="0"/>
        <v>0</v>
      </c>
      <c r="AY13" s="66">
        <f t="shared" si="0"/>
        <v>18.439073137655555</v>
      </c>
      <c r="AZ13" s="66">
        <f t="shared" si="0"/>
        <v>0</v>
      </c>
      <c r="BA13" s="66">
        <f t="shared" si="1"/>
        <v>9.1989172473504952E-2</v>
      </c>
      <c r="BB13" s="66">
        <f t="shared" si="1"/>
        <v>8.7139487056594134E-2</v>
      </c>
      <c r="BC13" s="66">
        <f t="shared" si="1"/>
        <v>781.46907534397053</v>
      </c>
      <c r="BD13" s="66">
        <f t="shared" si="1"/>
        <v>0</v>
      </c>
      <c r="BE13" s="91">
        <f t="shared" si="1"/>
        <v>0.46239291304902264</v>
      </c>
      <c r="BF13" s="91">
        <f t="shared" si="1"/>
        <v>137.57690879600642</v>
      </c>
      <c r="BG13" s="91">
        <f t="shared" si="1"/>
        <v>5.3053567034048142E-2</v>
      </c>
      <c r="BH13" s="91">
        <f t="shared" si="1"/>
        <v>0</v>
      </c>
      <c r="BI13" s="65">
        <f t="shared" si="2"/>
        <v>485.46219548179931</v>
      </c>
      <c r="BJ13" s="66">
        <f t="shared" si="2"/>
        <v>0</v>
      </c>
      <c r="BK13" s="66">
        <f t="shared" si="2"/>
        <v>0</v>
      </c>
      <c r="BL13" s="66">
        <f t="shared" si="2"/>
        <v>22198.705847236171</v>
      </c>
      <c r="BM13" s="36">
        <v>0</v>
      </c>
      <c r="BN13" s="27">
        <f t="shared" si="6"/>
        <v>56068.793229660674</v>
      </c>
      <c r="BP13" s="53" t="s">
        <v>30</v>
      </c>
      <c r="BQ13" s="64" t="s">
        <v>10</v>
      </c>
      <c r="BR13" s="65">
        <f t="shared" si="7"/>
        <v>0</v>
      </c>
      <c r="BS13" s="66">
        <f t="shared" si="3"/>
        <v>255.9126414111108</v>
      </c>
      <c r="BT13" s="66">
        <f t="shared" si="3"/>
        <v>962.68008998972505</v>
      </c>
      <c r="BU13" s="66">
        <f t="shared" si="3"/>
        <v>282.41174867173316</v>
      </c>
      <c r="BV13" s="66">
        <f t="shared" si="3"/>
        <v>238.65593067692521</v>
      </c>
      <c r="BW13" s="66">
        <f t="shared" si="3"/>
        <v>39.782818025016454</v>
      </c>
      <c r="BX13" s="66">
        <f t="shared" si="3"/>
        <v>183.65409220909365</v>
      </c>
      <c r="BY13" s="66">
        <f t="shared" si="3"/>
        <v>37.577190821441384</v>
      </c>
      <c r="BZ13" s="66">
        <f t="shared" si="3"/>
        <v>76.667587107031778</v>
      </c>
      <c r="CA13" s="66">
        <f t="shared" si="3"/>
        <v>1588.3353365916264</v>
      </c>
      <c r="CB13" s="66">
        <f t="shared" si="3"/>
        <v>9109.5590676641095</v>
      </c>
      <c r="CC13" s="66">
        <f t="shared" si="3"/>
        <v>16833.511396024558</v>
      </c>
      <c r="CD13" s="66">
        <f t="shared" si="3"/>
        <v>2837.6976553330978</v>
      </c>
      <c r="CE13" s="66">
        <f t="shared" si="3"/>
        <v>0</v>
      </c>
      <c r="CF13" s="66">
        <f t="shared" si="3"/>
        <v>18.439073137655555</v>
      </c>
      <c r="CG13" s="66">
        <f t="shared" si="3"/>
        <v>0</v>
      </c>
      <c r="CH13" s="66">
        <f t="shared" si="3"/>
        <v>9.1989172473504952E-2</v>
      </c>
      <c r="CI13" s="66">
        <f t="shared" si="4"/>
        <v>8.7139487056594134E-2</v>
      </c>
      <c r="CJ13" s="66">
        <f t="shared" si="4"/>
        <v>781.46907534397053</v>
      </c>
      <c r="CK13" s="66">
        <f t="shared" si="4"/>
        <v>0</v>
      </c>
      <c r="CL13" s="91">
        <f t="shared" si="4"/>
        <v>0.46239291304902264</v>
      </c>
      <c r="CM13" s="91">
        <f t="shared" si="4"/>
        <v>137.57690879600642</v>
      </c>
      <c r="CN13" s="91">
        <f t="shared" si="4"/>
        <v>5.3053567034048142E-2</v>
      </c>
      <c r="CO13" s="91">
        <f t="shared" si="4"/>
        <v>0</v>
      </c>
      <c r="CP13" s="65">
        <f t="shared" si="4"/>
        <v>485.46219548179931</v>
      </c>
      <c r="CQ13" s="66">
        <f t="shared" si="4"/>
        <v>0</v>
      </c>
      <c r="CR13" s="66">
        <f t="shared" si="4"/>
        <v>0</v>
      </c>
      <c r="CS13" s="66">
        <f t="shared" si="4"/>
        <v>22198.705847236171</v>
      </c>
      <c r="CT13" s="36">
        <v>0</v>
      </c>
      <c r="CU13" s="27">
        <f t="shared" si="8"/>
        <v>56068.793229660674</v>
      </c>
      <c r="DA13" s="105">
        <v>1.5526522385069312</v>
      </c>
    </row>
    <row r="14" spans="2:105" x14ac:dyDescent="0.25">
      <c r="B14" s="53" t="s">
        <v>31</v>
      </c>
      <c r="C14" s="64" t="s">
        <v>11</v>
      </c>
      <c r="D14" s="90">
        <v>17533.370837231982</v>
      </c>
      <c r="E14" s="91">
        <v>14564.048692493421</v>
      </c>
      <c r="F14" s="91">
        <v>67162.463934442916</v>
      </c>
      <c r="G14" s="91">
        <v>1927.0912670576822</v>
      </c>
      <c r="H14" s="91">
        <v>9363.9911162912886</v>
      </c>
      <c r="I14" s="91">
        <v>4730.7196070024784</v>
      </c>
      <c r="J14" s="91">
        <v>2111.0881059479357</v>
      </c>
      <c r="K14" s="91">
        <v>4209.4113478298896</v>
      </c>
      <c r="L14" s="91">
        <v>4648.0150080853382</v>
      </c>
      <c r="M14" s="91">
        <v>13418.333909711255</v>
      </c>
      <c r="N14" s="91">
        <v>5464.7211172894331</v>
      </c>
      <c r="O14" s="91">
        <v>371092.20757465606</v>
      </c>
      <c r="P14" s="91">
        <v>90108.883034866289</v>
      </c>
      <c r="Q14" s="91">
        <v>164.38467262668186</v>
      </c>
      <c r="R14" s="91">
        <v>882.59295674478085</v>
      </c>
      <c r="S14" s="91">
        <v>2906.3377228369891</v>
      </c>
      <c r="T14" s="91">
        <v>2226.8733976095846</v>
      </c>
      <c r="U14" s="91">
        <v>4411.4883297593969</v>
      </c>
      <c r="V14" s="91">
        <v>151485.90963870753</v>
      </c>
      <c r="W14" s="91">
        <v>52386.559210096544</v>
      </c>
      <c r="X14" s="91">
        <v>8.7323380359395362</v>
      </c>
      <c r="Y14" s="91">
        <v>2316.0216545966887</v>
      </c>
      <c r="Z14" s="91">
        <v>9699.774204874333</v>
      </c>
      <c r="AA14" s="91">
        <v>660.7610482048442</v>
      </c>
      <c r="AB14" s="65">
        <f>'[6]TES 2035 (value)'!CK17</f>
        <v>535900.40619096532</v>
      </c>
      <c r="AC14" s="66">
        <f>'[6]TES 2035 (value)'!CL17</f>
        <v>101494.77481727657</v>
      </c>
      <c r="AD14" s="66">
        <f>'[6]TES 2035 (value)'!CM17</f>
        <v>239486.58176013941</v>
      </c>
      <c r="AE14" s="66">
        <f>'[6]TES 2035 (value)'!CN17</f>
        <v>566442.58104365284</v>
      </c>
      <c r="AF14" s="67">
        <f>'[6]TES 2035 (value)'!CO17</f>
        <v>1.8328187629999999</v>
      </c>
      <c r="AG14" s="27">
        <f t="shared" si="5"/>
        <v>2276809.9573577964</v>
      </c>
      <c r="AI14" s="53" t="s">
        <v>31</v>
      </c>
      <c r="AJ14" s="64" t="s">
        <v>11</v>
      </c>
      <c r="AK14" s="65">
        <f t="shared" si="0"/>
        <v>17533.603581275809</v>
      </c>
      <c r="AL14" s="66">
        <f t="shared" si="0"/>
        <v>14564.470490376698</v>
      </c>
      <c r="AM14" s="66">
        <f t="shared" si="0"/>
        <v>67162.441589696187</v>
      </c>
      <c r="AN14" s="66">
        <f t="shared" si="0"/>
        <v>1927.0276091591711</v>
      </c>
      <c r="AO14" s="66">
        <f t="shared" si="0"/>
        <v>9363.9335275972207</v>
      </c>
      <c r="AP14" s="66">
        <f t="shared" si="0"/>
        <v>4730.6728583180948</v>
      </c>
      <c r="AQ14" s="66">
        <f t="shared" si="0"/>
        <v>2111.1347495639779</v>
      </c>
      <c r="AR14" s="66">
        <f t="shared" si="0"/>
        <v>4210.2129186373013</v>
      </c>
      <c r="AS14" s="66">
        <f t="shared" si="0"/>
        <v>4648.5416790260106</v>
      </c>
      <c r="AT14" s="66">
        <f t="shared" si="0"/>
        <v>13418.409538504524</v>
      </c>
      <c r="AU14" s="66">
        <f t="shared" si="0"/>
        <v>5464.6915897119206</v>
      </c>
      <c r="AV14" s="66">
        <f t="shared" si="0"/>
        <v>371099.89914402046</v>
      </c>
      <c r="AW14" s="66">
        <f t="shared" si="0"/>
        <v>90110.646240510774</v>
      </c>
      <c r="AX14" s="66">
        <f t="shared" si="0"/>
        <v>164.37778840333246</v>
      </c>
      <c r="AY14" s="66">
        <f t="shared" si="0"/>
        <v>882.57926349951845</v>
      </c>
      <c r="AZ14" s="66">
        <f t="shared" si="0"/>
        <v>2906.3849936065585</v>
      </c>
      <c r="BA14" s="66">
        <f t="shared" si="1"/>
        <v>2226.831394447333</v>
      </c>
      <c r="BB14" s="66">
        <f t="shared" si="1"/>
        <v>4411.4683290135708</v>
      </c>
      <c r="BC14" s="66">
        <f t="shared" si="1"/>
        <v>151489.4634402965</v>
      </c>
      <c r="BD14" s="66">
        <f t="shared" si="1"/>
        <v>52386.553297925588</v>
      </c>
      <c r="BE14" s="91">
        <f t="shared" si="1"/>
        <v>10.193182703926988</v>
      </c>
      <c r="BF14" s="91">
        <f t="shared" si="1"/>
        <v>2336.0077602561596</v>
      </c>
      <c r="BG14" s="91">
        <f t="shared" si="1"/>
        <v>9700.1588698010219</v>
      </c>
      <c r="BH14" s="91">
        <f t="shared" si="1"/>
        <v>661.97531964516554</v>
      </c>
      <c r="BI14" s="65">
        <f t="shared" si="2"/>
        <v>535900.40619096532</v>
      </c>
      <c r="BJ14" s="66">
        <f t="shared" si="2"/>
        <v>101494.77481727657</v>
      </c>
      <c r="BK14" s="66">
        <f t="shared" si="2"/>
        <v>239486.58176013941</v>
      </c>
      <c r="BL14" s="66">
        <f t="shared" si="2"/>
        <v>566442.58104365284</v>
      </c>
      <c r="BM14" s="36">
        <v>0</v>
      </c>
      <c r="BN14" s="27">
        <f t="shared" si="6"/>
        <v>2276846.022968031</v>
      </c>
      <c r="BP14" s="53" t="s">
        <v>31</v>
      </c>
      <c r="BQ14" s="64" t="s">
        <v>11</v>
      </c>
      <c r="BR14" s="65">
        <f t="shared" si="7"/>
        <v>17533.603581275809</v>
      </c>
      <c r="BS14" s="66">
        <f t="shared" si="3"/>
        <v>14564.470490376698</v>
      </c>
      <c r="BT14" s="66">
        <f t="shared" si="3"/>
        <v>67162.441589696187</v>
      </c>
      <c r="BU14" s="66">
        <f t="shared" si="3"/>
        <v>1927.0276091591711</v>
      </c>
      <c r="BV14" s="66">
        <f t="shared" si="3"/>
        <v>9363.9335275972207</v>
      </c>
      <c r="BW14" s="66">
        <f t="shared" si="3"/>
        <v>4730.6728583180948</v>
      </c>
      <c r="BX14" s="66">
        <f t="shared" si="3"/>
        <v>2111.1347495639779</v>
      </c>
      <c r="BY14" s="66">
        <f t="shared" si="3"/>
        <v>4210.2129186373013</v>
      </c>
      <c r="BZ14" s="66">
        <f t="shared" si="3"/>
        <v>4648.5416790260106</v>
      </c>
      <c r="CA14" s="66">
        <f t="shared" si="3"/>
        <v>13418.409538504524</v>
      </c>
      <c r="CB14" s="66">
        <f t="shared" si="3"/>
        <v>5464.6915897119206</v>
      </c>
      <c r="CC14" s="66">
        <f t="shared" si="3"/>
        <v>371099.89914402046</v>
      </c>
      <c r="CD14" s="66">
        <f t="shared" si="3"/>
        <v>90110.646240510774</v>
      </c>
      <c r="CE14" s="66">
        <f t="shared" si="3"/>
        <v>164.37778840333246</v>
      </c>
      <c r="CF14" s="66">
        <f t="shared" si="3"/>
        <v>882.57926349951845</v>
      </c>
      <c r="CG14" s="66">
        <f t="shared" si="3"/>
        <v>2906.3849936065585</v>
      </c>
      <c r="CH14" s="66">
        <f t="shared" si="3"/>
        <v>2226.831394447333</v>
      </c>
      <c r="CI14" s="66">
        <f t="shared" si="4"/>
        <v>4411.4683290135708</v>
      </c>
      <c r="CJ14" s="66">
        <f t="shared" si="4"/>
        <v>151489.4634402965</v>
      </c>
      <c r="CK14" s="66">
        <f t="shared" si="4"/>
        <v>52386.553297925588</v>
      </c>
      <c r="CL14" s="91">
        <f t="shared" si="4"/>
        <v>10.193182703926988</v>
      </c>
      <c r="CM14" s="91">
        <f t="shared" si="4"/>
        <v>2336.0077602561596</v>
      </c>
      <c r="CN14" s="91">
        <f t="shared" si="4"/>
        <v>9700.1588698010219</v>
      </c>
      <c r="CO14" s="91">
        <f t="shared" si="4"/>
        <v>661.97531964516554</v>
      </c>
      <c r="CP14" s="65">
        <f t="shared" si="4"/>
        <v>535900.40619096532</v>
      </c>
      <c r="CQ14" s="66">
        <f t="shared" si="4"/>
        <v>101494.77481727657</v>
      </c>
      <c r="CR14" s="66">
        <f t="shared" si="4"/>
        <v>239486.58176013941</v>
      </c>
      <c r="CS14" s="66">
        <f t="shared" si="4"/>
        <v>566442.58104365284</v>
      </c>
      <c r="CT14" s="36">
        <v>0</v>
      </c>
      <c r="CU14" s="27">
        <f t="shared" si="8"/>
        <v>2276846.022968031</v>
      </c>
      <c r="CX14" s="59" t="s">
        <v>100</v>
      </c>
      <c r="CY14" s="83">
        <f>'[1]scen AMS ss VE'!$AF$2</f>
        <v>71680</v>
      </c>
      <c r="DA14" s="105">
        <v>1.5394194765656253</v>
      </c>
    </row>
    <row r="15" spans="2:105" x14ac:dyDescent="0.25">
      <c r="B15" s="53" t="s">
        <v>32</v>
      </c>
      <c r="C15" s="64" t="s">
        <v>12</v>
      </c>
      <c r="D15" s="90">
        <v>605.09009322385759</v>
      </c>
      <c r="E15" s="91">
        <v>637.95309165226968</v>
      </c>
      <c r="F15" s="91">
        <v>478.39590174558606</v>
      </c>
      <c r="G15" s="91">
        <v>99.122776405823188</v>
      </c>
      <c r="H15" s="91">
        <v>207.96315965745742</v>
      </c>
      <c r="I15" s="91">
        <v>133.86051159095402</v>
      </c>
      <c r="J15" s="91">
        <v>65.577424443784238</v>
      </c>
      <c r="K15" s="91">
        <v>175.04191378673494</v>
      </c>
      <c r="L15" s="91">
        <v>120.23058252529576</v>
      </c>
      <c r="M15" s="91">
        <v>188.64434758605333</v>
      </c>
      <c r="N15" s="91">
        <v>142.99529838500726</v>
      </c>
      <c r="O15" s="91">
        <v>4725.3169084812334</v>
      </c>
      <c r="P15" s="91">
        <v>98117.875553865175</v>
      </c>
      <c r="Q15" s="91">
        <v>95.065808529766571</v>
      </c>
      <c r="R15" s="91">
        <v>162.96302249518791</v>
      </c>
      <c r="S15" s="91">
        <v>437.28461602617438</v>
      </c>
      <c r="T15" s="91">
        <v>464.07735873167434</v>
      </c>
      <c r="U15" s="91">
        <v>411.63869929620546</v>
      </c>
      <c r="V15" s="91">
        <v>37073.419035076804</v>
      </c>
      <c r="W15" s="91">
        <v>16780.810033859554</v>
      </c>
      <c r="X15" s="91">
        <v>0.11073234452065346</v>
      </c>
      <c r="Y15" s="91">
        <v>1152.5819129968399</v>
      </c>
      <c r="Z15" s="91">
        <v>5449.8235957779279</v>
      </c>
      <c r="AA15" s="91">
        <v>633.26259285142669</v>
      </c>
      <c r="AB15" s="65">
        <f>'[6]TES 2035 (value)'!CK18</f>
        <v>236724.77372904998</v>
      </c>
      <c r="AC15" s="66">
        <f>'[6]TES 2035 (value)'!CL18</f>
        <v>0</v>
      </c>
      <c r="AD15" s="66">
        <f>'[6]TES 2035 (value)'!CM18</f>
        <v>335168.52474897797</v>
      </c>
      <c r="AE15" s="66">
        <f>'[6]TES 2035 (value)'!CN18</f>
        <v>0</v>
      </c>
      <c r="AF15" s="67">
        <f>'[6]TES 2035 (value)'!CO18</f>
        <v>1</v>
      </c>
      <c r="AG15" s="27">
        <f t="shared" si="5"/>
        <v>740253.40344936331</v>
      </c>
      <c r="AI15" s="53" t="s">
        <v>32</v>
      </c>
      <c r="AJ15" s="64" t="s">
        <v>12</v>
      </c>
      <c r="AK15" s="65">
        <f t="shared" si="0"/>
        <v>605.0981253995576</v>
      </c>
      <c r="AL15" s="66">
        <f t="shared" si="0"/>
        <v>637.97156778273109</v>
      </c>
      <c r="AM15" s="66">
        <f t="shared" si="0"/>
        <v>478.39574258472987</v>
      </c>
      <c r="AN15" s="66">
        <f t="shared" si="0"/>
        <v>99.119502068095429</v>
      </c>
      <c r="AO15" s="66">
        <f t="shared" si="0"/>
        <v>207.96188068072303</v>
      </c>
      <c r="AP15" s="66">
        <f t="shared" si="0"/>
        <v>133.859188789493</v>
      </c>
      <c r="AQ15" s="66">
        <f t="shared" si="0"/>
        <v>65.578873349776458</v>
      </c>
      <c r="AR15" s="66">
        <f t="shared" si="0"/>
        <v>175.07524587917518</v>
      </c>
      <c r="AS15" s="66">
        <f t="shared" si="0"/>
        <v>120.24420596538494</v>
      </c>
      <c r="AT15" s="66">
        <f t="shared" si="0"/>
        <v>188.64541082866307</v>
      </c>
      <c r="AU15" s="66">
        <f t="shared" si="0"/>
        <v>142.99452573720578</v>
      </c>
      <c r="AV15" s="66">
        <f t="shared" si="0"/>
        <v>4725.4148493757839</v>
      </c>
      <c r="AW15" s="66">
        <f t="shared" si="0"/>
        <v>98119.795475477498</v>
      </c>
      <c r="AX15" s="66">
        <f t="shared" si="0"/>
        <v>95.061827293265921</v>
      </c>
      <c r="AY15" s="66">
        <f t="shared" si="0"/>
        <v>162.96049415795309</v>
      </c>
      <c r="AZ15" s="66">
        <f t="shared" si="0"/>
        <v>437.29172833805677</v>
      </c>
      <c r="BA15" s="66">
        <f t="shared" si="1"/>
        <v>464.06860533032835</v>
      </c>
      <c r="BB15" s="66">
        <f t="shared" si="1"/>
        <v>411.63683301426579</v>
      </c>
      <c r="BC15" s="66">
        <f t="shared" si="1"/>
        <v>37074.288763329358</v>
      </c>
      <c r="BD15" s="66">
        <f t="shared" si="1"/>
        <v>16780.808140033747</v>
      </c>
      <c r="BE15" s="91">
        <f t="shared" si="1"/>
        <v>0.12925690854932276</v>
      </c>
      <c r="BF15" s="91">
        <f t="shared" si="1"/>
        <v>1162.5281170181322</v>
      </c>
      <c r="BG15" s="91">
        <f t="shared" si="1"/>
        <v>5450.039719983467</v>
      </c>
      <c r="BH15" s="91">
        <f t="shared" si="1"/>
        <v>634.42633076063373</v>
      </c>
      <c r="BI15" s="65">
        <f t="shared" si="2"/>
        <v>236724.77372904998</v>
      </c>
      <c r="BJ15" s="66">
        <f t="shared" si="2"/>
        <v>0</v>
      </c>
      <c r="BK15" s="66">
        <f t="shared" si="2"/>
        <v>335168.52474897797</v>
      </c>
      <c r="BL15" s="66">
        <f t="shared" si="2"/>
        <v>0</v>
      </c>
      <c r="BM15" s="36">
        <v>0</v>
      </c>
      <c r="BN15" s="27">
        <f t="shared" si="6"/>
        <v>740266.6928881146</v>
      </c>
      <c r="BP15" s="53" t="s">
        <v>32</v>
      </c>
      <c r="BQ15" s="64" t="s">
        <v>12</v>
      </c>
      <c r="BR15" s="65">
        <f t="shared" si="7"/>
        <v>605.0981253995576</v>
      </c>
      <c r="BS15" s="66">
        <f t="shared" si="3"/>
        <v>637.97156778273109</v>
      </c>
      <c r="BT15" s="66">
        <f t="shared" si="3"/>
        <v>478.39574258472987</v>
      </c>
      <c r="BU15" s="66">
        <f t="shared" si="3"/>
        <v>99.119502068095429</v>
      </c>
      <c r="BV15" s="66">
        <f t="shared" si="3"/>
        <v>207.96188068072303</v>
      </c>
      <c r="BW15" s="66">
        <f t="shared" si="3"/>
        <v>133.859188789493</v>
      </c>
      <c r="BX15" s="66">
        <f t="shared" si="3"/>
        <v>65.578873349776458</v>
      </c>
      <c r="BY15" s="66">
        <f t="shared" si="3"/>
        <v>175.07524587917518</v>
      </c>
      <c r="BZ15" s="66">
        <f t="shared" si="3"/>
        <v>120.24420596538494</v>
      </c>
      <c r="CA15" s="66">
        <f t="shared" si="3"/>
        <v>188.64541082866307</v>
      </c>
      <c r="CB15" s="66">
        <f t="shared" si="3"/>
        <v>142.99452573720578</v>
      </c>
      <c r="CC15" s="66">
        <f t="shared" si="3"/>
        <v>4725.4148493757839</v>
      </c>
      <c r="CD15" s="66">
        <f t="shared" si="3"/>
        <v>98119.795475477498</v>
      </c>
      <c r="CE15" s="66">
        <f t="shared" si="3"/>
        <v>95.061827293265921</v>
      </c>
      <c r="CF15" s="66">
        <f t="shared" si="3"/>
        <v>162.96049415795309</v>
      </c>
      <c r="CG15" s="66">
        <f t="shared" si="3"/>
        <v>437.29172833805677</v>
      </c>
      <c r="CH15" s="66">
        <f t="shared" si="3"/>
        <v>464.06860533032835</v>
      </c>
      <c r="CI15" s="66">
        <f t="shared" si="4"/>
        <v>411.63683301426579</v>
      </c>
      <c r="CJ15" s="66">
        <f t="shared" si="4"/>
        <v>37074.288763329358</v>
      </c>
      <c r="CK15" s="66">
        <f t="shared" si="4"/>
        <v>16780.808140033747</v>
      </c>
      <c r="CL15" s="91">
        <f t="shared" si="4"/>
        <v>0.12925690854932276</v>
      </c>
      <c r="CM15" s="91">
        <f t="shared" si="4"/>
        <v>1162.5281170181322</v>
      </c>
      <c r="CN15" s="91">
        <f t="shared" si="4"/>
        <v>5450.039719983467</v>
      </c>
      <c r="CO15" s="91">
        <f t="shared" si="4"/>
        <v>634.42633076063373</v>
      </c>
      <c r="CP15" s="65">
        <f t="shared" si="4"/>
        <v>236724.77372904998</v>
      </c>
      <c r="CQ15" s="66">
        <f t="shared" si="4"/>
        <v>0</v>
      </c>
      <c r="CR15" s="66">
        <f t="shared" si="4"/>
        <v>335168.52474897797</v>
      </c>
      <c r="CS15" s="66">
        <f t="shared" si="4"/>
        <v>0</v>
      </c>
      <c r="CT15" s="36">
        <v>0</v>
      </c>
      <c r="CU15" s="27">
        <f t="shared" si="8"/>
        <v>740266.6928881146</v>
      </c>
      <c r="CX15" s="59" t="s">
        <v>101</v>
      </c>
      <c r="CY15" s="81">
        <f>SUM(D45:AA45)</f>
        <v>26645.448999381497</v>
      </c>
      <c r="DA15" s="105">
        <v>1.5667200936791605</v>
      </c>
    </row>
    <row r="16" spans="2:105" x14ac:dyDescent="0.25">
      <c r="B16" s="53" t="s">
        <v>33</v>
      </c>
      <c r="C16" s="64" t="s">
        <v>13</v>
      </c>
      <c r="D16" s="90">
        <v>2.1678905961095922</v>
      </c>
      <c r="E16" s="91">
        <v>68.094147743348586</v>
      </c>
      <c r="F16" s="91">
        <v>22.395314519182772</v>
      </c>
      <c r="G16" s="91">
        <v>6.118509277360717</v>
      </c>
      <c r="H16" s="91">
        <v>11.579864073932399</v>
      </c>
      <c r="I16" s="91">
        <v>19.159826986558645</v>
      </c>
      <c r="J16" s="91">
        <v>5.8191567325484099</v>
      </c>
      <c r="K16" s="91">
        <v>13.348154580656347</v>
      </c>
      <c r="L16" s="91">
        <v>14.348888917564349</v>
      </c>
      <c r="M16" s="91">
        <v>26.013241644635126</v>
      </c>
      <c r="N16" s="91">
        <v>8.3959646370172614</v>
      </c>
      <c r="O16" s="91">
        <v>381.77054697712202</v>
      </c>
      <c r="P16" s="91">
        <v>130.4277617575766</v>
      </c>
      <c r="Q16" s="91">
        <v>55.037178387789986</v>
      </c>
      <c r="R16" s="91">
        <v>5.0599757144802169</v>
      </c>
      <c r="S16" s="91">
        <v>109.28595193372152</v>
      </c>
      <c r="T16" s="91">
        <v>44.980268846853818</v>
      </c>
      <c r="U16" s="91">
        <v>42.391062933782621</v>
      </c>
      <c r="V16" s="91">
        <v>2922.5564677253619</v>
      </c>
      <c r="W16" s="91">
        <v>1816.007116980333</v>
      </c>
      <c r="X16" s="91">
        <v>8.980552709780187E-3</v>
      </c>
      <c r="Y16" s="91">
        <v>51.287157073650306</v>
      </c>
      <c r="Z16" s="91">
        <v>34.728898375085045</v>
      </c>
      <c r="AA16" s="91">
        <v>4.6313265971655344</v>
      </c>
      <c r="AB16" s="65">
        <f>'[6]TES 2035 (value)'!CK19</f>
        <v>13776.781649219774</v>
      </c>
      <c r="AC16" s="66">
        <f>'[6]TES 2035 (value)'!CL19</f>
        <v>671.58265323286355</v>
      </c>
      <c r="AD16" s="66">
        <f>'[6]TES 2035 (value)'!CM19</f>
        <v>0</v>
      </c>
      <c r="AE16" s="66">
        <f>'[6]TES 2035 (value)'!CN19</f>
        <v>3527.5806111999923</v>
      </c>
      <c r="AF16" s="67">
        <f>'[6]TES 2035 (value)'!CO19</f>
        <v>1.931413539</v>
      </c>
      <c r="AG16" s="27">
        <f t="shared" si="5"/>
        <v>23773.489980756181</v>
      </c>
      <c r="AI16" s="53" t="s">
        <v>33</v>
      </c>
      <c r="AJ16" s="64" t="s">
        <v>13</v>
      </c>
      <c r="AK16" s="65">
        <f t="shared" si="0"/>
        <v>2.1679193734410362</v>
      </c>
      <c r="AL16" s="66">
        <f t="shared" si="0"/>
        <v>68.096119857558591</v>
      </c>
      <c r="AM16" s="66">
        <f t="shared" si="0"/>
        <v>22.395307068329995</v>
      </c>
      <c r="AN16" s="66">
        <f t="shared" si="0"/>
        <v>6.1183071637144799</v>
      </c>
      <c r="AO16" s="66">
        <f t="shared" si="0"/>
        <v>11.579792857584453</v>
      </c>
      <c r="AP16" s="66">
        <f t="shared" si="0"/>
        <v>19.159637650309818</v>
      </c>
      <c r="AQ16" s="66">
        <f t="shared" si="0"/>
        <v>5.8192853044026869</v>
      </c>
      <c r="AR16" s="66">
        <f t="shared" si="0"/>
        <v>13.350696382861111</v>
      </c>
      <c r="AS16" s="66">
        <f t="shared" si="0"/>
        <v>14.350514803627684</v>
      </c>
      <c r="AT16" s="66">
        <f t="shared" si="0"/>
        <v>26.013388261203758</v>
      </c>
      <c r="AU16" s="66">
        <f t="shared" si="0"/>
        <v>8.3959192710248729</v>
      </c>
      <c r="AV16" s="66">
        <f t="shared" si="0"/>
        <v>381.77845987473461</v>
      </c>
      <c r="AW16" s="66">
        <f t="shared" si="0"/>
        <v>130.43031390291438</v>
      </c>
      <c r="AX16" s="66">
        <f t="shared" si="0"/>
        <v>55.034873499977223</v>
      </c>
      <c r="AY16" s="66">
        <f t="shared" si="0"/>
        <v>5.0598972100145394</v>
      </c>
      <c r="AZ16" s="66">
        <f t="shared" si="0"/>
        <v>109.28772943914025</v>
      </c>
      <c r="BA16" s="66">
        <f t="shared" si="1"/>
        <v>44.979420431522925</v>
      </c>
      <c r="BB16" s="66">
        <f t="shared" si="1"/>
        <v>42.390870741757688</v>
      </c>
      <c r="BC16" s="66">
        <f t="shared" si="1"/>
        <v>2922.6250297839961</v>
      </c>
      <c r="BD16" s="66">
        <f t="shared" si="1"/>
        <v>1816.0069120318749</v>
      </c>
      <c r="BE16" s="91">
        <f t="shared" si="1"/>
        <v>1.0482921547045557E-2</v>
      </c>
      <c r="BF16" s="91">
        <f t="shared" si="1"/>
        <v>51.729739524558497</v>
      </c>
      <c r="BG16" s="91">
        <f t="shared" si="1"/>
        <v>34.730275622520431</v>
      </c>
      <c r="BH16" s="91">
        <f t="shared" si="1"/>
        <v>4.6398375220044263</v>
      </c>
      <c r="BI16" s="65">
        <f t="shared" si="2"/>
        <v>13776.781649219774</v>
      </c>
      <c r="BJ16" s="66">
        <f t="shared" si="2"/>
        <v>671.58265323286355</v>
      </c>
      <c r="BK16" s="66">
        <f t="shared" si="2"/>
        <v>0</v>
      </c>
      <c r="BL16" s="66">
        <f t="shared" si="2"/>
        <v>3527.5806111999923</v>
      </c>
      <c r="BM16" s="36">
        <v>0</v>
      </c>
      <c r="BN16" s="27">
        <f t="shared" si="6"/>
        <v>23772.095644153254</v>
      </c>
      <c r="BP16" s="53" t="s">
        <v>33</v>
      </c>
      <c r="BQ16" s="64" t="s">
        <v>13</v>
      </c>
      <c r="BR16" s="65">
        <f t="shared" si="7"/>
        <v>2.1679193734410362</v>
      </c>
      <c r="BS16" s="66">
        <f t="shared" si="3"/>
        <v>68.096119857558591</v>
      </c>
      <c r="BT16" s="66">
        <f t="shared" si="3"/>
        <v>22.395307068329995</v>
      </c>
      <c r="BU16" s="66">
        <f t="shared" si="3"/>
        <v>6.1183071637144799</v>
      </c>
      <c r="BV16" s="66">
        <f t="shared" si="3"/>
        <v>11.579792857584453</v>
      </c>
      <c r="BW16" s="66">
        <f t="shared" si="3"/>
        <v>19.159637650309818</v>
      </c>
      <c r="BX16" s="66">
        <f t="shared" si="3"/>
        <v>5.8192853044026869</v>
      </c>
      <c r="BY16" s="66">
        <f t="shared" si="3"/>
        <v>13.350696382861111</v>
      </c>
      <c r="BZ16" s="66">
        <f t="shared" si="3"/>
        <v>14.350514803627684</v>
      </c>
      <c r="CA16" s="66">
        <f t="shared" si="3"/>
        <v>26.013388261203758</v>
      </c>
      <c r="CB16" s="66">
        <f t="shared" si="3"/>
        <v>8.3959192710248729</v>
      </c>
      <c r="CC16" s="66">
        <f t="shared" si="3"/>
        <v>381.77845987473461</v>
      </c>
      <c r="CD16" s="66">
        <f t="shared" si="3"/>
        <v>130.43031390291438</v>
      </c>
      <c r="CE16" s="66">
        <f t="shared" si="3"/>
        <v>55.034873499977223</v>
      </c>
      <c r="CF16" s="66">
        <f t="shared" si="3"/>
        <v>5.0598972100145394</v>
      </c>
      <c r="CG16" s="66">
        <f t="shared" si="3"/>
        <v>109.28772943914025</v>
      </c>
      <c r="CH16" s="66">
        <f t="shared" si="3"/>
        <v>44.979420431522925</v>
      </c>
      <c r="CI16" s="66">
        <f t="shared" si="4"/>
        <v>42.390870741757688</v>
      </c>
      <c r="CJ16" s="66">
        <f t="shared" si="4"/>
        <v>2922.6250297839961</v>
      </c>
      <c r="CK16" s="66">
        <f t="shared" si="4"/>
        <v>1816.0069120318749</v>
      </c>
      <c r="CL16" s="91">
        <f t="shared" si="4"/>
        <v>1.0482921547045557E-2</v>
      </c>
      <c r="CM16" s="91">
        <f t="shared" si="4"/>
        <v>51.729739524558497</v>
      </c>
      <c r="CN16" s="91">
        <f t="shared" si="4"/>
        <v>34.730275622520431</v>
      </c>
      <c r="CO16" s="91">
        <f t="shared" si="4"/>
        <v>4.6398375220044263</v>
      </c>
      <c r="CP16" s="65">
        <f t="shared" si="4"/>
        <v>13776.781649219774</v>
      </c>
      <c r="CQ16" s="66">
        <f t="shared" si="4"/>
        <v>671.58265323286355</v>
      </c>
      <c r="CR16" s="66">
        <f t="shared" si="4"/>
        <v>0</v>
      </c>
      <c r="CS16" s="66">
        <f t="shared" si="4"/>
        <v>3527.5806111999923</v>
      </c>
      <c r="CT16" s="36">
        <v>0</v>
      </c>
      <c r="CU16" s="27">
        <f t="shared" si="8"/>
        <v>23772.095644153254</v>
      </c>
      <c r="DA16" s="105">
        <v>1.1844487273670288</v>
      </c>
    </row>
    <row r="17" spans="2:105" x14ac:dyDescent="0.25">
      <c r="B17" s="53" t="s">
        <v>34</v>
      </c>
      <c r="C17" s="64" t="s">
        <v>14</v>
      </c>
      <c r="D17" s="90">
        <v>0</v>
      </c>
      <c r="E17" s="91">
        <v>206.35208501764237</v>
      </c>
      <c r="F17" s="91">
        <v>54.136669579447037</v>
      </c>
      <c r="G17" s="91">
        <v>4.4651627346874641</v>
      </c>
      <c r="H17" s="91">
        <v>19.104437575135687</v>
      </c>
      <c r="I17" s="91">
        <v>9.178051147033452</v>
      </c>
      <c r="J17" s="91">
        <v>2.0806641492135287</v>
      </c>
      <c r="K17" s="91">
        <v>25.021664349832822</v>
      </c>
      <c r="L17" s="91">
        <v>23.308983675830564</v>
      </c>
      <c r="M17" s="91">
        <v>8.4959571264337228</v>
      </c>
      <c r="N17" s="91">
        <v>2.8656550894098447</v>
      </c>
      <c r="O17" s="91">
        <v>438.43986702688085</v>
      </c>
      <c r="P17" s="91">
        <v>152.61683258492215</v>
      </c>
      <c r="Q17" s="91">
        <v>6.0098103343930065</v>
      </c>
      <c r="R17" s="91">
        <v>778.55590877237103</v>
      </c>
      <c r="S17" s="91">
        <v>57.016218300796098</v>
      </c>
      <c r="T17" s="91">
        <v>43.672236371096929</v>
      </c>
      <c r="U17" s="91">
        <v>61.895083654278565</v>
      </c>
      <c r="V17" s="91">
        <v>3525.1615686118848</v>
      </c>
      <c r="W17" s="91">
        <v>3618.5797111253673</v>
      </c>
      <c r="X17" s="91">
        <v>1.0313814716708438E-2</v>
      </c>
      <c r="Y17" s="91">
        <v>34.395859969102673</v>
      </c>
      <c r="Z17" s="91">
        <v>25.371745926598919</v>
      </c>
      <c r="AA17" s="91">
        <v>5.0159129902452166</v>
      </c>
      <c r="AB17" s="65">
        <f>'[6]TES 2035 (value)'!CK20</f>
        <v>19412.123820117296</v>
      </c>
      <c r="AC17" s="66">
        <f>'[6]TES 2035 (value)'!CL20</f>
        <v>3581.5249779294941</v>
      </c>
      <c r="AD17" s="66">
        <f>'[6]TES 2035 (value)'!CM20</f>
        <v>0</v>
      </c>
      <c r="AE17" s="66">
        <f>'[6]TES 2035 (value)'!CN20</f>
        <v>0</v>
      </c>
      <c r="AF17" s="67">
        <f>'[6]TES 2035 (value)'!CO20</f>
        <v>1</v>
      </c>
      <c r="AG17" s="27">
        <f t="shared" si="5"/>
        <v>32096.399197974111</v>
      </c>
      <c r="AI17" s="53" t="s">
        <v>34</v>
      </c>
      <c r="AJ17" s="64" t="s">
        <v>14</v>
      </c>
      <c r="AK17" s="65">
        <f t="shared" si="0"/>
        <v>0</v>
      </c>
      <c r="AL17" s="66">
        <f t="shared" si="0"/>
        <v>206.3580613003717</v>
      </c>
      <c r="AM17" s="66">
        <f t="shared" si="0"/>
        <v>54.136651568342323</v>
      </c>
      <c r="AN17" s="66">
        <f t="shared" si="0"/>
        <v>4.4650152362886812</v>
      </c>
      <c r="AO17" s="66">
        <f t="shared" si="0"/>
        <v>19.104320082541218</v>
      </c>
      <c r="AP17" s="66">
        <f t="shared" si="0"/>
        <v>9.1779604500883831</v>
      </c>
      <c r="AQ17" s="66">
        <f t="shared" si="0"/>
        <v>2.0807101206248664</v>
      </c>
      <c r="AR17" s="66">
        <f t="shared" si="0"/>
        <v>25.026429062529768</v>
      </c>
      <c r="AS17" s="66">
        <f t="shared" si="0"/>
        <v>23.311624838636046</v>
      </c>
      <c r="AT17" s="66">
        <f t="shared" si="0"/>
        <v>8.4960050115876804</v>
      </c>
      <c r="AU17" s="66">
        <f t="shared" si="0"/>
        <v>2.865639605389533</v>
      </c>
      <c r="AV17" s="66">
        <f t="shared" si="0"/>
        <v>438.4489545005074</v>
      </c>
      <c r="AW17" s="66">
        <f t="shared" si="0"/>
        <v>152.61981891492198</v>
      </c>
      <c r="AX17" s="66">
        <f t="shared" si="0"/>
        <v>6.0095586510945074</v>
      </c>
      <c r="AY17" s="66">
        <f t="shared" si="0"/>
        <v>778.54382964016418</v>
      </c>
      <c r="AZ17" s="66">
        <f t="shared" si="0"/>
        <v>57.01714565362775</v>
      </c>
      <c r="BA17" s="66">
        <f t="shared" si="1"/>
        <v>43.671412627801892</v>
      </c>
      <c r="BB17" s="66">
        <f t="shared" si="1"/>
        <v>61.894803035189604</v>
      </c>
      <c r="BC17" s="66">
        <f t="shared" si="1"/>
        <v>3525.2442675560565</v>
      </c>
      <c r="BD17" s="66">
        <f t="shared" si="1"/>
        <v>3618.5793027446261</v>
      </c>
      <c r="BE17" s="91">
        <f t="shared" si="1"/>
        <v>1.2039226762543532E-2</v>
      </c>
      <c r="BF17" s="91">
        <f t="shared" si="1"/>
        <v>34.692678995050237</v>
      </c>
      <c r="BG17" s="91">
        <f t="shared" si="1"/>
        <v>25.372752096493258</v>
      </c>
      <c r="BH17" s="91">
        <f t="shared" si="1"/>
        <v>5.0251306641800513</v>
      </c>
      <c r="BI17" s="65">
        <f t="shared" si="2"/>
        <v>19412.123820117296</v>
      </c>
      <c r="BJ17" s="66">
        <f t="shared" si="2"/>
        <v>3581.5249779294941</v>
      </c>
      <c r="BK17" s="66">
        <f t="shared" si="2"/>
        <v>0</v>
      </c>
      <c r="BL17" s="66">
        <f t="shared" si="2"/>
        <v>0</v>
      </c>
      <c r="BM17" s="36">
        <v>0</v>
      </c>
      <c r="BN17" s="27">
        <f t="shared" si="6"/>
        <v>32095.802909629667</v>
      </c>
      <c r="BP17" s="53" t="s">
        <v>34</v>
      </c>
      <c r="BQ17" s="64" t="s">
        <v>14</v>
      </c>
      <c r="BR17" s="65">
        <f t="shared" si="7"/>
        <v>0</v>
      </c>
      <c r="BS17" s="66">
        <f t="shared" si="3"/>
        <v>206.3580613003717</v>
      </c>
      <c r="BT17" s="66">
        <f t="shared" si="3"/>
        <v>54.136651568342323</v>
      </c>
      <c r="BU17" s="66">
        <f t="shared" si="3"/>
        <v>4.4650152362886812</v>
      </c>
      <c r="BV17" s="66">
        <f t="shared" si="3"/>
        <v>19.104320082541218</v>
      </c>
      <c r="BW17" s="66">
        <f t="shared" si="3"/>
        <v>9.1779604500883831</v>
      </c>
      <c r="BX17" s="66">
        <f t="shared" si="3"/>
        <v>2.0807101206248664</v>
      </c>
      <c r="BY17" s="66">
        <f t="shared" si="3"/>
        <v>25.026429062529768</v>
      </c>
      <c r="BZ17" s="66">
        <f t="shared" si="3"/>
        <v>23.311624838636046</v>
      </c>
      <c r="CA17" s="66">
        <f t="shared" si="3"/>
        <v>8.4960050115876804</v>
      </c>
      <c r="CB17" s="66">
        <f t="shared" si="3"/>
        <v>2.865639605389533</v>
      </c>
      <c r="CC17" s="66">
        <f t="shared" si="3"/>
        <v>438.4489545005074</v>
      </c>
      <c r="CD17" s="66">
        <f t="shared" si="3"/>
        <v>152.61981891492198</v>
      </c>
      <c r="CE17" s="66">
        <f t="shared" si="3"/>
        <v>6.0095586510945074</v>
      </c>
      <c r="CF17" s="66">
        <f t="shared" si="3"/>
        <v>778.54382964016418</v>
      </c>
      <c r="CG17" s="66">
        <f t="shared" si="3"/>
        <v>57.01714565362775</v>
      </c>
      <c r="CH17" s="66">
        <f t="shared" si="3"/>
        <v>43.671412627801892</v>
      </c>
      <c r="CI17" s="66">
        <f t="shared" si="4"/>
        <v>61.894803035189604</v>
      </c>
      <c r="CJ17" s="66">
        <f t="shared" si="4"/>
        <v>3525.2442675560565</v>
      </c>
      <c r="CK17" s="66">
        <f t="shared" si="4"/>
        <v>3618.5793027446261</v>
      </c>
      <c r="CL17" s="91">
        <f t="shared" si="4"/>
        <v>1.2039226762543532E-2</v>
      </c>
      <c r="CM17" s="91">
        <f t="shared" si="4"/>
        <v>34.692678995050237</v>
      </c>
      <c r="CN17" s="91">
        <f t="shared" si="4"/>
        <v>25.372752096493258</v>
      </c>
      <c r="CO17" s="91">
        <f t="shared" si="4"/>
        <v>5.0251306641800513</v>
      </c>
      <c r="CP17" s="65">
        <f t="shared" si="4"/>
        <v>19412.123820117296</v>
      </c>
      <c r="CQ17" s="66">
        <f t="shared" si="4"/>
        <v>3581.5249779294941</v>
      </c>
      <c r="CR17" s="66">
        <f t="shared" si="4"/>
        <v>0</v>
      </c>
      <c r="CS17" s="66">
        <f t="shared" si="4"/>
        <v>0</v>
      </c>
      <c r="CT17" s="36">
        <v>0</v>
      </c>
      <c r="CU17" s="27">
        <f t="shared" si="8"/>
        <v>32095.802909629667</v>
      </c>
      <c r="CX17" s="52" t="s">
        <v>105</v>
      </c>
      <c r="CY17" s="94">
        <f>'[1]scen AMS ss VE'!$AF$461</f>
        <v>3313684.5419999999</v>
      </c>
      <c r="DA17" s="105">
        <v>1.3573995176327605</v>
      </c>
    </row>
    <row r="18" spans="2:105" x14ac:dyDescent="0.25">
      <c r="B18" s="53" t="s">
        <v>35</v>
      </c>
      <c r="C18" s="64" t="s">
        <v>15</v>
      </c>
      <c r="D18" s="90">
        <v>82.346031267670128</v>
      </c>
      <c r="E18" s="91">
        <v>830.3644748854723</v>
      </c>
      <c r="F18" s="91">
        <v>347.50427463254624</v>
      </c>
      <c r="G18" s="91">
        <v>84.21829369697393</v>
      </c>
      <c r="H18" s="91">
        <v>205.31066347051956</v>
      </c>
      <c r="I18" s="91">
        <v>143.23157917019063</v>
      </c>
      <c r="J18" s="91">
        <v>22.039287186018914</v>
      </c>
      <c r="K18" s="91">
        <v>81.752809718702935</v>
      </c>
      <c r="L18" s="91">
        <v>108.85107608483796</v>
      </c>
      <c r="M18" s="91">
        <v>340.413779184075</v>
      </c>
      <c r="N18" s="91">
        <v>71.240887602037532</v>
      </c>
      <c r="O18" s="91">
        <v>2456.5416961069532</v>
      </c>
      <c r="P18" s="91">
        <v>1037.7604260436826</v>
      </c>
      <c r="Q18" s="91">
        <v>110.54583936605964</v>
      </c>
      <c r="R18" s="91">
        <v>121.99283767538077</v>
      </c>
      <c r="S18" s="91">
        <v>13340.880358902503</v>
      </c>
      <c r="T18" s="91">
        <v>932.8647269563744</v>
      </c>
      <c r="U18" s="91">
        <v>705.47272420871514</v>
      </c>
      <c r="V18" s="91">
        <v>29107.538484663215</v>
      </c>
      <c r="W18" s="91">
        <v>1841.1070144768596</v>
      </c>
      <c r="X18" s="91">
        <v>5.7778917037280893E-2</v>
      </c>
      <c r="Y18" s="91">
        <v>415.63875289679095</v>
      </c>
      <c r="Z18" s="91">
        <v>450.34179784828962</v>
      </c>
      <c r="AA18" s="91">
        <v>40.451883330598761</v>
      </c>
      <c r="AB18" s="65">
        <f>'[6]TES 2035 (value)'!CK21</f>
        <v>2063.2164223576733</v>
      </c>
      <c r="AC18" s="66">
        <f>'[6]TES 2035 (value)'!CL21</f>
        <v>10.859553707417946</v>
      </c>
      <c r="AD18" s="66">
        <f>'[6]TES 2035 (value)'!CM21</f>
        <v>0</v>
      </c>
      <c r="AE18" s="66">
        <f>'[6]TES 2035 (value)'!CN21</f>
        <v>10658.365604121853</v>
      </c>
      <c r="AF18" s="67">
        <f>'[6]TES 2035 (value)'!CO21</f>
        <v>1.975449502</v>
      </c>
      <c r="AG18" s="27">
        <f t="shared" si="5"/>
        <v>65612.884507980445</v>
      </c>
      <c r="AI18" s="53" t="s">
        <v>35</v>
      </c>
      <c r="AJ18" s="64" t="s">
        <v>15</v>
      </c>
      <c r="AK18" s="65">
        <f t="shared" si="0"/>
        <v>82.347124357440961</v>
      </c>
      <c r="AL18" s="66">
        <f t="shared" si="0"/>
        <v>830.38852355389201</v>
      </c>
      <c r="AM18" s="66">
        <f t="shared" si="0"/>
        <v>347.50415901893484</v>
      </c>
      <c r="AN18" s="66">
        <f t="shared" si="0"/>
        <v>84.21551170128717</v>
      </c>
      <c r="AO18" s="66">
        <f t="shared" si="0"/>
        <v>205.30940080667884</v>
      </c>
      <c r="AP18" s="66">
        <f t="shared" si="0"/>
        <v>143.23016376440785</v>
      </c>
      <c r="AQ18" s="66">
        <f t="shared" si="0"/>
        <v>22.039774134927608</v>
      </c>
      <c r="AR18" s="66">
        <f t="shared" si="0"/>
        <v>81.76837737419666</v>
      </c>
      <c r="AS18" s="66">
        <f t="shared" si="0"/>
        <v>108.86341010237773</v>
      </c>
      <c r="AT18" s="66">
        <f t="shared" si="0"/>
        <v>340.41569783384961</v>
      </c>
      <c r="AU18" s="66">
        <f t="shared" si="0"/>
        <v>71.240502665499037</v>
      </c>
      <c r="AV18" s="66">
        <f t="shared" si="0"/>
        <v>2456.5926124573007</v>
      </c>
      <c r="AW18" s="66">
        <f t="shared" si="0"/>
        <v>1037.780732421691</v>
      </c>
      <c r="AX18" s="66">
        <f t="shared" si="0"/>
        <v>110.5412098453362</v>
      </c>
      <c r="AY18" s="66">
        <f t="shared" si="0"/>
        <v>121.99094498200068</v>
      </c>
      <c r="AZ18" s="66">
        <f t="shared" ref="AZ18:AZ32" si="9">S18*(1+AZ$45)</f>
        <v>13341.097344587388</v>
      </c>
      <c r="BA18" s="66">
        <f t="shared" si="1"/>
        <v>932.84713131374508</v>
      </c>
      <c r="BB18" s="66">
        <f t="shared" si="1"/>
        <v>705.46952574606723</v>
      </c>
      <c r="BC18" s="66">
        <f t="shared" si="1"/>
        <v>29108.221336400151</v>
      </c>
      <c r="BD18" s="66">
        <f t="shared" si="1"/>
        <v>1841.1068066957114</v>
      </c>
      <c r="BE18" s="91">
        <f t="shared" si="1"/>
        <v>6.7444830396178906E-2</v>
      </c>
      <c r="BF18" s="91">
        <f t="shared" si="1"/>
        <v>419.22550693904213</v>
      </c>
      <c r="BG18" s="91">
        <f t="shared" si="1"/>
        <v>450.35965709851496</v>
      </c>
      <c r="BH18" s="91">
        <f t="shared" si="1"/>
        <v>40.526221197167935</v>
      </c>
      <c r="BI18" s="65">
        <f t="shared" si="2"/>
        <v>2063.2164223576733</v>
      </c>
      <c r="BJ18" s="66">
        <f t="shared" si="2"/>
        <v>10.859553707417946</v>
      </c>
      <c r="BK18" s="66">
        <f t="shared" si="2"/>
        <v>0</v>
      </c>
      <c r="BL18" s="66">
        <f t="shared" si="2"/>
        <v>10658.365604121853</v>
      </c>
      <c r="BM18" s="36">
        <v>0</v>
      </c>
      <c r="BN18" s="27">
        <f t="shared" si="6"/>
        <v>65615.59070001496</v>
      </c>
      <c r="BP18" s="53" t="s">
        <v>35</v>
      </c>
      <c r="BQ18" s="64" t="s">
        <v>15</v>
      </c>
      <c r="BR18" s="65">
        <f t="shared" si="7"/>
        <v>82.347124357440961</v>
      </c>
      <c r="BS18" s="66">
        <f t="shared" si="3"/>
        <v>830.38852355389201</v>
      </c>
      <c r="BT18" s="66">
        <f t="shared" si="3"/>
        <v>347.50415901893484</v>
      </c>
      <c r="BU18" s="66">
        <f t="shared" si="3"/>
        <v>84.21551170128717</v>
      </c>
      <c r="BV18" s="66">
        <f t="shared" si="3"/>
        <v>205.30940080667884</v>
      </c>
      <c r="BW18" s="66">
        <f t="shared" si="3"/>
        <v>143.23016376440785</v>
      </c>
      <c r="BX18" s="66">
        <f t="shared" si="3"/>
        <v>22.039774134927608</v>
      </c>
      <c r="BY18" s="66">
        <f t="shared" si="3"/>
        <v>81.76837737419666</v>
      </c>
      <c r="BZ18" s="66">
        <f t="shared" si="3"/>
        <v>108.86341010237773</v>
      </c>
      <c r="CA18" s="66">
        <f t="shared" si="3"/>
        <v>340.41569783384961</v>
      </c>
      <c r="CB18" s="66">
        <f t="shared" si="3"/>
        <v>71.240502665499037</v>
      </c>
      <c r="CC18" s="66">
        <f t="shared" si="3"/>
        <v>2456.5926124573007</v>
      </c>
      <c r="CD18" s="66">
        <f t="shared" si="3"/>
        <v>1037.780732421691</v>
      </c>
      <c r="CE18" s="66">
        <f t="shared" si="3"/>
        <v>110.5412098453362</v>
      </c>
      <c r="CF18" s="66">
        <f t="shared" si="3"/>
        <v>121.99094498200068</v>
      </c>
      <c r="CG18" s="66">
        <f t="shared" si="3"/>
        <v>13341.097344587388</v>
      </c>
      <c r="CH18" s="66">
        <f t="shared" ref="CH18:CJ37" si="10">BA18</f>
        <v>932.84713131374508</v>
      </c>
      <c r="CI18" s="66">
        <f t="shared" si="4"/>
        <v>705.46952574606723</v>
      </c>
      <c r="CJ18" s="66">
        <f t="shared" si="4"/>
        <v>29108.221336400151</v>
      </c>
      <c r="CK18" s="66">
        <f t="shared" si="4"/>
        <v>1841.1068066957114</v>
      </c>
      <c r="CL18" s="91">
        <f t="shared" si="4"/>
        <v>6.7444830396178906E-2</v>
      </c>
      <c r="CM18" s="91">
        <f t="shared" si="4"/>
        <v>419.22550693904213</v>
      </c>
      <c r="CN18" s="91">
        <f t="shared" si="4"/>
        <v>450.35965709851496</v>
      </c>
      <c r="CO18" s="91">
        <f t="shared" si="4"/>
        <v>40.526221197167935</v>
      </c>
      <c r="CP18" s="65">
        <f t="shared" si="4"/>
        <v>2063.2164223576733</v>
      </c>
      <c r="CQ18" s="66">
        <f t="shared" si="4"/>
        <v>10.859553707417946</v>
      </c>
      <c r="CR18" s="66">
        <f t="shared" si="4"/>
        <v>0</v>
      </c>
      <c r="CS18" s="66">
        <f t="shared" si="4"/>
        <v>10658.365604121853</v>
      </c>
      <c r="CT18" s="36">
        <v>0</v>
      </c>
      <c r="CU18" s="27">
        <f t="shared" si="8"/>
        <v>65615.59070001496</v>
      </c>
      <c r="DA18" s="105">
        <v>1.5650246678190538</v>
      </c>
    </row>
    <row r="19" spans="2:105" x14ac:dyDescent="0.25">
      <c r="B19" s="53" t="s">
        <v>36</v>
      </c>
      <c r="C19" s="64" t="s">
        <v>16</v>
      </c>
      <c r="D19" s="90">
        <v>0</v>
      </c>
      <c r="E19" s="91">
        <v>46.911164501159654</v>
      </c>
      <c r="F19" s="91">
        <v>19.44044302860226</v>
      </c>
      <c r="G19" s="91">
        <v>4.7162865258959528</v>
      </c>
      <c r="H19" s="91">
        <v>11.926935056251352</v>
      </c>
      <c r="I19" s="91">
        <v>8.0750138610376343</v>
      </c>
      <c r="J19" s="91">
        <v>1.1639060047599421</v>
      </c>
      <c r="K19" s="91">
        <v>4.4218452890754012</v>
      </c>
      <c r="L19" s="91">
        <v>5.7301271037438362</v>
      </c>
      <c r="M19" s="91">
        <v>21.097619282754135</v>
      </c>
      <c r="N19" s="91">
        <v>4.0925407304779053</v>
      </c>
      <c r="O19" s="91">
        <v>135.42153501284349</v>
      </c>
      <c r="P19" s="91">
        <v>57.413356994378731</v>
      </c>
      <c r="Q19" s="91">
        <v>7.8813781958357625</v>
      </c>
      <c r="R19" s="91">
        <v>3.2522647613727553</v>
      </c>
      <c r="S19" s="91">
        <v>167.68714148552294</v>
      </c>
      <c r="T19" s="91">
        <v>937.90033292833493</v>
      </c>
      <c r="U19" s="91">
        <v>45.896534916911783</v>
      </c>
      <c r="V19" s="91">
        <v>890.33107244626353</v>
      </c>
      <c r="W19" s="91">
        <v>9.2184970519236433</v>
      </c>
      <c r="X19" s="91">
        <v>3.1802031863895669E-3</v>
      </c>
      <c r="Y19" s="91">
        <v>103.91732695345419</v>
      </c>
      <c r="Z19" s="91">
        <v>114.08767938873214</v>
      </c>
      <c r="AA19" s="91">
        <v>8.8699927502441209</v>
      </c>
      <c r="AB19" s="65">
        <f>'[6]TES 2035 (value)'!CK22</f>
        <v>1091.3745018131485</v>
      </c>
      <c r="AC19" s="66">
        <f>'[6]TES 2035 (value)'!CL22</f>
        <v>0</v>
      </c>
      <c r="AD19" s="66">
        <f>'[6]TES 2035 (value)'!CM22</f>
        <v>0</v>
      </c>
      <c r="AE19" s="66">
        <f>'[6]TES 2035 (value)'!CN22</f>
        <v>16778.734662721326</v>
      </c>
      <c r="AF19" s="67">
        <f>'[6]TES 2035 (value)'!CO22</f>
        <v>1.6261624290000001</v>
      </c>
      <c r="AG19" s="27">
        <f t="shared" si="5"/>
        <v>20481.191501436235</v>
      </c>
      <c r="AI19" s="53" t="s">
        <v>36</v>
      </c>
      <c r="AJ19" s="64" t="s">
        <v>16</v>
      </c>
      <c r="AK19" s="65">
        <f t="shared" ref="AK19:AY32" si="11">D19*(1+AK$45)</f>
        <v>0</v>
      </c>
      <c r="AL19" s="66">
        <f t="shared" si="11"/>
        <v>46.912523122673932</v>
      </c>
      <c r="AM19" s="66">
        <f t="shared" si="11"/>
        <v>19.440436560826207</v>
      </c>
      <c r="AN19" s="66">
        <f t="shared" si="11"/>
        <v>4.7161307320868335</v>
      </c>
      <c r="AO19" s="66">
        <f t="shared" si="11"/>
        <v>11.926861705411355</v>
      </c>
      <c r="AP19" s="66">
        <f t="shared" si="11"/>
        <v>8.0749340642401606</v>
      </c>
      <c r="AQ19" s="66">
        <f t="shared" si="11"/>
        <v>1.1639317207803406</v>
      </c>
      <c r="AR19" s="66">
        <f t="shared" si="11"/>
        <v>4.4226873122956887</v>
      </c>
      <c r="AS19" s="66">
        <f t="shared" si="11"/>
        <v>5.7307763898211519</v>
      </c>
      <c r="AT19" s="66">
        <f t="shared" si="11"/>
        <v>21.097738193752917</v>
      </c>
      <c r="AU19" s="66">
        <f t="shared" si="11"/>
        <v>4.0925186172152062</v>
      </c>
      <c r="AV19" s="66">
        <f t="shared" si="11"/>
        <v>135.42434187353399</v>
      </c>
      <c r="AW19" s="66">
        <f t="shared" si="11"/>
        <v>57.414480430289949</v>
      </c>
      <c r="AX19" s="66">
        <f t="shared" si="11"/>
        <v>7.8810481336290241</v>
      </c>
      <c r="AY19" s="66">
        <f t="shared" si="11"/>
        <v>3.2522143031647044</v>
      </c>
      <c r="AZ19" s="66">
        <f t="shared" si="9"/>
        <v>167.68986886994307</v>
      </c>
      <c r="BA19" s="66">
        <f t="shared" si="1"/>
        <v>937.88264230438574</v>
      </c>
      <c r="BB19" s="66">
        <f t="shared" si="1"/>
        <v>45.896326831825625</v>
      </c>
      <c r="BC19" s="66">
        <f t="shared" si="1"/>
        <v>890.35195927321354</v>
      </c>
      <c r="BD19" s="66">
        <f t="shared" si="1"/>
        <v>9.2184960115550574</v>
      </c>
      <c r="BE19" s="91">
        <f t="shared" si="1"/>
        <v>3.7122236886689493E-3</v>
      </c>
      <c r="BF19" s="91">
        <f t="shared" si="1"/>
        <v>104.81408138242053</v>
      </c>
      <c r="BG19" s="91">
        <f t="shared" si="1"/>
        <v>114.09220377537262</v>
      </c>
      <c r="BH19" s="91">
        <f t="shared" si="1"/>
        <v>8.886293013254086</v>
      </c>
      <c r="BI19" s="65">
        <f t="shared" si="2"/>
        <v>1091.3745018131485</v>
      </c>
      <c r="BJ19" s="66">
        <f t="shared" si="2"/>
        <v>0</v>
      </c>
      <c r="BK19" s="66">
        <f t="shared" si="2"/>
        <v>0</v>
      </c>
      <c r="BL19" s="66">
        <f t="shared" si="2"/>
        <v>16778.734662721326</v>
      </c>
      <c r="BM19" s="36">
        <v>0</v>
      </c>
      <c r="BN19" s="27">
        <f t="shared" si="6"/>
        <v>20480.495371379857</v>
      </c>
      <c r="BP19" s="53" t="s">
        <v>36</v>
      </c>
      <c r="BQ19" s="64" t="s">
        <v>16</v>
      </c>
      <c r="BR19" s="65">
        <f t="shared" si="7"/>
        <v>0</v>
      </c>
      <c r="BS19" s="66">
        <f t="shared" si="7"/>
        <v>46.912523122673932</v>
      </c>
      <c r="BT19" s="66">
        <f t="shared" si="7"/>
        <v>19.440436560826207</v>
      </c>
      <c r="BU19" s="66">
        <f t="shared" si="7"/>
        <v>4.7161307320868335</v>
      </c>
      <c r="BV19" s="66">
        <f t="shared" si="7"/>
        <v>11.926861705411355</v>
      </c>
      <c r="BW19" s="66">
        <f t="shared" si="7"/>
        <v>8.0749340642401606</v>
      </c>
      <c r="BX19" s="66">
        <f t="shared" si="7"/>
        <v>1.1639317207803406</v>
      </c>
      <c r="BY19" s="66">
        <f t="shared" si="7"/>
        <v>4.4226873122956887</v>
      </c>
      <c r="BZ19" s="66">
        <f t="shared" si="7"/>
        <v>5.7307763898211519</v>
      </c>
      <c r="CA19" s="66">
        <f t="shared" si="7"/>
        <v>21.097738193752917</v>
      </c>
      <c r="CB19" s="66">
        <f t="shared" si="7"/>
        <v>4.0925186172152062</v>
      </c>
      <c r="CC19" s="66">
        <f t="shared" si="7"/>
        <v>135.42434187353399</v>
      </c>
      <c r="CD19" s="66">
        <f t="shared" si="7"/>
        <v>57.414480430289949</v>
      </c>
      <c r="CE19" s="66">
        <f t="shared" si="7"/>
        <v>7.8810481336290241</v>
      </c>
      <c r="CF19" s="66">
        <f t="shared" si="7"/>
        <v>3.2522143031647044</v>
      </c>
      <c r="CG19" s="66">
        <f t="shared" si="7"/>
        <v>167.68986886994307</v>
      </c>
      <c r="CH19" s="66">
        <f t="shared" si="10"/>
        <v>937.88264230438574</v>
      </c>
      <c r="CI19" s="66">
        <f t="shared" si="4"/>
        <v>45.896326831825625</v>
      </c>
      <c r="CJ19" s="66">
        <f t="shared" si="4"/>
        <v>890.35195927321354</v>
      </c>
      <c r="CK19" s="66">
        <f t="shared" si="4"/>
        <v>9.2184960115550574</v>
      </c>
      <c r="CL19" s="91">
        <f t="shared" si="4"/>
        <v>3.7122236886689493E-3</v>
      </c>
      <c r="CM19" s="91">
        <f t="shared" si="4"/>
        <v>104.81408138242053</v>
      </c>
      <c r="CN19" s="91">
        <f t="shared" si="4"/>
        <v>114.09220377537262</v>
      </c>
      <c r="CO19" s="91">
        <f t="shared" si="4"/>
        <v>8.886293013254086</v>
      </c>
      <c r="CP19" s="65">
        <f t="shared" si="4"/>
        <v>1091.3745018131485</v>
      </c>
      <c r="CQ19" s="66">
        <f t="shared" si="4"/>
        <v>0</v>
      </c>
      <c r="CR19" s="66">
        <f t="shared" si="4"/>
        <v>0</v>
      </c>
      <c r="CS19" s="66">
        <f t="shared" si="4"/>
        <v>16778.734662721326</v>
      </c>
      <c r="CT19" s="36">
        <v>0</v>
      </c>
      <c r="CU19" s="27">
        <f t="shared" si="8"/>
        <v>20480.495371379857</v>
      </c>
      <c r="CX19" s="59" t="s">
        <v>117</v>
      </c>
      <c r="CY19" s="94">
        <f t="array" ref="CY19">SUM('[1]scen AMS ss VE'!$AF$1263:$AF$1268*'[1]scen AMS ss VE'!$AF$293:$AF$298,'[1]scen AMS ss VE'!$AF$299*'[1]scen AMS ss VE'!$AF$1269,'[1]scen AMS ss VE'!$AF$1262*('[1]scen AMS ss VE'!$AF$292-'[1]scen AMS ss VE'!$AF$299))</f>
        <v>-1523.6367608749761</v>
      </c>
      <c r="DA19" s="105">
        <v>2.0600445953700226</v>
      </c>
    </row>
    <row r="20" spans="2:105" x14ac:dyDescent="0.25">
      <c r="B20" s="53" t="s">
        <v>37</v>
      </c>
      <c r="C20" s="64" t="s">
        <v>17</v>
      </c>
      <c r="D20" s="90">
        <v>13.958338455830729</v>
      </c>
      <c r="E20" s="91">
        <v>337.47381477926763</v>
      </c>
      <c r="F20" s="91">
        <v>106.89431973492279</v>
      </c>
      <c r="G20" s="91">
        <v>28.572214986668154</v>
      </c>
      <c r="H20" s="91">
        <v>94.702589432474568</v>
      </c>
      <c r="I20" s="91">
        <v>44.357002743986747</v>
      </c>
      <c r="J20" s="91">
        <v>22.770363545365427</v>
      </c>
      <c r="K20" s="91">
        <v>48.5747439910201</v>
      </c>
      <c r="L20" s="91">
        <v>56.261859425694851</v>
      </c>
      <c r="M20" s="91">
        <v>59.749203885180442</v>
      </c>
      <c r="N20" s="91">
        <v>24.13458457384364</v>
      </c>
      <c r="O20" s="91">
        <v>1014.0731731172303</v>
      </c>
      <c r="P20" s="91">
        <v>374.85446185732565</v>
      </c>
      <c r="Q20" s="91">
        <v>25.538087941184749</v>
      </c>
      <c r="R20" s="91">
        <v>30.22653146227524</v>
      </c>
      <c r="S20" s="91">
        <v>474.14692487102968</v>
      </c>
      <c r="T20" s="91">
        <v>202.66077310785744</v>
      </c>
      <c r="U20" s="91">
        <v>4899.3575616248618</v>
      </c>
      <c r="V20" s="91">
        <v>9352.9869608848257</v>
      </c>
      <c r="W20" s="91">
        <v>535.47889500809583</v>
      </c>
      <c r="X20" s="91">
        <v>2.3852559765056819E-2</v>
      </c>
      <c r="Y20" s="91">
        <v>137.35058165038208</v>
      </c>
      <c r="Z20" s="91">
        <v>100.46940546326918</v>
      </c>
      <c r="AA20" s="91">
        <v>14.97316925942564</v>
      </c>
      <c r="AB20" s="65">
        <f>'[6]TES 2035 (value)'!CK23</f>
        <v>28295.983134108887</v>
      </c>
      <c r="AC20" s="66">
        <f>'[6]TES 2035 (value)'!CL23</f>
        <v>0</v>
      </c>
      <c r="AD20" s="66">
        <f>'[6]TES 2035 (value)'!CM23</f>
        <v>0</v>
      </c>
      <c r="AE20" s="66">
        <f>'[6]TES 2035 (value)'!CN23</f>
        <v>17323.059871009918</v>
      </c>
      <c r="AF20" s="67">
        <f>'[6]TES 2035 (value)'!CO23</f>
        <v>1.796243915</v>
      </c>
      <c r="AG20" s="27">
        <f t="shared" si="5"/>
        <v>63620.428663395578</v>
      </c>
      <c r="AI20" s="53" t="s">
        <v>37</v>
      </c>
      <c r="AJ20" s="64" t="s">
        <v>17</v>
      </c>
      <c r="AK20" s="65">
        <f t="shared" si="11"/>
        <v>13.958523743655158</v>
      </c>
      <c r="AL20" s="66">
        <f t="shared" si="11"/>
        <v>337.48358855466074</v>
      </c>
      <c r="AM20" s="66">
        <f t="shared" si="11"/>
        <v>106.89428417150891</v>
      </c>
      <c r="AN20" s="66">
        <f t="shared" si="11"/>
        <v>28.571271156350956</v>
      </c>
      <c r="AO20" s="66">
        <f t="shared" si="11"/>
        <v>94.702007010045662</v>
      </c>
      <c r="AP20" s="66">
        <f t="shared" si="11"/>
        <v>44.356564410774517</v>
      </c>
      <c r="AQ20" s="66">
        <f t="shared" si="11"/>
        <v>22.770866647103041</v>
      </c>
      <c r="AR20" s="66">
        <f t="shared" si="11"/>
        <v>48.58399376338572</v>
      </c>
      <c r="AS20" s="66">
        <f t="shared" si="11"/>
        <v>56.268234509763253</v>
      </c>
      <c r="AT20" s="66">
        <f t="shared" si="11"/>
        <v>59.749540645334051</v>
      </c>
      <c r="AU20" s="66">
        <f t="shared" si="11"/>
        <v>24.134454167222433</v>
      </c>
      <c r="AV20" s="66">
        <f t="shared" si="11"/>
        <v>1014.0941916511483</v>
      </c>
      <c r="AW20" s="66">
        <f t="shared" si="11"/>
        <v>374.86179682232296</v>
      </c>
      <c r="AX20" s="66">
        <f t="shared" si="11"/>
        <v>25.537018438180034</v>
      </c>
      <c r="AY20" s="66">
        <f t="shared" si="11"/>
        <v>30.226062503956932</v>
      </c>
      <c r="AZ20" s="66">
        <f t="shared" si="9"/>
        <v>474.15463673804754</v>
      </c>
      <c r="BA20" s="66">
        <f t="shared" si="1"/>
        <v>202.65695053161937</v>
      </c>
      <c r="BB20" s="66">
        <f t="shared" si="1"/>
        <v>4899.3353489841429</v>
      </c>
      <c r="BC20" s="66">
        <f t="shared" si="1"/>
        <v>9353.2063783871054</v>
      </c>
      <c r="BD20" s="66">
        <f t="shared" si="1"/>
        <v>535.4788345757479</v>
      </c>
      <c r="BE20" s="91">
        <f t="shared" si="1"/>
        <v>2.784288682376948E-2</v>
      </c>
      <c r="BF20" s="91">
        <f t="shared" si="1"/>
        <v>138.53584830443344</v>
      </c>
      <c r="BG20" s="91">
        <f t="shared" si="1"/>
        <v>100.47338978864323</v>
      </c>
      <c r="BH20" s="91">
        <f t="shared" si="1"/>
        <v>15.000685245502929</v>
      </c>
      <c r="BI20" s="65">
        <f t="shared" si="2"/>
        <v>28295.983134108887</v>
      </c>
      <c r="BJ20" s="66">
        <f t="shared" si="2"/>
        <v>0</v>
      </c>
      <c r="BK20" s="66">
        <f t="shared" si="2"/>
        <v>0</v>
      </c>
      <c r="BL20" s="66">
        <f t="shared" si="2"/>
        <v>17323.059871009918</v>
      </c>
      <c r="BM20" s="36">
        <v>0</v>
      </c>
      <c r="BN20" s="27">
        <f t="shared" si="6"/>
        <v>63620.105318756279</v>
      </c>
      <c r="BP20" s="53" t="s">
        <v>37</v>
      </c>
      <c r="BQ20" s="64" t="s">
        <v>17</v>
      </c>
      <c r="BR20" s="65">
        <f t="shared" si="7"/>
        <v>13.958523743655158</v>
      </c>
      <c r="BS20" s="66">
        <f t="shared" si="7"/>
        <v>337.48358855466074</v>
      </c>
      <c r="BT20" s="66">
        <f t="shared" si="7"/>
        <v>106.89428417150891</v>
      </c>
      <c r="BU20" s="66">
        <f t="shared" si="7"/>
        <v>28.571271156350956</v>
      </c>
      <c r="BV20" s="66">
        <f t="shared" si="7"/>
        <v>94.702007010045662</v>
      </c>
      <c r="BW20" s="66">
        <f t="shared" si="7"/>
        <v>44.356564410774517</v>
      </c>
      <c r="BX20" s="66">
        <f t="shared" si="7"/>
        <v>22.770866647103041</v>
      </c>
      <c r="BY20" s="66">
        <f t="shared" si="7"/>
        <v>48.58399376338572</v>
      </c>
      <c r="BZ20" s="66">
        <f t="shared" si="7"/>
        <v>56.268234509763253</v>
      </c>
      <c r="CA20" s="66">
        <f t="shared" si="7"/>
        <v>59.749540645334051</v>
      </c>
      <c r="CB20" s="66">
        <f t="shared" si="7"/>
        <v>24.134454167222433</v>
      </c>
      <c r="CC20" s="66">
        <f t="shared" si="7"/>
        <v>1014.0941916511483</v>
      </c>
      <c r="CD20" s="66">
        <f t="shared" si="7"/>
        <v>374.86179682232296</v>
      </c>
      <c r="CE20" s="66">
        <f t="shared" si="7"/>
        <v>25.537018438180034</v>
      </c>
      <c r="CF20" s="66">
        <f t="shared" si="7"/>
        <v>30.226062503956932</v>
      </c>
      <c r="CG20" s="66">
        <f t="shared" si="7"/>
        <v>474.15463673804754</v>
      </c>
      <c r="CH20" s="66">
        <f t="shared" si="10"/>
        <v>202.65695053161937</v>
      </c>
      <c r="CI20" s="66">
        <f t="shared" si="4"/>
        <v>4899.3353489841429</v>
      </c>
      <c r="CJ20" s="66">
        <f t="shared" si="4"/>
        <v>9353.2063783871054</v>
      </c>
      <c r="CK20" s="66">
        <f t="shared" si="4"/>
        <v>535.4788345757479</v>
      </c>
      <c r="CL20" s="91">
        <f t="shared" si="4"/>
        <v>2.784288682376948E-2</v>
      </c>
      <c r="CM20" s="91">
        <f t="shared" si="4"/>
        <v>138.53584830443344</v>
      </c>
      <c r="CN20" s="91">
        <f t="shared" si="4"/>
        <v>100.47338978864323</v>
      </c>
      <c r="CO20" s="91">
        <f t="shared" si="4"/>
        <v>15.000685245502929</v>
      </c>
      <c r="CP20" s="65">
        <f t="shared" si="4"/>
        <v>28295.983134108887</v>
      </c>
      <c r="CQ20" s="66">
        <f t="shared" si="4"/>
        <v>0</v>
      </c>
      <c r="CR20" s="66">
        <f t="shared" si="4"/>
        <v>0</v>
      </c>
      <c r="CS20" s="66">
        <f t="shared" si="4"/>
        <v>17323.059871009918</v>
      </c>
      <c r="CT20" s="36">
        <v>0</v>
      </c>
      <c r="CU20" s="27">
        <f t="shared" si="8"/>
        <v>63620.105318756279</v>
      </c>
      <c r="DA20" s="105">
        <v>1.6051623011858982</v>
      </c>
    </row>
    <row r="21" spans="2:105" x14ac:dyDescent="0.25">
      <c r="B21" s="53" t="s">
        <v>38</v>
      </c>
      <c r="C21" s="64" t="s">
        <v>18</v>
      </c>
      <c r="D21" s="90">
        <v>13840.811991274621</v>
      </c>
      <c r="E21" s="91">
        <v>59728.111974974563</v>
      </c>
      <c r="F21" s="91">
        <v>36735.754772006403</v>
      </c>
      <c r="G21" s="91">
        <v>3860.715982177157</v>
      </c>
      <c r="H21" s="91">
        <v>10935.98714899466</v>
      </c>
      <c r="I21" s="91">
        <v>9616.5848628684635</v>
      </c>
      <c r="J21" s="91">
        <v>2494.8782071752607</v>
      </c>
      <c r="K21" s="91">
        <v>7032.2402159600188</v>
      </c>
      <c r="L21" s="91">
        <v>10346.386164269074</v>
      </c>
      <c r="M21" s="91">
        <v>10833.663977925753</v>
      </c>
      <c r="N21" s="91">
        <v>4877.0405461138043</v>
      </c>
      <c r="O21" s="91">
        <v>222816.93297481595</v>
      </c>
      <c r="P21" s="91">
        <v>116167.03092084914</v>
      </c>
      <c r="Q21" s="91">
        <v>9043.026972967984</v>
      </c>
      <c r="R21" s="91">
        <v>7946.9087546430765</v>
      </c>
      <c r="S21" s="91">
        <v>38554.489193564725</v>
      </c>
      <c r="T21" s="91">
        <v>13115.371210971545</v>
      </c>
      <c r="U21" s="91">
        <v>13082.233074052701</v>
      </c>
      <c r="V21" s="91">
        <v>1437288.5826729273</v>
      </c>
      <c r="W21" s="91">
        <v>113677.95191058169</v>
      </c>
      <c r="X21" s="91">
        <v>12.57410754700336</v>
      </c>
      <c r="Y21" s="91">
        <v>7549.9677776407916</v>
      </c>
      <c r="Z21" s="91">
        <v>13300.454711417891</v>
      </c>
      <c r="AA21" s="91">
        <v>3795.203815962248</v>
      </c>
      <c r="AB21" s="65">
        <f>'[6]TES 2035 (value)'!CK24</f>
        <v>1484073.6211114537</v>
      </c>
      <c r="AC21" s="66">
        <f>'[6]TES 2035 (value)'!CL24</f>
        <v>264508.69901650818</v>
      </c>
      <c r="AD21" s="66">
        <f>'[6]TES 2035 (value)'!CM24</f>
        <v>204240.15546016407</v>
      </c>
      <c r="AE21" s="66">
        <f>'[6]TES 2035 (value)'!CN24</f>
        <v>364218.35314393818</v>
      </c>
      <c r="AF21" s="67">
        <f>'[6]TES 2035 (value)'!CO24</f>
        <v>1.846897816</v>
      </c>
      <c r="AG21" s="27">
        <f t="shared" si="5"/>
        <v>4483695.5795715619</v>
      </c>
      <c r="AI21" s="53" t="s">
        <v>38</v>
      </c>
      <c r="AJ21" s="64" t="s">
        <v>18</v>
      </c>
      <c r="AK21" s="65">
        <f t="shared" si="11"/>
        <v>13840.995719012009</v>
      </c>
      <c r="AL21" s="66">
        <f t="shared" si="11"/>
        <v>59729.841795557775</v>
      </c>
      <c r="AM21" s="66">
        <f t="shared" si="11"/>
        <v>36735.742550132927</v>
      </c>
      <c r="AN21" s="66">
        <f t="shared" si="11"/>
        <v>3860.5884505597528</v>
      </c>
      <c r="AO21" s="66">
        <f t="shared" si="11"/>
        <v>10935.919892500027</v>
      </c>
      <c r="AP21" s="66">
        <f t="shared" si="11"/>
        <v>9616.489832359799</v>
      </c>
      <c r="AQ21" s="66">
        <f t="shared" si="11"/>
        <v>2494.9333304743973</v>
      </c>
      <c r="AR21" s="66">
        <f t="shared" si="11"/>
        <v>7033.5793196973445</v>
      </c>
      <c r="AS21" s="66">
        <f t="shared" si="11"/>
        <v>10347.558522990856</v>
      </c>
      <c r="AT21" s="66">
        <f t="shared" si="11"/>
        <v>10833.725038929215</v>
      </c>
      <c r="AU21" s="66">
        <f t="shared" si="11"/>
        <v>4877.0141939560881</v>
      </c>
      <c r="AV21" s="66">
        <f t="shared" si="11"/>
        <v>222821.5512660669</v>
      </c>
      <c r="AW21" s="66">
        <f t="shared" si="11"/>
        <v>116169.30401932428</v>
      </c>
      <c r="AX21" s="66">
        <f t="shared" si="11"/>
        <v>9042.6482623714201</v>
      </c>
      <c r="AY21" s="66">
        <f t="shared" si="11"/>
        <v>7946.7854600146484</v>
      </c>
      <c r="AZ21" s="66">
        <f t="shared" si="9"/>
        <v>38555.11627153994</v>
      </c>
      <c r="BA21" s="66">
        <f t="shared" si="1"/>
        <v>13115.123829568744</v>
      </c>
      <c r="BB21" s="66">
        <f t="shared" si="1"/>
        <v>13082.17376200221</v>
      </c>
      <c r="BC21" s="66">
        <f t="shared" si="1"/>
        <v>1437322.3009141888</v>
      </c>
      <c r="BD21" s="66">
        <f t="shared" si="1"/>
        <v>113677.9390812702</v>
      </c>
      <c r="BE21" s="91">
        <f t="shared" si="1"/>
        <v>14.677647044574389</v>
      </c>
      <c r="BF21" s="91">
        <f t="shared" si="1"/>
        <v>7615.1202141173862</v>
      </c>
      <c r="BG21" s="91">
        <f t="shared" si="1"/>
        <v>13300.982168895605</v>
      </c>
      <c r="BH21" s="91">
        <f t="shared" si="1"/>
        <v>3802.1782095292447</v>
      </c>
      <c r="BI21" s="65">
        <f t="shared" si="2"/>
        <v>1484073.6211114537</v>
      </c>
      <c r="BJ21" s="66">
        <f t="shared" si="2"/>
        <v>264508.69901650818</v>
      </c>
      <c r="BK21" s="66">
        <f t="shared" si="2"/>
        <v>204240.15546016407</v>
      </c>
      <c r="BL21" s="66">
        <f t="shared" si="2"/>
        <v>364218.35314393818</v>
      </c>
      <c r="BM21" s="36">
        <v>0</v>
      </c>
      <c r="BN21" s="27">
        <f t="shared" si="6"/>
        <v>4483813.1184841683</v>
      </c>
      <c r="BP21" s="53" t="s">
        <v>38</v>
      </c>
      <c r="BQ21" s="64" t="s">
        <v>18</v>
      </c>
      <c r="BR21" s="65">
        <f t="shared" si="7"/>
        <v>13840.995719012009</v>
      </c>
      <c r="BS21" s="66">
        <f t="shared" si="7"/>
        <v>59729.841795557775</v>
      </c>
      <c r="BT21" s="66">
        <f t="shared" si="7"/>
        <v>36735.742550132927</v>
      </c>
      <c r="BU21" s="66">
        <f t="shared" si="7"/>
        <v>3860.5884505597528</v>
      </c>
      <c r="BV21" s="66">
        <f t="shared" si="7"/>
        <v>10935.919892500027</v>
      </c>
      <c r="BW21" s="66">
        <f t="shared" si="7"/>
        <v>9616.489832359799</v>
      </c>
      <c r="BX21" s="66">
        <f t="shared" si="7"/>
        <v>2494.9333304743973</v>
      </c>
      <c r="BY21" s="66">
        <f t="shared" si="7"/>
        <v>7033.5793196973445</v>
      </c>
      <c r="BZ21" s="66">
        <f t="shared" si="7"/>
        <v>10347.558522990856</v>
      </c>
      <c r="CA21" s="66">
        <f t="shared" si="7"/>
        <v>10833.725038929215</v>
      </c>
      <c r="CB21" s="66">
        <f t="shared" si="7"/>
        <v>4877.0141939560881</v>
      </c>
      <c r="CC21" s="66">
        <f t="shared" si="7"/>
        <v>222821.5512660669</v>
      </c>
      <c r="CD21" s="66">
        <f t="shared" si="7"/>
        <v>116169.30401932428</v>
      </c>
      <c r="CE21" s="66">
        <f t="shared" si="7"/>
        <v>9042.6482623714201</v>
      </c>
      <c r="CF21" s="66">
        <f t="shared" si="7"/>
        <v>7946.7854600146484</v>
      </c>
      <c r="CG21" s="66">
        <f t="shared" si="7"/>
        <v>38555.11627153994</v>
      </c>
      <c r="CH21" s="66">
        <f t="shared" si="10"/>
        <v>13115.123829568744</v>
      </c>
      <c r="CI21" s="66">
        <f t="shared" si="4"/>
        <v>13082.17376200221</v>
      </c>
      <c r="CJ21" s="66">
        <f t="shared" si="4"/>
        <v>1437322.3009141888</v>
      </c>
      <c r="CK21" s="66">
        <f t="shared" si="4"/>
        <v>113677.9390812702</v>
      </c>
      <c r="CL21" s="91">
        <f t="shared" si="4"/>
        <v>14.677647044574389</v>
      </c>
      <c r="CM21" s="91">
        <f t="shared" si="4"/>
        <v>7615.1202141173862</v>
      </c>
      <c r="CN21" s="91">
        <f t="shared" si="4"/>
        <v>13300.982168895605</v>
      </c>
      <c r="CO21" s="91">
        <f t="shared" si="4"/>
        <v>3802.1782095292447</v>
      </c>
      <c r="CP21" s="65">
        <f t="shared" si="4"/>
        <v>1484073.6211114537</v>
      </c>
      <c r="CQ21" s="66">
        <f t="shared" si="4"/>
        <v>264508.69901650818</v>
      </c>
      <c r="CR21" s="66">
        <f t="shared" si="4"/>
        <v>204240.15546016407</v>
      </c>
      <c r="CS21" s="66">
        <f t="shared" si="4"/>
        <v>364218.35314393818</v>
      </c>
      <c r="CT21" s="36">
        <v>0</v>
      </c>
      <c r="CU21" s="27">
        <f t="shared" si="8"/>
        <v>4483813.1184841683</v>
      </c>
      <c r="CX21" s="46" t="s">
        <v>111</v>
      </c>
      <c r="CY21" s="84">
        <f>'AMS2010'!CY21</f>
        <v>2.5558265980385131E-2</v>
      </c>
      <c r="DA21" s="105">
        <v>1.6203898931396468</v>
      </c>
    </row>
    <row r="22" spans="2:105" x14ac:dyDescent="0.25">
      <c r="B22" s="53" t="s">
        <v>39</v>
      </c>
      <c r="C22" s="64" t="s">
        <v>19</v>
      </c>
      <c r="D22" s="90">
        <v>38.034703951321966</v>
      </c>
      <c r="E22" s="91">
        <v>218.57888998096197</v>
      </c>
      <c r="F22" s="91">
        <v>65.406498058828845</v>
      </c>
      <c r="G22" s="91">
        <v>76.097119382319747</v>
      </c>
      <c r="H22" s="91">
        <v>18.100620528527951</v>
      </c>
      <c r="I22" s="91">
        <v>25.013011624523763</v>
      </c>
      <c r="J22" s="91">
        <v>56.013110750735756</v>
      </c>
      <c r="K22" s="91">
        <v>38.808813110121811</v>
      </c>
      <c r="L22" s="91">
        <v>47.830336197346938</v>
      </c>
      <c r="M22" s="91">
        <v>39.449502993442088</v>
      </c>
      <c r="N22" s="91">
        <v>40.095684094199001</v>
      </c>
      <c r="O22" s="91">
        <v>1792.0919623372465</v>
      </c>
      <c r="P22" s="91">
        <v>301.05552292916133</v>
      </c>
      <c r="Q22" s="91">
        <v>19.115001466243548</v>
      </c>
      <c r="R22" s="91">
        <v>66.856461230445049</v>
      </c>
      <c r="S22" s="91">
        <v>251.4643534587178</v>
      </c>
      <c r="T22" s="91">
        <v>124.67049361350603</v>
      </c>
      <c r="U22" s="91">
        <v>32.582790981014945</v>
      </c>
      <c r="V22" s="91">
        <v>5506.3522419324163</v>
      </c>
      <c r="W22" s="91">
        <v>0</v>
      </c>
      <c r="X22" s="91">
        <v>4.2151082447099419E-2</v>
      </c>
      <c r="Y22" s="91">
        <v>74.368678546050944</v>
      </c>
      <c r="Z22" s="91">
        <v>6.1731155183899249</v>
      </c>
      <c r="AA22" s="91">
        <v>28.858217472052541</v>
      </c>
      <c r="AB22" s="65">
        <f>'[6]TES 2035 (value)'!CK25</f>
        <v>31380.211090185458</v>
      </c>
      <c r="AC22" s="66">
        <f>'[6]TES 2035 (value)'!CL25</f>
        <v>916251.41867574782</v>
      </c>
      <c r="AD22" s="66">
        <f>'[6]TES 2035 (value)'!CM25</f>
        <v>0</v>
      </c>
      <c r="AE22" s="66">
        <f>'[6]TES 2035 (value)'!CN25</f>
        <v>0</v>
      </c>
      <c r="AF22" s="67">
        <f>'[6]TES 2035 (value)'!CO25</f>
        <v>1</v>
      </c>
      <c r="AG22" s="27">
        <f t="shared" si="5"/>
        <v>956499.68904717325</v>
      </c>
      <c r="AI22" s="53" t="s">
        <v>39</v>
      </c>
      <c r="AJ22" s="64" t="s">
        <v>19</v>
      </c>
      <c r="AK22" s="65">
        <f t="shared" si="11"/>
        <v>38.035208837169968</v>
      </c>
      <c r="AL22" s="66">
        <f t="shared" si="11"/>
        <v>218.58522037129981</v>
      </c>
      <c r="AM22" s="66">
        <f t="shared" si="11"/>
        <v>65.406476298286591</v>
      </c>
      <c r="AN22" s="66">
        <f t="shared" si="11"/>
        <v>76.094605654617567</v>
      </c>
      <c r="AO22" s="66">
        <f t="shared" si="11"/>
        <v>18.10050920942426</v>
      </c>
      <c r="AP22" s="66">
        <f t="shared" si="11"/>
        <v>25.012764447459158</v>
      </c>
      <c r="AQ22" s="66">
        <f t="shared" si="11"/>
        <v>56.01434833718411</v>
      </c>
      <c r="AR22" s="66">
        <f t="shared" si="11"/>
        <v>38.816203219828104</v>
      </c>
      <c r="AS22" s="66">
        <f t="shared" si="11"/>
        <v>47.835755897609076</v>
      </c>
      <c r="AT22" s="66">
        <f t="shared" si="11"/>
        <v>39.449725339847127</v>
      </c>
      <c r="AU22" s="66">
        <f t="shared" si="11"/>
        <v>40.095467444823015</v>
      </c>
      <c r="AV22" s="66">
        <f t="shared" si="11"/>
        <v>1792.1291067432846</v>
      </c>
      <c r="AW22" s="66">
        <f t="shared" si="11"/>
        <v>301.06141383335915</v>
      </c>
      <c r="AX22" s="66">
        <f t="shared" si="11"/>
        <v>19.114200954022337</v>
      </c>
      <c r="AY22" s="66">
        <f t="shared" si="11"/>
        <v>66.855423966422023</v>
      </c>
      <c r="AZ22" s="66">
        <f t="shared" si="9"/>
        <v>251.46844345604117</v>
      </c>
      <c r="BA22" s="66">
        <f t="shared" si="1"/>
        <v>124.66814208558493</v>
      </c>
      <c r="BB22" s="66">
        <f t="shared" si="1"/>
        <v>32.582643257600076</v>
      </c>
      <c r="BC22" s="66">
        <f t="shared" si="1"/>
        <v>5506.4814188531846</v>
      </c>
      <c r="BD22" s="66">
        <f t="shared" si="1"/>
        <v>0</v>
      </c>
      <c r="BE22" s="91">
        <f t="shared" si="1"/>
        <v>4.920259417160168E-2</v>
      </c>
      <c r="BF22" s="91">
        <f t="shared" si="1"/>
        <v>75.01044295452553</v>
      </c>
      <c r="BG22" s="91">
        <f t="shared" si="1"/>
        <v>6.1733603262563941</v>
      </c>
      <c r="BH22" s="91">
        <f t="shared" si="1"/>
        <v>28.911249819207534</v>
      </c>
      <c r="BI22" s="65">
        <f t="shared" si="2"/>
        <v>31380.211090185458</v>
      </c>
      <c r="BJ22" s="66">
        <f t="shared" si="2"/>
        <v>916251.41867574782</v>
      </c>
      <c r="BK22" s="66">
        <f t="shared" si="2"/>
        <v>0</v>
      </c>
      <c r="BL22" s="66">
        <f t="shared" si="2"/>
        <v>0</v>
      </c>
      <c r="BM22" s="36">
        <v>0</v>
      </c>
      <c r="BN22" s="27">
        <f t="shared" si="6"/>
        <v>956499.58109983453</v>
      </c>
      <c r="BP22" s="53" t="s">
        <v>39</v>
      </c>
      <c r="BQ22" s="64" t="s">
        <v>19</v>
      </c>
      <c r="BR22" s="65">
        <f t="shared" si="7"/>
        <v>38.035208837169968</v>
      </c>
      <c r="BS22" s="66">
        <f t="shared" si="7"/>
        <v>218.58522037129981</v>
      </c>
      <c r="BT22" s="66">
        <f t="shared" si="7"/>
        <v>65.406476298286591</v>
      </c>
      <c r="BU22" s="66">
        <f t="shared" si="7"/>
        <v>76.094605654617567</v>
      </c>
      <c r="BV22" s="66">
        <f t="shared" si="7"/>
        <v>18.10050920942426</v>
      </c>
      <c r="BW22" s="66">
        <f t="shared" si="7"/>
        <v>25.012764447459158</v>
      </c>
      <c r="BX22" s="66">
        <f t="shared" si="7"/>
        <v>56.01434833718411</v>
      </c>
      <c r="BY22" s="66">
        <f t="shared" si="7"/>
        <v>38.816203219828104</v>
      </c>
      <c r="BZ22" s="66">
        <f t="shared" si="7"/>
        <v>47.835755897609076</v>
      </c>
      <c r="CA22" s="66">
        <f t="shared" si="7"/>
        <v>39.449725339847127</v>
      </c>
      <c r="CB22" s="66">
        <f t="shared" si="7"/>
        <v>40.095467444823015</v>
      </c>
      <c r="CC22" s="66">
        <f t="shared" si="7"/>
        <v>1792.1291067432846</v>
      </c>
      <c r="CD22" s="66">
        <f t="shared" si="7"/>
        <v>301.06141383335915</v>
      </c>
      <c r="CE22" s="66">
        <f t="shared" si="7"/>
        <v>19.114200954022337</v>
      </c>
      <c r="CF22" s="66">
        <f t="shared" si="7"/>
        <v>66.855423966422023</v>
      </c>
      <c r="CG22" s="66">
        <f t="shared" si="7"/>
        <v>251.46844345604117</v>
      </c>
      <c r="CH22" s="66">
        <f t="shared" si="10"/>
        <v>124.66814208558493</v>
      </c>
      <c r="CI22" s="66">
        <f t="shared" si="4"/>
        <v>32.582643257600076</v>
      </c>
      <c r="CJ22" s="66">
        <f t="shared" si="4"/>
        <v>5506.4814188531846</v>
      </c>
      <c r="CK22" s="66">
        <f t="shared" si="4"/>
        <v>0</v>
      </c>
      <c r="CL22" s="91">
        <f t="shared" si="4"/>
        <v>4.920259417160168E-2</v>
      </c>
      <c r="CM22" s="91">
        <f t="shared" si="4"/>
        <v>75.01044295452553</v>
      </c>
      <c r="CN22" s="91">
        <f t="shared" si="4"/>
        <v>6.1733603262563941</v>
      </c>
      <c r="CO22" s="91">
        <f t="shared" si="4"/>
        <v>28.911249819207534</v>
      </c>
      <c r="CP22" s="65">
        <f t="shared" si="4"/>
        <v>31380.211090185458</v>
      </c>
      <c r="CQ22" s="66">
        <f t="shared" si="4"/>
        <v>916251.41867574782</v>
      </c>
      <c r="CR22" s="66">
        <f t="shared" si="4"/>
        <v>0</v>
      </c>
      <c r="CS22" s="66">
        <f t="shared" si="4"/>
        <v>0</v>
      </c>
      <c r="CT22" s="36">
        <v>0</v>
      </c>
      <c r="CU22" s="27">
        <f t="shared" si="8"/>
        <v>956499.58109983453</v>
      </c>
      <c r="DA22" s="105">
        <v>0.43270937643340246</v>
      </c>
    </row>
    <row r="23" spans="2:105" x14ac:dyDescent="0.25">
      <c r="B23" s="53" t="s">
        <v>40</v>
      </c>
      <c r="C23" s="64" t="s">
        <v>41</v>
      </c>
      <c r="D23" s="90">
        <v>0</v>
      </c>
      <c r="E23" s="91">
        <v>1.1969647270188417</v>
      </c>
      <c r="F23" s="91">
        <v>0.11507092334910296</v>
      </c>
      <c r="G23" s="91">
        <v>5.1463456560436903E-2</v>
      </c>
      <c r="H23" s="91">
        <v>1.5192632084065318</v>
      </c>
      <c r="I23" s="91">
        <v>4.3921867286712493</v>
      </c>
      <c r="J23" s="91">
        <v>5.4365009535890776</v>
      </c>
      <c r="K23" s="91">
        <v>2.9971318770911983</v>
      </c>
      <c r="L23" s="91">
        <v>0</v>
      </c>
      <c r="M23" s="91">
        <v>376.19474873406347</v>
      </c>
      <c r="N23" s="91">
        <v>0.4836449910493818</v>
      </c>
      <c r="O23" s="91">
        <v>260.56728200579687</v>
      </c>
      <c r="P23" s="91">
        <v>0.67990497659519</v>
      </c>
      <c r="Q23" s="91">
        <v>0</v>
      </c>
      <c r="R23" s="91">
        <v>0.27841981107525404</v>
      </c>
      <c r="S23" s="91">
        <v>0</v>
      </c>
      <c r="T23" s="91">
        <v>1.3889903010546288E-3</v>
      </c>
      <c r="U23" s="91">
        <v>1.3157436345668698E-3</v>
      </c>
      <c r="V23" s="91">
        <v>26.960003293718046</v>
      </c>
      <c r="W23" s="91">
        <v>67.871052857438698</v>
      </c>
      <c r="X23" s="91">
        <v>2.0126906986602098</v>
      </c>
      <c r="Y23" s="91">
        <v>0</v>
      </c>
      <c r="Z23" s="91">
        <v>130.95120470118906</v>
      </c>
      <c r="AA23" s="91">
        <v>42.115450420039657</v>
      </c>
      <c r="AB23" s="65">
        <f>'[6]TES 2035 (value)'!CK26</f>
        <v>82.569271909787545</v>
      </c>
      <c r="AC23" s="66">
        <f>'[6]TES 2035 (value)'!CL26</f>
        <v>0</v>
      </c>
      <c r="AD23" s="66">
        <f>'[6]TES 2035 (value)'!CM26</f>
        <v>0</v>
      </c>
      <c r="AE23" s="66">
        <f>'[6]TES 2035 (value)'!CN26</f>
        <v>50.578076711999998</v>
      </c>
      <c r="AF23" s="67">
        <f>'[6]TES 2035 (value)'!CO26</f>
        <v>-125.95378056277306</v>
      </c>
      <c r="AG23" s="27">
        <f t="shared" si="5"/>
        <v>931.01925715726247</v>
      </c>
      <c r="AI23" s="53" t="s">
        <v>40</v>
      </c>
      <c r="AJ23" s="64" t="s">
        <v>41</v>
      </c>
      <c r="AK23" s="65">
        <f t="shared" si="11"/>
        <v>0</v>
      </c>
      <c r="AL23" s="66">
        <f t="shared" si="11"/>
        <v>1.196999393010344</v>
      </c>
      <c r="AM23" s="66">
        <f t="shared" si="11"/>
        <v>0.11507088506535802</v>
      </c>
      <c r="AN23" s="66">
        <f t="shared" si="11"/>
        <v>5.1461756560260079E-2</v>
      </c>
      <c r="AO23" s="66">
        <f t="shared" si="11"/>
        <v>1.519253864913674</v>
      </c>
      <c r="AP23" s="66">
        <f t="shared" si="11"/>
        <v>4.3921433253482478</v>
      </c>
      <c r="AQ23" s="66">
        <f t="shared" si="11"/>
        <v>5.4366210708226399</v>
      </c>
      <c r="AR23" s="66">
        <f t="shared" si="11"/>
        <v>2.9977026014087156</v>
      </c>
      <c r="AS23" s="66">
        <f t="shared" si="11"/>
        <v>0</v>
      </c>
      <c r="AT23" s="66">
        <f t="shared" si="11"/>
        <v>376.1968690535511</v>
      </c>
      <c r="AU23" s="66">
        <f t="shared" si="11"/>
        <v>0.4836423777659854</v>
      </c>
      <c r="AV23" s="66">
        <f t="shared" si="11"/>
        <v>260.57268274254835</v>
      </c>
      <c r="AW23" s="66">
        <f t="shared" si="11"/>
        <v>0.6799182806363907</v>
      </c>
      <c r="AX23" s="66">
        <f t="shared" si="11"/>
        <v>0</v>
      </c>
      <c r="AY23" s="66">
        <f t="shared" si="11"/>
        <v>0.27841549145007483</v>
      </c>
      <c r="AZ23" s="66">
        <f t="shared" si="9"/>
        <v>0</v>
      </c>
      <c r="BA23" s="66">
        <f t="shared" si="1"/>
        <v>1.3889641019967734E-3</v>
      </c>
      <c r="BB23" s="66">
        <f t="shared" si="1"/>
        <v>1.3157376692662637E-3</v>
      </c>
      <c r="BC23" s="66">
        <f t="shared" si="1"/>
        <v>26.960635765099529</v>
      </c>
      <c r="BD23" s="66">
        <f t="shared" si="1"/>
        <v>67.871045197739846</v>
      </c>
      <c r="BE23" s="91">
        <f t="shared" si="1"/>
        <v>2.3493964541342489</v>
      </c>
      <c r="BF23" s="91">
        <f t="shared" si="1"/>
        <v>0</v>
      </c>
      <c r="BG23" s="91">
        <f t="shared" si="1"/>
        <v>130.95639784635844</v>
      </c>
      <c r="BH23" s="91">
        <f t="shared" si="1"/>
        <v>42.19284540084287</v>
      </c>
      <c r="BI23" s="65">
        <f t="shared" si="2"/>
        <v>82.569271909787545</v>
      </c>
      <c r="BJ23" s="66">
        <f t="shared" si="2"/>
        <v>0</v>
      </c>
      <c r="BK23" s="66">
        <f t="shared" si="2"/>
        <v>0</v>
      </c>
      <c r="BL23" s="66">
        <f t="shared" si="2"/>
        <v>50.578076711999998</v>
      </c>
      <c r="BM23" s="36">
        <v>0</v>
      </c>
      <c r="BN23" s="27">
        <f t="shared" si="6"/>
        <v>1057.4011548308149</v>
      </c>
      <c r="BP23" s="53" t="s">
        <v>40</v>
      </c>
      <c r="BQ23" s="64" t="s">
        <v>41</v>
      </c>
      <c r="BR23" s="65">
        <f t="shared" si="7"/>
        <v>0</v>
      </c>
      <c r="BS23" s="66">
        <f t="shared" si="7"/>
        <v>1.196999393010344</v>
      </c>
      <c r="BT23" s="66">
        <f t="shared" si="7"/>
        <v>0.11507088506535802</v>
      </c>
      <c r="BU23" s="66">
        <f t="shared" si="7"/>
        <v>5.1461756560260079E-2</v>
      </c>
      <c r="BV23" s="66">
        <f t="shared" si="7"/>
        <v>1.519253864913674</v>
      </c>
      <c r="BW23" s="66">
        <f t="shared" si="7"/>
        <v>4.3921433253482478</v>
      </c>
      <c r="BX23" s="66">
        <f t="shared" si="7"/>
        <v>5.4366210708226399</v>
      </c>
      <c r="BY23" s="66">
        <f t="shared" si="7"/>
        <v>2.9977026014087156</v>
      </c>
      <c r="BZ23" s="66">
        <f t="shared" si="7"/>
        <v>0</v>
      </c>
      <c r="CA23" s="66">
        <f t="shared" si="7"/>
        <v>376.1968690535511</v>
      </c>
      <c r="CB23" s="66">
        <f t="shared" si="7"/>
        <v>0.4836423777659854</v>
      </c>
      <c r="CC23" s="66">
        <f t="shared" si="7"/>
        <v>260.57268274254835</v>
      </c>
      <c r="CD23" s="66">
        <f t="shared" si="7"/>
        <v>0.6799182806363907</v>
      </c>
      <c r="CE23" s="66">
        <f t="shared" si="7"/>
        <v>0</v>
      </c>
      <c r="CF23" s="66">
        <f t="shared" si="7"/>
        <v>0.27841549145007483</v>
      </c>
      <c r="CG23" s="66">
        <f t="shared" si="7"/>
        <v>0</v>
      </c>
      <c r="CH23" s="66">
        <f t="shared" si="10"/>
        <v>1.3889641019967734E-3</v>
      </c>
      <c r="CI23" s="66">
        <f t="shared" si="4"/>
        <v>1.3157376692662637E-3</v>
      </c>
      <c r="CJ23" s="66">
        <f t="shared" si="4"/>
        <v>26.960635765099529</v>
      </c>
      <c r="CK23" s="66">
        <f t="shared" si="4"/>
        <v>67.871045197739846</v>
      </c>
      <c r="CL23" s="91">
        <f t="shared" si="4"/>
        <v>2.3493964541342489</v>
      </c>
      <c r="CM23" s="91">
        <f t="shared" si="4"/>
        <v>0</v>
      </c>
      <c r="CN23" s="91">
        <f t="shared" si="4"/>
        <v>130.95639784635844</v>
      </c>
      <c r="CO23" s="91">
        <f t="shared" si="4"/>
        <v>42.19284540084287</v>
      </c>
      <c r="CP23" s="65">
        <f t="shared" si="4"/>
        <v>82.569271909787545</v>
      </c>
      <c r="CQ23" s="66">
        <f t="shared" si="4"/>
        <v>0</v>
      </c>
      <c r="CR23" s="66">
        <f t="shared" si="4"/>
        <v>0</v>
      </c>
      <c r="CS23" s="66">
        <f t="shared" si="4"/>
        <v>50.578076711999998</v>
      </c>
      <c r="CT23" s="36">
        <v>0</v>
      </c>
      <c r="CU23" s="27">
        <f t="shared" si="8"/>
        <v>1057.4011548308149</v>
      </c>
      <c r="CX23" s="46" t="s">
        <v>112</v>
      </c>
      <c r="CY23" s="94">
        <f>SUM(BR27:CO27)+SUM(CY4:CY9)-SUM(CY10:CY12)</f>
        <v>3276820.9046404804</v>
      </c>
      <c r="DA23" s="105">
        <v>0.49070370175185057</v>
      </c>
    </row>
    <row r="24" spans="2:105" x14ac:dyDescent="0.25">
      <c r="B24" s="53" t="s">
        <v>42</v>
      </c>
      <c r="C24" s="64" t="s">
        <v>43</v>
      </c>
      <c r="D24" s="90">
        <v>5918.1965121630446</v>
      </c>
      <c r="E24" s="91">
        <v>1148.5828467543054</v>
      </c>
      <c r="F24" s="91">
        <v>241.47266833651747</v>
      </c>
      <c r="G24" s="91">
        <v>34.125633277858029</v>
      </c>
      <c r="H24" s="91">
        <v>251.83788777980996</v>
      </c>
      <c r="I24" s="91">
        <v>66.403814517471545</v>
      </c>
      <c r="J24" s="91">
        <v>101.60399504275389</v>
      </c>
      <c r="K24" s="91">
        <v>10167.308415350293</v>
      </c>
      <c r="L24" s="91">
        <v>199.78603735692784</v>
      </c>
      <c r="M24" s="91">
        <v>1302.1722627016579</v>
      </c>
      <c r="N24" s="91">
        <v>2.4909741139347563</v>
      </c>
      <c r="O24" s="91">
        <v>2232.8524010594615</v>
      </c>
      <c r="P24" s="91">
        <v>11681.001312147462</v>
      </c>
      <c r="Q24" s="91">
        <v>101.52770607590335</v>
      </c>
      <c r="R24" s="91">
        <v>1667.2550071613668</v>
      </c>
      <c r="S24" s="91">
        <v>10995.266380974508</v>
      </c>
      <c r="T24" s="91">
        <v>2141.7271519080659</v>
      </c>
      <c r="U24" s="91">
        <v>4978.0940839210671</v>
      </c>
      <c r="V24" s="91">
        <v>5085.4703544459562</v>
      </c>
      <c r="W24" s="91">
        <v>301.43402671621158</v>
      </c>
      <c r="X24" s="91">
        <v>3.0805533140089613E-2</v>
      </c>
      <c r="Y24" s="91">
        <v>36883.50965672647</v>
      </c>
      <c r="Z24" s="91">
        <v>28.429120790872201</v>
      </c>
      <c r="AA24" s="91">
        <v>6142.5657126224205</v>
      </c>
      <c r="AB24" s="65">
        <f>'[6]TES 2035 (value)'!CK27</f>
        <v>49521.94932610113</v>
      </c>
      <c r="AC24" s="66">
        <f>'[6]TES 2035 (value)'!CL27</f>
        <v>0</v>
      </c>
      <c r="AD24" s="66">
        <f>'[6]TES 2035 (value)'!CM27</f>
        <v>0</v>
      </c>
      <c r="AE24" s="66">
        <f>'[6]TES 2035 (value)'!CN27</f>
        <v>30781.596712206589</v>
      </c>
      <c r="AF24" s="67">
        <f>'[6]TES 2035 (value)'!CO27</f>
        <v>-809.94476667522486</v>
      </c>
      <c r="AG24" s="27">
        <f t="shared" si="5"/>
        <v>181166.74603910994</v>
      </c>
      <c r="AI24" s="53" t="s">
        <v>42</v>
      </c>
      <c r="AJ24" s="64" t="s">
        <v>43</v>
      </c>
      <c r="AK24" s="65">
        <f t="shared" si="11"/>
        <v>5918.27507235556</v>
      </c>
      <c r="AL24" s="66">
        <f t="shared" si="11"/>
        <v>1148.616111530039</v>
      </c>
      <c r="AM24" s="66">
        <f t="shared" si="11"/>
        <v>241.47258799929782</v>
      </c>
      <c r="AN24" s="66">
        <f t="shared" si="11"/>
        <v>34.124506000630966</v>
      </c>
      <c r="AO24" s="66">
        <f t="shared" si="11"/>
        <v>251.83633897280086</v>
      </c>
      <c r="AP24" s="66">
        <f t="shared" si="11"/>
        <v>66.403158319001832</v>
      </c>
      <c r="AQ24" s="66">
        <f t="shared" si="11"/>
        <v>101.60623994088003</v>
      </c>
      <c r="AR24" s="66">
        <f t="shared" si="11"/>
        <v>10169.244509721279</v>
      </c>
      <c r="AS24" s="66">
        <f t="shared" si="11"/>
        <v>199.80867530023158</v>
      </c>
      <c r="AT24" s="66">
        <f t="shared" si="11"/>
        <v>1302.1796020418114</v>
      </c>
      <c r="AU24" s="66">
        <f t="shared" si="11"/>
        <v>2.4909606544315808</v>
      </c>
      <c r="AV24" s="66">
        <f t="shared" si="11"/>
        <v>2232.898681037248</v>
      </c>
      <c r="AW24" s="66">
        <f t="shared" si="11"/>
        <v>11681.229880150451</v>
      </c>
      <c r="AX24" s="66">
        <f t="shared" si="11"/>
        <v>101.52345422326034</v>
      </c>
      <c r="AY24" s="66">
        <f t="shared" si="11"/>
        <v>1667.2291400483862</v>
      </c>
      <c r="AZ24" s="66">
        <f t="shared" si="9"/>
        <v>10995.445215904587</v>
      </c>
      <c r="BA24" s="66">
        <f t="shared" si="1"/>
        <v>2141.6867547695683</v>
      </c>
      <c r="BB24" s="66">
        <f t="shared" si="1"/>
        <v>4978.0715143057741</v>
      </c>
      <c r="BC24" s="66">
        <f t="shared" si="1"/>
        <v>5085.5896576383748</v>
      </c>
      <c r="BD24" s="66">
        <f t="shared" si="1"/>
        <v>301.43399269738069</v>
      </c>
      <c r="BE24" s="91">
        <f t="shared" si="1"/>
        <v>3.5959032540478865E-2</v>
      </c>
      <c r="BF24" s="91">
        <f t="shared" si="1"/>
        <v>37201.79585220672</v>
      </c>
      <c r="BG24" s="91">
        <f t="shared" si="1"/>
        <v>28.430248207390758</v>
      </c>
      <c r="BH24" s="91">
        <f t="shared" si="1"/>
        <v>6153.8538206841758</v>
      </c>
      <c r="BI24" s="65">
        <f t="shared" si="2"/>
        <v>49521.94932610113</v>
      </c>
      <c r="BJ24" s="66">
        <f t="shared" si="2"/>
        <v>0</v>
      </c>
      <c r="BK24" s="66">
        <f t="shared" si="2"/>
        <v>0</v>
      </c>
      <c r="BL24" s="66">
        <f t="shared" si="2"/>
        <v>30781.596712206589</v>
      </c>
      <c r="BM24" s="36">
        <v>0</v>
      </c>
      <c r="BN24" s="27">
        <f t="shared" si="6"/>
        <v>182308.8279720495</v>
      </c>
      <c r="BP24" s="53" t="s">
        <v>42</v>
      </c>
      <c r="BQ24" s="64" t="s">
        <v>43</v>
      </c>
      <c r="BR24" s="65">
        <f t="shared" si="7"/>
        <v>5918.27507235556</v>
      </c>
      <c r="BS24" s="66">
        <f t="shared" si="7"/>
        <v>1148.616111530039</v>
      </c>
      <c r="BT24" s="66">
        <f t="shared" si="7"/>
        <v>241.47258799929782</v>
      </c>
      <c r="BU24" s="66">
        <f t="shared" si="7"/>
        <v>34.124506000630966</v>
      </c>
      <c r="BV24" s="66">
        <f t="shared" si="7"/>
        <v>251.83633897280086</v>
      </c>
      <c r="BW24" s="66">
        <f t="shared" si="7"/>
        <v>66.403158319001832</v>
      </c>
      <c r="BX24" s="66">
        <f t="shared" si="7"/>
        <v>101.60623994088003</v>
      </c>
      <c r="BY24" s="66">
        <f t="shared" si="7"/>
        <v>10169.244509721279</v>
      </c>
      <c r="BZ24" s="66">
        <f t="shared" si="7"/>
        <v>199.80867530023158</v>
      </c>
      <c r="CA24" s="66">
        <f t="shared" si="7"/>
        <v>1302.1796020418114</v>
      </c>
      <c r="CB24" s="66">
        <f t="shared" si="7"/>
        <v>2.4909606544315808</v>
      </c>
      <c r="CC24" s="66">
        <f t="shared" si="7"/>
        <v>2232.898681037248</v>
      </c>
      <c r="CD24" s="66">
        <f t="shared" si="7"/>
        <v>11681.229880150451</v>
      </c>
      <c r="CE24" s="66">
        <f t="shared" si="7"/>
        <v>101.52345422326034</v>
      </c>
      <c r="CF24" s="66">
        <f t="shared" si="7"/>
        <v>1667.2291400483862</v>
      </c>
      <c r="CG24" s="66">
        <f t="shared" si="7"/>
        <v>10995.445215904587</v>
      </c>
      <c r="CH24" s="66">
        <f t="shared" si="10"/>
        <v>2141.6867547695683</v>
      </c>
      <c r="CI24" s="66">
        <f t="shared" si="4"/>
        <v>4978.0715143057741</v>
      </c>
      <c r="CJ24" s="66">
        <f t="shared" si="4"/>
        <v>5085.5896576383748</v>
      </c>
      <c r="CK24" s="66">
        <f t="shared" si="4"/>
        <v>301.43399269738069</v>
      </c>
      <c r="CL24" s="91">
        <f t="shared" si="4"/>
        <v>3.5959032540478865E-2</v>
      </c>
      <c r="CM24" s="91">
        <f t="shared" si="4"/>
        <v>37201.79585220672</v>
      </c>
      <c r="CN24" s="91">
        <f t="shared" si="4"/>
        <v>28.430248207390758</v>
      </c>
      <c r="CO24" s="91">
        <f t="shared" si="4"/>
        <v>6153.8538206841758</v>
      </c>
      <c r="CP24" s="65">
        <f t="shared" si="4"/>
        <v>49521.94932610113</v>
      </c>
      <c r="CQ24" s="66">
        <f t="shared" si="4"/>
        <v>0</v>
      </c>
      <c r="CR24" s="66">
        <f t="shared" si="4"/>
        <v>0</v>
      </c>
      <c r="CS24" s="66">
        <f t="shared" si="4"/>
        <v>30781.596712206589</v>
      </c>
      <c r="CT24" s="36">
        <v>0</v>
      </c>
      <c r="CU24" s="27">
        <f t="shared" si="8"/>
        <v>182308.8279720495</v>
      </c>
      <c r="CX24" s="46" t="s">
        <v>113</v>
      </c>
      <c r="CY24" s="100">
        <f>1-SUM(CP3:CP26)/CY23</f>
        <v>3.6541369338537799E-2</v>
      </c>
      <c r="DA24" s="105">
        <v>1.0860244178629253</v>
      </c>
    </row>
    <row r="25" spans="2:105" x14ac:dyDescent="0.25">
      <c r="B25" s="53" t="s">
        <v>44</v>
      </c>
      <c r="C25" s="64" t="s">
        <v>45</v>
      </c>
      <c r="D25" s="90">
        <v>1096.2660422066235</v>
      </c>
      <c r="E25" s="91">
        <v>2572.303128083443</v>
      </c>
      <c r="F25" s="91">
        <v>819.39706579069195</v>
      </c>
      <c r="G25" s="91">
        <v>296.83946945598137</v>
      </c>
      <c r="H25" s="91">
        <v>619.99630622033237</v>
      </c>
      <c r="I25" s="91">
        <v>897.90098100642467</v>
      </c>
      <c r="J25" s="91">
        <v>538.51038511016418</v>
      </c>
      <c r="K25" s="91">
        <v>1277.1577411968572</v>
      </c>
      <c r="L25" s="91">
        <v>572.8007842648849</v>
      </c>
      <c r="M25" s="91">
        <v>959.44431968068636</v>
      </c>
      <c r="N25" s="91">
        <v>260.85854351778676</v>
      </c>
      <c r="O25" s="91">
        <v>5134.0769536444022</v>
      </c>
      <c r="P25" s="91">
        <v>1656.6431331773117</v>
      </c>
      <c r="Q25" s="91">
        <v>1137.8026453703851</v>
      </c>
      <c r="R25" s="91">
        <v>644.99326517279712</v>
      </c>
      <c r="S25" s="91">
        <v>441.82696244708546</v>
      </c>
      <c r="T25" s="91">
        <v>61.255366902137339</v>
      </c>
      <c r="U25" s="91">
        <v>109.35891945531223</v>
      </c>
      <c r="V25" s="91">
        <v>9150.7305392546386</v>
      </c>
      <c r="W25" s="91">
        <v>2410.5333699996258</v>
      </c>
      <c r="X25" s="91">
        <v>0.82658496836197848</v>
      </c>
      <c r="Y25" s="91">
        <v>151.83796669178702</v>
      </c>
      <c r="Z25" s="91">
        <v>15375.099305994723</v>
      </c>
      <c r="AA25" s="91">
        <v>64.157190983840962</v>
      </c>
      <c r="AB25" s="65">
        <f>'[6]TES 2035 (value)'!CK28</f>
        <v>29714.892271393641</v>
      </c>
      <c r="AC25" s="66">
        <f>'[6]TES 2035 (value)'!CL28</f>
        <v>0</v>
      </c>
      <c r="AD25" s="66">
        <f>'[6]TES 2035 (value)'!CM28</f>
        <v>0</v>
      </c>
      <c r="AE25" s="66">
        <f>'[6]TES 2035 (value)'!CN28</f>
        <v>3649.2483738239057</v>
      </c>
      <c r="AF25" s="67">
        <f>'[6]TES 2035 (value)'!CO28</f>
        <v>0</v>
      </c>
      <c r="AG25" s="27">
        <f t="shared" si="5"/>
        <v>79614.75761581384</v>
      </c>
      <c r="AI25" s="53" t="s">
        <v>44</v>
      </c>
      <c r="AJ25" s="64" t="s">
        <v>45</v>
      </c>
      <c r="AK25" s="65">
        <f t="shared" si="11"/>
        <v>1096.2805944221755</v>
      </c>
      <c r="AL25" s="66">
        <f t="shared" si="11"/>
        <v>2572.3776260501472</v>
      </c>
      <c r="AM25" s="66">
        <f t="shared" si="11"/>
        <v>819.39679317978948</v>
      </c>
      <c r="AN25" s="66">
        <f t="shared" si="11"/>
        <v>296.82966391270287</v>
      </c>
      <c r="AO25" s="66">
        <f t="shared" si="11"/>
        <v>619.99249323320339</v>
      </c>
      <c r="AP25" s="66">
        <f t="shared" si="11"/>
        <v>897.89210800336036</v>
      </c>
      <c r="AQ25" s="66">
        <f t="shared" si="11"/>
        <v>538.5222832737544</v>
      </c>
      <c r="AR25" s="66">
        <f t="shared" si="11"/>
        <v>1277.4009420335565</v>
      </c>
      <c r="AS25" s="66">
        <f t="shared" si="11"/>
        <v>572.86568885907013</v>
      </c>
      <c r="AT25" s="66">
        <f t="shared" si="11"/>
        <v>959.4497273279095</v>
      </c>
      <c r="AU25" s="66">
        <f t="shared" si="11"/>
        <v>260.85713401843662</v>
      </c>
      <c r="AV25" s="66">
        <f t="shared" si="11"/>
        <v>5134.1833668436157</v>
      </c>
      <c r="AW25" s="66">
        <f t="shared" si="11"/>
        <v>1656.6755495432119</v>
      </c>
      <c r="AX25" s="66">
        <f t="shared" si="11"/>
        <v>1137.7549956265673</v>
      </c>
      <c r="AY25" s="66">
        <f t="shared" si="11"/>
        <v>644.98325823709126</v>
      </c>
      <c r="AZ25" s="66">
        <f t="shared" si="9"/>
        <v>441.83414863896098</v>
      </c>
      <c r="BA25" s="66">
        <f t="shared" si="1"/>
        <v>61.254211506811529</v>
      </c>
      <c r="BB25" s="66">
        <f t="shared" si="1"/>
        <v>109.35842364532967</v>
      </c>
      <c r="BC25" s="66">
        <f t="shared" si="1"/>
        <v>9150.9452118985064</v>
      </c>
      <c r="BD25" s="66">
        <f t="shared" si="1"/>
        <v>2410.5330979549335</v>
      </c>
      <c r="BE25" s="91">
        <f t="shared" si="1"/>
        <v>0.96486548827548113</v>
      </c>
      <c r="BF25" s="91">
        <f t="shared" si="1"/>
        <v>153.14825221498077</v>
      </c>
      <c r="BG25" s="91">
        <f t="shared" si="1"/>
        <v>15375.709037862956</v>
      </c>
      <c r="BH25" s="91">
        <f t="shared" si="1"/>
        <v>64.275091766453031</v>
      </c>
      <c r="BI25" s="65">
        <f t="shared" si="2"/>
        <v>29714.892271393641</v>
      </c>
      <c r="BJ25" s="66">
        <f t="shared" si="2"/>
        <v>0</v>
      </c>
      <c r="BK25" s="66">
        <f t="shared" si="2"/>
        <v>0</v>
      </c>
      <c r="BL25" s="66">
        <f t="shared" si="2"/>
        <v>3649.2483738239057</v>
      </c>
      <c r="BM25" s="36">
        <v>0</v>
      </c>
      <c r="BN25" s="27">
        <f t="shared" si="6"/>
        <v>79617.625210759346</v>
      </c>
      <c r="BP25" s="53" t="s">
        <v>44</v>
      </c>
      <c r="BQ25" s="64" t="s">
        <v>45</v>
      </c>
      <c r="BR25" s="65">
        <f t="shared" si="7"/>
        <v>1096.2805944221755</v>
      </c>
      <c r="BS25" s="66">
        <f t="shared" si="7"/>
        <v>2572.3776260501472</v>
      </c>
      <c r="BT25" s="66">
        <f t="shared" si="7"/>
        <v>819.39679317978948</v>
      </c>
      <c r="BU25" s="66">
        <f t="shared" si="7"/>
        <v>296.82966391270287</v>
      </c>
      <c r="BV25" s="66">
        <f t="shared" si="7"/>
        <v>619.99249323320339</v>
      </c>
      <c r="BW25" s="66">
        <f t="shared" si="7"/>
        <v>897.89210800336036</v>
      </c>
      <c r="BX25" s="66">
        <f t="shared" si="7"/>
        <v>538.5222832737544</v>
      </c>
      <c r="BY25" s="66">
        <f t="shared" si="7"/>
        <v>1277.4009420335565</v>
      </c>
      <c r="BZ25" s="66">
        <f t="shared" si="7"/>
        <v>572.86568885907013</v>
      </c>
      <c r="CA25" s="66">
        <f t="shared" si="7"/>
        <v>959.4497273279095</v>
      </c>
      <c r="CB25" s="66">
        <f t="shared" si="7"/>
        <v>260.85713401843662</v>
      </c>
      <c r="CC25" s="66">
        <f t="shared" si="7"/>
        <v>5134.1833668436157</v>
      </c>
      <c r="CD25" s="66">
        <f t="shared" si="7"/>
        <v>1656.6755495432119</v>
      </c>
      <c r="CE25" s="66">
        <f t="shared" si="7"/>
        <v>1137.7549956265673</v>
      </c>
      <c r="CF25" s="66">
        <f t="shared" si="7"/>
        <v>644.98325823709126</v>
      </c>
      <c r="CG25" s="66">
        <f t="shared" si="7"/>
        <v>441.83414863896098</v>
      </c>
      <c r="CH25" s="66">
        <f t="shared" si="10"/>
        <v>61.254211506811529</v>
      </c>
      <c r="CI25" s="66">
        <f t="shared" si="4"/>
        <v>109.35842364532967</v>
      </c>
      <c r="CJ25" s="66">
        <f t="shared" si="4"/>
        <v>9150.9452118985064</v>
      </c>
      <c r="CK25" s="66">
        <f t="shared" si="4"/>
        <v>2410.5330979549335</v>
      </c>
      <c r="CL25" s="91">
        <f t="shared" si="4"/>
        <v>0.96486548827548113</v>
      </c>
      <c r="CM25" s="91">
        <f t="shared" si="4"/>
        <v>153.14825221498077</v>
      </c>
      <c r="CN25" s="91">
        <f t="shared" si="4"/>
        <v>15375.709037862956</v>
      </c>
      <c r="CO25" s="91">
        <f t="shared" si="4"/>
        <v>64.275091766453031</v>
      </c>
      <c r="CP25" s="65">
        <f t="shared" si="4"/>
        <v>29714.892271393641</v>
      </c>
      <c r="CQ25" s="66">
        <f t="shared" si="4"/>
        <v>0</v>
      </c>
      <c r="CR25" s="66">
        <f t="shared" si="4"/>
        <v>0</v>
      </c>
      <c r="CS25" s="66">
        <f t="shared" si="4"/>
        <v>3649.2483738239057</v>
      </c>
      <c r="CT25" s="36">
        <v>0</v>
      </c>
      <c r="CU25" s="27">
        <f t="shared" si="8"/>
        <v>79617.625210759346</v>
      </c>
      <c r="CX25" s="52" t="s">
        <v>114</v>
      </c>
      <c r="CY25" s="100">
        <f>(SUM(CS3:CS26)-SUM(BR32:CO32))/(SUM(CP3:CS26)-SUM(BR32:CO32))</f>
        <v>-3.3884699326570976E-2</v>
      </c>
      <c r="DA25" s="106">
        <v>0.49011242031859964</v>
      </c>
    </row>
    <row r="26" spans="2:105" x14ac:dyDescent="0.25">
      <c r="B26" s="53" t="s">
        <v>46</v>
      </c>
      <c r="C26" s="68" t="s">
        <v>47</v>
      </c>
      <c r="D26" s="92">
        <v>259.18661225667779</v>
      </c>
      <c r="E26" s="93">
        <v>2114.6664966454018</v>
      </c>
      <c r="F26" s="93">
        <v>455.12720493966327</v>
      </c>
      <c r="G26" s="93">
        <v>341.05516400384681</v>
      </c>
      <c r="H26" s="93">
        <v>676.95656609049001</v>
      </c>
      <c r="I26" s="93">
        <v>670.99700315814061</v>
      </c>
      <c r="J26" s="93">
        <v>850.24899613748255</v>
      </c>
      <c r="K26" s="93">
        <v>1968.9024352457172</v>
      </c>
      <c r="L26" s="93">
        <v>123.51900866635131</v>
      </c>
      <c r="M26" s="93">
        <v>683.57747464212764</v>
      </c>
      <c r="N26" s="93">
        <v>111.38846286135434</v>
      </c>
      <c r="O26" s="93">
        <v>3195.6525943467677</v>
      </c>
      <c r="P26" s="93">
        <v>156.72763193223051</v>
      </c>
      <c r="Q26" s="93">
        <v>183.64049856078248</v>
      </c>
      <c r="R26" s="93">
        <v>377.62380644271946</v>
      </c>
      <c r="S26" s="93">
        <v>453.07042390603107</v>
      </c>
      <c r="T26" s="93">
        <v>25.397027042894685</v>
      </c>
      <c r="U26" s="93">
        <v>22.405012622274686</v>
      </c>
      <c r="V26" s="93">
        <v>8643.6708702377164</v>
      </c>
      <c r="W26" s="93">
        <v>2952.398684384812</v>
      </c>
      <c r="X26" s="93">
        <v>5.4509604313449034E-2</v>
      </c>
      <c r="Y26" s="93">
        <v>7152.7899145960209</v>
      </c>
      <c r="Z26" s="93">
        <v>1054.4155685897949</v>
      </c>
      <c r="AA26" s="93">
        <v>5789.1679376828633</v>
      </c>
      <c r="AB26" s="69">
        <f>'[6]TES 2035 (value)'!CK29</f>
        <v>12006.118509034648</v>
      </c>
      <c r="AC26" s="70">
        <f>'[6]TES 2035 (value)'!CL29</f>
        <v>16.620766977191501</v>
      </c>
      <c r="AD26" s="70">
        <f>'[6]TES 2035 (value)'!CM29</f>
        <v>0</v>
      </c>
      <c r="AE26" s="70">
        <f>'[6]TES 2035 (value)'!CN29</f>
        <v>913.41662389734267</v>
      </c>
      <c r="AF26" s="71">
        <f>'[6]TES 2035 (value)'!CO29</f>
        <v>-7.5491091876357359</v>
      </c>
      <c r="AG26" s="28">
        <f t="shared" si="5"/>
        <v>51191.246695318012</v>
      </c>
      <c r="AI26" s="53" t="s">
        <v>46</v>
      </c>
      <c r="AJ26" s="68" t="s">
        <v>47</v>
      </c>
      <c r="AK26" s="69">
        <f t="shared" si="11"/>
        <v>259.19005278963652</v>
      </c>
      <c r="AL26" s="70">
        <f t="shared" si="11"/>
        <v>2114.7277407315041</v>
      </c>
      <c r="AM26" s="70">
        <f t="shared" si="11"/>
        <v>455.12705352023147</v>
      </c>
      <c r="AN26" s="70">
        <f t="shared" si="11"/>
        <v>341.04389787681487</v>
      </c>
      <c r="AO26" s="70">
        <f t="shared" si="11"/>
        <v>676.95240279685834</v>
      </c>
      <c r="AP26" s="70">
        <f t="shared" si="11"/>
        <v>670.99037240643077</v>
      </c>
      <c r="AQ26" s="70">
        <f t="shared" si="11"/>
        <v>850.2677820363773</v>
      </c>
      <c r="AR26" s="70">
        <f t="shared" si="11"/>
        <v>1969.2773605225136</v>
      </c>
      <c r="AS26" s="70">
        <f t="shared" si="11"/>
        <v>123.53300472109126</v>
      </c>
      <c r="AT26" s="70">
        <f t="shared" si="11"/>
        <v>683.58132744083275</v>
      </c>
      <c r="AU26" s="70">
        <f t="shared" si="11"/>
        <v>111.38786099505585</v>
      </c>
      <c r="AV26" s="70">
        <f t="shared" si="11"/>
        <v>3195.7188301315464</v>
      </c>
      <c r="AW26" s="70">
        <f t="shared" si="11"/>
        <v>156.7306987003</v>
      </c>
      <c r="AX26" s="70">
        <f t="shared" si="11"/>
        <v>183.63280792766028</v>
      </c>
      <c r="AY26" s="70">
        <f t="shared" si="11"/>
        <v>377.61794768828571</v>
      </c>
      <c r="AZ26" s="70">
        <f t="shared" si="9"/>
        <v>453.07779296966009</v>
      </c>
      <c r="BA26" s="70">
        <f t="shared" si="1"/>
        <v>25.396548005582222</v>
      </c>
      <c r="BB26" s="70">
        <f t="shared" si="1"/>
        <v>22.404911042732998</v>
      </c>
      <c r="BC26" s="70">
        <f t="shared" si="1"/>
        <v>8643.8736474553898</v>
      </c>
      <c r="BD26" s="70">
        <f t="shared" si="1"/>
        <v>2952.3983511870219</v>
      </c>
      <c r="BE26" s="93">
        <f t="shared" si="1"/>
        <v>6.3628589914747999E-2</v>
      </c>
      <c r="BF26" s="93">
        <f t="shared" si="1"/>
        <v>7214.5149052537645</v>
      </c>
      <c r="BG26" s="93">
        <f t="shared" si="1"/>
        <v>1054.4573836546433</v>
      </c>
      <c r="BH26" s="93">
        <f t="shared" si="1"/>
        <v>5799.8066115409101</v>
      </c>
      <c r="BI26" s="69">
        <f t="shared" si="2"/>
        <v>12006.118509034648</v>
      </c>
      <c r="BJ26" s="70">
        <f t="shared" si="2"/>
        <v>16.620766977191501</v>
      </c>
      <c r="BK26" s="70">
        <f t="shared" si="2"/>
        <v>0</v>
      </c>
      <c r="BL26" s="70">
        <f t="shared" si="2"/>
        <v>913.41662389734267</v>
      </c>
      <c r="BM26" s="37">
        <v>0</v>
      </c>
      <c r="BN26" s="28">
        <f t="shared" si="6"/>
        <v>51271.928819893939</v>
      </c>
      <c r="BP26" s="53" t="s">
        <v>46</v>
      </c>
      <c r="BQ26" s="68" t="s">
        <v>47</v>
      </c>
      <c r="BR26" s="69">
        <f t="shared" si="7"/>
        <v>259.19005278963652</v>
      </c>
      <c r="BS26" s="70">
        <f t="shared" si="7"/>
        <v>2114.7277407315041</v>
      </c>
      <c r="BT26" s="70">
        <f t="shared" si="7"/>
        <v>455.12705352023147</v>
      </c>
      <c r="BU26" s="70">
        <f t="shared" si="7"/>
        <v>341.04389787681487</v>
      </c>
      <c r="BV26" s="70">
        <f t="shared" si="7"/>
        <v>676.95240279685834</v>
      </c>
      <c r="BW26" s="70">
        <f t="shared" si="7"/>
        <v>670.99037240643077</v>
      </c>
      <c r="BX26" s="70">
        <f t="shared" si="7"/>
        <v>850.2677820363773</v>
      </c>
      <c r="BY26" s="70">
        <f t="shared" si="7"/>
        <v>1969.2773605225136</v>
      </c>
      <c r="BZ26" s="70">
        <f t="shared" si="7"/>
        <v>123.53300472109126</v>
      </c>
      <c r="CA26" s="70">
        <f t="shared" si="7"/>
        <v>683.58132744083275</v>
      </c>
      <c r="CB26" s="70">
        <f t="shared" si="7"/>
        <v>111.38786099505585</v>
      </c>
      <c r="CC26" s="70">
        <f t="shared" si="7"/>
        <v>3195.7188301315464</v>
      </c>
      <c r="CD26" s="70">
        <f t="shared" si="7"/>
        <v>156.7306987003</v>
      </c>
      <c r="CE26" s="70">
        <f t="shared" si="7"/>
        <v>183.63280792766028</v>
      </c>
      <c r="CF26" s="70">
        <f t="shared" si="7"/>
        <v>377.61794768828571</v>
      </c>
      <c r="CG26" s="70">
        <f t="shared" si="7"/>
        <v>453.07779296966009</v>
      </c>
      <c r="CH26" s="70">
        <f t="shared" si="10"/>
        <v>25.396548005582222</v>
      </c>
      <c r="CI26" s="70">
        <f t="shared" si="4"/>
        <v>22.404911042732998</v>
      </c>
      <c r="CJ26" s="70">
        <f t="shared" si="4"/>
        <v>8643.8736474553898</v>
      </c>
      <c r="CK26" s="70">
        <f t="shared" ref="CK26:CS37" si="12">BD26</f>
        <v>2952.3983511870219</v>
      </c>
      <c r="CL26" s="93">
        <f t="shared" si="12"/>
        <v>6.3628589914747999E-2</v>
      </c>
      <c r="CM26" s="93">
        <f t="shared" si="12"/>
        <v>7214.5149052537645</v>
      </c>
      <c r="CN26" s="93">
        <f t="shared" si="12"/>
        <v>1054.4573836546433</v>
      </c>
      <c r="CO26" s="93">
        <f t="shared" si="12"/>
        <v>5799.8066115409101</v>
      </c>
      <c r="CP26" s="69">
        <f t="shared" si="12"/>
        <v>12006.118509034648</v>
      </c>
      <c r="CQ26" s="70">
        <f t="shared" si="12"/>
        <v>16.620766977191501</v>
      </c>
      <c r="CR26" s="70">
        <f t="shared" si="12"/>
        <v>0</v>
      </c>
      <c r="CS26" s="70">
        <f t="shared" si="12"/>
        <v>913.41662389734267</v>
      </c>
      <c r="CT26" s="37">
        <v>0</v>
      </c>
      <c r="CU26" s="28">
        <f t="shared" si="8"/>
        <v>51271.928819893939</v>
      </c>
    </row>
    <row r="27" spans="2:105" x14ac:dyDescent="0.25">
      <c r="B27" s="53" t="s">
        <v>56</v>
      </c>
      <c r="C27" s="72" t="s">
        <v>60</v>
      </c>
      <c r="D27" s="61">
        <f>'[6]TES 2035 (value)'!D102+'[6]TES 2035 (value)'!D103</f>
        <v>34191.727839683692</v>
      </c>
      <c r="E27" s="62">
        <f>'[6]TES 2035 (value)'!E102+'[6]TES 2035 (value)'!E103</f>
        <v>32923.919302712668</v>
      </c>
      <c r="F27" s="62">
        <f>'[6]TES 2035 (value)'!F102+'[6]TES 2035 (value)'!F103</f>
        <v>17856.382017118252</v>
      </c>
      <c r="G27" s="62">
        <f>'[6]TES 2035 (value)'!G102+'[6]TES 2035 (value)'!G103</f>
        <v>3570.8133271470006</v>
      </c>
      <c r="H27" s="62">
        <f>'[6]TES 2035 (value)'!H102+'[6]TES 2035 (value)'!H103</f>
        <v>6599.2024754664762</v>
      </c>
      <c r="I27" s="62">
        <f>'[6]TES 2035 (value)'!I102+'[6]TES 2035 (value)'!I103</f>
        <v>5952.189959321433</v>
      </c>
      <c r="J27" s="62">
        <f>'[6]TES 2035 (value)'!J102+'[6]TES 2035 (value)'!J103</f>
        <v>2413.4003155613445</v>
      </c>
      <c r="K27" s="62">
        <f>'[6]TES 2035 (value)'!K102+'[6]TES 2035 (value)'!K103</f>
        <v>3866.2345297123638</v>
      </c>
      <c r="L27" s="62">
        <f>'[6]TES 2035 (value)'!L102+'[6]TES 2035 (value)'!L103</f>
        <v>9025.6955189442015</v>
      </c>
      <c r="M27" s="62">
        <f>'[6]TES 2035 (value)'!M102+'[6]TES 2035 (value)'!M103</f>
        <v>4232.9728251622901</v>
      </c>
      <c r="N27" s="62">
        <f>'[6]TES 2035 (value)'!N102+'[6]TES 2035 (value)'!N103</f>
        <v>2238.7327288285628</v>
      </c>
      <c r="O27" s="62">
        <f>'[6]TES 2035 (value)'!O102+'[6]TES 2035 (value)'!O103</f>
        <v>143608.59983867206</v>
      </c>
      <c r="P27" s="62">
        <f>'[6]TES 2035 (value)'!P102+'[6]TES 2035 (value)'!P103</f>
        <v>105496.53409949658</v>
      </c>
      <c r="Q27" s="62">
        <f>'[6]TES 2035 (value)'!Q102+'[6]TES 2035 (value)'!Q103</f>
        <v>8943.5713339218019</v>
      </c>
      <c r="R27" s="62">
        <f>'[6]TES 2035 (value)'!R102+'[6]TES 2035 (value)'!R103</f>
        <v>11481.078727072918</v>
      </c>
      <c r="S27" s="62">
        <f>'[6]TES 2035 (value)'!S102+'[6]TES 2035 (value)'!S103</f>
        <v>22031.992545344732</v>
      </c>
      <c r="T27" s="62">
        <f>'[6]TES 2035 (value)'!T102+'[6]TES 2035 (value)'!T103</f>
        <v>3767.5520069873405</v>
      </c>
      <c r="U27" s="62">
        <f>'[6]TES 2035 (value)'!U102+'[6]TES 2035 (value)'!U103</f>
        <v>9290.4200642388805</v>
      </c>
      <c r="V27" s="62">
        <f>'[6]TES 2035 (value)'!V102+'[6]TES 2035 (value)'!V103</f>
        <v>1046492.7868602786</v>
      </c>
      <c r="W27" s="62">
        <f>'[6]TES 2035 (value)'!W102+'[6]TES 2035 (value)'!W103</f>
        <v>441731.37342518545</v>
      </c>
      <c r="X27" s="62">
        <f>'[6]TES 2035 (value)'!X102+'[6]TES 2035 (value)'!X103</f>
        <v>6.885043717265714</v>
      </c>
      <c r="Y27" s="62">
        <f>'[6]TES 2035 (value)'!Y102+'[6]TES 2035 (value)'!Y103</f>
        <v>1449.4968070913039</v>
      </c>
      <c r="Z27" s="62">
        <f>'[6]TES 2035 (value)'!Z102+'[6]TES 2035 (value)'!Z103</f>
        <v>8039.4491184822655</v>
      </c>
      <c r="AA27" s="63">
        <f>'[6]TES 2035 (value)'!AA102+'[6]TES 2035 (value)'!AA103</f>
        <v>3321.5199059485694</v>
      </c>
      <c r="AI27" s="53" t="s">
        <v>56</v>
      </c>
      <c r="AJ27" s="72" t="s">
        <v>60</v>
      </c>
      <c r="AK27" s="61">
        <f t="shared" si="11"/>
        <v>34192.181712534315</v>
      </c>
      <c r="AL27" s="62">
        <f t="shared" si="11"/>
        <v>32924.872831485074</v>
      </c>
      <c r="AM27" s="62">
        <f t="shared" si="11"/>
        <v>17856.376076354463</v>
      </c>
      <c r="AN27" s="62">
        <f t="shared" si="11"/>
        <v>3570.6953719280305</v>
      </c>
      <c r="AO27" s="62">
        <f t="shared" si="11"/>
        <v>6599.161890266455</v>
      </c>
      <c r="AP27" s="62">
        <f t="shared" si="11"/>
        <v>5952.1311401410721</v>
      </c>
      <c r="AQ27" s="62">
        <f t="shared" si="11"/>
        <v>2413.4536386402624</v>
      </c>
      <c r="AR27" s="62">
        <f t="shared" si="11"/>
        <v>3866.9707515917539</v>
      </c>
      <c r="AS27" s="62">
        <f t="shared" si="11"/>
        <v>9026.7182289700777</v>
      </c>
      <c r="AT27" s="62">
        <f t="shared" si="11"/>
        <v>4232.9966831635038</v>
      </c>
      <c r="AU27" s="62">
        <f t="shared" si="11"/>
        <v>2238.7206322635666</v>
      </c>
      <c r="AV27" s="62">
        <f t="shared" si="11"/>
        <v>143611.57639135746</v>
      </c>
      <c r="AW27" s="62">
        <f t="shared" si="11"/>
        <v>105498.59840301619</v>
      </c>
      <c r="AX27" s="62">
        <f t="shared" si="11"/>
        <v>8943.1967884023197</v>
      </c>
      <c r="AY27" s="62">
        <f t="shared" si="11"/>
        <v>11480.900600536008</v>
      </c>
      <c r="AZ27" s="62">
        <f t="shared" si="9"/>
        <v>22032.350889536661</v>
      </c>
      <c r="BA27" s="62">
        <f t="shared" si="1"/>
        <v>3767.4809436307933</v>
      </c>
      <c r="BB27" s="62">
        <f t="shared" si="1"/>
        <v>9290.3779434586722</v>
      </c>
      <c r="BC27" s="62">
        <f t="shared" si="1"/>
        <v>1046517.3371814119</v>
      </c>
      <c r="BD27" s="62">
        <f t="shared" si="1"/>
        <v>441731.32357286767</v>
      </c>
      <c r="BE27" s="62">
        <f t="shared" si="1"/>
        <v>8.0368520144059161</v>
      </c>
      <c r="BF27" s="62">
        <f t="shared" si="1"/>
        <v>1462.0052377798058</v>
      </c>
      <c r="BG27" s="62">
        <f t="shared" si="1"/>
        <v>8039.7679397290767</v>
      </c>
      <c r="BH27" s="63">
        <f t="shared" si="1"/>
        <v>3327.6238171449236</v>
      </c>
      <c r="BP27" s="53" t="s">
        <v>56</v>
      </c>
      <c r="BQ27" s="72" t="s">
        <v>60</v>
      </c>
      <c r="BR27" s="61">
        <f t="shared" si="7"/>
        <v>34192.181712534315</v>
      </c>
      <c r="BS27" s="62">
        <f t="shared" si="7"/>
        <v>32924.872831485074</v>
      </c>
      <c r="BT27" s="62">
        <f t="shared" si="7"/>
        <v>17856.376076354463</v>
      </c>
      <c r="BU27" s="62">
        <f t="shared" si="7"/>
        <v>3570.6953719280305</v>
      </c>
      <c r="BV27" s="62">
        <f t="shared" si="7"/>
        <v>6599.161890266455</v>
      </c>
      <c r="BW27" s="62">
        <f t="shared" si="7"/>
        <v>5952.1311401410721</v>
      </c>
      <c r="BX27" s="62">
        <f t="shared" si="7"/>
        <v>2413.4536386402624</v>
      </c>
      <c r="BY27" s="62">
        <f t="shared" si="7"/>
        <v>3866.9707515917539</v>
      </c>
      <c r="BZ27" s="62">
        <f t="shared" si="7"/>
        <v>9026.7182289700777</v>
      </c>
      <c r="CA27" s="62">
        <f t="shared" si="7"/>
        <v>4232.9966831635038</v>
      </c>
      <c r="CB27" s="62">
        <f t="shared" si="7"/>
        <v>2238.7206322635666</v>
      </c>
      <c r="CC27" s="62">
        <f t="shared" si="7"/>
        <v>143611.57639135746</v>
      </c>
      <c r="CD27" s="62">
        <f t="shared" si="7"/>
        <v>105498.59840301619</v>
      </c>
      <c r="CE27" s="62">
        <f t="shared" si="7"/>
        <v>8943.1967884023197</v>
      </c>
      <c r="CF27" s="62">
        <f t="shared" si="7"/>
        <v>11480.900600536008</v>
      </c>
      <c r="CG27" s="62">
        <f t="shared" si="7"/>
        <v>22032.350889536661</v>
      </c>
      <c r="CH27" s="62">
        <f t="shared" si="10"/>
        <v>3767.4809436307933</v>
      </c>
      <c r="CI27" s="62">
        <f t="shared" si="10"/>
        <v>9290.3779434586722</v>
      </c>
      <c r="CJ27" s="62">
        <f t="shared" si="10"/>
        <v>1046517.3371814119</v>
      </c>
      <c r="CK27" s="62">
        <f t="shared" si="12"/>
        <v>441731.32357286767</v>
      </c>
      <c r="CL27" s="62">
        <f t="shared" si="12"/>
        <v>8.0368520144059161</v>
      </c>
      <c r="CM27" s="62">
        <f t="shared" si="12"/>
        <v>1462.0052377798058</v>
      </c>
      <c r="CN27" s="62">
        <f t="shared" si="12"/>
        <v>8039.7679397290767</v>
      </c>
      <c r="CO27" s="63">
        <f t="shared" si="12"/>
        <v>3327.6238171449236</v>
      </c>
    </row>
    <row r="28" spans="2:105" x14ac:dyDescent="0.25">
      <c r="B28" s="53" t="s">
        <v>57</v>
      </c>
      <c r="C28" s="72" t="s">
        <v>75</v>
      </c>
      <c r="D28" s="65">
        <f>'[6]TES 2035 (value)'!D104</f>
        <v>10556.598623200989</v>
      </c>
      <c r="E28" s="66">
        <f>'[6]TES 2035 (value)'!E104</f>
        <v>19345.430755838912</v>
      </c>
      <c r="F28" s="66">
        <f>'[6]TES 2035 (value)'!F104</f>
        <v>10579.653472524149</v>
      </c>
      <c r="G28" s="66">
        <f>'[6]TES 2035 (value)'!G104</f>
        <v>1798.157909102792</v>
      </c>
      <c r="H28" s="66">
        <f>'[6]TES 2035 (value)'!H104</f>
        <v>3856.8163823406067</v>
      </c>
      <c r="I28" s="66">
        <f>'[6]TES 2035 (value)'!I104</f>
        <v>3339.2669653084236</v>
      </c>
      <c r="J28" s="66">
        <f>'[6]TES 2035 (value)'!J104</f>
        <v>1284.9088146267445</v>
      </c>
      <c r="K28" s="66">
        <f>'[6]TES 2035 (value)'!K104</f>
        <v>2185.1067992751996</v>
      </c>
      <c r="L28" s="66">
        <f>'[6]TES 2035 (value)'!L104</f>
        <v>5140.8905633484956</v>
      </c>
      <c r="M28" s="66">
        <f>'[6]TES 2035 (value)'!M104</f>
        <v>2366.4175206894133</v>
      </c>
      <c r="N28" s="66">
        <f>'[6]TES 2035 (value)'!N104</f>
        <v>1104.1535552831588</v>
      </c>
      <c r="O28" s="66">
        <f>'[6]TES 2035 (value)'!O104</f>
        <v>92539.119528365263</v>
      </c>
      <c r="P28" s="66">
        <f>'[6]TES 2035 (value)'!P104</f>
        <v>71595.120367936383</v>
      </c>
      <c r="Q28" s="66">
        <f>'[6]TES 2035 (value)'!Q104</f>
        <v>5774.2785528676095</v>
      </c>
      <c r="R28" s="66">
        <f>'[6]TES 2035 (value)'!R104</f>
        <v>7578.817170631718</v>
      </c>
      <c r="S28" s="66">
        <f>'[6]TES 2035 (value)'!S104</f>
        <v>12686.969004832767</v>
      </c>
      <c r="T28" s="66">
        <f>'[6]TES 2035 (value)'!T104</f>
        <v>1882.3530782017749</v>
      </c>
      <c r="U28" s="66">
        <f>'[6]TES 2035 (value)'!U104</f>
        <v>5979.2348939160165</v>
      </c>
      <c r="V28" s="66">
        <f>'[6]TES 2035 (value)'!V104</f>
        <v>564165.05751631758</v>
      </c>
      <c r="W28" s="66">
        <f>'[6]TES 2035 (value)'!W104</f>
        <v>198734.98676452826</v>
      </c>
      <c r="X28" s="66">
        <f>'[6]TES 2035 (value)'!X104</f>
        <v>4.2825353654536515</v>
      </c>
      <c r="Y28" s="66">
        <f>'[6]TES 2035 (value)'!Y104</f>
        <v>1167.119114359692</v>
      </c>
      <c r="Z28" s="66">
        <f>'[6]TES 2035 (value)'!Z104</f>
        <v>6235.6014143583716</v>
      </c>
      <c r="AA28" s="67">
        <f>'[6]TES 2035 (value)'!AA104</f>
        <v>2405.3700056819785</v>
      </c>
      <c r="AI28" s="53" t="s">
        <v>57</v>
      </c>
      <c r="AJ28" s="72" t="s">
        <v>75</v>
      </c>
      <c r="AK28" s="65">
        <f t="shared" si="11"/>
        <v>10556.738755151397</v>
      </c>
      <c r="AL28" s="66">
        <f t="shared" si="11"/>
        <v>19345.991030108529</v>
      </c>
      <c r="AM28" s="66">
        <f t="shared" si="11"/>
        <v>10579.649952705733</v>
      </c>
      <c r="AN28" s="66">
        <f t="shared" si="11"/>
        <v>1798.0985102794766</v>
      </c>
      <c r="AO28" s="66">
        <f t="shared" si="11"/>
        <v>3856.7926628586083</v>
      </c>
      <c r="AP28" s="66">
        <f t="shared" si="11"/>
        <v>3339.2339668746963</v>
      </c>
      <c r="AQ28" s="66">
        <f t="shared" si="11"/>
        <v>1284.9372041540362</v>
      </c>
      <c r="AR28" s="66">
        <f t="shared" si="11"/>
        <v>2185.5228949419438</v>
      </c>
      <c r="AS28" s="66">
        <f t="shared" si="11"/>
        <v>5141.4730824806811</v>
      </c>
      <c r="AT28" s="66">
        <f t="shared" si="11"/>
        <v>2366.4308583588036</v>
      </c>
      <c r="AU28" s="66">
        <f t="shared" si="11"/>
        <v>1104.1475892001713</v>
      </c>
      <c r="AV28" s="66">
        <f t="shared" si="11"/>
        <v>92541.037572027315</v>
      </c>
      <c r="AW28" s="66">
        <f t="shared" si="11"/>
        <v>71596.521305514325</v>
      </c>
      <c r="AX28" s="66">
        <f t="shared" si="11"/>
        <v>5774.0367333439008</v>
      </c>
      <c r="AY28" s="66">
        <f t="shared" si="11"/>
        <v>7578.6995868672848</v>
      </c>
      <c r="AZ28" s="66">
        <f t="shared" si="9"/>
        <v>12687.175354832509</v>
      </c>
      <c r="BA28" s="66">
        <f t="shared" si="1"/>
        <v>1882.317573362639</v>
      </c>
      <c r="BB28" s="66">
        <f t="shared" si="1"/>
        <v>5979.207785342127</v>
      </c>
      <c r="BC28" s="66">
        <f t="shared" si="1"/>
        <v>564178.29261311726</v>
      </c>
      <c r="BD28" s="66">
        <f t="shared" si="1"/>
        <v>198734.96433596578</v>
      </c>
      <c r="BE28" s="66">
        <f t="shared" si="1"/>
        <v>4.9989665123403686</v>
      </c>
      <c r="BF28" s="66">
        <f t="shared" si="1"/>
        <v>1177.1907671400038</v>
      </c>
      <c r="BG28" s="66">
        <f t="shared" si="1"/>
        <v>6235.8487002343372</v>
      </c>
      <c r="BH28" s="67">
        <f t="shared" si="1"/>
        <v>2409.790320876466</v>
      </c>
      <c r="BP28" s="53" t="s">
        <v>57</v>
      </c>
      <c r="BQ28" s="72" t="s">
        <v>75</v>
      </c>
      <c r="BR28" s="65">
        <f t="shared" si="7"/>
        <v>10556.738755151397</v>
      </c>
      <c r="BS28" s="66">
        <f t="shared" si="7"/>
        <v>19345.991030108529</v>
      </c>
      <c r="BT28" s="66">
        <f t="shared" si="7"/>
        <v>10579.649952705733</v>
      </c>
      <c r="BU28" s="66">
        <f t="shared" si="7"/>
        <v>1798.0985102794766</v>
      </c>
      <c r="BV28" s="66">
        <f t="shared" si="7"/>
        <v>3856.7926628586083</v>
      </c>
      <c r="BW28" s="66">
        <f t="shared" si="7"/>
        <v>3339.2339668746963</v>
      </c>
      <c r="BX28" s="66">
        <f t="shared" si="7"/>
        <v>1284.9372041540362</v>
      </c>
      <c r="BY28" s="66">
        <f t="shared" si="7"/>
        <v>2185.5228949419438</v>
      </c>
      <c r="BZ28" s="66">
        <f t="shared" si="7"/>
        <v>5141.4730824806811</v>
      </c>
      <c r="CA28" s="66">
        <f t="shared" si="7"/>
        <v>2366.4308583588036</v>
      </c>
      <c r="CB28" s="66">
        <f t="shared" si="7"/>
        <v>1104.1475892001713</v>
      </c>
      <c r="CC28" s="66">
        <f t="shared" si="7"/>
        <v>92541.037572027315</v>
      </c>
      <c r="CD28" s="66">
        <f t="shared" si="7"/>
        <v>71596.521305514325</v>
      </c>
      <c r="CE28" s="66">
        <f t="shared" si="7"/>
        <v>5774.0367333439008</v>
      </c>
      <c r="CF28" s="66">
        <f t="shared" si="7"/>
        <v>7578.6995868672848</v>
      </c>
      <c r="CG28" s="66">
        <f t="shared" si="7"/>
        <v>12687.175354832509</v>
      </c>
      <c r="CH28" s="66">
        <f t="shared" si="10"/>
        <v>1882.317573362639</v>
      </c>
      <c r="CI28" s="66">
        <f t="shared" si="10"/>
        <v>5979.207785342127</v>
      </c>
      <c r="CJ28" s="66">
        <f t="shared" si="10"/>
        <v>564178.29261311726</v>
      </c>
      <c r="CK28" s="66">
        <f t="shared" si="12"/>
        <v>198734.96433596578</v>
      </c>
      <c r="CL28" s="66">
        <f t="shared" si="12"/>
        <v>4.9989665123403686</v>
      </c>
      <c r="CM28" s="66">
        <f t="shared" si="12"/>
        <v>1177.1907671400038</v>
      </c>
      <c r="CN28" s="66">
        <f t="shared" si="12"/>
        <v>6235.8487002343372</v>
      </c>
      <c r="CO28" s="67">
        <f t="shared" si="12"/>
        <v>2409.790320876466</v>
      </c>
    </row>
    <row r="29" spans="2:105" x14ac:dyDescent="0.25">
      <c r="B29" s="53" t="s">
        <v>64</v>
      </c>
      <c r="C29" s="72" t="s">
        <v>61</v>
      </c>
      <c r="D29" s="65">
        <f>'[6]TES 2035 (value)'!D105+'[6]TES 2035 (value)'!D106</f>
        <v>-13213.22072990746</v>
      </c>
      <c r="E29" s="66">
        <f>'[6]TES 2035 (value)'!E105+'[6]TES 2035 (value)'!E106</f>
        <v>3977.9605773464273</v>
      </c>
      <c r="F29" s="66">
        <f>'[6]TES 2035 (value)'!F105+'[6]TES 2035 (value)'!F106</f>
        <v>2722.4997644858063</v>
      </c>
      <c r="G29" s="66">
        <f>'[6]TES 2035 (value)'!G105+'[6]TES 2035 (value)'!G106</f>
        <v>430.76084548977184</v>
      </c>
      <c r="H29" s="66">
        <f>'[6]TES 2035 (value)'!H105+'[6]TES 2035 (value)'!H106</f>
        <v>1230.0679646895564</v>
      </c>
      <c r="I29" s="66">
        <f>'[6]TES 2035 (value)'!I105+'[6]TES 2035 (value)'!I106</f>
        <v>1035.5002992895872</v>
      </c>
      <c r="J29" s="66">
        <f>'[6]TES 2035 (value)'!J105+'[6]TES 2035 (value)'!J106</f>
        <v>303.35817100608722</v>
      </c>
      <c r="K29" s="66">
        <f>'[6]TES 2035 (value)'!K105+'[6]TES 2035 (value)'!K106</f>
        <v>1218.4907461939047</v>
      </c>
      <c r="L29" s="66">
        <f>'[6]TES 2035 (value)'!L105+'[6]TES 2035 (value)'!L106</f>
        <v>1329.601891040689</v>
      </c>
      <c r="M29" s="66">
        <f>'[6]TES 2035 (value)'!M105+'[6]TES 2035 (value)'!M106</f>
        <v>815.68631712799879</v>
      </c>
      <c r="N29" s="66">
        <f>'[6]TES 2035 (value)'!N105+'[6]TES 2035 (value)'!N106</f>
        <v>345.73089120183704</v>
      </c>
      <c r="O29" s="66">
        <f>'[6]TES 2035 (value)'!O105+'[6]TES 2035 (value)'!O106</f>
        <v>16508.133712323339</v>
      </c>
      <c r="P29" s="66">
        <f>'[6]TES 2035 (value)'!P105+'[6]TES 2035 (value)'!P106</f>
        <v>7108.8274293649301</v>
      </c>
      <c r="Q29" s="66">
        <f>'[6]TES 2035 (value)'!Q105+'[6]TES 2035 (value)'!Q106</f>
        <v>-2279.7150287817867</v>
      </c>
      <c r="R29" s="66">
        <f>'[6]TES 2035 (value)'!R105+'[6]TES 2035 (value)'!R106</f>
        <v>-3284.2711296659718</v>
      </c>
      <c r="S29" s="66">
        <f>'[6]TES 2035 (value)'!S105+'[6]TES 2035 (value)'!S106</f>
        <v>2404.9899407847106</v>
      </c>
      <c r="T29" s="66">
        <f>'[6]TES 2035 (value)'!T105+'[6]TES 2035 (value)'!T106</f>
        <v>368.84534350135266</v>
      </c>
      <c r="U29" s="66">
        <f>'[6]TES 2035 (value)'!U105+'[6]TES 2035 (value)'!U106</f>
        <v>564.78817581407463</v>
      </c>
      <c r="V29" s="66">
        <f>'[6]TES 2035 (value)'!V105+'[6]TES 2035 (value)'!V106</f>
        <v>100942.83751188038</v>
      </c>
      <c r="W29" s="66">
        <f>'[6]TES 2035 (value)'!W105+'[6]TES 2035 (value)'!W106</f>
        <v>10835.914191469124</v>
      </c>
      <c r="X29" s="66">
        <f>'[6]TES 2035 (value)'!X105+'[6]TES 2035 (value)'!X106</f>
        <v>0.6674320305115099</v>
      </c>
      <c r="Y29" s="66">
        <f>'[6]TES 2035 (value)'!Y105+'[6]TES 2035 (value)'!Y106</f>
        <v>519.70010075855987</v>
      </c>
      <c r="Z29" s="66">
        <f>'[6]TES 2035 (value)'!Z105+'[6]TES 2035 (value)'!Z106</f>
        <v>3164.0823547555592</v>
      </c>
      <c r="AA29" s="67">
        <f>'[6]TES 2035 (value)'!AA105+'[6]TES 2035 (value)'!AA106</f>
        <v>287.7982207286579</v>
      </c>
      <c r="AI29" s="53" t="s">
        <v>64</v>
      </c>
      <c r="AJ29" s="72" t="s">
        <v>61</v>
      </c>
      <c r="AK29" s="65">
        <f t="shared" si="11"/>
        <v>-13213.396126780841</v>
      </c>
      <c r="AL29" s="66">
        <f t="shared" si="11"/>
        <v>3978.0757853759187</v>
      </c>
      <c r="AM29" s="66">
        <f t="shared" si="11"/>
        <v>2722.4988587184453</v>
      </c>
      <c r="AN29" s="66">
        <f t="shared" si="11"/>
        <v>430.74661610133887</v>
      </c>
      <c r="AO29" s="66">
        <f t="shared" si="11"/>
        <v>1230.0603997520398</v>
      </c>
      <c r="AP29" s="66">
        <f t="shared" si="11"/>
        <v>1035.4900665384009</v>
      </c>
      <c r="AQ29" s="66">
        <f t="shared" si="11"/>
        <v>303.36487357904559</v>
      </c>
      <c r="AR29" s="66">
        <f t="shared" si="11"/>
        <v>1218.7227754565602</v>
      </c>
      <c r="AS29" s="66">
        <f t="shared" si="11"/>
        <v>1329.7525494782062</v>
      </c>
      <c r="AT29" s="66">
        <f t="shared" si="11"/>
        <v>815.69091452230009</v>
      </c>
      <c r="AU29" s="66">
        <f t="shared" si="11"/>
        <v>345.72902311095567</v>
      </c>
      <c r="AV29" s="66">
        <f t="shared" si="11"/>
        <v>16508.475873794083</v>
      </c>
      <c r="AW29" s="66">
        <f t="shared" si="11"/>
        <v>7108.9665313516261</v>
      </c>
      <c r="AX29" s="66">
        <f t="shared" si="11"/>
        <v>-2279.6195571834905</v>
      </c>
      <c r="AY29" s="66">
        <f t="shared" si="11"/>
        <v>-3284.220174885806</v>
      </c>
      <c r="AZ29" s="66">
        <f t="shared" si="9"/>
        <v>2405.0290572729336</v>
      </c>
      <c r="BA29" s="66">
        <f t="shared" si="1"/>
        <v>368.83838636098471</v>
      </c>
      <c r="BB29" s="66">
        <f t="shared" si="1"/>
        <v>564.78561518512004</v>
      </c>
      <c r="BC29" s="66">
        <f t="shared" si="1"/>
        <v>100945.20559229923</v>
      </c>
      <c r="BD29" s="66">
        <f t="shared" si="1"/>
        <v>10835.912968564278</v>
      </c>
      <c r="BE29" s="66">
        <f t="shared" si="1"/>
        <v>0.77908763969703698</v>
      </c>
      <c r="BF29" s="66">
        <f t="shared" si="1"/>
        <v>524.18485205800619</v>
      </c>
      <c r="BG29" s="66">
        <f t="shared" si="1"/>
        <v>3164.2078330895206</v>
      </c>
      <c r="BH29" s="67">
        <f t="shared" si="1"/>
        <v>288.32710353879867</v>
      </c>
      <c r="BP29" s="53" t="s">
        <v>64</v>
      </c>
      <c r="BQ29" s="72" t="s">
        <v>61</v>
      </c>
      <c r="BR29" s="49">
        <f>AK29+AK38-BR38</f>
        <v>-13213.396126780841</v>
      </c>
      <c r="BS29" s="50">
        <f t="shared" ref="BS29:CO29" si="13">AL29+AL38-BS38</f>
        <v>3978.0757853759205</v>
      </c>
      <c r="BT29" s="50">
        <f t="shared" si="13"/>
        <v>2528.6539322886274</v>
      </c>
      <c r="BU29" s="50">
        <f t="shared" si="13"/>
        <v>430.7466161013391</v>
      </c>
      <c r="BV29" s="50">
        <f t="shared" si="13"/>
        <v>1230.0603997520395</v>
      </c>
      <c r="BW29" s="50">
        <f t="shared" si="13"/>
        <v>1035.4900665384002</v>
      </c>
      <c r="BX29" s="50">
        <f t="shared" si="13"/>
        <v>303.36487357904559</v>
      </c>
      <c r="BY29" s="50">
        <f t="shared" si="13"/>
        <v>1413.5955999209557</v>
      </c>
      <c r="BZ29" s="50">
        <f t="shared" si="13"/>
        <v>1329.7525494782062</v>
      </c>
      <c r="CA29" s="50">
        <f t="shared" si="13"/>
        <v>825.94261371465382</v>
      </c>
      <c r="CB29" s="50">
        <f t="shared" si="13"/>
        <v>345.72902311095567</v>
      </c>
      <c r="CC29" s="50">
        <f t="shared" si="13"/>
        <v>16508.475873794101</v>
      </c>
      <c r="CD29" s="50">
        <f t="shared" si="13"/>
        <v>7108.9665313516234</v>
      </c>
      <c r="CE29" s="50">
        <f t="shared" si="13"/>
        <v>-2279.6195571834905</v>
      </c>
      <c r="CF29" s="50">
        <f t="shared" si="13"/>
        <v>-3284.220174885806</v>
      </c>
      <c r="CG29" s="50">
        <f t="shared" si="13"/>
        <v>2405.0290572729336</v>
      </c>
      <c r="CH29" s="50">
        <f t="shared" si="13"/>
        <v>368.83838636098471</v>
      </c>
      <c r="CI29" s="50">
        <f t="shared" si="13"/>
        <v>564.78561518511992</v>
      </c>
      <c r="CJ29" s="50">
        <f t="shared" si="13"/>
        <v>100945.20559229921</v>
      </c>
      <c r="CK29" s="50">
        <f t="shared" si="13"/>
        <v>10835.912968564278</v>
      </c>
      <c r="CL29" s="50">
        <f t="shared" si="13"/>
        <v>0.77908763969703898</v>
      </c>
      <c r="CM29" s="50">
        <f t="shared" si="13"/>
        <v>524.18485205800607</v>
      </c>
      <c r="CN29" s="50">
        <f t="shared" si="13"/>
        <v>3164.2078330895201</v>
      </c>
      <c r="CO29" s="50">
        <f t="shared" si="13"/>
        <v>288.32710353879884</v>
      </c>
    </row>
    <row r="30" spans="2:105" x14ac:dyDescent="0.25">
      <c r="B30" s="53" t="s">
        <v>58</v>
      </c>
      <c r="C30" s="72" t="s">
        <v>53</v>
      </c>
      <c r="D30" s="65">
        <f>'[6]TES 2035 (value)'!D109</f>
        <v>15426.502239504598</v>
      </c>
      <c r="E30" s="66">
        <f>'[6]TES 2035 (value)'!E109</f>
        <v>11039.440756245314</v>
      </c>
      <c r="F30" s="66">
        <f>'[6]TES 2035 (value)'!F109</f>
        <v>16926.883700638067</v>
      </c>
      <c r="G30" s="66">
        <f>'[6]TES 2035 (value)'!G109</f>
        <v>764.42200336556994</v>
      </c>
      <c r="H30" s="66">
        <f>'[6]TES 2035 (value)'!H109</f>
        <v>2431.2110060947175</v>
      </c>
      <c r="I30" s="66">
        <f>'[6]TES 2035 (value)'!I109</f>
        <v>1539.5225323382433</v>
      </c>
      <c r="J30" s="66">
        <f>'[6]TES 2035 (value)'!J109</f>
        <v>547.31077502675873</v>
      </c>
      <c r="K30" s="66">
        <f>'[6]TES 2035 (value)'!K109</f>
        <v>3209.5208513856692</v>
      </c>
      <c r="L30" s="66">
        <f>'[6]TES 2035 (value)'!L109</f>
        <v>1864.7380470000001</v>
      </c>
      <c r="M30" s="66">
        <f>'[6]TES 2035 (value)'!M109</f>
        <v>1950.5106290357792</v>
      </c>
      <c r="N30" s="66">
        <f>'[6]TES 2035 (value)'!N109</f>
        <v>871.70727291408855</v>
      </c>
      <c r="O30" s="66">
        <f>'[6]TES 2035 (value)'!O109</f>
        <v>30019.605509473266</v>
      </c>
      <c r="P30" s="66">
        <f>'[6]TES 2035 (value)'!P109</f>
        <v>10240.165940627372</v>
      </c>
      <c r="Q30" s="66">
        <f>'[6]TES 2035 (value)'!Q109</f>
        <v>2008.9624421358867</v>
      </c>
      <c r="R30" s="66">
        <f>'[6]TES 2035 (value)'!R109</f>
        <v>3587.489776593794</v>
      </c>
      <c r="S30" s="66">
        <f>'[6]TES 2035 (value)'!S109</f>
        <v>11250.82494</v>
      </c>
      <c r="T30" s="66">
        <f>'[6]TES 2035 (value)'!T109</f>
        <v>2781.8179812113472</v>
      </c>
      <c r="U30" s="66">
        <f>'[6]TES 2035 (value)'!U109</f>
        <v>4894.4884795210764</v>
      </c>
      <c r="V30" s="66">
        <f>'[6]TES 2035 (value)'!V109</f>
        <v>338136.3798525756</v>
      </c>
      <c r="W30" s="66">
        <f>'[6]TES 2035 (value)'!W109</f>
        <v>99705.2346908287</v>
      </c>
      <c r="X30" s="66">
        <f>'[6]TES 2035 (value)'!X109</f>
        <v>1.2471700376032253</v>
      </c>
      <c r="Y30" s="66">
        <f>'[6]TES 2035 (value)'!Y109</f>
        <v>638.48557457819288</v>
      </c>
      <c r="Z30" s="66">
        <f>'[6]TES 2035 (value)'!Z109</f>
        <v>4970.0402424578524</v>
      </c>
      <c r="AA30" s="67">
        <f>'[6]TES 2035 (value)'!AA109</f>
        <v>2014.8020560256186</v>
      </c>
      <c r="AI30" s="53" t="s">
        <v>58</v>
      </c>
      <c r="AJ30" s="72" t="s">
        <v>53</v>
      </c>
      <c r="AK30" s="65">
        <f t="shared" si="11"/>
        <v>15426.707016244147</v>
      </c>
      <c r="AL30" s="66">
        <f t="shared" si="11"/>
        <v>11039.760475908566</v>
      </c>
      <c r="AM30" s="66">
        <f t="shared" si="11"/>
        <v>16926.87806911553</v>
      </c>
      <c r="AN30" s="66">
        <f t="shared" si="11"/>
        <v>764.39675209743245</v>
      </c>
      <c r="AO30" s="66">
        <f t="shared" si="11"/>
        <v>2431.1960541084218</v>
      </c>
      <c r="AP30" s="66">
        <f t="shared" si="11"/>
        <v>1539.5073188699034</v>
      </c>
      <c r="AQ30" s="66">
        <f t="shared" si="11"/>
        <v>547.32286763131378</v>
      </c>
      <c r="AR30" s="66">
        <f t="shared" si="11"/>
        <v>3210.1320195532981</v>
      </c>
      <c r="AS30" s="66">
        <f t="shared" si="11"/>
        <v>1864.9493422173377</v>
      </c>
      <c r="AT30" s="66">
        <f t="shared" si="11"/>
        <v>1950.5216225589784</v>
      </c>
      <c r="AU30" s="66">
        <f t="shared" si="11"/>
        <v>871.70256281022102</v>
      </c>
      <c r="AV30" s="66">
        <f t="shared" si="11"/>
        <v>30020.227721078241</v>
      </c>
      <c r="AW30" s="66">
        <f t="shared" si="11"/>
        <v>10240.366315083018</v>
      </c>
      <c r="AX30" s="66">
        <f t="shared" si="11"/>
        <v>2008.8783093154041</v>
      </c>
      <c r="AY30" s="66">
        <f t="shared" si="11"/>
        <v>3587.4341174396936</v>
      </c>
      <c r="AZ30" s="66">
        <f t="shared" si="9"/>
        <v>11251.00793151851</v>
      </c>
      <c r="BA30" s="66">
        <f t="shared" si="1"/>
        <v>2781.765510715205</v>
      </c>
      <c r="BB30" s="66">
        <f t="shared" si="1"/>
        <v>4894.4662889557358</v>
      </c>
      <c r="BC30" s="66">
        <f t="shared" si="1"/>
        <v>338144.31240291562</v>
      </c>
      <c r="BD30" s="66">
        <f t="shared" si="1"/>
        <v>99705.223438431101</v>
      </c>
      <c r="BE30" s="66">
        <f t="shared" si="1"/>
        <v>1.4558108039143702</v>
      </c>
      <c r="BF30" s="66">
        <f t="shared" si="1"/>
        <v>643.99538495938725</v>
      </c>
      <c r="BG30" s="66">
        <f t="shared" si="1"/>
        <v>4970.2373398464233</v>
      </c>
      <c r="BH30" s="67">
        <f t="shared" si="1"/>
        <v>2018.5046299003641</v>
      </c>
      <c r="BP30" s="53" t="s">
        <v>58</v>
      </c>
      <c r="BQ30" s="72" t="s">
        <v>53</v>
      </c>
      <c r="BR30" s="65">
        <f t="shared" si="7"/>
        <v>15426.707016244147</v>
      </c>
      <c r="BS30" s="66">
        <f t="shared" si="7"/>
        <v>11039.760475908566</v>
      </c>
      <c r="BT30" s="66">
        <f t="shared" si="7"/>
        <v>16926.87806911553</v>
      </c>
      <c r="BU30" s="66">
        <f t="shared" si="7"/>
        <v>764.39675209743245</v>
      </c>
      <c r="BV30" s="66">
        <f t="shared" si="7"/>
        <v>2431.1960541084218</v>
      </c>
      <c r="BW30" s="66">
        <f t="shared" si="7"/>
        <v>1539.5073188699034</v>
      </c>
      <c r="BX30" s="66">
        <f t="shared" si="7"/>
        <v>547.32286763131378</v>
      </c>
      <c r="BY30" s="66">
        <f t="shared" si="7"/>
        <v>3210.1320195532981</v>
      </c>
      <c r="BZ30" s="66">
        <f t="shared" si="7"/>
        <v>1864.9493422173377</v>
      </c>
      <c r="CA30" s="66">
        <f t="shared" si="7"/>
        <v>1950.5216225589784</v>
      </c>
      <c r="CB30" s="66">
        <f t="shared" si="7"/>
        <v>871.70256281022102</v>
      </c>
      <c r="CC30" s="66">
        <f t="shared" si="7"/>
        <v>30020.227721078241</v>
      </c>
      <c r="CD30" s="66">
        <f t="shared" si="7"/>
        <v>10240.366315083018</v>
      </c>
      <c r="CE30" s="66">
        <f t="shared" si="7"/>
        <v>2008.8783093154041</v>
      </c>
      <c r="CF30" s="66">
        <f t="shared" si="7"/>
        <v>3587.4341174396936</v>
      </c>
      <c r="CG30" s="66">
        <f t="shared" si="7"/>
        <v>11251.00793151851</v>
      </c>
      <c r="CH30" s="66">
        <f t="shared" si="10"/>
        <v>2781.765510715205</v>
      </c>
      <c r="CI30" s="66">
        <f t="shared" si="10"/>
        <v>4894.4662889557358</v>
      </c>
      <c r="CJ30" s="66">
        <f t="shared" si="10"/>
        <v>338144.31240291562</v>
      </c>
      <c r="CK30" s="66">
        <f t="shared" si="12"/>
        <v>99705.223438431101</v>
      </c>
      <c r="CL30" s="66">
        <f t="shared" si="12"/>
        <v>1.4558108039143702</v>
      </c>
      <c r="CM30" s="66">
        <f t="shared" si="12"/>
        <v>643.99538495938725</v>
      </c>
      <c r="CN30" s="66">
        <f t="shared" si="12"/>
        <v>4970.2373398464233</v>
      </c>
      <c r="CO30" s="67">
        <f t="shared" si="12"/>
        <v>2018.5046299003641</v>
      </c>
    </row>
    <row r="31" spans="2:105" x14ac:dyDescent="0.25">
      <c r="B31" s="53" t="s">
        <v>59</v>
      </c>
      <c r="C31" s="72" t="s">
        <v>62</v>
      </c>
      <c r="D31" s="69">
        <f>D41-SUM(D3:D30,D32:D40)</f>
        <v>32397.312834328593</v>
      </c>
      <c r="E31" s="70">
        <f t="shared" ref="E31:AA31" si="14">E41-SUM(E3:E30,E32:E40)</f>
        <v>25047.488827426452</v>
      </c>
      <c r="F31" s="70">
        <f t="shared" si="14"/>
        <v>-13826.822456553811</v>
      </c>
      <c r="G31" s="70">
        <f t="shared" si="14"/>
        <v>-760.58209220338904</v>
      </c>
      <c r="H31" s="70">
        <f t="shared" si="14"/>
        <v>2120.5010835922003</v>
      </c>
      <c r="I31" s="70">
        <f t="shared" si="14"/>
        <v>-699.95617918889911</v>
      </c>
      <c r="J31" s="70">
        <f t="shared" si="14"/>
        <v>-2558.2958884618638</v>
      </c>
      <c r="K31" s="70">
        <f t="shared" si="14"/>
        <v>8126.7482100347552</v>
      </c>
      <c r="L31" s="70">
        <f t="shared" si="14"/>
        <v>-964.53396443880047</v>
      </c>
      <c r="M31" s="70">
        <f t="shared" si="14"/>
        <v>1571.0377556926105</v>
      </c>
      <c r="N31" s="70">
        <f t="shared" si="14"/>
        <v>-48.405741006317839</v>
      </c>
      <c r="O31" s="70">
        <f t="shared" si="14"/>
        <v>58814.250000942498</v>
      </c>
      <c r="P31" s="70">
        <f t="shared" si="14"/>
        <v>87710.090991056873</v>
      </c>
      <c r="Q31" s="70">
        <f t="shared" si="14"/>
        <v>3425.7795449957011</v>
      </c>
      <c r="R31" s="70">
        <f t="shared" si="14"/>
        <v>5896.3552021740325</v>
      </c>
      <c r="S31" s="70">
        <f t="shared" si="14"/>
        <v>8736.0753031450149</v>
      </c>
      <c r="T31" s="70">
        <f t="shared" si="14"/>
        <v>2319.3492780154156</v>
      </c>
      <c r="U31" s="70">
        <f t="shared" si="14"/>
        <v>1450.9260954257261</v>
      </c>
      <c r="V31" s="70">
        <f t="shared" si="14"/>
        <v>748144.1475963369</v>
      </c>
      <c r="W31" s="70">
        <f t="shared" si="14"/>
        <v>-5318.2727846639464</v>
      </c>
      <c r="X31" s="70">
        <f t="shared" si="14"/>
        <v>-5.3131770418393671</v>
      </c>
      <c r="Y31" s="70">
        <f t="shared" si="14"/>
        <v>-1400.6976490823436</v>
      </c>
      <c r="Z31" s="70">
        <f t="shared" si="14"/>
        <v>1501.7373881263629</v>
      </c>
      <c r="AA31" s="71">
        <f t="shared" si="14"/>
        <v>9028.3273399509708</v>
      </c>
      <c r="AI31" s="53" t="s">
        <v>59</v>
      </c>
      <c r="AJ31" s="72" t="s">
        <v>62</v>
      </c>
      <c r="AK31" s="69">
        <f t="shared" si="11"/>
        <v>32397.742887492255</v>
      </c>
      <c r="AL31" s="70">
        <f t="shared" si="11"/>
        <v>25048.214242315669</v>
      </c>
      <c r="AM31" s="70">
        <f t="shared" si="11"/>
        <v>-13826.817856412186</v>
      </c>
      <c r="AN31" s="70">
        <f t="shared" si="11"/>
        <v>-760.55696777962021</v>
      </c>
      <c r="AO31" s="70">
        <f t="shared" si="11"/>
        <v>2120.4880424768621</v>
      </c>
      <c r="AP31" s="70">
        <f t="shared" si="11"/>
        <v>-699.94926226436712</v>
      </c>
      <c r="AQ31" s="70">
        <f t="shared" si="11"/>
        <v>-2558.3524129483635</v>
      </c>
      <c r="AR31" s="70">
        <f t="shared" si="11"/>
        <v>8128.2957338061506</v>
      </c>
      <c r="AS31" s="70">
        <f t="shared" si="11"/>
        <v>-964.64325668709967</v>
      </c>
      <c r="AT31" s="70">
        <f t="shared" si="11"/>
        <v>1571.0466104200634</v>
      </c>
      <c r="AU31" s="70">
        <f t="shared" si="11"/>
        <v>-48.405479455135456</v>
      </c>
      <c r="AV31" s="70">
        <f t="shared" si="11"/>
        <v>58815.469034579597</v>
      </c>
      <c r="AW31" s="70">
        <f t="shared" si="11"/>
        <v>87711.807258336019</v>
      </c>
      <c r="AX31" s="70">
        <f t="shared" si="11"/>
        <v>3425.6360776568267</v>
      </c>
      <c r="AY31" s="70">
        <f t="shared" si="11"/>
        <v>5896.2637214554061</v>
      </c>
      <c r="AZ31" s="70">
        <f t="shared" si="9"/>
        <v>8736.2173929645669</v>
      </c>
      <c r="BA31" s="70">
        <f t="shared" si="1"/>
        <v>2319.3055305782482</v>
      </c>
      <c r="BB31" s="70">
        <f t="shared" si="1"/>
        <v>1450.9195172367163</v>
      </c>
      <c r="BC31" s="70">
        <f t="shared" si="1"/>
        <v>748161.69877232984</v>
      </c>
      <c r="BD31" s="70">
        <f t="shared" si="1"/>
        <v>-5318.2721844615589</v>
      </c>
      <c r="BE31" s="70">
        <f t="shared" si="1"/>
        <v>-6.2020256319534441</v>
      </c>
      <c r="BF31" s="70">
        <f t="shared" si="1"/>
        <v>-1412.784967504419</v>
      </c>
      <c r="BG31" s="70">
        <f t="shared" si="1"/>
        <v>1501.7969426778513</v>
      </c>
      <c r="BH31" s="71">
        <f t="shared" si="1"/>
        <v>9044.9185722467591</v>
      </c>
      <c r="BP31" s="53" t="s">
        <v>59</v>
      </c>
      <c r="BQ31" s="72" t="s">
        <v>62</v>
      </c>
      <c r="BR31" s="69">
        <f t="shared" si="7"/>
        <v>32397.742887492255</v>
      </c>
      <c r="BS31" s="70">
        <f t="shared" si="7"/>
        <v>25048.214242315669</v>
      </c>
      <c r="BT31" s="70">
        <f t="shared" si="7"/>
        <v>-13826.817856412186</v>
      </c>
      <c r="BU31" s="70">
        <f t="shared" si="7"/>
        <v>-760.55696777962021</v>
      </c>
      <c r="BV31" s="70">
        <f t="shared" si="7"/>
        <v>2120.4880424768621</v>
      </c>
      <c r="BW31" s="70">
        <f t="shared" si="7"/>
        <v>-699.94926226436712</v>
      </c>
      <c r="BX31" s="70">
        <f t="shared" si="7"/>
        <v>-2558.3524129483635</v>
      </c>
      <c r="BY31" s="70">
        <f t="shared" si="7"/>
        <v>8128.2957338061506</v>
      </c>
      <c r="BZ31" s="70">
        <f t="shared" si="7"/>
        <v>-964.64325668709967</v>
      </c>
      <c r="CA31" s="70">
        <f t="shared" si="7"/>
        <v>1571.0466104200634</v>
      </c>
      <c r="CB31" s="70">
        <f t="shared" si="7"/>
        <v>-48.405479455135456</v>
      </c>
      <c r="CC31" s="70">
        <f t="shared" si="7"/>
        <v>58815.469034579597</v>
      </c>
      <c r="CD31" s="70">
        <f t="shared" si="7"/>
        <v>87711.807258336019</v>
      </c>
      <c r="CE31" s="70">
        <f t="shared" si="7"/>
        <v>3425.6360776568267</v>
      </c>
      <c r="CF31" s="70">
        <f t="shared" si="7"/>
        <v>5896.2637214554061</v>
      </c>
      <c r="CG31" s="70">
        <f t="shared" si="7"/>
        <v>8736.2173929645669</v>
      </c>
      <c r="CH31" s="70">
        <f t="shared" si="10"/>
        <v>2319.3055305782482</v>
      </c>
      <c r="CI31" s="70">
        <f t="shared" si="10"/>
        <v>1450.9195172367163</v>
      </c>
      <c r="CJ31" s="70">
        <f t="shared" si="10"/>
        <v>748161.69877232984</v>
      </c>
      <c r="CK31" s="70">
        <f t="shared" si="12"/>
        <v>-5318.2721844615589</v>
      </c>
      <c r="CL31" s="70">
        <f t="shared" si="12"/>
        <v>-6.2020256319534441</v>
      </c>
      <c r="CM31" s="70">
        <f t="shared" si="12"/>
        <v>-1412.784967504419</v>
      </c>
      <c r="CN31" s="70">
        <f t="shared" si="12"/>
        <v>1501.7969426778513</v>
      </c>
      <c r="CO31" s="71">
        <f t="shared" si="12"/>
        <v>9044.9185722467591</v>
      </c>
    </row>
    <row r="32" spans="2:105" x14ac:dyDescent="0.25">
      <c r="B32" s="53" t="s">
        <v>63</v>
      </c>
      <c r="C32" s="73" t="s">
        <v>52</v>
      </c>
      <c r="D32" s="74">
        <f t="array" ref="D32:AA32">TRANSPOSE('[6]TES 2035 (value)'!$AO$6:$AO$29)</f>
        <v>25228.850679599331</v>
      </c>
      <c r="E32" s="75">
        <v>87893.555618087863</v>
      </c>
      <c r="F32" s="75">
        <v>181966.57060821715</v>
      </c>
      <c r="G32" s="75">
        <v>6417.7509509058946</v>
      </c>
      <c r="H32" s="75">
        <v>10643.40638943171</v>
      </c>
      <c r="I32" s="75">
        <v>21414.079259246289</v>
      </c>
      <c r="J32" s="75">
        <v>12923.078273765768</v>
      </c>
      <c r="K32" s="75">
        <v>61935.115726939926</v>
      </c>
      <c r="L32" s="75">
        <v>30718.582276210498</v>
      </c>
      <c r="M32" s="75">
        <v>31446.566344312167</v>
      </c>
      <c r="N32" s="75">
        <v>25882.083450042919</v>
      </c>
      <c r="O32" s="75">
        <v>644296.49100088677</v>
      </c>
      <c r="P32" s="75">
        <v>0</v>
      </c>
      <c r="Q32" s="75">
        <v>4383.7221231083331</v>
      </c>
      <c r="R32" s="75">
        <v>0</v>
      </c>
      <c r="S32" s="75">
        <v>38546.409665353203</v>
      </c>
      <c r="T32" s="75">
        <v>4835.7123621307019</v>
      </c>
      <c r="U32" s="75">
        <v>19298.635955651775</v>
      </c>
      <c r="V32" s="75">
        <v>365444.81587463699</v>
      </c>
      <c r="W32" s="75">
        <v>0</v>
      </c>
      <c r="X32" s="75">
        <v>719.94170625727429</v>
      </c>
      <c r="Y32" s="75">
        <v>68888.211962622183</v>
      </c>
      <c r="Z32" s="75">
        <v>871.21490443176833</v>
      </c>
      <c r="AA32" s="76">
        <v>8882.6456148932175</v>
      </c>
      <c r="AI32" s="53" t="s">
        <v>63</v>
      </c>
      <c r="AJ32" s="73" t="s">
        <v>52</v>
      </c>
      <c r="AK32" s="74">
        <f t="shared" si="11"/>
        <v>25229.185576110835</v>
      </c>
      <c r="AL32" s="75">
        <f t="shared" si="11"/>
        <v>87896.101154462813</v>
      </c>
      <c r="AM32" s="75">
        <f t="shared" si="11"/>
        <v>181966.51006849456</v>
      </c>
      <c r="AN32" s="75">
        <f t="shared" si="11"/>
        <v>6417.538952364006</v>
      </c>
      <c r="AO32" s="75">
        <f t="shared" si="11"/>
        <v>10643.340932313395</v>
      </c>
      <c r="AP32" s="75">
        <f t="shared" si="11"/>
        <v>21413.867646613155</v>
      </c>
      <c r="AQ32" s="75">
        <f t="shared" si="11"/>
        <v>12923.363803819862</v>
      </c>
      <c r="AR32" s="75">
        <f t="shared" si="11"/>
        <v>61946.909627943678</v>
      </c>
      <c r="AS32" s="75">
        <f t="shared" si="11"/>
        <v>30722.063027584019</v>
      </c>
      <c r="AT32" s="75">
        <f t="shared" si="11"/>
        <v>31446.743584339212</v>
      </c>
      <c r="AU32" s="75">
        <f t="shared" si="11"/>
        <v>25881.943601145078</v>
      </c>
      <c r="AV32" s="75">
        <f t="shared" si="11"/>
        <v>644309.84523212805</v>
      </c>
      <c r="AW32" s="75">
        <f t="shared" si="11"/>
        <v>0</v>
      </c>
      <c r="AX32" s="75">
        <f t="shared" si="11"/>
        <v>4383.538538339054</v>
      </c>
      <c r="AY32" s="75">
        <f t="shared" si="11"/>
        <v>0</v>
      </c>
      <c r="AZ32" s="75">
        <f t="shared" si="9"/>
        <v>38547.036611917152</v>
      </c>
      <c r="BA32" s="75">
        <f t="shared" si="1"/>
        <v>4835.6211511929059</v>
      </c>
      <c r="BB32" s="75">
        <f t="shared" si="1"/>
        <v>19298.548459758396</v>
      </c>
      <c r="BC32" s="75">
        <f t="shared" si="1"/>
        <v>365453.38907045726</v>
      </c>
      <c r="BD32" s="75">
        <f t="shared" si="1"/>
        <v>0</v>
      </c>
      <c r="BE32" s="75">
        <f t="shared" si="1"/>
        <v>840.38173028281813</v>
      </c>
      <c r="BF32" s="75">
        <f t="shared" si="1"/>
        <v>69482.682692308314</v>
      </c>
      <c r="BG32" s="75">
        <f t="shared" si="1"/>
        <v>871.24945428934905</v>
      </c>
      <c r="BH32" s="76">
        <f t="shared" si="1"/>
        <v>8898.9691298975667</v>
      </c>
      <c r="BP32" s="53" t="s">
        <v>63</v>
      </c>
      <c r="BQ32" s="73" t="s">
        <v>52</v>
      </c>
      <c r="BR32" s="74">
        <f t="shared" si="7"/>
        <v>25229.185576110835</v>
      </c>
      <c r="BS32" s="75">
        <f t="shared" si="7"/>
        <v>87896.101154462813</v>
      </c>
      <c r="BT32" s="75">
        <f t="shared" si="7"/>
        <v>181966.51006849456</v>
      </c>
      <c r="BU32" s="75">
        <f t="shared" si="7"/>
        <v>6417.538952364006</v>
      </c>
      <c r="BV32" s="75">
        <f t="shared" si="7"/>
        <v>10643.340932313395</v>
      </c>
      <c r="BW32" s="75">
        <f t="shared" si="7"/>
        <v>21413.867646613155</v>
      </c>
      <c r="BX32" s="75">
        <f t="shared" si="7"/>
        <v>12923.363803819862</v>
      </c>
      <c r="BY32" s="75">
        <f t="shared" si="7"/>
        <v>61946.909627943678</v>
      </c>
      <c r="BZ32" s="75">
        <f t="shared" si="7"/>
        <v>30722.063027584019</v>
      </c>
      <c r="CA32" s="75">
        <f t="shared" si="7"/>
        <v>31446.743584339212</v>
      </c>
      <c r="CB32" s="75">
        <f t="shared" si="7"/>
        <v>25881.943601145078</v>
      </c>
      <c r="CC32" s="75">
        <f t="shared" si="7"/>
        <v>644309.84523212805</v>
      </c>
      <c r="CD32" s="75">
        <f t="shared" si="7"/>
        <v>0</v>
      </c>
      <c r="CE32" s="75">
        <f t="shared" si="7"/>
        <v>4383.538538339054</v>
      </c>
      <c r="CF32" s="75">
        <f t="shared" si="7"/>
        <v>0</v>
      </c>
      <c r="CG32" s="75">
        <f t="shared" si="7"/>
        <v>38547.036611917152</v>
      </c>
      <c r="CH32" s="75">
        <f t="shared" si="10"/>
        <v>4835.6211511929059</v>
      </c>
      <c r="CI32" s="75">
        <f t="shared" si="10"/>
        <v>19298.548459758396</v>
      </c>
      <c r="CJ32" s="75">
        <f t="shared" si="10"/>
        <v>365453.38907045726</v>
      </c>
      <c r="CK32" s="75">
        <f t="shared" si="12"/>
        <v>0</v>
      </c>
      <c r="CL32" s="75">
        <f t="shared" si="12"/>
        <v>840.38173028281813</v>
      </c>
      <c r="CM32" s="75">
        <f t="shared" si="12"/>
        <v>69482.682692308314</v>
      </c>
      <c r="CN32" s="75">
        <f t="shared" si="12"/>
        <v>871.24945428934905</v>
      </c>
      <c r="CO32" s="76">
        <f t="shared" si="12"/>
        <v>8898.9691298975667</v>
      </c>
    </row>
    <row r="33" spans="2:98" x14ac:dyDescent="0.25">
      <c r="B33" s="53" t="s">
        <v>65</v>
      </c>
      <c r="C33" s="77" t="s">
        <v>66</v>
      </c>
      <c r="D33" s="61">
        <f>'[6]TES 2035 (value)'!D44</f>
        <v>193.97437113852601</v>
      </c>
      <c r="E33" s="62">
        <f>'[6]TES 2035 (value)'!E44</f>
        <v>391.66214633839837</v>
      </c>
      <c r="F33" s="62">
        <f>'[6]TES 2035 (value)'!F44</f>
        <v>732.05455086170525</v>
      </c>
      <c r="G33" s="62">
        <f>'[6]TES 2035 (value)'!G44</f>
        <v>75.892271203866557</v>
      </c>
      <c r="H33" s="62">
        <f>'[6]TES 2035 (value)'!H44</f>
        <v>178.48707497765665</v>
      </c>
      <c r="I33" s="62">
        <f>'[6]TES 2035 (value)'!I44</f>
        <v>178.67437686223269</v>
      </c>
      <c r="J33" s="62">
        <f>'[6]TES 2035 (value)'!J44</f>
        <v>192.17868921319288</v>
      </c>
      <c r="K33" s="62">
        <f>'[6]TES 2035 (value)'!K44</f>
        <v>124.38602520312966</v>
      </c>
      <c r="L33" s="62">
        <f>'[6]TES 2035 (value)'!L44</f>
        <v>204.41686783424859</v>
      </c>
      <c r="M33" s="62">
        <f>'[6]TES 2035 (value)'!M44</f>
        <v>130.43749282379534</v>
      </c>
      <c r="N33" s="62">
        <f>'[6]TES 2035 (value)'!N44</f>
        <v>50.23847180420119</v>
      </c>
      <c r="O33" s="62">
        <f>'[6]TES 2035 (value)'!O44</f>
        <v>2903.8302290529737</v>
      </c>
      <c r="P33" s="62">
        <f>'[6]TES 2035 (value)'!P44</f>
        <v>0</v>
      </c>
      <c r="Q33" s="33">
        <f>-SUM(D33:P33,R33:AA33)</f>
        <v>-5749.2136515509519</v>
      </c>
      <c r="R33" s="62">
        <f>'[6]TES 2035 (value)'!R44</f>
        <v>0</v>
      </c>
      <c r="S33" s="62">
        <f>'[6]TES 2035 (value)'!S44</f>
        <v>0</v>
      </c>
      <c r="T33" s="62">
        <f>'[6]TES 2035 (value)'!T44</f>
        <v>0</v>
      </c>
      <c r="U33" s="62">
        <f>'[6]TES 2035 (value)'!U44</f>
        <v>0</v>
      </c>
      <c r="V33" s="62">
        <f>'[6]TES 2035 (value)'!V44</f>
        <v>0</v>
      </c>
      <c r="W33" s="62">
        <f>'[6]TES 2035 (value)'!W44</f>
        <v>0</v>
      </c>
      <c r="X33" s="62">
        <f>'[6]TES 2035 (value)'!X44</f>
        <v>2.0373575789758469</v>
      </c>
      <c r="Y33" s="62">
        <f>'[6]TES 2035 (value)'!Y44</f>
        <v>220.47373666104824</v>
      </c>
      <c r="Z33" s="62">
        <f>'[6]TES 2035 (value)'!Z44</f>
        <v>0</v>
      </c>
      <c r="AA33" s="63">
        <f>'[6]TES 2035 (value)'!AA44</f>
        <v>170.46998999700105</v>
      </c>
      <c r="AI33" s="53" t="s">
        <v>65</v>
      </c>
      <c r="AJ33" s="77" t="s">
        <v>66</v>
      </c>
      <c r="AK33" s="61">
        <f>D33</f>
        <v>193.97437113852601</v>
      </c>
      <c r="AL33" s="62">
        <f t="shared" ref="AL33:BA40" si="15">E33</f>
        <v>391.66214633839837</v>
      </c>
      <c r="AM33" s="62">
        <f t="shared" si="15"/>
        <v>732.05455086170525</v>
      </c>
      <c r="AN33" s="62">
        <f t="shared" si="15"/>
        <v>75.892271203866557</v>
      </c>
      <c r="AO33" s="62">
        <f t="shared" si="15"/>
        <v>178.48707497765665</v>
      </c>
      <c r="AP33" s="62">
        <f t="shared" si="15"/>
        <v>178.67437686223269</v>
      </c>
      <c r="AQ33" s="62">
        <f t="shared" si="15"/>
        <v>192.17868921319288</v>
      </c>
      <c r="AR33" s="62">
        <f t="shared" si="15"/>
        <v>124.38602520312966</v>
      </c>
      <c r="AS33" s="62">
        <f t="shared" si="15"/>
        <v>204.41686783424859</v>
      </c>
      <c r="AT33" s="62">
        <f t="shared" si="15"/>
        <v>130.43749282379534</v>
      </c>
      <c r="AU33" s="62">
        <f t="shared" si="15"/>
        <v>50.23847180420119</v>
      </c>
      <c r="AV33" s="62">
        <f t="shared" si="15"/>
        <v>2903.8302290529737</v>
      </c>
      <c r="AW33" s="62">
        <f t="shared" si="15"/>
        <v>0</v>
      </c>
      <c r="AX33" s="33">
        <f t="shared" si="15"/>
        <v>-5749.2136515509519</v>
      </c>
      <c r="AY33" s="62">
        <f t="shared" si="15"/>
        <v>0</v>
      </c>
      <c r="AZ33" s="62">
        <f t="shared" si="15"/>
        <v>0</v>
      </c>
      <c r="BA33" s="62">
        <f t="shared" si="15"/>
        <v>0</v>
      </c>
      <c r="BB33" s="62">
        <f t="shared" ref="BB33:BH40" si="16">U33</f>
        <v>0</v>
      </c>
      <c r="BC33" s="62">
        <f t="shared" si="16"/>
        <v>0</v>
      </c>
      <c r="BD33" s="62">
        <f t="shared" si="16"/>
        <v>0</v>
      </c>
      <c r="BE33" s="62">
        <f t="shared" si="16"/>
        <v>2.0373575789758469</v>
      </c>
      <c r="BF33" s="62">
        <f t="shared" si="16"/>
        <v>220.47373666104824</v>
      </c>
      <c r="BG33" s="62">
        <f t="shared" si="16"/>
        <v>0</v>
      </c>
      <c r="BH33" s="63">
        <f t="shared" si="16"/>
        <v>170.46998999700105</v>
      </c>
      <c r="BP33" s="53" t="s">
        <v>65</v>
      </c>
      <c r="BQ33" s="77" t="s">
        <v>66</v>
      </c>
      <c r="BR33" s="61">
        <f t="shared" si="7"/>
        <v>193.97437113852601</v>
      </c>
      <c r="BS33" s="62">
        <f t="shared" si="7"/>
        <v>391.66214633839837</v>
      </c>
      <c r="BT33" s="62">
        <f t="shared" si="7"/>
        <v>732.05455086170525</v>
      </c>
      <c r="BU33" s="62">
        <f t="shared" si="7"/>
        <v>75.892271203866557</v>
      </c>
      <c r="BV33" s="62">
        <f t="shared" si="7"/>
        <v>178.48707497765665</v>
      </c>
      <c r="BW33" s="62">
        <f t="shared" si="7"/>
        <v>178.67437686223269</v>
      </c>
      <c r="BX33" s="62">
        <f t="shared" si="7"/>
        <v>192.17868921319288</v>
      </c>
      <c r="BY33" s="62">
        <f t="shared" si="7"/>
        <v>124.38602520312966</v>
      </c>
      <c r="BZ33" s="62">
        <f t="shared" si="7"/>
        <v>204.41686783424859</v>
      </c>
      <c r="CA33" s="62">
        <f t="shared" si="7"/>
        <v>130.43749282379534</v>
      </c>
      <c r="CB33" s="62">
        <f t="shared" si="7"/>
        <v>50.23847180420119</v>
      </c>
      <c r="CC33" s="62">
        <f t="shared" si="7"/>
        <v>2903.8302290529737</v>
      </c>
      <c r="CD33" s="62">
        <f t="shared" si="7"/>
        <v>0</v>
      </c>
      <c r="CE33" s="33">
        <f t="shared" si="7"/>
        <v>-5749.2136515509519</v>
      </c>
      <c r="CF33" s="62">
        <f t="shared" si="7"/>
        <v>0</v>
      </c>
      <c r="CG33" s="62">
        <f t="shared" si="7"/>
        <v>0</v>
      </c>
      <c r="CH33" s="62">
        <f t="shared" si="10"/>
        <v>0</v>
      </c>
      <c r="CI33" s="62">
        <f t="shared" si="10"/>
        <v>0</v>
      </c>
      <c r="CJ33" s="62">
        <f t="shared" si="10"/>
        <v>0</v>
      </c>
      <c r="CK33" s="62">
        <f t="shared" si="12"/>
        <v>0</v>
      </c>
      <c r="CL33" s="62">
        <f t="shared" si="12"/>
        <v>2.0373575789758469</v>
      </c>
      <c r="CM33" s="62">
        <f t="shared" si="12"/>
        <v>220.47373666104824</v>
      </c>
      <c r="CN33" s="62">
        <f t="shared" si="12"/>
        <v>0</v>
      </c>
      <c r="CO33" s="63">
        <f t="shared" si="12"/>
        <v>170.46998999700105</v>
      </c>
    </row>
    <row r="34" spans="2:98" x14ac:dyDescent="0.25">
      <c r="B34" s="53" t="s">
        <v>67</v>
      </c>
      <c r="C34" s="72" t="s">
        <v>68</v>
      </c>
      <c r="D34" s="65">
        <f>'[6]TES 2035 (value)'!D45</f>
        <v>3607.678348739837</v>
      </c>
      <c r="E34" s="66">
        <f>'[6]TES 2035 (value)'!E45</f>
        <v>22229.658621991119</v>
      </c>
      <c r="F34" s="66">
        <f>'[6]TES 2035 (value)'!F45</f>
        <v>7335.5033507008611</v>
      </c>
      <c r="G34" s="66">
        <f>'[6]TES 2035 (value)'!G45</f>
        <v>1204.6714877333629</v>
      </c>
      <c r="H34" s="66">
        <f>'[6]TES 2035 (value)'!H45</f>
        <v>2819.2844885065124</v>
      </c>
      <c r="I34" s="66">
        <f>'[6]TES 2035 (value)'!I45</f>
        <v>2838.473153687456</v>
      </c>
      <c r="J34" s="66">
        <f>'[6]TES 2035 (value)'!J45</f>
        <v>3076.1609704118009</v>
      </c>
      <c r="K34" s="66">
        <f>'[6]TES 2035 (value)'!K45</f>
        <v>1989.6438065016816</v>
      </c>
      <c r="L34" s="66">
        <f>'[6]TES 2035 (value)'!L45</f>
        <v>3251.6144422210909</v>
      </c>
      <c r="M34" s="66">
        <f>'[6]TES 2035 (value)'!M45</f>
        <v>2076.3443327965697</v>
      </c>
      <c r="N34" s="66">
        <f>'[6]TES 2035 (value)'!N45</f>
        <v>804.17177769781028</v>
      </c>
      <c r="O34" s="66">
        <f>'[6]TES 2035 (value)'!O45</f>
        <v>46204.705440198144</v>
      </c>
      <c r="P34" s="66">
        <f>'[6]TES 2035 (value)'!P45</f>
        <v>0</v>
      </c>
      <c r="Q34" s="66">
        <f>'[6]TES 2035 (value)'!Q45</f>
        <v>0</v>
      </c>
      <c r="R34" s="66">
        <f>'[6]TES 2035 (value)'!R45</f>
        <v>0</v>
      </c>
      <c r="S34" s="34">
        <f>-SUM(D34:R34,T34:AA34)</f>
        <v>-101476.96435675886</v>
      </c>
      <c r="T34" s="66">
        <f>'[6]TES 2035 (value)'!T45</f>
        <v>0</v>
      </c>
      <c r="U34" s="66">
        <f>'[6]TES 2035 (value)'!U45</f>
        <v>0</v>
      </c>
      <c r="V34" s="66">
        <f>'[6]TES 2035 (value)'!V45</f>
        <v>0</v>
      </c>
      <c r="W34" s="66">
        <f>'[6]TES 2035 (value)'!W45</f>
        <v>0</v>
      </c>
      <c r="X34" s="66">
        <f>'[6]TES 2035 (value)'!X45</f>
        <v>22.029024465859486</v>
      </c>
      <c r="Y34" s="66">
        <f>'[6]TES 2035 (value)'!Y45</f>
        <v>2287.8744944877944</v>
      </c>
      <c r="Z34" s="66">
        <f>'[6]TES 2035 (value)'!Z45</f>
        <v>0</v>
      </c>
      <c r="AA34" s="67">
        <f>'[6]TES 2035 (value)'!AA45</f>
        <v>1729.1506166189483</v>
      </c>
      <c r="AI34" s="53" t="s">
        <v>67</v>
      </c>
      <c r="AJ34" s="72" t="s">
        <v>68</v>
      </c>
      <c r="AK34" s="65">
        <f t="shared" ref="AK34:AK40" si="17">D34</f>
        <v>3607.678348739837</v>
      </c>
      <c r="AL34" s="66">
        <f t="shared" si="15"/>
        <v>22229.658621991119</v>
      </c>
      <c r="AM34" s="66">
        <f t="shared" si="15"/>
        <v>7335.5033507008611</v>
      </c>
      <c r="AN34" s="66">
        <f t="shared" si="15"/>
        <v>1204.6714877333629</v>
      </c>
      <c r="AO34" s="66">
        <f t="shared" si="15"/>
        <v>2819.2844885065124</v>
      </c>
      <c r="AP34" s="66">
        <f t="shared" si="15"/>
        <v>2838.473153687456</v>
      </c>
      <c r="AQ34" s="66">
        <f t="shared" si="15"/>
        <v>3076.1609704118009</v>
      </c>
      <c r="AR34" s="66">
        <f t="shared" si="15"/>
        <v>1989.6438065016816</v>
      </c>
      <c r="AS34" s="66">
        <f t="shared" si="15"/>
        <v>3251.6144422210909</v>
      </c>
      <c r="AT34" s="66">
        <f t="shared" si="15"/>
        <v>2076.3443327965697</v>
      </c>
      <c r="AU34" s="66">
        <f t="shared" si="15"/>
        <v>804.17177769781028</v>
      </c>
      <c r="AV34" s="66">
        <f t="shared" si="15"/>
        <v>46204.705440198144</v>
      </c>
      <c r="AW34" s="66">
        <f t="shared" si="15"/>
        <v>0</v>
      </c>
      <c r="AX34" s="66">
        <f t="shared" si="15"/>
        <v>0</v>
      </c>
      <c r="AY34" s="66">
        <f t="shared" si="15"/>
        <v>0</v>
      </c>
      <c r="AZ34" s="34">
        <f t="shared" si="15"/>
        <v>-101476.96435675886</v>
      </c>
      <c r="BA34" s="66">
        <f t="shared" si="15"/>
        <v>0</v>
      </c>
      <c r="BB34" s="66">
        <f t="shared" si="16"/>
        <v>0</v>
      </c>
      <c r="BC34" s="66">
        <f t="shared" si="16"/>
        <v>0</v>
      </c>
      <c r="BD34" s="66">
        <f t="shared" si="16"/>
        <v>0</v>
      </c>
      <c r="BE34" s="66">
        <f t="shared" si="16"/>
        <v>22.029024465859486</v>
      </c>
      <c r="BF34" s="66">
        <f t="shared" si="16"/>
        <v>2287.8744944877944</v>
      </c>
      <c r="BG34" s="66">
        <f t="shared" si="16"/>
        <v>0</v>
      </c>
      <c r="BH34" s="67">
        <f t="shared" si="16"/>
        <v>1729.1506166189483</v>
      </c>
      <c r="BP34" s="53" t="s">
        <v>67</v>
      </c>
      <c r="BQ34" s="72" t="s">
        <v>68</v>
      </c>
      <c r="BR34" s="65">
        <f t="shared" si="7"/>
        <v>3607.678348739837</v>
      </c>
      <c r="BS34" s="66">
        <f t="shared" si="7"/>
        <v>22229.658621991119</v>
      </c>
      <c r="BT34" s="66">
        <f t="shared" si="7"/>
        <v>7335.5033507008611</v>
      </c>
      <c r="BU34" s="66">
        <f t="shared" si="7"/>
        <v>1204.6714877333629</v>
      </c>
      <c r="BV34" s="66">
        <f t="shared" si="7"/>
        <v>2819.2844885065124</v>
      </c>
      <c r="BW34" s="66">
        <f t="shared" si="7"/>
        <v>2838.473153687456</v>
      </c>
      <c r="BX34" s="66">
        <f t="shared" si="7"/>
        <v>3076.1609704118009</v>
      </c>
      <c r="BY34" s="66">
        <f t="shared" si="7"/>
        <v>1989.6438065016816</v>
      </c>
      <c r="BZ34" s="66">
        <f t="shared" si="7"/>
        <v>3251.6144422210909</v>
      </c>
      <c r="CA34" s="66">
        <f t="shared" si="7"/>
        <v>2076.3443327965697</v>
      </c>
      <c r="CB34" s="66">
        <f t="shared" si="7"/>
        <v>804.17177769781028</v>
      </c>
      <c r="CC34" s="66">
        <f t="shared" si="7"/>
        <v>46204.705440198144</v>
      </c>
      <c r="CD34" s="66">
        <f t="shared" si="7"/>
        <v>0</v>
      </c>
      <c r="CE34" s="66">
        <f t="shared" si="7"/>
        <v>0</v>
      </c>
      <c r="CF34" s="66">
        <f t="shared" si="7"/>
        <v>0</v>
      </c>
      <c r="CG34" s="34">
        <f t="shared" si="7"/>
        <v>-101476.96435675886</v>
      </c>
      <c r="CH34" s="66">
        <f t="shared" si="10"/>
        <v>0</v>
      </c>
      <c r="CI34" s="66">
        <f t="shared" si="10"/>
        <v>0</v>
      </c>
      <c r="CJ34" s="66">
        <f t="shared" si="10"/>
        <v>0</v>
      </c>
      <c r="CK34" s="66">
        <f t="shared" si="12"/>
        <v>0</v>
      </c>
      <c r="CL34" s="66">
        <f t="shared" si="12"/>
        <v>22.029024465859486</v>
      </c>
      <c r="CM34" s="66">
        <f t="shared" si="12"/>
        <v>2287.8744944877944</v>
      </c>
      <c r="CN34" s="66">
        <f t="shared" si="12"/>
        <v>0</v>
      </c>
      <c r="CO34" s="67">
        <f t="shared" si="12"/>
        <v>1729.1506166189483</v>
      </c>
    </row>
    <row r="35" spans="2:98" x14ac:dyDescent="0.25">
      <c r="B35" s="53" t="s">
        <v>69</v>
      </c>
      <c r="C35" s="72" t="s">
        <v>70</v>
      </c>
      <c r="D35" s="65">
        <f>'[6]TES 2035 (value)'!D46</f>
        <v>476.72751499074707</v>
      </c>
      <c r="E35" s="66">
        <f>'[6]TES 2035 (value)'!E46</f>
        <v>984.2665770535616</v>
      </c>
      <c r="F35" s="66">
        <f>'[6]TES 2035 (value)'!F46</f>
        <v>659.63297076967569</v>
      </c>
      <c r="G35" s="66">
        <f>'[6]TES 2035 (value)'!G46</f>
        <v>192.02653563572611</v>
      </c>
      <c r="H35" s="66">
        <f>'[6]TES 2035 (value)'!H46</f>
        <v>342.00677646657857</v>
      </c>
      <c r="I35" s="66">
        <f>'[6]TES 2035 (value)'!I46</f>
        <v>470.17092943161919</v>
      </c>
      <c r="J35" s="66">
        <f>'[6]TES 2035 (value)'!J46</f>
        <v>688.03725168497419</v>
      </c>
      <c r="K35" s="66">
        <f>'[6]TES 2035 (value)'!K46</f>
        <v>434.4966410401255</v>
      </c>
      <c r="L35" s="66">
        <f>'[6]TES 2035 (value)'!L46</f>
        <v>570.89401060734053</v>
      </c>
      <c r="M35" s="66">
        <f>'[6]TES 2035 (value)'!M46</f>
        <v>376.12543619295036</v>
      </c>
      <c r="N35" s="66">
        <f>'[6]TES 2035 (value)'!N46</f>
        <v>179.98859891336247</v>
      </c>
      <c r="O35" s="66">
        <f>'[6]TES 2035 (value)'!O46</f>
        <v>8220.9274442441292</v>
      </c>
      <c r="P35" s="66">
        <f>'[6]TES 2035 (value)'!P46</f>
        <v>0</v>
      </c>
      <c r="Q35" s="66">
        <f>'[6]TES 2035 (value)'!Q46</f>
        <v>0</v>
      </c>
      <c r="R35" s="66">
        <f>'[6]TES 2035 (value)'!R46</f>
        <v>0</v>
      </c>
      <c r="S35" s="66">
        <f>'[6]TES 2035 (value)'!S46</f>
        <v>0</v>
      </c>
      <c r="T35" s="34">
        <f>-SUM(D35:S35,U35:AA35)</f>
        <v>-16087.384800649108</v>
      </c>
      <c r="U35" s="66">
        <f>'[6]TES 2035 (value)'!U46</f>
        <v>0</v>
      </c>
      <c r="V35" s="66">
        <f>'[6]TES 2035 (value)'!V46</f>
        <v>0</v>
      </c>
      <c r="W35" s="66">
        <f>'[6]TES 2035 (value)'!W46</f>
        <v>0</v>
      </c>
      <c r="X35" s="66">
        <f>'[6]TES 2035 (value)'!X46</f>
        <v>25.025075725225417</v>
      </c>
      <c r="Y35" s="66">
        <f>'[6]TES 2035 (value)'!Y46</f>
        <v>1640.9760403421024</v>
      </c>
      <c r="Z35" s="66">
        <f>'[6]TES 2035 (value)'!Z46</f>
        <v>0</v>
      </c>
      <c r="AA35" s="67">
        <f>'[6]TES 2035 (value)'!AA46</f>
        <v>826.08299755098915</v>
      </c>
      <c r="AI35" s="53" t="s">
        <v>69</v>
      </c>
      <c r="AJ35" s="72" t="s">
        <v>70</v>
      </c>
      <c r="AK35" s="65">
        <f t="shared" si="17"/>
        <v>476.72751499074707</v>
      </c>
      <c r="AL35" s="66">
        <f t="shared" si="15"/>
        <v>984.2665770535616</v>
      </c>
      <c r="AM35" s="66">
        <f t="shared" si="15"/>
        <v>659.63297076967569</v>
      </c>
      <c r="AN35" s="66">
        <f t="shared" si="15"/>
        <v>192.02653563572611</v>
      </c>
      <c r="AO35" s="66">
        <f t="shared" si="15"/>
        <v>342.00677646657857</v>
      </c>
      <c r="AP35" s="66">
        <f t="shared" si="15"/>
        <v>470.17092943161919</v>
      </c>
      <c r="AQ35" s="66">
        <f t="shared" si="15"/>
        <v>688.03725168497419</v>
      </c>
      <c r="AR35" s="66">
        <f t="shared" si="15"/>
        <v>434.4966410401255</v>
      </c>
      <c r="AS35" s="66">
        <f t="shared" si="15"/>
        <v>570.89401060734053</v>
      </c>
      <c r="AT35" s="66">
        <f t="shared" si="15"/>
        <v>376.12543619295036</v>
      </c>
      <c r="AU35" s="66">
        <f t="shared" si="15"/>
        <v>179.98859891336247</v>
      </c>
      <c r="AV35" s="66">
        <f t="shared" si="15"/>
        <v>8220.9274442441292</v>
      </c>
      <c r="AW35" s="66">
        <f t="shared" si="15"/>
        <v>0</v>
      </c>
      <c r="AX35" s="66">
        <f t="shared" si="15"/>
        <v>0</v>
      </c>
      <c r="AY35" s="66">
        <f t="shared" si="15"/>
        <v>0</v>
      </c>
      <c r="AZ35" s="66">
        <f t="shared" si="15"/>
        <v>0</v>
      </c>
      <c r="BA35" s="34">
        <f t="shared" si="15"/>
        <v>-16087.384800649108</v>
      </c>
      <c r="BB35" s="66">
        <f t="shared" si="16"/>
        <v>0</v>
      </c>
      <c r="BC35" s="66">
        <f t="shared" si="16"/>
        <v>0</v>
      </c>
      <c r="BD35" s="66">
        <f t="shared" si="16"/>
        <v>0</v>
      </c>
      <c r="BE35" s="66">
        <f t="shared" si="16"/>
        <v>25.025075725225417</v>
      </c>
      <c r="BF35" s="66">
        <f t="shared" si="16"/>
        <v>1640.9760403421024</v>
      </c>
      <c r="BG35" s="66">
        <f t="shared" si="16"/>
        <v>0</v>
      </c>
      <c r="BH35" s="67">
        <f t="shared" si="16"/>
        <v>826.08299755098915</v>
      </c>
      <c r="BP35" s="53" t="s">
        <v>69</v>
      </c>
      <c r="BQ35" s="72" t="s">
        <v>70</v>
      </c>
      <c r="BR35" s="65">
        <f t="shared" ref="BR35:CG37" si="18">AK35</f>
        <v>476.72751499074707</v>
      </c>
      <c r="BS35" s="66">
        <f t="shared" si="18"/>
        <v>984.2665770535616</v>
      </c>
      <c r="BT35" s="66">
        <f t="shared" si="18"/>
        <v>659.63297076967569</v>
      </c>
      <c r="BU35" s="66">
        <f t="shared" si="18"/>
        <v>192.02653563572611</v>
      </c>
      <c r="BV35" s="66">
        <f t="shared" si="18"/>
        <v>342.00677646657857</v>
      </c>
      <c r="BW35" s="66">
        <f t="shared" si="18"/>
        <v>470.17092943161919</v>
      </c>
      <c r="BX35" s="66">
        <f t="shared" si="18"/>
        <v>688.03725168497419</v>
      </c>
      <c r="BY35" s="66">
        <f t="shared" si="18"/>
        <v>434.4966410401255</v>
      </c>
      <c r="BZ35" s="66">
        <f t="shared" si="18"/>
        <v>570.89401060734053</v>
      </c>
      <c r="CA35" s="66">
        <f t="shared" si="18"/>
        <v>376.12543619295036</v>
      </c>
      <c r="CB35" s="66">
        <f t="shared" si="18"/>
        <v>179.98859891336247</v>
      </c>
      <c r="CC35" s="66">
        <f t="shared" si="18"/>
        <v>8220.9274442441292</v>
      </c>
      <c r="CD35" s="66">
        <f t="shared" si="18"/>
        <v>0</v>
      </c>
      <c r="CE35" s="66">
        <f t="shared" si="18"/>
        <v>0</v>
      </c>
      <c r="CF35" s="66">
        <f t="shared" si="18"/>
        <v>0</v>
      </c>
      <c r="CG35" s="66">
        <f t="shared" si="18"/>
        <v>0</v>
      </c>
      <c r="CH35" s="34">
        <f t="shared" si="10"/>
        <v>-16087.384800649108</v>
      </c>
      <c r="CI35" s="66">
        <f t="shared" si="10"/>
        <v>0</v>
      </c>
      <c r="CJ35" s="66">
        <f t="shared" si="10"/>
        <v>0</v>
      </c>
      <c r="CK35" s="66">
        <f t="shared" si="12"/>
        <v>0</v>
      </c>
      <c r="CL35" s="66">
        <f t="shared" si="12"/>
        <v>25.025075725225417</v>
      </c>
      <c r="CM35" s="66">
        <f t="shared" si="12"/>
        <v>1640.9760403421024</v>
      </c>
      <c r="CN35" s="66">
        <f t="shared" si="12"/>
        <v>0</v>
      </c>
      <c r="CO35" s="67">
        <f t="shared" si="12"/>
        <v>826.08299755098915</v>
      </c>
    </row>
    <row r="36" spans="2:98" x14ac:dyDescent="0.25">
      <c r="B36" s="53" t="s">
        <v>71</v>
      </c>
      <c r="C36" s="72" t="s">
        <v>72</v>
      </c>
      <c r="D36" s="65">
        <f>'[6]TES 2035 (value)'!D47</f>
        <v>89.203458199324842</v>
      </c>
      <c r="E36" s="66">
        <f>'[6]TES 2035 (value)'!E47</f>
        <v>547.73602912415481</v>
      </c>
      <c r="F36" s="66">
        <f>'[6]TES 2035 (value)'!F47</f>
        <v>1332.197380607282</v>
      </c>
      <c r="G36" s="66">
        <f>'[6]TES 2035 (value)'!G47</f>
        <v>118.95501458884331</v>
      </c>
      <c r="H36" s="66">
        <f>'[6]TES 2035 (value)'!H47</f>
        <v>206.47653457807871</v>
      </c>
      <c r="I36" s="66">
        <f>'[6]TES 2035 (value)'!I47</f>
        <v>292.14617491611608</v>
      </c>
      <c r="J36" s="66">
        <f>'[6]TES 2035 (value)'!J47</f>
        <v>436.13633012130236</v>
      </c>
      <c r="K36" s="66">
        <f>'[6]TES 2035 (value)'!K47</f>
        <v>275.04464601466731</v>
      </c>
      <c r="L36" s="66">
        <f>'[6]TES 2035 (value)'!L47</f>
        <v>356.29032032719965</v>
      </c>
      <c r="M36" s="66">
        <f>'[6]TES 2035 (value)'!M47</f>
        <v>235.26405187650786</v>
      </c>
      <c r="N36" s="66">
        <f>'[6]TES 2035 (value)'!N47</f>
        <v>114.09637395000054</v>
      </c>
      <c r="O36" s="66">
        <f>'[6]TES 2035 (value)'!O47</f>
        <v>5135.5623936035217</v>
      </c>
      <c r="P36" s="66">
        <f>'[6]TES 2035 (value)'!P47</f>
        <v>0</v>
      </c>
      <c r="Q36" s="66">
        <f>'[6]TES 2035 (value)'!Q47</f>
        <v>0</v>
      </c>
      <c r="R36" s="66">
        <f>'[6]TES 2035 (value)'!R47</f>
        <v>0</v>
      </c>
      <c r="S36" s="66">
        <f>'[6]TES 2035 (value)'!S47</f>
        <v>0</v>
      </c>
      <c r="T36" s="66">
        <f>'[6]TES 2035 (value)'!T47</f>
        <v>0</v>
      </c>
      <c r="U36" s="34">
        <f>-SUM(D36:T36,V36:AA36)</f>
        <v>-9169.1780712912387</v>
      </c>
      <c r="V36" s="66">
        <f>'[6]TES 2035 (value)'!V47</f>
        <v>0</v>
      </c>
      <c r="W36" s="66">
        <f>'[6]TES 2035 (value)'!W47</f>
        <v>0</v>
      </c>
      <c r="X36" s="66">
        <f>'[6]TES 2035 (value)'!X47</f>
        <v>0.31246019686778531</v>
      </c>
      <c r="Y36" s="66">
        <f>'[6]TES 2035 (value)'!Y47</f>
        <v>20.010756207315911</v>
      </c>
      <c r="Z36" s="66">
        <f>'[6]TES 2035 (value)'!Z47</f>
        <v>0</v>
      </c>
      <c r="AA36" s="67">
        <f>'[6]TES 2035 (value)'!AA47</f>
        <v>9.7461469800567286</v>
      </c>
      <c r="AI36" s="53" t="s">
        <v>71</v>
      </c>
      <c r="AJ36" s="72" t="s">
        <v>72</v>
      </c>
      <c r="AK36" s="65">
        <f t="shared" si="17"/>
        <v>89.203458199324842</v>
      </c>
      <c r="AL36" s="66">
        <f t="shared" si="15"/>
        <v>547.73602912415481</v>
      </c>
      <c r="AM36" s="66">
        <f t="shared" si="15"/>
        <v>1332.197380607282</v>
      </c>
      <c r="AN36" s="66">
        <f t="shared" si="15"/>
        <v>118.95501458884331</v>
      </c>
      <c r="AO36" s="66">
        <f t="shared" si="15"/>
        <v>206.47653457807871</v>
      </c>
      <c r="AP36" s="66">
        <f t="shared" si="15"/>
        <v>292.14617491611608</v>
      </c>
      <c r="AQ36" s="66">
        <f t="shared" si="15"/>
        <v>436.13633012130236</v>
      </c>
      <c r="AR36" s="66">
        <f t="shared" si="15"/>
        <v>275.04464601466731</v>
      </c>
      <c r="AS36" s="66">
        <f t="shared" si="15"/>
        <v>356.29032032719965</v>
      </c>
      <c r="AT36" s="66">
        <f t="shared" si="15"/>
        <v>235.26405187650786</v>
      </c>
      <c r="AU36" s="66">
        <f t="shared" si="15"/>
        <v>114.09637395000054</v>
      </c>
      <c r="AV36" s="66">
        <f t="shared" si="15"/>
        <v>5135.5623936035217</v>
      </c>
      <c r="AW36" s="66">
        <f t="shared" si="15"/>
        <v>0</v>
      </c>
      <c r="AX36" s="66">
        <f t="shared" si="15"/>
        <v>0</v>
      </c>
      <c r="AY36" s="66">
        <f t="shared" si="15"/>
        <v>0</v>
      </c>
      <c r="AZ36" s="66">
        <f t="shared" si="15"/>
        <v>0</v>
      </c>
      <c r="BA36" s="66">
        <f t="shared" si="15"/>
        <v>0</v>
      </c>
      <c r="BB36" s="34">
        <f t="shared" si="16"/>
        <v>-9169.1780712912387</v>
      </c>
      <c r="BC36" s="66">
        <f t="shared" si="16"/>
        <v>0</v>
      </c>
      <c r="BD36" s="66">
        <f t="shared" si="16"/>
        <v>0</v>
      </c>
      <c r="BE36" s="66">
        <f t="shared" si="16"/>
        <v>0.31246019686778531</v>
      </c>
      <c r="BF36" s="66">
        <f t="shared" si="16"/>
        <v>20.010756207315911</v>
      </c>
      <c r="BG36" s="66">
        <f t="shared" si="16"/>
        <v>0</v>
      </c>
      <c r="BH36" s="67">
        <f t="shared" si="16"/>
        <v>9.7461469800567286</v>
      </c>
      <c r="BP36" s="53" t="s">
        <v>71</v>
      </c>
      <c r="BQ36" s="72" t="s">
        <v>72</v>
      </c>
      <c r="BR36" s="65">
        <f t="shared" si="18"/>
        <v>89.203458199324842</v>
      </c>
      <c r="BS36" s="66">
        <f t="shared" si="18"/>
        <v>547.73602912415481</v>
      </c>
      <c r="BT36" s="66">
        <f t="shared" si="18"/>
        <v>1332.197380607282</v>
      </c>
      <c r="BU36" s="66">
        <f t="shared" si="18"/>
        <v>118.95501458884331</v>
      </c>
      <c r="BV36" s="66">
        <f t="shared" si="18"/>
        <v>206.47653457807871</v>
      </c>
      <c r="BW36" s="66">
        <f t="shared" si="18"/>
        <v>292.14617491611608</v>
      </c>
      <c r="BX36" s="66">
        <f t="shared" si="18"/>
        <v>436.13633012130236</v>
      </c>
      <c r="BY36" s="66">
        <f t="shared" si="18"/>
        <v>275.04464601466731</v>
      </c>
      <c r="BZ36" s="66">
        <f t="shared" si="18"/>
        <v>356.29032032719965</v>
      </c>
      <c r="CA36" s="66">
        <f t="shared" si="18"/>
        <v>235.26405187650786</v>
      </c>
      <c r="CB36" s="66">
        <f t="shared" si="18"/>
        <v>114.09637395000054</v>
      </c>
      <c r="CC36" s="66">
        <f t="shared" si="18"/>
        <v>5135.5623936035217</v>
      </c>
      <c r="CD36" s="66">
        <f t="shared" si="18"/>
        <v>0</v>
      </c>
      <c r="CE36" s="66">
        <f t="shared" si="18"/>
        <v>0</v>
      </c>
      <c r="CF36" s="66">
        <f t="shared" si="18"/>
        <v>0</v>
      </c>
      <c r="CG36" s="66">
        <f t="shared" si="18"/>
        <v>0</v>
      </c>
      <c r="CH36" s="66">
        <f t="shared" si="10"/>
        <v>0</v>
      </c>
      <c r="CI36" s="34">
        <f t="shared" si="10"/>
        <v>-9169.1780712912387</v>
      </c>
      <c r="CJ36" s="66">
        <f t="shared" si="10"/>
        <v>0</v>
      </c>
      <c r="CK36" s="66">
        <f t="shared" si="12"/>
        <v>0</v>
      </c>
      <c r="CL36" s="66">
        <f t="shared" si="12"/>
        <v>0.31246019686778531</v>
      </c>
      <c r="CM36" s="66">
        <f t="shared" si="12"/>
        <v>20.010756207315911</v>
      </c>
      <c r="CN36" s="66">
        <f t="shared" si="12"/>
        <v>0</v>
      </c>
      <c r="CO36" s="67">
        <f t="shared" si="12"/>
        <v>9.7461469800567286</v>
      </c>
    </row>
    <row r="37" spans="2:98" x14ac:dyDescent="0.25">
      <c r="B37" s="53" t="s">
        <v>73</v>
      </c>
      <c r="C37" s="72" t="s">
        <v>74</v>
      </c>
      <c r="D37" s="65">
        <f>'[6]TES 2035 (value)'!D48</f>
        <v>47041.683472983248</v>
      </c>
      <c r="E37" s="66">
        <f>'[6]TES 2035 (value)'!E48</f>
        <v>174561.90430501528</v>
      </c>
      <c r="F37" s="66">
        <f>'[6]TES 2035 (value)'!F48</f>
        <v>60020.06427314652</v>
      </c>
      <c r="G37" s="66">
        <f>'[6]TES 2035 (value)'!G48</f>
        <v>1126.9805448756106</v>
      </c>
      <c r="H37" s="66">
        <f>'[6]TES 2035 (value)'!H48</f>
        <v>18906.701555494205</v>
      </c>
      <c r="I37" s="66">
        <f>'[6]TES 2035 (value)'!I48</f>
        <v>8511.9272582272079</v>
      </c>
      <c r="J37" s="66">
        <f>'[6]TES 2035 (value)'!J48</f>
        <v>2817.56965780472</v>
      </c>
      <c r="K37" s="66">
        <f>'[6]TES 2035 (value)'!K48</f>
        <v>7006.6764228332786</v>
      </c>
      <c r="L37" s="66">
        <f>'[6]TES 2035 (value)'!L48</f>
        <v>5320.6418305504112</v>
      </c>
      <c r="M37" s="66">
        <f>'[6]TES 2035 (value)'!M48</f>
        <v>4894.6934261485267</v>
      </c>
      <c r="N37" s="66">
        <f>'[6]TES 2035 (value)'!N48</f>
        <v>3444.7315881336435</v>
      </c>
      <c r="O37" s="66">
        <f>'[6]TES 2035 (value)'!O48</f>
        <v>375497.70710549032</v>
      </c>
      <c r="P37" s="66">
        <f>'[6]TES 2035 (value)'!P48</f>
        <v>0</v>
      </c>
      <c r="Q37" s="66">
        <f>'[6]TES 2035 (value)'!Q48</f>
        <v>0</v>
      </c>
      <c r="R37" s="66">
        <f>'[6]TES 2035 (value)'!R48</f>
        <v>0</v>
      </c>
      <c r="S37" s="66">
        <f>'[6]TES 2035 (value)'!S48</f>
        <v>0</v>
      </c>
      <c r="T37" s="66">
        <f>'[6]TES 2035 (value)'!T48</f>
        <v>0</v>
      </c>
      <c r="U37" s="66">
        <f>'[6]TES 2035 (value)'!U48</f>
        <v>0</v>
      </c>
      <c r="V37" s="34">
        <f>-SUM(D37:U37,W37:AA37)</f>
        <v>-721815.27326717775</v>
      </c>
      <c r="W37" s="66">
        <f>'[6]TES 2035 (value)'!W48</f>
        <v>0</v>
      </c>
      <c r="X37" s="66">
        <f>'[6]TES 2035 (value)'!X48</f>
        <v>20.228747933703968</v>
      </c>
      <c r="Y37" s="66">
        <f>'[6]TES 2035 (value)'!Y48</f>
        <v>12630.585201814087</v>
      </c>
      <c r="Z37" s="66">
        <f>'[6]TES 2035 (value)'!Z48</f>
        <v>0</v>
      </c>
      <c r="AA37" s="67">
        <f>'[6]TES 2035 (value)'!AA48</f>
        <v>13.177876726956351</v>
      </c>
      <c r="AI37" s="53" t="s">
        <v>73</v>
      </c>
      <c r="AJ37" s="72" t="s">
        <v>74</v>
      </c>
      <c r="AK37" s="65">
        <f t="shared" si="17"/>
        <v>47041.683472983248</v>
      </c>
      <c r="AL37" s="66">
        <f t="shared" si="15"/>
        <v>174561.90430501528</v>
      </c>
      <c r="AM37" s="66">
        <f t="shared" si="15"/>
        <v>60020.06427314652</v>
      </c>
      <c r="AN37" s="66">
        <f t="shared" si="15"/>
        <v>1126.9805448756106</v>
      </c>
      <c r="AO37" s="66">
        <f t="shared" si="15"/>
        <v>18906.701555494205</v>
      </c>
      <c r="AP37" s="66">
        <f t="shared" si="15"/>
        <v>8511.9272582272079</v>
      </c>
      <c r="AQ37" s="66">
        <f t="shared" si="15"/>
        <v>2817.56965780472</v>
      </c>
      <c r="AR37" s="66">
        <f t="shared" si="15"/>
        <v>7006.6764228332786</v>
      </c>
      <c r="AS37" s="66">
        <f t="shared" si="15"/>
        <v>5320.6418305504112</v>
      </c>
      <c r="AT37" s="66">
        <f t="shared" si="15"/>
        <v>4894.6934261485267</v>
      </c>
      <c r="AU37" s="66">
        <f t="shared" si="15"/>
        <v>3444.7315881336435</v>
      </c>
      <c r="AV37" s="66">
        <f t="shared" si="15"/>
        <v>375497.70710549032</v>
      </c>
      <c r="AW37" s="66">
        <f t="shared" si="15"/>
        <v>0</v>
      </c>
      <c r="AX37" s="66">
        <f t="shared" si="15"/>
        <v>0</v>
      </c>
      <c r="AY37" s="66">
        <f t="shared" si="15"/>
        <v>0</v>
      </c>
      <c r="AZ37" s="66">
        <f t="shared" si="15"/>
        <v>0</v>
      </c>
      <c r="BA37" s="66">
        <f t="shared" si="15"/>
        <v>0</v>
      </c>
      <c r="BB37" s="66">
        <f t="shared" si="16"/>
        <v>0</v>
      </c>
      <c r="BC37" s="34">
        <f t="shared" si="16"/>
        <v>-721815.27326717775</v>
      </c>
      <c r="BD37" s="66">
        <f t="shared" si="16"/>
        <v>0</v>
      </c>
      <c r="BE37" s="66">
        <f t="shared" si="16"/>
        <v>20.228747933703968</v>
      </c>
      <c r="BF37" s="66">
        <f t="shared" si="16"/>
        <v>12630.585201814087</v>
      </c>
      <c r="BG37" s="66">
        <f t="shared" si="16"/>
        <v>0</v>
      </c>
      <c r="BH37" s="67">
        <f t="shared" si="16"/>
        <v>13.177876726956351</v>
      </c>
      <c r="BP37" s="53" t="s">
        <v>73</v>
      </c>
      <c r="BQ37" s="72" t="s">
        <v>74</v>
      </c>
      <c r="BR37" s="65">
        <f t="shared" si="18"/>
        <v>47041.683472983248</v>
      </c>
      <c r="BS37" s="66">
        <f t="shared" si="18"/>
        <v>174561.90430501528</v>
      </c>
      <c r="BT37" s="66">
        <f t="shared" si="18"/>
        <v>60020.06427314652</v>
      </c>
      <c r="BU37" s="66">
        <f t="shared" si="18"/>
        <v>1126.9805448756106</v>
      </c>
      <c r="BV37" s="66">
        <f t="shared" si="18"/>
        <v>18906.701555494205</v>
      </c>
      <c r="BW37" s="66">
        <f t="shared" si="18"/>
        <v>8511.9272582272079</v>
      </c>
      <c r="BX37" s="66">
        <f t="shared" si="18"/>
        <v>2817.56965780472</v>
      </c>
      <c r="BY37" s="66">
        <f t="shared" si="18"/>
        <v>7006.6764228332786</v>
      </c>
      <c r="BZ37" s="66">
        <f t="shared" si="18"/>
        <v>5320.6418305504112</v>
      </c>
      <c r="CA37" s="66">
        <f t="shared" si="18"/>
        <v>4894.6934261485267</v>
      </c>
      <c r="CB37" s="66">
        <f t="shared" si="18"/>
        <v>3444.7315881336435</v>
      </c>
      <c r="CC37" s="66">
        <f t="shared" si="18"/>
        <v>375497.70710549032</v>
      </c>
      <c r="CD37" s="66">
        <f t="shared" si="18"/>
        <v>0</v>
      </c>
      <c r="CE37" s="66">
        <f t="shared" si="18"/>
        <v>0</v>
      </c>
      <c r="CF37" s="66">
        <f t="shared" si="18"/>
        <v>0</v>
      </c>
      <c r="CG37" s="66">
        <f t="shared" si="18"/>
        <v>0</v>
      </c>
      <c r="CH37" s="66">
        <f t="shared" si="10"/>
        <v>0</v>
      </c>
      <c r="CI37" s="66">
        <f t="shared" si="10"/>
        <v>0</v>
      </c>
      <c r="CJ37" s="34">
        <f t="shared" si="10"/>
        <v>-721815.27326717775</v>
      </c>
      <c r="CK37" s="66">
        <f t="shared" si="12"/>
        <v>0</v>
      </c>
      <c r="CL37" s="66">
        <f t="shared" si="12"/>
        <v>20.228747933703968</v>
      </c>
      <c r="CM37" s="66">
        <f t="shared" si="12"/>
        <v>12630.585201814087</v>
      </c>
      <c r="CN37" s="66">
        <f t="shared" si="12"/>
        <v>0</v>
      </c>
      <c r="CO37" s="67">
        <f t="shared" si="12"/>
        <v>13.177876726956351</v>
      </c>
    </row>
    <row r="38" spans="2:98" x14ac:dyDescent="0.25">
      <c r="B38" s="53" t="s">
        <v>76</v>
      </c>
      <c r="C38" s="72" t="s">
        <v>54</v>
      </c>
      <c r="D38" s="65">
        <f t="array" ref="D38:AA38">TRANSPOSE('[6]TES 2035 (value)'!$AV$6:$AV$29)</f>
        <v>3969.9415370938641</v>
      </c>
      <c r="E38" s="66">
        <v>33895.176478962989</v>
      </c>
      <c r="F38" s="66">
        <v>32150.971545053584</v>
      </c>
      <c r="G38" s="66">
        <v>979.29034916116541</v>
      </c>
      <c r="H38" s="66">
        <v>753.74014074519312</v>
      </c>
      <c r="I38" s="66">
        <v>2450.0559575409911</v>
      </c>
      <c r="J38" s="66">
        <v>36.424473826199225</v>
      </c>
      <c r="K38" s="66">
        <v>194.87282446439551</v>
      </c>
      <c r="L38" s="66">
        <v>2307.6436929965298</v>
      </c>
      <c r="M38" s="66">
        <v>10.251699192353735</v>
      </c>
      <c r="N38" s="66">
        <v>1.5648004001609401E-6</v>
      </c>
      <c r="O38" s="66">
        <v>92455.194328651225</v>
      </c>
      <c r="P38" s="66">
        <v>58921.951711054433</v>
      </c>
      <c r="Q38" s="66">
        <v>978.26485526103966</v>
      </c>
      <c r="R38" s="66">
        <v>1507.1857131856318</v>
      </c>
      <c r="S38" s="66">
        <v>705.67385770241992</v>
      </c>
      <c r="T38" s="66">
        <v>41.182028424539631</v>
      </c>
      <c r="U38" s="66">
        <v>621.65770736535421</v>
      </c>
      <c r="V38" s="66">
        <v>117487.05744951981</v>
      </c>
      <c r="W38" s="66">
        <v>0</v>
      </c>
      <c r="X38" s="66">
        <v>22.809821249872716</v>
      </c>
      <c r="Y38" s="66">
        <v>10684.465674248115</v>
      </c>
      <c r="Z38" s="66">
        <v>5374.4159239366927</v>
      </c>
      <c r="AA38" s="67">
        <v>2156.5930250856918</v>
      </c>
      <c r="AI38" s="53" t="s">
        <v>76</v>
      </c>
      <c r="AJ38" s="72" t="s">
        <v>54</v>
      </c>
      <c r="AK38" s="65">
        <f t="shared" si="17"/>
        <v>3969.9415370938641</v>
      </c>
      <c r="AL38" s="66">
        <f t="shared" si="15"/>
        <v>33895.176478962989</v>
      </c>
      <c r="AM38" s="66">
        <f t="shared" si="15"/>
        <v>32150.971545053584</v>
      </c>
      <c r="AN38" s="66">
        <f t="shared" si="15"/>
        <v>979.29034916116541</v>
      </c>
      <c r="AO38" s="66">
        <f t="shared" si="15"/>
        <v>753.74014074519312</v>
      </c>
      <c r="AP38" s="66">
        <f t="shared" si="15"/>
        <v>2450.0559575409911</v>
      </c>
      <c r="AQ38" s="66">
        <f t="shared" si="15"/>
        <v>36.424473826199225</v>
      </c>
      <c r="AR38" s="66">
        <f t="shared" si="15"/>
        <v>194.87282446439551</v>
      </c>
      <c r="AS38" s="66">
        <f t="shared" si="15"/>
        <v>2307.6436929965298</v>
      </c>
      <c r="AT38" s="66">
        <f t="shared" si="15"/>
        <v>10.251699192353735</v>
      </c>
      <c r="AU38" s="66">
        <f t="shared" si="15"/>
        <v>1.5648004001609401E-6</v>
      </c>
      <c r="AV38" s="66">
        <f t="shared" si="15"/>
        <v>92455.194328651225</v>
      </c>
      <c r="AW38" s="66">
        <f t="shared" si="15"/>
        <v>58921.951711054433</v>
      </c>
      <c r="AX38" s="66">
        <f t="shared" si="15"/>
        <v>978.26485526103966</v>
      </c>
      <c r="AY38" s="66">
        <f t="shared" si="15"/>
        <v>1507.1857131856318</v>
      </c>
      <c r="AZ38" s="66">
        <f t="shared" si="15"/>
        <v>705.67385770241992</v>
      </c>
      <c r="BA38" s="66">
        <f t="shared" si="15"/>
        <v>41.182028424539631</v>
      </c>
      <c r="BB38" s="66">
        <f t="shared" si="16"/>
        <v>621.65770736535421</v>
      </c>
      <c r="BC38" s="66">
        <f t="shared" si="16"/>
        <v>117487.05744951981</v>
      </c>
      <c r="BD38" s="66">
        <f t="shared" si="16"/>
        <v>0</v>
      </c>
      <c r="BE38" s="66">
        <f t="shared" si="16"/>
        <v>22.809821249872716</v>
      </c>
      <c r="BF38" s="66">
        <f t="shared" si="16"/>
        <v>10684.465674248115</v>
      </c>
      <c r="BG38" s="66">
        <f t="shared" si="16"/>
        <v>5374.4159239366927</v>
      </c>
      <c r="BH38" s="67">
        <f t="shared" si="16"/>
        <v>2156.5930250856918</v>
      </c>
      <c r="BP38" s="53" t="s">
        <v>76</v>
      </c>
      <c r="BQ38" s="72" t="s">
        <v>54</v>
      </c>
      <c r="BR38" s="49">
        <f t="array" ref="BR38:CO38">AK47:BH47/(1+AK47:BH47)*TRANSPOSE(CP3:CP26+CQ3:CQ26+CR3:CR26)</f>
        <v>3969.9415370938646</v>
      </c>
      <c r="BS38" s="50">
        <v>33895.176478962989</v>
      </c>
      <c r="BT38" s="50">
        <v>32344.816471483402</v>
      </c>
      <c r="BU38" s="50">
        <v>979.29034916116518</v>
      </c>
      <c r="BV38" s="50">
        <v>753.74014074519323</v>
      </c>
      <c r="BW38" s="50">
        <v>2450.0559575409916</v>
      </c>
      <c r="BX38" s="50">
        <v>36.424473826199225</v>
      </c>
      <c r="BY38" s="50">
        <v>0</v>
      </c>
      <c r="BZ38" s="50">
        <v>2307.6436929965298</v>
      </c>
      <c r="CA38" s="50">
        <v>0</v>
      </c>
      <c r="CB38" s="50">
        <v>1.5648004001609403E-6</v>
      </c>
      <c r="CC38" s="50">
        <v>92455.194328651211</v>
      </c>
      <c r="CD38" s="50">
        <v>58921.951711054433</v>
      </c>
      <c r="CE38" s="50">
        <v>978.26485526103966</v>
      </c>
      <c r="CF38" s="50">
        <v>1507.1857131856316</v>
      </c>
      <c r="CG38" s="50">
        <v>705.67385770242004</v>
      </c>
      <c r="CH38" s="50">
        <v>41.182028424539624</v>
      </c>
      <c r="CI38" s="50">
        <v>621.65770736535433</v>
      </c>
      <c r="CJ38" s="50">
        <v>117487.05744951982</v>
      </c>
      <c r="CK38" s="50">
        <v>0</v>
      </c>
      <c r="CL38" s="50">
        <v>22.809821249872712</v>
      </c>
      <c r="CM38" s="50">
        <v>10684.465674248115</v>
      </c>
      <c r="CN38" s="50">
        <v>5374.4159239366927</v>
      </c>
      <c r="CO38" s="51">
        <v>2156.5930250856918</v>
      </c>
    </row>
    <row r="39" spans="2:98" x14ac:dyDescent="0.25">
      <c r="B39" s="53" t="s">
        <v>77</v>
      </c>
      <c r="C39" s="72" t="s">
        <v>78</v>
      </c>
      <c r="D39" s="65">
        <f t="array" ref="D39:AA39">TRANSPOSE('[6]TES 2035 (value)'!$AW$6:$AW$29)</f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82.831353050699562</v>
      </c>
      <c r="Y39" s="66">
        <v>21336.092529340429</v>
      </c>
      <c r="Z39" s="66">
        <v>1295.0111380000001</v>
      </c>
      <c r="AA39" s="67">
        <v>2352.774510139498</v>
      </c>
      <c r="AI39" s="53" t="s">
        <v>77</v>
      </c>
      <c r="AJ39" s="72" t="s">
        <v>78</v>
      </c>
      <c r="AK39" s="65">
        <f t="shared" si="17"/>
        <v>0</v>
      </c>
      <c r="AL39" s="66">
        <f t="shared" si="15"/>
        <v>0</v>
      </c>
      <c r="AM39" s="66">
        <f t="shared" si="15"/>
        <v>0</v>
      </c>
      <c r="AN39" s="66">
        <f t="shared" si="15"/>
        <v>0</v>
      </c>
      <c r="AO39" s="66">
        <f t="shared" si="15"/>
        <v>0</v>
      </c>
      <c r="AP39" s="66">
        <f t="shared" si="15"/>
        <v>0</v>
      </c>
      <c r="AQ39" s="66">
        <f t="shared" si="15"/>
        <v>0</v>
      </c>
      <c r="AR39" s="66">
        <f t="shared" si="15"/>
        <v>0</v>
      </c>
      <c r="AS39" s="66">
        <f t="shared" si="15"/>
        <v>0</v>
      </c>
      <c r="AT39" s="66">
        <f t="shared" si="15"/>
        <v>0</v>
      </c>
      <c r="AU39" s="66">
        <f t="shared" si="15"/>
        <v>0</v>
      </c>
      <c r="AV39" s="66">
        <f t="shared" si="15"/>
        <v>0</v>
      </c>
      <c r="AW39" s="66">
        <f t="shared" si="15"/>
        <v>0</v>
      </c>
      <c r="AX39" s="66">
        <f t="shared" si="15"/>
        <v>0</v>
      </c>
      <c r="AY39" s="66">
        <f t="shared" si="15"/>
        <v>0</v>
      </c>
      <c r="AZ39" s="66">
        <f t="shared" si="15"/>
        <v>0</v>
      </c>
      <c r="BA39" s="66">
        <f t="shared" si="15"/>
        <v>0</v>
      </c>
      <c r="BB39" s="66">
        <f t="shared" si="16"/>
        <v>0</v>
      </c>
      <c r="BC39" s="66">
        <f t="shared" si="16"/>
        <v>0</v>
      </c>
      <c r="BD39" s="66">
        <f t="shared" si="16"/>
        <v>0</v>
      </c>
      <c r="BE39" s="66">
        <f t="shared" si="16"/>
        <v>82.831353050699562</v>
      </c>
      <c r="BF39" s="66">
        <f t="shared" si="16"/>
        <v>21336.092529340429</v>
      </c>
      <c r="BG39" s="66">
        <f t="shared" si="16"/>
        <v>1295.0111380000001</v>
      </c>
      <c r="BH39" s="67">
        <f t="shared" si="16"/>
        <v>2352.774510139498</v>
      </c>
      <c r="BP39" s="53" t="s">
        <v>77</v>
      </c>
      <c r="BQ39" s="72" t="s">
        <v>78</v>
      </c>
      <c r="BR39" s="65">
        <f t="shared" ref="BR39:CG40" si="19">AK39</f>
        <v>0</v>
      </c>
      <c r="BS39" s="66">
        <f t="shared" si="19"/>
        <v>0</v>
      </c>
      <c r="BT39" s="66">
        <f t="shared" si="19"/>
        <v>0</v>
      </c>
      <c r="BU39" s="66">
        <f t="shared" si="19"/>
        <v>0</v>
      </c>
      <c r="BV39" s="66">
        <f t="shared" si="19"/>
        <v>0</v>
      </c>
      <c r="BW39" s="66">
        <f t="shared" si="19"/>
        <v>0</v>
      </c>
      <c r="BX39" s="66">
        <f t="shared" si="19"/>
        <v>0</v>
      </c>
      <c r="BY39" s="66">
        <f t="shared" si="19"/>
        <v>0</v>
      </c>
      <c r="BZ39" s="66">
        <f t="shared" si="19"/>
        <v>0</v>
      </c>
      <c r="CA39" s="66">
        <f t="shared" si="19"/>
        <v>0</v>
      </c>
      <c r="CB39" s="66">
        <f t="shared" si="19"/>
        <v>0</v>
      </c>
      <c r="CC39" s="66">
        <f t="shared" si="19"/>
        <v>0</v>
      </c>
      <c r="CD39" s="66">
        <f t="shared" si="19"/>
        <v>0</v>
      </c>
      <c r="CE39" s="66">
        <f t="shared" si="19"/>
        <v>0</v>
      </c>
      <c r="CF39" s="66">
        <f t="shared" si="19"/>
        <v>0</v>
      </c>
      <c r="CG39" s="66">
        <f t="shared" si="19"/>
        <v>0</v>
      </c>
      <c r="CH39" s="66">
        <f t="shared" ref="CH39:CO40" si="20">BA39</f>
        <v>0</v>
      </c>
      <c r="CI39" s="66">
        <f t="shared" si="20"/>
        <v>0</v>
      </c>
      <c r="CJ39" s="66">
        <f t="shared" si="20"/>
        <v>0</v>
      </c>
      <c r="CK39" s="66">
        <f t="shared" si="20"/>
        <v>0</v>
      </c>
      <c r="CL39" s="66">
        <f t="shared" si="20"/>
        <v>82.831353050699562</v>
      </c>
      <c r="CM39" s="66">
        <f t="shared" si="20"/>
        <v>21336.092529340429</v>
      </c>
      <c r="CN39" s="66">
        <f t="shared" si="20"/>
        <v>1295.0111380000001</v>
      </c>
      <c r="CO39" s="67">
        <f t="shared" si="20"/>
        <v>2352.774510139498</v>
      </c>
    </row>
    <row r="40" spans="2:98" x14ac:dyDescent="0.25">
      <c r="B40" s="53" t="s">
        <v>79</v>
      </c>
      <c r="C40" s="78" t="s">
        <v>80</v>
      </c>
      <c r="D40" s="69">
        <f t="array" ref="D40:AA40">TRANSPOSE('[6]TES 2035 (value)'!$AX$6:$AX$29)+TRANSPOSE('[6]TES 2035 (value)'!$AY$6:$AY$29)</f>
        <v>-6422.0379094664022</v>
      </c>
      <c r="E40" s="70">
        <v>37712.569761755316</v>
      </c>
      <c r="F40" s="70">
        <v>1245.206155822377</v>
      </c>
      <c r="G40" s="70">
        <v>15.04722209223007</v>
      </c>
      <c r="H40" s="70">
        <v>31.995211096063496</v>
      </c>
      <c r="I40" s="70">
        <v>39.149600001027949</v>
      </c>
      <c r="J40" s="70">
        <v>112.14322308708569</v>
      </c>
      <c r="K40" s="70">
        <v>161.60972421774002</v>
      </c>
      <c r="L40" s="70">
        <v>170.28392570006397</v>
      </c>
      <c r="M40" s="70">
        <v>6.410460806440577</v>
      </c>
      <c r="N40" s="70">
        <v>24.794921278419174</v>
      </c>
      <c r="O40" s="70">
        <v>6348.3166649743325</v>
      </c>
      <c r="P40" s="70">
        <v>2172.7354145175782</v>
      </c>
      <c r="Q40" s="70">
        <v>-4750.1762107543482</v>
      </c>
      <c r="R40" s="70">
        <v>-7844.3267920378421</v>
      </c>
      <c r="S40" s="70">
        <v>0</v>
      </c>
      <c r="T40" s="70">
        <v>-379.19614009684994</v>
      </c>
      <c r="U40" s="70">
        <v>849.05327993667117</v>
      </c>
      <c r="V40" s="70">
        <v>77758.408158679478</v>
      </c>
      <c r="W40" s="70">
        <v>0</v>
      </c>
      <c r="X40" s="70">
        <v>0.28559545880600162</v>
      </c>
      <c r="Y40" s="70">
        <v>0</v>
      </c>
      <c r="Z40" s="70">
        <v>635.58369908334771</v>
      </c>
      <c r="AA40" s="71">
        <v>29.060561480474995</v>
      </c>
      <c r="AI40" s="53" t="s">
        <v>79</v>
      </c>
      <c r="AJ40" s="78" t="s">
        <v>80</v>
      </c>
      <c r="AK40" s="69">
        <f t="shared" si="17"/>
        <v>-6422.0379094664022</v>
      </c>
      <c r="AL40" s="70">
        <f t="shared" si="15"/>
        <v>37712.569761755316</v>
      </c>
      <c r="AM40" s="70">
        <f t="shared" si="15"/>
        <v>1245.206155822377</v>
      </c>
      <c r="AN40" s="70">
        <f t="shared" si="15"/>
        <v>15.04722209223007</v>
      </c>
      <c r="AO40" s="70">
        <f t="shared" si="15"/>
        <v>31.995211096063496</v>
      </c>
      <c r="AP40" s="70">
        <f t="shared" si="15"/>
        <v>39.149600001027949</v>
      </c>
      <c r="AQ40" s="70">
        <f t="shared" si="15"/>
        <v>112.14322308708569</v>
      </c>
      <c r="AR40" s="70">
        <f t="shared" si="15"/>
        <v>161.60972421774002</v>
      </c>
      <c r="AS40" s="70">
        <f t="shared" si="15"/>
        <v>170.28392570006397</v>
      </c>
      <c r="AT40" s="70">
        <f t="shared" si="15"/>
        <v>6.410460806440577</v>
      </c>
      <c r="AU40" s="70">
        <f t="shared" si="15"/>
        <v>24.794921278419174</v>
      </c>
      <c r="AV40" s="70">
        <f t="shared" si="15"/>
        <v>6348.3166649743325</v>
      </c>
      <c r="AW40" s="70">
        <f t="shared" si="15"/>
        <v>2172.7354145175782</v>
      </c>
      <c r="AX40" s="70">
        <f t="shared" si="15"/>
        <v>-4750.1762107543482</v>
      </c>
      <c r="AY40" s="70">
        <f t="shared" si="15"/>
        <v>-7844.3267920378421</v>
      </c>
      <c r="AZ40" s="70">
        <f t="shared" si="15"/>
        <v>0</v>
      </c>
      <c r="BA40" s="70">
        <f t="shared" si="15"/>
        <v>-379.19614009684994</v>
      </c>
      <c r="BB40" s="70">
        <f t="shared" si="16"/>
        <v>849.05327993667117</v>
      </c>
      <c r="BC40" s="70">
        <f t="shared" si="16"/>
        <v>77758.408158679478</v>
      </c>
      <c r="BD40" s="70">
        <f t="shared" si="16"/>
        <v>0</v>
      </c>
      <c r="BE40" s="70">
        <f t="shared" si="16"/>
        <v>0.28559545880600162</v>
      </c>
      <c r="BF40" s="70">
        <f t="shared" si="16"/>
        <v>0</v>
      </c>
      <c r="BG40" s="70">
        <f t="shared" si="16"/>
        <v>635.58369908334771</v>
      </c>
      <c r="BH40" s="71">
        <f t="shared" si="16"/>
        <v>29.060561480474995</v>
      </c>
      <c r="BP40" s="53" t="s">
        <v>79</v>
      </c>
      <c r="BQ40" s="78" t="s">
        <v>80</v>
      </c>
      <c r="BR40" s="69">
        <f t="shared" si="19"/>
        <v>-6422.0379094664022</v>
      </c>
      <c r="BS40" s="70">
        <f t="shared" si="19"/>
        <v>37712.569761755316</v>
      </c>
      <c r="BT40" s="49">
        <f>AM40-CY19</f>
        <v>2768.8429166973528</v>
      </c>
      <c r="BU40" s="70">
        <f t="shared" si="19"/>
        <v>15.04722209223007</v>
      </c>
      <c r="BV40" s="70">
        <f t="shared" si="19"/>
        <v>31.995211096063496</v>
      </c>
      <c r="BW40" s="70">
        <f t="shared" si="19"/>
        <v>39.149600001027949</v>
      </c>
      <c r="BX40" s="70">
        <f t="shared" si="19"/>
        <v>112.14322308708569</v>
      </c>
      <c r="BY40" s="70">
        <f t="shared" si="19"/>
        <v>161.60972421774002</v>
      </c>
      <c r="BZ40" s="70">
        <f t="shared" si="19"/>
        <v>170.28392570006397</v>
      </c>
      <c r="CA40" s="70">
        <f t="shared" si="19"/>
        <v>6.410460806440577</v>
      </c>
      <c r="CB40" s="70">
        <f t="shared" si="19"/>
        <v>24.794921278419174</v>
      </c>
      <c r="CC40" s="70">
        <f t="shared" si="19"/>
        <v>6348.3166649743325</v>
      </c>
      <c r="CD40" s="70">
        <f t="shared" si="19"/>
        <v>2172.7354145175782</v>
      </c>
      <c r="CE40" s="70">
        <f t="shared" si="19"/>
        <v>-4750.1762107543482</v>
      </c>
      <c r="CF40" s="70">
        <f t="shared" si="19"/>
        <v>-7844.3267920378421</v>
      </c>
      <c r="CG40" s="70">
        <f t="shared" si="19"/>
        <v>0</v>
      </c>
      <c r="CH40" s="70">
        <f t="shared" si="20"/>
        <v>-379.19614009684994</v>
      </c>
      <c r="CI40" s="70">
        <f t="shared" si="20"/>
        <v>849.05327993667117</v>
      </c>
      <c r="CJ40" s="70">
        <f t="shared" si="20"/>
        <v>77758.408158679478</v>
      </c>
      <c r="CK40" s="70">
        <f t="shared" si="20"/>
        <v>0</v>
      </c>
      <c r="CL40" s="70">
        <f t="shared" si="20"/>
        <v>0.28559545880600162</v>
      </c>
      <c r="CM40" s="70">
        <f t="shared" si="20"/>
        <v>0</v>
      </c>
      <c r="CN40" s="70">
        <f t="shared" si="20"/>
        <v>635.58369908334771</v>
      </c>
      <c r="CO40" s="71">
        <f t="shared" si="20"/>
        <v>29.060561480474995</v>
      </c>
    </row>
    <row r="41" spans="2:98" x14ac:dyDescent="0.25">
      <c r="B41" s="29" t="s">
        <v>81</v>
      </c>
      <c r="C41" s="30" t="s">
        <v>83</v>
      </c>
      <c r="D41" s="31">
        <f t="array" ref="D41:AA41">TRANSPOSE(AG3:AG26)</f>
        <v>248602.33716976372</v>
      </c>
      <c r="E41" s="31">
        <v>722077.94271418615</v>
      </c>
      <c r="F41" s="31">
        <v>541441.81521642394</v>
      </c>
      <c r="G41" s="31">
        <v>26324.41093570763</v>
      </c>
      <c r="H41" s="31">
        <v>84947.332535164998</v>
      </c>
      <c r="I41" s="31">
        <v>83570.518387089862</v>
      </c>
      <c r="J41" s="31">
        <v>33921.3333760116</v>
      </c>
      <c r="K41" s="31">
        <v>133497.01957645526</v>
      </c>
      <c r="L41" s="31">
        <v>105217.56172886118</v>
      </c>
      <c r="M41" s="31">
        <v>96882.460704469733</v>
      </c>
      <c r="N41" s="31">
        <v>56069.071235587027</v>
      </c>
      <c r="O41" s="31">
        <v>2276809.9573577964</v>
      </c>
      <c r="P41" s="31">
        <v>740253.40344936331</v>
      </c>
      <c r="Q41" s="31">
        <v>23773.489980756181</v>
      </c>
      <c r="R41" s="31">
        <v>32096.399197974111</v>
      </c>
      <c r="S41" s="31">
        <v>65612.884507980445</v>
      </c>
      <c r="T41" s="31">
        <v>20481.191501436235</v>
      </c>
      <c r="U41" s="31">
        <v>63620.428663395578</v>
      </c>
      <c r="V41" s="31">
        <v>4483695.5795715619</v>
      </c>
      <c r="W41" s="31">
        <v>956499.68904717325</v>
      </c>
      <c r="X41" s="31">
        <v>931.01925715726247</v>
      </c>
      <c r="Y41" s="31">
        <v>181166.74603910994</v>
      </c>
      <c r="Z41" s="31">
        <v>79614.75761581384</v>
      </c>
      <c r="AA41" s="32">
        <v>51191.246695318012</v>
      </c>
      <c r="AI41" s="29" t="s">
        <v>81</v>
      </c>
      <c r="AJ41" s="30" t="s">
        <v>83</v>
      </c>
      <c r="AK41" s="31">
        <f>SUM(AK3:AK40)</f>
        <v>248604.98732892505</v>
      </c>
      <c r="AL41" s="31">
        <f t="shared" ref="AL41:BH41" si="21">SUM(AL3:AL40)</f>
        <v>722091.02625253587</v>
      </c>
      <c r="AM41" s="31">
        <f t="shared" si="21"/>
        <v>541441.66950641107</v>
      </c>
      <c r="AN41" s="31">
        <f t="shared" si="21"/>
        <v>26323.664005024475</v>
      </c>
      <c r="AO41" s="31">
        <f t="shared" si="21"/>
        <v>84946.953026044415</v>
      </c>
      <c r="AP41" s="31">
        <f t="shared" si="21"/>
        <v>83569.838609261147</v>
      </c>
      <c r="AQ41" s="31">
        <f t="shared" si="21"/>
        <v>33921.920267469679</v>
      </c>
      <c r="AR41" s="31">
        <f t="shared" si="21"/>
        <v>133520.50075235809</v>
      </c>
      <c r="AS41" s="31">
        <f t="shared" si="21"/>
        <v>105228.10369998505</v>
      </c>
      <c r="AT41" s="31">
        <f t="shared" si="21"/>
        <v>96882.963190757902</v>
      </c>
      <c r="AU41" s="31">
        <f t="shared" si="21"/>
        <v>56068.793229661445</v>
      </c>
      <c r="AV41" s="31">
        <f t="shared" si="21"/>
        <v>2276846.0229680357</v>
      </c>
      <c r="AW41" s="31">
        <f t="shared" si="21"/>
        <v>740266.69288811553</v>
      </c>
      <c r="AX41" s="31">
        <f t="shared" si="21"/>
        <v>23772.095644153826</v>
      </c>
      <c r="AY41" s="31">
        <f t="shared" si="21"/>
        <v>32095.80290962931</v>
      </c>
      <c r="AZ41" s="31">
        <f t="shared" si="21"/>
        <v>65615.590700015498</v>
      </c>
      <c r="BA41" s="31">
        <f t="shared" si="21"/>
        <v>20480.495371379191</v>
      </c>
      <c r="BB41" s="31">
        <f t="shared" si="21"/>
        <v>63620.105318755443</v>
      </c>
      <c r="BC41" s="31">
        <f t="shared" si="21"/>
        <v>4483813.1184841692</v>
      </c>
      <c r="BD41" s="31">
        <f t="shared" si="21"/>
        <v>956499.58109983406</v>
      </c>
      <c r="BE41" s="31">
        <f t="shared" si="21"/>
        <v>1057.4011548312767</v>
      </c>
      <c r="BF41" s="31">
        <f t="shared" si="21"/>
        <v>182308.82797204895</v>
      </c>
      <c r="BG41" s="31">
        <f t="shared" si="21"/>
        <v>79617.625210758371</v>
      </c>
      <c r="BH41" s="32">
        <f t="shared" si="21"/>
        <v>51271.928819893939</v>
      </c>
      <c r="BP41" s="29" t="s">
        <v>81</v>
      </c>
      <c r="BQ41" s="30" t="s">
        <v>83</v>
      </c>
      <c r="BR41" s="31">
        <f>SUM(BR3:BR40)</f>
        <v>248604.98732892505</v>
      </c>
      <c r="BS41" s="31">
        <f t="shared" ref="BS41:CO41" si="22">SUM(BS3:BS40)</f>
        <v>722091.02625253587</v>
      </c>
      <c r="BT41" s="31">
        <f t="shared" si="22"/>
        <v>542965.30626728619</v>
      </c>
      <c r="BU41" s="31">
        <f t="shared" si="22"/>
        <v>26323.664005024475</v>
      </c>
      <c r="BV41" s="31">
        <f t="shared" si="22"/>
        <v>84946.953026044415</v>
      </c>
      <c r="BW41" s="31">
        <f t="shared" si="22"/>
        <v>83569.838609261147</v>
      </c>
      <c r="BX41" s="31">
        <f t="shared" si="22"/>
        <v>33921.920267469679</v>
      </c>
      <c r="BY41" s="31">
        <f t="shared" si="22"/>
        <v>133520.50075235806</v>
      </c>
      <c r="BZ41" s="31">
        <f t="shared" si="22"/>
        <v>105228.10369998505</v>
      </c>
      <c r="CA41" s="31">
        <f t="shared" si="22"/>
        <v>96882.963190757902</v>
      </c>
      <c r="CB41" s="31">
        <f t="shared" si="22"/>
        <v>56068.793229661445</v>
      </c>
      <c r="CC41" s="31">
        <f t="shared" si="22"/>
        <v>2276846.0229680357</v>
      </c>
      <c r="CD41" s="31">
        <f t="shared" si="22"/>
        <v>740266.69288811553</v>
      </c>
      <c r="CE41" s="31">
        <f t="shared" si="22"/>
        <v>23772.095644153826</v>
      </c>
      <c r="CF41" s="31">
        <f t="shared" si="22"/>
        <v>32095.80290962931</v>
      </c>
      <c r="CG41" s="31">
        <f t="shared" si="22"/>
        <v>65615.590700015498</v>
      </c>
      <c r="CH41" s="31">
        <f t="shared" si="22"/>
        <v>20480.495371379191</v>
      </c>
      <c r="CI41" s="31">
        <f t="shared" si="22"/>
        <v>63620.105318755443</v>
      </c>
      <c r="CJ41" s="31">
        <f t="shared" si="22"/>
        <v>4483813.1184841692</v>
      </c>
      <c r="CK41" s="31">
        <f t="shared" si="22"/>
        <v>956499.58109983406</v>
      </c>
      <c r="CL41" s="31">
        <f t="shared" si="22"/>
        <v>1057.4011548312767</v>
      </c>
      <c r="CM41" s="31">
        <f t="shared" si="22"/>
        <v>182308.82797204895</v>
      </c>
      <c r="CN41" s="31">
        <f t="shared" si="22"/>
        <v>79617.625210758371</v>
      </c>
      <c r="CO41" s="32">
        <f t="shared" si="22"/>
        <v>51271.928819893939</v>
      </c>
    </row>
    <row r="42" spans="2:98" x14ac:dyDescent="0.25">
      <c r="BJ42" s="53" t="s">
        <v>87</v>
      </c>
    </row>
    <row r="43" spans="2:98" x14ac:dyDescent="0.25">
      <c r="B43" s="53" t="s">
        <v>88</v>
      </c>
      <c r="C43" s="30" t="s">
        <v>89</v>
      </c>
      <c r="D43" s="31">
        <f>SUM(D3:D31)</f>
        <v>174416.31569648522</v>
      </c>
      <c r="E43" s="31">
        <f t="shared" ref="E43:AA43" si="23">SUM(E3:E31)</f>
        <v>363861.41317585751</v>
      </c>
      <c r="F43" s="31">
        <f t="shared" si="23"/>
        <v>255999.61438124481</v>
      </c>
      <c r="G43" s="31">
        <f t="shared" si="23"/>
        <v>16193.796559510931</v>
      </c>
      <c r="H43" s="31">
        <f t="shared" si="23"/>
        <v>51065.234363869</v>
      </c>
      <c r="I43" s="31">
        <f t="shared" si="23"/>
        <v>47375.841677176926</v>
      </c>
      <c r="J43" s="31">
        <f t="shared" si="23"/>
        <v>13639.604506096555</v>
      </c>
      <c r="K43" s="31">
        <f t="shared" si="23"/>
        <v>61375.173759240315</v>
      </c>
      <c r="L43" s="31">
        <f t="shared" si="23"/>
        <v>62317.1943624138</v>
      </c>
      <c r="M43" s="31">
        <f t="shared" si="23"/>
        <v>57706.367460320427</v>
      </c>
      <c r="N43" s="31">
        <f t="shared" si="23"/>
        <v>25568.966052201868</v>
      </c>
      <c r="O43" s="31">
        <f t="shared" si="23"/>
        <v>1095747.222750695</v>
      </c>
      <c r="P43" s="31">
        <f t="shared" si="23"/>
        <v>679158.7163237913</v>
      </c>
      <c r="Q43" s="31">
        <f t="shared" si="23"/>
        <v>28910.892864692105</v>
      </c>
      <c r="R43" s="31">
        <f t="shared" si="23"/>
        <v>38433.540276826323</v>
      </c>
      <c r="S43" s="31">
        <f t="shared" si="23"/>
        <v>127837.76534168368</v>
      </c>
      <c r="T43" s="31">
        <f t="shared" si="23"/>
        <v>32070.878051626954</v>
      </c>
      <c r="U43" s="31">
        <f t="shared" si="23"/>
        <v>52020.259791733013</v>
      </c>
      <c r="V43" s="31">
        <f t="shared" si="23"/>
        <v>4644820.5713559035</v>
      </c>
      <c r="W43" s="31">
        <f t="shared" si="23"/>
        <v>956499.68904717325</v>
      </c>
      <c r="X43" s="31">
        <f t="shared" si="23"/>
        <v>35.518115239977433</v>
      </c>
      <c r="Y43" s="31">
        <f t="shared" si="23"/>
        <v>63458.055643386906</v>
      </c>
      <c r="Z43" s="31">
        <f t="shared" si="23"/>
        <v>71438.531950362027</v>
      </c>
      <c r="AA43" s="32">
        <f t="shared" si="23"/>
        <v>35021.545355845185</v>
      </c>
      <c r="AJ43" s="79" t="s">
        <v>86</v>
      </c>
      <c r="AK43" s="38">
        <f t="array" ref="AK43:BH43">TRANSPOSE(BN3:BN26)-AK41:BH41</f>
        <v>-5.6461431086063385E-9</v>
      </c>
      <c r="AL43" s="39">
        <v>-2.2118911147117615E-9</v>
      </c>
      <c r="AM43" s="39">
        <v>2.3283064365386963E-10</v>
      </c>
      <c r="AN43" s="39">
        <v>-3.4197000786662102E-10</v>
      </c>
      <c r="AO43" s="39">
        <v>-1.3242242857813835E-9</v>
      </c>
      <c r="AP43" s="39">
        <v>-3.7834979593753815E-10</v>
      </c>
      <c r="AQ43" s="39">
        <v>-5.6024873629212379E-10</v>
      </c>
      <c r="AR43" s="39">
        <v>-4.2782630771398544E-9</v>
      </c>
      <c r="AS43" s="39">
        <v>-4.6566128730773926E-10</v>
      </c>
      <c r="AT43" s="39">
        <v>-2.3283064365386963E-10</v>
      </c>
      <c r="AU43" s="39">
        <v>-7.7125150710344315E-10</v>
      </c>
      <c r="AV43" s="39">
        <v>-4.6566128730773926E-9</v>
      </c>
      <c r="AW43" s="39">
        <v>-9.3132257461547852E-10</v>
      </c>
      <c r="AX43" s="39">
        <v>-5.7116267271339893E-10</v>
      </c>
      <c r="AY43" s="39">
        <v>3.5652192309498787E-10</v>
      </c>
      <c r="AZ43" s="39">
        <v>-5.3842086344957352E-10</v>
      </c>
      <c r="BA43" s="39">
        <v>6.6575012169778347E-10</v>
      </c>
      <c r="BB43" s="39">
        <v>8.3673512563109398E-10</v>
      </c>
      <c r="BC43" s="39">
        <v>-9.3132257461547852E-10</v>
      </c>
      <c r="BD43" s="39">
        <v>4.6566128730773926E-10</v>
      </c>
      <c r="BE43" s="39">
        <v>-4.6179593482520431E-10</v>
      </c>
      <c r="BF43" s="39">
        <v>5.5297277867794037E-10</v>
      </c>
      <c r="BG43" s="39">
        <v>9.7497832030057907E-10</v>
      </c>
      <c r="BH43" s="40">
        <v>0</v>
      </c>
      <c r="BJ43" s="45">
        <f>SUMSQ(AK43:BH43)</f>
        <v>8.5314364528485021E-17</v>
      </c>
      <c r="BQ43" s="79" t="s">
        <v>86</v>
      </c>
      <c r="BR43" s="38">
        <f t="array" ref="BR43:CO43">TRANSPOSE(CU3:CU26)-BR41:CO41</f>
        <v>-5.6461431086063385E-9</v>
      </c>
      <c r="BS43" s="39">
        <v>-2.2118911147117615E-9</v>
      </c>
      <c r="BT43" s="39">
        <v>1.1641532182693481E-10</v>
      </c>
      <c r="BU43" s="39">
        <v>-3.4197000786662102E-10</v>
      </c>
      <c r="BV43" s="39">
        <v>-1.3242242857813835E-9</v>
      </c>
      <c r="BW43" s="39">
        <v>-3.7834979593753815E-10</v>
      </c>
      <c r="BX43" s="39">
        <v>-5.6024873629212379E-10</v>
      </c>
      <c r="BY43" s="39">
        <v>-4.2491592466831207E-9</v>
      </c>
      <c r="BZ43" s="39">
        <v>-4.6566128730773926E-10</v>
      </c>
      <c r="CA43" s="39">
        <v>-2.3283064365386963E-10</v>
      </c>
      <c r="CB43" s="39">
        <v>-7.7125150710344315E-10</v>
      </c>
      <c r="CC43" s="39">
        <v>-4.6566128730773926E-9</v>
      </c>
      <c r="CD43" s="39">
        <v>-9.3132257461547852E-10</v>
      </c>
      <c r="CE43" s="39">
        <v>-5.7116267271339893E-10</v>
      </c>
      <c r="CF43" s="39">
        <v>3.5652192309498787E-10</v>
      </c>
      <c r="CG43" s="39">
        <v>-5.3842086344957352E-10</v>
      </c>
      <c r="CH43" s="39">
        <v>6.6575012169778347E-10</v>
      </c>
      <c r="CI43" s="39">
        <v>8.3673512563109398E-10</v>
      </c>
      <c r="CJ43" s="39">
        <v>-9.3132257461547852E-10</v>
      </c>
      <c r="CK43" s="39">
        <v>4.6566128730773926E-10</v>
      </c>
      <c r="CL43" s="39">
        <v>-4.6179593482520431E-10</v>
      </c>
      <c r="CM43" s="39">
        <v>5.5297277867794037E-10</v>
      </c>
      <c r="CN43" s="39">
        <v>9.7497832030057907E-10</v>
      </c>
      <c r="CO43" s="40">
        <v>0</v>
      </c>
    </row>
    <row r="44" spans="2:98" x14ac:dyDescent="0.25">
      <c r="CT44" s="96" t="s">
        <v>52</v>
      </c>
    </row>
    <row r="45" spans="2:98" x14ac:dyDescent="0.25">
      <c r="B45" s="53" t="s">
        <v>92</v>
      </c>
      <c r="C45" s="30" t="s">
        <v>93</v>
      </c>
      <c r="D45" s="31">
        <f t="array" ref="D45:AA45">'[6]TES 2035 (value)'!$D$112:$AA$112</f>
        <v>717.36257786234296</v>
      </c>
      <c r="E45" s="31">
        <v>604.87426944873766</v>
      </c>
      <c r="F45" s="31">
        <v>234.26545206607869</v>
      </c>
      <c r="G45" s="31">
        <v>43.579419219762379</v>
      </c>
      <c r="H45" s="31">
        <v>88.272173201528375</v>
      </c>
      <c r="I45" s="31">
        <v>77.683101981089109</v>
      </c>
      <c r="J45" s="31">
        <v>22.107335743977089</v>
      </c>
      <c r="K45" s="31">
        <v>31.154312060399562</v>
      </c>
      <c r="L45" s="31">
        <v>142.99293753000001</v>
      </c>
      <c r="M45" s="31">
        <v>45.863104899217142</v>
      </c>
      <c r="N45" s="31">
        <v>23.086007024887554</v>
      </c>
      <c r="O45" s="31">
        <v>1969.481744050514</v>
      </c>
      <c r="P45" s="31">
        <v>1911.958927510977</v>
      </c>
      <c r="Q45" s="31">
        <v>111.6145005499519</v>
      </c>
      <c r="R45" s="31">
        <v>175.52233747101502</v>
      </c>
      <c r="S45" s="31">
        <v>369.49202259999998</v>
      </c>
      <c r="T45" s="31">
        <v>51.756865108901501</v>
      </c>
      <c r="U45" s="31">
        <v>84.12047761936077</v>
      </c>
      <c r="V45" s="31">
        <v>13843.52518517032</v>
      </c>
      <c r="W45" s="31">
        <v>5963.3514890912829</v>
      </c>
      <c r="X45" s="31">
        <v>0.10763763143832861</v>
      </c>
      <c r="Y45" s="31">
        <v>21.815952091075367</v>
      </c>
      <c r="Z45" s="31">
        <v>75.46459677874563</v>
      </c>
      <c r="AA45" s="32">
        <v>35.996572669897006</v>
      </c>
      <c r="AI45" s="80" t="s">
        <v>84</v>
      </c>
      <c r="AJ45" s="79" t="s">
        <v>85</v>
      </c>
      <c r="AK45" s="41">
        <v>1.3274346729453412E-5</v>
      </c>
      <c r="AL45" s="42">
        <v>2.8961581506776077E-5</v>
      </c>
      <c r="AM45" s="42">
        <v>-3.3269694744012425E-7</v>
      </c>
      <c r="AN45" s="42">
        <v>-3.3033151879858862E-5</v>
      </c>
      <c r="AO45" s="42">
        <v>-6.1500158802312446E-6</v>
      </c>
      <c r="AP45" s="42">
        <v>-9.8819393807688123E-6</v>
      </c>
      <c r="AQ45" s="42">
        <v>2.2094585209949214E-5</v>
      </c>
      <c r="AR45" s="42">
        <v>1.9042349183224003E-4</v>
      </c>
      <c r="AS45" s="42">
        <v>1.1331093805786469E-4</v>
      </c>
      <c r="AT45" s="42">
        <v>5.6362282961544451E-6</v>
      </c>
      <c r="AU45" s="42">
        <v>-5.4033091312331566E-6</v>
      </c>
      <c r="AV45" s="42">
        <v>2.0726841489604896E-5</v>
      </c>
      <c r="AW45" s="42">
        <v>1.9567500840148133E-5</v>
      </c>
      <c r="AX45" s="42">
        <v>-4.1878742338829433E-5</v>
      </c>
      <c r="AY45" s="42">
        <v>-1.5514791000489874E-5</v>
      </c>
      <c r="AZ45" s="42">
        <v>1.6264720097035415E-5</v>
      </c>
      <c r="BA45" s="42">
        <v>-1.8861944417944505E-5</v>
      </c>
      <c r="BB45" s="42">
        <v>-4.5337864075423756E-6</v>
      </c>
      <c r="BC45" s="42">
        <v>2.3459618108874641E-5</v>
      </c>
      <c r="BD45" s="42">
        <v>-1.1285663810316349E-7</v>
      </c>
      <c r="BE45" s="42">
        <v>0.16729135564554184</v>
      </c>
      <c r="BF45" s="42">
        <v>8.6294986144898819E-3</v>
      </c>
      <c r="BG45" s="42">
        <v>3.9657101141237844E-5</v>
      </c>
      <c r="BH45" s="43">
        <v>1.8376861705457184E-3</v>
      </c>
      <c r="BP45" s="80" t="s">
        <v>109</v>
      </c>
      <c r="BQ45" s="60" t="s">
        <v>41</v>
      </c>
      <c r="BR45" s="61">
        <f t="array" ref="BR45:CO48">'[6]TES 2035 (VOLUME)'!$D$65:$AA$68</f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89">
        <v>0</v>
      </c>
      <c r="CM45" s="89">
        <v>0</v>
      </c>
      <c r="CN45" s="89">
        <v>0</v>
      </c>
      <c r="CO45" s="89">
        <v>0</v>
      </c>
      <c r="CP45" s="61">
        <f t="array" ref="CP45:CS48">'[6]TES 2035 (VOLUME)'!$CK$65:$CN$68</f>
        <v>0</v>
      </c>
      <c r="CQ45" s="62">
        <v>0</v>
      </c>
      <c r="CR45" s="62">
        <v>0</v>
      </c>
      <c r="CS45" s="63">
        <v>0</v>
      </c>
      <c r="CT45" s="63">
        <f t="array" ref="CT45:CT48">'[6]TES 2035 (VOLUME)'!$AO$65:$AO$68</f>
        <v>0</v>
      </c>
    </row>
    <row r="46" spans="2:98" x14ac:dyDescent="0.25">
      <c r="BQ46" s="64" t="s">
        <v>43</v>
      </c>
      <c r="BR46" s="65">
        <v>0</v>
      </c>
      <c r="BS46" s="66">
        <v>0</v>
      </c>
      <c r="BT46" s="66">
        <v>0</v>
      </c>
      <c r="BU46" s="66">
        <v>0</v>
      </c>
      <c r="BV46" s="66">
        <v>0</v>
      </c>
      <c r="BW46" s="66">
        <v>0</v>
      </c>
      <c r="BX46" s="66">
        <v>0</v>
      </c>
      <c r="BY46" s="66">
        <v>0</v>
      </c>
      <c r="BZ46" s="66">
        <v>0</v>
      </c>
      <c r="CA46" s="66">
        <v>0</v>
      </c>
      <c r="CB46" s="66">
        <v>0</v>
      </c>
      <c r="CC46" s="66">
        <v>0</v>
      </c>
      <c r="CD46" s="66">
        <v>0</v>
      </c>
      <c r="CE46" s="66">
        <v>0</v>
      </c>
      <c r="CF46" s="66">
        <v>0</v>
      </c>
      <c r="CG46" s="66">
        <v>0</v>
      </c>
      <c r="CH46" s="66">
        <v>0</v>
      </c>
      <c r="CI46" s="66">
        <v>0</v>
      </c>
      <c r="CJ46" s="66">
        <v>0</v>
      </c>
      <c r="CK46" s="66">
        <v>0</v>
      </c>
      <c r="CL46" s="91">
        <v>0</v>
      </c>
      <c r="CM46" s="91">
        <v>0</v>
      </c>
      <c r="CN46" s="91">
        <v>0</v>
      </c>
      <c r="CO46" s="91">
        <v>0</v>
      </c>
      <c r="CP46" s="65">
        <v>0</v>
      </c>
      <c r="CQ46" s="66">
        <v>0</v>
      </c>
      <c r="CR46" s="66">
        <v>0</v>
      </c>
      <c r="CS46" s="67">
        <v>0</v>
      </c>
      <c r="CT46" s="67">
        <v>0</v>
      </c>
    </row>
    <row r="47" spans="2:98" x14ac:dyDescent="0.25">
      <c r="C47" t="s">
        <v>106</v>
      </c>
      <c r="D47" s="87">
        <f>D31/(D43-D31)</f>
        <v>0.22811956274452486</v>
      </c>
      <c r="E47" s="87">
        <f t="shared" ref="E47:AA47" si="24">E31/(E43-E31)</f>
        <v>7.3926975922241012E-2</v>
      </c>
      <c r="F47" s="87">
        <f t="shared" si="24"/>
        <v>-5.1243394155871987E-2</v>
      </c>
      <c r="G47" s="87">
        <f t="shared" si="24"/>
        <v>-4.4860511129759612E-2</v>
      </c>
      <c r="H47" s="87">
        <f t="shared" si="24"/>
        <v>4.3324397569997508E-2</v>
      </c>
      <c r="I47" s="87">
        <f t="shared" si="24"/>
        <v>-1.4559429284567065E-2</v>
      </c>
      <c r="J47" s="87">
        <f t="shared" si="24"/>
        <v>-0.15793996914077252</v>
      </c>
      <c r="K47" s="87">
        <f t="shared" si="24"/>
        <v>0.15261950238369071</v>
      </c>
      <c r="L47" s="87">
        <f t="shared" si="24"/>
        <v>-1.5241902993814341E-2</v>
      </c>
      <c r="M47" s="87">
        <f t="shared" si="24"/>
        <v>2.7986613135775235E-2</v>
      </c>
      <c r="N47" s="87">
        <f t="shared" si="24"/>
        <v>-1.8895670249495082E-3</v>
      </c>
      <c r="O47" s="87">
        <f t="shared" si="24"/>
        <v>5.671943273727529E-2</v>
      </c>
      <c r="P47" s="87">
        <f t="shared" si="24"/>
        <v>0.14829705782427566</v>
      </c>
      <c r="Q47" s="87">
        <f t="shared" si="24"/>
        <v>0.13442277073761552</v>
      </c>
      <c r="R47" s="87">
        <f t="shared" si="24"/>
        <v>0.18121897111399224</v>
      </c>
      <c r="S47" s="87">
        <f t="shared" si="24"/>
        <v>7.3349717374440404E-2</v>
      </c>
      <c r="T47" s="87">
        <f t="shared" si="24"/>
        <v>7.795731424976686E-2</v>
      </c>
      <c r="U47" s="87">
        <f t="shared" si="24"/>
        <v>2.8691817537862412E-2</v>
      </c>
      <c r="V47" s="87">
        <f t="shared" si="24"/>
        <v>0.19199545105531682</v>
      </c>
      <c r="W47" s="87">
        <f t="shared" si="24"/>
        <v>-5.5293964094151379E-3</v>
      </c>
      <c r="X47" s="87">
        <f t="shared" si="24"/>
        <v>-0.13012512572876511</v>
      </c>
      <c r="Y47" s="87">
        <f t="shared" si="24"/>
        <v>-2.1596123545053997E-2</v>
      </c>
      <c r="Z47" s="87">
        <f t="shared" si="24"/>
        <v>2.1472779779604999E-2</v>
      </c>
      <c r="AA47" s="87">
        <f t="shared" si="24"/>
        <v>0.34733395974405212</v>
      </c>
      <c r="AI47" s="80" t="s">
        <v>90</v>
      </c>
      <c r="AJ47" s="30" t="s">
        <v>91</v>
      </c>
      <c r="AK47" s="47">
        <f t="array" ref="AK47:BH47">IF(AK38:BH38/(TRANSPOSE(BI3:BI26+BJ3:BJ26+BK3:BK26)-AK38:BH38)&gt;0,AK38:BH38/(TRANSPOSE(BI3:BI26+BJ3:BJ26+BK3:BK26)-AK38:BH38),0)</f>
        <v>5.9445398384269613E-2</v>
      </c>
      <c r="AL47" s="47">
        <v>8.3655329975047474E-2</v>
      </c>
      <c r="AM47" s="47">
        <v>0.14577088038046129</v>
      </c>
      <c r="AN47" s="47">
        <v>0.2093261908084133</v>
      </c>
      <c r="AO47" s="47">
        <v>0.15947057530588923</v>
      </c>
      <c r="AP47" s="47">
        <v>0.26375617035073412</v>
      </c>
      <c r="AQ47" s="47">
        <v>0.14238293336095464</v>
      </c>
      <c r="AR47" s="47">
        <v>0</v>
      </c>
      <c r="AS47" s="47">
        <v>0.18310129442753967</v>
      </c>
      <c r="AT47" s="47">
        <v>0</v>
      </c>
      <c r="AU47" s="47">
        <v>3.2233208265615824E-9</v>
      </c>
      <c r="AV47" s="47">
        <v>0.11786341519837856</v>
      </c>
      <c r="AW47" s="47">
        <v>0.11486402131895447</v>
      </c>
      <c r="AX47" s="47">
        <v>7.2624917068819378E-2</v>
      </c>
      <c r="AY47" s="47">
        <v>7.0145826571501119E-2</v>
      </c>
      <c r="AZ47" s="47">
        <v>0.51569187757965251</v>
      </c>
      <c r="BA47" s="47">
        <v>3.921379125072133E-2</v>
      </c>
      <c r="BB47" s="47">
        <v>2.2463337327261652E-2</v>
      </c>
      <c r="BC47" s="47">
        <v>6.4013943330682832E-2</v>
      </c>
      <c r="BD47" s="47">
        <v>0</v>
      </c>
      <c r="BE47" s="47">
        <v>0.38169395799304062</v>
      </c>
      <c r="BF47" s="47">
        <v>0.27510705302191579</v>
      </c>
      <c r="BG47" s="47">
        <v>0.22080159185127052</v>
      </c>
      <c r="BH47" s="48">
        <v>0.21858514664560641</v>
      </c>
      <c r="BQ47" s="64" t="s">
        <v>45</v>
      </c>
      <c r="BR47" s="65">
        <v>0</v>
      </c>
      <c r="BS47" s="66">
        <v>0</v>
      </c>
      <c r="BT47" s="66">
        <v>0</v>
      </c>
      <c r="BU47" s="66">
        <v>0</v>
      </c>
      <c r="BV47" s="66">
        <v>0</v>
      </c>
      <c r="BW47" s="66">
        <v>0</v>
      </c>
      <c r="BX47" s="66">
        <v>0</v>
      </c>
      <c r="BY47" s="66">
        <v>0</v>
      </c>
      <c r="BZ47" s="66">
        <v>0</v>
      </c>
      <c r="CA47" s="66">
        <v>0</v>
      </c>
      <c r="CB47" s="66">
        <v>0</v>
      </c>
      <c r="CC47" s="66">
        <v>0</v>
      </c>
      <c r="CD47" s="66">
        <v>0</v>
      </c>
      <c r="CE47" s="66">
        <v>0</v>
      </c>
      <c r="CF47" s="66">
        <v>0</v>
      </c>
      <c r="CG47" s="66">
        <v>0</v>
      </c>
      <c r="CH47" s="66">
        <v>0</v>
      </c>
      <c r="CI47" s="66">
        <v>0</v>
      </c>
      <c r="CJ47" s="66">
        <v>0</v>
      </c>
      <c r="CK47" s="66">
        <v>0</v>
      </c>
      <c r="CL47" s="91">
        <v>0</v>
      </c>
      <c r="CM47" s="91">
        <v>0</v>
      </c>
      <c r="CN47" s="91">
        <v>0</v>
      </c>
      <c r="CO47" s="91">
        <v>0</v>
      </c>
      <c r="CP47" s="65">
        <v>0</v>
      </c>
      <c r="CQ47" s="66">
        <v>0</v>
      </c>
      <c r="CR47" s="66">
        <v>0</v>
      </c>
      <c r="CS47" s="67">
        <v>0</v>
      </c>
      <c r="CT47" s="67">
        <v>0</v>
      </c>
    </row>
    <row r="48" spans="2:98" x14ac:dyDescent="0.25">
      <c r="BQ48" s="68" t="s">
        <v>47</v>
      </c>
      <c r="BR48" s="69">
        <v>0</v>
      </c>
      <c r="BS48" s="70">
        <v>0</v>
      </c>
      <c r="BT48" s="70">
        <v>0</v>
      </c>
      <c r="BU48" s="70">
        <v>0</v>
      </c>
      <c r="BV48" s="70">
        <v>0</v>
      </c>
      <c r="BW48" s="70">
        <v>0</v>
      </c>
      <c r="BX48" s="70">
        <v>0</v>
      </c>
      <c r="BY48" s="70">
        <v>0</v>
      </c>
      <c r="BZ48" s="70">
        <v>0</v>
      </c>
      <c r="CA48" s="70">
        <v>0</v>
      </c>
      <c r="CB48" s="70">
        <v>0</v>
      </c>
      <c r="CC48" s="70">
        <v>0</v>
      </c>
      <c r="CD48" s="70">
        <v>0</v>
      </c>
      <c r="CE48" s="70">
        <v>0</v>
      </c>
      <c r="CF48" s="70">
        <v>0</v>
      </c>
      <c r="CG48" s="70">
        <v>0</v>
      </c>
      <c r="CH48" s="70">
        <v>0</v>
      </c>
      <c r="CI48" s="70">
        <v>0</v>
      </c>
      <c r="CJ48" s="70">
        <v>0</v>
      </c>
      <c r="CK48" s="70">
        <v>0</v>
      </c>
      <c r="CL48" s="93">
        <v>0</v>
      </c>
      <c r="CM48" s="93">
        <v>0</v>
      </c>
      <c r="CN48" s="93">
        <v>0</v>
      </c>
      <c r="CO48" s="93">
        <v>0</v>
      </c>
      <c r="CP48" s="69">
        <v>0</v>
      </c>
      <c r="CQ48" s="70">
        <v>0</v>
      </c>
      <c r="CR48" s="70">
        <v>0</v>
      </c>
      <c r="CS48" s="71">
        <v>0</v>
      </c>
      <c r="CT48" s="71">
        <v>0</v>
      </c>
    </row>
    <row r="50" spans="68:94" x14ac:dyDescent="0.25">
      <c r="BP50" s="80" t="s">
        <v>115</v>
      </c>
      <c r="BQ50" s="60" t="s">
        <v>41</v>
      </c>
      <c r="BR50" s="61">
        <f t="array" ref="BR50:CL50">TRANSPOSE('[3]AMS ss VE'!$AF$29:$AF$49)</f>
        <v>0</v>
      </c>
      <c r="BS50" s="62">
        <v>0</v>
      </c>
      <c r="BT50" s="62">
        <v>0</v>
      </c>
      <c r="BU50" s="62">
        <v>0</v>
      </c>
      <c r="BV50" s="62">
        <v>212489.33100000001</v>
      </c>
      <c r="BW50" s="62">
        <v>104783.35830000001</v>
      </c>
      <c r="BX50" s="62">
        <v>298423.353</v>
      </c>
      <c r="BY50" s="62">
        <v>77260.368640000001</v>
      </c>
      <c r="BZ50" s="62">
        <v>0</v>
      </c>
      <c r="CA50" s="62">
        <v>7650343.6679999996</v>
      </c>
      <c r="CB50" s="62">
        <v>0</v>
      </c>
      <c r="CC50" s="62">
        <v>330141.12209999998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89">
        <v>0</v>
      </c>
      <c r="CM50" s="89">
        <f>SUM('[3]AMS ss VE'!$AF$50:$AF$51)</f>
        <v>0</v>
      </c>
      <c r="CN50" s="89">
        <f>SUM('[3]AMS ss VE'!$AF$52:$AF$59)</f>
        <v>1423572.517</v>
      </c>
      <c r="CO50" s="89">
        <f>SUM('[3]AMS ss VE'!$AF$60:$AF$65)</f>
        <v>0</v>
      </c>
      <c r="CP50" s="101">
        <f t="array" ref="CP50:CP51">'[3]AMS ss VE'!$AF$3:$AF$4</f>
        <v>395000.745</v>
      </c>
    </row>
    <row r="51" spans="68:94" x14ac:dyDescent="0.25">
      <c r="BQ51" s="64" t="s">
        <v>43</v>
      </c>
      <c r="BR51" s="65">
        <f t="array" ref="BR51:CL51">TRANSPOSE('[3]AMS ss VE'!$AF$68:$AF$88)</f>
        <v>3659032.9040000001</v>
      </c>
      <c r="BS51" s="66">
        <v>974646.63179999997</v>
      </c>
      <c r="BT51" s="66">
        <v>81933.238209999996</v>
      </c>
      <c r="BU51" s="66">
        <v>698345.37520000001</v>
      </c>
      <c r="BV51" s="66">
        <v>3111906.6460000002</v>
      </c>
      <c r="BW51" s="66">
        <v>1470148.324</v>
      </c>
      <c r="BX51" s="66">
        <v>911739.38410000002</v>
      </c>
      <c r="BY51" s="66">
        <v>3807480.0380000002</v>
      </c>
      <c r="BZ51" s="66">
        <v>146084.5539</v>
      </c>
      <c r="CA51" s="66">
        <v>0</v>
      </c>
      <c r="CB51" s="66">
        <v>0</v>
      </c>
      <c r="CC51" s="66">
        <v>1222829.4839999999</v>
      </c>
      <c r="CD51" s="66">
        <v>4.1642230400000004</v>
      </c>
      <c r="CE51" s="66">
        <v>153376.6243</v>
      </c>
      <c r="CF51" s="66">
        <v>1589200.1170000001</v>
      </c>
      <c r="CG51" s="66">
        <v>17740856.969999999</v>
      </c>
      <c r="CH51" s="66">
        <v>4363115.4139999999</v>
      </c>
      <c r="CI51" s="66">
        <v>8313515.5539999995</v>
      </c>
      <c r="CJ51" s="66">
        <v>1403501.875</v>
      </c>
      <c r="CK51" s="66">
        <v>98605.787200000006</v>
      </c>
      <c r="CL51" s="91">
        <v>0</v>
      </c>
      <c r="CM51" s="91">
        <f>SUM('[3]AMS ss VE'!$AF$89:$AF$90)</f>
        <v>3293739.9739999999</v>
      </c>
      <c r="CN51" s="91">
        <f>SUM('[3]AMS ss VE'!$AF$91:$AF$98)</f>
        <v>102449.5739</v>
      </c>
      <c r="CO51" s="91">
        <f>SUM('[3]AMS ss VE'!$AF$99:$AF$104)</f>
        <v>0</v>
      </c>
      <c r="CP51" s="102">
        <v>45134930.460000001</v>
      </c>
    </row>
    <row r="52" spans="68:94" x14ac:dyDescent="0.25">
      <c r="BQ52" s="64" t="s">
        <v>45</v>
      </c>
      <c r="BR52" s="65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91"/>
      <c r="CM52" s="91"/>
      <c r="CN52" s="91"/>
      <c r="CO52" s="91"/>
      <c r="CP52" s="102"/>
    </row>
    <row r="53" spans="68:94" x14ac:dyDescent="0.25">
      <c r="BQ53" s="68" t="s">
        <v>47</v>
      </c>
      <c r="BR53" s="69">
        <f t="array" ref="BR53:CL53">TRANSPOSE('[3]AMS ss VE'!$AF$119:$AF$139)</f>
        <v>210606.2444</v>
      </c>
      <c r="BS53" s="70">
        <v>1615411.753</v>
      </c>
      <c r="BT53" s="70">
        <v>291979.30670000002</v>
      </c>
      <c r="BU53" s="70">
        <v>543350.33700000006</v>
      </c>
      <c r="BV53" s="70">
        <v>873610.58559999999</v>
      </c>
      <c r="BW53" s="70">
        <v>744933.99569999997</v>
      </c>
      <c r="BX53" s="70">
        <v>1454321.9739999999</v>
      </c>
      <c r="BY53" s="70">
        <v>1945424.2690000001</v>
      </c>
      <c r="BZ53" s="70">
        <v>92245.244380000004</v>
      </c>
      <c r="CA53" s="70">
        <v>568430.78240000003</v>
      </c>
      <c r="CB53" s="70">
        <v>97283.019480000003</v>
      </c>
      <c r="CC53" s="70">
        <v>2359418.21</v>
      </c>
      <c r="CD53" s="70">
        <v>207373.149</v>
      </c>
      <c r="CE53" s="70">
        <v>27877.586029999999</v>
      </c>
      <c r="CF53" s="70">
        <v>62932.100160000002</v>
      </c>
      <c r="CG53" s="70">
        <v>63827.533280000003</v>
      </c>
      <c r="CH53" s="70">
        <v>2850.8928430000001</v>
      </c>
      <c r="CI53" s="70">
        <v>4199.0724380000001</v>
      </c>
      <c r="CJ53" s="70">
        <v>3547715.321</v>
      </c>
      <c r="CK53" s="70">
        <v>1459979.017</v>
      </c>
      <c r="CL53" s="93">
        <v>0</v>
      </c>
      <c r="CM53" s="93">
        <f>SUM('[3]AMS ss VE'!$AF$140:$AF$141)</f>
        <v>0.18993060959999999</v>
      </c>
      <c r="CN53" s="93">
        <f>SUM('[3]AMS ss VE'!$AF$142:$AF$149)</f>
        <v>3677272.6579999998</v>
      </c>
      <c r="CO53" s="93">
        <f>SUM('[3]AMS ss VE'!$AF$150:$AF$155)</f>
        <v>205298.03769999999</v>
      </c>
      <c r="CP53" s="103">
        <f>'[3]AMS ss VE'!$AF$5</f>
        <v>7347394.5199999996</v>
      </c>
    </row>
    <row r="60" spans="68:94" x14ac:dyDescent="0.25">
      <c r="BY60" s="8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2</vt:i4>
      </vt:variant>
    </vt:vector>
  </HeadingPairs>
  <TitlesOfParts>
    <vt:vector size="24" baseType="lpstr">
      <vt:lpstr>AME2010</vt:lpstr>
      <vt:lpstr>AME2025</vt:lpstr>
      <vt:lpstr>AME2030</vt:lpstr>
      <vt:lpstr>AME2035</vt:lpstr>
      <vt:lpstr>AMS2006</vt:lpstr>
      <vt:lpstr>AMS2010</vt:lpstr>
      <vt:lpstr>AMS2011</vt:lpstr>
      <vt:lpstr>AMS2025</vt:lpstr>
      <vt:lpstr>AMS2030</vt:lpstr>
      <vt:lpstr>AMS2035</vt:lpstr>
      <vt:lpstr>ssRES2010</vt:lpstr>
      <vt:lpstr>ssRES2025</vt:lpstr>
      <vt:lpstr>ssRES2030</vt:lpstr>
      <vt:lpstr>ssRES2035</vt:lpstr>
      <vt:lpstr>ssTCO2010</vt:lpstr>
      <vt:lpstr>ssTCO2025</vt:lpstr>
      <vt:lpstr>ssTCO2030</vt:lpstr>
      <vt:lpstr>ssTCO2035</vt:lpstr>
      <vt:lpstr>ssVE2010</vt:lpstr>
      <vt:lpstr>ssVE2025</vt:lpstr>
      <vt:lpstr>ssVE2030</vt:lpstr>
      <vt:lpstr>ssVE2035</vt:lpstr>
      <vt:lpstr>'AME2035'!Labour</vt:lpstr>
      <vt:lpstr>'AMS2035'!Labour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Ghersi</dc:creator>
  <cp:lastModifiedBy>Ravigné</cp:lastModifiedBy>
  <dcterms:created xsi:type="dcterms:W3CDTF">2019-02-19T07:58:19Z</dcterms:created>
  <dcterms:modified xsi:type="dcterms:W3CDTF">2020-01-30T16:31:24Z</dcterms:modified>
</cp:coreProperties>
</file>